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ont\Documents\Blockstream\BMN\Energía\"/>
    </mc:Choice>
  </mc:AlternateContent>
  <xr:revisionPtr revIDLastSave="0" documentId="13_ncr:1_{86E48E0F-F47E-4925-9E13-9B39C2F81058}" xr6:coauthVersionLast="47" xr6:coauthVersionMax="47" xr10:uidLastSave="{00000000-0000-0000-0000-000000000000}"/>
  <bookViews>
    <workbookView xWindow="-96" yWindow="-96" windowWidth="23232" windowHeight="12432" tabRatio="813" xr2:uid="{00000000-000D-0000-FFFF-FFFF00000000}"/>
  </bookViews>
  <sheets>
    <sheet name="PL2" sheetId="6" r:id="rId1"/>
    <sheet name="Miners" sheetId="2" r:id="rId2"/>
    <sheet name="NetworkHR" sheetId="3" r:id="rId3"/>
    <sheet name="PerfilGenMin" sheetId="21" r:id="rId4"/>
    <sheet name="Calc" sheetId="9" r:id="rId5"/>
    <sheet name="Charts" sheetId="2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60" i="3" l="1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59" i="3"/>
  <c r="C214" i="9"/>
  <c r="D214" i="9"/>
  <c r="E214" i="9"/>
  <c r="F214" i="9"/>
  <c r="G214" i="9"/>
  <c r="H214" i="9"/>
  <c r="I214" i="9"/>
  <c r="J214" i="9"/>
  <c r="K214" i="9"/>
  <c r="L214" i="9"/>
  <c r="M214" i="9"/>
  <c r="N214" i="9"/>
  <c r="O214" i="9"/>
  <c r="P214" i="9"/>
  <c r="Q214" i="9"/>
  <c r="R214" i="9"/>
  <c r="S214" i="9"/>
  <c r="T214" i="9"/>
  <c r="U214" i="9"/>
  <c r="V214" i="9"/>
  <c r="W214" i="9"/>
  <c r="X214" i="9"/>
  <c r="Y214" i="9"/>
  <c r="Z214" i="9"/>
  <c r="AA214" i="9"/>
  <c r="AB214" i="9"/>
  <c r="AC214" i="9"/>
  <c r="AD214" i="9"/>
  <c r="AE214" i="9"/>
  <c r="AF214" i="9"/>
  <c r="AG214" i="9"/>
  <c r="AH214" i="9"/>
  <c r="AI214" i="9"/>
  <c r="AJ214" i="9"/>
  <c r="AK214" i="9"/>
  <c r="C215" i="9"/>
  <c r="D215" i="9"/>
  <c r="E215" i="9"/>
  <c r="F215" i="9"/>
  <c r="G215" i="9"/>
  <c r="H215" i="9"/>
  <c r="I215" i="9"/>
  <c r="J215" i="9"/>
  <c r="K215" i="9"/>
  <c r="L215" i="9"/>
  <c r="M215" i="9"/>
  <c r="N215" i="9"/>
  <c r="O215" i="9"/>
  <c r="P215" i="9"/>
  <c r="Q215" i="9"/>
  <c r="R215" i="9"/>
  <c r="S215" i="9"/>
  <c r="T215" i="9"/>
  <c r="U215" i="9"/>
  <c r="V215" i="9"/>
  <c r="W215" i="9"/>
  <c r="X215" i="9"/>
  <c r="Y215" i="9"/>
  <c r="Z215" i="9"/>
  <c r="AA215" i="9"/>
  <c r="AB215" i="9"/>
  <c r="AC215" i="9"/>
  <c r="AD215" i="9"/>
  <c r="AE215" i="9"/>
  <c r="AF215" i="9"/>
  <c r="AG215" i="9"/>
  <c r="AH215" i="9"/>
  <c r="AI215" i="9"/>
  <c r="AJ215" i="9"/>
  <c r="AK215" i="9"/>
  <c r="B215" i="9"/>
  <c r="B214" i="9"/>
  <c r="C213" i="9"/>
  <c r="D213" i="9"/>
  <c r="E213" i="9"/>
  <c r="F213" i="9"/>
  <c r="G213" i="9"/>
  <c r="H213" i="9"/>
  <c r="I213" i="9"/>
  <c r="J213" i="9"/>
  <c r="K213" i="9"/>
  <c r="L213" i="9"/>
  <c r="M213" i="9"/>
  <c r="N213" i="9"/>
  <c r="O213" i="9"/>
  <c r="P213" i="9"/>
  <c r="Q213" i="9"/>
  <c r="R213" i="9"/>
  <c r="S213" i="9"/>
  <c r="T213" i="9"/>
  <c r="U213" i="9"/>
  <c r="V213" i="9"/>
  <c r="W213" i="9"/>
  <c r="X213" i="9"/>
  <c r="Y213" i="9"/>
  <c r="Z213" i="9"/>
  <c r="AA213" i="9"/>
  <c r="AB213" i="9"/>
  <c r="AC213" i="9"/>
  <c r="AD213" i="9"/>
  <c r="AE213" i="9"/>
  <c r="AF213" i="9"/>
  <c r="AG213" i="9"/>
  <c r="AH213" i="9"/>
  <c r="AI213" i="9"/>
  <c r="AJ213" i="9"/>
  <c r="AK213" i="9"/>
  <c r="B213" i="9"/>
  <c r="K192" i="9"/>
  <c r="AH195" i="9"/>
  <c r="E5056" i="3"/>
  <c r="E5057" i="3"/>
  <c r="AK3" i="6"/>
  <c r="AK2" i="6"/>
  <c r="E5055" i="3"/>
  <c r="O559" i="3"/>
  <c r="M559" i="3" s="1"/>
  <c r="E5054" i="3"/>
  <c r="E5004" i="3"/>
  <c r="E5005" i="3"/>
  <c r="E5006" i="3"/>
  <c r="E5007" i="3"/>
  <c r="E5008" i="3"/>
  <c r="E5009" i="3"/>
  <c r="E5010" i="3"/>
  <c r="E5011" i="3"/>
  <c r="E5012" i="3"/>
  <c r="E5013" i="3"/>
  <c r="E5014" i="3"/>
  <c r="E5015" i="3"/>
  <c r="E5016" i="3"/>
  <c r="E5017" i="3"/>
  <c r="E5018" i="3"/>
  <c r="E5019" i="3"/>
  <c r="E5020" i="3"/>
  <c r="E5021" i="3"/>
  <c r="E5022" i="3"/>
  <c r="E5023" i="3"/>
  <c r="E5024" i="3"/>
  <c r="E5025" i="3"/>
  <c r="E5026" i="3"/>
  <c r="E5027" i="3"/>
  <c r="E5028" i="3"/>
  <c r="E5029" i="3"/>
  <c r="E5030" i="3"/>
  <c r="E5031" i="3"/>
  <c r="E5032" i="3"/>
  <c r="E5033" i="3"/>
  <c r="E5034" i="3"/>
  <c r="E5035" i="3"/>
  <c r="E5036" i="3"/>
  <c r="E5037" i="3"/>
  <c r="E5038" i="3"/>
  <c r="E5039" i="3"/>
  <c r="E5040" i="3"/>
  <c r="E5041" i="3"/>
  <c r="E5042" i="3"/>
  <c r="E5043" i="3"/>
  <c r="E5044" i="3"/>
  <c r="E5045" i="3"/>
  <c r="E5046" i="3"/>
  <c r="E5047" i="3"/>
  <c r="E5048" i="3"/>
  <c r="E5049" i="3"/>
  <c r="E5050" i="3"/>
  <c r="E5051" i="3"/>
  <c r="E5052" i="3"/>
  <c r="E5053" i="3"/>
  <c r="E4992" i="3"/>
  <c r="E4993" i="3"/>
  <c r="E4994" i="3"/>
  <c r="E4995" i="3"/>
  <c r="E4996" i="3"/>
  <c r="E4997" i="3"/>
  <c r="E4998" i="3"/>
  <c r="E4999" i="3"/>
  <c r="E5000" i="3"/>
  <c r="E5001" i="3"/>
  <c r="E5002" i="3"/>
  <c r="E5003" i="3"/>
  <c r="E4988" i="3"/>
  <c r="E4989" i="3"/>
  <c r="E4990" i="3"/>
  <c r="E4991" i="3"/>
  <c r="E4986" i="3"/>
  <c r="E4987" i="3"/>
  <c r="E4985" i="3"/>
  <c r="O558" i="3"/>
  <c r="O561" i="3"/>
  <c r="M561" i="3" s="1"/>
  <c r="O562" i="3"/>
  <c r="O567" i="3"/>
  <c r="O568" i="3"/>
  <c r="M568" i="3" s="1"/>
  <c r="O570" i="3"/>
  <c r="O573" i="3"/>
  <c r="M573" i="3" s="1"/>
  <c r="O574" i="3"/>
  <c r="O578" i="3"/>
  <c r="M578" i="3" s="1"/>
  <c r="O579" i="3"/>
  <c r="M579" i="3" s="1"/>
  <c r="O580" i="3"/>
  <c r="O582" i="3"/>
  <c r="O585" i="3"/>
  <c r="O586" i="3"/>
  <c r="M586" i="3" s="1"/>
  <c r="O590" i="3"/>
  <c r="O591" i="3"/>
  <c r="O592" i="3"/>
  <c r="M592" i="3" s="1"/>
  <c r="O594" i="3"/>
  <c r="O597" i="3"/>
  <c r="O598" i="3"/>
  <c r="O602" i="3"/>
  <c r="M602" i="3" s="1"/>
  <c r="O603" i="3"/>
  <c r="M603" i="3" s="1"/>
  <c r="O604" i="3"/>
  <c r="O606" i="3"/>
  <c r="O609" i="3"/>
  <c r="O610" i="3"/>
  <c r="O614" i="3"/>
  <c r="O615" i="3"/>
  <c r="O616" i="3"/>
  <c r="O618" i="3"/>
  <c r="O621" i="3"/>
  <c r="O622" i="3"/>
  <c r="O626" i="3"/>
  <c r="M626" i="3" s="1"/>
  <c r="O627" i="3"/>
  <c r="M627" i="3" s="1"/>
  <c r="O628" i="3"/>
  <c r="O630" i="3"/>
  <c r="O633" i="3"/>
  <c r="O634" i="3"/>
  <c r="M634" i="3" s="1"/>
  <c r="O638" i="3"/>
  <c r="O639" i="3"/>
  <c r="O640" i="3"/>
  <c r="M640" i="3" s="1"/>
  <c r="O642" i="3"/>
  <c r="O645" i="3"/>
  <c r="O646" i="3"/>
  <c r="O650" i="3"/>
  <c r="M650" i="3" s="1"/>
  <c r="O651" i="3"/>
  <c r="M651" i="3" s="1"/>
  <c r="O652" i="3"/>
  <c r="O654" i="3"/>
  <c r="O657" i="3"/>
  <c r="O658" i="3"/>
  <c r="M658" i="3" s="1"/>
  <c r="O662" i="3"/>
  <c r="O663" i="3"/>
  <c r="O664" i="3"/>
  <c r="M664" i="3" s="1"/>
  <c r="O666" i="3"/>
  <c r="O669" i="3"/>
  <c r="M669" i="3" s="1"/>
  <c r="O670" i="3"/>
  <c r="O674" i="3"/>
  <c r="M674" i="3" s="1"/>
  <c r="O675" i="3"/>
  <c r="M675" i="3" s="1"/>
  <c r="O676" i="3"/>
  <c r="O678" i="3"/>
  <c r="O681" i="3"/>
  <c r="O682" i="3"/>
  <c r="M682" i="3" s="1"/>
  <c r="O686" i="3"/>
  <c r="O687" i="3"/>
  <c r="O688" i="3"/>
  <c r="M688" i="3" s="1"/>
  <c r="O690" i="3"/>
  <c r="O693" i="3"/>
  <c r="M693" i="3" s="1"/>
  <c r="O694" i="3"/>
  <c r="O698" i="3"/>
  <c r="M698" i="3" s="1"/>
  <c r="O699" i="3"/>
  <c r="M699" i="3" s="1"/>
  <c r="O700" i="3"/>
  <c r="O702" i="3"/>
  <c r="O705" i="3"/>
  <c r="O706" i="3"/>
  <c r="O710" i="3"/>
  <c r="O711" i="3"/>
  <c r="O712" i="3"/>
  <c r="M712" i="3" s="1"/>
  <c r="O714" i="3"/>
  <c r="O717" i="3"/>
  <c r="O718" i="3"/>
  <c r="O722" i="3"/>
  <c r="M722" i="3" s="1"/>
  <c r="O723" i="3"/>
  <c r="M723" i="3" s="1"/>
  <c r="O724" i="3"/>
  <c r="O726" i="3"/>
  <c r="O729" i="3"/>
  <c r="O730" i="3"/>
  <c r="M730" i="3" s="1"/>
  <c r="O734" i="3"/>
  <c r="O735" i="3"/>
  <c r="O736" i="3"/>
  <c r="M736" i="3" s="1"/>
  <c r="O738" i="3"/>
  <c r="O741" i="3"/>
  <c r="O742" i="3"/>
  <c r="O746" i="3"/>
  <c r="M746" i="3" s="1"/>
  <c r="O747" i="3"/>
  <c r="M747" i="3" s="1"/>
  <c r="O748" i="3"/>
  <c r="O750" i="3"/>
  <c r="O753" i="3"/>
  <c r="O754" i="3"/>
  <c r="M754" i="3" s="1"/>
  <c r="O758" i="3"/>
  <c r="O759" i="3"/>
  <c r="O760" i="3"/>
  <c r="M760" i="3" s="1"/>
  <c r="O762" i="3"/>
  <c r="O765" i="3"/>
  <c r="O766" i="3"/>
  <c r="O770" i="3"/>
  <c r="M770" i="3" s="1"/>
  <c r="O771" i="3"/>
  <c r="M771" i="3" s="1"/>
  <c r="O772" i="3"/>
  <c r="O774" i="3"/>
  <c r="O777" i="3"/>
  <c r="O778" i="3"/>
  <c r="M778" i="3" s="1"/>
  <c r="O782" i="3"/>
  <c r="O783" i="3"/>
  <c r="O784" i="3"/>
  <c r="M784" i="3" s="1"/>
  <c r="O786" i="3"/>
  <c r="O789" i="3"/>
  <c r="M789" i="3" s="1"/>
  <c r="O790" i="3"/>
  <c r="O794" i="3"/>
  <c r="M794" i="3" s="1"/>
  <c r="O795" i="3"/>
  <c r="M795" i="3" s="1"/>
  <c r="O796" i="3"/>
  <c r="O798" i="3"/>
  <c r="O801" i="3"/>
  <c r="O802" i="3"/>
  <c r="M802" i="3" s="1"/>
  <c r="O806" i="3"/>
  <c r="O807" i="3"/>
  <c r="O808" i="3"/>
  <c r="M808" i="3" s="1"/>
  <c r="O810" i="3"/>
  <c r="O813" i="3"/>
  <c r="O814" i="3"/>
  <c r="O818" i="3"/>
  <c r="M818" i="3" s="1"/>
  <c r="O819" i="3"/>
  <c r="M819" i="3" s="1"/>
  <c r="O820" i="3"/>
  <c r="O822" i="3"/>
  <c r="O825" i="3"/>
  <c r="O826" i="3"/>
  <c r="M826" i="3" s="1"/>
  <c r="O830" i="3"/>
  <c r="O831" i="3"/>
  <c r="O832" i="3"/>
  <c r="M832" i="3" s="1"/>
  <c r="O834" i="3"/>
  <c r="O837" i="3"/>
  <c r="O838" i="3"/>
  <c r="O842" i="3"/>
  <c r="M842" i="3" s="1"/>
  <c r="O843" i="3"/>
  <c r="M843" i="3" s="1"/>
  <c r="O844" i="3"/>
  <c r="O846" i="3"/>
  <c r="O849" i="3"/>
  <c r="O850" i="3"/>
  <c r="M850" i="3" s="1"/>
  <c r="O854" i="3"/>
  <c r="O855" i="3"/>
  <c r="O856" i="3"/>
  <c r="M856" i="3" s="1"/>
  <c r="O858" i="3"/>
  <c r="O861" i="3"/>
  <c r="O862" i="3"/>
  <c r="O866" i="3"/>
  <c r="M866" i="3" s="1"/>
  <c r="O867" i="3"/>
  <c r="M867" i="3" s="1"/>
  <c r="O868" i="3"/>
  <c r="O870" i="3"/>
  <c r="O873" i="3"/>
  <c r="O874" i="3"/>
  <c r="M874" i="3" s="1"/>
  <c r="O878" i="3"/>
  <c r="O879" i="3"/>
  <c r="O880" i="3"/>
  <c r="M880" i="3" s="1"/>
  <c r="O882" i="3"/>
  <c r="O885" i="3"/>
  <c r="O886" i="3"/>
  <c r="O890" i="3"/>
  <c r="M890" i="3" s="1"/>
  <c r="O891" i="3"/>
  <c r="M891" i="3" s="1"/>
  <c r="O892" i="3"/>
  <c r="O893" i="3"/>
  <c r="O894" i="3"/>
  <c r="O897" i="3"/>
  <c r="O898" i="3"/>
  <c r="O902" i="3"/>
  <c r="O903" i="3"/>
  <c r="M903" i="3" s="1"/>
  <c r="O904" i="3"/>
  <c r="O905" i="3"/>
  <c r="M905" i="3" s="1"/>
  <c r="O906" i="3"/>
  <c r="O907" i="3"/>
  <c r="M907" i="3" s="1"/>
  <c r="O908" i="3"/>
  <c r="M908" i="3" s="1"/>
  <c r="O909" i="3"/>
  <c r="O910" i="3"/>
  <c r="O911" i="3"/>
  <c r="O912" i="3"/>
  <c r="M912" i="3" s="1"/>
  <c r="O913" i="3"/>
  <c r="O914" i="3"/>
  <c r="O915" i="3"/>
  <c r="M915" i="3" s="1"/>
  <c r="O916" i="3"/>
  <c r="O917" i="3"/>
  <c r="O918" i="3"/>
  <c r="O919" i="3"/>
  <c r="M919" i="3" s="1"/>
  <c r="O920" i="3"/>
  <c r="M920" i="3" s="1"/>
  <c r="O921" i="3"/>
  <c r="O922" i="3"/>
  <c r="O923" i="3"/>
  <c r="O924" i="3"/>
  <c r="M924" i="3" s="1"/>
  <c r="O925" i="3"/>
  <c r="O926" i="3"/>
  <c r="O927" i="3"/>
  <c r="M927" i="3" s="1"/>
  <c r="O928" i="3"/>
  <c r="O929" i="3"/>
  <c r="O930" i="3"/>
  <c r="O931" i="3"/>
  <c r="M931" i="3" s="1"/>
  <c r="O932" i="3"/>
  <c r="M932" i="3" s="1"/>
  <c r="O933" i="3"/>
  <c r="O934" i="3"/>
  <c r="O935" i="3"/>
  <c r="O936" i="3"/>
  <c r="M936" i="3" s="1"/>
  <c r="O937" i="3"/>
  <c r="O938" i="3"/>
  <c r="O939" i="3"/>
  <c r="M939" i="3" s="1"/>
  <c r="O940" i="3"/>
  <c r="O941" i="3"/>
  <c r="O942" i="3"/>
  <c r="O943" i="3"/>
  <c r="M943" i="3" s="1"/>
  <c r="O944" i="3"/>
  <c r="M944" i="3" s="1"/>
  <c r="O945" i="3"/>
  <c r="O946" i="3"/>
  <c r="O947" i="3"/>
  <c r="O948" i="3"/>
  <c r="O949" i="3"/>
  <c r="O950" i="3"/>
  <c r="O951" i="3"/>
  <c r="M951" i="3" s="1"/>
  <c r="O952" i="3"/>
  <c r="O953" i="3"/>
  <c r="O954" i="3"/>
  <c r="O955" i="3"/>
  <c r="M955" i="3" s="1"/>
  <c r="O956" i="3"/>
  <c r="M956" i="3" s="1"/>
  <c r="O957" i="3"/>
  <c r="O958" i="3"/>
  <c r="O959" i="3"/>
  <c r="O960" i="3"/>
  <c r="M960" i="3" s="1"/>
  <c r="O961" i="3"/>
  <c r="O962" i="3"/>
  <c r="O963" i="3"/>
  <c r="M963" i="3" s="1"/>
  <c r="O964" i="3"/>
  <c r="O965" i="3"/>
  <c r="O966" i="3"/>
  <c r="O967" i="3"/>
  <c r="M967" i="3" s="1"/>
  <c r="O968" i="3"/>
  <c r="M968" i="3" s="1"/>
  <c r="O969" i="3"/>
  <c r="O970" i="3"/>
  <c r="O971" i="3"/>
  <c r="O972" i="3"/>
  <c r="M972" i="3" s="1"/>
  <c r="O973" i="3"/>
  <c r="O974" i="3"/>
  <c r="O975" i="3"/>
  <c r="M975" i="3" s="1"/>
  <c r="O976" i="3"/>
  <c r="O977" i="3"/>
  <c r="O978" i="3"/>
  <c r="O979" i="3"/>
  <c r="M979" i="3" s="1"/>
  <c r="O980" i="3"/>
  <c r="M980" i="3" s="1"/>
  <c r="O981" i="3"/>
  <c r="O982" i="3"/>
  <c r="O983" i="3"/>
  <c r="O984" i="3"/>
  <c r="M984" i="3" s="1"/>
  <c r="O985" i="3"/>
  <c r="O986" i="3"/>
  <c r="O987" i="3"/>
  <c r="O988" i="3"/>
  <c r="O989" i="3"/>
  <c r="O990" i="3"/>
  <c r="O991" i="3"/>
  <c r="M991" i="3" s="1"/>
  <c r="O992" i="3"/>
  <c r="M992" i="3" s="1"/>
  <c r="O993" i="3"/>
  <c r="O994" i="3"/>
  <c r="O995" i="3"/>
  <c r="O996" i="3"/>
  <c r="M996" i="3" s="1"/>
  <c r="O997" i="3"/>
  <c r="O998" i="3"/>
  <c r="O999" i="3"/>
  <c r="M999" i="3" s="1"/>
  <c r="O1000" i="3"/>
  <c r="O1001" i="3"/>
  <c r="O1002" i="3"/>
  <c r="O1003" i="3"/>
  <c r="M1003" i="3" s="1"/>
  <c r="O1004" i="3"/>
  <c r="M1004" i="3" s="1"/>
  <c r="O1005" i="3"/>
  <c r="O1006" i="3"/>
  <c r="O1007" i="3"/>
  <c r="O1008" i="3"/>
  <c r="M1008" i="3" s="1"/>
  <c r="O1009" i="3"/>
  <c r="O1010" i="3"/>
  <c r="O1011" i="3"/>
  <c r="M1011" i="3" s="1"/>
  <c r="O1012" i="3"/>
  <c r="O1013" i="3"/>
  <c r="O1014" i="3"/>
  <c r="O1015" i="3"/>
  <c r="M1015" i="3" s="1"/>
  <c r="O1016" i="3"/>
  <c r="M1016" i="3" s="1"/>
  <c r="O1017" i="3"/>
  <c r="O1018" i="3"/>
  <c r="O1019" i="3"/>
  <c r="O1020" i="3"/>
  <c r="M1020" i="3" s="1"/>
  <c r="O1021" i="3"/>
  <c r="O1022" i="3"/>
  <c r="O1023" i="3"/>
  <c r="M1023" i="3" s="1"/>
  <c r="O1024" i="3"/>
  <c r="O1025" i="3"/>
  <c r="O1026" i="3"/>
  <c r="O1027" i="3"/>
  <c r="M1027" i="3" s="1"/>
  <c r="O1028" i="3"/>
  <c r="M1028" i="3" s="1"/>
  <c r="O1029" i="3"/>
  <c r="O1030" i="3"/>
  <c r="O1031" i="3"/>
  <c r="O1032" i="3"/>
  <c r="M1032" i="3" s="1"/>
  <c r="O1033" i="3"/>
  <c r="O1034" i="3"/>
  <c r="O1035" i="3"/>
  <c r="O1036" i="3"/>
  <c r="O1037" i="3"/>
  <c r="O1038" i="3"/>
  <c r="O1039" i="3"/>
  <c r="M1039" i="3" s="1"/>
  <c r="O1040" i="3"/>
  <c r="M1040" i="3" s="1"/>
  <c r="O1041" i="3"/>
  <c r="O1042" i="3"/>
  <c r="O1043" i="3"/>
  <c r="O1044" i="3"/>
  <c r="O1045" i="3"/>
  <c r="O1046" i="3"/>
  <c r="O1047" i="3"/>
  <c r="O1048" i="3"/>
  <c r="O1049" i="3"/>
  <c r="O1050" i="3"/>
  <c r="O1051" i="3"/>
  <c r="M1051" i="3" s="1"/>
  <c r="O1052" i="3"/>
  <c r="M1052" i="3" s="1"/>
  <c r="O1053" i="3"/>
  <c r="O1054" i="3"/>
  <c r="O1055" i="3"/>
  <c r="O1056" i="3"/>
  <c r="M1056" i="3" s="1"/>
  <c r="O1057" i="3"/>
  <c r="O1058" i="3"/>
  <c r="O1059" i="3"/>
  <c r="M1059" i="3" s="1"/>
  <c r="O1060" i="3"/>
  <c r="O1061" i="3"/>
  <c r="O1062" i="3"/>
  <c r="O1063" i="3"/>
  <c r="M1063" i="3" s="1"/>
  <c r="O1064" i="3"/>
  <c r="M1064" i="3" s="1"/>
  <c r="O1065" i="3"/>
  <c r="O1066" i="3"/>
  <c r="O1067" i="3"/>
  <c r="O1068" i="3"/>
  <c r="M1068" i="3" s="1"/>
  <c r="O1069" i="3"/>
  <c r="O1070" i="3"/>
  <c r="O1071" i="3"/>
  <c r="M1071" i="3" s="1"/>
  <c r="O1072" i="3"/>
  <c r="O1073" i="3"/>
  <c r="O1074" i="3"/>
  <c r="O1075" i="3"/>
  <c r="M1075" i="3" s="1"/>
  <c r="O1076" i="3"/>
  <c r="M1076" i="3" s="1"/>
  <c r="O1077" i="3"/>
  <c r="O1078" i="3"/>
  <c r="O1079" i="3"/>
  <c r="O1080" i="3"/>
  <c r="M1080" i="3" s="1"/>
  <c r="O1081" i="3"/>
  <c r="O1082" i="3"/>
  <c r="O1083" i="3"/>
  <c r="M1083" i="3" s="1"/>
  <c r="O1084" i="3"/>
  <c r="O1085" i="3"/>
  <c r="O1086" i="3"/>
  <c r="O1087" i="3"/>
  <c r="M1087" i="3" s="1"/>
  <c r="O1088" i="3"/>
  <c r="M1088" i="3" s="1"/>
  <c r="O1089" i="3"/>
  <c r="O1090" i="3"/>
  <c r="O1091" i="3"/>
  <c r="O1092" i="3"/>
  <c r="O1093" i="3"/>
  <c r="O1094" i="3"/>
  <c r="O1095" i="3"/>
  <c r="M1095" i="3" s="1"/>
  <c r="O1096" i="3"/>
  <c r="O1097" i="3"/>
  <c r="O1098" i="3"/>
  <c r="O1099" i="3"/>
  <c r="M1099" i="3" s="1"/>
  <c r="O1100" i="3"/>
  <c r="M1100" i="3" s="1"/>
  <c r="O1101" i="3"/>
  <c r="O1102" i="3"/>
  <c r="O1103" i="3"/>
  <c r="O1104" i="3"/>
  <c r="M1104" i="3" s="1"/>
  <c r="O1105" i="3"/>
  <c r="O1106" i="3"/>
  <c r="O1107" i="3"/>
  <c r="M1107" i="3" s="1"/>
  <c r="O1108" i="3"/>
  <c r="O1109" i="3"/>
  <c r="O1110" i="3"/>
  <c r="O1111" i="3"/>
  <c r="M1111" i="3" s="1"/>
  <c r="O1112" i="3"/>
  <c r="M1112" i="3" s="1"/>
  <c r="O1113" i="3"/>
  <c r="O1114" i="3"/>
  <c r="O1115" i="3"/>
  <c r="O1116" i="3"/>
  <c r="M1116" i="3" s="1"/>
  <c r="O1117" i="3"/>
  <c r="O1118" i="3"/>
  <c r="O1119" i="3"/>
  <c r="M1119" i="3" s="1"/>
  <c r="O1120" i="3"/>
  <c r="O1121" i="3"/>
  <c r="O1122" i="3"/>
  <c r="O1123" i="3"/>
  <c r="M1123" i="3" s="1"/>
  <c r="O1124" i="3"/>
  <c r="M1124" i="3" s="1"/>
  <c r="O1125" i="3"/>
  <c r="O1126" i="3"/>
  <c r="O1127" i="3"/>
  <c r="O1128" i="3"/>
  <c r="M1128" i="3" s="1"/>
  <c r="O1129" i="3"/>
  <c r="O1130" i="3"/>
  <c r="O1131" i="3"/>
  <c r="M1131" i="3" s="1"/>
  <c r="O1132" i="3"/>
  <c r="O1133" i="3"/>
  <c r="O1134" i="3"/>
  <c r="O1135" i="3"/>
  <c r="M1135" i="3" s="1"/>
  <c r="O1136" i="3"/>
  <c r="M1136" i="3" s="1"/>
  <c r="O1137" i="3"/>
  <c r="O1138" i="3"/>
  <c r="O1139" i="3"/>
  <c r="O1140" i="3"/>
  <c r="O1141" i="3"/>
  <c r="O1142" i="3"/>
  <c r="O1143" i="3"/>
  <c r="O1144" i="3"/>
  <c r="O1145" i="3"/>
  <c r="O1146" i="3"/>
  <c r="O1147" i="3"/>
  <c r="M1147" i="3" s="1"/>
  <c r="O1148" i="3"/>
  <c r="M1148" i="3" s="1"/>
  <c r="O1149" i="3"/>
  <c r="O1150" i="3"/>
  <c r="O1151" i="3"/>
  <c r="O1152" i="3"/>
  <c r="O1153" i="3"/>
  <c r="O1154" i="3"/>
  <c r="O1155" i="3"/>
  <c r="O1156" i="3"/>
  <c r="O1157" i="3"/>
  <c r="O1158" i="3"/>
  <c r="O1159" i="3"/>
  <c r="M1159" i="3" s="1"/>
  <c r="O1160" i="3"/>
  <c r="M1160" i="3" s="1"/>
  <c r="O1161" i="3"/>
  <c r="O1162" i="3"/>
  <c r="O1163" i="3"/>
  <c r="O1164" i="3"/>
  <c r="O1165" i="3"/>
  <c r="O1166" i="3"/>
  <c r="O1167" i="3"/>
  <c r="M1167" i="3" s="1"/>
  <c r="O1168" i="3"/>
  <c r="O1169" i="3"/>
  <c r="O1170" i="3"/>
  <c r="O1171" i="3"/>
  <c r="M1171" i="3" s="1"/>
  <c r="O1172" i="3"/>
  <c r="M1172" i="3" s="1"/>
  <c r="O1173" i="3"/>
  <c r="O1174" i="3"/>
  <c r="O1175" i="3"/>
  <c r="O1176" i="3"/>
  <c r="O1177" i="3"/>
  <c r="O1178" i="3"/>
  <c r="O1179" i="3"/>
  <c r="M1179" i="3" s="1"/>
  <c r="O1180" i="3"/>
  <c r="O1181" i="3"/>
  <c r="O1182" i="3"/>
  <c r="O1183" i="3"/>
  <c r="O1184" i="3"/>
  <c r="M1184" i="3" s="1"/>
  <c r="O1185" i="3"/>
  <c r="O1186" i="3"/>
  <c r="O1187" i="3"/>
  <c r="O1188" i="3"/>
  <c r="O1189" i="3"/>
  <c r="O1190" i="3"/>
  <c r="O1191" i="3"/>
  <c r="M1191" i="3" s="1"/>
  <c r="O1192" i="3"/>
  <c r="O1193" i="3"/>
  <c r="O1194" i="3"/>
  <c r="O1195" i="3"/>
  <c r="M1195" i="3" s="1"/>
  <c r="O1196" i="3"/>
  <c r="M1196" i="3" s="1"/>
  <c r="O1197" i="3"/>
  <c r="O1198" i="3"/>
  <c r="O1199" i="3"/>
  <c r="O1200" i="3"/>
  <c r="O1201" i="3"/>
  <c r="O1202" i="3"/>
  <c r="O1203" i="3"/>
  <c r="O1204" i="3"/>
  <c r="O1205" i="3"/>
  <c r="O1206" i="3"/>
  <c r="O1207" i="3"/>
  <c r="M1207" i="3" s="1"/>
  <c r="O1208" i="3"/>
  <c r="M1208" i="3" s="1"/>
  <c r="O1209" i="3"/>
  <c r="O1210" i="3"/>
  <c r="O1211" i="3"/>
  <c r="O1212" i="3"/>
  <c r="O1213" i="3"/>
  <c r="O1214" i="3"/>
  <c r="O1215" i="3"/>
  <c r="M1215" i="3" s="1"/>
  <c r="O1216" i="3"/>
  <c r="O1217" i="3"/>
  <c r="O1218" i="3"/>
  <c r="O1219" i="3"/>
  <c r="M1219" i="3" s="1"/>
  <c r="O1220" i="3"/>
  <c r="M1220" i="3" s="1"/>
  <c r="O1221" i="3"/>
  <c r="O1222" i="3"/>
  <c r="O1223" i="3"/>
  <c r="O1224" i="3"/>
  <c r="O1225" i="3"/>
  <c r="O1226" i="3"/>
  <c r="O1227" i="3"/>
  <c r="M1227" i="3" s="1"/>
  <c r="O1228" i="3"/>
  <c r="O1229" i="3"/>
  <c r="O1230" i="3"/>
  <c r="O1231" i="3"/>
  <c r="M1231" i="3" s="1"/>
  <c r="O1232" i="3"/>
  <c r="M1232" i="3" s="1"/>
  <c r="O1233" i="3"/>
  <c r="O1234" i="3"/>
  <c r="O1235" i="3"/>
  <c r="O1236" i="3"/>
  <c r="O1237" i="3"/>
  <c r="O1238" i="3"/>
  <c r="O1239" i="3"/>
  <c r="M1239" i="3" s="1"/>
  <c r="O1240" i="3"/>
  <c r="O1241" i="3"/>
  <c r="O1242" i="3"/>
  <c r="O1243" i="3"/>
  <c r="M1243" i="3" s="1"/>
  <c r="O1244" i="3"/>
  <c r="M1244" i="3" s="1"/>
  <c r="O1245" i="3"/>
  <c r="O1246" i="3"/>
  <c r="O1247" i="3"/>
  <c r="O1248" i="3"/>
  <c r="O1249" i="3"/>
  <c r="O1250" i="3"/>
  <c r="O1251" i="3"/>
  <c r="M1251" i="3" s="1"/>
  <c r="O1252" i="3"/>
  <c r="O1253" i="3"/>
  <c r="O1254" i="3"/>
  <c r="O1255" i="3"/>
  <c r="M1255" i="3" s="1"/>
  <c r="O1256" i="3"/>
  <c r="M1256" i="3" s="1"/>
  <c r="O1257" i="3"/>
  <c r="O1258" i="3"/>
  <c r="O1259" i="3"/>
  <c r="O1260" i="3"/>
  <c r="O1261" i="3"/>
  <c r="O1262" i="3"/>
  <c r="O1263" i="3"/>
  <c r="M1263" i="3" s="1"/>
  <c r="O1264" i="3"/>
  <c r="O1265" i="3"/>
  <c r="O1266" i="3"/>
  <c r="O1267" i="3"/>
  <c r="M1267" i="3" s="1"/>
  <c r="O1268" i="3"/>
  <c r="M1268" i="3" s="1"/>
  <c r="O1269" i="3"/>
  <c r="O1270" i="3"/>
  <c r="O1271" i="3"/>
  <c r="O1272" i="3"/>
  <c r="O1273" i="3"/>
  <c r="O1274" i="3"/>
  <c r="O1275" i="3"/>
  <c r="O1276" i="3"/>
  <c r="O1277" i="3"/>
  <c r="O1278" i="3"/>
  <c r="O1279" i="3"/>
  <c r="M1279" i="3" s="1"/>
  <c r="O1280" i="3"/>
  <c r="M1280" i="3" s="1"/>
  <c r="O1281" i="3"/>
  <c r="O1282" i="3"/>
  <c r="O1283" i="3"/>
  <c r="O1284" i="3"/>
  <c r="O1285" i="3"/>
  <c r="O1286" i="3"/>
  <c r="O1287" i="3"/>
  <c r="M1287" i="3" s="1"/>
  <c r="O1288" i="3"/>
  <c r="O1289" i="3"/>
  <c r="O1290" i="3"/>
  <c r="O1291" i="3"/>
  <c r="M1291" i="3" s="1"/>
  <c r="O1292" i="3"/>
  <c r="M1292" i="3" s="1"/>
  <c r="O1293" i="3"/>
  <c r="O1294" i="3"/>
  <c r="O1295" i="3"/>
  <c r="O1296" i="3"/>
  <c r="O1297" i="3"/>
  <c r="O1298" i="3"/>
  <c r="O1299" i="3"/>
  <c r="M1299" i="3" s="1"/>
  <c r="O1300" i="3"/>
  <c r="O1301" i="3"/>
  <c r="O1302" i="3"/>
  <c r="O1303" i="3"/>
  <c r="M1303" i="3" s="1"/>
  <c r="O1304" i="3"/>
  <c r="M1304" i="3" s="1"/>
  <c r="O1305" i="3"/>
  <c r="O1306" i="3"/>
  <c r="O1307" i="3"/>
  <c r="O1308" i="3"/>
  <c r="O1309" i="3"/>
  <c r="O1310" i="3"/>
  <c r="O1311" i="3"/>
  <c r="M1311" i="3" s="1"/>
  <c r="O1312" i="3"/>
  <c r="O1313" i="3"/>
  <c r="O1314" i="3"/>
  <c r="O1315" i="3"/>
  <c r="M1315" i="3" s="1"/>
  <c r="O1316" i="3"/>
  <c r="M1316" i="3" s="1"/>
  <c r="O1317" i="3"/>
  <c r="O1318" i="3"/>
  <c r="O1319" i="3"/>
  <c r="O1320" i="3"/>
  <c r="O1321" i="3"/>
  <c r="O1322" i="3"/>
  <c r="O1323" i="3"/>
  <c r="M1323" i="3" s="1"/>
  <c r="O1324" i="3"/>
  <c r="O1325" i="3"/>
  <c r="O1326" i="3"/>
  <c r="O1327" i="3"/>
  <c r="O1328" i="3"/>
  <c r="M1328" i="3" s="1"/>
  <c r="O1329" i="3"/>
  <c r="O1330" i="3"/>
  <c r="O1331" i="3"/>
  <c r="O1332" i="3"/>
  <c r="O1333" i="3"/>
  <c r="O1334" i="3"/>
  <c r="O1335" i="3"/>
  <c r="M1335" i="3" s="1"/>
  <c r="O1336" i="3"/>
  <c r="O1337" i="3"/>
  <c r="O1338" i="3"/>
  <c r="O1339" i="3"/>
  <c r="M1339" i="3" s="1"/>
  <c r="O1340" i="3"/>
  <c r="M1340" i="3" s="1"/>
  <c r="O1341" i="3"/>
  <c r="O1342" i="3"/>
  <c r="O1343" i="3"/>
  <c r="O1344" i="3"/>
  <c r="O1345" i="3"/>
  <c r="O1346" i="3"/>
  <c r="O1347" i="3"/>
  <c r="M1347" i="3" s="1"/>
  <c r="O1348" i="3"/>
  <c r="O1349" i="3"/>
  <c r="O1350" i="3"/>
  <c r="O1351" i="3"/>
  <c r="M1351" i="3" s="1"/>
  <c r="O1352" i="3"/>
  <c r="M1352" i="3" s="1"/>
  <c r="O1353" i="3"/>
  <c r="O1354" i="3"/>
  <c r="O1355" i="3"/>
  <c r="O1356" i="3"/>
  <c r="O1357" i="3"/>
  <c r="O1358" i="3"/>
  <c r="O1359" i="3"/>
  <c r="M1359" i="3" s="1"/>
  <c r="O1360" i="3"/>
  <c r="O1361" i="3"/>
  <c r="O1362" i="3"/>
  <c r="O1363" i="3"/>
  <c r="M1363" i="3" s="1"/>
  <c r="O1364" i="3"/>
  <c r="M1364" i="3" s="1"/>
  <c r="O1365" i="3"/>
  <c r="O1366" i="3"/>
  <c r="O1367" i="3"/>
  <c r="O1368" i="3"/>
  <c r="O1369" i="3"/>
  <c r="O1370" i="3"/>
  <c r="O1371" i="3"/>
  <c r="O1372" i="3"/>
  <c r="O1373" i="3"/>
  <c r="O1374" i="3"/>
  <c r="O1375" i="3"/>
  <c r="M1375" i="3" s="1"/>
  <c r="O1376" i="3"/>
  <c r="M1376" i="3" s="1"/>
  <c r="O1377" i="3"/>
  <c r="O1378" i="3"/>
  <c r="O1379" i="3"/>
  <c r="O1380" i="3"/>
  <c r="O1381" i="3"/>
  <c r="O1382" i="3"/>
  <c r="O1383" i="3"/>
  <c r="O1384" i="3"/>
  <c r="O1385" i="3"/>
  <c r="O1386" i="3"/>
  <c r="O1387" i="3"/>
  <c r="M1387" i="3" s="1"/>
  <c r="O1388" i="3"/>
  <c r="M1388" i="3" s="1"/>
  <c r="O1389" i="3"/>
  <c r="O1390" i="3"/>
  <c r="O1391" i="3"/>
  <c r="O1392" i="3"/>
  <c r="O1393" i="3"/>
  <c r="O1394" i="3"/>
  <c r="O1395" i="3"/>
  <c r="M1395" i="3" s="1"/>
  <c r="O1396" i="3"/>
  <c r="O1397" i="3"/>
  <c r="O1398" i="3"/>
  <c r="O1399" i="3"/>
  <c r="M1399" i="3" s="1"/>
  <c r="O1400" i="3"/>
  <c r="M1400" i="3" s="1"/>
  <c r="O1401" i="3"/>
  <c r="O1402" i="3"/>
  <c r="O1403" i="3"/>
  <c r="O1404" i="3"/>
  <c r="O1405" i="3"/>
  <c r="O1406" i="3"/>
  <c r="O1407" i="3"/>
  <c r="M1407" i="3" s="1"/>
  <c r="O1408" i="3"/>
  <c r="O1409" i="3"/>
  <c r="O1410" i="3"/>
  <c r="O1411" i="3"/>
  <c r="M1411" i="3" s="1"/>
  <c r="O1412" i="3"/>
  <c r="M1412" i="3" s="1"/>
  <c r="O1413" i="3"/>
  <c r="O1414" i="3"/>
  <c r="O1415" i="3"/>
  <c r="O1416" i="3"/>
  <c r="O1417" i="3"/>
  <c r="O1418" i="3"/>
  <c r="O1419" i="3"/>
  <c r="M1419" i="3" s="1"/>
  <c r="O1420" i="3"/>
  <c r="O1421" i="3"/>
  <c r="O1422" i="3"/>
  <c r="O1423" i="3"/>
  <c r="M1423" i="3" s="1"/>
  <c r="O1424" i="3"/>
  <c r="M1424" i="3" s="1"/>
  <c r="O1425" i="3"/>
  <c r="O1426" i="3"/>
  <c r="O1427" i="3"/>
  <c r="O1428" i="3"/>
  <c r="O1429" i="3"/>
  <c r="O1430" i="3"/>
  <c r="O1431" i="3"/>
  <c r="M1431" i="3" s="1"/>
  <c r="O1432" i="3"/>
  <c r="O1433" i="3"/>
  <c r="O1434" i="3"/>
  <c r="O1435" i="3"/>
  <c r="M1435" i="3" s="1"/>
  <c r="O1436" i="3"/>
  <c r="M1436" i="3" s="1"/>
  <c r="O1437" i="3"/>
  <c r="O1438" i="3"/>
  <c r="O1439" i="3"/>
  <c r="O1440" i="3"/>
  <c r="O1441" i="3"/>
  <c r="O1442" i="3"/>
  <c r="O1443" i="3"/>
  <c r="O1444" i="3"/>
  <c r="O1445" i="3"/>
  <c r="O1446" i="3"/>
  <c r="O1447" i="3"/>
  <c r="M1447" i="3" s="1"/>
  <c r="O1448" i="3"/>
  <c r="M1448" i="3" s="1"/>
  <c r="O1449" i="3"/>
  <c r="O1450" i="3"/>
  <c r="O1451" i="3"/>
  <c r="O1452" i="3"/>
  <c r="O1453" i="3"/>
  <c r="O1454" i="3"/>
  <c r="O1455" i="3"/>
  <c r="O1456" i="3"/>
  <c r="O1457" i="3"/>
  <c r="O1458" i="3"/>
  <c r="O1459" i="3"/>
  <c r="M1459" i="3" s="1"/>
  <c r="O1460" i="3"/>
  <c r="M1460" i="3" s="1"/>
  <c r="O1461" i="3"/>
  <c r="O1462" i="3"/>
  <c r="O1463" i="3"/>
  <c r="O1464" i="3"/>
  <c r="O1465" i="3"/>
  <c r="O1466" i="3"/>
  <c r="O1467" i="3"/>
  <c r="M1467" i="3" s="1"/>
  <c r="O1468" i="3"/>
  <c r="O1469" i="3"/>
  <c r="O1470" i="3"/>
  <c r="O1471" i="3"/>
  <c r="O1472" i="3"/>
  <c r="M1472" i="3" s="1"/>
  <c r="O1473" i="3"/>
  <c r="O1474" i="3"/>
  <c r="O1475" i="3"/>
  <c r="O1476" i="3"/>
  <c r="O1477" i="3"/>
  <c r="O1478" i="3"/>
  <c r="O1479" i="3"/>
  <c r="M1479" i="3" s="1"/>
  <c r="O1480" i="3"/>
  <c r="O1481" i="3"/>
  <c r="O1482" i="3"/>
  <c r="O1483" i="3"/>
  <c r="M1483" i="3" s="1"/>
  <c r="O1484" i="3"/>
  <c r="M1484" i="3" s="1"/>
  <c r="O1485" i="3"/>
  <c r="O1486" i="3"/>
  <c r="O1487" i="3"/>
  <c r="O1488" i="3"/>
  <c r="O1489" i="3"/>
  <c r="O1490" i="3"/>
  <c r="O1491" i="3"/>
  <c r="M1491" i="3" s="1"/>
  <c r="O1492" i="3"/>
  <c r="O1493" i="3"/>
  <c r="O1494" i="3"/>
  <c r="O1495" i="3"/>
  <c r="M1495" i="3" s="1"/>
  <c r="O1496" i="3"/>
  <c r="M1496" i="3" s="1"/>
  <c r="O1497" i="3"/>
  <c r="O1498" i="3"/>
  <c r="O1499" i="3"/>
  <c r="O1500" i="3"/>
  <c r="O1501" i="3"/>
  <c r="O1502" i="3"/>
  <c r="O1503" i="3"/>
  <c r="O1504" i="3"/>
  <c r="O1505" i="3"/>
  <c r="O1506" i="3"/>
  <c r="O1507" i="3"/>
  <c r="M1507" i="3" s="1"/>
  <c r="O1508" i="3"/>
  <c r="M1508" i="3" s="1"/>
  <c r="O1509" i="3"/>
  <c r="O1510" i="3"/>
  <c r="O1511" i="3"/>
  <c r="O1512" i="3"/>
  <c r="O1513" i="3"/>
  <c r="O1514" i="3"/>
  <c r="O1515" i="3"/>
  <c r="M1515" i="3" s="1"/>
  <c r="O1516" i="3"/>
  <c r="O1517" i="3"/>
  <c r="O1518" i="3"/>
  <c r="O1519" i="3"/>
  <c r="M1519" i="3" s="1"/>
  <c r="O1520" i="3"/>
  <c r="M1520" i="3" s="1"/>
  <c r="O1521" i="3"/>
  <c r="O1522" i="3"/>
  <c r="O1523" i="3"/>
  <c r="O1524" i="3"/>
  <c r="O1525" i="3"/>
  <c r="O1526" i="3"/>
  <c r="O1527" i="3"/>
  <c r="M1527" i="3" s="1"/>
  <c r="O1528" i="3"/>
  <c r="O1529" i="3"/>
  <c r="O1530" i="3"/>
  <c r="O1531" i="3"/>
  <c r="M1531" i="3" s="1"/>
  <c r="O1532" i="3"/>
  <c r="M1532" i="3" s="1"/>
  <c r="O1533" i="3"/>
  <c r="O1534" i="3"/>
  <c r="O1535" i="3"/>
  <c r="O1536" i="3"/>
  <c r="O1537" i="3"/>
  <c r="O1538" i="3"/>
  <c r="O1539" i="3"/>
  <c r="M1539" i="3" s="1"/>
  <c r="O1540" i="3"/>
  <c r="O1541" i="3"/>
  <c r="O1542" i="3"/>
  <c r="O1543" i="3"/>
  <c r="M1543" i="3" s="1"/>
  <c r="O1544" i="3"/>
  <c r="M1544" i="3" s="1"/>
  <c r="O1545" i="3"/>
  <c r="O1546" i="3"/>
  <c r="O1547" i="3"/>
  <c r="O1548" i="3"/>
  <c r="O1549" i="3"/>
  <c r="O1550" i="3"/>
  <c r="O1551" i="3"/>
  <c r="M1551" i="3" s="1"/>
  <c r="O1552" i="3"/>
  <c r="O1553" i="3"/>
  <c r="O1554" i="3"/>
  <c r="O1555" i="3"/>
  <c r="M1555" i="3" s="1"/>
  <c r="O1556" i="3"/>
  <c r="M1556" i="3" s="1"/>
  <c r="O1557" i="3"/>
  <c r="O1558" i="3"/>
  <c r="O1559" i="3"/>
  <c r="O1560" i="3"/>
  <c r="O1561" i="3"/>
  <c r="O1562" i="3"/>
  <c r="O1563" i="3"/>
  <c r="M1563" i="3" s="1"/>
  <c r="O1564" i="3"/>
  <c r="O1565" i="3"/>
  <c r="O1566" i="3"/>
  <c r="O1567" i="3"/>
  <c r="M1567" i="3" s="1"/>
  <c r="O1568" i="3"/>
  <c r="M1568" i="3" s="1"/>
  <c r="O1569" i="3"/>
  <c r="O1570" i="3"/>
  <c r="O1571" i="3"/>
  <c r="O1572" i="3"/>
  <c r="O1573" i="3"/>
  <c r="O1574" i="3"/>
  <c r="O1575" i="3"/>
  <c r="O1576" i="3"/>
  <c r="O1577" i="3"/>
  <c r="O1578" i="3"/>
  <c r="O1579" i="3"/>
  <c r="M1579" i="3" s="1"/>
  <c r="O1580" i="3"/>
  <c r="M1580" i="3" s="1"/>
  <c r="O1581" i="3"/>
  <c r="O1582" i="3"/>
  <c r="O1583" i="3"/>
  <c r="O1584" i="3"/>
  <c r="O1585" i="3"/>
  <c r="O1586" i="3"/>
  <c r="O1587" i="3"/>
  <c r="M1587" i="3" s="1"/>
  <c r="O1588" i="3"/>
  <c r="O1589" i="3"/>
  <c r="O1590" i="3"/>
  <c r="O1591" i="3"/>
  <c r="M1591" i="3" s="1"/>
  <c r="O1592" i="3"/>
  <c r="M1592" i="3" s="1"/>
  <c r="O1593" i="3"/>
  <c r="O1594" i="3"/>
  <c r="O1595" i="3"/>
  <c r="O1596" i="3"/>
  <c r="O1597" i="3"/>
  <c r="O1598" i="3"/>
  <c r="O1599" i="3"/>
  <c r="M1599" i="3" s="1"/>
  <c r="O1600" i="3"/>
  <c r="O1601" i="3"/>
  <c r="O1602" i="3"/>
  <c r="O1603" i="3"/>
  <c r="M1603" i="3" s="1"/>
  <c r="O1604" i="3"/>
  <c r="M1604" i="3" s="1"/>
  <c r="O1605" i="3"/>
  <c r="O1606" i="3"/>
  <c r="O1607" i="3"/>
  <c r="O1608" i="3"/>
  <c r="O1609" i="3"/>
  <c r="O1610" i="3"/>
  <c r="O1611" i="3"/>
  <c r="M1611" i="3" s="1"/>
  <c r="O1612" i="3"/>
  <c r="O1613" i="3"/>
  <c r="O1614" i="3"/>
  <c r="O1615" i="3"/>
  <c r="O1616" i="3"/>
  <c r="M1616" i="3" s="1"/>
  <c r="O1617" i="3"/>
  <c r="O1618" i="3"/>
  <c r="O1619" i="3"/>
  <c r="O1620" i="3"/>
  <c r="O1621" i="3"/>
  <c r="O1622" i="3"/>
  <c r="O1623" i="3"/>
  <c r="M1623" i="3" s="1"/>
  <c r="O1624" i="3"/>
  <c r="O1625" i="3"/>
  <c r="O1626" i="3"/>
  <c r="O1627" i="3"/>
  <c r="M1627" i="3" s="1"/>
  <c r="O1628" i="3"/>
  <c r="M1628" i="3" s="1"/>
  <c r="O1629" i="3"/>
  <c r="O1630" i="3"/>
  <c r="O1631" i="3"/>
  <c r="O1632" i="3"/>
  <c r="O1633" i="3"/>
  <c r="O1634" i="3"/>
  <c r="O1635" i="3"/>
  <c r="M1635" i="3" s="1"/>
  <c r="O1636" i="3"/>
  <c r="O1637" i="3"/>
  <c r="O1638" i="3"/>
  <c r="O1639" i="3"/>
  <c r="M1639" i="3" s="1"/>
  <c r="O1640" i="3"/>
  <c r="M1640" i="3" s="1"/>
  <c r="O1641" i="3"/>
  <c r="O1642" i="3"/>
  <c r="O1643" i="3"/>
  <c r="O1644" i="3"/>
  <c r="O1645" i="3"/>
  <c r="O1646" i="3"/>
  <c r="O1647" i="3"/>
  <c r="M1647" i="3" s="1"/>
  <c r="O1648" i="3"/>
  <c r="O1649" i="3"/>
  <c r="O1650" i="3"/>
  <c r="O1651" i="3"/>
  <c r="M1651" i="3" s="1"/>
  <c r="O1652" i="3"/>
  <c r="M1652" i="3" s="1"/>
  <c r="O1653" i="3"/>
  <c r="O1654" i="3"/>
  <c r="O1655" i="3"/>
  <c r="O1656" i="3"/>
  <c r="O1657" i="3"/>
  <c r="O1658" i="3"/>
  <c r="O1659" i="3"/>
  <c r="O1660" i="3"/>
  <c r="O1661" i="3"/>
  <c r="O1662" i="3"/>
  <c r="O1663" i="3"/>
  <c r="M1663" i="3" s="1"/>
  <c r="O1664" i="3"/>
  <c r="M1664" i="3" s="1"/>
  <c r="O1665" i="3"/>
  <c r="O1666" i="3"/>
  <c r="O1667" i="3"/>
  <c r="O1668" i="3"/>
  <c r="O1669" i="3"/>
  <c r="O1670" i="3"/>
  <c r="O1671" i="3"/>
  <c r="O1672" i="3"/>
  <c r="O1673" i="3"/>
  <c r="O1674" i="3"/>
  <c r="O1675" i="3"/>
  <c r="M1675" i="3" s="1"/>
  <c r="O1676" i="3"/>
  <c r="M1676" i="3" s="1"/>
  <c r="O1677" i="3"/>
  <c r="O1678" i="3"/>
  <c r="O1679" i="3"/>
  <c r="O1680" i="3"/>
  <c r="O1681" i="3"/>
  <c r="O1682" i="3"/>
  <c r="O1683" i="3"/>
  <c r="O1684" i="3"/>
  <c r="O1685" i="3"/>
  <c r="O1686" i="3"/>
  <c r="O1687" i="3"/>
  <c r="M1687" i="3" s="1"/>
  <c r="O1688" i="3"/>
  <c r="M1688" i="3" s="1"/>
  <c r="O1689" i="3"/>
  <c r="O1690" i="3"/>
  <c r="O1691" i="3"/>
  <c r="O1692" i="3"/>
  <c r="O1693" i="3"/>
  <c r="O1694" i="3"/>
  <c r="O1695" i="3"/>
  <c r="M1695" i="3" s="1"/>
  <c r="O1696" i="3"/>
  <c r="O1697" i="3"/>
  <c r="O1698" i="3"/>
  <c r="O1699" i="3"/>
  <c r="M1699" i="3" s="1"/>
  <c r="O1700" i="3"/>
  <c r="M1700" i="3" s="1"/>
  <c r="O1701" i="3"/>
  <c r="O1702" i="3"/>
  <c r="O1703" i="3"/>
  <c r="O1704" i="3"/>
  <c r="O1705" i="3"/>
  <c r="O1706" i="3"/>
  <c r="O1707" i="3"/>
  <c r="M1707" i="3" s="1"/>
  <c r="O1708" i="3"/>
  <c r="O1709" i="3"/>
  <c r="O1710" i="3"/>
  <c r="O1711" i="3"/>
  <c r="M1711" i="3" s="1"/>
  <c r="O1712" i="3"/>
  <c r="M1712" i="3" s="1"/>
  <c r="O1713" i="3"/>
  <c r="O1714" i="3"/>
  <c r="O1715" i="3"/>
  <c r="O1716" i="3"/>
  <c r="O1717" i="3"/>
  <c r="O1718" i="3"/>
  <c r="O1719" i="3"/>
  <c r="M1719" i="3" s="1"/>
  <c r="O1720" i="3"/>
  <c r="O1721" i="3"/>
  <c r="O1722" i="3"/>
  <c r="O1723" i="3"/>
  <c r="M1723" i="3" s="1"/>
  <c r="O1724" i="3"/>
  <c r="M1724" i="3" s="1"/>
  <c r="O1725" i="3"/>
  <c r="O1726" i="3"/>
  <c r="O1727" i="3"/>
  <c r="O1728" i="3"/>
  <c r="O1729" i="3"/>
  <c r="O1730" i="3"/>
  <c r="O1731" i="3"/>
  <c r="O1732" i="3"/>
  <c r="O1733" i="3"/>
  <c r="O1734" i="3"/>
  <c r="O1735" i="3"/>
  <c r="M1735" i="3" s="1"/>
  <c r="O1736" i="3"/>
  <c r="M1736" i="3" s="1"/>
  <c r="O1737" i="3"/>
  <c r="O1738" i="3"/>
  <c r="O1739" i="3"/>
  <c r="O1740" i="3"/>
  <c r="O1741" i="3"/>
  <c r="O1742" i="3"/>
  <c r="O1743" i="3"/>
  <c r="O1744" i="3"/>
  <c r="O1745" i="3"/>
  <c r="O1746" i="3"/>
  <c r="O1747" i="3"/>
  <c r="M1747" i="3" s="1"/>
  <c r="O1748" i="3"/>
  <c r="M1748" i="3" s="1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M1760" i="3" s="1"/>
  <c r="O1761" i="3"/>
  <c r="O1762" i="3"/>
  <c r="O1763" i="3"/>
  <c r="O1764" i="3"/>
  <c r="O1765" i="3"/>
  <c r="O1766" i="3"/>
  <c r="O1767" i="3"/>
  <c r="M1767" i="3" s="1"/>
  <c r="O1768" i="3"/>
  <c r="O1769" i="3"/>
  <c r="O1770" i="3"/>
  <c r="O1771" i="3"/>
  <c r="M1771" i="3" s="1"/>
  <c r="O1772" i="3"/>
  <c r="M1772" i="3" s="1"/>
  <c r="O1773" i="3"/>
  <c r="O1774" i="3"/>
  <c r="O1775" i="3"/>
  <c r="O1776" i="3"/>
  <c r="O1777" i="3"/>
  <c r="O1778" i="3"/>
  <c r="O1779" i="3"/>
  <c r="M1779" i="3" s="1"/>
  <c r="O1780" i="3"/>
  <c r="O1781" i="3"/>
  <c r="O1782" i="3"/>
  <c r="O1783" i="3"/>
  <c r="M1783" i="3" s="1"/>
  <c r="O1784" i="3"/>
  <c r="M1784" i="3" s="1"/>
  <c r="O1785" i="3"/>
  <c r="O1786" i="3"/>
  <c r="O1787" i="3"/>
  <c r="O1788" i="3"/>
  <c r="O1789" i="3"/>
  <c r="O1790" i="3"/>
  <c r="O1791" i="3"/>
  <c r="M1791" i="3" s="1"/>
  <c r="O1792" i="3"/>
  <c r="O1793" i="3"/>
  <c r="O1794" i="3"/>
  <c r="O1795" i="3"/>
  <c r="M1795" i="3" s="1"/>
  <c r="O1796" i="3"/>
  <c r="M1796" i="3" s="1"/>
  <c r="O1797" i="3"/>
  <c r="O1798" i="3"/>
  <c r="O1799" i="3"/>
  <c r="O1800" i="3"/>
  <c r="O1801" i="3"/>
  <c r="O1802" i="3"/>
  <c r="O1803" i="3"/>
  <c r="O1804" i="3"/>
  <c r="O1805" i="3"/>
  <c r="O1806" i="3"/>
  <c r="O1807" i="3"/>
  <c r="M1807" i="3" s="1"/>
  <c r="O1808" i="3"/>
  <c r="M1808" i="3" s="1"/>
  <c r="O1809" i="3"/>
  <c r="O1810" i="3"/>
  <c r="O1811" i="3"/>
  <c r="O1812" i="3"/>
  <c r="O1813" i="3"/>
  <c r="O1814" i="3"/>
  <c r="O1815" i="3"/>
  <c r="M1815" i="3" s="1"/>
  <c r="O1816" i="3"/>
  <c r="O1817" i="3"/>
  <c r="O1818" i="3"/>
  <c r="O1819" i="3"/>
  <c r="M1819" i="3" s="1"/>
  <c r="O1820" i="3"/>
  <c r="M1820" i="3" s="1"/>
  <c r="O1821" i="3"/>
  <c r="O1822" i="3"/>
  <c r="O1823" i="3"/>
  <c r="O1824" i="3"/>
  <c r="O1825" i="3"/>
  <c r="O1826" i="3"/>
  <c r="O1827" i="3"/>
  <c r="M1827" i="3" s="1"/>
  <c r="O1828" i="3"/>
  <c r="O1829" i="3"/>
  <c r="O1830" i="3"/>
  <c r="O1831" i="3"/>
  <c r="M1831" i="3" s="1"/>
  <c r="O1832" i="3"/>
  <c r="M1832" i="3" s="1"/>
  <c r="O1833" i="3"/>
  <c r="O1834" i="3"/>
  <c r="O1835" i="3"/>
  <c r="O1836" i="3"/>
  <c r="O1837" i="3"/>
  <c r="O1838" i="3"/>
  <c r="O1839" i="3"/>
  <c r="M1839" i="3" s="1"/>
  <c r="O1840" i="3"/>
  <c r="O1841" i="3"/>
  <c r="O1842" i="3"/>
  <c r="O1843" i="3"/>
  <c r="M1843" i="3" s="1"/>
  <c r="O1844" i="3"/>
  <c r="M1844" i="3" s="1"/>
  <c r="O1845" i="3"/>
  <c r="O1846" i="3"/>
  <c r="O1847" i="3"/>
  <c r="O1848" i="3"/>
  <c r="O1849" i="3"/>
  <c r="O1850" i="3"/>
  <c r="O1851" i="3"/>
  <c r="M1851" i="3" s="1"/>
  <c r="O1852" i="3"/>
  <c r="O1853" i="3"/>
  <c r="O1854" i="3"/>
  <c r="O1855" i="3"/>
  <c r="M1855" i="3" s="1"/>
  <c r="O1856" i="3"/>
  <c r="M1856" i="3" s="1"/>
  <c r="O1857" i="3"/>
  <c r="O1858" i="3"/>
  <c r="O1859" i="3"/>
  <c r="O1860" i="3"/>
  <c r="O1861" i="3"/>
  <c r="O1862" i="3"/>
  <c r="O1863" i="3"/>
  <c r="M1863" i="3" s="1"/>
  <c r="O1864" i="3"/>
  <c r="O1865" i="3"/>
  <c r="O1866" i="3"/>
  <c r="O1867" i="3"/>
  <c r="M1867" i="3" s="1"/>
  <c r="O1868" i="3"/>
  <c r="M1868" i="3" s="1"/>
  <c r="O1869" i="3"/>
  <c r="O1870" i="3"/>
  <c r="O1871" i="3"/>
  <c r="O1872" i="3"/>
  <c r="O1873" i="3"/>
  <c r="O1874" i="3"/>
  <c r="O1875" i="3"/>
  <c r="O1876" i="3"/>
  <c r="O1877" i="3"/>
  <c r="O1878" i="3"/>
  <c r="O1879" i="3"/>
  <c r="M1879" i="3" s="1"/>
  <c r="O1880" i="3"/>
  <c r="M1880" i="3" s="1"/>
  <c r="O1881" i="3"/>
  <c r="O1882" i="3"/>
  <c r="O1883" i="3"/>
  <c r="O1884" i="3"/>
  <c r="O1885" i="3"/>
  <c r="O1886" i="3"/>
  <c r="O1887" i="3"/>
  <c r="M1887" i="3" s="1"/>
  <c r="O1888" i="3"/>
  <c r="O1889" i="3"/>
  <c r="O1890" i="3"/>
  <c r="O1891" i="3"/>
  <c r="O1892" i="3"/>
  <c r="M1892" i="3" s="1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M1904" i="3" s="1"/>
  <c r="O1905" i="3"/>
  <c r="O1906" i="3"/>
  <c r="O1907" i="3"/>
  <c r="O1908" i="3"/>
  <c r="O1909" i="3"/>
  <c r="O1910" i="3"/>
  <c r="O1911" i="3"/>
  <c r="M1911" i="3" s="1"/>
  <c r="O1912" i="3"/>
  <c r="O1913" i="3"/>
  <c r="O1914" i="3"/>
  <c r="O1915" i="3"/>
  <c r="M1915" i="3" s="1"/>
  <c r="O1916" i="3"/>
  <c r="M1916" i="3" s="1"/>
  <c r="O1917" i="3"/>
  <c r="O1918" i="3"/>
  <c r="O1919" i="3"/>
  <c r="O1920" i="3"/>
  <c r="O1921" i="3"/>
  <c r="O1922" i="3"/>
  <c r="O1923" i="3"/>
  <c r="M1923" i="3" s="1"/>
  <c r="O1924" i="3"/>
  <c r="O1925" i="3"/>
  <c r="O1926" i="3"/>
  <c r="O1927" i="3"/>
  <c r="M1927" i="3" s="1"/>
  <c r="O1928" i="3"/>
  <c r="M1928" i="3" s="1"/>
  <c r="O1929" i="3"/>
  <c r="O1930" i="3"/>
  <c r="O1931" i="3"/>
  <c r="O1932" i="3"/>
  <c r="O1933" i="3"/>
  <c r="O1934" i="3"/>
  <c r="O1935" i="3"/>
  <c r="M1935" i="3" s="1"/>
  <c r="O1936" i="3"/>
  <c r="O1937" i="3"/>
  <c r="O1938" i="3"/>
  <c r="O1939" i="3"/>
  <c r="M1939" i="3" s="1"/>
  <c r="O1940" i="3"/>
  <c r="M1940" i="3" s="1"/>
  <c r="O1941" i="3"/>
  <c r="O1942" i="3"/>
  <c r="O1943" i="3"/>
  <c r="O1944" i="3"/>
  <c r="O1945" i="3"/>
  <c r="O1946" i="3"/>
  <c r="O1947" i="3"/>
  <c r="M1947" i="3" s="1"/>
  <c r="O1948" i="3"/>
  <c r="O1949" i="3"/>
  <c r="O1950" i="3"/>
  <c r="O1951" i="3"/>
  <c r="M1951" i="3" s="1"/>
  <c r="O1952" i="3"/>
  <c r="M1952" i="3" s="1"/>
  <c r="O1953" i="3"/>
  <c r="O1954" i="3"/>
  <c r="O1955" i="3"/>
  <c r="O1956" i="3"/>
  <c r="O1957" i="3"/>
  <c r="O1958" i="3"/>
  <c r="O1959" i="3"/>
  <c r="O1960" i="3"/>
  <c r="O1961" i="3"/>
  <c r="O1962" i="3"/>
  <c r="O1963" i="3"/>
  <c r="M1963" i="3" s="1"/>
  <c r="O1964" i="3"/>
  <c r="M1964" i="3" s="1"/>
  <c r="O1965" i="3"/>
  <c r="O1966" i="3"/>
  <c r="O1967" i="3"/>
  <c r="O1968" i="3"/>
  <c r="O1969" i="3"/>
  <c r="O1970" i="3"/>
  <c r="O1971" i="3"/>
  <c r="M1971" i="3" s="1"/>
  <c r="O1972" i="3"/>
  <c r="O1973" i="3"/>
  <c r="O1974" i="3"/>
  <c r="O1975" i="3"/>
  <c r="M1975" i="3" s="1"/>
  <c r="O1976" i="3"/>
  <c r="M1976" i="3" s="1"/>
  <c r="O1977" i="3"/>
  <c r="O1978" i="3"/>
  <c r="O1979" i="3"/>
  <c r="O1980" i="3"/>
  <c r="O1981" i="3"/>
  <c r="O1982" i="3"/>
  <c r="O1983" i="3"/>
  <c r="M1983" i="3" s="1"/>
  <c r="O1984" i="3"/>
  <c r="O1985" i="3"/>
  <c r="O1986" i="3"/>
  <c r="O1987" i="3"/>
  <c r="M1987" i="3" s="1"/>
  <c r="O1988" i="3"/>
  <c r="M1988" i="3" s="1"/>
  <c r="O1989" i="3"/>
  <c r="O1990" i="3"/>
  <c r="O1991" i="3"/>
  <c r="O1992" i="3"/>
  <c r="O1993" i="3"/>
  <c r="O1994" i="3"/>
  <c r="O1995" i="3"/>
  <c r="M1995" i="3" s="1"/>
  <c r="O1996" i="3"/>
  <c r="O1997" i="3"/>
  <c r="O1998" i="3"/>
  <c r="O1999" i="3"/>
  <c r="M1999" i="3" s="1"/>
  <c r="O2000" i="3"/>
  <c r="M2000" i="3" s="1"/>
  <c r="O2001" i="3"/>
  <c r="O2002" i="3"/>
  <c r="O2003" i="3"/>
  <c r="O2004" i="3"/>
  <c r="O2005" i="3"/>
  <c r="O2006" i="3"/>
  <c r="O2007" i="3"/>
  <c r="M2007" i="3" s="1"/>
  <c r="O2008" i="3"/>
  <c r="O2009" i="3"/>
  <c r="O2010" i="3"/>
  <c r="O2011" i="3"/>
  <c r="M2011" i="3" s="1"/>
  <c r="O2012" i="3"/>
  <c r="M2012" i="3" s="1"/>
  <c r="O2013" i="3"/>
  <c r="O2014" i="3"/>
  <c r="O2015" i="3"/>
  <c r="O2016" i="3"/>
  <c r="O2017" i="3"/>
  <c r="O2018" i="3"/>
  <c r="O2019" i="3"/>
  <c r="M2019" i="3" s="1"/>
  <c r="O2020" i="3"/>
  <c r="O2021" i="3"/>
  <c r="O2022" i="3"/>
  <c r="O2023" i="3"/>
  <c r="M2023" i="3" s="1"/>
  <c r="O2024" i="3"/>
  <c r="M2024" i="3" s="1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M2036" i="3" s="1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M2048" i="3" s="1"/>
  <c r="O2049" i="3"/>
  <c r="O2050" i="3"/>
  <c r="O2051" i="3"/>
  <c r="O2052" i="3"/>
  <c r="O2053" i="3"/>
  <c r="O2054" i="3"/>
  <c r="O2055" i="3"/>
  <c r="M2055" i="3" s="1"/>
  <c r="O2056" i="3"/>
  <c r="O2057" i="3"/>
  <c r="O2058" i="3"/>
  <c r="O2059" i="3"/>
  <c r="M2059" i="3" s="1"/>
  <c r="O2060" i="3"/>
  <c r="M2060" i="3" s="1"/>
  <c r="O2061" i="3"/>
  <c r="O2062" i="3"/>
  <c r="O2063" i="3"/>
  <c r="O2064" i="3"/>
  <c r="O2065" i="3"/>
  <c r="O2066" i="3"/>
  <c r="O2067" i="3"/>
  <c r="M2067" i="3" s="1"/>
  <c r="O2068" i="3"/>
  <c r="O2069" i="3"/>
  <c r="O2070" i="3"/>
  <c r="O2071" i="3"/>
  <c r="M2071" i="3" s="1"/>
  <c r="O2072" i="3"/>
  <c r="M2072" i="3" s="1"/>
  <c r="O2073" i="3"/>
  <c r="O2074" i="3"/>
  <c r="O2075" i="3"/>
  <c r="O2076" i="3"/>
  <c r="O2077" i="3"/>
  <c r="O2078" i="3"/>
  <c r="O2079" i="3"/>
  <c r="M2079" i="3" s="1"/>
  <c r="O2080" i="3"/>
  <c r="O2081" i="3"/>
  <c r="O2082" i="3"/>
  <c r="O2083" i="3"/>
  <c r="M2083" i="3" s="1"/>
  <c r="O2084" i="3"/>
  <c r="M2084" i="3" s="1"/>
  <c r="O2085" i="3"/>
  <c r="O2086" i="3"/>
  <c r="O2087" i="3"/>
  <c r="O2088" i="3"/>
  <c r="O2089" i="3"/>
  <c r="O2090" i="3"/>
  <c r="O2091" i="3"/>
  <c r="M2091" i="3" s="1"/>
  <c r="O2092" i="3"/>
  <c r="O2093" i="3"/>
  <c r="O2094" i="3"/>
  <c r="O2095" i="3"/>
  <c r="M2095" i="3" s="1"/>
  <c r="O2096" i="3"/>
  <c r="M2096" i="3" s="1"/>
  <c r="O2097" i="3"/>
  <c r="O2098" i="3"/>
  <c r="O2099" i="3"/>
  <c r="O2100" i="3"/>
  <c r="O2101" i="3"/>
  <c r="O2102" i="3"/>
  <c r="O2103" i="3"/>
  <c r="M2103" i="3" s="1"/>
  <c r="O2104" i="3"/>
  <c r="O2105" i="3"/>
  <c r="O2106" i="3"/>
  <c r="O2107" i="3"/>
  <c r="M2107" i="3" s="1"/>
  <c r="O2108" i="3"/>
  <c r="M2108" i="3" s="1"/>
  <c r="O2109" i="3"/>
  <c r="O2110" i="3"/>
  <c r="O2111" i="3"/>
  <c r="O2112" i="3"/>
  <c r="O2113" i="3"/>
  <c r="O2114" i="3"/>
  <c r="O2115" i="3"/>
  <c r="O2116" i="3"/>
  <c r="O2117" i="3"/>
  <c r="O2118" i="3"/>
  <c r="O2119" i="3"/>
  <c r="M2119" i="3" s="1"/>
  <c r="O2120" i="3"/>
  <c r="M2120" i="3" s="1"/>
  <c r="O2121" i="3"/>
  <c r="O2122" i="3"/>
  <c r="O2123" i="3"/>
  <c r="O2124" i="3"/>
  <c r="O2125" i="3"/>
  <c r="O2126" i="3"/>
  <c r="O2127" i="3"/>
  <c r="M2127" i="3" s="1"/>
  <c r="O2128" i="3"/>
  <c r="O2129" i="3"/>
  <c r="O2130" i="3"/>
  <c r="O2131" i="3"/>
  <c r="M2131" i="3" s="1"/>
  <c r="O2132" i="3"/>
  <c r="M2132" i="3" s="1"/>
  <c r="O2133" i="3"/>
  <c r="O2134" i="3"/>
  <c r="O2135" i="3"/>
  <c r="O2136" i="3"/>
  <c r="O2137" i="3"/>
  <c r="O2138" i="3"/>
  <c r="O2139" i="3"/>
  <c r="M2139" i="3" s="1"/>
  <c r="O2140" i="3"/>
  <c r="O2141" i="3"/>
  <c r="O2142" i="3"/>
  <c r="O2143" i="3"/>
  <c r="M2143" i="3" s="1"/>
  <c r="O2144" i="3"/>
  <c r="M2144" i="3" s="1"/>
  <c r="O2145" i="3"/>
  <c r="O2146" i="3"/>
  <c r="O2147" i="3"/>
  <c r="O2148" i="3"/>
  <c r="O2149" i="3"/>
  <c r="O2150" i="3"/>
  <c r="O2151" i="3"/>
  <c r="M2151" i="3" s="1"/>
  <c r="O2152" i="3"/>
  <c r="O2153" i="3"/>
  <c r="O2154" i="3"/>
  <c r="O2155" i="3"/>
  <c r="M2155" i="3" s="1"/>
  <c r="O2156" i="3"/>
  <c r="M2156" i="3" s="1"/>
  <c r="O2157" i="3"/>
  <c r="O2158" i="3"/>
  <c r="O2159" i="3"/>
  <c r="O2160" i="3"/>
  <c r="O2161" i="3"/>
  <c r="O2162" i="3"/>
  <c r="O2163" i="3"/>
  <c r="M2163" i="3" s="1"/>
  <c r="O2164" i="3"/>
  <c r="O2165" i="3"/>
  <c r="O2166" i="3"/>
  <c r="O2167" i="3"/>
  <c r="M2167" i="3" s="1"/>
  <c r="O2168" i="3"/>
  <c r="M2168" i="3" s="1"/>
  <c r="O2169" i="3"/>
  <c r="O2170" i="3"/>
  <c r="O2171" i="3"/>
  <c r="O2172" i="3"/>
  <c r="O2173" i="3"/>
  <c r="O2174" i="3"/>
  <c r="O2175" i="3"/>
  <c r="M2175" i="3" s="1"/>
  <c r="O2176" i="3"/>
  <c r="O2177" i="3"/>
  <c r="O2178" i="3"/>
  <c r="O2179" i="3"/>
  <c r="O2180" i="3"/>
  <c r="M2180" i="3" s="1"/>
  <c r="O2181" i="3"/>
  <c r="O2182" i="3"/>
  <c r="O2183" i="3"/>
  <c r="O2184" i="3"/>
  <c r="O2185" i="3"/>
  <c r="O2186" i="3"/>
  <c r="O2187" i="3"/>
  <c r="M2187" i="3" s="1"/>
  <c r="O2188" i="3"/>
  <c r="O2189" i="3"/>
  <c r="O2190" i="3"/>
  <c r="O2191" i="3"/>
  <c r="O2192" i="3"/>
  <c r="M2192" i="3" s="1"/>
  <c r="O2193" i="3"/>
  <c r="O2194" i="3"/>
  <c r="O2195" i="3"/>
  <c r="O2196" i="3"/>
  <c r="O2197" i="3"/>
  <c r="O2198" i="3"/>
  <c r="O2199" i="3"/>
  <c r="O2200" i="3"/>
  <c r="O2201" i="3"/>
  <c r="O2202" i="3"/>
  <c r="O2203" i="3"/>
  <c r="M2203" i="3" s="1"/>
  <c r="O2204" i="3"/>
  <c r="M2204" i="3" s="1"/>
  <c r="O2205" i="3"/>
  <c r="O2206" i="3"/>
  <c r="O2207" i="3"/>
  <c r="O2208" i="3"/>
  <c r="O2209" i="3"/>
  <c r="O2210" i="3"/>
  <c r="O2211" i="3"/>
  <c r="M2211" i="3" s="1"/>
  <c r="O2212" i="3"/>
  <c r="O2213" i="3"/>
  <c r="O2214" i="3"/>
  <c r="O2215" i="3"/>
  <c r="M2215" i="3" s="1"/>
  <c r="O2216" i="3"/>
  <c r="M2216" i="3" s="1"/>
  <c r="O2217" i="3"/>
  <c r="O2218" i="3"/>
  <c r="O2219" i="3"/>
  <c r="O2220" i="3"/>
  <c r="O2221" i="3"/>
  <c r="O2222" i="3"/>
  <c r="O2223" i="3"/>
  <c r="M2223" i="3" s="1"/>
  <c r="O2224" i="3"/>
  <c r="O2225" i="3"/>
  <c r="O2226" i="3"/>
  <c r="O2227" i="3"/>
  <c r="M2227" i="3" s="1"/>
  <c r="O2228" i="3"/>
  <c r="M2228" i="3" s="1"/>
  <c r="O2229" i="3"/>
  <c r="O2230" i="3"/>
  <c r="O2231" i="3"/>
  <c r="O2232" i="3"/>
  <c r="O2233" i="3"/>
  <c r="O2234" i="3"/>
  <c r="O2235" i="3"/>
  <c r="M2235" i="3" s="1"/>
  <c r="O2236" i="3"/>
  <c r="O2237" i="3"/>
  <c r="O2238" i="3"/>
  <c r="O2239" i="3"/>
  <c r="M2239" i="3" s="1"/>
  <c r="O2240" i="3"/>
  <c r="M2240" i="3" s="1"/>
  <c r="O2241" i="3"/>
  <c r="O2242" i="3"/>
  <c r="O2243" i="3"/>
  <c r="O2244" i="3"/>
  <c r="O2245" i="3"/>
  <c r="O2246" i="3"/>
  <c r="O2247" i="3"/>
  <c r="M2247" i="3" s="1"/>
  <c r="O2248" i="3"/>
  <c r="O2249" i="3"/>
  <c r="O2250" i="3"/>
  <c r="O2251" i="3"/>
  <c r="M2251" i="3" s="1"/>
  <c r="O2252" i="3"/>
  <c r="M2252" i="3" s="1"/>
  <c r="O2253" i="3"/>
  <c r="O2254" i="3"/>
  <c r="O2255" i="3"/>
  <c r="O2256" i="3"/>
  <c r="O2257" i="3"/>
  <c r="O2258" i="3"/>
  <c r="O2259" i="3"/>
  <c r="M2259" i="3" s="1"/>
  <c r="O2260" i="3"/>
  <c r="O2261" i="3"/>
  <c r="O2262" i="3"/>
  <c r="O2263" i="3"/>
  <c r="M2263" i="3" s="1"/>
  <c r="O2264" i="3"/>
  <c r="M2264" i="3" s="1"/>
  <c r="O2265" i="3"/>
  <c r="O2266" i="3"/>
  <c r="O2267" i="3"/>
  <c r="O2268" i="3"/>
  <c r="O2269" i="3"/>
  <c r="O2270" i="3"/>
  <c r="O2271" i="3"/>
  <c r="O2272" i="3"/>
  <c r="O2273" i="3"/>
  <c r="O2274" i="3"/>
  <c r="O2275" i="3"/>
  <c r="M2275" i="3" s="1"/>
  <c r="O2276" i="3"/>
  <c r="M2276" i="3" s="1"/>
  <c r="O2277" i="3"/>
  <c r="O2278" i="3"/>
  <c r="O2279" i="3"/>
  <c r="O2280" i="3"/>
  <c r="O2281" i="3"/>
  <c r="O2282" i="3"/>
  <c r="O2283" i="3"/>
  <c r="M2283" i="3" s="1"/>
  <c r="O2284" i="3"/>
  <c r="O2285" i="3"/>
  <c r="O2286" i="3"/>
  <c r="O2287" i="3"/>
  <c r="M2287" i="3" s="1"/>
  <c r="O2288" i="3"/>
  <c r="M2288" i="3" s="1"/>
  <c r="O2289" i="3"/>
  <c r="O2290" i="3"/>
  <c r="O2291" i="3"/>
  <c r="O2292" i="3"/>
  <c r="O2293" i="3"/>
  <c r="O2294" i="3"/>
  <c r="O2295" i="3"/>
  <c r="M2295" i="3" s="1"/>
  <c r="O2296" i="3"/>
  <c r="O2297" i="3"/>
  <c r="O2298" i="3"/>
  <c r="O2299" i="3"/>
  <c r="M2299" i="3" s="1"/>
  <c r="O2300" i="3"/>
  <c r="M2300" i="3" s="1"/>
  <c r="O2301" i="3"/>
  <c r="O2302" i="3"/>
  <c r="O2303" i="3"/>
  <c r="O2304" i="3"/>
  <c r="O2305" i="3"/>
  <c r="O2306" i="3"/>
  <c r="O2307" i="3"/>
  <c r="M2307" i="3" s="1"/>
  <c r="O2308" i="3"/>
  <c r="O2309" i="3"/>
  <c r="O2310" i="3"/>
  <c r="O2311" i="3"/>
  <c r="M2311" i="3" s="1"/>
  <c r="O2312" i="3"/>
  <c r="M2312" i="3" s="1"/>
  <c r="O2313" i="3"/>
  <c r="O2314" i="3"/>
  <c r="O2315" i="3"/>
  <c r="O2316" i="3"/>
  <c r="O2317" i="3"/>
  <c r="O2318" i="3"/>
  <c r="O2319" i="3"/>
  <c r="M2319" i="3" s="1"/>
  <c r="O2320" i="3"/>
  <c r="O2321" i="3"/>
  <c r="O2322" i="3"/>
  <c r="O2323" i="3"/>
  <c r="O2324" i="3"/>
  <c r="M2324" i="3" s="1"/>
  <c r="O2325" i="3"/>
  <c r="O2326" i="3"/>
  <c r="O2327" i="3"/>
  <c r="O2328" i="3"/>
  <c r="O2329" i="3"/>
  <c r="O2330" i="3"/>
  <c r="O2331" i="3"/>
  <c r="M2331" i="3" s="1"/>
  <c r="O2332" i="3"/>
  <c r="O2333" i="3"/>
  <c r="O2334" i="3"/>
  <c r="O2335" i="3"/>
  <c r="O2336" i="3"/>
  <c r="M2336" i="3" s="1"/>
  <c r="O2337" i="3"/>
  <c r="O2338" i="3"/>
  <c r="O2339" i="3"/>
  <c r="O2340" i="3"/>
  <c r="O2341" i="3"/>
  <c r="O2342" i="3"/>
  <c r="O2343" i="3"/>
  <c r="M2343" i="3" s="1"/>
  <c r="O2344" i="3"/>
  <c r="O2345" i="3"/>
  <c r="O2346" i="3"/>
  <c r="O2347" i="3"/>
  <c r="M2347" i="3" s="1"/>
  <c r="O2348" i="3"/>
  <c r="M2348" i="3" s="1"/>
  <c r="O2349" i="3"/>
  <c r="O2350" i="3"/>
  <c r="O2351" i="3"/>
  <c r="O2352" i="3"/>
  <c r="O2353" i="3"/>
  <c r="O2354" i="3"/>
  <c r="O2355" i="3"/>
  <c r="O2356" i="3"/>
  <c r="O2357" i="3"/>
  <c r="O2358" i="3"/>
  <c r="O2359" i="3"/>
  <c r="M2359" i="3" s="1"/>
  <c r="O2360" i="3"/>
  <c r="M2360" i="3" s="1"/>
  <c r="O2361" i="3"/>
  <c r="O2362" i="3"/>
  <c r="O2363" i="3"/>
  <c r="O2364" i="3"/>
  <c r="O2365" i="3"/>
  <c r="O2366" i="3"/>
  <c r="O2367" i="3"/>
  <c r="M2367" i="3" s="1"/>
  <c r="O2368" i="3"/>
  <c r="O2369" i="3"/>
  <c r="O2370" i="3"/>
  <c r="O2371" i="3"/>
  <c r="M2371" i="3" s="1"/>
  <c r="O2372" i="3"/>
  <c r="M2372" i="3" s="1"/>
  <c r="O2373" i="3"/>
  <c r="O2374" i="3"/>
  <c r="O2375" i="3"/>
  <c r="O2376" i="3"/>
  <c r="O2377" i="3"/>
  <c r="O2378" i="3"/>
  <c r="O2379" i="3"/>
  <c r="M2379" i="3" s="1"/>
  <c r="O2380" i="3"/>
  <c r="O2381" i="3"/>
  <c r="O2382" i="3"/>
  <c r="O2383" i="3"/>
  <c r="M2383" i="3" s="1"/>
  <c r="O2384" i="3"/>
  <c r="M2384" i="3" s="1"/>
  <c r="O2385" i="3"/>
  <c r="O2386" i="3"/>
  <c r="O2387" i="3"/>
  <c r="O2388" i="3"/>
  <c r="O2389" i="3"/>
  <c r="O2390" i="3"/>
  <c r="O2391" i="3"/>
  <c r="M2391" i="3" s="1"/>
  <c r="O2392" i="3"/>
  <c r="O2393" i="3"/>
  <c r="O2394" i="3"/>
  <c r="O2395" i="3"/>
  <c r="M2395" i="3" s="1"/>
  <c r="O2396" i="3"/>
  <c r="M2396" i="3" s="1"/>
  <c r="O2397" i="3"/>
  <c r="O2398" i="3"/>
  <c r="O2399" i="3"/>
  <c r="O2400" i="3"/>
  <c r="O2401" i="3"/>
  <c r="O2402" i="3"/>
  <c r="O2403" i="3"/>
  <c r="M2403" i="3" s="1"/>
  <c r="O2404" i="3"/>
  <c r="O2405" i="3"/>
  <c r="O2406" i="3"/>
  <c r="O2407" i="3"/>
  <c r="M2407" i="3" s="1"/>
  <c r="O2408" i="3"/>
  <c r="M2408" i="3" s="1"/>
  <c r="O2409" i="3"/>
  <c r="O2410" i="3"/>
  <c r="O2411" i="3"/>
  <c r="O2412" i="3"/>
  <c r="O2413" i="3"/>
  <c r="O2414" i="3"/>
  <c r="O2415" i="3"/>
  <c r="M2415" i="3" s="1"/>
  <c r="O2416" i="3"/>
  <c r="O2417" i="3"/>
  <c r="O2418" i="3"/>
  <c r="O2419" i="3"/>
  <c r="M2419" i="3" s="1"/>
  <c r="O2420" i="3"/>
  <c r="M2420" i="3" s="1"/>
  <c r="O2421" i="3"/>
  <c r="O2422" i="3"/>
  <c r="O2423" i="3"/>
  <c r="O2424" i="3"/>
  <c r="O2425" i="3"/>
  <c r="O2426" i="3"/>
  <c r="O2427" i="3"/>
  <c r="O2428" i="3"/>
  <c r="O2429" i="3"/>
  <c r="O2430" i="3"/>
  <c r="O2431" i="3"/>
  <c r="M2431" i="3" s="1"/>
  <c r="O2432" i="3"/>
  <c r="M2432" i="3" s="1"/>
  <c r="O2433" i="3"/>
  <c r="O2434" i="3"/>
  <c r="O2435" i="3"/>
  <c r="O2436" i="3"/>
  <c r="O2437" i="3"/>
  <c r="O2438" i="3"/>
  <c r="O2439" i="3"/>
  <c r="M2439" i="3" s="1"/>
  <c r="O2440" i="3"/>
  <c r="O2441" i="3"/>
  <c r="O2442" i="3"/>
  <c r="O2443" i="3"/>
  <c r="M2443" i="3" s="1"/>
  <c r="O2444" i="3"/>
  <c r="M2444" i="3" s="1"/>
  <c r="O2445" i="3"/>
  <c r="O2446" i="3"/>
  <c r="O2447" i="3"/>
  <c r="O2448" i="3"/>
  <c r="O2449" i="3"/>
  <c r="O2450" i="3"/>
  <c r="O2451" i="3"/>
  <c r="M2451" i="3" s="1"/>
  <c r="O2452" i="3"/>
  <c r="O2453" i="3"/>
  <c r="O2454" i="3"/>
  <c r="O2455" i="3"/>
  <c r="M2455" i="3" s="1"/>
  <c r="O2456" i="3"/>
  <c r="M2456" i="3" s="1"/>
  <c r="O2457" i="3"/>
  <c r="O2458" i="3"/>
  <c r="O2459" i="3"/>
  <c r="O2460" i="3"/>
  <c r="O2461" i="3"/>
  <c r="O2462" i="3"/>
  <c r="O2463" i="3"/>
  <c r="M2463" i="3" s="1"/>
  <c r="O2464" i="3"/>
  <c r="O2465" i="3"/>
  <c r="O2466" i="3"/>
  <c r="O2467" i="3"/>
  <c r="O2468" i="3"/>
  <c r="M2468" i="3" s="1"/>
  <c r="O2469" i="3"/>
  <c r="O2470" i="3"/>
  <c r="O2471" i="3"/>
  <c r="O2472" i="3"/>
  <c r="O2473" i="3"/>
  <c r="O2474" i="3"/>
  <c r="O2475" i="3"/>
  <c r="M2475" i="3" s="1"/>
  <c r="O2476" i="3"/>
  <c r="O2477" i="3"/>
  <c r="O2478" i="3"/>
  <c r="O2479" i="3"/>
  <c r="O2480" i="3"/>
  <c r="M2480" i="3" s="1"/>
  <c r="O2481" i="3"/>
  <c r="O2482" i="3"/>
  <c r="O2483" i="3"/>
  <c r="O2484" i="3"/>
  <c r="O2485" i="3"/>
  <c r="O2486" i="3"/>
  <c r="O2487" i="3"/>
  <c r="M2487" i="3" s="1"/>
  <c r="O2488" i="3"/>
  <c r="O2489" i="3"/>
  <c r="O2490" i="3"/>
  <c r="O2491" i="3"/>
  <c r="M2491" i="3" s="1"/>
  <c r="O2492" i="3"/>
  <c r="M2492" i="3" s="1"/>
  <c r="O2493" i="3"/>
  <c r="O2494" i="3"/>
  <c r="O2495" i="3"/>
  <c r="O2496" i="3"/>
  <c r="O2497" i="3"/>
  <c r="O2498" i="3"/>
  <c r="O2499" i="3"/>
  <c r="M2499" i="3" s="1"/>
  <c r="O2500" i="3"/>
  <c r="O2501" i="3"/>
  <c r="O2502" i="3"/>
  <c r="O2503" i="3"/>
  <c r="M2503" i="3" s="1"/>
  <c r="O2504" i="3"/>
  <c r="M2504" i="3" s="1"/>
  <c r="O2505" i="3"/>
  <c r="O2506" i="3"/>
  <c r="O2507" i="3"/>
  <c r="O2508" i="3"/>
  <c r="O2509" i="3"/>
  <c r="O2510" i="3"/>
  <c r="O2511" i="3"/>
  <c r="O2512" i="3"/>
  <c r="O2513" i="3"/>
  <c r="O2514" i="3"/>
  <c r="O2515" i="3"/>
  <c r="M2515" i="3" s="1"/>
  <c r="O2516" i="3"/>
  <c r="M2516" i="3" s="1"/>
  <c r="O2517" i="3"/>
  <c r="O2518" i="3"/>
  <c r="O2519" i="3"/>
  <c r="O2520" i="3"/>
  <c r="O2521" i="3"/>
  <c r="O2522" i="3"/>
  <c r="O2523" i="3"/>
  <c r="M2523" i="3" s="1"/>
  <c r="O2524" i="3"/>
  <c r="O2525" i="3"/>
  <c r="O2526" i="3"/>
  <c r="O2527" i="3"/>
  <c r="M2527" i="3" s="1"/>
  <c r="O2528" i="3"/>
  <c r="M2528" i="3" s="1"/>
  <c r="O2529" i="3"/>
  <c r="O2530" i="3"/>
  <c r="O2531" i="3"/>
  <c r="O2532" i="3"/>
  <c r="O2533" i="3"/>
  <c r="O2534" i="3"/>
  <c r="O2535" i="3"/>
  <c r="M2535" i="3" s="1"/>
  <c r="O2536" i="3"/>
  <c r="O2537" i="3"/>
  <c r="O2538" i="3"/>
  <c r="O2539" i="3"/>
  <c r="M2539" i="3" s="1"/>
  <c r="O2540" i="3"/>
  <c r="M2540" i="3" s="1"/>
  <c r="O2541" i="3"/>
  <c r="O2542" i="3"/>
  <c r="O2543" i="3"/>
  <c r="O2544" i="3"/>
  <c r="O2545" i="3"/>
  <c r="O2546" i="3"/>
  <c r="O2547" i="3"/>
  <c r="M2547" i="3" s="1"/>
  <c r="O2548" i="3"/>
  <c r="O2549" i="3"/>
  <c r="O2550" i="3"/>
  <c r="O2551" i="3"/>
  <c r="M2551" i="3" s="1"/>
  <c r="O2552" i="3"/>
  <c r="M2552" i="3" s="1"/>
  <c r="O2553" i="3"/>
  <c r="O2554" i="3"/>
  <c r="O2555" i="3"/>
  <c r="O2556" i="3"/>
  <c r="O2557" i="3"/>
  <c r="O2558" i="3"/>
  <c r="O2559" i="3"/>
  <c r="M2559" i="3" s="1"/>
  <c r="O2560" i="3"/>
  <c r="O2561" i="3"/>
  <c r="O2562" i="3"/>
  <c r="O2563" i="3"/>
  <c r="M2563" i="3" s="1"/>
  <c r="O2564" i="3"/>
  <c r="M2564" i="3" s="1"/>
  <c r="O2565" i="3"/>
  <c r="O2566" i="3"/>
  <c r="O2567" i="3"/>
  <c r="O2568" i="3"/>
  <c r="O2569" i="3"/>
  <c r="O2570" i="3"/>
  <c r="O2571" i="3"/>
  <c r="M2571" i="3" s="1"/>
  <c r="O2572" i="3"/>
  <c r="O2573" i="3"/>
  <c r="O2574" i="3"/>
  <c r="O2575" i="3"/>
  <c r="M2575" i="3" s="1"/>
  <c r="O2576" i="3"/>
  <c r="M2576" i="3" s="1"/>
  <c r="O2577" i="3"/>
  <c r="O2578" i="3"/>
  <c r="O2579" i="3"/>
  <c r="O2580" i="3"/>
  <c r="O2581" i="3"/>
  <c r="O2582" i="3"/>
  <c r="O2583" i="3"/>
  <c r="O2584" i="3"/>
  <c r="O2585" i="3"/>
  <c r="O2586" i="3"/>
  <c r="O2587" i="3"/>
  <c r="M2587" i="3" s="1"/>
  <c r="O2588" i="3"/>
  <c r="M2588" i="3" s="1"/>
  <c r="O2589" i="3"/>
  <c r="O2590" i="3"/>
  <c r="O2591" i="3"/>
  <c r="O2592" i="3"/>
  <c r="O2593" i="3"/>
  <c r="O2594" i="3"/>
  <c r="O2595" i="3"/>
  <c r="M2595" i="3" s="1"/>
  <c r="O2596" i="3"/>
  <c r="O2597" i="3"/>
  <c r="O2598" i="3"/>
  <c r="O2599" i="3"/>
  <c r="M2599" i="3" s="1"/>
  <c r="O2600" i="3"/>
  <c r="M2600" i="3" s="1"/>
  <c r="O2601" i="3"/>
  <c r="O2602" i="3"/>
  <c r="O2603" i="3"/>
  <c r="O2604" i="3"/>
  <c r="O2605" i="3"/>
  <c r="O2606" i="3"/>
  <c r="O2607" i="3"/>
  <c r="M2607" i="3" s="1"/>
  <c r="O2608" i="3"/>
  <c r="O2609" i="3"/>
  <c r="O2610" i="3"/>
  <c r="O2611" i="3"/>
  <c r="O2612" i="3"/>
  <c r="M2612" i="3" s="1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M2624" i="3" s="1"/>
  <c r="O2625" i="3"/>
  <c r="O2626" i="3"/>
  <c r="O2627" i="3"/>
  <c r="O2628" i="3"/>
  <c r="O2629" i="3"/>
  <c r="O2630" i="3"/>
  <c r="O2631" i="3"/>
  <c r="M2631" i="3" s="1"/>
  <c r="O2632" i="3"/>
  <c r="O2633" i="3"/>
  <c r="O2634" i="3"/>
  <c r="O2635" i="3"/>
  <c r="M2635" i="3" s="1"/>
  <c r="O2636" i="3"/>
  <c r="M2636" i="3" s="1"/>
  <c r="O2637" i="3"/>
  <c r="O2638" i="3"/>
  <c r="O2639" i="3"/>
  <c r="O2640" i="3"/>
  <c r="O2641" i="3"/>
  <c r="O2642" i="3"/>
  <c r="O2643" i="3"/>
  <c r="M2643" i="3" s="1"/>
  <c r="O2644" i="3"/>
  <c r="O2645" i="3"/>
  <c r="O2646" i="3"/>
  <c r="O2647" i="3"/>
  <c r="M2647" i="3" s="1"/>
  <c r="O2648" i="3"/>
  <c r="M2648" i="3" s="1"/>
  <c r="O2649" i="3"/>
  <c r="O2650" i="3"/>
  <c r="O2651" i="3"/>
  <c r="O2652" i="3"/>
  <c r="O2653" i="3"/>
  <c r="O2654" i="3"/>
  <c r="O2655" i="3"/>
  <c r="M2655" i="3" s="1"/>
  <c r="O2656" i="3"/>
  <c r="O2657" i="3"/>
  <c r="O2658" i="3"/>
  <c r="O2659" i="3"/>
  <c r="M2659" i="3" s="1"/>
  <c r="O2660" i="3"/>
  <c r="M2660" i="3" s="1"/>
  <c r="O2661" i="3"/>
  <c r="O2662" i="3"/>
  <c r="O2663" i="3"/>
  <c r="O2664" i="3"/>
  <c r="O2665" i="3"/>
  <c r="O2666" i="3"/>
  <c r="O2667" i="3"/>
  <c r="O2668" i="3"/>
  <c r="O2669" i="3"/>
  <c r="O2670" i="3"/>
  <c r="O2671" i="3"/>
  <c r="M2671" i="3" s="1"/>
  <c r="O2672" i="3"/>
  <c r="M2672" i="3" s="1"/>
  <c r="O2673" i="3"/>
  <c r="O2674" i="3"/>
  <c r="O2675" i="3"/>
  <c r="O2676" i="3"/>
  <c r="O2677" i="3"/>
  <c r="O2678" i="3"/>
  <c r="O2679" i="3"/>
  <c r="M2679" i="3" s="1"/>
  <c r="O2680" i="3"/>
  <c r="O2681" i="3"/>
  <c r="O2682" i="3"/>
  <c r="O2683" i="3"/>
  <c r="M2683" i="3" s="1"/>
  <c r="O2684" i="3"/>
  <c r="M2684" i="3" s="1"/>
  <c r="O2685" i="3"/>
  <c r="O2686" i="3"/>
  <c r="O2687" i="3"/>
  <c r="O2688" i="3"/>
  <c r="O2689" i="3"/>
  <c r="O2690" i="3"/>
  <c r="O2691" i="3"/>
  <c r="M2691" i="3" s="1"/>
  <c r="O2692" i="3"/>
  <c r="O2693" i="3"/>
  <c r="O2694" i="3"/>
  <c r="O2695" i="3"/>
  <c r="M2695" i="3" s="1"/>
  <c r="O2696" i="3"/>
  <c r="M2696" i="3" s="1"/>
  <c r="O2697" i="3"/>
  <c r="O2698" i="3"/>
  <c r="O2699" i="3"/>
  <c r="O2700" i="3"/>
  <c r="O2701" i="3"/>
  <c r="O2702" i="3"/>
  <c r="O2703" i="3"/>
  <c r="M2703" i="3" s="1"/>
  <c r="O2704" i="3"/>
  <c r="O2705" i="3"/>
  <c r="O2706" i="3"/>
  <c r="O2707" i="3"/>
  <c r="M2707" i="3" s="1"/>
  <c r="O2708" i="3"/>
  <c r="M2708" i="3" s="1"/>
  <c r="O2709" i="3"/>
  <c r="O2710" i="3"/>
  <c r="O2711" i="3"/>
  <c r="O2712" i="3"/>
  <c r="O2713" i="3"/>
  <c r="O2714" i="3"/>
  <c r="O2715" i="3"/>
  <c r="M2715" i="3" s="1"/>
  <c r="O2716" i="3"/>
  <c r="O2717" i="3"/>
  <c r="O2718" i="3"/>
  <c r="O2719" i="3"/>
  <c r="M2719" i="3" s="1"/>
  <c r="O2720" i="3"/>
  <c r="M2720" i="3" s="1"/>
  <c r="O2721" i="3"/>
  <c r="O2722" i="3"/>
  <c r="O2723" i="3"/>
  <c r="O2724" i="3"/>
  <c r="O2725" i="3"/>
  <c r="O2726" i="3"/>
  <c r="O2727" i="3"/>
  <c r="M2727" i="3" s="1"/>
  <c r="O2728" i="3"/>
  <c r="O2729" i="3"/>
  <c r="O2730" i="3"/>
  <c r="O2731" i="3"/>
  <c r="M2731" i="3" s="1"/>
  <c r="O2732" i="3"/>
  <c r="M2732" i="3" s="1"/>
  <c r="O2733" i="3"/>
  <c r="O2734" i="3"/>
  <c r="O2735" i="3"/>
  <c r="O2736" i="3"/>
  <c r="O2737" i="3"/>
  <c r="O2738" i="3"/>
  <c r="O2739" i="3"/>
  <c r="O2740" i="3"/>
  <c r="O2741" i="3"/>
  <c r="O2742" i="3"/>
  <c r="O2743" i="3"/>
  <c r="M2743" i="3" s="1"/>
  <c r="O2744" i="3"/>
  <c r="M2744" i="3" s="1"/>
  <c r="O2745" i="3"/>
  <c r="O2746" i="3"/>
  <c r="O2747" i="3"/>
  <c r="O2748" i="3"/>
  <c r="O2749" i="3"/>
  <c r="O2750" i="3"/>
  <c r="O2751" i="3"/>
  <c r="M2751" i="3" s="1"/>
  <c r="O2752" i="3"/>
  <c r="O2753" i="3"/>
  <c r="O2754" i="3"/>
  <c r="O2755" i="3"/>
  <c r="O2756" i="3"/>
  <c r="M2756" i="3" s="1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M2768" i="3" s="1"/>
  <c r="O2769" i="3"/>
  <c r="O2770" i="3"/>
  <c r="O2771" i="3"/>
  <c r="O2772" i="3"/>
  <c r="O2773" i="3"/>
  <c r="O2774" i="3"/>
  <c r="O2775" i="3"/>
  <c r="M2775" i="3" s="1"/>
  <c r="O2776" i="3"/>
  <c r="O2777" i="3"/>
  <c r="O2778" i="3"/>
  <c r="O2779" i="3"/>
  <c r="M2779" i="3" s="1"/>
  <c r="O2780" i="3"/>
  <c r="M2780" i="3" s="1"/>
  <c r="O2781" i="3"/>
  <c r="O2782" i="3"/>
  <c r="O2783" i="3"/>
  <c r="O2784" i="3"/>
  <c r="O2785" i="3"/>
  <c r="O2786" i="3"/>
  <c r="O2787" i="3"/>
  <c r="M2787" i="3" s="1"/>
  <c r="O2788" i="3"/>
  <c r="O2789" i="3"/>
  <c r="O2790" i="3"/>
  <c r="O2791" i="3"/>
  <c r="M2791" i="3" s="1"/>
  <c r="O2792" i="3"/>
  <c r="M2792" i="3" s="1"/>
  <c r="O2793" i="3"/>
  <c r="O2794" i="3"/>
  <c r="O2795" i="3"/>
  <c r="O2796" i="3"/>
  <c r="O2797" i="3"/>
  <c r="O2798" i="3"/>
  <c r="O2799" i="3"/>
  <c r="M2799" i="3" s="1"/>
  <c r="O2800" i="3"/>
  <c r="O2801" i="3"/>
  <c r="O2802" i="3"/>
  <c r="O2803" i="3"/>
  <c r="M2803" i="3" s="1"/>
  <c r="O2804" i="3"/>
  <c r="M2804" i="3" s="1"/>
  <c r="O2805" i="3"/>
  <c r="O2806" i="3"/>
  <c r="O2807" i="3"/>
  <c r="O2808" i="3"/>
  <c r="O2809" i="3"/>
  <c r="O2810" i="3"/>
  <c r="O2811" i="3"/>
  <c r="M2811" i="3" s="1"/>
  <c r="O2812" i="3"/>
  <c r="O2813" i="3"/>
  <c r="O2814" i="3"/>
  <c r="O2815" i="3"/>
  <c r="M2815" i="3" s="1"/>
  <c r="O2816" i="3"/>
  <c r="M2816" i="3" s="1"/>
  <c r="O2817" i="3"/>
  <c r="O2818" i="3"/>
  <c r="O2819" i="3"/>
  <c r="O2820" i="3"/>
  <c r="O2821" i="3"/>
  <c r="O2822" i="3"/>
  <c r="O2823" i="3"/>
  <c r="O2824" i="3"/>
  <c r="O2825" i="3"/>
  <c r="O2826" i="3"/>
  <c r="O2827" i="3"/>
  <c r="M2827" i="3" s="1"/>
  <c r="O2828" i="3"/>
  <c r="M2828" i="3" s="1"/>
  <c r="O2829" i="3"/>
  <c r="O2830" i="3"/>
  <c r="O2831" i="3"/>
  <c r="O2832" i="3"/>
  <c r="O2833" i="3"/>
  <c r="O2834" i="3"/>
  <c r="O2835" i="3"/>
  <c r="M2835" i="3" s="1"/>
  <c r="O2836" i="3"/>
  <c r="O2837" i="3"/>
  <c r="O2838" i="3"/>
  <c r="O2839" i="3"/>
  <c r="M2839" i="3" s="1"/>
  <c r="O2840" i="3"/>
  <c r="M2840" i="3" s="1"/>
  <c r="O2841" i="3"/>
  <c r="O2842" i="3"/>
  <c r="O2843" i="3"/>
  <c r="O2844" i="3"/>
  <c r="O2845" i="3"/>
  <c r="O2846" i="3"/>
  <c r="O2847" i="3"/>
  <c r="M2847" i="3" s="1"/>
  <c r="O2848" i="3"/>
  <c r="O2849" i="3"/>
  <c r="O2850" i="3"/>
  <c r="O2851" i="3"/>
  <c r="M2851" i="3" s="1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6" i="3"/>
  <c r="O3047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 s="1"/>
  <c r="O3223" i="3" s="1"/>
  <c r="O3224" i="3" s="1"/>
  <c r="O3225" i="3" s="1"/>
  <c r="O3226" i="3" s="1"/>
  <c r="O3227" i="3" s="1"/>
  <c r="O3228" i="3" s="1"/>
  <c r="O3229" i="3" s="1"/>
  <c r="O3230" i="3" s="1"/>
  <c r="O3231" i="3" s="1"/>
  <c r="O3232" i="3" s="1"/>
  <c r="O3233" i="3" s="1"/>
  <c r="O3234" i="3" s="1"/>
  <c r="O3235" i="3" s="1"/>
  <c r="O3236" i="3" s="1"/>
  <c r="O3237" i="3" s="1"/>
  <c r="O3238" i="3" s="1"/>
  <c r="O3239" i="3" s="1"/>
  <c r="O3240" i="3" s="1"/>
  <c r="O3241" i="3" s="1"/>
  <c r="O3242" i="3" s="1"/>
  <c r="O3243" i="3" s="1"/>
  <c r="O3244" i="3" s="1"/>
  <c r="O3245" i="3" s="1"/>
  <c r="O3246" i="3" s="1"/>
  <c r="O3247" i="3" s="1"/>
  <c r="O3248" i="3" s="1"/>
  <c r="O3249" i="3" s="1"/>
  <c r="O3250" i="3" s="1"/>
  <c r="O3251" i="3" s="1"/>
  <c r="O3252" i="3" s="1"/>
  <c r="O3253" i="3" s="1"/>
  <c r="O3254" i="3" s="1"/>
  <c r="O3255" i="3" s="1"/>
  <c r="O3256" i="3" s="1"/>
  <c r="O3257" i="3" s="1"/>
  <c r="O3258" i="3" s="1"/>
  <c r="O3259" i="3" s="1"/>
  <c r="O3260" i="3" s="1"/>
  <c r="O3261" i="3" s="1"/>
  <c r="O3262" i="3" s="1"/>
  <c r="O3263" i="3" s="1"/>
  <c r="O3264" i="3" s="1"/>
  <c r="O3265" i="3" s="1"/>
  <c r="O3266" i="3" s="1"/>
  <c r="O3267" i="3" s="1"/>
  <c r="O3268" i="3" s="1"/>
  <c r="O3269" i="3" s="1"/>
  <c r="O3270" i="3" s="1"/>
  <c r="O3271" i="3" s="1"/>
  <c r="O3272" i="3" s="1"/>
  <c r="O3273" i="3" s="1"/>
  <c r="O3274" i="3" s="1"/>
  <c r="O3275" i="3" s="1"/>
  <c r="O3276" i="3" s="1"/>
  <c r="O3277" i="3" s="1"/>
  <c r="O3278" i="3" s="1"/>
  <c r="O3279" i="3" s="1"/>
  <c r="O3280" i="3" s="1"/>
  <c r="O3281" i="3" s="1"/>
  <c r="O3282" i="3" s="1"/>
  <c r="O3283" i="3" s="1"/>
  <c r="O3284" i="3" s="1"/>
  <c r="O3285" i="3" s="1"/>
  <c r="O3286" i="3" s="1"/>
  <c r="O3287" i="3" s="1"/>
  <c r="O3288" i="3" s="1"/>
  <c r="O3289" i="3" s="1"/>
  <c r="O3290" i="3" s="1"/>
  <c r="O3291" i="3" s="1"/>
  <c r="O3292" i="3" s="1"/>
  <c r="O3293" i="3" s="1"/>
  <c r="O3294" i="3" s="1"/>
  <c r="O3295" i="3" s="1"/>
  <c r="O3296" i="3" s="1"/>
  <c r="O3297" i="3" s="1"/>
  <c r="O3298" i="3" s="1"/>
  <c r="O3299" i="3" s="1"/>
  <c r="O3300" i="3" s="1"/>
  <c r="O3301" i="3" s="1"/>
  <c r="O3302" i="3" s="1"/>
  <c r="O3303" i="3" s="1"/>
  <c r="O3304" i="3" s="1"/>
  <c r="O3305" i="3" s="1"/>
  <c r="O3306" i="3" s="1"/>
  <c r="O3307" i="3" s="1"/>
  <c r="O3308" i="3" s="1"/>
  <c r="O3309" i="3" s="1"/>
  <c r="O3310" i="3" s="1"/>
  <c r="O3311" i="3" s="1"/>
  <c r="O3312" i="3" s="1"/>
  <c r="O3313" i="3" s="1"/>
  <c r="O3314" i="3" s="1"/>
  <c r="O3315" i="3" s="1"/>
  <c r="O3316" i="3" s="1"/>
  <c r="O3317" i="3" s="1"/>
  <c r="O3318" i="3" s="1"/>
  <c r="O3319" i="3" s="1"/>
  <c r="O3320" i="3" s="1"/>
  <c r="O3321" i="3" s="1"/>
  <c r="O3322" i="3" s="1"/>
  <c r="O3323" i="3" s="1"/>
  <c r="O3324" i="3" s="1"/>
  <c r="O3325" i="3" s="1"/>
  <c r="O3326" i="3" s="1"/>
  <c r="O3327" i="3" s="1"/>
  <c r="O3328" i="3" s="1"/>
  <c r="O3329" i="3" s="1"/>
  <c r="O3330" i="3" s="1"/>
  <c r="O3331" i="3" s="1"/>
  <c r="O3332" i="3" s="1"/>
  <c r="O3333" i="3" s="1"/>
  <c r="O3334" i="3" s="1"/>
  <c r="O3335" i="3" s="1"/>
  <c r="O3336" i="3" s="1"/>
  <c r="O3337" i="3" s="1"/>
  <c r="O3338" i="3" s="1"/>
  <c r="O3339" i="3" s="1"/>
  <c r="O3340" i="3" s="1"/>
  <c r="O3341" i="3" s="1"/>
  <c r="O3342" i="3" s="1"/>
  <c r="O3343" i="3" s="1"/>
  <c r="O3344" i="3" s="1"/>
  <c r="O3345" i="3" s="1"/>
  <c r="O3346" i="3" s="1"/>
  <c r="O3347" i="3" s="1"/>
  <c r="O3348" i="3" s="1"/>
  <c r="O3349" i="3" s="1"/>
  <c r="O3350" i="3" s="1"/>
  <c r="O3351" i="3" s="1"/>
  <c r="O3352" i="3" s="1"/>
  <c r="O3353" i="3" s="1"/>
  <c r="O3354" i="3" s="1"/>
  <c r="O3355" i="3" s="1"/>
  <c r="O3356" i="3" s="1"/>
  <c r="O3357" i="3" s="1"/>
  <c r="O3358" i="3" s="1"/>
  <c r="O3359" i="3" s="1"/>
  <c r="O3360" i="3" s="1"/>
  <c r="O3361" i="3" s="1"/>
  <c r="O3362" i="3" s="1"/>
  <c r="O3363" i="3" s="1"/>
  <c r="O3364" i="3" s="1"/>
  <c r="O3365" i="3" s="1"/>
  <c r="O3366" i="3" s="1"/>
  <c r="O3367" i="3" s="1"/>
  <c r="O3368" i="3" s="1"/>
  <c r="O3369" i="3" s="1"/>
  <c r="O3370" i="3" s="1"/>
  <c r="O3371" i="3" s="1"/>
  <c r="O3372" i="3" s="1"/>
  <c r="O3373" i="3" s="1"/>
  <c r="O3374" i="3" s="1"/>
  <c r="O3375" i="3" s="1"/>
  <c r="O3376" i="3" s="1"/>
  <c r="O3377" i="3" s="1"/>
  <c r="O3378" i="3" s="1"/>
  <c r="O3379" i="3" s="1"/>
  <c r="O3380" i="3" s="1"/>
  <c r="O3381" i="3" s="1"/>
  <c r="O3382" i="3" s="1"/>
  <c r="O3383" i="3" s="1"/>
  <c r="O3384" i="3" s="1"/>
  <c r="O3385" i="3" s="1"/>
  <c r="O3386" i="3" s="1"/>
  <c r="O3387" i="3" s="1"/>
  <c r="O3388" i="3" s="1"/>
  <c r="O3389" i="3" s="1"/>
  <c r="O3390" i="3" s="1"/>
  <c r="O3391" i="3" s="1"/>
  <c r="O3392" i="3" s="1"/>
  <c r="O3393" i="3" s="1"/>
  <c r="O3394" i="3" s="1"/>
  <c r="O3395" i="3" s="1"/>
  <c r="O3396" i="3" s="1"/>
  <c r="O3397" i="3" s="1"/>
  <c r="O3398" i="3" s="1"/>
  <c r="O3399" i="3" s="1"/>
  <c r="O3400" i="3" s="1"/>
  <c r="O3401" i="3" s="1"/>
  <c r="O3402" i="3" s="1"/>
  <c r="O3403" i="3" s="1"/>
  <c r="O3404" i="3" s="1"/>
  <c r="O3405" i="3" s="1"/>
  <c r="O3406" i="3" s="1"/>
  <c r="O3407" i="3" s="1"/>
  <c r="O3408" i="3" s="1"/>
  <c r="O3409" i="3" s="1"/>
  <c r="O3410" i="3" s="1"/>
  <c r="O3411" i="3" s="1"/>
  <c r="O3412" i="3" s="1"/>
  <c r="O3413" i="3" s="1"/>
  <c r="O3414" i="3" s="1"/>
  <c r="O3415" i="3" s="1"/>
  <c r="O3416" i="3" s="1"/>
  <c r="O3417" i="3" s="1"/>
  <c r="O3418" i="3" s="1"/>
  <c r="O3419" i="3" s="1"/>
  <c r="O3420" i="3" s="1"/>
  <c r="O3421" i="3" s="1"/>
  <c r="O3422" i="3" s="1"/>
  <c r="O3423" i="3" s="1"/>
  <c r="O3424" i="3" s="1"/>
  <c r="O3425" i="3" s="1"/>
  <c r="O3426" i="3" s="1"/>
  <c r="O3427" i="3" s="1"/>
  <c r="O3428" i="3" s="1"/>
  <c r="O3429" i="3" s="1"/>
  <c r="O3430" i="3" s="1"/>
  <c r="O3431" i="3" s="1"/>
  <c r="O3432" i="3" s="1"/>
  <c r="O3433" i="3" s="1"/>
  <c r="O3434" i="3" s="1"/>
  <c r="O3435" i="3" s="1"/>
  <c r="O3436" i="3" s="1"/>
  <c r="O3437" i="3" s="1"/>
  <c r="O3438" i="3" s="1"/>
  <c r="O3439" i="3" s="1"/>
  <c r="O3440" i="3" s="1"/>
  <c r="O3441" i="3" s="1"/>
  <c r="O3442" i="3" s="1"/>
  <c r="O3443" i="3" s="1"/>
  <c r="O3444" i="3" s="1"/>
  <c r="O3445" i="3" s="1"/>
  <c r="O3446" i="3" s="1"/>
  <c r="O3447" i="3" s="1"/>
  <c r="O3448" i="3" s="1"/>
  <c r="O3449" i="3" s="1"/>
  <c r="O3450" i="3" s="1"/>
  <c r="O3451" i="3" s="1"/>
  <c r="O3452" i="3" s="1"/>
  <c r="O3453" i="3" s="1"/>
  <c r="O3454" i="3" s="1"/>
  <c r="O3455" i="3" s="1"/>
  <c r="O3456" i="3" s="1"/>
  <c r="O3457" i="3" s="1"/>
  <c r="O3458" i="3" s="1"/>
  <c r="O3459" i="3" s="1"/>
  <c r="O3460" i="3" s="1"/>
  <c r="O3461" i="3" s="1"/>
  <c r="O3462" i="3" s="1"/>
  <c r="O3463" i="3" s="1"/>
  <c r="O3464" i="3" s="1"/>
  <c r="O3465" i="3" s="1"/>
  <c r="O3466" i="3" s="1"/>
  <c r="O3467" i="3" s="1"/>
  <c r="O3468" i="3" s="1"/>
  <c r="O3469" i="3" s="1"/>
  <c r="O3470" i="3" s="1"/>
  <c r="O3471" i="3" s="1"/>
  <c r="O3472" i="3" s="1"/>
  <c r="O3473" i="3" s="1"/>
  <c r="O3474" i="3" s="1"/>
  <c r="O3475" i="3" s="1"/>
  <c r="O3476" i="3" s="1"/>
  <c r="O3477" i="3" s="1"/>
  <c r="O3478" i="3" s="1"/>
  <c r="O3479" i="3" s="1"/>
  <c r="O3480" i="3" s="1"/>
  <c r="O3481" i="3" s="1"/>
  <c r="O3482" i="3" s="1"/>
  <c r="O3483" i="3" s="1"/>
  <c r="O3484" i="3" s="1"/>
  <c r="O3485" i="3" s="1"/>
  <c r="O3486" i="3" s="1"/>
  <c r="O3487" i="3" s="1"/>
  <c r="O3488" i="3" s="1"/>
  <c r="O3489" i="3" s="1"/>
  <c r="O3490" i="3" s="1"/>
  <c r="O3491" i="3" s="1"/>
  <c r="O3492" i="3" s="1"/>
  <c r="O3493" i="3" s="1"/>
  <c r="O3494" i="3" s="1"/>
  <c r="O3495" i="3" s="1"/>
  <c r="O3496" i="3" s="1"/>
  <c r="O3497" i="3" s="1"/>
  <c r="O3498" i="3" s="1"/>
  <c r="O3499" i="3" s="1"/>
  <c r="O3500" i="3" s="1"/>
  <c r="O3501" i="3" s="1"/>
  <c r="O3502" i="3" s="1"/>
  <c r="O3503" i="3" s="1"/>
  <c r="O3504" i="3" s="1"/>
  <c r="O3505" i="3" s="1"/>
  <c r="O3506" i="3" s="1"/>
  <c r="O3507" i="3" s="1"/>
  <c r="O3508" i="3" s="1"/>
  <c r="O3509" i="3" s="1"/>
  <c r="O3510" i="3" s="1"/>
  <c r="O3511" i="3" s="1"/>
  <c r="O3512" i="3" s="1"/>
  <c r="O3513" i="3" s="1"/>
  <c r="O3514" i="3" s="1"/>
  <c r="O3515" i="3" s="1"/>
  <c r="O3516" i="3" s="1"/>
  <c r="O3517" i="3" s="1"/>
  <c r="O3518" i="3" s="1"/>
  <c r="O3519" i="3" s="1"/>
  <c r="O3520" i="3" s="1"/>
  <c r="O3521" i="3" s="1"/>
  <c r="O3522" i="3" s="1"/>
  <c r="O3523" i="3" s="1"/>
  <c r="O3524" i="3" s="1"/>
  <c r="O3525" i="3" s="1"/>
  <c r="O3526" i="3" s="1"/>
  <c r="O3527" i="3" s="1"/>
  <c r="O3528" i="3" s="1"/>
  <c r="O3529" i="3" s="1"/>
  <c r="O3530" i="3" s="1"/>
  <c r="O3531" i="3" s="1"/>
  <c r="O3532" i="3" s="1"/>
  <c r="O3533" i="3" s="1"/>
  <c r="O3534" i="3" s="1"/>
  <c r="O3535" i="3" s="1"/>
  <c r="O3536" i="3" s="1"/>
  <c r="O3537" i="3" s="1"/>
  <c r="O3538" i="3" s="1"/>
  <c r="O3539" i="3" s="1"/>
  <c r="O3540" i="3" s="1"/>
  <c r="O3541" i="3" s="1"/>
  <c r="O3542" i="3" s="1"/>
  <c r="O3543" i="3" s="1"/>
  <c r="O3544" i="3" s="1"/>
  <c r="O3545" i="3" s="1"/>
  <c r="O3546" i="3" s="1"/>
  <c r="O3547" i="3" s="1"/>
  <c r="O3548" i="3" s="1"/>
  <c r="O3549" i="3" s="1"/>
  <c r="O3550" i="3" s="1"/>
  <c r="O3551" i="3" s="1"/>
  <c r="O3552" i="3" s="1"/>
  <c r="O3553" i="3" s="1"/>
  <c r="O3554" i="3" s="1"/>
  <c r="O3555" i="3" s="1"/>
  <c r="O3556" i="3" s="1"/>
  <c r="O3557" i="3" s="1"/>
  <c r="O3558" i="3" s="1"/>
  <c r="O3559" i="3" s="1"/>
  <c r="O3560" i="3" s="1"/>
  <c r="O3561" i="3" s="1"/>
  <c r="O3562" i="3" s="1"/>
  <c r="O3563" i="3" s="1"/>
  <c r="O3564" i="3" s="1"/>
  <c r="O3565" i="3" s="1"/>
  <c r="O3566" i="3" s="1"/>
  <c r="O3567" i="3" s="1"/>
  <c r="O3568" i="3" s="1"/>
  <c r="O3569" i="3" s="1"/>
  <c r="O3570" i="3" s="1"/>
  <c r="O3571" i="3" s="1"/>
  <c r="O3572" i="3" s="1"/>
  <c r="O3573" i="3" s="1"/>
  <c r="O3574" i="3" s="1"/>
  <c r="O3575" i="3" s="1"/>
  <c r="O3576" i="3" s="1"/>
  <c r="O3577" i="3" s="1"/>
  <c r="O3578" i="3" s="1"/>
  <c r="O3579" i="3" s="1"/>
  <c r="O3580" i="3" s="1"/>
  <c r="O3581" i="3" s="1"/>
  <c r="O3582" i="3" s="1"/>
  <c r="O3583" i="3" s="1"/>
  <c r="O3584" i="3" s="1"/>
  <c r="O3585" i="3" s="1"/>
  <c r="O3586" i="3" s="1"/>
  <c r="O3587" i="3" s="1"/>
  <c r="O3588" i="3" s="1"/>
  <c r="O3589" i="3" s="1"/>
  <c r="O3590" i="3" s="1"/>
  <c r="O3591" i="3" s="1"/>
  <c r="O3592" i="3" s="1"/>
  <c r="O3593" i="3" s="1"/>
  <c r="O3594" i="3" s="1"/>
  <c r="O3595" i="3" s="1"/>
  <c r="O3596" i="3" s="1"/>
  <c r="O3597" i="3" s="1"/>
  <c r="O3598" i="3" s="1"/>
  <c r="O3599" i="3" s="1"/>
  <c r="O3600" i="3" s="1"/>
  <c r="O3601" i="3" s="1"/>
  <c r="O3602" i="3" s="1"/>
  <c r="O3603" i="3" s="1"/>
  <c r="O3604" i="3" s="1"/>
  <c r="O3605" i="3" s="1"/>
  <c r="O3606" i="3" s="1"/>
  <c r="O3607" i="3" s="1"/>
  <c r="O3608" i="3" s="1"/>
  <c r="O3609" i="3" s="1"/>
  <c r="O3610" i="3" s="1"/>
  <c r="O3611" i="3" s="1"/>
  <c r="O3612" i="3" s="1"/>
  <c r="O3613" i="3" s="1"/>
  <c r="O3614" i="3" s="1"/>
  <c r="O3615" i="3" s="1"/>
  <c r="O3616" i="3" s="1"/>
  <c r="O3617" i="3" s="1"/>
  <c r="O3618" i="3" s="1"/>
  <c r="O3619" i="3" s="1"/>
  <c r="O3620" i="3" s="1"/>
  <c r="O3621" i="3" s="1"/>
  <c r="O3622" i="3" s="1"/>
  <c r="O3623" i="3" s="1"/>
  <c r="O3624" i="3" s="1"/>
  <c r="O3625" i="3" s="1"/>
  <c r="O3626" i="3" s="1"/>
  <c r="O3627" i="3" s="1"/>
  <c r="O3628" i="3" s="1"/>
  <c r="O3629" i="3" s="1"/>
  <c r="O3630" i="3" s="1"/>
  <c r="O3631" i="3" s="1"/>
  <c r="O3632" i="3" s="1"/>
  <c r="O3633" i="3" s="1"/>
  <c r="O3634" i="3" s="1"/>
  <c r="O3635" i="3" s="1"/>
  <c r="O3636" i="3" s="1"/>
  <c r="O3637" i="3" s="1"/>
  <c r="O3638" i="3" s="1"/>
  <c r="O3639" i="3" s="1"/>
  <c r="O3640" i="3" s="1"/>
  <c r="O3641" i="3" s="1"/>
  <c r="O3642" i="3" s="1"/>
  <c r="O3643" i="3" s="1"/>
  <c r="O3644" i="3" s="1"/>
  <c r="O3645" i="3" s="1"/>
  <c r="O3646" i="3" s="1"/>
  <c r="O3647" i="3" s="1"/>
  <c r="O3648" i="3" s="1"/>
  <c r="O3649" i="3" s="1"/>
  <c r="O3650" i="3" s="1"/>
  <c r="O3651" i="3" s="1"/>
  <c r="O3652" i="3" s="1"/>
  <c r="O3653" i="3" s="1"/>
  <c r="O3654" i="3" s="1"/>
  <c r="O3655" i="3" s="1"/>
  <c r="O3656" i="3" s="1"/>
  <c r="O3657" i="3" s="1"/>
  <c r="O3658" i="3" s="1"/>
  <c r="O3659" i="3" s="1"/>
  <c r="O3660" i="3" s="1"/>
  <c r="O3661" i="3" s="1"/>
  <c r="O3662" i="3" s="1"/>
  <c r="O3663" i="3" s="1"/>
  <c r="O3664" i="3" s="1"/>
  <c r="O3665" i="3" s="1"/>
  <c r="O3666" i="3" s="1"/>
  <c r="O3667" i="3" s="1"/>
  <c r="O3668" i="3" s="1"/>
  <c r="O3669" i="3" s="1"/>
  <c r="O3670" i="3" s="1"/>
  <c r="O3671" i="3" s="1"/>
  <c r="O3672" i="3" s="1"/>
  <c r="O3673" i="3" s="1"/>
  <c r="O3674" i="3" s="1"/>
  <c r="O3675" i="3" s="1"/>
  <c r="O3676" i="3" s="1"/>
  <c r="O3677" i="3" s="1"/>
  <c r="O3678" i="3" s="1"/>
  <c r="O3679" i="3" s="1"/>
  <c r="O3680" i="3" s="1"/>
  <c r="O3681" i="3" s="1"/>
  <c r="O3682" i="3" s="1"/>
  <c r="O3683" i="3" s="1"/>
  <c r="O3684" i="3" s="1"/>
  <c r="O3685" i="3" s="1"/>
  <c r="O3686" i="3" s="1"/>
  <c r="O3687" i="3" s="1"/>
  <c r="O3688" i="3" s="1"/>
  <c r="O3689" i="3" s="1"/>
  <c r="O3690" i="3" s="1"/>
  <c r="O3691" i="3" s="1"/>
  <c r="O3692" i="3" s="1"/>
  <c r="O3693" i="3" s="1"/>
  <c r="O3694" i="3" s="1"/>
  <c r="O3695" i="3" s="1"/>
  <c r="O3696" i="3" s="1"/>
  <c r="O3697" i="3" s="1"/>
  <c r="O3698" i="3" s="1"/>
  <c r="O3699" i="3" s="1"/>
  <c r="O3700" i="3" s="1"/>
  <c r="O3701" i="3" s="1"/>
  <c r="O3702" i="3" s="1"/>
  <c r="O3703" i="3" s="1"/>
  <c r="O3704" i="3" s="1"/>
  <c r="O3705" i="3" s="1"/>
  <c r="O3706" i="3" s="1"/>
  <c r="O3707" i="3" s="1"/>
  <c r="O3708" i="3" s="1"/>
  <c r="O3709" i="3" s="1"/>
  <c r="O3710" i="3" s="1"/>
  <c r="O3711" i="3" s="1"/>
  <c r="O3712" i="3" s="1"/>
  <c r="O3713" i="3" s="1"/>
  <c r="O3714" i="3" s="1"/>
  <c r="O3715" i="3" s="1"/>
  <c r="O3716" i="3" s="1"/>
  <c r="O3717" i="3" s="1"/>
  <c r="O3718" i="3" s="1"/>
  <c r="O3719" i="3" s="1"/>
  <c r="O3720" i="3" s="1"/>
  <c r="O3721" i="3" s="1"/>
  <c r="O3722" i="3" s="1"/>
  <c r="O3723" i="3" s="1"/>
  <c r="O3724" i="3" s="1"/>
  <c r="O3725" i="3" s="1"/>
  <c r="O3726" i="3" s="1"/>
  <c r="O3727" i="3" s="1"/>
  <c r="O3728" i="3" s="1"/>
  <c r="O3729" i="3" s="1"/>
  <c r="O3730" i="3" s="1"/>
  <c r="O3731" i="3" s="1"/>
  <c r="O3732" i="3" s="1"/>
  <c r="O3733" i="3" s="1"/>
  <c r="O3734" i="3" s="1"/>
  <c r="O3735" i="3" s="1"/>
  <c r="O3736" i="3" s="1"/>
  <c r="O3737" i="3" s="1"/>
  <c r="O3738" i="3" s="1"/>
  <c r="O3739" i="3" s="1"/>
  <c r="O3740" i="3" s="1"/>
  <c r="O3741" i="3" s="1"/>
  <c r="O3742" i="3" s="1"/>
  <c r="O3743" i="3" s="1"/>
  <c r="O3744" i="3" s="1"/>
  <c r="O3745" i="3" s="1"/>
  <c r="O3746" i="3" s="1"/>
  <c r="O3747" i="3" s="1"/>
  <c r="O3748" i="3" s="1"/>
  <c r="O3749" i="3" s="1"/>
  <c r="O3750" i="3" s="1"/>
  <c r="O3751" i="3" s="1"/>
  <c r="O3752" i="3" s="1"/>
  <c r="O3753" i="3" s="1"/>
  <c r="O3754" i="3" s="1"/>
  <c r="O3755" i="3" s="1"/>
  <c r="O3756" i="3" s="1"/>
  <c r="O3757" i="3" s="1"/>
  <c r="O3758" i="3" s="1"/>
  <c r="O3759" i="3" s="1"/>
  <c r="O3760" i="3" s="1"/>
  <c r="O3761" i="3" s="1"/>
  <c r="O3762" i="3" s="1"/>
  <c r="O3763" i="3" s="1"/>
  <c r="O3764" i="3" s="1"/>
  <c r="O3765" i="3" s="1"/>
  <c r="O3766" i="3" s="1"/>
  <c r="O3767" i="3" s="1"/>
  <c r="O3768" i="3" s="1"/>
  <c r="O3769" i="3" s="1"/>
  <c r="O3770" i="3" s="1"/>
  <c r="O3771" i="3" s="1"/>
  <c r="O3772" i="3" s="1"/>
  <c r="O3773" i="3" s="1"/>
  <c r="O3774" i="3" s="1"/>
  <c r="O3775" i="3" s="1"/>
  <c r="O3776" i="3" s="1"/>
  <c r="O3777" i="3" s="1"/>
  <c r="O3778" i="3" s="1"/>
  <c r="O3779" i="3" s="1"/>
  <c r="O3780" i="3" s="1"/>
  <c r="O3781" i="3" s="1"/>
  <c r="O3782" i="3" s="1"/>
  <c r="O3783" i="3" s="1"/>
  <c r="O3784" i="3" s="1"/>
  <c r="O3785" i="3" s="1"/>
  <c r="O3786" i="3" s="1"/>
  <c r="O3787" i="3" s="1"/>
  <c r="O3788" i="3" s="1"/>
  <c r="O3789" i="3" s="1"/>
  <c r="O3790" i="3" s="1"/>
  <c r="O3791" i="3" s="1"/>
  <c r="O3792" i="3" s="1"/>
  <c r="O3793" i="3" s="1"/>
  <c r="O3794" i="3" s="1"/>
  <c r="O3795" i="3" s="1"/>
  <c r="O3796" i="3" s="1"/>
  <c r="O3797" i="3" s="1"/>
  <c r="O3798" i="3" s="1"/>
  <c r="O3799" i="3" s="1"/>
  <c r="O3800" i="3" s="1"/>
  <c r="O3801" i="3" s="1"/>
  <c r="O3802" i="3" s="1"/>
  <c r="O3803" i="3" s="1"/>
  <c r="O3804" i="3" s="1"/>
  <c r="O3805" i="3" s="1"/>
  <c r="O3806" i="3" s="1"/>
  <c r="O3807" i="3" s="1"/>
  <c r="O3808" i="3" s="1"/>
  <c r="O3809" i="3" s="1"/>
  <c r="O3810" i="3" s="1"/>
  <c r="O3811" i="3" s="1"/>
  <c r="O3812" i="3" s="1"/>
  <c r="O3813" i="3" s="1"/>
  <c r="O3814" i="3" s="1"/>
  <c r="O3815" i="3" s="1"/>
  <c r="O3816" i="3" s="1"/>
  <c r="O3817" i="3" s="1"/>
  <c r="O3818" i="3" s="1"/>
  <c r="O3819" i="3" s="1"/>
  <c r="O3820" i="3" s="1"/>
  <c r="O3821" i="3" s="1"/>
  <c r="O3822" i="3" s="1"/>
  <c r="O3823" i="3" s="1"/>
  <c r="O3824" i="3" s="1"/>
  <c r="O3825" i="3" s="1"/>
  <c r="O3826" i="3" s="1"/>
  <c r="O3827" i="3" s="1"/>
  <c r="O3828" i="3" s="1"/>
  <c r="O3829" i="3" s="1"/>
  <c r="O3830" i="3" s="1"/>
  <c r="O3831" i="3" s="1"/>
  <c r="O3832" i="3" s="1"/>
  <c r="O3833" i="3" s="1"/>
  <c r="O3834" i="3" s="1"/>
  <c r="O3835" i="3" s="1"/>
  <c r="O3836" i="3" s="1"/>
  <c r="O3837" i="3" s="1"/>
  <c r="O3838" i="3" s="1"/>
  <c r="O3839" i="3" s="1"/>
  <c r="O3840" i="3" s="1"/>
  <c r="O3841" i="3" s="1"/>
  <c r="O3842" i="3" s="1"/>
  <c r="O3843" i="3" s="1"/>
  <c r="O3844" i="3" s="1"/>
  <c r="O3845" i="3" s="1"/>
  <c r="O3846" i="3" s="1"/>
  <c r="O3847" i="3" s="1"/>
  <c r="O3848" i="3" s="1"/>
  <c r="O3849" i="3" s="1"/>
  <c r="O3850" i="3" s="1"/>
  <c r="O3851" i="3" s="1"/>
  <c r="O3852" i="3" s="1"/>
  <c r="O3853" i="3" s="1"/>
  <c r="O3854" i="3" s="1"/>
  <c r="O3855" i="3" s="1"/>
  <c r="O3856" i="3" s="1"/>
  <c r="O3857" i="3" s="1"/>
  <c r="O3858" i="3" s="1"/>
  <c r="O3859" i="3" s="1"/>
  <c r="O3860" i="3" s="1"/>
  <c r="O3861" i="3" s="1"/>
  <c r="O3862" i="3" s="1"/>
  <c r="O3863" i="3" s="1"/>
  <c r="O3864" i="3" s="1"/>
  <c r="O3865" i="3" s="1"/>
  <c r="O3866" i="3" s="1"/>
  <c r="O3867" i="3" s="1"/>
  <c r="O3868" i="3" s="1"/>
  <c r="O3869" i="3" s="1"/>
  <c r="O3870" i="3" s="1"/>
  <c r="O3871" i="3" s="1"/>
  <c r="O3872" i="3" s="1"/>
  <c r="O3873" i="3" s="1"/>
  <c r="O3874" i="3" s="1"/>
  <c r="O3875" i="3" s="1"/>
  <c r="O3876" i="3" s="1"/>
  <c r="O3877" i="3" s="1"/>
  <c r="O3878" i="3" s="1"/>
  <c r="O3879" i="3" s="1"/>
  <c r="O3880" i="3" s="1"/>
  <c r="O3881" i="3" s="1"/>
  <c r="O3882" i="3" s="1"/>
  <c r="O3883" i="3" s="1"/>
  <c r="O3884" i="3" s="1"/>
  <c r="O3885" i="3" s="1"/>
  <c r="O3886" i="3" s="1"/>
  <c r="O3887" i="3" s="1"/>
  <c r="O3888" i="3" s="1"/>
  <c r="O3889" i="3" s="1"/>
  <c r="O3890" i="3" s="1"/>
  <c r="O3891" i="3" s="1"/>
  <c r="O3892" i="3" s="1"/>
  <c r="O3893" i="3" s="1"/>
  <c r="O3894" i="3" s="1"/>
  <c r="O3895" i="3" s="1"/>
  <c r="O3896" i="3" s="1"/>
  <c r="O3897" i="3" s="1"/>
  <c r="O3898" i="3" s="1"/>
  <c r="O3899" i="3" s="1"/>
  <c r="O3900" i="3" s="1"/>
  <c r="O3901" i="3" s="1"/>
  <c r="O3902" i="3" s="1"/>
  <c r="O3903" i="3" s="1"/>
  <c r="O3904" i="3" s="1"/>
  <c r="O3905" i="3" s="1"/>
  <c r="O3906" i="3" s="1"/>
  <c r="O3907" i="3" s="1"/>
  <c r="O3908" i="3" s="1"/>
  <c r="O3909" i="3" s="1"/>
  <c r="O3910" i="3" s="1"/>
  <c r="O3911" i="3" s="1"/>
  <c r="O3912" i="3" s="1"/>
  <c r="O3913" i="3" s="1"/>
  <c r="O3914" i="3" s="1"/>
  <c r="O3915" i="3" s="1"/>
  <c r="O3916" i="3" s="1"/>
  <c r="O3917" i="3" s="1"/>
  <c r="O3918" i="3" s="1"/>
  <c r="O3919" i="3" s="1"/>
  <c r="O3920" i="3" s="1"/>
  <c r="O3921" i="3" s="1"/>
  <c r="O3922" i="3" s="1"/>
  <c r="O3923" i="3" s="1"/>
  <c r="O3924" i="3" s="1"/>
  <c r="O3925" i="3" s="1"/>
  <c r="O3926" i="3" s="1"/>
  <c r="O3927" i="3" s="1"/>
  <c r="O3928" i="3" s="1"/>
  <c r="O3929" i="3" s="1"/>
  <c r="O3930" i="3" s="1"/>
  <c r="O3931" i="3" s="1"/>
  <c r="O3932" i="3" s="1"/>
  <c r="O3933" i="3" s="1"/>
  <c r="O3934" i="3" s="1"/>
  <c r="O3935" i="3" s="1"/>
  <c r="O3936" i="3" s="1"/>
  <c r="O3937" i="3" s="1"/>
  <c r="O3938" i="3" s="1"/>
  <c r="O3939" i="3" s="1"/>
  <c r="O3940" i="3" s="1"/>
  <c r="O3941" i="3" s="1"/>
  <c r="O3942" i="3" s="1"/>
  <c r="O3943" i="3" s="1"/>
  <c r="O3944" i="3" s="1"/>
  <c r="O3945" i="3" s="1"/>
  <c r="O3946" i="3" s="1"/>
  <c r="O3947" i="3" s="1"/>
  <c r="O3948" i="3" s="1"/>
  <c r="O3949" i="3" s="1"/>
  <c r="O3950" i="3" s="1"/>
  <c r="O3951" i="3" s="1"/>
  <c r="O3952" i="3" s="1"/>
  <c r="O3953" i="3" s="1"/>
  <c r="O3954" i="3" s="1"/>
  <c r="O3955" i="3" s="1"/>
  <c r="O3956" i="3" s="1"/>
  <c r="O3957" i="3" s="1"/>
  <c r="O3958" i="3" s="1"/>
  <c r="O3959" i="3" s="1"/>
  <c r="O3960" i="3" s="1"/>
  <c r="O3961" i="3" s="1"/>
  <c r="O3962" i="3" s="1"/>
  <c r="O3963" i="3" s="1"/>
  <c r="O3964" i="3" s="1"/>
  <c r="O3965" i="3" s="1"/>
  <c r="O3966" i="3" s="1"/>
  <c r="O3967" i="3" s="1"/>
  <c r="O3968" i="3" s="1"/>
  <c r="O3969" i="3" s="1"/>
  <c r="O3970" i="3" s="1"/>
  <c r="O3971" i="3" s="1"/>
  <c r="O3972" i="3" s="1"/>
  <c r="O3973" i="3" s="1"/>
  <c r="O3974" i="3" s="1"/>
  <c r="O3975" i="3" s="1"/>
  <c r="O3976" i="3" s="1"/>
  <c r="O3977" i="3" s="1"/>
  <c r="O3978" i="3" s="1"/>
  <c r="O3979" i="3" s="1"/>
  <c r="O3980" i="3" s="1"/>
  <c r="O3981" i="3" s="1"/>
  <c r="O3982" i="3" s="1"/>
  <c r="O3983" i="3" s="1"/>
  <c r="O3984" i="3" s="1"/>
  <c r="O3985" i="3" s="1"/>
  <c r="O3986" i="3" s="1"/>
  <c r="O3987" i="3" s="1"/>
  <c r="O3988" i="3" s="1"/>
  <c r="O3989" i="3" s="1"/>
  <c r="O3990" i="3" s="1"/>
  <c r="O3991" i="3" s="1"/>
  <c r="O3992" i="3" s="1"/>
  <c r="O3993" i="3" s="1"/>
  <c r="O3994" i="3" s="1"/>
  <c r="O3995" i="3" s="1"/>
  <c r="O3996" i="3" s="1"/>
  <c r="O3997" i="3" s="1"/>
  <c r="O3998" i="3" s="1"/>
  <c r="O3999" i="3" s="1"/>
  <c r="O4000" i="3" s="1"/>
  <c r="O4001" i="3" s="1"/>
  <c r="O4002" i="3" s="1"/>
  <c r="O4003" i="3" s="1"/>
  <c r="O4004" i="3" s="1"/>
  <c r="O4005" i="3" s="1"/>
  <c r="O4006" i="3" s="1"/>
  <c r="O4007" i="3" s="1"/>
  <c r="O4008" i="3" s="1"/>
  <c r="O4009" i="3" s="1"/>
  <c r="O4010" i="3" s="1"/>
  <c r="O4011" i="3" s="1"/>
  <c r="O4012" i="3" s="1"/>
  <c r="O4013" i="3" s="1"/>
  <c r="O4014" i="3" s="1"/>
  <c r="O4015" i="3" s="1"/>
  <c r="O4016" i="3" s="1"/>
  <c r="O4017" i="3" s="1"/>
  <c r="O4018" i="3" s="1"/>
  <c r="O4019" i="3" s="1"/>
  <c r="O4020" i="3" s="1"/>
  <c r="O4021" i="3" s="1"/>
  <c r="O4022" i="3" s="1"/>
  <c r="O4023" i="3" s="1"/>
  <c r="O4024" i="3" s="1"/>
  <c r="O4025" i="3" s="1"/>
  <c r="O4026" i="3" s="1"/>
  <c r="O4027" i="3" s="1"/>
  <c r="O4028" i="3" s="1"/>
  <c r="O4029" i="3" s="1"/>
  <c r="O4030" i="3" s="1"/>
  <c r="O4031" i="3" s="1"/>
  <c r="O4032" i="3" s="1"/>
  <c r="O4033" i="3" s="1"/>
  <c r="O4034" i="3" s="1"/>
  <c r="O4035" i="3" s="1"/>
  <c r="O4036" i="3" s="1"/>
  <c r="O4037" i="3" s="1"/>
  <c r="O4038" i="3" s="1"/>
  <c r="O4039" i="3" s="1"/>
  <c r="O4040" i="3" s="1"/>
  <c r="O4041" i="3" s="1"/>
  <c r="O4042" i="3" s="1"/>
  <c r="O4043" i="3" s="1"/>
  <c r="O4044" i="3" s="1"/>
  <c r="O4045" i="3" s="1"/>
  <c r="O4046" i="3" s="1"/>
  <c r="O4047" i="3" s="1"/>
  <c r="O4048" i="3" s="1"/>
  <c r="O4049" i="3" s="1"/>
  <c r="O4050" i="3" s="1"/>
  <c r="O4051" i="3" s="1"/>
  <c r="O4052" i="3" s="1"/>
  <c r="O4053" i="3" s="1"/>
  <c r="O4054" i="3" s="1"/>
  <c r="O4055" i="3" s="1"/>
  <c r="O4056" i="3" s="1"/>
  <c r="O4057" i="3" s="1"/>
  <c r="O4058" i="3" s="1"/>
  <c r="O4059" i="3" s="1"/>
  <c r="O4060" i="3" s="1"/>
  <c r="O4061" i="3" s="1"/>
  <c r="O4062" i="3" s="1"/>
  <c r="O4063" i="3" s="1"/>
  <c r="O4064" i="3" s="1"/>
  <c r="O4065" i="3" s="1"/>
  <c r="O4066" i="3" s="1"/>
  <c r="O4067" i="3" s="1"/>
  <c r="O4068" i="3" s="1"/>
  <c r="O4069" i="3" s="1"/>
  <c r="O4070" i="3" s="1"/>
  <c r="O4071" i="3" s="1"/>
  <c r="O4072" i="3" s="1"/>
  <c r="O4073" i="3" s="1"/>
  <c r="O4074" i="3" s="1"/>
  <c r="O4075" i="3" s="1"/>
  <c r="O4076" i="3" s="1"/>
  <c r="O4077" i="3" s="1"/>
  <c r="O4078" i="3" s="1"/>
  <c r="O4079" i="3" s="1"/>
  <c r="O4080" i="3" s="1"/>
  <c r="O4081" i="3" s="1"/>
  <c r="O4082" i="3" s="1"/>
  <c r="O4083" i="3" s="1"/>
  <c r="O4084" i="3" s="1"/>
  <c r="O4085" i="3" s="1"/>
  <c r="O4086" i="3" s="1"/>
  <c r="O4087" i="3" s="1"/>
  <c r="O4088" i="3" s="1"/>
  <c r="O4089" i="3" s="1"/>
  <c r="O4090" i="3" s="1"/>
  <c r="O4091" i="3" s="1"/>
  <c r="O4092" i="3" s="1"/>
  <c r="O4093" i="3" s="1"/>
  <c r="O4094" i="3" s="1"/>
  <c r="O4095" i="3" s="1"/>
  <c r="O4096" i="3" s="1"/>
  <c r="O4097" i="3" s="1"/>
  <c r="O4098" i="3" s="1"/>
  <c r="O4099" i="3" s="1"/>
  <c r="O4100" i="3" s="1"/>
  <c r="O4101" i="3" s="1"/>
  <c r="O4102" i="3" s="1"/>
  <c r="O4103" i="3" s="1"/>
  <c r="O4104" i="3" s="1"/>
  <c r="O4105" i="3" s="1"/>
  <c r="O4106" i="3" s="1"/>
  <c r="O4107" i="3" s="1"/>
  <c r="O4108" i="3" s="1"/>
  <c r="O4109" i="3" s="1"/>
  <c r="O4110" i="3" s="1"/>
  <c r="O4111" i="3" s="1"/>
  <c r="O4112" i="3" s="1"/>
  <c r="O4113" i="3" s="1"/>
  <c r="O4114" i="3" s="1"/>
  <c r="O4115" i="3" s="1"/>
  <c r="O4116" i="3" s="1"/>
  <c r="O4117" i="3" s="1"/>
  <c r="O4118" i="3" s="1"/>
  <c r="O4119" i="3" s="1"/>
  <c r="O4120" i="3" s="1"/>
  <c r="O4121" i="3" s="1"/>
  <c r="O4122" i="3" s="1"/>
  <c r="O4123" i="3" s="1"/>
  <c r="O4124" i="3" s="1"/>
  <c r="O4125" i="3" s="1"/>
  <c r="O4126" i="3" s="1"/>
  <c r="O4127" i="3" s="1"/>
  <c r="O4128" i="3" s="1"/>
  <c r="O4129" i="3" s="1"/>
  <c r="O4130" i="3" s="1"/>
  <c r="O4131" i="3" s="1"/>
  <c r="O4132" i="3" s="1"/>
  <c r="O4133" i="3" s="1"/>
  <c r="O4134" i="3" s="1"/>
  <c r="O4135" i="3" s="1"/>
  <c r="O4136" i="3" s="1"/>
  <c r="O4137" i="3" s="1"/>
  <c r="O4138" i="3" s="1"/>
  <c r="O4139" i="3" s="1"/>
  <c r="O4140" i="3" s="1"/>
  <c r="O4141" i="3" s="1"/>
  <c r="O4142" i="3" s="1"/>
  <c r="O4143" i="3" s="1"/>
  <c r="O4144" i="3" s="1"/>
  <c r="O4145" i="3" s="1"/>
  <c r="O4146" i="3" s="1"/>
  <c r="O4147" i="3" s="1"/>
  <c r="O4148" i="3" s="1"/>
  <c r="O4149" i="3" s="1"/>
  <c r="O4150" i="3" s="1"/>
  <c r="O4151" i="3" s="1"/>
  <c r="O4152" i="3" s="1"/>
  <c r="O4153" i="3" s="1"/>
  <c r="O4154" i="3" s="1"/>
  <c r="O4155" i="3" s="1"/>
  <c r="O4156" i="3" s="1"/>
  <c r="O4157" i="3" s="1"/>
  <c r="O4158" i="3" s="1"/>
  <c r="O4159" i="3" s="1"/>
  <c r="O4160" i="3" s="1"/>
  <c r="O4161" i="3" s="1"/>
  <c r="O4162" i="3" s="1"/>
  <c r="O4163" i="3" s="1"/>
  <c r="O4164" i="3" s="1"/>
  <c r="O4165" i="3" s="1"/>
  <c r="O4166" i="3" s="1"/>
  <c r="O4167" i="3" s="1"/>
  <c r="O4168" i="3" s="1"/>
  <c r="O4169" i="3" s="1"/>
  <c r="O4170" i="3" s="1"/>
  <c r="O4171" i="3" s="1"/>
  <c r="O4172" i="3" s="1"/>
  <c r="O4173" i="3" s="1"/>
  <c r="O4174" i="3" s="1"/>
  <c r="O4175" i="3" s="1"/>
  <c r="O4176" i="3" s="1"/>
  <c r="O4177" i="3" s="1"/>
  <c r="O4178" i="3" s="1"/>
  <c r="O4179" i="3" s="1"/>
  <c r="O4180" i="3" s="1"/>
  <c r="O4181" i="3" s="1"/>
  <c r="O4182" i="3" s="1"/>
  <c r="O4183" i="3" s="1"/>
  <c r="O4184" i="3" s="1"/>
  <c r="O4185" i="3" s="1"/>
  <c r="O4186" i="3" s="1"/>
  <c r="O4187" i="3" s="1"/>
  <c r="O4188" i="3" s="1"/>
  <c r="O4189" i="3" s="1"/>
  <c r="O4190" i="3" s="1"/>
  <c r="O4191" i="3" s="1"/>
  <c r="O4192" i="3" s="1"/>
  <c r="O4193" i="3" s="1"/>
  <c r="O4194" i="3" s="1"/>
  <c r="O4195" i="3" s="1"/>
  <c r="O4196" i="3" s="1"/>
  <c r="O4197" i="3" s="1"/>
  <c r="O4198" i="3" s="1"/>
  <c r="O4199" i="3" s="1"/>
  <c r="O4200" i="3" s="1"/>
  <c r="O4201" i="3" s="1"/>
  <c r="O4202" i="3" s="1"/>
  <c r="O4203" i="3" s="1"/>
  <c r="O4204" i="3" s="1"/>
  <c r="O4205" i="3" s="1"/>
  <c r="O4206" i="3" s="1"/>
  <c r="O4207" i="3" s="1"/>
  <c r="O4208" i="3" s="1"/>
  <c r="O4209" i="3" s="1"/>
  <c r="O4210" i="3" s="1"/>
  <c r="O4211" i="3" s="1"/>
  <c r="O4212" i="3" s="1"/>
  <c r="O4213" i="3" s="1"/>
  <c r="O4214" i="3" s="1"/>
  <c r="O4215" i="3" s="1"/>
  <c r="O4216" i="3" s="1"/>
  <c r="O4217" i="3" s="1"/>
  <c r="O4218" i="3" s="1"/>
  <c r="O4219" i="3" s="1"/>
  <c r="O4220" i="3" s="1"/>
  <c r="O4221" i="3" s="1"/>
  <c r="O4222" i="3" s="1"/>
  <c r="O4223" i="3" s="1"/>
  <c r="O4224" i="3" s="1"/>
  <c r="O4225" i="3" s="1"/>
  <c r="O4226" i="3" s="1"/>
  <c r="O4227" i="3" s="1"/>
  <c r="O4228" i="3" s="1"/>
  <c r="O4229" i="3" s="1"/>
  <c r="O4230" i="3" s="1"/>
  <c r="O4231" i="3" s="1"/>
  <c r="O4232" i="3" s="1"/>
  <c r="O4233" i="3" s="1"/>
  <c r="O4234" i="3" s="1"/>
  <c r="O4235" i="3" s="1"/>
  <c r="O4236" i="3" s="1"/>
  <c r="O4237" i="3" s="1"/>
  <c r="O4238" i="3" s="1"/>
  <c r="O4239" i="3" s="1"/>
  <c r="O4240" i="3" s="1"/>
  <c r="O4241" i="3" s="1"/>
  <c r="O4242" i="3" s="1"/>
  <c r="O4243" i="3" s="1"/>
  <c r="O4244" i="3" s="1"/>
  <c r="O4245" i="3" s="1"/>
  <c r="O4246" i="3" s="1"/>
  <c r="O4247" i="3" s="1"/>
  <c r="O4248" i="3" s="1"/>
  <c r="O4249" i="3" s="1"/>
  <c r="O4250" i="3" s="1"/>
  <c r="O4251" i="3" s="1"/>
  <c r="O4252" i="3" s="1"/>
  <c r="O4253" i="3" s="1"/>
  <c r="O4254" i="3" s="1"/>
  <c r="O4255" i="3" s="1"/>
  <c r="O4256" i="3" s="1"/>
  <c r="O4257" i="3" s="1"/>
  <c r="O4258" i="3" s="1"/>
  <c r="O4259" i="3" s="1"/>
  <c r="O4260" i="3" s="1"/>
  <c r="O4261" i="3" s="1"/>
  <c r="O4262" i="3" s="1"/>
  <c r="O4263" i="3" s="1"/>
  <c r="O4264" i="3" s="1"/>
  <c r="O4265" i="3" s="1"/>
  <c r="O4266" i="3" s="1"/>
  <c r="O4267" i="3" s="1"/>
  <c r="O4268" i="3" s="1"/>
  <c r="O4269" i="3" s="1"/>
  <c r="O4270" i="3" s="1"/>
  <c r="O4271" i="3" s="1"/>
  <c r="O4272" i="3" s="1"/>
  <c r="O4273" i="3" s="1"/>
  <c r="O4274" i="3" s="1"/>
  <c r="O4275" i="3" s="1"/>
  <c r="O4276" i="3" s="1"/>
  <c r="O4277" i="3" s="1"/>
  <c r="O4278" i="3" s="1"/>
  <c r="O4279" i="3" s="1"/>
  <c r="O4280" i="3" s="1"/>
  <c r="O4281" i="3" s="1"/>
  <c r="O4282" i="3" s="1"/>
  <c r="O4283" i="3" s="1"/>
  <c r="O4284" i="3" s="1"/>
  <c r="O4285" i="3" s="1"/>
  <c r="O4286" i="3" s="1"/>
  <c r="O4287" i="3" s="1"/>
  <c r="O4288" i="3" s="1"/>
  <c r="O4289" i="3" s="1"/>
  <c r="O4290" i="3" s="1"/>
  <c r="O4291" i="3" s="1"/>
  <c r="O4292" i="3" s="1"/>
  <c r="O4293" i="3" s="1"/>
  <c r="O4294" i="3" s="1"/>
  <c r="O4295" i="3" s="1"/>
  <c r="O4296" i="3" s="1"/>
  <c r="O4297" i="3" s="1"/>
  <c r="O4298" i="3" s="1"/>
  <c r="O4299" i="3" s="1"/>
  <c r="O4300" i="3" s="1"/>
  <c r="O4301" i="3" s="1"/>
  <c r="O4302" i="3" s="1"/>
  <c r="O4303" i="3" s="1"/>
  <c r="O4304" i="3" s="1"/>
  <c r="O4305" i="3" s="1"/>
  <c r="O4306" i="3" s="1"/>
  <c r="O4307" i="3" s="1"/>
  <c r="O4308" i="3" s="1"/>
  <c r="O4309" i="3" s="1"/>
  <c r="O4310" i="3" s="1"/>
  <c r="O4311" i="3" s="1"/>
  <c r="O4312" i="3" s="1"/>
  <c r="O4313" i="3" s="1"/>
  <c r="O4314" i="3" s="1"/>
  <c r="O4315" i="3" s="1"/>
  <c r="O4316" i="3" s="1"/>
  <c r="O4317" i="3" s="1"/>
  <c r="O4318" i="3" s="1"/>
  <c r="O4319" i="3" s="1"/>
  <c r="O4320" i="3" s="1"/>
  <c r="O4321" i="3" s="1"/>
  <c r="O4322" i="3" s="1"/>
  <c r="O4323" i="3" s="1"/>
  <c r="O4324" i="3" s="1"/>
  <c r="O4325" i="3" s="1"/>
  <c r="O4326" i="3" s="1"/>
  <c r="O4327" i="3" s="1"/>
  <c r="O4328" i="3" s="1"/>
  <c r="O4329" i="3" s="1"/>
  <c r="O4330" i="3" s="1"/>
  <c r="O4331" i="3" s="1"/>
  <c r="O4332" i="3" s="1"/>
  <c r="O4333" i="3" s="1"/>
  <c r="O4334" i="3" s="1"/>
  <c r="O4335" i="3" s="1"/>
  <c r="O4336" i="3" s="1"/>
  <c r="O4337" i="3" s="1"/>
  <c r="O4338" i="3" s="1"/>
  <c r="O4339" i="3" s="1"/>
  <c r="O4340" i="3" s="1"/>
  <c r="O4341" i="3" s="1"/>
  <c r="O4342" i="3" s="1"/>
  <c r="O4343" i="3" s="1"/>
  <c r="O4344" i="3" s="1"/>
  <c r="O4345" i="3" s="1"/>
  <c r="O4346" i="3" s="1"/>
  <c r="O4347" i="3" s="1"/>
  <c r="O4348" i="3" s="1"/>
  <c r="O4349" i="3" s="1"/>
  <c r="O4350" i="3" s="1"/>
  <c r="O4351" i="3" s="1"/>
  <c r="O4352" i="3" s="1"/>
  <c r="O4353" i="3" s="1"/>
  <c r="O4354" i="3" s="1"/>
  <c r="O4355" i="3" s="1"/>
  <c r="O4356" i="3" s="1"/>
  <c r="O4357" i="3" s="1"/>
  <c r="O4358" i="3" s="1"/>
  <c r="O4359" i="3" s="1"/>
  <c r="O4360" i="3" s="1"/>
  <c r="O4361" i="3" s="1"/>
  <c r="O4362" i="3" s="1"/>
  <c r="O4363" i="3" s="1"/>
  <c r="O4364" i="3" s="1"/>
  <c r="O4365" i="3" s="1"/>
  <c r="O4366" i="3" s="1"/>
  <c r="O4367" i="3" s="1"/>
  <c r="O4368" i="3" s="1"/>
  <c r="O4369" i="3" s="1"/>
  <c r="O4370" i="3" s="1"/>
  <c r="O4371" i="3" s="1"/>
  <c r="O4372" i="3" s="1"/>
  <c r="O4373" i="3" s="1"/>
  <c r="O4374" i="3" s="1"/>
  <c r="O4375" i="3" s="1"/>
  <c r="O4376" i="3" s="1"/>
  <c r="O4377" i="3" s="1"/>
  <c r="O4378" i="3" s="1"/>
  <c r="O4379" i="3" s="1"/>
  <c r="O4380" i="3" s="1"/>
  <c r="O4381" i="3" s="1"/>
  <c r="O4382" i="3" s="1"/>
  <c r="O4383" i="3" s="1"/>
  <c r="O4384" i="3" s="1"/>
  <c r="O4385" i="3" s="1"/>
  <c r="O4386" i="3" s="1"/>
  <c r="O4387" i="3" s="1"/>
  <c r="O4388" i="3" s="1"/>
  <c r="O4389" i="3" s="1"/>
  <c r="O4390" i="3" s="1"/>
  <c r="O4391" i="3" s="1"/>
  <c r="O4392" i="3" s="1"/>
  <c r="O4393" i="3" s="1"/>
  <c r="O4394" i="3" s="1"/>
  <c r="O4395" i="3" s="1"/>
  <c r="O4396" i="3" s="1"/>
  <c r="O4397" i="3" s="1"/>
  <c r="O4398" i="3" s="1"/>
  <c r="O4399" i="3" s="1"/>
  <c r="O4400" i="3" s="1"/>
  <c r="O4401" i="3" s="1"/>
  <c r="O4402" i="3" s="1"/>
  <c r="O4403" i="3" s="1"/>
  <c r="O4404" i="3" s="1"/>
  <c r="O4405" i="3" s="1"/>
  <c r="O4406" i="3" s="1"/>
  <c r="O4407" i="3" s="1"/>
  <c r="O4408" i="3" s="1"/>
  <c r="O4409" i="3" s="1"/>
  <c r="O4410" i="3" s="1"/>
  <c r="O4411" i="3" s="1"/>
  <c r="O4412" i="3" s="1"/>
  <c r="O4413" i="3" s="1"/>
  <c r="O4414" i="3" s="1"/>
  <c r="O4415" i="3" s="1"/>
  <c r="O4416" i="3" s="1"/>
  <c r="O4417" i="3" s="1"/>
  <c r="O4418" i="3" s="1"/>
  <c r="O4419" i="3" s="1"/>
  <c r="O4420" i="3" s="1"/>
  <c r="O4421" i="3" s="1"/>
  <c r="O4422" i="3" s="1"/>
  <c r="O4423" i="3" s="1"/>
  <c r="O4424" i="3" s="1"/>
  <c r="O4425" i="3" s="1"/>
  <c r="O4426" i="3" s="1"/>
  <c r="O4427" i="3" s="1"/>
  <c r="O4428" i="3" s="1"/>
  <c r="O4429" i="3" s="1"/>
  <c r="O4430" i="3" s="1"/>
  <c r="O4431" i="3" s="1"/>
  <c r="O4432" i="3" s="1"/>
  <c r="O4433" i="3" s="1"/>
  <c r="O4434" i="3" s="1"/>
  <c r="O4435" i="3" s="1"/>
  <c r="O4436" i="3" s="1"/>
  <c r="O4437" i="3" s="1"/>
  <c r="O4438" i="3" s="1"/>
  <c r="O4439" i="3" s="1"/>
  <c r="O4440" i="3" s="1"/>
  <c r="O4441" i="3" s="1"/>
  <c r="O4442" i="3" s="1"/>
  <c r="O4443" i="3" s="1"/>
  <c r="O4444" i="3" s="1"/>
  <c r="O4445" i="3" s="1"/>
  <c r="O4446" i="3" s="1"/>
  <c r="O4447" i="3" s="1"/>
  <c r="O4448" i="3" s="1"/>
  <c r="O4449" i="3" s="1"/>
  <c r="O4450" i="3" s="1"/>
  <c r="O4451" i="3" s="1"/>
  <c r="O4452" i="3" s="1"/>
  <c r="O4453" i="3" s="1"/>
  <c r="O4454" i="3" s="1"/>
  <c r="O4455" i="3" s="1"/>
  <c r="O4456" i="3" s="1"/>
  <c r="O4457" i="3" s="1"/>
  <c r="O4458" i="3" s="1"/>
  <c r="O4459" i="3" s="1"/>
  <c r="O4460" i="3" s="1"/>
  <c r="O4461" i="3" s="1"/>
  <c r="O4462" i="3" s="1"/>
  <c r="O4463" i="3" s="1"/>
  <c r="O4464" i="3" s="1"/>
  <c r="O4465" i="3" s="1"/>
  <c r="O4466" i="3" s="1"/>
  <c r="O4467" i="3" s="1"/>
  <c r="O4468" i="3" s="1"/>
  <c r="O4469" i="3" s="1"/>
  <c r="O4470" i="3" s="1"/>
  <c r="O4471" i="3" s="1"/>
  <c r="O4472" i="3" s="1"/>
  <c r="O4473" i="3" s="1"/>
  <c r="O4474" i="3" s="1"/>
  <c r="O4475" i="3" s="1"/>
  <c r="O4476" i="3" s="1"/>
  <c r="O4477" i="3" s="1"/>
  <c r="O4478" i="3" s="1"/>
  <c r="O4479" i="3" s="1"/>
  <c r="O4480" i="3" s="1"/>
  <c r="O4481" i="3" s="1"/>
  <c r="O4482" i="3" s="1"/>
  <c r="O4483" i="3" s="1"/>
  <c r="O4484" i="3" s="1"/>
  <c r="O4485" i="3" s="1"/>
  <c r="O4486" i="3" s="1"/>
  <c r="O4487" i="3" s="1"/>
  <c r="O4488" i="3" s="1"/>
  <c r="O4489" i="3" s="1"/>
  <c r="O4490" i="3" s="1"/>
  <c r="O4491" i="3" s="1"/>
  <c r="O4492" i="3" s="1"/>
  <c r="O4493" i="3" s="1"/>
  <c r="O4494" i="3" s="1"/>
  <c r="O4495" i="3" s="1"/>
  <c r="O4496" i="3" s="1"/>
  <c r="O4497" i="3" s="1"/>
  <c r="O4498" i="3" s="1"/>
  <c r="O4499" i="3" s="1"/>
  <c r="O4500" i="3" s="1"/>
  <c r="O4501" i="3" s="1"/>
  <c r="O4502" i="3" s="1"/>
  <c r="O4503" i="3" s="1"/>
  <c r="O4504" i="3" s="1"/>
  <c r="O4505" i="3" s="1"/>
  <c r="O4506" i="3" s="1"/>
  <c r="O4507" i="3" s="1"/>
  <c r="O4508" i="3" s="1"/>
  <c r="O4509" i="3" s="1"/>
  <c r="O4510" i="3" s="1"/>
  <c r="O4511" i="3" s="1"/>
  <c r="O4512" i="3" s="1"/>
  <c r="O4513" i="3" s="1"/>
  <c r="O4514" i="3" s="1"/>
  <c r="O4515" i="3" s="1"/>
  <c r="O4516" i="3" s="1"/>
  <c r="O4517" i="3" s="1"/>
  <c r="O4518" i="3" s="1"/>
  <c r="O4519" i="3" s="1"/>
  <c r="O4520" i="3" s="1"/>
  <c r="O4521" i="3" s="1"/>
  <c r="O4522" i="3" s="1"/>
  <c r="O4523" i="3" s="1"/>
  <c r="O4524" i="3" s="1"/>
  <c r="O4525" i="3" s="1"/>
  <c r="O4526" i="3" s="1"/>
  <c r="O4527" i="3" s="1"/>
  <c r="O4528" i="3" s="1"/>
  <c r="O4529" i="3" s="1"/>
  <c r="O4530" i="3" s="1"/>
  <c r="O4531" i="3" s="1"/>
  <c r="O4532" i="3" s="1"/>
  <c r="O4533" i="3" s="1"/>
  <c r="O4534" i="3" s="1"/>
  <c r="O4535" i="3" s="1"/>
  <c r="O4536" i="3" s="1"/>
  <c r="O4537" i="3" s="1"/>
  <c r="O4538" i="3" s="1"/>
  <c r="O4539" i="3" s="1"/>
  <c r="O4540" i="3" s="1"/>
  <c r="O4541" i="3" s="1"/>
  <c r="O4542" i="3" s="1"/>
  <c r="O4543" i="3" s="1"/>
  <c r="O4544" i="3" s="1"/>
  <c r="O4545" i="3" s="1"/>
  <c r="O4546" i="3" s="1"/>
  <c r="O4547" i="3" s="1"/>
  <c r="O4548" i="3" s="1"/>
  <c r="O4549" i="3" s="1"/>
  <c r="O4550" i="3" s="1"/>
  <c r="O4551" i="3" s="1"/>
  <c r="O4552" i="3" s="1"/>
  <c r="O4553" i="3" s="1"/>
  <c r="O4554" i="3" s="1"/>
  <c r="O4555" i="3" s="1"/>
  <c r="O4556" i="3" s="1"/>
  <c r="O4557" i="3" s="1"/>
  <c r="O4558" i="3" s="1"/>
  <c r="O4559" i="3" s="1"/>
  <c r="O4560" i="3" s="1"/>
  <c r="O4561" i="3" s="1"/>
  <c r="O4562" i="3" s="1"/>
  <c r="O4563" i="3" s="1"/>
  <c r="O4564" i="3" s="1"/>
  <c r="E4981" i="3"/>
  <c r="E4982" i="3"/>
  <c r="E4983" i="3"/>
  <c r="E4984" i="3"/>
  <c r="E4965" i="3"/>
  <c r="E4966" i="3"/>
  <c r="E4967" i="3"/>
  <c r="E4968" i="3"/>
  <c r="E4969" i="3"/>
  <c r="E4970" i="3"/>
  <c r="E4971" i="3"/>
  <c r="E4972" i="3"/>
  <c r="E4973" i="3"/>
  <c r="E4974" i="3"/>
  <c r="E4975" i="3"/>
  <c r="E4976" i="3"/>
  <c r="E4977" i="3"/>
  <c r="E4978" i="3"/>
  <c r="E4979" i="3"/>
  <c r="E4980" i="3"/>
  <c r="E4954" i="3"/>
  <c r="E4955" i="3"/>
  <c r="E4956" i="3"/>
  <c r="F4956" i="3" s="1"/>
  <c r="H4956" i="3" s="1"/>
  <c r="E4957" i="3"/>
  <c r="E4958" i="3"/>
  <c r="F4958" i="3" s="1"/>
  <c r="H4958" i="3" s="1"/>
  <c r="E4959" i="3"/>
  <c r="E4960" i="3"/>
  <c r="F4960" i="3" s="1"/>
  <c r="H4960" i="3" s="1"/>
  <c r="E4961" i="3"/>
  <c r="F4961" i="3" s="1"/>
  <c r="H4961" i="3" s="1"/>
  <c r="E4962" i="3"/>
  <c r="F4962" i="3" s="1"/>
  <c r="H4962" i="3" s="1"/>
  <c r="E4963" i="3"/>
  <c r="F4963" i="3" s="1"/>
  <c r="H4963" i="3" s="1"/>
  <c r="E4964" i="3"/>
  <c r="F4954" i="3"/>
  <c r="H4954" i="3" s="1"/>
  <c r="F4955" i="3"/>
  <c r="H4955" i="3" s="1"/>
  <c r="F4957" i="3"/>
  <c r="H4957" i="3" s="1"/>
  <c r="F4959" i="3"/>
  <c r="H4959" i="3" s="1"/>
  <c r="F4964" i="3"/>
  <c r="H4964" i="3" s="1"/>
  <c r="Q15" i="6"/>
  <c r="Q66" i="6" s="1"/>
  <c r="G15" i="6"/>
  <c r="G66" i="6" s="1"/>
  <c r="H15" i="6"/>
  <c r="H66" i="6" s="1"/>
  <c r="I15" i="6"/>
  <c r="I66" i="6" s="1"/>
  <c r="J15" i="6"/>
  <c r="J66" i="6" s="1"/>
  <c r="K15" i="6"/>
  <c r="K66" i="6" s="1"/>
  <c r="L15" i="6"/>
  <c r="L66" i="6" s="1"/>
  <c r="M15" i="6"/>
  <c r="M66" i="6" s="1"/>
  <c r="N15" i="6"/>
  <c r="N66" i="6" s="1"/>
  <c r="O15" i="6"/>
  <c r="O66" i="6" s="1"/>
  <c r="P15" i="6"/>
  <c r="P66" i="6" s="1"/>
  <c r="F15" i="6"/>
  <c r="F66" i="6" s="1"/>
  <c r="E15" i="6"/>
  <c r="E66" i="6" s="1"/>
  <c r="F58" i="6"/>
  <c r="F59" i="6" s="1"/>
  <c r="G58" i="6"/>
  <c r="G59" i="6" s="1"/>
  <c r="H58" i="6"/>
  <c r="H59" i="6" s="1"/>
  <c r="I58" i="6"/>
  <c r="I59" i="6" s="1"/>
  <c r="J58" i="6"/>
  <c r="J59" i="6" s="1"/>
  <c r="K58" i="6"/>
  <c r="K59" i="6" s="1"/>
  <c r="L58" i="6"/>
  <c r="L59" i="6" s="1"/>
  <c r="M58" i="6"/>
  <c r="M59" i="6" s="1"/>
  <c r="N58" i="6"/>
  <c r="N59" i="6" s="1"/>
  <c r="O58" i="6"/>
  <c r="O59" i="6" s="1"/>
  <c r="P58" i="6"/>
  <c r="P59" i="6" s="1"/>
  <c r="Q58" i="6"/>
  <c r="Q59" i="6" s="1"/>
  <c r="R58" i="6"/>
  <c r="R59" i="6" s="1"/>
  <c r="E58" i="6"/>
  <c r="E59" i="6" s="1"/>
  <c r="A54" i="6"/>
  <c r="F4952" i="3"/>
  <c r="H4952" i="3" s="1"/>
  <c r="F4953" i="3"/>
  <c r="H4953" i="3" s="1"/>
  <c r="E4947" i="3"/>
  <c r="F4947" i="3" s="1"/>
  <c r="H4947" i="3" s="1"/>
  <c r="E4948" i="3"/>
  <c r="F4948" i="3" s="1"/>
  <c r="H4948" i="3" s="1"/>
  <c r="E4949" i="3"/>
  <c r="F4949" i="3" s="1"/>
  <c r="H4949" i="3" s="1"/>
  <c r="E4950" i="3"/>
  <c r="F4950" i="3" s="1"/>
  <c r="H4950" i="3" s="1"/>
  <c r="E4951" i="3"/>
  <c r="F4951" i="3" s="1"/>
  <c r="H4951" i="3" s="1"/>
  <c r="E4952" i="3"/>
  <c r="E4953" i="3"/>
  <c r="Q4917" i="3"/>
  <c r="Q4920" i="3"/>
  <c r="Q4923" i="3"/>
  <c r="Q4926" i="3"/>
  <c r="Q4929" i="3"/>
  <c r="Q4932" i="3"/>
  <c r="Q4935" i="3"/>
  <c r="Q4938" i="3"/>
  <c r="Q4941" i="3"/>
  <c r="Q4944" i="3"/>
  <c r="Q4947" i="3"/>
  <c r="M558" i="3"/>
  <c r="M562" i="3"/>
  <c r="M567" i="3"/>
  <c r="M570" i="3"/>
  <c r="M574" i="3"/>
  <c r="M580" i="3"/>
  <c r="M582" i="3"/>
  <c r="M585" i="3"/>
  <c r="M590" i="3"/>
  <c r="M591" i="3"/>
  <c r="M594" i="3"/>
  <c r="M597" i="3"/>
  <c r="M598" i="3"/>
  <c r="M604" i="3"/>
  <c r="M606" i="3"/>
  <c r="M609" i="3"/>
  <c r="M610" i="3"/>
  <c r="M614" i="3"/>
  <c r="M615" i="3"/>
  <c r="M616" i="3"/>
  <c r="M618" i="3"/>
  <c r="M621" i="3"/>
  <c r="M622" i="3"/>
  <c r="M628" i="3"/>
  <c r="M630" i="3"/>
  <c r="M633" i="3"/>
  <c r="M638" i="3"/>
  <c r="M639" i="3"/>
  <c r="M642" i="3"/>
  <c r="M645" i="3"/>
  <c r="M646" i="3"/>
  <c r="M652" i="3"/>
  <c r="M654" i="3"/>
  <c r="M657" i="3"/>
  <c r="M662" i="3"/>
  <c r="M663" i="3"/>
  <c r="M666" i="3"/>
  <c r="M670" i="3"/>
  <c r="M676" i="3"/>
  <c r="M678" i="3"/>
  <c r="M681" i="3"/>
  <c r="M686" i="3"/>
  <c r="M687" i="3"/>
  <c r="M690" i="3"/>
  <c r="M694" i="3"/>
  <c r="M700" i="3"/>
  <c r="M702" i="3"/>
  <c r="M705" i="3"/>
  <c r="M706" i="3"/>
  <c r="M710" i="3"/>
  <c r="M711" i="3"/>
  <c r="M714" i="3"/>
  <c r="M717" i="3"/>
  <c r="M718" i="3"/>
  <c r="M724" i="3"/>
  <c r="M726" i="3"/>
  <c r="M729" i="3"/>
  <c r="M734" i="3"/>
  <c r="M735" i="3"/>
  <c r="M738" i="3"/>
  <c r="M741" i="3"/>
  <c r="M742" i="3"/>
  <c r="M748" i="3"/>
  <c r="M750" i="3"/>
  <c r="M753" i="3"/>
  <c r="M758" i="3"/>
  <c r="M759" i="3"/>
  <c r="M762" i="3"/>
  <c r="M765" i="3"/>
  <c r="M766" i="3"/>
  <c r="M772" i="3"/>
  <c r="M774" i="3"/>
  <c r="M777" i="3"/>
  <c r="M782" i="3"/>
  <c r="M783" i="3"/>
  <c r="M786" i="3"/>
  <c r="M790" i="3"/>
  <c r="M796" i="3"/>
  <c r="M798" i="3"/>
  <c r="M801" i="3"/>
  <c r="M806" i="3"/>
  <c r="M807" i="3"/>
  <c r="M810" i="3"/>
  <c r="M813" i="3"/>
  <c r="M814" i="3"/>
  <c r="M820" i="3"/>
  <c r="M822" i="3"/>
  <c r="M825" i="3"/>
  <c r="M830" i="3"/>
  <c r="M831" i="3"/>
  <c r="M834" i="3"/>
  <c r="M837" i="3"/>
  <c r="M838" i="3"/>
  <c r="M844" i="3"/>
  <c r="M846" i="3"/>
  <c r="M849" i="3"/>
  <c r="M854" i="3"/>
  <c r="M855" i="3"/>
  <c r="M858" i="3"/>
  <c r="M861" i="3"/>
  <c r="M862" i="3"/>
  <c r="M868" i="3"/>
  <c r="M870" i="3"/>
  <c r="M873" i="3"/>
  <c r="M878" i="3"/>
  <c r="M879" i="3"/>
  <c r="M882" i="3"/>
  <c r="M885" i="3"/>
  <c r="M886" i="3"/>
  <c r="M892" i="3"/>
  <c r="M893" i="3"/>
  <c r="M894" i="3"/>
  <c r="M897" i="3"/>
  <c r="M898" i="3"/>
  <c r="M902" i="3"/>
  <c r="M904" i="3"/>
  <c r="M906" i="3"/>
  <c r="M909" i="3"/>
  <c r="M910" i="3"/>
  <c r="M911" i="3"/>
  <c r="M913" i="3"/>
  <c r="M914" i="3"/>
  <c r="M916" i="3"/>
  <c r="M917" i="3"/>
  <c r="M918" i="3"/>
  <c r="M921" i="3"/>
  <c r="M922" i="3"/>
  <c r="M923" i="3"/>
  <c r="M925" i="3"/>
  <c r="M926" i="3"/>
  <c r="M928" i="3"/>
  <c r="M929" i="3"/>
  <c r="M930" i="3"/>
  <c r="M933" i="3"/>
  <c r="M934" i="3"/>
  <c r="M935" i="3"/>
  <c r="M937" i="3"/>
  <c r="M938" i="3"/>
  <c r="M940" i="3"/>
  <c r="M941" i="3"/>
  <c r="M942" i="3"/>
  <c r="M945" i="3"/>
  <c r="M946" i="3"/>
  <c r="M947" i="3"/>
  <c r="M948" i="3"/>
  <c r="M949" i="3"/>
  <c r="M950" i="3"/>
  <c r="M952" i="3"/>
  <c r="M953" i="3"/>
  <c r="M954" i="3"/>
  <c r="M957" i="3"/>
  <c r="M958" i="3"/>
  <c r="M959" i="3"/>
  <c r="M961" i="3"/>
  <c r="M962" i="3"/>
  <c r="M964" i="3"/>
  <c r="M965" i="3"/>
  <c r="M966" i="3"/>
  <c r="M969" i="3"/>
  <c r="M970" i="3"/>
  <c r="M971" i="3"/>
  <c r="M973" i="3"/>
  <c r="M974" i="3"/>
  <c r="M976" i="3"/>
  <c r="M977" i="3"/>
  <c r="M978" i="3"/>
  <c r="M981" i="3"/>
  <c r="M982" i="3"/>
  <c r="M983" i="3"/>
  <c r="M985" i="3"/>
  <c r="M986" i="3"/>
  <c r="M987" i="3"/>
  <c r="M988" i="3"/>
  <c r="M989" i="3"/>
  <c r="M990" i="3"/>
  <c r="M993" i="3"/>
  <c r="M994" i="3"/>
  <c r="M995" i="3"/>
  <c r="M997" i="3"/>
  <c r="M998" i="3"/>
  <c r="M1000" i="3"/>
  <c r="M1001" i="3"/>
  <c r="M1002" i="3"/>
  <c r="M1005" i="3"/>
  <c r="M1006" i="3"/>
  <c r="M1007" i="3"/>
  <c r="M1009" i="3"/>
  <c r="M1010" i="3"/>
  <c r="M1012" i="3"/>
  <c r="M1013" i="3"/>
  <c r="M1014" i="3"/>
  <c r="M1017" i="3"/>
  <c r="M1018" i="3"/>
  <c r="M1019" i="3"/>
  <c r="M1021" i="3"/>
  <c r="M1022" i="3"/>
  <c r="M1024" i="3"/>
  <c r="M1025" i="3"/>
  <c r="M1026" i="3"/>
  <c r="M1029" i="3"/>
  <c r="M1030" i="3"/>
  <c r="M1031" i="3"/>
  <c r="M1033" i="3"/>
  <c r="M1034" i="3"/>
  <c r="M1035" i="3"/>
  <c r="M1036" i="3"/>
  <c r="M1037" i="3"/>
  <c r="M1038" i="3"/>
  <c r="M1041" i="3"/>
  <c r="M1042" i="3"/>
  <c r="M1043" i="3"/>
  <c r="M1044" i="3"/>
  <c r="M1045" i="3"/>
  <c r="M1046" i="3"/>
  <c r="M1047" i="3"/>
  <c r="M1048" i="3"/>
  <c r="M1049" i="3"/>
  <c r="M1050" i="3"/>
  <c r="M1053" i="3"/>
  <c r="M1054" i="3"/>
  <c r="M1055" i="3"/>
  <c r="M1057" i="3"/>
  <c r="M1058" i="3"/>
  <c r="M1060" i="3"/>
  <c r="M1061" i="3"/>
  <c r="M1062" i="3"/>
  <c r="M1065" i="3"/>
  <c r="M1066" i="3"/>
  <c r="M1067" i="3"/>
  <c r="M1069" i="3"/>
  <c r="M1070" i="3"/>
  <c r="M1072" i="3"/>
  <c r="M1073" i="3"/>
  <c r="M1074" i="3"/>
  <c r="M1077" i="3"/>
  <c r="M1078" i="3"/>
  <c r="M1079" i="3"/>
  <c r="M1081" i="3"/>
  <c r="M1082" i="3"/>
  <c r="M1084" i="3"/>
  <c r="M1085" i="3"/>
  <c r="M1086" i="3"/>
  <c r="M1089" i="3"/>
  <c r="M1090" i="3"/>
  <c r="M1091" i="3"/>
  <c r="M1092" i="3"/>
  <c r="M1093" i="3"/>
  <c r="M1094" i="3"/>
  <c r="M1096" i="3"/>
  <c r="M1097" i="3"/>
  <c r="M1098" i="3"/>
  <c r="M1101" i="3"/>
  <c r="M1102" i="3"/>
  <c r="M1103" i="3"/>
  <c r="M1105" i="3"/>
  <c r="M1106" i="3"/>
  <c r="M1108" i="3"/>
  <c r="M1109" i="3"/>
  <c r="M1110" i="3"/>
  <c r="M1113" i="3"/>
  <c r="M1114" i="3"/>
  <c r="M1115" i="3"/>
  <c r="M1117" i="3"/>
  <c r="M1118" i="3"/>
  <c r="M1120" i="3"/>
  <c r="M1121" i="3"/>
  <c r="M1122" i="3"/>
  <c r="M1125" i="3"/>
  <c r="M1126" i="3"/>
  <c r="M1127" i="3"/>
  <c r="M1129" i="3"/>
  <c r="M1130" i="3"/>
  <c r="M1132" i="3"/>
  <c r="M1133" i="3"/>
  <c r="M1134" i="3"/>
  <c r="M1137" i="3"/>
  <c r="M1138" i="3"/>
  <c r="M1139" i="3"/>
  <c r="M1140" i="3"/>
  <c r="M1141" i="3"/>
  <c r="M1142" i="3"/>
  <c r="M1143" i="3"/>
  <c r="M1144" i="3"/>
  <c r="M1145" i="3"/>
  <c r="M1146" i="3"/>
  <c r="M1149" i="3"/>
  <c r="M1150" i="3"/>
  <c r="M1151" i="3"/>
  <c r="M1152" i="3"/>
  <c r="M1153" i="3"/>
  <c r="M1154" i="3"/>
  <c r="M1155" i="3"/>
  <c r="M1156" i="3"/>
  <c r="M1157" i="3"/>
  <c r="M1158" i="3"/>
  <c r="M1161" i="3"/>
  <c r="M1162" i="3"/>
  <c r="M1163" i="3"/>
  <c r="M1164" i="3"/>
  <c r="M1165" i="3"/>
  <c r="M1166" i="3"/>
  <c r="M1168" i="3"/>
  <c r="M1169" i="3"/>
  <c r="M1170" i="3"/>
  <c r="M1173" i="3"/>
  <c r="M1174" i="3"/>
  <c r="M1175" i="3"/>
  <c r="M1176" i="3"/>
  <c r="M1177" i="3"/>
  <c r="M1178" i="3"/>
  <c r="M1180" i="3"/>
  <c r="M1181" i="3"/>
  <c r="M1182" i="3"/>
  <c r="M1183" i="3"/>
  <c r="M1185" i="3"/>
  <c r="M1186" i="3"/>
  <c r="M1187" i="3"/>
  <c r="M1188" i="3"/>
  <c r="M1189" i="3"/>
  <c r="M1190" i="3"/>
  <c r="M1192" i="3"/>
  <c r="M1193" i="3"/>
  <c r="M1194" i="3"/>
  <c r="M1197" i="3"/>
  <c r="M1198" i="3"/>
  <c r="M1199" i="3"/>
  <c r="M1200" i="3"/>
  <c r="M1201" i="3"/>
  <c r="M1202" i="3"/>
  <c r="M1203" i="3"/>
  <c r="M1204" i="3"/>
  <c r="M1205" i="3"/>
  <c r="M1206" i="3"/>
  <c r="M1209" i="3"/>
  <c r="M1210" i="3"/>
  <c r="M1211" i="3"/>
  <c r="M1212" i="3"/>
  <c r="M1213" i="3"/>
  <c r="M1214" i="3"/>
  <c r="M1216" i="3"/>
  <c r="M1217" i="3"/>
  <c r="M1218" i="3"/>
  <c r="M1221" i="3"/>
  <c r="M1222" i="3"/>
  <c r="M1223" i="3"/>
  <c r="M1224" i="3"/>
  <c r="M1225" i="3"/>
  <c r="M1226" i="3"/>
  <c r="M1228" i="3"/>
  <c r="M1229" i="3"/>
  <c r="M1230" i="3"/>
  <c r="M1233" i="3"/>
  <c r="M1234" i="3"/>
  <c r="M1235" i="3"/>
  <c r="M1236" i="3"/>
  <c r="M1237" i="3"/>
  <c r="M1238" i="3"/>
  <c r="M1240" i="3"/>
  <c r="M1241" i="3"/>
  <c r="M1242" i="3"/>
  <c r="M1245" i="3"/>
  <c r="M1246" i="3"/>
  <c r="M1247" i="3"/>
  <c r="M1248" i="3"/>
  <c r="M1249" i="3"/>
  <c r="M1250" i="3"/>
  <c r="M1252" i="3"/>
  <c r="M1253" i="3"/>
  <c r="M1254" i="3"/>
  <c r="M1257" i="3"/>
  <c r="M1258" i="3"/>
  <c r="M1259" i="3"/>
  <c r="M1260" i="3"/>
  <c r="M1261" i="3"/>
  <c r="M1262" i="3"/>
  <c r="M1264" i="3"/>
  <c r="M1265" i="3"/>
  <c r="M1266" i="3"/>
  <c r="M1269" i="3"/>
  <c r="M1270" i="3"/>
  <c r="M1271" i="3"/>
  <c r="M1272" i="3"/>
  <c r="M1273" i="3"/>
  <c r="M1274" i="3"/>
  <c r="M1275" i="3"/>
  <c r="M1276" i="3"/>
  <c r="M1277" i="3"/>
  <c r="M1278" i="3"/>
  <c r="M1281" i="3"/>
  <c r="M1282" i="3"/>
  <c r="M1283" i="3"/>
  <c r="M1284" i="3"/>
  <c r="M1285" i="3"/>
  <c r="M1286" i="3"/>
  <c r="M1288" i="3"/>
  <c r="M1289" i="3"/>
  <c r="M1290" i="3"/>
  <c r="M1293" i="3"/>
  <c r="M1294" i="3"/>
  <c r="M1295" i="3"/>
  <c r="M1296" i="3"/>
  <c r="M1297" i="3"/>
  <c r="M1298" i="3"/>
  <c r="M1300" i="3"/>
  <c r="M1301" i="3"/>
  <c r="M1302" i="3"/>
  <c r="M1305" i="3"/>
  <c r="M1306" i="3"/>
  <c r="M1307" i="3"/>
  <c r="M1308" i="3"/>
  <c r="M1309" i="3"/>
  <c r="M1310" i="3"/>
  <c r="M1312" i="3"/>
  <c r="M1313" i="3"/>
  <c r="M1314" i="3"/>
  <c r="M1317" i="3"/>
  <c r="M1318" i="3"/>
  <c r="M1319" i="3"/>
  <c r="M1320" i="3"/>
  <c r="M1321" i="3"/>
  <c r="M1322" i="3"/>
  <c r="M1324" i="3"/>
  <c r="M1325" i="3"/>
  <c r="M1326" i="3"/>
  <c r="M1327" i="3"/>
  <c r="M1329" i="3"/>
  <c r="M1330" i="3"/>
  <c r="M1331" i="3"/>
  <c r="M1332" i="3"/>
  <c r="M1333" i="3"/>
  <c r="M1334" i="3"/>
  <c r="M1336" i="3"/>
  <c r="M1337" i="3"/>
  <c r="M1338" i="3"/>
  <c r="M1341" i="3"/>
  <c r="M1342" i="3"/>
  <c r="M1343" i="3"/>
  <c r="M1344" i="3"/>
  <c r="M1345" i="3"/>
  <c r="M1346" i="3"/>
  <c r="M1348" i="3"/>
  <c r="M1349" i="3"/>
  <c r="M1350" i="3"/>
  <c r="M1353" i="3"/>
  <c r="M1354" i="3"/>
  <c r="M1355" i="3"/>
  <c r="M1356" i="3"/>
  <c r="M1357" i="3"/>
  <c r="M1358" i="3"/>
  <c r="M1360" i="3"/>
  <c r="M1361" i="3"/>
  <c r="M1362" i="3"/>
  <c r="M1365" i="3"/>
  <c r="M1366" i="3"/>
  <c r="M1367" i="3"/>
  <c r="M1368" i="3"/>
  <c r="M1369" i="3"/>
  <c r="M1370" i="3"/>
  <c r="M1371" i="3"/>
  <c r="M1372" i="3"/>
  <c r="M1373" i="3"/>
  <c r="M1374" i="3"/>
  <c r="M1377" i="3"/>
  <c r="M1378" i="3"/>
  <c r="M1379" i="3"/>
  <c r="M1380" i="3"/>
  <c r="M1381" i="3"/>
  <c r="M1382" i="3"/>
  <c r="M1383" i="3"/>
  <c r="M1384" i="3"/>
  <c r="M1385" i="3"/>
  <c r="M1386" i="3"/>
  <c r="M1389" i="3"/>
  <c r="M1390" i="3"/>
  <c r="M1391" i="3"/>
  <c r="M1392" i="3"/>
  <c r="M1393" i="3"/>
  <c r="M1394" i="3"/>
  <c r="M1396" i="3"/>
  <c r="M1397" i="3"/>
  <c r="M1398" i="3"/>
  <c r="M1401" i="3"/>
  <c r="M1402" i="3"/>
  <c r="M1403" i="3"/>
  <c r="M1404" i="3"/>
  <c r="M1405" i="3"/>
  <c r="M1406" i="3"/>
  <c r="M1408" i="3"/>
  <c r="M1409" i="3"/>
  <c r="M1410" i="3"/>
  <c r="M1413" i="3"/>
  <c r="M1414" i="3"/>
  <c r="M1415" i="3"/>
  <c r="M1416" i="3"/>
  <c r="M1417" i="3"/>
  <c r="M1418" i="3"/>
  <c r="M1420" i="3"/>
  <c r="M1421" i="3"/>
  <c r="M1422" i="3"/>
  <c r="M1425" i="3"/>
  <c r="M1426" i="3"/>
  <c r="M1427" i="3"/>
  <c r="M1428" i="3"/>
  <c r="M1429" i="3"/>
  <c r="M1430" i="3"/>
  <c r="M1432" i="3"/>
  <c r="M1433" i="3"/>
  <c r="M1434" i="3"/>
  <c r="M1437" i="3"/>
  <c r="M1438" i="3"/>
  <c r="M1439" i="3"/>
  <c r="M1440" i="3"/>
  <c r="M1441" i="3"/>
  <c r="M1442" i="3"/>
  <c r="M1443" i="3"/>
  <c r="M1444" i="3"/>
  <c r="M1445" i="3"/>
  <c r="M1446" i="3"/>
  <c r="M1449" i="3"/>
  <c r="M1450" i="3"/>
  <c r="M1451" i="3"/>
  <c r="M1452" i="3"/>
  <c r="M1453" i="3"/>
  <c r="M1454" i="3"/>
  <c r="M1455" i="3"/>
  <c r="M1456" i="3"/>
  <c r="M1457" i="3"/>
  <c r="M1458" i="3"/>
  <c r="M1461" i="3"/>
  <c r="M1462" i="3"/>
  <c r="M1463" i="3"/>
  <c r="M1464" i="3"/>
  <c r="M1465" i="3"/>
  <c r="M1466" i="3"/>
  <c r="M1468" i="3"/>
  <c r="M1469" i="3"/>
  <c r="M1470" i="3"/>
  <c r="M1471" i="3"/>
  <c r="M1473" i="3"/>
  <c r="M1474" i="3"/>
  <c r="M1475" i="3"/>
  <c r="M1476" i="3"/>
  <c r="M1477" i="3"/>
  <c r="M1478" i="3"/>
  <c r="M1480" i="3"/>
  <c r="M1481" i="3"/>
  <c r="M1482" i="3"/>
  <c r="M1485" i="3"/>
  <c r="M1486" i="3"/>
  <c r="M1487" i="3"/>
  <c r="M1488" i="3"/>
  <c r="M1489" i="3"/>
  <c r="M1490" i="3"/>
  <c r="M1492" i="3"/>
  <c r="M1493" i="3"/>
  <c r="M1494" i="3"/>
  <c r="M1497" i="3"/>
  <c r="M1498" i="3"/>
  <c r="M1499" i="3"/>
  <c r="M1500" i="3"/>
  <c r="M1501" i="3"/>
  <c r="M1502" i="3"/>
  <c r="M1503" i="3"/>
  <c r="M1504" i="3"/>
  <c r="M1505" i="3"/>
  <c r="M1506" i="3"/>
  <c r="M1509" i="3"/>
  <c r="M1510" i="3"/>
  <c r="M1511" i="3"/>
  <c r="M1512" i="3"/>
  <c r="M1513" i="3"/>
  <c r="M1514" i="3"/>
  <c r="M1516" i="3"/>
  <c r="M1517" i="3"/>
  <c r="M1518" i="3"/>
  <c r="M1521" i="3"/>
  <c r="M1522" i="3"/>
  <c r="M1523" i="3"/>
  <c r="M1524" i="3"/>
  <c r="M1525" i="3"/>
  <c r="M1526" i="3"/>
  <c r="M1528" i="3"/>
  <c r="M1529" i="3"/>
  <c r="M1530" i="3"/>
  <c r="M1533" i="3"/>
  <c r="M1534" i="3"/>
  <c r="M1535" i="3"/>
  <c r="M1536" i="3"/>
  <c r="M1537" i="3"/>
  <c r="M1538" i="3"/>
  <c r="M1540" i="3"/>
  <c r="M1541" i="3"/>
  <c r="M1542" i="3"/>
  <c r="M1545" i="3"/>
  <c r="M1546" i="3"/>
  <c r="M1547" i="3"/>
  <c r="M1548" i="3"/>
  <c r="M1549" i="3"/>
  <c r="M1550" i="3"/>
  <c r="M1552" i="3"/>
  <c r="M1553" i="3"/>
  <c r="M1554" i="3"/>
  <c r="M1557" i="3"/>
  <c r="M1558" i="3"/>
  <c r="M1559" i="3"/>
  <c r="M1560" i="3"/>
  <c r="M1561" i="3"/>
  <c r="M1562" i="3"/>
  <c r="M1564" i="3"/>
  <c r="M1565" i="3"/>
  <c r="M1566" i="3"/>
  <c r="M1569" i="3"/>
  <c r="M1570" i="3"/>
  <c r="M1571" i="3"/>
  <c r="M1572" i="3"/>
  <c r="M1573" i="3"/>
  <c r="M1574" i="3"/>
  <c r="M1575" i="3"/>
  <c r="M1576" i="3"/>
  <c r="M1577" i="3"/>
  <c r="M1578" i="3"/>
  <c r="M1581" i="3"/>
  <c r="M1582" i="3"/>
  <c r="M1583" i="3"/>
  <c r="M1584" i="3"/>
  <c r="M1585" i="3"/>
  <c r="M1586" i="3"/>
  <c r="M1588" i="3"/>
  <c r="M1589" i="3"/>
  <c r="M1590" i="3"/>
  <c r="M1593" i="3"/>
  <c r="M1594" i="3"/>
  <c r="M1595" i="3"/>
  <c r="M1596" i="3"/>
  <c r="M1597" i="3"/>
  <c r="M1598" i="3"/>
  <c r="M1600" i="3"/>
  <c r="M1601" i="3"/>
  <c r="M1602" i="3"/>
  <c r="M1605" i="3"/>
  <c r="M1606" i="3"/>
  <c r="M1607" i="3"/>
  <c r="M1608" i="3"/>
  <c r="M1609" i="3"/>
  <c r="M1610" i="3"/>
  <c r="M1612" i="3"/>
  <c r="M1613" i="3"/>
  <c r="M1614" i="3"/>
  <c r="M1615" i="3"/>
  <c r="M1617" i="3"/>
  <c r="M1618" i="3"/>
  <c r="M1619" i="3"/>
  <c r="M1620" i="3"/>
  <c r="M1621" i="3"/>
  <c r="M1622" i="3"/>
  <c r="M1624" i="3"/>
  <c r="M1625" i="3"/>
  <c r="M1626" i="3"/>
  <c r="M1629" i="3"/>
  <c r="M1630" i="3"/>
  <c r="M1631" i="3"/>
  <c r="M1632" i="3"/>
  <c r="M1633" i="3"/>
  <c r="M1634" i="3"/>
  <c r="M1636" i="3"/>
  <c r="M1637" i="3"/>
  <c r="M1638" i="3"/>
  <c r="M1641" i="3"/>
  <c r="M1642" i="3"/>
  <c r="M1643" i="3"/>
  <c r="M1644" i="3"/>
  <c r="M1645" i="3"/>
  <c r="M1646" i="3"/>
  <c r="M1648" i="3"/>
  <c r="M1649" i="3"/>
  <c r="M1650" i="3"/>
  <c r="M1653" i="3"/>
  <c r="M1654" i="3"/>
  <c r="M1655" i="3"/>
  <c r="M1656" i="3"/>
  <c r="M1657" i="3"/>
  <c r="M1658" i="3"/>
  <c r="M1659" i="3"/>
  <c r="M1660" i="3"/>
  <c r="M1661" i="3"/>
  <c r="M1662" i="3"/>
  <c r="M1665" i="3"/>
  <c r="M1666" i="3"/>
  <c r="M1667" i="3"/>
  <c r="M1668" i="3"/>
  <c r="M1669" i="3"/>
  <c r="M1670" i="3"/>
  <c r="M1671" i="3"/>
  <c r="M1672" i="3"/>
  <c r="M1673" i="3"/>
  <c r="M1674" i="3"/>
  <c r="M1677" i="3"/>
  <c r="M1678" i="3"/>
  <c r="M1679" i="3"/>
  <c r="M1680" i="3"/>
  <c r="M1681" i="3"/>
  <c r="M1682" i="3"/>
  <c r="M1683" i="3"/>
  <c r="M1684" i="3"/>
  <c r="M1685" i="3"/>
  <c r="M1686" i="3"/>
  <c r="M1689" i="3"/>
  <c r="M1690" i="3"/>
  <c r="M1691" i="3"/>
  <c r="M1692" i="3"/>
  <c r="M1693" i="3"/>
  <c r="M1694" i="3"/>
  <c r="M1696" i="3"/>
  <c r="M1697" i="3"/>
  <c r="M1698" i="3"/>
  <c r="M1701" i="3"/>
  <c r="M1702" i="3"/>
  <c r="M1703" i="3"/>
  <c r="M1704" i="3"/>
  <c r="M1705" i="3"/>
  <c r="M1706" i="3"/>
  <c r="M1708" i="3"/>
  <c r="M1709" i="3"/>
  <c r="M1710" i="3"/>
  <c r="M1713" i="3"/>
  <c r="M1714" i="3"/>
  <c r="M1715" i="3"/>
  <c r="M1716" i="3"/>
  <c r="M1717" i="3"/>
  <c r="M1718" i="3"/>
  <c r="M1720" i="3"/>
  <c r="M1721" i="3"/>
  <c r="M1722" i="3"/>
  <c r="M1725" i="3"/>
  <c r="M1726" i="3"/>
  <c r="M1727" i="3"/>
  <c r="M1728" i="3"/>
  <c r="M1729" i="3"/>
  <c r="M1730" i="3"/>
  <c r="M1731" i="3"/>
  <c r="M1732" i="3"/>
  <c r="M1733" i="3"/>
  <c r="M1734" i="3"/>
  <c r="M1737" i="3"/>
  <c r="M1738" i="3"/>
  <c r="M1739" i="3"/>
  <c r="M1740" i="3"/>
  <c r="M1741" i="3"/>
  <c r="M1742" i="3"/>
  <c r="M1743" i="3"/>
  <c r="M1744" i="3"/>
  <c r="M1745" i="3"/>
  <c r="M1746" i="3"/>
  <c r="M1749" i="3"/>
  <c r="M1750" i="3"/>
  <c r="M1751" i="3"/>
  <c r="M1752" i="3"/>
  <c r="M1753" i="3"/>
  <c r="M1754" i="3"/>
  <c r="M1755" i="3"/>
  <c r="M1756" i="3"/>
  <c r="M1757" i="3"/>
  <c r="M1758" i="3"/>
  <c r="M1759" i="3"/>
  <c r="M1761" i="3"/>
  <c r="M1762" i="3"/>
  <c r="M1763" i="3"/>
  <c r="M1764" i="3"/>
  <c r="M1765" i="3"/>
  <c r="M1766" i="3"/>
  <c r="M1768" i="3"/>
  <c r="M1769" i="3"/>
  <c r="M1770" i="3"/>
  <c r="M1773" i="3"/>
  <c r="M1774" i="3"/>
  <c r="M1775" i="3"/>
  <c r="M1776" i="3"/>
  <c r="M1777" i="3"/>
  <c r="M1778" i="3"/>
  <c r="M1780" i="3"/>
  <c r="M1781" i="3"/>
  <c r="M1782" i="3"/>
  <c r="M1785" i="3"/>
  <c r="M1786" i="3"/>
  <c r="M1787" i="3"/>
  <c r="M1788" i="3"/>
  <c r="M1789" i="3"/>
  <c r="M1790" i="3"/>
  <c r="M1792" i="3"/>
  <c r="M1793" i="3"/>
  <c r="M1794" i="3"/>
  <c r="M1797" i="3"/>
  <c r="M1798" i="3"/>
  <c r="M1799" i="3"/>
  <c r="M1800" i="3"/>
  <c r="M1801" i="3"/>
  <c r="M1802" i="3"/>
  <c r="M1803" i="3"/>
  <c r="M1804" i="3"/>
  <c r="M1805" i="3"/>
  <c r="M1806" i="3"/>
  <c r="M1809" i="3"/>
  <c r="M1810" i="3"/>
  <c r="M1811" i="3"/>
  <c r="M1812" i="3"/>
  <c r="M1813" i="3"/>
  <c r="M1814" i="3"/>
  <c r="M1816" i="3"/>
  <c r="M1817" i="3"/>
  <c r="M1818" i="3"/>
  <c r="M1821" i="3"/>
  <c r="M1822" i="3"/>
  <c r="M1823" i="3"/>
  <c r="M1824" i="3"/>
  <c r="M1825" i="3"/>
  <c r="M1826" i="3"/>
  <c r="M1828" i="3"/>
  <c r="M1829" i="3"/>
  <c r="M1830" i="3"/>
  <c r="M1833" i="3"/>
  <c r="M1834" i="3"/>
  <c r="M1835" i="3"/>
  <c r="M1836" i="3"/>
  <c r="M1837" i="3"/>
  <c r="M1838" i="3"/>
  <c r="M1840" i="3"/>
  <c r="M1841" i="3"/>
  <c r="M1842" i="3"/>
  <c r="M1845" i="3"/>
  <c r="M1846" i="3"/>
  <c r="M1847" i="3"/>
  <c r="M1848" i="3"/>
  <c r="M1849" i="3"/>
  <c r="M1850" i="3"/>
  <c r="M1852" i="3"/>
  <c r="M1853" i="3"/>
  <c r="M1854" i="3"/>
  <c r="M1857" i="3"/>
  <c r="M1858" i="3"/>
  <c r="M1859" i="3"/>
  <c r="M1860" i="3"/>
  <c r="M1861" i="3"/>
  <c r="M1862" i="3"/>
  <c r="M1864" i="3"/>
  <c r="M1865" i="3"/>
  <c r="M1866" i="3"/>
  <c r="M1869" i="3"/>
  <c r="M1870" i="3"/>
  <c r="M1871" i="3"/>
  <c r="M1872" i="3"/>
  <c r="M1873" i="3"/>
  <c r="M1874" i="3"/>
  <c r="M1875" i="3"/>
  <c r="M1876" i="3"/>
  <c r="M1877" i="3"/>
  <c r="M1878" i="3"/>
  <c r="M1881" i="3"/>
  <c r="M1882" i="3"/>
  <c r="M1883" i="3"/>
  <c r="M1884" i="3"/>
  <c r="M1885" i="3"/>
  <c r="M1886" i="3"/>
  <c r="M1888" i="3"/>
  <c r="M1889" i="3"/>
  <c r="M1890" i="3"/>
  <c r="M1891" i="3"/>
  <c r="M1893" i="3"/>
  <c r="M1894" i="3"/>
  <c r="M1895" i="3"/>
  <c r="M1896" i="3"/>
  <c r="M1897" i="3"/>
  <c r="M1898" i="3"/>
  <c r="M1899" i="3"/>
  <c r="M1900" i="3"/>
  <c r="M1901" i="3"/>
  <c r="M1902" i="3"/>
  <c r="M1903" i="3"/>
  <c r="M1905" i="3"/>
  <c r="M1906" i="3"/>
  <c r="M1907" i="3"/>
  <c r="M1908" i="3"/>
  <c r="M1909" i="3"/>
  <c r="M1910" i="3"/>
  <c r="M1912" i="3"/>
  <c r="M1913" i="3"/>
  <c r="M1914" i="3"/>
  <c r="M1917" i="3"/>
  <c r="M1918" i="3"/>
  <c r="M1919" i="3"/>
  <c r="M1920" i="3"/>
  <c r="M1921" i="3"/>
  <c r="M1922" i="3"/>
  <c r="M1924" i="3"/>
  <c r="M1925" i="3"/>
  <c r="M1926" i="3"/>
  <c r="M1929" i="3"/>
  <c r="M1930" i="3"/>
  <c r="M1931" i="3"/>
  <c r="M1932" i="3"/>
  <c r="M1933" i="3"/>
  <c r="M1934" i="3"/>
  <c r="M1936" i="3"/>
  <c r="M1937" i="3"/>
  <c r="M1938" i="3"/>
  <c r="M1941" i="3"/>
  <c r="M1942" i="3"/>
  <c r="M1943" i="3"/>
  <c r="M1944" i="3"/>
  <c r="M1945" i="3"/>
  <c r="M1946" i="3"/>
  <c r="M1948" i="3"/>
  <c r="M1949" i="3"/>
  <c r="M1950" i="3"/>
  <c r="M1953" i="3"/>
  <c r="M1954" i="3"/>
  <c r="M1955" i="3"/>
  <c r="M1956" i="3"/>
  <c r="M1957" i="3"/>
  <c r="M1958" i="3"/>
  <c r="M1959" i="3"/>
  <c r="M1960" i="3"/>
  <c r="M1961" i="3"/>
  <c r="M1962" i="3"/>
  <c r="M1965" i="3"/>
  <c r="M1966" i="3"/>
  <c r="M1967" i="3"/>
  <c r="M1968" i="3"/>
  <c r="M1969" i="3"/>
  <c r="M1970" i="3"/>
  <c r="M1972" i="3"/>
  <c r="M1973" i="3"/>
  <c r="M1974" i="3"/>
  <c r="M1977" i="3"/>
  <c r="M1978" i="3"/>
  <c r="M1979" i="3"/>
  <c r="M1980" i="3"/>
  <c r="M1981" i="3"/>
  <c r="M1982" i="3"/>
  <c r="M1984" i="3"/>
  <c r="M1985" i="3"/>
  <c r="M1986" i="3"/>
  <c r="M1989" i="3"/>
  <c r="M1990" i="3"/>
  <c r="M1991" i="3"/>
  <c r="M1992" i="3"/>
  <c r="M1993" i="3"/>
  <c r="M1994" i="3"/>
  <c r="M1996" i="3"/>
  <c r="M1997" i="3"/>
  <c r="M1998" i="3"/>
  <c r="M2001" i="3"/>
  <c r="M2002" i="3"/>
  <c r="M2003" i="3"/>
  <c r="M2004" i="3"/>
  <c r="M2005" i="3"/>
  <c r="M2006" i="3"/>
  <c r="M2008" i="3"/>
  <c r="M2009" i="3"/>
  <c r="M2010" i="3"/>
  <c r="M2013" i="3"/>
  <c r="M2014" i="3"/>
  <c r="M2015" i="3"/>
  <c r="M2016" i="3"/>
  <c r="M2017" i="3"/>
  <c r="M2018" i="3"/>
  <c r="M2020" i="3"/>
  <c r="M2021" i="3"/>
  <c r="M2022" i="3"/>
  <c r="M2025" i="3"/>
  <c r="M2026" i="3"/>
  <c r="M2027" i="3"/>
  <c r="M2028" i="3"/>
  <c r="M2029" i="3"/>
  <c r="M2030" i="3"/>
  <c r="M2031" i="3"/>
  <c r="M2032" i="3"/>
  <c r="M2033" i="3"/>
  <c r="M2034" i="3"/>
  <c r="M2035" i="3"/>
  <c r="M2037" i="3"/>
  <c r="M2038" i="3"/>
  <c r="M2039" i="3"/>
  <c r="M2040" i="3"/>
  <c r="M2041" i="3"/>
  <c r="M2042" i="3"/>
  <c r="M2043" i="3"/>
  <c r="M2044" i="3"/>
  <c r="M2045" i="3"/>
  <c r="M2046" i="3"/>
  <c r="M2047" i="3"/>
  <c r="M2049" i="3"/>
  <c r="M2050" i="3"/>
  <c r="M2051" i="3"/>
  <c r="M2052" i="3"/>
  <c r="M2053" i="3"/>
  <c r="M2054" i="3"/>
  <c r="M2056" i="3"/>
  <c r="M2057" i="3"/>
  <c r="M2058" i="3"/>
  <c r="M2061" i="3"/>
  <c r="M2062" i="3"/>
  <c r="M2063" i="3"/>
  <c r="M2064" i="3"/>
  <c r="M2065" i="3"/>
  <c r="M2066" i="3"/>
  <c r="M2068" i="3"/>
  <c r="M2069" i="3"/>
  <c r="M2070" i="3"/>
  <c r="M2073" i="3"/>
  <c r="M2074" i="3"/>
  <c r="M2075" i="3"/>
  <c r="M2076" i="3"/>
  <c r="M2077" i="3"/>
  <c r="M2078" i="3"/>
  <c r="M2080" i="3"/>
  <c r="M2081" i="3"/>
  <c r="M2082" i="3"/>
  <c r="M2085" i="3"/>
  <c r="M2086" i="3"/>
  <c r="M2087" i="3"/>
  <c r="M2088" i="3"/>
  <c r="M2089" i="3"/>
  <c r="M2090" i="3"/>
  <c r="M2092" i="3"/>
  <c r="M2093" i="3"/>
  <c r="M2094" i="3"/>
  <c r="M2097" i="3"/>
  <c r="M2098" i="3"/>
  <c r="M2099" i="3"/>
  <c r="M2100" i="3"/>
  <c r="M2101" i="3"/>
  <c r="M2102" i="3"/>
  <c r="M2104" i="3"/>
  <c r="M2105" i="3"/>
  <c r="M2106" i="3"/>
  <c r="M2109" i="3"/>
  <c r="M2110" i="3"/>
  <c r="M2111" i="3"/>
  <c r="M2112" i="3"/>
  <c r="M2113" i="3"/>
  <c r="M2114" i="3"/>
  <c r="M2115" i="3"/>
  <c r="M2116" i="3"/>
  <c r="M2117" i="3"/>
  <c r="M2118" i="3"/>
  <c r="M2121" i="3"/>
  <c r="M2122" i="3"/>
  <c r="M2123" i="3"/>
  <c r="M2124" i="3"/>
  <c r="M2125" i="3"/>
  <c r="M2126" i="3"/>
  <c r="M2128" i="3"/>
  <c r="M2129" i="3"/>
  <c r="M2130" i="3"/>
  <c r="M2133" i="3"/>
  <c r="M2134" i="3"/>
  <c r="M2135" i="3"/>
  <c r="M2136" i="3"/>
  <c r="M2137" i="3"/>
  <c r="M2138" i="3"/>
  <c r="M2140" i="3"/>
  <c r="M2141" i="3"/>
  <c r="M2142" i="3"/>
  <c r="M2145" i="3"/>
  <c r="M2146" i="3"/>
  <c r="M2147" i="3"/>
  <c r="M2148" i="3"/>
  <c r="M2149" i="3"/>
  <c r="M2150" i="3"/>
  <c r="M2152" i="3"/>
  <c r="M2153" i="3"/>
  <c r="M2154" i="3"/>
  <c r="M2157" i="3"/>
  <c r="M2158" i="3"/>
  <c r="M2159" i="3"/>
  <c r="M2160" i="3"/>
  <c r="M2161" i="3"/>
  <c r="M2162" i="3"/>
  <c r="M2164" i="3"/>
  <c r="M2165" i="3"/>
  <c r="M2166" i="3"/>
  <c r="M2169" i="3"/>
  <c r="M2170" i="3"/>
  <c r="M2171" i="3"/>
  <c r="M2172" i="3"/>
  <c r="M2173" i="3"/>
  <c r="M2174" i="3"/>
  <c r="M2176" i="3"/>
  <c r="M2177" i="3"/>
  <c r="M2178" i="3"/>
  <c r="M2179" i="3"/>
  <c r="M2181" i="3"/>
  <c r="M2182" i="3"/>
  <c r="M2183" i="3"/>
  <c r="M2184" i="3"/>
  <c r="M2185" i="3"/>
  <c r="M2186" i="3"/>
  <c r="M2188" i="3"/>
  <c r="M2189" i="3"/>
  <c r="M2190" i="3"/>
  <c r="M2191" i="3"/>
  <c r="M2193" i="3"/>
  <c r="M2194" i="3"/>
  <c r="M2195" i="3"/>
  <c r="M2196" i="3"/>
  <c r="M2197" i="3"/>
  <c r="M2198" i="3"/>
  <c r="M2199" i="3"/>
  <c r="M2200" i="3"/>
  <c r="M2201" i="3"/>
  <c r="M2202" i="3"/>
  <c r="M2205" i="3"/>
  <c r="M2206" i="3"/>
  <c r="M2207" i="3"/>
  <c r="M2208" i="3"/>
  <c r="M2209" i="3"/>
  <c r="M2210" i="3"/>
  <c r="M2212" i="3"/>
  <c r="M2213" i="3"/>
  <c r="M2214" i="3"/>
  <c r="M2217" i="3"/>
  <c r="M2218" i="3"/>
  <c r="M2219" i="3"/>
  <c r="M2220" i="3"/>
  <c r="M2221" i="3"/>
  <c r="M2222" i="3"/>
  <c r="M2224" i="3"/>
  <c r="M2225" i="3"/>
  <c r="M2226" i="3"/>
  <c r="M2229" i="3"/>
  <c r="M2230" i="3"/>
  <c r="M2231" i="3"/>
  <c r="M2232" i="3"/>
  <c r="M2233" i="3"/>
  <c r="M2234" i="3"/>
  <c r="M2236" i="3"/>
  <c r="M2237" i="3"/>
  <c r="M2238" i="3"/>
  <c r="M2241" i="3"/>
  <c r="M2242" i="3"/>
  <c r="M2243" i="3"/>
  <c r="M2244" i="3"/>
  <c r="M2245" i="3"/>
  <c r="M2246" i="3"/>
  <c r="M2248" i="3"/>
  <c r="M2249" i="3"/>
  <c r="M2250" i="3"/>
  <c r="M2253" i="3"/>
  <c r="M2254" i="3"/>
  <c r="M2255" i="3"/>
  <c r="M2256" i="3"/>
  <c r="M2257" i="3"/>
  <c r="M2258" i="3"/>
  <c r="M2260" i="3"/>
  <c r="M2261" i="3"/>
  <c r="M2262" i="3"/>
  <c r="M2265" i="3"/>
  <c r="M2266" i="3"/>
  <c r="M2267" i="3"/>
  <c r="M2268" i="3"/>
  <c r="M2269" i="3"/>
  <c r="M2270" i="3"/>
  <c r="M2271" i="3"/>
  <c r="M2272" i="3"/>
  <c r="M2273" i="3"/>
  <c r="M2274" i="3"/>
  <c r="M2277" i="3"/>
  <c r="M2278" i="3"/>
  <c r="M2279" i="3"/>
  <c r="M2280" i="3"/>
  <c r="M2281" i="3"/>
  <c r="M2282" i="3"/>
  <c r="M2284" i="3"/>
  <c r="M2285" i="3"/>
  <c r="M2286" i="3"/>
  <c r="M2289" i="3"/>
  <c r="M2290" i="3"/>
  <c r="M2291" i="3"/>
  <c r="M2292" i="3"/>
  <c r="M2293" i="3"/>
  <c r="M2294" i="3"/>
  <c r="M2296" i="3"/>
  <c r="M2297" i="3"/>
  <c r="M2298" i="3"/>
  <c r="M2301" i="3"/>
  <c r="M2302" i="3"/>
  <c r="M2303" i="3"/>
  <c r="M2304" i="3"/>
  <c r="M2305" i="3"/>
  <c r="M2306" i="3"/>
  <c r="M2308" i="3"/>
  <c r="M2309" i="3"/>
  <c r="M2310" i="3"/>
  <c r="M2313" i="3"/>
  <c r="M2314" i="3"/>
  <c r="M2315" i="3"/>
  <c r="M2316" i="3"/>
  <c r="M2317" i="3"/>
  <c r="M2318" i="3"/>
  <c r="M2320" i="3"/>
  <c r="M2321" i="3"/>
  <c r="M2322" i="3"/>
  <c r="M2323" i="3"/>
  <c r="M2325" i="3"/>
  <c r="M2326" i="3"/>
  <c r="M2327" i="3"/>
  <c r="M2328" i="3"/>
  <c r="M2329" i="3"/>
  <c r="M2330" i="3"/>
  <c r="M2332" i="3"/>
  <c r="M2333" i="3"/>
  <c r="M2334" i="3"/>
  <c r="M2335" i="3"/>
  <c r="M2337" i="3"/>
  <c r="M2338" i="3"/>
  <c r="M2339" i="3"/>
  <c r="M2340" i="3"/>
  <c r="M2341" i="3"/>
  <c r="M2342" i="3"/>
  <c r="M2344" i="3"/>
  <c r="M2345" i="3"/>
  <c r="M2346" i="3"/>
  <c r="M2349" i="3"/>
  <c r="M2350" i="3"/>
  <c r="M2351" i="3"/>
  <c r="M2352" i="3"/>
  <c r="M2353" i="3"/>
  <c r="M2354" i="3"/>
  <c r="M2355" i="3"/>
  <c r="M2356" i="3"/>
  <c r="M2357" i="3"/>
  <c r="M2358" i="3"/>
  <c r="M2361" i="3"/>
  <c r="M2362" i="3"/>
  <c r="M2363" i="3"/>
  <c r="M2364" i="3"/>
  <c r="M2365" i="3"/>
  <c r="M2366" i="3"/>
  <c r="M2368" i="3"/>
  <c r="M2369" i="3"/>
  <c r="M2370" i="3"/>
  <c r="M2373" i="3"/>
  <c r="M2374" i="3"/>
  <c r="M2375" i="3"/>
  <c r="M2376" i="3"/>
  <c r="M2377" i="3"/>
  <c r="M2378" i="3"/>
  <c r="M2380" i="3"/>
  <c r="M2381" i="3"/>
  <c r="M2382" i="3"/>
  <c r="M2385" i="3"/>
  <c r="M2386" i="3"/>
  <c r="M2387" i="3"/>
  <c r="M2388" i="3"/>
  <c r="M2389" i="3"/>
  <c r="M2390" i="3"/>
  <c r="M2392" i="3"/>
  <c r="M2393" i="3"/>
  <c r="M2394" i="3"/>
  <c r="M2397" i="3"/>
  <c r="M2398" i="3"/>
  <c r="M2399" i="3"/>
  <c r="M2400" i="3"/>
  <c r="M2401" i="3"/>
  <c r="M2402" i="3"/>
  <c r="M2404" i="3"/>
  <c r="M2405" i="3"/>
  <c r="M2406" i="3"/>
  <c r="M2409" i="3"/>
  <c r="M2410" i="3"/>
  <c r="M2411" i="3"/>
  <c r="M2412" i="3"/>
  <c r="M2413" i="3"/>
  <c r="M2414" i="3"/>
  <c r="M2416" i="3"/>
  <c r="M2417" i="3"/>
  <c r="M2418" i="3"/>
  <c r="M2421" i="3"/>
  <c r="M2422" i="3"/>
  <c r="M2423" i="3"/>
  <c r="M2424" i="3"/>
  <c r="M2425" i="3"/>
  <c r="M2426" i="3"/>
  <c r="M2427" i="3"/>
  <c r="M2428" i="3"/>
  <c r="M2429" i="3"/>
  <c r="M2430" i="3"/>
  <c r="M2433" i="3"/>
  <c r="M2434" i="3"/>
  <c r="M2435" i="3"/>
  <c r="M2436" i="3"/>
  <c r="M2437" i="3"/>
  <c r="M2438" i="3"/>
  <c r="M2440" i="3"/>
  <c r="M2441" i="3"/>
  <c r="M2442" i="3"/>
  <c r="M2445" i="3"/>
  <c r="M2446" i="3"/>
  <c r="M2447" i="3"/>
  <c r="M2448" i="3"/>
  <c r="M2449" i="3"/>
  <c r="M2450" i="3"/>
  <c r="M2452" i="3"/>
  <c r="M2453" i="3"/>
  <c r="M2454" i="3"/>
  <c r="M2457" i="3"/>
  <c r="M2458" i="3"/>
  <c r="M2459" i="3"/>
  <c r="M2460" i="3"/>
  <c r="M2461" i="3"/>
  <c r="M2462" i="3"/>
  <c r="M2464" i="3"/>
  <c r="M2465" i="3"/>
  <c r="M2466" i="3"/>
  <c r="M2467" i="3"/>
  <c r="M2469" i="3"/>
  <c r="M2470" i="3"/>
  <c r="M2471" i="3"/>
  <c r="M2472" i="3"/>
  <c r="M2473" i="3"/>
  <c r="M2474" i="3"/>
  <c r="M2476" i="3"/>
  <c r="M2477" i="3"/>
  <c r="M2478" i="3"/>
  <c r="M2479" i="3"/>
  <c r="M2481" i="3"/>
  <c r="M2482" i="3"/>
  <c r="M2483" i="3"/>
  <c r="M2484" i="3"/>
  <c r="M2485" i="3"/>
  <c r="M2486" i="3"/>
  <c r="M2488" i="3"/>
  <c r="M2489" i="3"/>
  <c r="M2490" i="3"/>
  <c r="M2493" i="3"/>
  <c r="M2494" i="3"/>
  <c r="M2495" i="3"/>
  <c r="M2496" i="3"/>
  <c r="M2497" i="3"/>
  <c r="M2498" i="3"/>
  <c r="M2500" i="3"/>
  <c r="M2501" i="3"/>
  <c r="M2502" i="3"/>
  <c r="M2505" i="3"/>
  <c r="M2506" i="3"/>
  <c r="M2507" i="3"/>
  <c r="M2508" i="3"/>
  <c r="M2509" i="3"/>
  <c r="M2510" i="3"/>
  <c r="M2511" i="3"/>
  <c r="M2512" i="3"/>
  <c r="M2513" i="3"/>
  <c r="M2514" i="3"/>
  <c r="M2517" i="3"/>
  <c r="M2518" i="3"/>
  <c r="M2519" i="3"/>
  <c r="M2520" i="3"/>
  <c r="M2521" i="3"/>
  <c r="M2522" i="3"/>
  <c r="M2524" i="3"/>
  <c r="M2525" i="3"/>
  <c r="M2526" i="3"/>
  <c r="M2529" i="3"/>
  <c r="M2530" i="3"/>
  <c r="M2531" i="3"/>
  <c r="M2532" i="3"/>
  <c r="M2533" i="3"/>
  <c r="M2534" i="3"/>
  <c r="M2536" i="3"/>
  <c r="M2537" i="3"/>
  <c r="M2538" i="3"/>
  <c r="M2541" i="3"/>
  <c r="M2542" i="3"/>
  <c r="M2543" i="3"/>
  <c r="M2544" i="3"/>
  <c r="M2545" i="3"/>
  <c r="M2546" i="3"/>
  <c r="M2548" i="3"/>
  <c r="M2549" i="3"/>
  <c r="M2550" i="3"/>
  <c r="M2553" i="3"/>
  <c r="M2554" i="3"/>
  <c r="M2555" i="3"/>
  <c r="M2556" i="3"/>
  <c r="M2557" i="3"/>
  <c r="M2558" i="3"/>
  <c r="M2560" i="3"/>
  <c r="M2561" i="3"/>
  <c r="M2562" i="3"/>
  <c r="M2565" i="3"/>
  <c r="M2566" i="3"/>
  <c r="M2567" i="3"/>
  <c r="M2568" i="3"/>
  <c r="M2569" i="3"/>
  <c r="M2570" i="3"/>
  <c r="M2572" i="3"/>
  <c r="M2573" i="3"/>
  <c r="M2574" i="3"/>
  <c r="M2577" i="3"/>
  <c r="M2578" i="3"/>
  <c r="M2579" i="3"/>
  <c r="M2580" i="3"/>
  <c r="M2581" i="3"/>
  <c r="M2582" i="3"/>
  <c r="M2583" i="3"/>
  <c r="M2584" i="3"/>
  <c r="M2585" i="3"/>
  <c r="M2586" i="3"/>
  <c r="M2589" i="3"/>
  <c r="M2590" i="3"/>
  <c r="M2591" i="3"/>
  <c r="M2592" i="3"/>
  <c r="M2593" i="3"/>
  <c r="M2594" i="3"/>
  <c r="M2596" i="3"/>
  <c r="M2597" i="3"/>
  <c r="M2598" i="3"/>
  <c r="M2601" i="3"/>
  <c r="M2602" i="3"/>
  <c r="M2603" i="3"/>
  <c r="M2604" i="3"/>
  <c r="M2605" i="3"/>
  <c r="M2606" i="3"/>
  <c r="M2608" i="3"/>
  <c r="M2609" i="3"/>
  <c r="M2610" i="3"/>
  <c r="M2611" i="3"/>
  <c r="M2613" i="3"/>
  <c r="M2614" i="3"/>
  <c r="M2615" i="3"/>
  <c r="M2616" i="3"/>
  <c r="M2617" i="3"/>
  <c r="M2618" i="3"/>
  <c r="M2619" i="3"/>
  <c r="M2620" i="3"/>
  <c r="M2621" i="3"/>
  <c r="M2622" i="3"/>
  <c r="M2623" i="3"/>
  <c r="M2625" i="3"/>
  <c r="M2626" i="3"/>
  <c r="M2627" i="3"/>
  <c r="M2628" i="3"/>
  <c r="M2629" i="3"/>
  <c r="M2630" i="3"/>
  <c r="M2632" i="3"/>
  <c r="M2633" i="3"/>
  <c r="M2634" i="3"/>
  <c r="M2637" i="3"/>
  <c r="M2638" i="3"/>
  <c r="M2639" i="3"/>
  <c r="M2640" i="3"/>
  <c r="M2641" i="3"/>
  <c r="M2642" i="3"/>
  <c r="M2644" i="3"/>
  <c r="M2645" i="3"/>
  <c r="M2646" i="3"/>
  <c r="M2649" i="3"/>
  <c r="M2650" i="3"/>
  <c r="M2651" i="3"/>
  <c r="M2652" i="3"/>
  <c r="M2653" i="3"/>
  <c r="M2654" i="3"/>
  <c r="M2656" i="3"/>
  <c r="M2657" i="3"/>
  <c r="M2658" i="3"/>
  <c r="M2661" i="3"/>
  <c r="M2662" i="3"/>
  <c r="M2663" i="3"/>
  <c r="M2664" i="3"/>
  <c r="M2665" i="3"/>
  <c r="M2666" i="3"/>
  <c r="M2667" i="3"/>
  <c r="M2668" i="3"/>
  <c r="M2669" i="3"/>
  <c r="M2670" i="3"/>
  <c r="M2673" i="3"/>
  <c r="M2674" i="3"/>
  <c r="M2675" i="3"/>
  <c r="M2676" i="3"/>
  <c r="M2677" i="3"/>
  <c r="M2678" i="3"/>
  <c r="M2680" i="3"/>
  <c r="M2681" i="3"/>
  <c r="M2682" i="3"/>
  <c r="M2685" i="3"/>
  <c r="M2686" i="3"/>
  <c r="M2687" i="3"/>
  <c r="M2688" i="3"/>
  <c r="M2689" i="3"/>
  <c r="M2690" i="3"/>
  <c r="M2692" i="3"/>
  <c r="M2693" i="3"/>
  <c r="M2694" i="3"/>
  <c r="M2697" i="3"/>
  <c r="M2698" i="3"/>
  <c r="M2699" i="3"/>
  <c r="M2700" i="3"/>
  <c r="M2701" i="3"/>
  <c r="M2702" i="3"/>
  <c r="M2704" i="3"/>
  <c r="M2705" i="3"/>
  <c r="M2706" i="3"/>
  <c r="M2709" i="3"/>
  <c r="M2710" i="3"/>
  <c r="M2711" i="3"/>
  <c r="M2712" i="3"/>
  <c r="M2713" i="3"/>
  <c r="M2714" i="3"/>
  <c r="M2716" i="3"/>
  <c r="M2717" i="3"/>
  <c r="M2718" i="3"/>
  <c r="M2721" i="3"/>
  <c r="M2722" i="3"/>
  <c r="M2723" i="3"/>
  <c r="M2724" i="3"/>
  <c r="M2725" i="3"/>
  <c r="M2726" i="3"/>
  <c r="M2728" i="3"/>
  <c r="M2729" i="3"/>
  <c r="M2730" i="3"/>
  <c r="M2733" i="3"/>
  <c r="M2734" i="3"/>
  <c r="M2735" i="3"/>
  <c r="M2736" i="3"/>
  <c r="M2737" i="3"/>
  <c r="M2738" i="3"/>
  <c r="M2739" i="3"/>
  <c r="M2740" i="3"/>
  <c r="M2741" i="3"/>
  <c r="M2742" i="3"/>
  <c r="M2745" i="3"/>
  <c r="M2746" i="3"/>
  <c r="M2747" i="3"/>
  <c r="M2748" i="3"/>
  <c r="M2749" i="3"/>
  <c r="M2750" i="3"/>
  <c r="M2752" i="3"/>
  <c r="M2753" i="3"/>
  <c r="M2754" i="3"/>
  <c r="M2755" i="3"/>
  <c r="M2757" i="3"/>
  <c r="M2758" i="3"/>
  <c r="M2759" i="3"/>
  <c r="M2760" i="3"/>
  <c r="M2761" i="3"/>
  <c r="M2762" i="3"/>
  <c r="M2763" i="3"/>
  <c r="M2764" i="3"/>
  <c r="M2765" i="3"/>
  <c r="M2766" i="3"/>
  <c r="M2767" i="3"/>
  <c r="M2769" i="3"/>
  <c r="M2770" i="3"/>
  <c r="M2771" i="3"/>
  <c r="M2772" i="3"/>
  <c r="M2773" i="3"/>
  <c r="M2774" i="3"/>
  <c r="M2776" i="3"/>
  <c r="M2777" i="3"/>
  <c r="M2778" i="3"/>
  <c r="M2781" i="3"/>
  <c r="M2782" i="3"/>
  <c r="M2783" i="3"/>
  <c r="M2784" i="3"/>
  <c r="M2785" i="3"/>
  <c r="M2786" i="3"/>
  <c r="M2788" i="3"/>
  <c r="M2789" i="3"/>
  <c r="M2790" i="3"/>
  <c r="M2793" i="3"/>
  <c r="M2794" i="3"/>
  <c r="M2795" i="3"/>
  <c r="M2796" i="3"/>
  <c r="M2797" i="3"/>
  <c r="M2798" i="3"/>
  <c r="M2800" i="3"/>
  <c r="M2801" i="3"/>
  <c r="M2802" i="3"/>
  <c r="M2805" i="3"/>
  <c r="M2806" i="3"/>
  <c r="M2807" i="3"/>
  <c r="M2808" i="3"/>
  <c r="M2809" i="3"/>
  <c r="M2810" i="3"/>
  <c r="M2812" i="3"/>
  <c r="M2813" i="3"/>
  <c r="M2814" i="3"/>
  <c r="M2817" i="3"/>
  <c r="M2818" i="3"/>
  <c r="M2819" i="3"/>
  <c r="M2820" i="3"/>
  <c r="M2821" i="3"/>
  <c r="M2822" i="3"/>
  <c r="M2823" i="3"/>
  <c r="M2824" i="3"/>
  <c r="M2825" i="3"/>
  <c r="M2826" i="3"/>
  <c r="M2829" i="3"/>
  <c r="M2830" i="3"/>
  <c r="M2831" i="3"/>
  <c r="M2832" i="3"/>
  <c r="M2833" i="3"/>
  <c r="M2834" i="3"/>
  <c r="M2836" i="3"/>
  <c r="M2837" i="3"/>
  <c r="M2838" i="3"/>
  <c r="M2841" i="3"/>
  <c r="M2842" i="3"/>
  <c r="M2843" i="3"/>
  <c r="M2844" i="3"/>
  <c r="M2845" i="3"/>
  <c r="M2846" i="3"/>
  <c r="M2848" i="3"/>
  <c r="M2849" i="3"/>
  <c r="M2850" i="3"/>
  <c r="E4916" i="3"/>
  <c r="E4917" i="3"/>
  <c r="E4918" i="3"/>
  <c r="E4919" i="3"/>
  <c r="E4920" i="3"/>
  <c r="E4921" i="3"/>
  <c r="E4922" i="3"/>
  <c r="E4923" i="3"/>
  <c r="E4924" i="3"/>
  <c r="E4925" i="3"/>
  <c r="E4926" i="3"/>
  <c r="E4927" i="3"/>
  <c r="E4928" i="3"/>
  <c r="E4929" i="3"/>
  <c r="E4930" i="3"/>
  <c r="E4931" i="3"/>
  <c r="E4932" i="3"/>
  <c r="E4933" i="3"/>
  <c r="E4934" i="3"/>
  <c r="E4935" i="3"/>
  <c r="E4936" i="3"/>
  <c r="E4937" i="3"/>
  <c r="E4938" i="3"/>
  <c r="E4939" i="3"/>
  <c r="E4940" i="3"/>
  <c r="E4941" i="3"/>
  <c r="E4942" i="3"/>
  <c r="E4943" i="3"/>
  <c r="E4944" i="3"/>
  <c r="E4945" i="3"/>
  <c r="E4946" i="3"/>
  <c r="O11" i="2"/>
  <c r="O10" i="2"/>
  <c r="L24" i="2"/>
  <c r="H11" i="2" s="1"/>
  <c r="H10" i="2"/>
  <c r="G11" i="2"/>
  <c r="I11" i="2"/>
  <c r="I10" i="2"/>
  <c r="G10" i="2"/>
  <c r="F11" i="2"/>
  <c r="F10" i="2"/>
  <c r="L22" i="2"/>
  <c r="N25" i="2"/>
  <c r="N23" i="2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AZ37" i="9"/>
  <c r="BA37" i="9"/>
  <c r="BB37" i="9"/>
  <c r="BC37" i="9"/>
  <c r="BD37" i="9"/>
  <c r="BE37" i="9"/>
  <c r="BF37" i="9"/>
  <c r="BG37" i="9"/>
  <c r="BH37" i="9"/>
  <c r="BI37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V38" i="9"/>
  <c r="AW38" i="9"/>
  <c r="AX38" i="9"/>
  <c r="AY38" i="9"/>
  <c r="AZ38" i="9"/>
  <c r="BA38" i="9"/>
  <c r="BB38" i="9"/>
  <c r="BC38" i="9"/>
  <c r="BD38" i="9"/>
  <c r="BE38" i="9"/>
  <c r="BF38" i="9"/>
  <c r="BG38" i="9"/>
  <c r="BH38" i="9"/>
  <c r="BI38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V39" i="9"/>
  <c r="AW39" i="9"/>
  <c r="AX39" i="9"/>
  <c r="AY39" i="9"/>
  <c r="AZ39" i="9"/>
  <c r="BA39" i="9"/>
  <c r="BB39" i="9"/>
  <c r="BC39" i="9"/>
  <c r="BD39" i="9"/>
  <c r="BE39" i="9"/>
  <c r="BF39" i="9"/>
  <c r="BG39" i="9"/>
  <c r="BH39" i="9"/>
  <c r="BI39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V40" i="9"/>
  <c r="AW40" i="9"/>
  <c r="AX40" i="9"/>
  <c r="AY40" i="9"/>
  <c r="AZ40" i="9"/>
  <c r="BA40" i="9"/>
  <c r="BB40" i="9"/>
  <c r="BC40" i="9"/>
  <c r="BD40" i="9"/>
  <c r="BE40" i="9"/>
  <c r="BF40" i="9"/>
  <c r="BG40" i="9"/>
  <c r="BH40" i="9"/>
  <c r="BI40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V41" i="9"/>
  <c r="AW41" i="9"/>
  <c r="AX41" i="9"/>
  <c r="AY41" i="9"/>
  <c r="AZ41" i="9"/>
  <c r="BA41" i="9"/>
  <c r="BB41" i="9"/>
  <c r="BC41" i="9"/>
  <c r="BD41" i="9"/>
  <c r="BE41" i="9"/>
  <c r="BF41" i="9"/>
  <c r="BG41" i="9"/>
  <c r="BH41" i="9"/>
  <c r="BI41" i="9"/>
  <c r="D37" i="9"/>
  <c r="E37" i="9"/>
  <c r="F37" i="9"/>
  <c r="G37" i="9"/>
  <c r="H37" i="9"/>
  <c r="I37" i="9"/>
  <c r="J37" i="9"/>
  <c r="K37" i="9"/>
  <c r="D38" i="9"/>
  <c r="E38" i="9"/>
  <c r="F38" i="9"/>
  <c r="G38" i="9"/>
  <c r="H38" i="9"/>
  <c r="I38" i="9"/>
  <c r="J38" i="9"/>
  <c r="K38" i="9"/>
  <c r="D39" i="9"/>
  <c r="E39" i="9"/>
  <c r="F39" i="9"/>
  <c r="G39" i="9"/>
  <c r="H39" i="9"/>
  <c r="I39" i="9"/>
  <c r="J39" i="9"/>
  <c r="K39" i="9"/>
  <c r="D40" i="9"/>
  <c r="E40" i="9"/>
  <c r="F40" i="9"/>
  <c r="G40" i="9"/>
  <c r="H40" i="9"/>
  <c r="I40" i="9"/>
  <c r="J40" i="9"/>
  <c r="K40" i="9"/>
  <c r="D41" i="9"/>
  <c r="E41" i="9"/>
  <c r="F41" i="9"/>
  <c r="G41" i="9"/>
  <c r="H41" i="9"/>
  <c r="I41" i="9"/>
  <c r="J41" i="9"/>
  <c r="K41" i="9"/>
  <c r="C37" i="9"/>
  <c r="C38" i="9"/>
  <c r="C39" i="9"/>
  <c r="C40" i="9"/>
  <c r="C41" i="9"/>
  <c r="B38" i="9"/>
  <c r="B39" i="9"/>
  <c r="B40" i="9"/>
  <c r="B41" i="9"/>
  <c r="B37" i="9"/>
  <c r="G4" i="2"/>
  <c r="G5" i="2"/>
  <c r="G6" i="2"/>
  <c r="G7" i="2"/>
  <c r="G3" i="2"/>
  <c r="F4" i="2"/>
  <c r="F5" i="2"/>
  <c r="F6" i="2"/>
  <c r="F7" i="2"/>
  <c r="F3" i="2"/>
  <c r="P9" i="2"/>
  <c r="Q4718" i="3"/>
  <c r="Q4719" i="3"/>
  <c r="Q4720" i="3"/>
  <c r="Q4721" i="3" s="1"/>
  <c r="Q4722" i="3" s="1"/>
  <c r="Q4723" i="3" s="1"/>
  <c r="Q4724" i="3" s="1"/>
  <c r="Q4725" i="3" s="1"/>
  <c r="Q4726" i="3" s="1"/>
  <c r="Q4727" i="3" s="1"/>
  <c r="Q4728" i="3" s="1"/>
  <c r="Q4729" i="3" s="1"/>
  <c r="Q4730" i="3" s="1"/>
  <c r="Q4731" i="3" s="1"/>
  <c r="Q4732" i="3" s="1"/>
  <c r="Q4733" i="3" s="1"/>
  <c r="Q4734" i="3" s="1"/>
  <c r="Q4735" i="3" s="1"/>
  <c r="Q4736" i="3" s="1"/>
  <c r="Q4737" i="3" s="1"/>
  <c r="Q4738" i="3" s="1"/>
  <c r="Q4739" i="3" s="1"/>
  <c r="Q4740" i="3" s="1"/>
  <c r="Q4741" i="3" s="1"/>
  <c r="Q4742" i="3" s="1"/>
  <c r="Q4743" i="3" s="1"/>
  <c r="Q4744" i="3" s="1"/>
  <c r="Q4745" i="3" s="1"/>
  <c r="Q4746" i="3" s="1"/>
  <c r="Q4747" i="3" s="1"/>
  <c r="Q4748" i="3" s="1"/>
  <c r="Q4749" i="3" s="1"/>
  <c r="Q4750" i="3" s="1"/>
  <c r="Q4751" i="3" s="1"/>
  <c r="Q4752" i="3" s="1"/>
  <c r="Q4753" i="3" s="1"/>
  <c r="Q4754" i="3" s="1"/>
  <c r="Q4755" i="3" s="1"/>
  <c r="Q4756" i="3" s="1"/>
  <c r="Q4757" i="3" s="1"/>
  <c r="Q4758" i="3" s="1"/>
  <c r="Q4759" i="3" s="1"/>
  <c r="Q4760" i="3" s="1"/>
  <c r="Q4761" i="3" s="1"/>
  <c r="Q4762" i="3" s="1"/>
  <c r="Q4763" i="3" s="1"/>
  <c r="Q4764" i="3" s="1"/>
  <c r="Q4765" i="3" s="1"/>
  <c r="Q4766" i="3" s="1"/>
  <c r="Q4767" i="3" s="1"/>
  <c r="Q4768" i="3" s="1"/>
  <c r="Q4769" i="3" s="1"/>
  <c r="Q4770" i="3" s="1"/>
  <c r="Q4771" i="3" s="1"/>
  <c r="Q4772" i="3" s="1"/>
  <c r="Q4773" i="3" s="1"/>
  <c r="Q4774" i="3" s="1"/>
  <c r="Q4775" i="3" s="1"/>
  <c r="Q4776" i="3" s="1"/>
  <c r="Q4777" i="3" s="1"/>
  <c r="Q4778" i="3" s="1"/>
  <c r="Q4779" i="3" s="1"/>
  <c r="Q4780" i="3" s="1"/>
  <c r="Q4781" i="3" s="1"/>
  <c r="Q4782" i="3" s="1"/>
  <c r="Q4783" i="3" s="1"/>
  <c r="Q4784" i="3" s="1"/>
  <c r="Q4785" i="3" s="1"/>
  <c r="Q4786" i="3" s="1"/>
  <c r="Q4787" i="3" s="1"/>
  <c r="Q4788" i="3" s="1"/>
  <c r="Q4789" i="3" s="1"/>
  <c r="Q4790" i="3" s="1"/>
  <c r="Q4791" i="3" s="1"/>
  <c r="Q4792" i="3" s="1"/>
  <c r="Q4793" i="3" s="1"/>
  <c r="Q4794" i="3" s="1"/>
  <c r="Q4795" i="3" s="1"/>
  <c r="Q4796" i="3" s="1"/>
  <c r="Q4797" i="3" s="1"/>
  <c r="Q4798" i="3" s="1"/>
  <c r="Q4799" i="3" s="1"/>
  <c r="Q4800" i="3" s="1"/>
  <c r="Q4801" i="3" s="1"/>
  <c r="Q4802" i="3" s="1"/>
  <c r="Q4803" i="3" s="1"/>
  <c r="Q4804" i="3" s="1"/>
  <c r="Q4805" i="3" s="1"/>
  <c r="Q4806" i="3" s="1"/>
  <c r="Q4807" i="3" s="1"/>
  <c r="Q4808" i="3" s="1"/>
  <c r="Q4809" i="3" s="1"/>
  <c r="Q4810" i="3" s="1"/>
  <c r="Q4811" i="3" s="1"/>
  <c r="Q4812" i="3" s="1"/>
  <c r="Q4813" i="3" s="1"/>
  <c r="Q4814" i="3" s="1"/>
  <c r="Q4815" i="3" s="1"/>
  <c r="Q4816" i="3" s="1"/>
  <c r="Q4817" i="3" s="1"/>
  <c r="Q4818" i="3" s="1"/>
  <c r="Q4819" i="3" s="1"/>
  <c r="Q4820" i="3" s="1"/>
  <c r="Q4821" i="3" s="1"/>
  <c r="Q4822" i="3" s="1"/>
  <c r="Q4823" i="3" s="1"/>
  <c r="Q4824" i="3" s="1"/>
  <c r="Q4825" i="3" s="1"/>
  <c r="Q4826" i="3" s="1"/>
  <c r="Q4827" i="3" s="1"/>
  <c r="Q4828" i="3" s="1"/>
  <c r="Q4829" i="3" s="1"/>
  <c r="Q4830" i="3" s="1"/>
  <c r="Q4831" i="3" s="1"/>
  <c r="Q4832" i="3" s="1"/>
  <c r="Q4833" i="3" s="1"/>
  <c r="Q4834" i="3" s="1"/>
  <c r="Q4835" i="3" s="1"/>
  <c r="Q4836" i="3" s="1"/>
  <c r="Q4837" i="3" s="1"/>
  <c r="Q4838" i="3" s="1"/>
  <c r="Q4839" i="3" s="1"/>
  <c r="Q4840" i="3" s="1"/>
  <c r="Q4841" i="3" s="1"/>
  <c r="Q4842" i="3" s="1"/>
  <c r="Q4843" i="3" s="1"/>
  <c r="Q4844" i="3" s="1"/>
  <c r="Q4845" i="3" s="1"/>
  <c r="Q4846" i="3" s="1"/>
  <c r="Q4847" i="3" s="1"/>
  <c r="Q4848" i="3" s="1"/>
  <c r="Q4849" i="3" s="1"/>
  <c r="Q4850" i="3" s="1"/>
  <c r="Q4851" i="3" s="1"/>
  <c r="Q4852" i="3" s="1"/>
  <c r="Q4853" i="3" s="1"/>
  <c r="Q4854" i="3" s="1"/>
  <c r="Q4855" i="3" s="1"/>
  <c r="Q4856" i="3" s="1"/>
  <c r="Q4857" i="3" s="1"/>
  <c r="Q4858" i="3" s="1"/>
  <c r="Q4859" i="3" s="1"/>
  <c r="Q4860" i="3" s="1"/>
  <c r="Q4861" i="3" s="1"/>
  <c r="Q4862" i="3" s="1"/>
  <c r="Q4863" i="3" s="1"/>
  <c r="Q4864" i="3" s="1"/>
  <c r="Q4865" i="3" s="1"/>
  <c r="Q4866" i="3" s="1"/>
  <c r="Q4867" i="3" s="1"/>
  <c r="Q4868" i="3" s="1"/>
  <c r="Q4869" i="3" s="1"/>
  <c r="Q4870" i="3" s="1"/>
  <c r="Q4871" i="3" s="1"/>
  <c r="Q4872" i="3" s="1"/>
  <c r="Q4873" i="3" s="1"/>
  <c r="Q4874" i="3" s="1"/>
  <c r="Q4875" i="3" s="1"/>
  <c r="Q4876" i="3" s="1"/>
  <c r="Q4877" i="3" s="1"/>
  <c r="Q4878" i="3" s="1"/>
  <c r="Q4879" i="3" s="1"/>
  <c r="Q4880" i="3" s="1"/>
  <c r="Q4881" i="3" s="1"/>
  <c r="Q4882" i="3" s="1"/>
  <c r="Q4883" i="3" s="1"/>
  <c r="Q4884" i="3" s="1"/>
  <c r="Q4885" i="3" s="1"/>
  <c r="Q4886" i="3" s="1"/>
  <c r="Q4887" i="3" s="1"/>
  <c r="Q4888" i="3" s="1"/>
  <c r="Q4889" i="3" s="1"/>
  <c r="Q4890" i="3" s="1"/>
  <c r="Q4891" i="3" s="1"/>
  <c r="Q4892" i="3" s="1"/>
  <c r="Q4893" i="3" s="1"/>
  <c r="Q4894" i="3" s="1"/>
  <c r="Q4895" i="3" s="1"/>
  <c r="Q4896" i="3" s="1"/>
  <c r="Q4897" i="3" s="1"/>
  <c r="Q4898" i="3" s="1"/>
  <c r="Q4899" i="3" s="1"/>
  <c r="Q4900" i="3" s="1"/>
  <c r="Q4901" i="3" s="1"/>
  <c r="Q4902" i="3" s="1"/>
  <c r="Q4903" i="3" s="1"/>
  <c r="Q4904" i="3" s="1"/>
  <c r="Q4905" i="3" s="1"/>
  <c r="Q4906" i="3" s="1"/>
  <c r="Q4907" i="3" s="1"/>
  <c r="Q4908" i="3" s="1"/>
  <c r="Q4909" i="3" s="1"/>
  <c r="Q4910" i="3" s="1"/>
  <c r="Q4911" i="3" s="1"/>
  <c r="Q4912" i="3" s="1"/>
  <c r="Q4913" i="3" s="1"/>
  <c r="Q4914" i="3" s="1"/>
  <c r="Q4717" i="3"/>
  <c r="H4906" i="3"/>
  <c r="H4910" i="3"/>
  <c r="E4899" i="3"/>
  <c r="E4900" i="3"/>
  <c r="E4901" i="3"/>
  <c r="E4902" i="3"/>
  <c r="E4903" i="3"/>
  <c r="E4904" i="3"/>
  <c r="E4905" i="3"/>
  <c r="E4906" i="3"/>
  <c r="F4906" i="3" s="1"/>
  <c r="E4907" i="3"/>
  <c r="F4907" i="3" s="1"/>
  <c r="H4907" i="3" s="1"/>
  <c r="E4908" i="3"/>
  <c r="F4908" i="3" s="1"/>
  <c r="H4908" i="3" s="1"/>
  <c r="E4909" i="3"/>
  <c r="F4909" i="3" s="1"/>
  <c r="H4909" i="3" s="1"/>
  <c r="E4910" i="3"/>
  <c r="F4910" i="3" s="1"/>
  <c r="E4911" i="3"/>
  <c r="E4912" i="3"/>
  <c r="E4913" i="3"/>
  <c r="E4914" i="3"/>
  <c r="E4915" i="3"/>
  <c r="F4899" i="3"/>
  <c r="H4899" i="3" s="1"/>
  <c r="F4900" i="3"/>
  <c r="H4900" i="3" s="1"/>
  <c r="F4901" i="3"/>
  <c r="H4901" i="3" s="1"/>
  <c r="F4902" i="3"/>
  <c r="H4902" i="3" s="1"/>
  <c r="F4903" i="3"/>
  <c r="H4903" i="3" s="1"/>
  <c r="F4904" i="3"/>
  <c r="H4904" i="3" s="1"/>
  <c r="F4905" i="3"/>
  <c r="H4905" i="3" s="1"/>
  <c r="F4911" i="3"/>
  <c r="H4911" i="3" s="1"/>
  <c r="F4912" i="3"/>
  <c r="H4912" i="3" s="1"/>
  <c r="F4913" i="3"/>
  <c r="H4913" i="3" s="1"/>
  <c r="F4914" i="3"/>
  <c r="H4914" i="3" s="1"/>
  <c r="F4915" i="3"/>
  <c r="H4915" i="3" s="1"/>
  <c r="E18" i="2"/>
  <c r="N19" i="2"/>
  <c r="J10" i="2"/>
  <c r="H9" i="2"/>
  <c r="G9" i="2"/>
  <c r="F9" i="2"/>
  <c r="N17" i="2"/>
  <c r="N15" i="2"/>
  <c r="C9" i="6"/>
  <c r="E9" i="6" s="1"/>
  <c r="F8" i="2"/>
  <c r="G8" i="2"/>
  <c r="H8" i="2"/>
  <c r="J8" i="2" s="1"/>
  <c r="D8" i="2"/>
  <c r="I8" i="2" s="1"/>
  <c r="E4719" i="3"/>
  <c r="E4720" i="3"/>
  <c r="E4721" i="3"/>
  <c r="E4722" i="3"/>
  <c r="F4722" i="3" s="1"/>
  <c r="H4722" i="3" s="1"/>
  <c r="E4723" i="3"/>
  <c r="E4724" i="3"/>
  <c r="E4725" i="3"/>
  <c r="E4726" i="3"/>
  <c r="E4727" i="3"/>
  <c r="E4728" i="3"/>
  <c r="F4728" i="3" s="1"/>
  <c r="E4729" i="3"/>
  <c r="E4730" i="3"/>
  <c r="E4731" i="3"/>
  <c r="E4732" i="3"/>
  <c r="E4733" i="3"/>
  <c r="E4734" i="3"/>
  <c r="E4735" i="3"/>
  <c r="E4736" i="3"/>
  <c r="E4737" i="3"/>
  <c r="E4738" i="3"/>
  <c r="E4739" i="3"/>
  <c r="E4740" i="3"/>
  <c r="E4741" i="3"/>
  <c r="E4742" i="3"/>
  <c r="E4743" i="3"/>
  <c r="E4744" i="3"/>
  <c r="E4745" i="3"/>
  <c r="E4746" i="3"/>
  <c r="E4747" i="3"/>
  <c r="E4748" i="3"/>
  <c r="E4749" i="3"/>
  <c r="E4750" i="3"/>
  <c r="E4751" i="3"/>
  <c r="E4752" i="3"/>
  <c r="E4753" i="3"/>
  <c r="E4754" i="3"/>
  <c r="E4755" i="3"/>
  <c r="E4756" i="3"/>
  <c r="E4757" i="3"/>
  <c r="E4758" i="3"/>
  <c r="E4759" i="3"/>
  <c r="E4760" i="3"/>
  <c r="E4761" i="3"/>
  <c r="E4762" i="3"/>
  <c r="E4763" i="3"/>
  <c r="E4764" i="3"/>
  <c r="E4765" i="3"/>
  <c r="E4766" i="3"/>
  <c r="E4767" i="3"/>
  <c r="E4768" i="3"/>
  <c r="E4769" i="3"/>
  <c r="E4770" i="3"/>
  <c r="E4771" i="3"/>
  <c r="E4772" i="3"/>
  <c r="E4773" i="3"/>
  <c r="E4774" i="3"/>
  <c r="E4775" i="3"/>
  <c r="E4776" i="3"/>
  <c r="E4777" i="3"/>
  <c r="E4778" i="3"/>
  <c r="E4779" i="3"/>
  <c r="E4780" i="3"/>
  <c r="E4781" i="3"/>
  <c r="E4782" i="3"/>
  <c r="E4783" i="3"/>
  <c r="E4784" i="3"/>
  <c r="E4785" i="3"/>
  <c r="E4786" i="3"/>
  <c r="E4787" i="3"/>
  <c r="E4788" i="3"/>
  <c r="E4789" i="3"/>
  <c r="E4790" i="3"/>
  <c r="E4791" i="3"/>
  <c r="E4792" i="3"/>
  <c r="E4793" i="3"/>
  <c r="E4794" i="3"/>
  <c r="E4795" i="3"/>
  <c r="E4796" i="3"/>
  <c r="E4797" i="3"/>
  <c r="E4798" i="3"/>
  <c r="E4799" i="3"/>
  <c r="E4800" i="3"/>
  <c r="E4801" i="3"/>
  <c r="E4802" i="3"/>
  <c r="E4803" i="3"/>
  <c r="E4804" i="3"/>
  <c r="E4805" i="3"/>
  <c r="E4806" i="3"/>
  <c r="E4807" i="3"/>
  <c r="E4808" i="3"/>
  <c r="E4809" i="3"/>
  <c r="E4810" i="3"/>
  <c r="E4811" i="3"/>
  <c r="E4812" i="3"/>
  <c r="E4813" i="3"/>
  <c r="E4814" i="3"/>
  <c r="E4815" i="3"/>
  <c r="E4816" i="3"/>
  <c r="E4817" i="3"/>
  <c r="E4818" i="3"/>
  <c r="E4819" i="3"/>
  <c r="E4820" i="3"/>
  <c r="E4821" i="3"/>
  <c r="E4822" i="3"/>
  <c r="E4823" i="3"/>
  <c r="E4824" i="3"/>
  <c r="E4825" i="3"/>
  <c r="E4826" i="3"/>
  <c r="E4827" i="3"/>
  <c r="E4828" i="3"/>
  <c r="E4829" i="3"/>
  <c r="E4830" i="3"/>
  <c r="E4831" i="3"/>
  <c r="E4832" i="3"/>
  <c r="E4833" i="3"/>
  <c r="E4834" i="3"/>
  <c r="E4835" i="3"/>
  <c r="E4836" i="3"/>
  <c r="E4837" i="3"/>
  <c r="E4838" i="3"/>
  <c r="E4839" i="3"/>
  <c r="E4840" i="3"/>
  <c r="E4841" i="3"/>
  <c r="E4842" i="3"/>
  <c r="E4843" i="3"/>
  <c r="E4844" i="3"/>
  <c r="E4845" i="3"/>
  <c r="E4846" i="3"/>
  <c r="E4847" i="3"/>
  <c r="E4848" i="3"/>
  <c r="E4849" i="3"/>
  <c r="E4850" i="3"/>
  <c r="E4851" i="3"/>
  <c r="E4852" i="3"/>
  <c r="E4853" i="3"/>
  <c r="E4854" i="3"/>
  <c r="E4855" i="3"/>
  <c r="E4856" i="3"/>
  <c r="E4857" i="3"/>
  <c r="E4858" i="3"/>
  <c r="E4859" i="3"/>
  <c r="E4860" i="3"/>
  <c r="E4861" i="3"/>
  <c r="E4862" i="3"/>
  <c r="E4863" i="3"/>
  <c r="E4864" i="3"/>
  <c r="E4865" i="3"/>
  <c r="E4866" i="3"/>
  <c r="E4867" i="3"/>
  <c r="E4868" i="3"/>
  <c r="E4869" i="3"/>
  <c r="E4870" i="3"/>
  <c r="E4871" i="3"/>
  <c r="E4872" i="3"/>
  <c r="E4873" i="3"/>
  <c r="E4874" i="3"/>
  <c r="E4875" i="3"/>
  <c r="E4876" i="3"/>
  <c r="E4877" i="3"/>
  <c r="E4878" i="3"/>
  <c r="E4879" i="3"/>
  <c r="E4880" i="3"/>
  <c r="E4881" i="3"/>
  <c r="E4882" i="3"/>
  <c r="E4883" i="3"/>
  <c r="E4884" i="3"/>
  <c r="E4885" i="3"/>
  <c r="E4886" i="3"/>
  <c r="E4887" i="3"/>
  <c r="E4888" i="3"/>
  <c r="E4889" i="3"/>
  <c r="E4890" i="3"/>
  <c r="E4891" i="3"/>
  <c r="E4892" i="3"/>
  <c r="E4893" i="3"/>
  <c r="E4894" i="3"/>
  <c r="E4895" i="3"/>
  <c r="E4896" i="3"/>
  <c r="E4897" i="3"/>
  <c r="E4898" i="3"/>
  <c r="F4719" i="3"/>
  <c r="F4720" i="3"/>
  <c r="H4720" i="3" s="1"/>
  <c r="F4721" i="3"/>
  <c r="H4721" i="3" s="1"/>
  <c r="F4723" i="3"/>
  <c r="F4724" i="3"/>
  <c r="H4724" i="3" s="1"/>
  <c r="F4725" i="3"/>
  <c r="H4725" i="3" s="1"/>
  <c r="F4726" i="3"/>
  <c r="H4726" i="3" s="1"/>
  <c r="F4727" i="3"/>
  <c r="H4727" i="3" s="1"/>
  <c r="F4729" i="3"/>
  <c r="H4719" i="3"/>
  <c r="H4723" i="3"/>
  <c r="I4" i="2"/>
  <c r="I5" i="2"/>
  <c r="I6" i="2"/>
  <c r="I7" i="2"/>
  <c r="I3" i="2"/>
  <c r="I9" i="2" s="1"/>
  <c r="E4514" i="3"/>
  <c r="E4515" i="3"/>
  <c r="E4516" i="3"/>
  <c r="E4517" i="3"/>
  <c r="E4518" i="3"/>
  <c r="E4519" i="3"/>
  <c r="E4520" i="3"/>
  <c r="E4521" i="3"/>
  <c r="E4522" i="3"/>
  <c r="E4523" i="3"/>
  <c r="E4524" i="3"/>
  <c r="E4525" i="3"/>
  <c r="E4526" i="3"/>
  <c r="E4527" i="3"/>
  <c r="E4528" i="3"/>
  <c r="E4529" i="3"/>
  <c r="E4530" i="3"/>
  <c r="E4531" i="3"/>
  <c r="E4532" i="3"/>
  <c r="E4533" i="3"/>
  <c r="E4534" i="3"/>
  <c r="E4535" i="3"/>
  <c r="E4536" i="3"/>
  <c r="E4537" i="3"/>
  <c r="E4538" i="3"/>
  <c r="E4539" i="3"/>
  <c r="E4540" i="3"/>
  <c r="E4541" i="3"/>
  <c r="E4542" i="3"/>
  <c r="E4543" i="3"/>
  <c r="E4544" i="3"/>
  <c r="E4545" i="3"/>
  <c r="E4546" i="3"/>
  <c r="E4547" i="3"/>
  <c r="E4548" i="3"/>
  <c r="E4549" i="3"/>
  <c r="E4550" i="3"/>
  <c r="E4551" i="3"/>
  <c r="E4552" i="3"/>
  <c r="E4553" i="3"/>
  <c r="E4554" i="3"/>
  <c r="E4555" i="3"/>
  <c r="E4556" i="3"/>
  <c r="E4557" i="3"/>
  <c r="E4558" i="3"/>
  <c r="E4559" i="3"/>
  <c r="E4560" i="3"/>
  <c r="E4561" i="3"/>
  <c r="E4562" i="3"/>
  <c r="E4563" i="3"/>
  <c r="E4564" i="3"/>
  <c r="E4565" i="3"/>
  <c r="E4566" i="3"/>
  <c r="E4567" i="3"/>
  <c r="E4568" i="3"/>
  <c r="E4569" i="3"/>
  <c r="E4570" i="3"/>
  <c r="E4571" i="3"/>
  <c r="E4572" i="3"/>
  <c r="E4573" i="3"/>
  <c r="E4574" i="3"/>
  <c r="E4575" i="3"/>
  <c r="E4576" i="3"/>
  <c r="E4577" i="3"/>
  <c r="E4578" i="3"/>
  <c r="E4579" i="3"/>
  <c r="E4580" i="3"/>
  <c r="E4581" i="3"/>
  <c r="E4582" i="3"/>
  <c r="E4583" i="3"/>
  <c r="E4584" i="3"/>
  <c r="E4585" i="3"/>
  <c r="E4586" i="3"/>
  <c r="E4587" i="3"/>
  <c r="E4588" i="3"/>
  <c r="E4589" i="3"/>
  <c r="E4590" i="3"/>
  <c r="E4591" i="3"/>
  <c r="E4592" i="3"/>
  <c r="E4593" i="3"/>
  <c r="E4594" i="3"/>
  <c r="E4595" i="3"/>
  <c r="E4596" i="3"/>
  <c r="E4597" i="3"/>
  <c r="E4598" i="3"/>
  <c r="E4599" i="3"/>
  <c r="E4600" i="3"/>
  <c r="E4601" i="3"/>
  <c r="E4602" i="3"/>
  <c r="E4603" i="3"/>
  <c r="E4604" i="3"/>
  <c r="E4605" i="3"/>
  <c r="E4606" i="3"/>
  <c r="E4607" i="3"/>
  <c r="E4608" i="3"/>
  <c r="E4609" i="3"/>
  <c r="E4610" i="3"/>
  <c r="E4611" i="3"/>
  <c r="E4612" i="3"/>
  <c r="E4613" i="3"/>
  <c r="E4614" i="3"/>
  <c r="E4615" i="3"/>
  <c r="E4616" i="3"/>
  <c r="E4617" i="3"/>
  <c r="E4618" i="3"/>
  <c r="E4619" i="3"/>
  <c r="E4620" i="3"/>
  <c r="E4621" i="3"/>
  <c r="E4622" i="3"/>
  <c r="E4623" i="3"/>
  <c r="E4624" i="3"/>
  <c r="E4625" i="3"/>
  <c r="E4626" i="3"/>
  <c r="E4627" i="3"/>
  <c r="E4628" i="3"/>
  <c r="E4629" i="3"/>
  <c r="E4630" i="3"/>
  <c r="E4631" i="3"/>
  <c r="E4632" i="3"/>
  <c r="E4633" i="3"/>
  <c r="E4634" i="3"/>
  <c r="E4635" i="3"/>
  <c r="E4636" i="3"/>
  <c r="E4637" i="3"/>
  <c r="E4638" i="3"/>
  <c r="E4639" i="3"/>
  <c r="E4640" i="3"/>
  <c r="E4641" i="3"/>
  <c r="E4642" i="3"/>
  <c r="E4643" i="3"/>
  <c r="E4644" i="3"/>
  <c r="E4645" i="3"/>
  <c r="E4646" i="3"/>
  <c r="E4647" i="3"/>
  <c r="E4648" i="3"/>
  <c r="E4649" i="3"/>
  <c r="E4650" i="3"/>
  <c r="E4651" i="3"/>
  <c r="E4652" i="3"/>
  <c r="E4653" i="3"/>
  <c r="E4654" i="3"/>
  <c r="E4655" i="3"/>
  <c r="E4656" i="3"/>
  <c r="E4657" i="3"/>
  <c r="E4658" i="3"/>
  <c r="E4659" i="3"/>
  <c r="E4660" i="3"/>
  <c r="E4661" i="3"/>
  <c r="E4662" i="3"/>
  <c r="E4663" i="3"/>
  <c r="E4664" i="3"/>
  <c r="E4665" i="3"/>
  <c r="E4666" i="3"/>
  <c r="E4667" i="3"/>
  <c r="E4668" i="3"/>
  <c r="E4669" i="3"/>
  <c r="E4670" i="3"/>
  <c r="E4671" i="3"/>
  <c r="E4672" i="3"/>
  <c r="E4673" i="3"/>
  <c r="E4674" i="3"/>
  <c r="E4675" i="3"/>
  <c r="E4676" i="3"/>
  <c r="E4677" i="3"/>
  <c r="E4678" i="3"/>
  <c r="E4679" i="3"/>
  <c r="E4680" i="3"/>
  <c r="E4681" i="3"/>
  <c r="E4682" i="3"/>
  <c r="E4683" i="3"/>
  <c r="E4684" i="3"/>
  <c r="E4685" i="3"/>
  <c r="E4686" i="3"/>
  <c r="E4687" i="3"/>
  <c r="E4688" i="3"/>
  <c r="E4689" i="3"/>
  <c r="E4690" i="3"/>
  <c r="E4691" i="3"/>
  <c r="E4692" i="3"/>
  <c r="E4693" i="3"/>
  <c r="E4694" i="3"/>
  <c r="E4695" i="3"/>
  <c r="E4696" i="3"/>
  <c r="E4697" i="3"/>
  <c r="E4698" i="3"/>
  <c r="E4699" i="3"/>
  <c r="E4700" i="3"/>
  <c r="E4701" i="3"/>
  <c r="E4702" i="3"/>
  <c r="E4703" i="3"/>
  <c r="E4704" i="3"/>
  <c r="E4705" i="3"/>
  <c r="E4706" i="3"/>
  <c r="E4707" i="3"/>
  <c r="E4708" i="3"/>
  <c r="E4709" i="3"/>
  <c r="E4710" i="3"/>
  <c r="E4711" i="3"/>
  <c r="E4712" i="3"/>
  <c r="E4713" i="3"/>
  <c r="E4714" i="3"/>
  <c r="E4715" i="3"/>
  <c r="E4716" i="3"/>
  <c r="E4717" i="3"/>
  <c r="E4718" i="3"/>
  <c r="O881" i="3" l="1"/>
  <c r="M881" i="3" s="1"/>
  <c r="O869" i="3"/>
  <c r="M869" i="3" s="1"/>
  <c r="O857" i="3"/>
  <c r="M857" i="3" s="1"/>
  <c r="O845" i="3"/>
  <c r="M845" i="3" s="1"/>
  <c r="O833" i="3"/>
  <c r="M833" i="3" s="1"/>
  <c r="O821" i="3"/>
  <c r="M821" i="3" s="1"/>
  <c r="O809" i="3"/>
  <c r="M809" i="3" s="1"/>
  <c r="O797" i="3"/>
  <c r="M797" i="3" s="1"/>
  <c r="O785" i="3"/>
  <c r="M785" i="3" s="1"/>
  <c r="N785" i="3" s="1"/>
  <c r="O773" i="3"/>
  <c r="M773" i="3" s="1"/>
  <c r="N773" i="3" s="1"/>
  <c r="O761" i="3"/>
  <c r="M761" i="3" s="1"/>
  <c r="N761" i="3" s="1"/>
  <c r="O749" i="3"/>
  <c r="M749" i="3" s="1"/>
  <c r="N749" i="3" s="1"/>
  <c r="O737" i="3"/>
  <c r="M737" i="3" s="1"/>
  <c r="O725" i="3"/>
  <c r="M725" i="3" s="1"/>
  <c r="O713" i="3"/>
  <c r="M713" i="3" s="1"/>
  <c r="O701" i="3"/>
  <c r="M701" i="3" s="1"/>
  <c r="N701" i="3" s="1"/>
  <c r="O689" i="3"/>
  <c r="M689" i="3" s="1"/>
  <c r="O677" i="3"/>
  <c r="M677" i="3" s="1"/>
  <c r="O665" i="3"/>
  <c r="M665" i="3" s="1"/>
  <c r="O653" i="3"/>
  <c r="M653" i="3" s="1"/>
  <c r="O641" i="3"/>
  <c r="M641" i="3" s="1"/>
  <c r="N641" i="3" s="1"/>
  <c r="O629" i="3"/>
  <c r="M629" i="3" s="1"/>
  <c r="N629" i="3" s="1"/>
  <c r="O617" i="3"/>
  <c r="M617" i="3" s="1"/>
  <c r="N617" i="3" s="1"/>
  <c r="O605" i="3"/>
  <c r="M605" i="3" s="1"/>
  <c r="N605" i="3" s="1"/>
  <c r="O593" i="3"/>
  <c r="M593" i="3" s="1"/>
  <c r="O581" i="3"/>
  <c r="M581" i="3" s="1"/>
  <c r="O569" i="3"/>
  <c r="M569" i="3" s="1"/>
  <c r="O557" i="3"/>
  <c r="M557" i="3" s="1"/>
  <c r="O566" i="3"/>
  <c r="M566" i="3" s="1"/>
  <c r="O901" i="3"/>
  <c r="M901" i="3" s="1"/>
  <c r="O889" i="3"/>
  <c r="M889" i="3" s="1"/>
  <c r="O877" i="3"/>
  <c r="M877" i="3" s="1"/>
  <c r="O865" i="3"/>
  <c r="M865" i="3" s="1"/>
  <c r="N865" i="3" s="1"/>
  <c r="O853" i="3"/>
  <c r="M853" i="3" s="1"/>
  <c r="N853" i="3" s="1"/>
  <c r="O841" i="3"/>
  <c r="M841" i="3" s="1"/>
  <c r="N841" i="3" s="1"/>
  <c r="O829" i="3"/>
  <c r="M829" i="3" s="1"/>
  <c r="N829" i="3" s="1"/>
  <c r="O817" i="3"/>
  <c r="M817" i="3" s="1"/>
  <c r="O805" i="3"/>
  <c r="M805" i="3" s="1"/>
  <c r="O793" i="3"/>
  <c r="M793" i="3" s="1"/>
  <c r="O781" i="3"/>
  <c r="M781" i="3" s="1"/>
  <c r="O769" i="3"/>
  <c r="M769" i="3" s="1"/>
  <c r="O757" i="3"/>
  <c r="M757" i="3" s="1"/>
  <c r="O745" i="3"/>
  <c r="M745" i="3" s="1"/>
  <c r="O733" i="3"/>
  <c r="M733" i="3" s="1"/>
  <c r="O721" i="3"/>
  <c r="M721" i="3" s="1"/>
  <c r="O709" i="3"/>
  <c r="M709" i="3" s="1"/>
  <c r="N709" i="3" s="1"/>
  <c r="O697" i="3"/>
  <c r="M697" i="3" s="1"/>
  <c r="N697" i="3" s="1"/>
  <c r="O685" i="3"/>
  <c r="M685" i="3" s="1"/>
  <c r="N685" i="3" s="1"/>
  <c r="O673" i="3"/>
  <c r="M673" i="3" s="1"/>
  <c r="O661" i="3"/>
  <c r="M661" i="3" s="1"/>
  <c r="O649" i="3"/>
  <c r="M649" i="3" s="1"/>
  <c r="O637" i="3"/>
  <c r="M637" i="3" s="1"/>
  <c r="O625" i="3"/>
  <c r="M625" i="3" s="1"/>
  <c r="O613" i="3"/>
  <c r="M613" i="3" s="1"/>
  <c r="O601" i="3"/>
  <c r="M601" i="3" s="1"/>
  <c r="O589" i="3"/>
  <c r="M589" i="3" s="1"/>
  <c r="O577" i="3"/>
  <c r="M577" i="3" s="1"/>
  <c r="N577" i="3" s="1"/>
  <c r="O565" i="3"/>
  <c r="M565" i="3" s="1"/>
  <c r="N565" i="3" s="1"/>
  <c r="O900" i="3"/>
  <c r="M900" i="3" s="1"/>
  <c r="N900" i="3" s="1"/>
  <c r="O888" i="3"/>
  <c r="M888" i="3" s="1"/>
  <c r="N888" i="3" s="1"/>
  <c r="O876" i="3"/>
  <c r="M876" i="3" s="1"/>
  <c r="O864" i="3"/>
  <c r="M864" i="3" s="1"/>
  <c r="O852" i="3"/>
  <c r="M852" i="3" s="1"/>
  <c r="O840" i="3"/>
  <c r="M840" i="3" s="1"/>
  <c r="O828" i="3"/>
  <c r="M828" i="3" s="1"/>
  <c r="O816" i="3"/>
  <c r="M816" i="3" s="1"/>
  <c r="O804" i="3"/>
  <c r="M804" i="3" s="1"/>
  <c r="O792" i="3"/>
  <c r="M792" i="3" s="1"/>
  <c r="O780" i="3"/>
  <c r="M780" i="3" s="1"/>
  <c r="N780" i="3" s="1"/>
  <c r="O768" i="3"/>
  <c r="M768" i="3" s="1"/>
  <c r="N768" i="3" s="1"/>
  <c r="O756" i="3"/>
  <c r="M756" i="3" s="1"/>
  <c r="N756" i="3" s="1"/>
  <c r="O744" i="3"/>
  <c r="M744" i="3" s="1"/>
  <c r="N744" i="3" s="1"/>
  <c r="O732" i="3"/>
  <c r="M732" i="3" s="1"/>
  <c r="O720" i="3"/>
  <c r="M720" i="3" s="1"/>
  <c r="O708" i="3"/>
  <c r="M708" i="3" s="1"/>
  <c r="O696" i="3"/>
  <c r="M696" i="3" s="1"/>
  <c r="N696" i="3" s="1"/>
  <c r="O684" i="3"/>
  <c r="M684" i="3" s="1"/>
  <c r="O672" i="3"/>
  <c r="M672" i="3" s="1"/>
  <c r="O660" i="3"/>
  <c r="M660" i="3" s="1"/>
  <c r="O648" i="3"/>
  <c r="M648" i="3" s="1"/>
  <c r="O636" i="3"/>
  <c r="M636" i="3" s="1"/>
  <c r="N636" i="3" s="1"/>
  <c r="O624" i="3"/>
  <c r="M624" i="3" s="1"/>
  <c r="N624" i="3" s="1"/>
  <c r="O612" i="3"/>
  <c r="M612" i="3" s="1"/>
  <c r="N612" i="3" s="1"/>
  <c r="O600" i="3"/>
  <c r="M600" i="3" s="1"/>
  <c r="N600" i="3" s="1"/>
  <c r="O588" i="3"/>
  <c r="M588" i="3" s="1"/>
  <c r="O576" i="3"/>
  <c r="M576" i="3" s="1"/>
  <c r="O564" i="3"/>
  <c r="M564" i="3" s="1"/>
  <c r="N564" i="3" s="1"/>
  <c r="O899" i="3"/>
  <c r="M899" i="3" s="1"/>
  <c r="O887" i="3"/>
  <c r="M887" i="3" s="1"/>
  <c r="O875" i="3"/>
  <c r="M875" i="3" s="1"/>
  <c r="O863" i="3"/>
  <c r="M863" i="3" s="1"/>
  <c r="N863" i="3" s="1"/>
  <c r="O851" i="3"/>
  <c r="M851" i="3" s="1"/>
  <c r="O839" i="3"/>
  <c r="M839" i="3" s="1"/>
  <c r="N839" i="3" s="1"/>
  <c r="O827" i="3"/>
  <c r="M827" i="3" s="1"/>
  <c r="N827" i="3" s="1"/>
  <c r="O815" i="3"/>
  <c r="M815" i="3" s="1"/>
  <c r="N815" i="3" s="1"/>
  <c r="O803" i="3"/>
  <c r="M803" i="3" s="1"/>
  <c r="N803" i="3" s="1"/>
  <c r="O791" i="3"/>
  <c r="M791" i="3" s="1"/>
  <c r="O779" i="3"/>
  <c r="M779" i="3" s="1"/>
  <c r="O767" i="3"/>
  <c r="M767" i="3" s="1"/>
  <c r="O755" i="3"/>
  <c r="M755" i="3" s="1"/>
  <c r="N755" i="3" s="1"/>
  <c r="O743" i="3"/>
  <c r="M743" i="3" s="1"/>
  <c r="O731" i="3"/>
  <c r="M731" i="3" s="1"/>
  <c r="O719" i="3"/>
  <c r="M719" i="3" s="1"/>
  <c r="N719" i="3" s="1"/>
  <c r="O707" i="3"/>
  <c r="M707" i="3" s="1"/>
  <c r="O695" i="3"/>
  <c r="M695" i="3" s="1"/>
  <c r="N695" i="3" s="1"/>
  <c r="O683" i="3"/>
  <c r="M683" i="3" s="1"/>
  <c r="N683" i="3" s="1"/>
  <c r="O671" i="3"/>
  <c r="M671" i="3" s="1"/>
  <c r="N671" i="3" s="1"/>
  <c r="O659" i="3"/>
  <c r="M659" i="3" s="1"/>
  <c r="N659" i="3" s="1"/>
  <c r="O647" i="3"/>
  <c r="M647" i="3" s="1"/>
  <c r="O635" i="3"/>
  <c r="M635" i="3" s="1"/>
  <c r="O623" i="3"/>
  <c r="M623" i="3" s="1"/>
  <c r="O611" i="3"/>
  <c r="M611" i="3" s="1"/>
  <c r="O599" i="3"/>
  <c r="M599" i="3" s="1"/>
  <c r="O587" i="3"/>
  <c r="M587" i="3" s="1"/>
  <c r="O575" i="3"/>
  <c r="M575" i="3" s="1"/>
  <c r="N575" i="3" s="1"/>
  <c r="O563" i="3"/>
  <c r="M563" i="3" s="1"/>
  <c r="O896" i="3"/>
  <c r="M896" i="3" s="1"/>
  <c r="N896" i="3" s="1"/>
  <c r="O884" i="3"/>
  <c r="M884" i="3" s="1"/>
  <c r="N884" i="3" s="1"/>
  <c r="O872" i="3"/>
  <c r="M872" i="3" s="1"/>
  <c r="N872" i="3" s="1"/>
  <c r="O860" i="3"/>
  <c r="M860" i="3" s="1"/>
  <c r="N860" i="3" s="1"/>
  <c r="O848" i="3"/>
  <c r="M848" i="3" s="1"/>
  <c r="O836" i="3"/>
  <c r="M836" i="3" s="1"/>
  <c r="O824" i="3"/>
  <c r="M824" i="3" s="1"/>
  <c r="O812" i="3"/>
  <c r="M812" i="3" s="1"/>
  <c r="O800" i="3"/>
  <c r="M800" i="3" s="1"/>
  <c r="O788" i="3"/>
  <c r="M788" i="3" s="1"/>
  <c r="O776" i="3"/>
  <c r="M776" i="3" s="1"/>
  <c r="O764" i="3"/>
  <c r="M764" i="3" s="1"/>
  <c r="O752" i="3"/>
  <c r="M752" i="3" s="1"/>
  <c r="N752" i="3" s="1"/>
  <c r="O740" i="3"/>
  <c r="M740" i="3" s="1"/>
  <c r="N740" i="3" s="1"/>
  <c r="O728" i="3"/>
  <c r="M728" i="3" s="1"/>
  <c r="N728" i="3" s="1"/>
  <c r="O716" i="3"/>
  <c r="M716" i="3" s="1"/>
  <c r="N716" i="3" s="1"/>
  <c r="O704" i="3"/>
  <c r="M704" i="3" s="1"/>
  <c r="O692" i="3"/>
  <c r="M692" i="3" s="1"/>
  <c r="O680" i="3"/>
  <c r="M680" i="3" s="1"/>
  <c r="O668" i="3"/>
  <c r="M668" i="3" s="1"/>
  <c r="O656" i="3"/>
  <c r="M656" i="3" s="1"/>
  <c r="O644" i="3"/>
  <c r="M644" i="3" s="1"/>
  <c r="O632" i="3"/>
  <c r="M632" i="3" s="1"/>
  <c r="O620" i="3"/>
  <c r="M620" i="3" s="1"/>
  <c r="O608" i="3"/>
  <c r="M608" i="3" s="1"/>
  <c r="N608" i="3" s="1"/>
  <c r="O596" i="3"/>
  <c r="M596" i="3" s="1"/>
  <c r="N596" i="3" s="1"/>
  <c r="O584" i="3"/>
  <c r="M584" i="3" s="1"/>
  <c r="N584" i="3" s="1"/>
  <c r="O572" i="3"/>
  <c r="M572" i="3" s="1"/>
  <c r="N572" i="3" s="1"/>
  <c r="O560" i="3"/>
  <c r="M560" i="3" s="1"/>
  <c r="O895" i="3"/>
  <c r="M895" i="3" s="1"/>
  <c r="O883" i="3"/>
  <c r="M883" i="3" s="1"/>
  <c r="O871" i="3"/>
  <c r="M871" i="3" s="1"/>
  <c r="O859" i="3"/>
  <c r="M859" i="3" s="1"/>
  <c r="O847" i="3"/>
  <c r="M847" i="3" s="1"/>
  <c r="O835" i="3"/>
  <c r="M835" i="3" s="1"/>
  <c r="O823" i="3"/>
  <c r="M823" i="3" s="1"/>
  <c r="O811" i="3"/>
  <c r="M811" i="3" s="1"/>
  <c r="N811" i="3" s="1"/>
  <c r="O799" i="3"/>
  <c r="M799" i="3" s="1"/>
  <c r="N799" i="3" s="1"/>
  <c r="O787" i="3"/>
  <c r="M787" i="3" s="1"/>
  <c r="N787" i="3" s="1"/>
  <c r="O775" i="3"/>
  <c r="M775" i="3" s="1"/>
  <c r="N775" i="3" s="1"/>
  <c r="O763" i="3"/>
  <c r="M763" i="3" s="1"/>
  <c r="O751" i="3"/>
  <c r="M751" i="3" s="1"/>
  <c r="O739" i="3"/>
  <c r="M739" i="3" s="1"/>
  <c r="O727" i="3"/>
  <c r="M727" i="3" s="1"/>
  <c r="O715" i="3"/>
  <c r="M715" i="3" s="1"/>
  <c r="O703" i="3"/>
  <c r="M703" i="3" s="1"/>
  <c r="O691" i="3"/>
  <c r="M691" i="3" s="1"/>
  <c r="O679" i="3"/>
  <c r="M679" i="3" s="1"/>
  <c r="O667" i="3"/>
  <c r="M667" i="3" s="1"/>
  <c r="N667" i="3" s="1"/>
  <c r="O655" i="3"/>
  <c r="M655" i="3" s="1"/>
  <c r="N655" i="3" s="1"/>
  <c r="O643" i="3"/>
  <c r="M643" i="3" s="1"/>
  <c r="N643" i="3" s="1"/>
  <c r="O631" i="3"/>
  <c r="M631" i="3" s="1"/>
  <c r="N631" i="3" s="1"/>
  <c r="O619" i="3"/>
  <c r="M619" i="3" s="1"/>
  <c r="O607" i="3"/>
  <c r="M607" i="3" s="1"/>
  <c r="O595" i="3"/>
  <c r="M595" i="3" s="1"/>
  <c r="O583" i="3"/>
  <c r="M583" i="3" s="1"/>
  <c r="O571" i="3"/>
  <c r="M571" i="3" s="1"/>
  <c r="M2852" i="3"/>
  <c r="J11" i="2"/>
  <c r="K11" i="2"/>
  <c r="L11" i="2"/>
  <c r="P11" i="2" s="1"/>
  <c r="L10" i="2"/>
  <c r="P10" i="2" s="1"/>
  <c r="K10" i="2"/>
  <c r="J9" i="2"/>
  <c r="K9" i="2"/>
  <c r="L1326" i="3"/>
  <c r="K1326" i="3" s="1"/>
  <c r="N1326" i="3"/>
  <c r="L1182" i="3"/>
  <c r="K1182" i="3" s="1"/>
  <c r="N1182" i="3"/>
  <c r="L990" i="3"/>
  <c r="K990" i="3" s="1"/>
  <c r="N990" i="3"/>
  <c r="L1337" i="3"/>
  <c r="K1337" i="3" s="1"/>
  <c r="N1337" i="3"/>
  <c r="L1253" i="3"/>
  <c r="K1253" i="3" s="1"/>
  <c r="L1193" i="3"/>
  <c r="K1193" i="3" s="1"/>
  <c r="N1193" i="3"/>
  <c r="L1025" i="3"/>
  <c r="K1025" i="3" s="1"/>
  <c r="N1025" i="3"/>
  <c r="N1359" i="3"/>
  <c r="L1359" i="3"/>
  <c r="K1359" i="3" s="1"/>
  <c r="L1251" i="3"/>
  <c r="K1251" i="3" s="1"/>
  <c r="N1251" i="3"/>
  <c r="L1374" i="3"/>
  <c r="K1374" i="3" s="1"/>
  <c r="N1374" i="3"/>
  <c r="L1266" i="3"/>
  <c r="K1266" i="3" s="1"/>
  <c r="L1122" i="3"/>
  <c r="K1122" i="3" s="1"/>
  <c r="N1122" i="3"/>
  <c r="L1014" i="3"/>
  <c r="K1014" i="3" s="1"/>
  <c r="N1014" i="3"/>
  <c r="L1349" i="3"/>
  <c r="K1349" i="3" s="1"/>
  <c r="N1349" i="3"/>
  <c r="L1229" i="3"/>
  <c r="K1229" i="3" s="1"/>
  <c r="N1229" i="3"/>
  <c r="L1085" i="3"/>
  <c r="K1085" i="3" s="1"/>
  <c r="N1085" i="3"/>
  <c r="L1275" i="3"/>
  <c r="K1275" i="3" s="1"/>
  <c r="L1362" i="3"/>
  <c r="K1362" i="3" s="1"/>
  <c r="N1362" i="3"/>
  <c r="L1254" i="3"/>
  <c r="K1254" i="3" s="1"/>
  <c r="N1254" i="3"/>
  <c r="L1158" i="3"/>
  <c r="K1158" i="3" s="1"/>
  <c r="N1158" i="3"/>
  <c r="N1098" i="3"/>
  <c r="L1098" i="3"/>
  <c r="K1098" i="3" s="1"/>
  <c r="L1086" i="3"/>
  <c r="K1086" i="3" s="1"/>
  <c r="N1086" i="3"/>
  <c r="N1026" i="3"/>
  <c r="L1026" i="3"/>
  <c r="K1026" i="3" s="1"/>
  <c r="L966" i="3"/>
  <c r="K966" i="3" s="1"/>
  <c r="N966" i="3"/>
  <c r="L954" i="3"/>
  <c r="K954" i="3" s="1"/>
  <c r="L942" i="3"/>
  <c r="K942" i="3" s="1"/>
  <c r="N942" i="3"/>
  <c r="L930" i="3"/>
  <c r="K930" i="3" s="1"/>
  <c r="N930" i="3"/>
  <c r="L918" i="3"/>
  <c r="K918" i="3" s="1"/>
  <c r="N918" i="3"/>
  <c r="L906" i="3"/>
  <c r="K906" i="3" s="1"/>
  <c r="L894" i="3"/>
  <c r="K894" i="3" s="1"/>
  <c r="N894" i="3"/>
  <c r="L882" i="3"/>
  <c r="K882" i="3" s="1"/>
  <c r="L870" i="3"/>
  <c r="K870" i="3" s="1"/>
  <c r="N870" i="3"/>
  <c r="L858" i="3"/>
  <c r="K858" i="3" s="1"/>
  <c r="N858" i="3"/>
  <c r="L846" i="3"/>
  <c r="K846" i="3" s="1"/>
  <c r="N846" i="3"/>
  <c r="L834" i="3"/>
  <c r="K834" i="3" s="1"/>
  <c r="L822" i="3"/>
  <c r="K822" i="3" s="1"/>
  <c r="N822" i="3"/>
  <c r="L810" i="3"/>
  <c r="K810" i="3" s="1"/>
  <c r="N810" i="3"/>
  <c r="N798" i="3"/>
  <c r="L798" i="3"/>
  <c r="K798" i="3" s="1"/>
  <c r="L786" i="3"/>
  <c r="K786" i="3" s="1"/>
  <c r="N786" i="3"/>
  <c r="L774" i="3"/>
  <c r="K774" i="3" s="1"/>
  <c r="N774" i="3"/>
  <c r="N762" i="3"/>
  <c r="L762" i="3"/>
  <c r="K762" i="3" s="1"/>
  <c r="L750" i="3"/>
  <c r="K750" i="3" s="1"/>
  <c r="N750" i="3"/>
  <c r="L738" i="3"/>
  <c r="K738" i="3" s="1"/>
  <c r="N738" i="3"/>
  <c r="N726" i="3"/>
  <c r="L726" i="3"/>
  <c r="K726" i="3" s="1"/>
  <c r="L714" i="3"/>
  <c r="K714" i="3" s="1"/>
  <c r="N714" i="3"/>
  <c r="L702" i="3"/>
  <c r="K702" i="3" s="1"/>
  <c r="N702" i="3"/>
  <c r="N690" i="3"/>
  <c r="L690" i="3"/>
  <c r="K690" i="3" s="1"/>
  <c r="L678" i="3"/>
  <c r="K678" i="3" s="1"/>
  <c r="N678" i="3"/>
  <c r="L666" i="3"/>
  <c r="K666" i="3" s="1"/>
  <c r="N654" i="3"/>
  <c r="L654" i="3"/>
  <c r="K654" i="3" s="1"/>
  <c r="L642" i="3"/>
  <c r="K642" i="3" s="1"/>
  <c r="N642" i="3"/>
  <c r="L630" i="3"/>
  <c r="K630" i="3" s="1"/>
  <c r="N630" i="3"/>
  <c r="N618" i="3"/>
  <c r="L618" i="3"/>
  <c r="K618" i="3" s="1"/>
  <c r="L606" i="3"/>
  <c r="K606" i="3" s="1"/>
  <c r="N606" i="3"/>
  <c r="L594" i="3"/>
  <c r="N594" i="3"/>
  <c r="N582" i="3"/>
  <c r="L582" i="3"/>
  <c r="K582" i="3" s="1"/>
  <c r="L570" i="3"/>
  <c r="K570" i="3" s="1"/>
  <c r="N570" i="3"/>
  <c r="L558" i="3"/>
  <c r="K558" i="3" s="1"/>
  <c r="N558" i="3"/>
  <c r="L1386" i="3"/>
  <c r="K1386" i="3" s="1"/>
  <c r="L1290" i="3"/>
  <c r="K1290" i="3" s="1"/>
  <c r="N1290" i="3"/>
  <c r="L1218" i="3"/>
  <c r="K1218" i="3" s="1"/>
  <c r="N1218" i="3"/>
  <c r="L1146" i="3"/>
  <c r="K1146" i="3" s="1"/>
  <c r="N1146" i="3"/>
  <c r="L1062" i="3"/>
  <c r="K1062" i="3" s="1"/>
  <c r="N1062" i="3"/>
  <c r="L1397" i="3"/>
  <c r="K1397" i="3" s="1"/>
  <c r="N1397" i="3"/>
  <c r="L1301" i="3"/>
  <c r="K1301" i="3" s="1"/>
  <c r="L1217" i="3"/>
  <c r="K1217" i="3" s="1"/>
  <c r="N1217" i="3"/>
  <c r="L1157" i="3"/>
  <c r="K1157" i="3" s="1"/>
  <c r="N1157" i="3"/>
  <c r="L1121" i="3"/>
  <c r="K1121" i="3" s="1"/>
  <c r="N1121" i="3"/>
  <c r="L1061" i="3"/>
  <c r="K1061" i="3" s="1"/>
  <c r="N1061" i="3"/>
  <c r="L1001" i="3"/>
  <c r="K1001" i="3" s="1"/>
  <c r="N1001" i="3"/>
  <c r="L977" i="3"/>
  <c r="K977" i="3" s="1"/>
  <c r="L953" i="3"/>
  <c r="K953" i="3" s="1"/>
  <c r="N953" i="3"/>
  <c r="L929" i="3"/>
  <c r="L905" i="3"/>
  <c r="K905" i="3" s="1"/>
  <c r="N905" i="3"/>
  <c r="L869" i="3"/>
  <c r="K869" i="3" s="1"/>
  <c r="N869" i="3"/>
  <c r="L845" i="3"/>
  <c r="K845" i="3" s="1"/>
  <c r="N845" i="3"/>
  <c r="L821" i="3"/>
  <c r="K821" i="3" s="1"/>
  <c r="L797" i="3"/>
  <c r="K797" i="3" s="1"/>
  <c r="N797" i="3"/>
  <c r="L737" i="3"/>
  <c r="K737" i="3" s="1"/>
  <c r="N737" i="3"/>
  <c r="L725" i="3"/>
  <c r="K725" i="3" s="1"/>
  <c r="N725" i="3"/>
  <c r="L713" i="3"/>
  <c r="K713" i="3" s="1"/>
  <c r="L689" i="3"/>
  <c r="K689" i="3" s="1"/>
  <c r="N689" i="3"/>
  <c r="L677" i="3"/>
  <c r="N677" i="3"/>
  <c r="L653" i="3"/>
  <c r="K653" i="3" s="1"/>
  <c r="N653" i="3"/>
  <c r="L641" i="3"/>
  <c r="K641" i="3" s="1"/>
  <c r="L581" i="3"/>
  <c r="K581" i="3" s="1"/>
  <c r="N581" i="3"/>
  <c r="L569" i="3"/>
  <c r="K569" i="3" s="1"/>
  <c r="N569" i="3"/>
  <c r="L1350" i="3"/>
  <c r="K1350" i="3" s="1"/>
  <c r="N1350" i="3"/>
  <c r="L1242" i="3"/>
  <c r="K1242" i="3" s="1"/>
  <c r="N1242" i="3"/>
  <c r="L1110" i="3"/>
  <c r="K1110" i="3" s="1"/>
  <c r="N1110" i="3"/>
  <c r="L1002" i="3"/>
  <c r="K1002" i="3" s="1"/>
  <c r="L1361" i="3"/>
  <c r="K1361" i="3" s="1"/>
  <c r="N1361" i="3"/>
  <c r="L1289" i="3"/>
  <c r="K1289" i="3" s="1"/>
  <c r="N1289" i="3"/>
  <c r="L1205" i="3"/>
  <c r="K1205" i="3" s="1"/>
  <c r="N1205" i="3"/>
  <c r="L1169" i="3"/>
  <c r="K1169" i="3" s="1"/>
  <c r="N1169" i="3"/>
  <c r="L1133" i="3"/>
  <c r="K1133" i="3" s="1"/>
  <c r="N1133" i="3"/>
  <c r="L1073" i="3"/>
  <c r="K1073" i="3" s="1"/>
  <c r="L1013" i="3"/>
  <c r="K1013" i="3" s="1"/>
  <c r="N1013" i="3"/>
  <c r="L989" i="3"/>
  <c r="K989" i="3" s="1"/>
  <c r="N989" i="3"/>
  <c r="L965" i="3"/>
  <c r="K965" i="3" s="1"/>
  <c r="N965" i="3"/>
  <c r="L941" i="3"/>
  <c r="K941" i="3" s="1"/>
  <c r="N941" i="3"/>
  <c r="L917" i="3"/>
  <c r="K917" i="3" s="1"/>
  <c r="N917" i="3"/>
  <c r="L893" i="3"/>
  <c r="K893" i="3" s="1"/>
  <c r="L881" i="3"/>
  <c r="K881" i="3" s="1"/>
  <c r="N881" i="3"/>
  <c r="L857" i="3"/>
  <c r="K857" i="3" s="1"/>
  <c r="N857" i="3"/>
  <c r="L833" i="3"/>
  <c r="K833" i="3" s="1"/>
  <c r="N833" i="3"/>
  <c r="L809" i="3"/>
  <c r="K809" i="3" s="1"/>
  <c r="N809" i="3"/>
  <c r="L701" i="3"/>
  <c r="K701" i="3" s="1"/>
  <c r="L665" i="3"/>
  <c r="K665" i="3" s="1"/>
  <c r="L593" i="3"/>
  <c r="K593" i="3" s="1"/>
  <c r="N593" i="3"/>
  <c r="L557" i="3"/>
  <c r="K557" i="3" s="1"/>
  <c r="N557" i="3"/>
  <c r="L1338" i="3"/>
  <c r="K1338" i="3" s="1"/>
  <c r="L1194" i="3"/>
  <c r="K1194" i="3" s="1"/>
  <c r="N1194" i="3"/>
  <c r="L978" i="3"/>
  <c r="K978" i="3" s="1"/>
  <c r="L1325" i="3"/>
  <c r="K1325" i="3" s="1"/>
  <c r="N1325" i="3"/>
  <c r="L1241" i="3"/>
  <c r="K1241" i="3" s="1"/>
  <c r="N1241" i="3"/>
  <c r="L1181" i="3"/>
  <c r="K1181" i="3" s="1"/>
  <c r="N1181" i="3"/>
  <c r="L1049" i="3"/>
  <c r="K1049" i="3" s="1"/>
  <c r="N1395" i="3"/>
  <c r="L1395" i="3"/>
  <c r="K1395" i="3" s="1"/>
  <c r="N1371" i="3"/>
  <c r="L1371" i="3"/>
  <c r="K1371" i="3" s="1"/>
  <c r="L1347" i="3"/>
  <c r="K1347" i="3" s="1"/>
  <c r="N1347" i="3"/>
  <c r="L1323" i="3"/>
  <c r="K1323" i="3" s="1"/>
  <c r="N1323" i="3"/>
  <c r="L1299" i="3"/>
  <c r="K1299" i="3" s="1"/>
  <c r="N1299" i="3"/>
  <c r="L1287" i="3"/>
  <c r="K1287" i="3" s="1"/>
  <c r="L1239" i="3"/>
  <c r="K1239" i="3" s="1"/>
  <c r="N1239" i="3"/>
  <c r="L1227" i="3"/>
  <c r="K1227" i="3" s="1"/>
  <c r="N1227" i="3"/>
  <c r="L1215" i="3"/>
  <c r="K1215" i="3" s="1"/>
  <c r="N1215" i="3"/>
  <c r="L1203" i="3"/>
  <c r="K1203" i="3" s="1"/>
  <c r="N1203" i="3"/>
  <c r="L1191" i="3"/>
  <c r="K1191" i="3" s="1"/>
  <c r="N1191" i="3"/>
  <c r="L1179" i="3"/>
  <c r="K1179" i="3" s="1"/>
  <c r="N1167" i="3"/>
  <c r="L1167" i="3"/>
  <c r="K1167" i="3" s="1"/>
  <c r="L1155" i="3"/>
  <c r="K1155" i="3" s="1"/>
  <c r="N1155" i="3"/>
  <c r="L1143" i="3"/>
  <c r="K1143" i="3" s="1"/>
  <c r="N1143" i="3"/>
  <c r="N1131" i="3"/>
  <c r="L1131" i="3"/>
  <c r="K1131" i="3" s="1"/>
  <c r="L1119" i="3"/>
  <c r="K1119" i="3" s="1"/>
  <c r="N1119" i="3"/>
  <c r="L1107" i="3"/>
  <c r="K1107" i="3" s="1"/>
  <c r="N1095" i="3"/>
  <c r="L1095" i="3"/>
  <c r="K1095" i="3" s="1"/>
  <c r="L1083" i="3"/>
  <c r="K1083" i="3" s="1"/>
  <c r="N1083" i="3"/>
  <c r="L1071" i="3"/>
  <c r="K1071" i="3" s="1"/>
  <c r="N1071" i="3"/>
  <c r="N1059" i="3"/>
  <c r="L1059" i="3"/>
  <c r="K1059" i="3" s="1"/>
  <c r="L1047" i="3"/>
  <c r="K1047" i="3" s="1"/>
  <c r="N1047" i="3"/>
  <c r="L1035" i="3"/>
  <c r="K1035" i="3" s="1"/>
  <c r="N1023" i="3"/>
  <c r="L1023" i="3"/>
  <c r="K1023" i="3" s="1"/>
  <c r="L1011" i="3"/>
  <c r="K1011" i="3" s="1"/>
  <c r="N1011" i="3"/>
  <c r="L999" i="3"/>
  <c r="K999" i="3" s="1"/>
  <c r="N999" i="3"/>
  <c r="N987" i="3"/>
  <c r="L987" i="3"/>
  <c r="K987" i="3" s="1"/>
  <c r="L975" i="3"/>
  <c r="K975" i="3" s="1"/>
  <c r="N975" i="3"/>
  <c r="L963" i="3"/>
  <c r="K963" i="3" s="1"/>
  <c r="N951" i="3"/>
  <c r="L951" i="3"/>
  <c r="K951" i="3" s="1"/>
  <c r="L939" i="3"/>
  <c r="K939" i="3" s="1"/>
  <c r="N939" i="3"/>
  <c r="L927" i="3"/>
  <c r="K927" i="3" s="1"/>
  <c r="N927" i="3"/>
  <c r="N915" i="3"/>
  <c r="L915" i="3"/>
  <c r="K915" i="3" s="1"/>
  <c r="L903" i="3"/>
  <c r="K903" i="3" s="1"/>
  <c r="N903" i="3"/>
  <c r="L891" i="3"/>
  <c r="K891" i="3" s="1"/>
  <c r="N879" i="3"/>
  <c r="L879" i="3"/>
  <c r="K879" i="3" s="1"/>
  <c r="L867" i="3"/>
  <c r="K867" i="3" s="1"/>
  <c r="N867" i="3"/>
  <c r="L855" i="3"/>
  <c r="K855" i="3" s="1"/>
  <c r="N855" i="3"/>
  <c r="N843" i="3"/>
  <c r="L843" i="3"/>
  <c r="K843" i="3" s="1"/>
  <c r="L831" i="3"/>
  <c r="K831" i="3" s="1"/>
  <c r="N831" i="3"/>
  <c r="N819" i="3"/>
  <c r="L819" i="3"/>
  <c r="K819" i="3" s="1"/>
  <c r="L807" i="3"/>
  <c r="K807" i="3" s="1"/>
  <c r="N807" i="3"/>
  <c r="L795" i="3"/>
  <c r="K795" i="3" s="1"/>
  <c r="N795" i="3"/>
  <c r="N783" i="3"/>
  <c r="L783" i="3"/>
  <c r="K783" i="3" s="1"/>
  <c r="L771" i="3"/>
  <c r="K771" i="3" s="1"/>
  <c r="N771" i="3"/>
  <c r="L759" i="3"/>
  <c r="K759" i="3" s="1"/>
  <c r="N759" i="3"/>
  <c r="N747" i="3"/>
  <c r="L747" i="3"/>
  <c r="K747" i="3" s="1"/>
  <c r="L735" i="3"/>
  <c r="K735" i="3" s="1"/>
  <c r="N735" i="3"/>
  <c r="L723" i="3"/>
  <c r="K723" i="3" s="1"/>
  <c r="N723" i="3"/>
  <c r="N711" i="3"/>
  <c r="L711" i="3"/>
  <c r="K711" i="3" s="1"/>
  <c r="L699" i="3"/>
  <c r="K699" i="3" s="1"/>
  <c r="N699" i="3"/>
  <c r="L687" i="3"/>
  <c r="K687" i="3" s="1"/>
  <c r="N687" i="3"/>
  <c r="N675" i="3"/>
  <c r="L675" i="3"/>
  <c r="K675" i="3" s="1"/>
  <c r="L663" i="3"/>
  <c r="K663" i="3" s="1"/>
  <c r="N663" i="3"/>
  <c r="L651" i="3"/>
  <c r="K651" i="3" s="1"/>
  <c r="N651" i="3"/>
  <c r="N639" i="3"/>
  <c r="L639" i="3"/>
  <c r="K639" i="3" s="1"/>
  <c r="L627" i="3"/>
  <c r="K627" i="3" s="1"/>
  <c r="N627" i="3"/>
  <c r="L615" i="3"/>
  <c r="K615" i="3" s="1"/>
  <c r="N615" i="3"/>
  <c r="N603" i="3"/>
  <c r="L603" i="3"/>
  <c r="L591" i="3"/>
  <c r="K591" i="3" s="1"/>
  <c r="N591" i="3"/>
  <c r="L579" i="3"/>
  <c r="K579" i="3" s="1"/>
  <c r="N579" i="3"/>
  <c r="N567" i="3"/>
  <c r="L567" i="3"/>
  <c r="K567" i="3" s="1"/>
  <c r="L1398" i="3"/>
  <c r="K1398" i="3" s="1"/>
  <c r="N1398" i="3"/>
  <c r="L1037" i="3"/>
  <c r="K1037" i="3" s="1"/>
  <c r="N1037" i="3"/>
  <c r="L1314" i="3"/>
  <c r="K1314" i="3" s="1"/>
  <c r="L1230" i="3"/>
  <c r="K1230" i="3" s="1"/>
  <c r="N1230" i="3"/>
  <c r="L1134" i="3"/>
  <c r="K1134" i="3" s="1"/>
  <c r="N1134" i="3"/>
  <c r="L1050" i="3"/>
  <c r="K1050" i="3" s="1"/>
  <c r="N1050" i="3"/>
  <c r="L1385" i="3"/>
  <c r="K1385" i="3" s="1"/>
  <c r="N1385" i="3"/>
  <c r="L1277" i="3"/>
  <c r="K1277" i="3" s="1"/>
  <c r="N1277" i="3"/>
  <c r="L1109" i="3"/>
  <c r="K1109" i="3" s="1"/>
  <c r="L1335" i="3"/>
  <c r="K1335" i="3" s="1"/>
  <c r="N1335" i="3"/>
  <c r="L1302" i="3"/>
  <c r="K1302" i="3" s="1"/>
  <c r="L1206" i="3"/>
  <c r="K1206" i="3" s="1"/>
  <c r="N1206" i="3"/>
  <c r="L1074" i="3"/>
  <c r="K1074" i="3" s="1"/>
  <c r="N1074" i="3"/>
  <c r="L1373" i="3"/>
  <c r="K1373" i="3" s="1"/>
  <c r="N1373" i="3"/>
  <c r="L1265" i="3"/>
  <c r="K1265" i="3" s="1"/>
  <c r="L1097" i="3"/>
  <c r="K1097" i="3" s="1"/>
  <c r="N1097" i="3"/>
  <c r="N1383" i="3"/>
  <c r="L1383" i="3"/>
  <c r="K1383" i="3" s="1"/>
  <c r="L1263" i="3"/>
  <c r="K1263" i="3" s="1"/>
  <c r="N1263" i="3"/>
  <c r="L1278" i="3"/>
  <c r="K1278" i="3" s="1"/>
  <c r="N1278" i="3"/>
  <c r="N1170" i="3"/>
  <c r="L1170" i="3"/>
  <c r="K1170" i="3" s="1"/>
  <c r="L1038" i="3"/>
  <c r="K1038" i="3" s="1"/>
  <c r="L1313" i="3"/>
  <c r="K1313" i="3" s="1"/>
  <c r="N1313" i="3"/>
  <c r="L1145" i="3"/>
  <c r="K1145" i="3" s="1"/>
  <c r="N1145" i="3"/>
  <c r="N1311" i="3"/>
  <c r="L1311" i="3"/>
  <c r="K1311" i="3" s="1"/>
  <c r="L1396" i="3"/>
  <c r="K1396" i="3" s="1"/>
  <c r="N1396" i="3"/>
  <c r="L1384" i="3"/>
  <c r="K1384" i="3" s="1"/>
  <c r="N1384" i="3"/>
  <c r="L1372" i="3"/>
  <c r="K1372" i="3" s="1"/>
  <c r="L1360" i="3"/>
  <c r="K1360" i="3" s="1"/>
  <c r="N1360" i="3"/>
  <c r="N1348" i="3"/>
  <c r="L1348" i="3"/>
  <c r="K1348" i="3" s="1"/>
  <c r="N1336" i="3"/>
  <c r="L1336" i="3"/>
  <c r="K1336" i="3" s="1"/>
  <c r="N1324" i="3"/>
  <c r="L1324" i="3"/>
  <c r="K1324" i="3" s="1"/>
  <c r="N1312" i="3"/>
  <c r="L1312" i="3"/>
  <c r="K1312" i="3" s="1"/>
  <c r="N1300" i="3"/>
  <c r="L1300" i="3"/>
  <c r="K1300" i="3" s="1"/>
  <c r="N1288" i="3"/>
  <c r="L1288" i="3"/>
  <c r="K1288" i="3" s="1"/>
  <c r="N1276" i="3"/>
  <c r="L1276" i="3"/>
  <c r="K1276" i="3" s="1"/>
  <c r="N1264" i="3"/>
  <c r="L1264" i="3"/>
  <c r="K1264" i="3" s="1"/>
  <c r="N1252" i="3"/>
  <c r="L1252" i="3"/>
  <c r="K1252" i="3" s="1"/>
  <c r="N1240" i="3"/>
  <c r="L1240" i="3"/>
  <c r="K1240" i="3" s="1"/>
  <c r="N1228" i="3"/>
  <c r="L1228" i="3"/>
  <c r="K1228" i="3" s="1"/>
  <c r="N1216" i="3"/>
  <c r="L1216" i="3"/>
  <c r="K1216" i="3" s="1"/>
  <c r="N1204" i="3"/>
  <c r="L1204" i="3"/>
  <c r="K1204" i="3" s="1"/>
  <c r="L1192" i="3"/>
  <c r="K1192" i="3" s="1"/>
  <c r="N1192" i="3"/>
  <c r="L1180" i="3"/>
  <c r="K1180" i="3" s="1"/>
  <c r="N1180" i="3"/>
  <c r="L1168" i="3"/>
  <c r="K1168" i="3" s="1"/>
  <c r="N1168" i="3"/>
  <c r="L1156" i="3"/>
  <c r="K1156" i="3" s="1"/>
  <c r="L1144" i="3"/>
  <c r="K1144" i="3" s="1"/>
  <c r="N1144" i="3"/>
  <c r="L1132" i="3"/>
  <c r="K1132" i="3" s="1"/>
  <c r="N1132" i="3"/>
  <c r="L1120" i="3"/>
  <c r="K1120" i="3" s="1"/>
  <c r="N1120" i="3"/>
  <c r="L1108" i="3"/>
  <c r="K1108" i="3" s="1"/>
  <c r="N1108" i="3"/>
  <c r="L1096" i="3"/>
  <c r="K1096" i="3" s="1"/>
  <c r="N1096" i="3"/>
  <c r="L1084" i="3"/>
  <c r="K1084" i="3" s="1"/>
  <c r="L1072" i="3"/>
  <c r="K1072" i="3" s="1"/>
  <c r="N1072" i="3"/>
  <c r="L1060" i="3"/>
  <c r="K1060" i="3" s="1"/>
  <c r="N1060" i="3"/>
  <c r="L1048" i="3"/>
  <c r="K1048" i="3" s="1"/>
  <c r="N1048" i="3"/>
  <c r="L1036" i="3"/>
  <c r="K1036" i="3" s="1"/>
  <c r="N1036" i="3"/>
  <c r="L1024" i="3"/>
  <c r="K1024" i="3" s="1"/>
  <c r="N1024" i="3"/>
  <c r="L1012" i="3"/>
  <c r="K1012" i="3" s="1"/>
  <c r="L1000" i="3"/>
  <c r="K1000" i="3" s="1"/>
  <c r="N1000" i="3"/>
  <c r="L988" i="3"/>
  <c r="K988" i="3" s="1"/>
  <c r="N988" i="3"/>
  <c r="L976" i="3"/>
  <c r="K976" i="3" s="1"/>
  <c r="N976" i="3"/>
  <c r="L964" i="3"/>
  <c r="K964" i="3" s="1"/>
  <c r="N964" i="3"/>
  <c r="L952" i="3"/>
  <c r="K952" i="3" s="1"/>
  <c r="N952" i="3"/>
  <c r="L940" i="3"/>
  <c r="K940" i="3" s="1"/>
  <c r="L928" i="3"/>
  <c r="K928" i="3" s="1"/>
  <c r="N928" i="3"/>
  <c r="L916" i="3"/>
  <c r="K916" i="3" s="1"/>
  <c r="N916" i="3"/>
  <c r="L904" i="3"/>
  <c r="K904" i="3" s="1"/>
  <c r="N904" i="3"/>
  <c r="L892" i="3"/>
  <c r="K892" i="3" s="1"/>
  <c r="N892" i="3"/>
  <c r="L880" i="3"/>
  <c r="K880" i="3" s="1"/>
  <c r="N880" i="3"/>
  <c r="L868" i="3"/>
  <c r="K868" i="3" s="1"/>
  <c r="L856" i="3"/>
  <c r="K856" i="3" s="1"/>
  <c r="N856" i="3"/>
  <c r="L844" i="3"/>
  <c r="K844" i="3" s="1"/>
  <c r="N844" i="3"/>
  <c r="L832" i="3"/>
  <c r="K832" i="3" s="1"/>
  <c r="N832" i="3"/>
  <c r="L820" i="3"/>
  <c r="K820" i="3" s="1"/>
  <c r="N820" i="3"/>
  <c r="L808" i="3"/>
  <c r="K808" i="3" s="1"/>
  <c r="N808" i="3"/>
  <c r="L796" i="3"/>
  <c r="K796" i="3" s="1"/>
  <c r="L784" i="3"/>
  <c r="K784" i="3" s="1"/>
  <c r="N784" i="3"/>
  <c r="L772" i="3"/>
  <c r="K772" i="3" s="1"/>
  <c r="N772" i="3"/>
  <c r="L760" i="3"/>
  <c r="K760" i="3" s="1"/>
  <c r="N760" i="3"/>
  <c r="L748" i="3"/>
  <c r="K748" i="3" s="1"/>
  <c r="N748" i="3"/>
  <c r="L736" i="3"/>
  <c r="K736" i="3" s="1"/>
  <c r="N736" i="3"/>
  <c r="L724" i="3"/>
  <c r="K724" i="3" s="1"/>
  <c r="L712" i="3"/>
  <c r="K712" i="3" s="1"/>
  <c r="N712" i="3"/>
  <c r="L700" i="3"/>
  <c r="K700" i="3" s="1"/>
  <c r="N700" i="3"/>
  <c r="L688" i="3"/>
  <c r="K688" i="3" s="1"/>
  <c r="N688" i="3"/>
  <c r="L676" i="3"/>
  <c r="K676" i="3" s="1"/>
  <c r="N676" i="3"/>
  <c r="L664" i="3"/>
  <c r="K664" i="3" s="1"/>
  <c r="N664" i="3"/>
  <c r="L652" i="3"/>
  <c r="K652" i="3" s="1"/>
  <c r="L640" i="3"/>
  <c r="K640" i="3" s="1"/>
  <c r="N640" i="3"/>
  <c r="L628" i="3"/>
  <c r="K628" i="3" s="1"/>
  <c r="N628" i="3"/>
  <c r="L616" i="3"/>
  <c r="K616" i="3" s="1"/>
  <c r="N616" i="3"/>
  <c r="L604" i="3"/>
  <c r="K604" i="3" s="1"/>
  <c r="N604" i="3"/>
  <c r="L592" i="3"/>
  <c r="K592" i="3" s="1"/>
  <c r="N592" i="3"/>
  <c r="L580" i="3"/>
  <c r="K580" i="3" s="1"/>
  <c r="L568" i="3"/>
  <c r="K568" i="3" s="1"/>
  <c r="N568" i="3"/>
  <c r="L1394" i="3"/>
  <c r="K1394" i="3" s="1"/>
  <c r="N1394" i="3"/>
  <c r="L1382" i="3"/>
  <c r="K1382" i="3" s="1"/>
  <c r="N1382" i="3"/>
  <c r="L1370" i="3"/>
  <c r="K1370" i="3" s="1"/>
  <c r="N1370" i="3"/>
  <c r="L1358" i="3"/>
  <c r="K1358" i="3" s="1"/>
  <c r="N1358" i="3"/>
  <c r="L1346" i="3"/>
  <c r="K1346" i="3" s="1"/>
  <c r="L1334" i="3"/>
  <c r="K1334" i="3" s="1"/>
  <c r="N1334" i="3"/>
  <c r="N1322" i="3"/>
  <c r="L1322" i="3"/>
  <c r="K1322" i="3" s="1"/>
  <c r="L1310" i="3"/>
  <c r="K1310" i="3" s="1"/>
  <c r="N1310" i="3"/>
  <c r="L1298" i="3"/>
  <c r="K1298" i="3" s="1"/>
  <c r="N1298" i="3"/>
  <c r="L1286" i="3"/>
  <c r="K1286" i="3" s="1"/>
  <c r="N1286" i="3"/>
  <c r="L1274" i="3"/>
  <c r="K1274" i="3" s="1"/>
  <c r="L1262" i="3"/>
  <c r="K1262" i="3" s="1"/>
  <c r="N1262" i="3"/>
  <c r="L1250" i="3"/>
  <c r="K1250" i="3" s="1"/>
  <c r="N1250" i="3"/>
  <c r="L1238" i="3"/>
  <c r="K1238" i="3" s="1"/>
  <c r="N1238" i="3"/>
  <c r="L1226" i="3"/>
  <c r="K1226" i="3" s="1"/>
  <c r="N1226" i="3"/>
  <c r="L1214" i="3"/>
  <c r="K1214" i="3" s="1"/>
  <c r="N1214" i="3"/>
  <c r="L1202" i="3"/>
  <c r="K1202" i="3" s="1"/>
  <c r="N1202" i="3"/>
  <c r="L1190" i="3"/>
  <c r="K1190" i="3" s="1"/>
  <c r="N1190" i="3"/>
  <c r="L1178" i="3"/>
  <c r="K1178" i="3" s="1"/>
  <c r="N1178" i="3"/>
  <c r="L1166" i="3"/>
  <c r="K1166" i="3" s="1"/>
  <c r="N1166" i="3"/>
  <c r="L1154" i="3"/>
  <c r="K1154" i="3" s="1"/>
  <c r="N1154" i="3"/>
  <c r="L1142" i="3"/>
  <c r="K1142" i="3" s="1"/>
  <c r="N1142" i="3"/>
  <c r="L1130" i="3"/>
  <c r="K1130" i="3" s="1"/>
  <c r="L1118" i="3"/>
  <c r="K1118" i="3" s="1"/>
  <c r="N1118" i="3"/>
  <c r="L1106" i="3"/>
  <c r="K1106" i="3" s="1"/>
  <c r="N1106" i="3"/>
  <c r="L1094" i="3"/>
  <c r="K1094" i="3" s="1"/>
  <c r="N1094" i="3"/>
  <c r="L1082" i="3"/>
  <c r="K1082" i="3" s="1"/>
  <c r="N1082" i="3"/>
  <c r="L1070" i="3"/>
  <c r="K1070" i="3" s="1"/>
  <c r="N1070" i="3"/>
  <c r="L1058" i="3"/>
  <c r="K1058" i="3" s="1"/>
  <c r="N1058" i="3"/>
  <c r="L1046" i="3"/>
  <c r="K1046" i="3" s="1"/>
  <c r="N1046" i="3"/>
  <c r="L1034" i="3"/>
  <c r="K1034" i="3" s="1"/>
  <c r="N1034" i="3"/>
  <c r="L1022" i="3"/>
  <c r="K1022" i="3" s="1"/>
  <c r="N1022" i="3"/>
  <c r="L1010" i="3"/>
  <c r="K1010" i="3" s="1"/>
  <c r="N1010" i="3"/>
  <c r="L998" i="3"/>
  <c r="K998" i="3" s="1"/>
  <c r="N998" i="3"/>
  <c r="L986" i="3"/>
  <c r="K986" i="3" s="1"/>
  <c r="N986" i="3"/>
  <c r="L974" i="3"/>
  <c r="K974" i="3" s="1"/>
  <c r="N974" i="3"/>
  <c r="L962" i="3"/>
  <c r="K962" i="3" s="1"/>
  <c r="N962" i="3"/>
  <c r="L950" i="3"/>
  <c r="K950" i="3" s="1"/>
  <c r="N950" i="3"/>
  <c r="L938" i="3"/>
  <c r="K938" i="3" s="1"/>
  <c r="N938" i="3"/>
  <c r="L926" i="3"/>
  <c r="K926" i="3" s="1"/>
  <c r="N926" i="3"/>
  <c r="L914" i="3"/>
  <c r="K914" i="3" s="1"/>
  <c r="N914" i="3"/>
  <c r="L902" i="3"/>
  <c r="K902" i="3" s="1"/>
  <c r="N902" i="3"/>
  <c r="L890" i="3"/>
  <c r="K890" i="3" s="1"/>
  <c r="N890" i="3"/>
  <c r="L878" i="3"/>
  <c r="K878" i="3" s="1"/>
  <c r="N878" i="3"/>
  <c r="L866" i="3"/>
  <c r="K866" i="3" s="1"/>
  <c r="N866" i="3"/>
  <c r="L854" i="3"/>
  <c r="K854" i="3" s="1"/>
  <c r="N854" i="3"/>
  <c r="L842" i="3"/>
  <c r="K842" i="3" s="1"/>
  <c r="N842" i="3"/>
  <c r="L830" i="3"/>
  <c r="K830" i="3" s="1"/>
  <c r="N830" i="3"/>
  <c r="L818" i="3"/>
  <c r="K818" i="3" s="1"/>
  <c r="N818" i="3"/>
  <c r="L806" i="3"/>
  <c r="K806" i="3" s="1"/>
  <c r="N806" i="3"/>
  <c r="L794" i="3"/>
  <c r="K794" i="3" s="1"/>
  <c r="N794" i="3"/>
  <c r="L782" i="3"/>
  <c r="K782" i="3" s="1"/>
  <c r="N782" i="3"/>
  <c r="L770" i="3"/>
  <c r="K770" i="3" s="1"/>
  <c r="N770" i="3"/>
  <c r="L758" i="3"/>
  <c r="K758" i="3" s="1"/>
  <c r="N758" i="3"/>
  <c r="L746" i="3"/>
  <c r="K746" i="3" s="1"/>
  <c r="N746" i="3"/>
  <c r="L734" i="3"/>
  <c r="K734" i="3" s="1"/>
  <c r="N734" i="3"/>
  <c r="L722" i="3"/>
  <c r="K722" i="3" s="1"/>
  <c r="N722" i="3"/>
  <c r="L710" i="3"/>
  <c r="K710" i="3" s="1"/>
  <c r="N710" i="3"/>
  <c r="L698" i="3"/>
  <c r="K698" i="3" s="1"/>
  <c r="N698" i="3"/>
  <c r="L686" i="3"/>
  <c r="K686" i="3" s="1"/>
  <c r="N686" i="3"/>
  <c r="L674" i="3"/>
  <c r="K674" i="3" s="1"/>
  <c r="N674" i="3"/>
  <c r="L662" i="3"/>
  <c r="K662" i="3" s="1"/>
  <c r="N662" i="3"/>
  <c r="L650" i="3"/>
  <c r="K650" i="3" s="1"/>
  <c r="N650" i="3"/>
  <c r="L638" i="3"/>
  <c r="K638" i="3" s="1"/>
  <c r="N638" i="3"/>
  <c r="L626" i="3"/>
  <c r="K626" i="3" s="1"/>
  <c r="N626" i="3"/>
  <c r="L614" i="3"/>
  <c r="K614" i="3" s="1"/>
  <c r="N614" i="3"/>
  <c r="L602" i="3"/>
  <c r="K602" i="3" s="1"/>
  <c r="N602" i="3"/>
  <c r="L590" i="3"/>
  <c r="K590" i="3" s="1"/>
  <c r="N590" i="3"/>
  <c r="L578" i="3"/>
  <c r="K578" i="3" s="1"/>
  <c r="N578" i="3"/>
  <c r="N566" i="3"/>
  <c r="L566" i="3"/>
  <c r="K566" i="3" s="1"/>
  <c r="L1393" i="3"/>
  <c r="K1393" i="3" s="1"/>
  <c r="N1393" i="3"/>
  <c r="L1381" i="3"/>
  <c r="K1381" i="3" s="1"/>
  <c r="N1381" i="3"/>
  <c r="L1369" i="3"/>
  <c r="K1369" i="3" s="1"/>
  <c r="N1369" i="3"/>
  <c r="L1357" i="3"/>
  <c r="K1357" i="3" s="1"/>
  <c r="N1357" i="3"/>
  <c r="L1345" i="3"/>
  <c r="K1345" i="3" s="1"/>
  <c r="N1345" i="3"/>
  <c r="L1333" i="3"/>
  <c r="K1333" i="3" s="1"/>
  <c r="N1333" i="3"/>
  <c r="N1321" i="3"/>
  <c r="L1321" i="3"/>
  <c r="K1321" i="3" s="1"/>
  <c r="N1309" i="3"/>
  <c r="L1309" i="3"/>
  <c r="K1309" i="3" s="1"/>
  <c r="N1297" i="3"/>
  <c r="L1297" i="3"/>
  <c r="K1297" i="3" s="1"/>
  <c r="N1285" i="3"/>
  <c r="L1285" i="3"/>
  <c r="K1285" i="3" s="1"/>
  <c r="N1273" i="3"/>
  <c r="L1273" i="3"/>
  <c r="K1273" i="3" s="1"/>
  <c r="N1261" i="3"/>
  <c r="L1261" i="3"/>
  <c r="K1261" i="3" s="1"/>
  <c r="N1249" i="3"/>
  <c r="L1249" i="3"/>
  <c r="K1249" i="3" s="1"/>
  <c r="N1237" i="3"/>
  <c r="L1237" i="3"/>
  <c r="K1237" i="3" s="1"/>
  <c r="N1225" i="3"/>
  <c r="L1225" i="3"/>
  <c r="K1225" i="3" s="1"/>
  <c r="N1213" i="3"/>
  <c r="L1213" i="3"/>
  <c r="K1213" i="3" s="1"/>
  <c r="N1201" i="3"/>
  <c r="L1201" i="3"/>
  <c r="K1201" i="3" s="1"/>
  <c r="L1189" i="3"/>
  <c r="K1189" i="3" s="1"/>
  <c r="N1189" i="3"/>
  <c r="L1177" i="3"/>
  <c r="K1177" i="3" s="1"/>
  <c r="N1177" i="3"/>
  <c r="L1165" i="3"/>
  <c r="K1165" i="3" s="1"/>
  <c r="N1165" i="3"/>
  <c r="L1153" i="3"/>
  <c r="K1153" i="3" s="1"/>
  <c r="N1153" i="3"/>
  <c r="L1141" i="3"/>
  <c r="K1141" i="3" s="1"/>
  <c r="N1141" i="3"/>
  <c r="L1129" i="3"/>
  <c r="K1129" i="3" s="1"/>
  <c r="N1129" i="3"/>
  <c r="L1117" i="3"/>
  <c r="K1117" i="3" s="1"/>
  <c r="N1117" i="3"/>
  <c r="L1105" i="3"/>
  <c r="K1105" i="3" s="1"/>
  <c r="N1105" i="3"/>
  <c r="L1093" i="3"/>
  <c r="K1093" i="3" s="1"/>
  <c r="N1093" i="3"/>
  <c r="L1081" i="3"/>
  <c r="K1081" i="3" s="1"/>
  <c r="N1081" i="3"/>
  <c r="L1069" i="3"/>
  <c r="K1069" i="3" s="1"/>
  <c r="N1069" i="3"/>
  <c r="L1057" i="3"/>
  <c r="K1057" i="3" s="1"/>
  <c r="N1057" i="3"/>
  <c r="L1045" i="3"/>
  <c r="K1045" i="3" s="1"/>
  <c r="N1045" i="3"/>
  <c r="L1033" i="3"/>
  <c r="K1033" i="3" s="1"/>
  <c r="N1033" i="3"/>
  <c r="L1021" i="3"/>
  <c r="K1021" i="3" s="1"/>
  <c r="N1021" i="3"/>
  <c r="L1009" i="3"/>
  <c r="K1009" i="3" s="1"/>
  <c r="N1009" i="3"/>
  <c r="L997" i="3"/>
  <c r="K997" i="3" s="1"/>
  <c r="N997" i="3"/>
  <c r="L985" i="3"/>
  <c r="K985" i="3" s="1"/>
  <c r="N985" i="3"/>
  <c r="L973" i="3"/>
  <c r="K973" i="3" s="1"/>
  <c r="N973" i="3"/>
  <c r="L961" i="3"/>
  <c r="K961" i="3" s="1"/>
  <c r="N961" i="3"/>
  <c r="L949" i="3"/>
  <c r="K949" i="3" s="1"/>
  <c r="N949" i="3"/>
  <c r="L937" i="3"/>
  <c r="K937" i="3" s="1"/>
  <c r="N937" i="3"/>
  <c r="L925" i="3"/>
  <c r="K925" i="3" s="1"/>
  <c r="N925" i="3"/>
  <c r="L913" i="3"/>
  <c r="K913" i="3" s="1"/>
  <c r="N913" i="3"/>
  <c r="L901" i="3"/>
  <c r="K901" i="3" s="1"/>
  <c r="N901" i="3"/>
  <c r="L889" i="3"/>
  <c r="K889" i="3" s="1"/>
  <c r="N889" i="3"/>
  <c r="L877" i="3"/>
  <c r="K877" i="3" s="1"/>
  <c r="N877" i="3"/>
  <c r="L817" i="3"/>
  <c r="K817" i="3" s="1"/>
  <c r="N817" i="3"/>
  <c r="L805" i="3"/>
  <c r="K805" i="3" s="1"/>
  <c r="N805" i="3"/>
  <c r="L793" i="3"/>
  <c r="K793" i="3" s="1"/>
  <c r="N793" i="3"/>
  <c r="L781" i="3"/>
  <c r="K781" i="3" s="1"/>
  <c r="N781" i="3"/>
  <c r="L769" i="3"/>
  <c r="K769" i="3" s="1"/>
  <c r="N769" i="3"/>
  <c r="L757" i="3"/>
  <c r="K757" i="3" s="1"/>
  <c r="N757" i="3"/>
  <c r="L745" i="3"/>
  <c r="K745" i="3" s="1"/>
  <c r="N745" i="3"/>
  <c r="L733" i="3"/>
  <c r="K733" i="3" s="1"/>
  <c r="N733" i="3"/>
  <c r="N721" i="3"/>
  <c r="L673" i="3"/>
  <c r="K673" i="3" s="1"/>
  <c r="N673" i="3"/>
  <c r="L661" i="3"/>
  <c r="K661" i="3" s="1"/>
  <c r="N661" i="3"/>
  <c r="L649" i="3"/>
  <c r="K649" i="3" s="1"/>
  <c r="N649" i="3"/>
  <c r="L637" i="3"/>
  <c r="K637" i="3" s="1"/>
  <c r="N637" i="3"/>
  <c r="L625" i="3"/>
  <c r="K625" i="3" s="1"/>
  <c r="N625" i="3"/>
  <c r="L613" i="3"/>
  <c r="K613" i="3" s="1"/>
  <c r="N613" i="3"/>
  <c r="L601" i="3"/>
  <c r="K601" i="3" s="1"/>
  <c r="N601" i="3"/>
  <c r="L589" i="3"/>
  <c r="K589" i="3" s="1"/>
  <c r="N589" i="3"/>
  <c r="L912" i="3"/>
  <c r="K912" i="3" s="1"/>
  <c r="N912" i="3"/>
  <c r="L876" i="3"/>
  <c r="K876" i="3" s="1"/>
  <c r="N876" i="3"/>
  <c r="L840" i="3"/>
  <c r="K840" i="3" s="1"/>
  <c r="N840" i="3"/>
  <c r="N816" i="3"/>
  <c r="L816" i="3"/>
  <c r="K816" i="3" s="1"/>
  <c r="L792" i="3"/>
  <c r="K792" i="3" s="1"/>
  <c r="N792" i="3"/>
  <c r="L732" i="3"/>
  <c r="K732" i="3" s="1"/>
  <c r="N732" i="3"/>
  <c r="L720" i="3"/>
  <c r="K720" i="3" s="1"/>
  <c r="N720" i="3"/>
  <c r="L696" i="3"/>
  <c r="K696" i="3" s="1"/>
  <c r="L684" i="3"/>
  <c r="K684" i="3" s="1"/>
  <c r="N684" i="3"/>
  <c r="N672" i="3"/>
  <c r="L672" i="3"/>
  <c r="K672" i="3" s="1"/>
  <c r="L648" i="3"/>
  <c r="K648" i="3" s="1"/>
  <c r="N648" i="3"/>
  <c r="L588" i="3"/>
  <c r="K588" i="3" s="1"/>
  <c r="N588" i="3"/>
  <c r="L576" i="3"/>
  <c r="K576" i="3" s="1"/>
  <c r="N576" i="3"/>
  <c r="L564" i="3"/>
  <c r="K564" i="3" s="1"/>
  <c r="L1380" i="3"/>
  <c r="K1380" i="3" s="1"/>
  <c r="N1380" i="3"/>
  <c r="L1356" i="3"/>
  <c r="K1356" i="3" s="1"/>
  <c r="N1356" i="3"/>
  <c r="L1308" i="3"/>
  <c r="K1308" i="3" s="1"/>
  <c r="N1308" i="3"/>
  <c r="L1284" i="3"/>
  <c r="K1284" i="3" s="1"/>
  <c r="N1284" i="3"/>
  <c r="L1260" i="3"/>
  <c r="K1260" i="3" s="1"/>
  <c r="N1260" i="3"/>
  <c r="L1236" i="3"/>
  <c r="K1236" i="3" s="1"/>
  <c r="N1236" i="3"/>
  <c r="L1212" i="3"/>
  <c r="K1212" i="3" s="1"/>
  <c r="N1212" i="3"/>
  <c r="N1188" i="3"/>
  <c r="L1188" i="3"/>
  <c r="K1188" i="3" s="1"/>
  <c r="L1164" i="3"/>
  <c r="K1164" i="3" s="1"/>
  <c r="N1164" i="3"/>
  <c r="L1140" i="3"/>
  <c r="K1140" i="3" s="1"/>
  <c r="N1140" i="3"/>
  <c r="N1116" i="3"/>
  <c r="L1116" i="3"/>
  <c r="K1116" i="3" s="1"/>
  <c r="L1092" i="3"/>
  <c r="K1092" i="3" s="1"/>
  <c r="N1092" i="3"/>
  <c r="L1068" i="3"/>
  <c r="K1068" i="3" s="1"/>
  <c r="N1068" i="3"/>
  <c r="L1032" i="3"/>
  <c r="K1032" i="3" s="1"/>
  <c r="N1032" i="3"/>
  <c r="N1008" i="3"/>
  <c r="L1008" i="3"/>
  <c r="K1008" i="3" s="1"/>
  <c r="L984" i="3"/>
  <c r="K984" i="3" s="1"/>
  <c r="N984" i="3"/>
  <c r="L960" i="3"/>
  <c r="K960" i="3" s="1"/>
  <c r="N960" i="3"/>
  <c r="N936" i="3"/>
  <c r="L936" i="3"/>
  <c r="K936" i="3" s="1"/>
  <c r="L852" i="3"/>
  <c r="K852" i="3" s="1"/>
  <c r="N852" i="3"/>
  <c r="L828" i="3"/>
  <c r="K828" i="3" s="1"/>
  <c r="N828" i="3"/>
  <c r="L804" i="3"/>
  <c r="K804" i="3" s="1"/>
  <c r="N804" i="3"/>
  <c r="L660" i="3"/>
  <c r="K660" i="3" s="1"/>
  <c r="N660" i="3"/>
  <c r="L1391" i="3"/>
  <c r="K1391" i="3" s="1"/>
  <c r="N1391" i="3"/>
  <c r="L1379" i="3"/>
  <c r="K1379" i="3" s="1"/>
  <c r="N1379" i="3"/>
  <c r="L1367" i="3"/>
  <c r="K1367" i="3" s="1"/>
  <c r="N1367" i="3"/>
  <c r="L1355" i="3"/>
  <c r="K1355" i="3" s="1"/>
  <c r="N1355" i="3"/>
  <c r="L1343" i="3"/>
  <c r="K1343" i="3" s="1"/>
  <c r="N1343" i="3"/>
  <c r="L1331" i="3"/>
  <c r="K1331" i="3" s="1"/>
  <c r="N1331" i="3"/>
  <c r="L1319" i="3"/>
  <c r="K1319" i="3" s="1"/>
  <c r="N1319" i="3"/>
  <c r="L1307" i="3"/>
  <c r="K1307" i="3" s="1"/>
  <c r="N1307" i="3"/>
  <c r="L1295" i="3"/>
  <c r="K1295" i="3" s="1"/>
  <c r="N1295" i="3"/>
  <c r="L1283" i="3"/>
  <c r="K1283" i="3" s="1"/>
  <c r="N1283" i="3"/>
  <c r="L1271" i="3"/>
  <c r="K1271" i="3" s="1"/>
  <c r="N1271" i="3"/>
  <c r="L1259" i="3"/>
  <c r="K1259" i="3" s="1"/>
  <c r="N1259" i="3"/>
  <c r="L1247" i="3"/>
  <c r="K1247" i="3" s="1"/>
  <c r="N1247" i="3"/>
  <c r="L1235" i="3"/>
  <c r="K1235" i="3" s="1"/>
  <c r="N1235" i="3"/>
  <c r="L1223" i="3"/>
  <c r="K1223" i="3" s="1"/>
  <c r="N1223" i="3"/>
  <c r="L1211" i="3"/>
  <c r="K1211" i="3" s="1"/>
  <c r="N1211" i="3"/>
  <c r="L1199" i="3"/>
  <c r="K1199" i="3" s="1"/>
  <c r="N1199" i="3"/>
  <c r="L1187" i="3"/>
  <c r="K1187" i="3" s="1"/>
  <c r="N1187" i="3"/>
  <c r="L1175" i="3"/>
  <c r="K1175" i="3" s="1"/>
  <c r="N1175" i="3"/>
  <c r="L1163" i="3"/>
  <c r="K1163" i="3" s="1"/>
  <c r="N1163" i="3"/>
  <c r="L1151" i="3"/>
  <c r="K1151" i="3" s="1"/>
  <c r="N1151" i="3"/>
  <c r="L1139" i="3"/>
  <c r="K1139" i="3" s="1"/>
  <c r="N1139" i="3"/>
  <c r="L1127" i="3"/>
  <c r="K1127" i="3" s="1"/>
  <c r="N1127" i="3"/>
  <c r="L1115" i="3"/>
  <c r="K1115" i="3" s="1"/>
  <c r="N1115" i="3"/>
  <c r="L1103" i="3"/>
  <c r="K1103" i="3" s="1"/>
  <c r="N1103" i="3"/>
  <c r="L1091" i="3"/>
  <c r="K1091" i="3" s="1"/>
  <c r="N1091" i="3"/>
  <c r="L1079" i="3"/>
  <c r="K1079" i="3" s="1"/>
  <c r="N1079" i="3"/>
  <c r="L1067" i="3"/>
  <c r="K1067" i="3" s="1"/>
  <c r="N1067" i="3"/>
  <c r="L1055" i="3"/>
  <c r="K1055" i="3" s="1"/>
  <c r="N1055" i="3"/>
  <c r="L1043" i="3"/>
  <c r="K1043" i="3" s="1"/>
  <c r="N1043" i="3"/>
  <c r="L1031" i="3"/>
  <c r="K1031" i="3" s="1"/>
  <c r="N1031" i="3"/>
  <c r="L1019" i="3"/>
  <c r="K1019" i="3" s="1"/>
  <c r="N1019" i="3"/>
  <c r="L1007" i="3"/>
  <c r="K1007" i="3" s="1"/>
  <c r="N1007" i="3"/>
  <c r="L995" i="3"/>
  <c r="K995" i="3" s="1"/>
  <c r="N995" i="3"/>
  <c r="L983" i="3"/>
  <c r="K983" i="3" s="1"/>
  <c r="N983" i="3"/>
  <c r="L971" i="3"/>
  <c r="K971" i="3" s="1"/>
  <c r="N971" i="3"/>
  <c r="L959" i="3"/>
  <c r="K959" i="3" s="1"/>
  <c r="N959" i="3"/>
  <c r="L947" i="3"/>
  <c r="K947" i="3" s="1"/>
  <c r="N947" i="3"/>
  <c r="L935" i="3"/>
  <c r="K935" i="3" s="1"/>
  <c r="N935" i="3"/>
  <c r="L923" i="3"/>
  <c r="K923" i="3" s="1"/>
  <c r="N923" i="3"/>
  <c r="L911" i="3"/>
  <c r="K911" i="3" s="1"/>
  <c r="N911" i="3"/>
  <c r="L899" i="3"/>
  <c r="K899" i="3" s="1"/>
  <c r="N899" i="3"/>
  <c r="L887" i="3"/>
  <c r="K887" i="3" s="1"/>
  <c r="N887" i="3"/>
  <c r="L875" i="3"/>
  <c r="K875" i="3" s="1"/>
  <c r="N875" i="3"/>
  <c r="L863" i="3"/>
  <c r="K863" i="3" s="1"/>
  <c r="L851" i="3"/>
  <c r="K851" i="3" s="1"/>
  <c r="N851" i="3"/>
  <c r="L791" i="3"/>
  <c r="K791" i="3" s="1"/>
  <c r="N791" i="3"/>
  <c r="L779" i="3"/>
  <c r="K779" i="3" s="1"/>
  <c r="N779" i="3"/>
  <c r="L767" i="3"/>
  <c r="K767" i="3" s="1"/>
  <c r="N767" i="3"/>
  <c r="L755" i="3"/>
  <c r="K755" i="3" s="1"/>
  <c r="L743" i="3"/>
  <c r="K743" i="3" s="1"/>
  <c r="N743" i="3"/>
  <c r="L731" i="3"/>
  <c r="K731" i="3" s="1"/>
  <c r="N731" i="3"/>
  <c r="L719" i="3"/>
  <c r="K719" i="3" s="1"/>
  <c r="L707" i="3"/>
  <c r="K707" i="3" s="1"/>
  <c r="N707" i="3"/>
  <c r="L683" i="3"/>
  <c r="K683" i="3" s="1"/>
  <c r="L647" i="3"/>
  <c r="K647" i="3" s="1"/>
  <c r="N647" i="3"/>
  <c r="L635" i="3"/>
  <c r="K635" i="3" s="1"/>
  <c r="N635" i="3"/>
  <c r="L623" i="3"/>
  <c r="K623" i="3" s="1"/>
  <c r="N623" i="3"/>
  <c r="L611" i="3"/>
  <c r="K611" i="3" s="1"/>
  <c r="N611" i="3"/>
  <c r="L599" i="3"/>
  <c r="K599" i="3" s="1"/>
  <c r="N599" i="3"/>
  <c r="L587" i="3"/>
  <c r="K587" i="3" s="1"/>
  <c r="N587" i="3"/>
  <c r="L575" i="3"/>
  <c r="K575" i="3" s="1"/>
  <c r="L563" i="3"/>
  <c r="K563" i="3" s="1"/>
  <c r="N563" i="3"/>
  <c r="L1368" i="3"/>
  <c r="K1368" i="3" s="1"/>
  <c r="N1368" i="3"/>
  <c r="L1320" i="3"/>
  <c r="K1320" i="3" s="1"/>
  <c r="N1320" i="3"/>
  <c r="L1296" i="3"/>
  <c r="K1296" i="3" s="1"/>
  <c r="N1296" i="3"/>
  <c r="L1272" i="3"/>
  <c r="K1272" i="3" s="1"/>
  <c r="N1272" i="3"/>
  <c r="L1248" i="3"/>
  <c r="K1248" i="3" s="1"/>
  <c r="N1248" i="3"/>
  <c r="L1224" i="3"/>
  <c r="K1224" i="3" s="1"/>
  <c r="N1224" i="3"/>
  <c r="L1200" i="3"/>
  <c r="K1200" i="3" s="1"/>
  <c r="N1200" i="3"/>
  <c r="L1176" i="3"/>
  <c r="K1176" i="3" s="1"/>
  <c r="N1176" i="3"/>
  <c r="N1152" i="3"/>
  <c r="L1152" i="3"/>
  <c r="K1152" i="3" s="1"/>
  <c r="L1128" i="3"/>
  <c r="K1128" i="3" s="1"/>
  <c r="N1128" i="3"/>
  <c r="L1104" i="3"/>
  <c r="K1104" i="3" s="1"/>
  <c r="N1104" i="3"/>
  <c r="N1080" i="3"/>
  <c r="L1080" i="3"/>
  <c r="K1080" i="3" s="1"/>
  <c r="L1056" i="3"/>
  <c r="K1056" i="3" s="1"/>
  <c r="N1056" i="3"/>
  <c r="N1044" i="3"/>
  <c r="L1044" i="3"/>
  <c r="K1044" i="3" s="1"/>
  <c r="L1020" i="3"/>
  <c r="K1020" i="3" s="1"/>
  <c r="N1020" i="3"/>
  <c r="L996" i="3"/>
  <c r="K996" i="3" s="1"/>
  <c r="N996" i="3"/>
  <c r="N972" i="3"/>
  <c r="L972" i="3"/>
  <c r="K972" i="3" s="1"/>
  <c r="L948" i="3"/>
  <c r="K948" i="3" s="1"/>
  <c r="N948" i="3"/>
  <c r="L924" i="3"/>
  <c r="K924" i="3" s="1"/>
  <c r="N924" i="3"/>
  <c r="N864" i="3"/>
  <c r="L864" i="3"/>
  <c r="K864" i="3" s="1"/>
  <c r="L708" i="3"/>
  <c r="K708" i="3" s="1"/>
  <c r="N708" i="3"/>
  <c r="L1390" i="3"/>
  <c r="K1390" i="3" s="1"/>
  <c r="N1390" i="3"/>
  <c r="L1378" i="3"/>
  <c r="K1378" i="3" s="1"/>
  <c r="N1378" i="3"/>
  <c r="L1366" i="3"/>
  <c r="K1366" i="3" s="1"/>
  <c r="N1366" i="3"/>
  <c r="L1354" i="3"/>
  <c r="K1354" i="3" s="1"/>
  <c r="N1354" i="3"/>
  <c r="N1342" i="3"/>
  <c r="L1342" i="3"/>
  <c r="K1342" i="3" s="1"/>
  <c r="N1330" i="3"/>
  <c r="L1330" i="3"/>
  <c r="K1330" i="3" s="1"/>
  <c r="N1318" i="3"/>
  <c r="L1318" i="3"/>
  <c r="K1318" i="3" s="1"/>
  <c r="N1306" i="3"/>
  <c r="L1306" i="3"/>
  <c r="K1306" i="3" s="1"/>
  <c r="N1294" i="3"/>
  <c r="L1294" i="3"/>
  <c r="K1294" i="3" s="1"/>
  <c r="N1282" i="3"/>
  <c r="L1282" i="3"/>
  <c r="K1282" i="3" s="1"/>
  <c r="N1270" i="3"/>
  <c r="L1270" i="3"/>
  <c r="K1270" i="3" s="1"/>
  <c r="N1258" i="3"/>
  <c r="L1258" i="3"/>
  <c r="K1258" i="3" s="1"/>
  <c r="N1246" i="3"/>
  <c r="L1246" i="3"/>
  <c r="K1246" i="3" s="1"/>
  <c r="N1234" i="3"/>
  <c r="L1234" i="3"/>
  <c r="K1234" i="3" s="1"/>
  <c r="N1222" i="3"/>
  <c r="L1222" i="3"/>
  <c r="K1222" i="3" s="1"/>
  <c r="N1210" i="3"/>
  <c r="L1210" i="3"/>
  <c r="K1210" i="3" s="1"/>
  <c r="N1198" i="3"/>
  <c r="L1198" i="3"/>
  <c r="K1198" i="3" s="1"/>
  <c r="L1186" i="3"/>
  <c r="K1186" i="3" s="1"/>
  <c r="N1186" i="3"/>
  <c r="L1174" i="3"/>
  <c r="K1174" i="3" s="1"/>
  <c r="N1174" i="3"/>
  <c r="L1162" i="3"/>
  <c r="K1162" i="3" s="1"/>
  <c r="N1162" i="3"/>
  <c r="L1150" i="3"/>
  <c r="K1150" i="3" s="1"/>
  <c r="N1150" i="3"/>
  <c r="L1138" i="3"/>
  <c r="K1138" i="3" s="1"/>
  <c r="N1138" i="3"/>
  <c r="L1126" i="3"/>
  <c r="K1126" i="3" s="1"/>
  <c r="N1126" i="3"/>
  <c r="L1114" i="3"/>
  <c r="K1114" i="3" s="1"/>
  <c r="N1114" i="3"/>
  <c r="L1102" i="3"/>
  <c r="K1102" i="3" s="1"/>
  <c r="N1102" i="3"/>
  <c r="L1090" i="3"/>
  <c r="K1090" i="3" s="1"/>
  <c r="N1090" i="3"/>
  <c r="L1078" i="3"/>
  <c r="K1078" i="3" s="1"/>
  <c r="N1078" i="3"/>
  <c r="L1066" i="3"/>
  <c r="K1066" i="3" s="1"/>
  <c r="N1066" i="3"/>
  <c r="L1054" i="3"/>
  <c r="K1054" i="3" s="1"/>
  <c r="N1054" i="3"/>
  <c r="L1042" i="3"/>
  <c r="K1042" i="3" s="1"/>
  <c r="N1042" i="3"/>
  <c r="L1030" i="3"/>
  <c r="K1030" i="3" s="1"/>
  <c r="N1030" i="3"/>
  <c r="L1018" i="3"/>
  <c r="K1018" i="3" s="1"/>
  <c r="N1018" i="3"/>
  <c r="L1006" i="3"/>
  <c r="K1006" i="3" s="1"/>
  <c r="N1006" i="3"/>
  <c r="L994" i="3"/>
  <c r="K994" i="3" s="1"/>
  <c r="N994" i="3"/>
  <c r="L982" i="3"/>
  <c r="K982" i="3" s="1"/>
  <c r="N982" i="3"/>
  <c r="L970" i="3"/>
  <c r="K970" i="3" s="1"/>
  <c r="N970" i="3"/>
  <c r="L958" i="3"/>
  <c r="K958" i="3" s="1"/>
  <c r="N958" i="3"/>
  <c r="L946" i="3"/>
  <c r="K946" i="3" s="1"/>
  <c r="N946" i="3"/>
  <c r="L934" i="3"/>
  <c r="K934" i="3" s="1"/>
  <c r="N934" i="3"/>
  <c r="L922" i="3"/>
  <c r="K922" i="3" s="1"/>
  <c r="N922" i="3"/>
  <c r="L910" i="3"/>
  <c r="K910" i="3" s="1"/>
  <c r="N910" i="3"/>
  <c r="L898" i="3"/>
  <c r="K898" i="3" s="1"/>
  <c r="N898" i="3"/>
  <c r="L886" i="3"/>
  <c r="K886" i="3" s="1"/>
  <c r="N886" i="3"/>
  <c r="L874" i="3"/>
  <c r="K874" i="3" s="1"/>
  <c r="N874" i="3"/>
  <c r="L862" i="3"/>
  <c r="K862" i="3" s="1"/>
  <c r="N862" i="3"/>
  <c r="L850" i="3"/>
  <c r="K850" i="3" s="1"/>
  <c r="N850" i="3"/>
  <c r="L838" i="3"/>
  <c r="K838" i="3" s="1"/>
  <c r="N838" i="3"/>
  <c r="L826" i="3"/>
  <c r="K826" i="3" s="1"/>
  <c r="N826" i="3"/>
  <c r="L814" i="3"/>
  <c r="K814" i="3" s="1"/>
  <c r="N814" i="3"/>
  <c r="L802" i="3"/>
  <c r="K802" i="3" s="1"/>
  <c r="N802" i="3"/>
  <c r="L790" i="3"/>
  <c r="K790" i="3" s="1"/>
  <c r="N790" i="3"/>
  <c r="L778" i="3"/>
  <c r="K778" i="3" s="1"/>
  <c r="N778" i="3"/>
  <c r="L766" i="3"/>
  <c r="K766" i="3" s="1"/>
  <c r="N766" i="3"/>
  <c r="L754" i="3"/>
  <c r="K754" i="3" s="1"/>
  <c r="N754" i="3"/>
  <c r="L742" i="3"/>
  <c r="K742" i="3" s="1"/>
  <c r="N742" i="3"/>
  <c r="L730" i="3"/>
  <c r="K730" i="3" s="1"/>
  <c r="N730" i="3"/>
  <c r="L718" i="3"/>
  <c r="K718" i="3" s="1"/>
  <c r="N718" i="3"/>
  <c r="L706" i="3"/>
  <c r="K706" i="3" s="1"/>
  <c r="N706" i="3"/>
  <c r="L694" i="3"/>
  <c r="K694" i="3" s="1"/>
  <c r="N694" i="3"/>
  <c r="L682" i="3"/>
  <c r="K682" i="3" s="1"/>
  <c r="N682" i="3"/>
  <c r="L670" i="3"/>
  <c r="K670" i="3" s="1"/>
  <c r="N670" i="3"/>
  <c r="L658" i="3"/>
  <c r="K658" i="3" s="1"/>
  <c r="N658" i="3"/>
  <c r="L646" i="3"/>
  <c r="K646" i="3" s="1"/>
  <c r="N646" i="3"/>
  <c r="L634" i="3"/>
  <c r="K634" i="3" s="1"/>
  <c r="N634" i="3"/>
  <c r="L622" i="3"/>
  <c r="K622" i="3" s="1"/>
  <c r="N622" i="3"/>
  <c r="L610" i="3"/>
  <c r="K610" i="3" s="1"/>
  <c r="N610" i="3"/>
  <c r="L598" i="3"/>
  <c r="K598" i="3" s="1"/>
  <c r="N598" i="3"/>
  <c r="L586" i="3"/>
  <c r="K586" i="3" s="1"/>
  <c r="N586" i="3"/>
  <c r="L574" i="3"/>
  <c r="K574" i="3" s="1"/>
  <c r="N574" i="3"/>
  <c r="L562" i="3"/>
  <c r="K562" i="3" s="1"/>
  <c r="N562" i="3"/>
  <c r="L1392" i="3"/>
  <c r="K1392" i="3" s="1"/>
  <c r="N1392" i="3"/>
  <c r="N1365" i="3"/>
  <c r="L1365" i="3"/>
  <c r="K1365" i="3" s="1"/>
  <c r="L1317" i="3"/>
  <c r="K1317" i="3" s="1"/>
  <c r="N1317" i="3"/>
  <c r="L1281" i="3"/>
  <c r="K1281" i="3" s="1"/>
  <c r="N1281" i="3"/>
  <c r="L1245" i="3"/>
  <c r="K1245" i="3" s="1"/>
  <c r="N1245" i="3"/>
  <c r="L1209" i="3"/>
  <c r="K1209" i="3" s="1"/>
  <c r="N1209" i="3"/>
  <c r="L1173" i="3"/>
  <c r="K1173" i="3" s="1"/>
  <c r="N1173" i="3"/>
  <c r="L1161" i="3"/>
  <c r="K1161" i="3" s="1"/>
  <c r="N1161" i="3"/>
  <c r="N1149" i="3"/>
  <c r="L1149" i="3"/>
  <c r="K1149" i="3" s="1"/>
  <c r="L1137" i="3"/>
  <c r="K1137" i="3" s="1"/>
  <c r="N1137" i="3"/>
  <c r="L1125" i="3"/>
  <c r="K1125" i="3" s="1"/>
  <c r="N1125" i="3"/>
  <c r="L1113" i="3"/>
  <c r="K1113" i="3" s="1"/>
  <c r="N1113" i="3"/>
  <c r="L1101" i="3"/>
  <c r="K1101" i="3" s="1"/>
  <c r="N1101" i="3"/>
  <c r="L1089" i="3"/>
  <c r="K1089" i="3" s="1"/>
  <c r="N1089" i="3"/>
  <c r="N1077" i="3"/>
  <c r="L1077" i="3"/>
  <c r="K1077" i="3" s="1"/>
  <c r="L1065" i="3"/>
  <c r="K1065" i="3" s="1"/>
  <c r="N1065" i="3"/>
  <c r="L1053" i="3"/>
  <c r="K1053" i="3" s="1"/>
  <c r="N1053" i="3"/>
  <c r="L1041" i="3"/>
  <c r="K1041" i="3" s="1"/>
  <c r="N1041" i="3"/>
  <c r="L1029" i="3"/>
  <c r="K1029" i="3" s="1"/>
  <c r="N1029" i="3"/>
  <c r="L1017" i="3"/>
  <c r="K1017" i="3" s="1"/>
  <c r="N1017" i="3"/>
  <c r="N1005" i="3"/>
  <c r="L1005" i="3"/>
  <c r="K1005" i="3" s="1"/>
  <c r="L993" i="3"/>
  <c r="K993" i="3" s="1"/>
  <c r="N993" i="3"/>
  <c r="L981" i="3"/>
  <c r="K981" i="3" s="1"/>
  <c r="N981" i="3"/>
  <c r="L969" i="3"/>
  <c r="K969" i="3" s="1"/>
  <c r="N969" i="3"/>
  <c r="L957" i="3"/>
  <c r="K957" i="3" s="1"/>
  <c r="N957" i="3"/>
  <c r="L945" i="3"/>
  <c r="K945" i="3" s="1"/>
  <c r="N945" i="3"/>
  <c r="N933" i="3"/>
  <c r="L933" i="3"/>
  <c r="K933" i="3" s="1"/>
  <c r="L921" i="3"/>
  <c r="K921" i="3" s="1"/>
  <c r="N921" i="3"/>
  <c r="L909" i="3"/>
  <c r="K909" i="3" s="1"/>
  <c r="N909" i="3"/>
  <c r="L897" i="3"/>
  <c r="K897" i="3" s="1"/>
  <c r="N897" i="3"/>
  <c r="L885" i="3"/>
  <c r="K885" i="3" s="1"/>
  <c r="N885" i="3"/>
  <c r="L873" i="3"/>
  <c r="K873" i="3" s="1"/>
  <c r="N873" i="3"/>
  <c r="N861" i="3"/>
  <c r="L861" i="3"/>
  <c r="K861" i="3" s="1"/>
  <c r="L849" i="3"/>
  <c r="K849" i="3" s="1"/>
  <c r="N849" i="3"/>
  <c r="L837" i="3"/>
  <c r="K837" i="3" s="1"/>
  <c r="N837" i="3"/>
  <c r="L825" i="3"/>
  <c r="K825" i="3" s="1"/>
  <c r="N825" i="3"/>
  <c r="L813" i="3"/>
  <c r="K813" i="3" s="1"/>
  <c r="N813" i="3"/>
  <c r="N801" i="3"/>
  <c r="L801" i="3"/>
  <c r="K801" i="3" s="1"/>
  <c r="L789" i="3"/>
  <c r="K789" i="3" s="1"/>
  <c r="N789" i="3"/>
  <c r="L777" i="3"/>
  <c r="K777" i="3" s="1"/>
  <c r="N777" i="3"/>
  <c r="L765" i="3"/>
  <c r="K765" i="3" s="1"/>
  <c r="N765" i="3"/>
  <c r="L753" i="3"/>
  <c r="K753" i="3" s="1"/>
  <c r="N753" i="3"/>
  <c r="L741" i="3"/>
  <c r="K741" i="3" s="1"/>
  <c r="N741" i="3"/>
  <c r="N729" i="3"/>
  <c r="L729" i="3"/>
  <c r="K729" i="3" s="1"/>
  <c r="L717" i="3"/>
  <c r="K717" i="3" s="1"/>
  <c r="N717" i="3"/>
  <c r="L705" i="3"/>
  <c r="K705" i="3" s="1"/>
  <c r="N705" i="3"/>
  <c r="L693" i="3"/>
  <c r="K693" i="3" s="1"/>
  <c r="N693" i="3"/>
  <c r="L681" i="3"/>
  <c r="K681" i="3" s="1"/>
  <c r="N681" i="3"/>
  <c r="L669" i="3"/>
  <c r="K669" i="3" s="1"/>
  <c r="N669" i="3"/>
  <c r="N657" i="3"/>
  <c r="L657" i="3"/>
  <c r="K657" i="3" s="1"/>
  <c r="L645" i="3"/>
  <c r="K645" i="3" s="1"/>
  <c r="N645" i="3"/>
  <c r="L633" i="3"/>
  <c r="K633" i="3" s="1"/>
  <c r="N633" i="3"/>
  <c r="L621" i="3"/>
  <c r="K621" i="3" s="1"/>
  <c r="N621" i="3"/>
  <c r="L609" i="3"/>
  <c r="K609" i="3" s="1"/>
  <c r="N609" i="3"/>
  <c r="L597" i="3"/>
  <c r="K597" i="3" s="1"/>
  <c r="N597" i="3"/>
  <c r="N585" i="3"/>
  <c r="L585" i="3"/>
  <c r="K585" i="3" s="1"/>
  <c r="N573" i="3"/>
  <c r="L573" i="3"/>
  <c r="K573" i="3" s="1"/>
  <c r="N561" i="3"/>
  <c r="L561" i="3"/>
  <c r="K561" i="3" s="1"/>
  <c r="N1344" i="3"/>
  <c r="L1344" i="3"/>
  <c r="K1344" i="3" s="1"/>
  <c r="N1377" i="3"/>
  <c r="L1377" i="3"/>
  <c r="K1377" i="3" s="1"/>
  <c r="L1341" i="3"/>
  <c r="K1341" i="3" s="1"/>
  <c r="N1341" i="3"/>
  <c r="L1293" i="3"/>
  <c r="K1293" i="3" s="1"/>
  <c r="N1293" i="3"/>
  <c r="L1197" i="3"/>
  <c r="K1197" i="3" s="1"/>
  <c r="N1197" i="3"/>
  <c r="L1400" i="3"/>
  <c r="K1400" i="3" s="1"/>
  <c r="N1400" i="3"/>
  <c r="L1376" i="3"/>
  <c r="K1376" i="3" s="1"/>
  <c r="N1376" i="3"/>
  <c r="L1352" i="3"/>
  <c r="K1352" i="3" s="1"/>
  <c r="N1352" i="3"/>
  <c r="L1328" i="3"/>
  <c r="K1328" i="3" s="1"/>
  <c r="N1328" i="3"/>
  <c r="L1304" i="3"/>
  <c r="K1304" i="3" s="1"/>
  <c r="N1304" i="3"/>
  <c r="L1292" i="3"/>
  <c r="K1292" i="3" s="1"/>
  <c r="N1292" i="3"/>
  <c r="L1280" i="3"/>
  <c r="K1280" i="3" s="1"/>
  <c r="N1280" i="3"/>
  <c r="L1256" i="3"/>
  <c r="K1256" i="3" s="1"/>
  <c r="N1256" i="3"/>
  <c r="L1232" i="3"/>
  <c r="K1232" i="3" s="1"/>
  <c r="N1232" i="3"/>
  <c r="L1220" i="3"/>
  <c r="K1220" i="3" s="1"/>
  <c r="N1220" i="3"/>
  <c r="L1208" i="3"/>
  <c r="K1208" i="3" s="1"/>
  <c r="N1208" i="3"/>
  <c r="L1196" i="3"/>
  <c r="K1196" i="3" s="1"/>
  <c r="N1196" i="3"/>
  <c r="L1184" i="3"/>
  <c r="K1184" i="3" s="1"/>
  <c r="N1184" i="3"/>
  <c r="L1160" i="3"/>
  <c r="K1160" i="3" s="1"/>
  <c r="N1160" i="3"/>
  <c r="L1148" i="3"/>
  <c r="K1148" i="3" s="1"/>
  <c r="N1148" i="3"/>
  <c r="L1136" i="3"/>
  <c r="K1136" i="3" s="1"/>
  <c r="N1136" i="3"/>
  <c r="L1124" i="3"/>
  <c r="K1124" i="3" s="1"/>
  <c r="N1124" i="3"/>
  <c r="L1112" i="3"/>
  <c r="K1112" i="3" s="1"/>
  <c r="N1112" i="3"/>
  <c r="L1100" i="3"/>
  <c r="K1100" i="3" s="1"/>
  <c r="N1100" i="3"/>
  <c r="L1088" i="3"/>
  <c r="K1088" i="3" s="1"/>
  <c r="N1088" i="3"/>
  <c r="L1076" i="3"/>
  <c r="K1076" i="3" s="1"/>
  <c r="N1076" i="3"/>
  <c r="L1064" i="3"/>
  <c r="K1064" i="3" s="1"/>
  <c r="N1064" i="3"/>
  <c r="L1052" i="3"/>
  <c r="K1052" i="3" s="1"/>
  <c r="N1052" i="3"/>
  <c r="L1040" i="3"/>
  <c r="K1040" i="3" s="1"/>
  <c r="N1040" i="3"/>
  <c r="L1028" i="3"/>
  <c r="K1028" i="3" s="1"/>
  <c r="N1028" i="3"/>
  <c r="L1016" i="3"/>
  <c r="K1016" i="3" s="1"/>
  <c r="N1016" i="3"/>
  <c r="L1004" i="3"/>
  <c r="K1004" i="3" s="1"/>
  <c r="N1004" i="3"/>
  <c r="L992" i="3"/>
  <c r="K992" i="3" s="1"/>
  <c r="N992" i="3"/>
  <c r="L980" i="3"/>
  <c r="K980" i="3" s="1"/>
  <c r="N980" i="3"/>
  <c r="L968" i="3"/>
  <c r="K968" i="3" s="1"/>
  <c r="N968" i="3"/>
  <c r="L956" i="3"/>
  <c r="K956" i="3" s="1"/>
  <c r="N956" i="3"/>
  <c r="L944" i="3"/>
  <c r="K944" i="3" s="1"/>
  <c r="N944" i="3"/>
  <c r="L932" i="3"/>
  <c r="K932" i="3" s="1"/>
  <c r="N932" i="3"/>
  <c r="L920" i="3"/>
  <c r="K920" i="3" s="1"/>
  <c r="N920" i="3"/>
  <c r="L908" i="3"/>
  <c r="K908" i="3" s="1"/>
  <c r="N908" i="3"/>
  <c r="L884" i="3"/>
  <c r="K884" i="3" s="1"/>
  <c r="L848" i="3"/>
  <c r="K848" i="3" s="1"/>
  <c r="N848" i="3"/>
  <c r="L836" i="3"/>
  <c r="K836" i="3" s="1"/>
  <c r="N836" i="3"/>
  <c r="L824" i="3"/>
  <c r="K824" i="3" s="1"/>
  <c r="N824" i="3"/>
  <c r="L812" i="3"/>
  <c r="K812" i="3" s="1"/>
  <c r="N812" i="3"/>
  <c r="L800" i="3"/>
  <c r="K800" i="3" s="1"/>
  <c r="N800" i="3"/>
  <c r="L788" i="3"/>
  <c r="K788" i="3" s="1"/>
  <c r="N788" i="3"/>
  <c r="L776" i="3"/>
  <c r="K776" i="3" s="1"/>
  <c r="N776" i="3"/>
  <c r="L764" i="3"/>
  <c r="K764" i="3" s="1"/>
  <c r="N764" i="3"/>
  <c r="L740" i="3"/>
  <c r="K740" i="3" s="1"/>
  <c r="L704" i="3"/>
  <c r="K704" i="3" s="1"/>
  <c r="N704" i="3"/>
  <c r="L692" i="3"/>
  <c r="K692" i="3" s="1"/>
  <c r="N692" i="3"/>
  <c r="L680" i="3"/>
  <c r="K680" i="3" s="1"/>
  <c r="N680" i="3"/>
  <c r="L668" i="3"/>
  <c r="K668" i="3" s="1"/>
  <c r="N668" i="3"/>
  <c r="L656" i="3"/>
  <c r="K656" i="3" s="1"/>
  <c r="N656" i="3"/>
  <c r="L644" i="3"/>
  <c r="K644" i="3" s="1"/>
  <c r="N644" i="3"/>
  <c r="L632" i="3"/>
  <c r="K632" i="3" s="1"/>
  <c r="N632" i="3"/>
  <c r="L620" i="3"/>
  <c r="K620" i="3" s="1"/>
  <c r="N620" i="3"/>
  <c r="L596" i="3"/>
  <c r="K596" i="3" s="1"/>
  <c r="L560" i="3"/>
  <c r="K560" i="3" s="1"/>
  <c r="N560" i="3"/>
  <c r="L1332" i="3"/>
  <c r="K1332" i="3" s="1"/>
  <c r="N1332" i="3"/>
  <c r="N1389" i="3"/>
  <c r="L1389" i="3"/>
  <c r="K1389" i="3" s="1"/>
  <c r="N1353" i="3"/>
  <c r="L1353" i="3"/>
  <c r="K1353" i="3" s="1"/>
  <c r="N1329" i="3"/>
  <c r="L1329" i="3"/>
  <c r="K1329" i="3" s="1"/>
  <c r="L1305" i="3"/>
  <c r="K1305" i="3" s="1"/>
  <c r="N1305" i="3"/>
  <c r="L1269" i="3"/>
  <c r="K1269" i="3" s="1"/>
  <c r="N1269" i="3"/>
  <c r="L1257" i="3"/>
  <c r="K1257" i="3" s="1"/>
  <c r="N1257" i="3"/>
  <c r="L1233" i="3"/>
  <c r="K1233" i="3" s="1"/>
  <c r="N1233" i="3"/>
  <c r="L1221" i="3"/>
  <c r="K1221" i="3" s="1"/>
  <c r="N1221" i="3"/>
  <c r="L1185" i="3"/>
  <c r="K1185" i="3" s="1"/>
  <c r="N1185" i="3"/>
  <c r="L1388" i="3"/>
  <c r="K1388" i="3" s="1"/>
  <c r="N1388" i="3"/>
  <c r="L1364" i="3"/>
  <c r="K1364" i="3" s="1"/>
  <c r="N1364" i="3"/>
  <c r="L1340" i="3"/>
  <c r="K1340" i="3" s="1"/>
  <c r="N1340" i="3"/>
  <c r="L1316" i="3"/>
  <c r="K1316" i="3" s="1"/>
  <c r="N1316" i="3"/>
  <c r="L1268" i="3"/>
  <c r="K1268" i="3" s="1"/>
  <c r="N1268" i="3"/>
  <c r="L1244" i="3"/>
  <c r="K1244" i="3" s="1"/>
  <c r="N1244" i="3"/>
  <c r="L1172" i="3"/>
  <c r="K1172" i="3" s="1"/>
  <c r="N1172" i="3"/>
  <c r="L1399" i="3"/>
  <c r="K1399" i="3" s="1"/>
  <c r="N1399" i="3"/>
  <c r="L1387" i="3"/>
  <c r="K1387" i="3" s="1"/>
  <c r="N1387" i="3"/>
  <c r="L1375" i="3"/>
  <c r="K1375" i="3" s="1"/>
  <c r="N1375" i="3"/>
  <c r="L1363" i="3"/>
  <c r="K1363" i="3" s="1"/>
  <c r="N1363" i="3"/>
  <c r="L1351" i="3"/>
  <c r="K1351" i="3" s="1"/>
  <c r="N1351" i="3"/>
  <c r="N1339" i="3"/>
  <c r="L1339" i="3"/>
  <c r="K1339" i="3" s="1"/>
  <c r="N1327" i="3"/>
  <c r="L1327" i="3"/>
  <c r="K1327" i="3" s="1"/>
  <c r="N1315" i="3"/>
  <c r="L1315" i="3"/>
  <c r="K1315" i="3" s="1"/>
  <c r="N1303" i="3"/>
  <c r="L1303" i="3"/>
  <c r="K1303" i="3" s="1"/>
  <c r="N1291" i="3"/>
  <c r="L1291" i="3"/>
  <c r="K1291" i="3" s="1"/>
  <c r="N1279" i="3"/>
  <c r="L1279" i="3"/>
  <c r="K1279" i="3" s="1"/>
  <c r="N1267" i="3"/>
  <c r="L1267" i="3"/>
  <c r="K1267" i="3" s="1"/>
  <c r="N1255" i="3"/>
  <c r="L1255" i="3"/>
  <c r="K1255" i="3" s="1"/>
  <c r="N1243" i="3"/>
  <c r="L1243" i="3"/>
  <c r="K1243" i="3" s="1"/>
  <c r="N1231" i="3"/>
  <c r="L1231" i="3"/>
  <c r="K1231" i="3" s="1"/>
  <c r="N1219" i="3"/>
  <c r="L1219" i="3"/>
  <c r="K1219" i="3" s="1"/>
  <c r="N1207" i="3"/>
  <c r="L1207" i="3"/>
  <c r="K1207" i="3" s="1"/>
  <c r="L1195" i="3"/>
  <c r="K1195" i="3" s="1"/>
  <c r="N1195" i="3"/>
  <c r="L1183" i="3"/>
  <c r="K1183" i="3" s="1"/>
  <c r="N1183" i="3"/>
  <c r="L1171" i="3"/>
  <c r="K1171" i="3" s="1"/>
  <c r="N1171" i="3"/>
  <c r="L1159" i="3"/>
  <c r="K1159" i="3" s="1"/>
  <c r="N1159" i="3"/>
  <c r="L1147" i="3"/>
  <c r="K1147" i="3" s="1"/>
  <c r="N1147" i="3"/>
  <c r="L1135" i="3"/>
  <c r="K1135" i="3" s="1"/>
  <c r="N1135" i="3"/>
  <c r="L1123" i="3"/>
  <c r="K1123" i="3" s="1"/>
  <c r="N1123" i="3"/>
  <c r="L1111" i="3"/>
  <c r="K1111" i="3" s="1"/>
  <c r="N1111" i="3"/>
  <c r="L1099" i="3"/>
  <c r="K1099" i="3" s="1"/>
  <c r="N1099" i="3"/>
  <c r="L1087" i="3"/>
  <c r="K1087" i="3" s="1"/>
  <c r="N1087" i="3"/>
  <c r="L1075" i="3"/>
  <c r="K1075" i="3" s="1"/>
  <c r="N1075" i="3"/>
  <c r="L1063" i="3"/>
  <c r="K1063" i="3" s="1"/>
  <c r="N1063" i="3"/>
  <c r="L1051" i="3"/>
  <c r="K1051" i="3" s="1"/>
  <c r="N1051" i="3"/>
  <c r="L1039" i="3"/>
  <c r="K1039" i="3" s="1"/>
  <c r="N1039" i="3"/>
  <c r="L1027" i="3"/>
  <c r="K1027" i="3" s="1"/>
  <c r="N1027" i="3"/>
  <c r="L1015" i="3"/>
  <c r="K1015" i="3" s="1"/>
  <c r="N1015" i="3"/>
  <c r="L1003" i="3"/>
  <c r="K1003" i="3" s="1"/>
  <c r="N1003" i="3"/>
  <c r="L991" i="3"/>
  <c r="K991" i="3" s="1"/>
  <c r="N991" i="3"/>
  <c r="L979" i="3"/>
  <c r="K979" i="3" s="1"/>
  <c r="N979" i="3"/>
  <c r="L967" i="3"/>
  <c r="K967" i="3" s="1"/>
  <c r="N967" i="3"/>
  <c r="L955" i="3"/>
  <c r="K955" i="3" s="1"/>
  <c r="N955" i="3"/>
  <c r="L943" i="3"/>
  <c r="K943" i="3" s="1"/>
  <c r="N943" i="3"/>
  <c r="L931" i="3"/>
  <c r="K931" i="3" s="1"/>
  <c r="N931" i="3"/>
  <c r="L919" i="3"/>
  <c r="K919" i="3" s="1"/>
  <c r="N919" i="3"/>
  <c r="L907" i="3"/>
  <c r="K907" i="3" s="1"/>
  <c r="N907" i="3"/>
  <c r="L895" i="3"/>
  <c r="K895" i="3" s="1"/>
  <c r="N895" i="3"/>
  <c r="L883" i="3"/>
  <c r="K883" i="3" s="1"/>
  <c r="N883" i="3"/>
  <c r="L871" i="3"/>
  <c r="K871" i="3" s="1"/>
  <c r="N871" i="3"/>
  <c r="L859" i="3"/>
  <c r="K859" i="3" s="1"/>
  <c r="N859" i="3"/>
  <c r="L847" i="3"/>
  <c r="K847" i="3" s="1"/>
  <c r="N847" i="3"/>
  <c r="L835" i="3"/>
  <c r="K835" i="3" s="1"/>
  <c r="N835" i="3"/>
  <c r="L823" i="3"/>
  <c r="K823" i="3" s="1"/>
  <c r="N823" i="3"/>
  <c r="L763" i="3"/>
  <c r="K763" i="3" s="1"/>
  <c r="N763" i="3"/>
  <c r="L751" i="3"/>
  <c r="K751" i="3" s="1"/>
  <c r="N751" i="3"/>
  <c r="L739" i="3"/>
  <c r="K739" i="3" s="1"/>
  <c r="N739" i="3"/>
  <c r="L727" i="3"/>
  <c r="K727" i="3" s="1"/>
  <c r="N727" i="3"/>
  <c r="L715" i="3"/>
  <c r="K715" i="3" s="1"/>
  <c r="N715" i="3"/>
  <c r="L703" i="3"/>
  <c r="K703" i="3" s="1"/>
  <c r="N703" i="3"/>
  <c r="L691" i="3"/>
  <c r="K691" i="3" s="1"/>
  <c r="N691" i="3"/>
  <c r="L679" i="3"/>
  <c r="K679" i="3" s="1"/>
  <c r="N679" i="3"/>
  <c r="L619" i="3"/>
  <c r="K619" i="3" s="1"/>
  <c r="N619" i="3"/>
  <c r="L607" i="3"/>
  <c r="K607" i="3" s="1"/>
  <c r="N607" i="3"/>
  <c r="L595" i="3"/>
  <c r="K595" i="3" s="1"/>
  <c r="N595" i="3"/>
  <c r="L583" i="3"/>
  <c r="K583" i="3" s="1"/>
  <c r="N583" i="3"/>
  <c r="N571" i="3"/>
  <c r="L571" i="3"/>
  <c r="K571" i="3" s="1"/>
  <c r="N559" i="3"/>
  <c r="L559" i="3"/>
  <c r="K559" i="3" s="1"/>
  <c r="N1386" i="3"/>
  <c r="N1338" i="3"/>
  <c r="N1314" i="3"/>
  <c r="N1302" i="3"/>
  <c r="N1266" i="3"/>
  <c r="N1038" i="3"/>
  <c r="N1002" i="3"/>
  <c r="N978" i="3"/>
  <c r="N954" i="3"/>
  <c r="N906" i="3"/>
  <c r="N882" i="3"/>
  <c r="N834" i="3"/>
  <c r="N666" i="3"/>
  <c r="K594" i="3"/>
  <c r="N1301" i="3"/>
  <c r="N1265" i="3"/>
  <c r="N1253" i="3"/>
  <c r="N1109" i="3"/>
  <c r="N1073" i="3"/>
  <c r="N1049" i="3"/>
  <c r="N1372" i="3"/>
  <c r="N1156" i="3"/>
  <c r="N1084" i="3"/>
  <c r="N1012" i="3"/>
  <c r="N940" i="3"/>
  <c r="N868" i="3"/>
  <c r="N796" i="3"/>
  <c r="N724" i="3"/>
  <c r="N652" i="3"/>
  <c r="N580" i="3"/>
  <c r="N1287" i="3"/>
  <c r="N1275" i="3"/>
  <c r="N1179" i="3"/>
  <c r="N1107" i="3"/>
  <c r="N1035" i="3"/>
  <c r="N963" i="3"/>
  <c r="N891" i="3"/>
  <c r="K603" i="3"/>
  <c r="N1346" i="3"/>
  <c r="N1274" i="3"/>
  <c r="N1130" i="3"/>
  <c r="N977" i="3"/>
  <c r="N929" i="3"/>
  <c r="K929" i="3"/>
  <c r="N893" i="3"/>
  <c r="N821" i="3"/>
  <c r="N713" i="3"/>
  <c r="K677" i="3"/>
  <c r="N665" i="3"/>
  <c r="K8" i="2"/>
  <c r="L8" i="2" s="1"/>
  <c r="P8" i="2" s="1"/>
  <c r="D17" i="6"/>
  <c r="E4513" i="3"/>
  <c r="E4336" i="3"/>
  <c r="E4337" i="3"/>
  <c r="E4338" i="3"/>
  <c r="E4339" i="3"/>
  <c r="E4340" i="3"/>
  <c r="E4341" i="3"/>
  <c r="E4342" i="3"/>
  <c r="E4343" i="3"/>
  <c r="E4344" i="3"/>
  <c r="E4345" i="3"/>
  <c r="E4346" i="3"/>
  <c r="E4347" i="3"/>
  <c r="E4348" i="3"/>
  <c r="E4349" i="3"/>
  <c r="E4350" i="3"/>
  <c r="E4351" i="3"/>
  <c r="E4352" i="3"/>
  <c r="E4353" i="3"/>
  <c r="E4354" i="3"/>
  <c r="E4355" i="3"/>
  <c r="E4356" i="3"/>
  <c r="E4357" i="3"/>
  <c r="E4358" i="3"/>
  <c r="E4359" i="3"/>
  <c r="E4360" i="3"/>
  <c r="E4361" i="3"/>
  <c r="E4362" i="3"/>
  <c r="E4363" i="3"/>
  <c r="E4364" i="3"/>
  <c r="E4365" i="3"/>
  <c r="E4366" i="3"/>
  <c r="E4367" i="3"/>
  <c r="E4368" i="3"/>
  <c r="E4369" i="3"/>
  <c r="E4370" i="3"/>
  <c r="E4371" i="3"/>
  <c r="E4372" i="3"/>
  <c r="E4373" i="3"/>
  <c r="E4374" i="3"/>
  <c r="E4375" i="3"/>
  <c r="E4376" i="3"/>
  <c r="E4377" i="3"/>
  <c r="E4378" i="3"/>
  <c r="E4379" i="3"/>
  <c r="E4380" i="3"/>
  <c r="E4381" i="3"/>
  <c r="E4382" i="3"/>
  <c r="E4383" i="3"/>
  <c r="E4384" i="3"/>
  <c r="E4385" i="3"/>
  <c r="E4386" i="3"/>
  <c r="E4387" i="3"/>
  <c r="E4388" i="3"/>
  <c r="E4389" i="3"/>
  <c r="E4390" i="3"/>
  <c r="E4391" i="3"/>
  <c r="E4392" i="3"/>
  <c r="E4393" i="3"/>
  <c r="E4394" i="3"/>
  <c r="E4395" i="3"/>
  <c r="E4396" i="3"/>
  <c r="E4397" i="3"/>
  <c r="E4398" i="3"/>
  <c r="E4399" i="3"/>
  <c r="E4400" i="3"/>
  <c r="E4401" i="3"/>
  <c r="E4402" i="3"/>
  <c r="E4403" i="3"/>
  <c r="E4404" i="3"/>
  <c r="E4405" i="3"/>
  <c r="E4406" i="3"/>
  <c r="E4407" i="3"/>
  <c r="E4408" i="3"/>
  <c r="E4409" i="3"/>
  <c r="E4410" i="3"/>
  <c r="E4411" i="3"/>
  <c r="E4412" i="3"/>
  <c r="E4413" i="3"/>
  <c r="E4414" i="3"/>
  <c r="E4415" i="3"/>
  <c r="E4416" i="3"/>
  <c r="E4417" i="3"/>
  <c r="E4418" i="3"/>
  <c r="E4419" i="3"/>
  <c r="E4420" i="3"/>
  <c r="E4421" i="3"/>
  <c r="E4422" i="3"/>
  <c r="E4423" i="3"/>
  <c r="E4424" i="3"/>
  <c r="E4425" i="3"/>
  <c r="E4426" i="3"/>
  <c r="E4427" i="3"/>
  <c r="E4428" i="3"/>
  <c r="E4429" i="3"/>
  <c r="E4430" i="3"/>
  <c r="E4431" i="3"/>
  <c r="E4432" i="3"/>
  <c r="E4433" i="3"/>
  <c r="E4434" i="3"/>
  <c r="E4435" i="3"/>
  <c r="E4436" i="3"/>
  <c r="E4437" i="3"/>
  <c r="E4438" i="3"/>
  <c r="E4439" i="3"/>
  <c r="E4440" i="3"/>
  <c r="E4441" i="3"/>
  <c r="E4442" i="3"/>
  <c r="E4443" i="3"/>
  <c r="E4444" i="3"/>
  <c r="E4445" i="3"/>
  <c r="E4446" i="3"/>
  <c r="E4447" i="3"/>
  <c r="E4448" i="3"/>
  <c r="E4449" i="3"/>
  <c r="L827" i="3" l="1"/>
  <c r="K827" i="3" s="1"/>
  <c r="L721" i="3"/>
  <c r="K721" i="3" s="1"/>
  <c r="L811" i="3"/>
  <c r="K811" i="3" s="1"/>
  <c r="L752" i="3"/>
  <c r="K752" i="3" s="1"/>
  <c r="L636" i="3"/>
  <c r="K636" i="3" s="1"/>
  <c r="L785" i="3"/>
  <c r="K785" i="3" s="1"/>
  <c r="L839" i="3"/>
  <c r="K839" i="3" s="1"/>
  <c r="L780" i="3"/>
  <c r="K780" i="3" s="1"/>
  <c r="L577" i="3"/>
  <c r="K577" i="3" s="1"/>
  <c r="L865" i="3"/>
  <c r="K865" i="3" s="1"/>
  <c r="L667" i="3"/>
  <c r="K667" i="3" s="1"/>
  <c r="L608" i="3"/>
  <c r="K608" i="3" s="1"/>
  <c r="L896" i="3"/>
  <c r="K896" i="3" s="1"/>
  <c r="L695" i="3"/>
  <c r="K695" i="3" s="1"/>
  <c r="L775" i="3"/>
  <c r="K775" i="3" s="1"/>
  <c r="L860" i="3"/>
  <c r="K860" i="3" s="1"/>
  <c r="L803" i="3"/>
  <c r="K803" i="3" s="1"/>
  <c r="L749" i="3"/>
  <c r="K749" i="3" s="1"/>
  <c r="L829" i="3"/>
  <c r="K829" i="3" s="1"/>
  <c r="L716" i="3"/>
  <c r="K716" i="3" s="1"/>
  <c r="L659" i="3"/>
  <c r="K659" i="3" s="1"/>
  <c r="L631" i="3"/>
  <c r="K631" i="3" s="1"/>
  <c r="L600" i="3"/>
  <c r="K600" i="3" s="1"/>
  <c r="L685" i="3"/>
  <c r="K685" i="3" s="1"/>
  <c r="L572" i="3"/>
  <c r="K572" i="3" s="1"/>
  <c r="L744" i="3"/>
  <c r="K744" i="3" s="1"/>
  <c r="L605" i="3"/>
  <c r="K605" i="3" s="1"/>
  <c r="L888" i="3"/>
  <c r="K888" i="3" s="1"/>
  <c r="L900" i="3"/>
  <c r="K900" i="3" s="1"/>
  <c r="L584" i="3"/>
  <c r="K584" i="3" s="1"/>
  <c r="L872" i="3"/>
  <c r="K872" i="3" s="1"/>
  <c r="L756" i="3"/>
  <c r="K756" i="3" s="1"/>
  <c r="L728" i="3"/>
  <c r="K728" i="3" s="1"/>
  <c r="L629" i="3"/>
  <c r="K629" i="3" s="1"/>
  <c r="L565" i="3"/>
  <c r="K565" i="3" s="1"/>
  <c r="L617" i="3"/>
  <c r="K617" i="3" s="1"/>
  <c r="L787" i="3"/>
  <c r="K787" i="3" s="1"/>
  <c r="L799" i="3"/>
  <c r="K799" i="3" s="1"/>
  <c r="L612" i="3"/>
  <c r="K612" i="3" s="1"/>
  <c r="L709" i="3"/>
  <c r="K709" i="3" s="1"/>
  <c r="L853" i="3"/>
  <c r="K853" i="3" s="1"/>
  <c r="L643" i="3"/>
  <c r="K643" i="3" s="1"/>
  <c r="L768" i="3"/>
  <c r="K768" i="3" s="1"/>
  <c r="L697" i="3"/>
  <c r="K697" i="3" s="1"/>
  <c r="L655" i="3"/>
  <c r="K655" i="3" s="1"/>
  <c r="L841" i="3"/>
  <c r="K841" i="3" s="1"/>
  <c r="L624" i="3"/>
  <c r="K624" i="3" s="1"/>
  <c r="L761" i="3"/>
  <c r="K761" i="3" s="1"/>
  <c r="L671" i="3"/>
  <c r="K671" i="3" s="1"/>
  <c r="L815" i="3"/>
  <c r="K815" i="3" s="1"/>
  <c r="L773" i="3"/>
  <c r="K773" i="3" s="1"/>
  <c r="M2853" i="3"/>
  <c r="L9" i="2"/>
  <c r="L2153" i="3"/>
  <c r="K2153" i="3" s="1"/>
  <c r="N2153" i="3"/>
  <c r="N1401" i="3"/>
  <c r="L1401" i="3"/>
  <c r="K1401" i="3" s="1"/>
  <c r="M2854" i="3" l="1"/>
  <c r="L1402" i="3"/>
  <c r="K1402" i="3" s="1"/>
  <c r="N1402" i="3"/>
  <c r="N2506" i="3"/>
  <c r="L2506" i="3"/>
  <c r="K2506" i="3" s="1"/>
  <c r="N2154" i="3"/>
  <c r="L2154" i="3"/>
  <c r="K2154" i="3" s="1"/>
  <c r="I2" i="6"/>
  <c r="E4317" i="3"/>
  <c r="M2855" i="3" l="1"/>
  <c r="L2155" i="3"/>
  <c r="K2155" i="3" s="1"/>
  <c r="N2155" i="3"/>
  <c r="L2507" i="3"/>
  <c r="K2507" i="3" s="1"/>
  <c r="N2507" i="3"/>
  <c r="L1403" i="3"/>
  <c r="K1403" i="3" s="1"/>
  <c r="N1403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D33" i="21"/>
  <c r="E33" i="21"/>
  <c r="F33" i="21"/>
  <c r="G33" i="21"/>
  <c r="H33" i="21"/>
  <c r="I33" i="21"/>
  <c r="J33" i="21"/>
  <c r="K33" i="21"/>
  <c r="L33" i="21"/>
  <c r="M33" i="21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M2856" i="3" l="1"/>
  <c r="N2508" i="3"/>
  <c r="L2508" i="3"/>
  <c r="K2508" i="3" s="1"/>
  <c r="L1404" i="3"/>
  <c r="K1404" i="3" s="1"/>
  <c r="N1404" i="3"/>
  <c r="N2156" i="3"/>
  <c r="L2156" i="3"/>
  <c r="K2156" i="3" s="1"/>
  <c r="B23" i="6"/>
  <c r="E4221" i="3"/>
  <c r="E4222" i="3"/>
  <c r="E4223" i="3"/>
  <c r="E4224" i="3"/>
  <c r="E4225" i="3"/>
  <c r="E4226" i="3"/>
  <c r="E4227" i="3"/>
  <c r="E4228" i="3"/>
  <c r="E4229" i="3"/>
  <c r="E4230" i="3"/>
  <c r="E4231" i="3"/>
  <c r="E4232" i="3"/>
  <c r="E4233" i="3"/>
  <c r="E4234" i="3"/>
  <c r="E4235" i="3"/>
  <c r="E4236" i="3"/>
  <c r="E4237" i="3"/>
  <c r="E4238" i="3"/>
  <c r="E4239" i="3"/>
  <c r="E4240" i="3"/>
  <c r="E4241" i="3"/>
  <c r="E4242" i="3"/>
  <c r="E4243" i="3"/>
  <c r="E4244" i="3"/>
  <c r="E4245" i="3"/>
  <c r="E4246" i="3"/>
  <c r="E4247" i="3"/>
  <c r="E4248" i="3"/>
  <c r="E4249" i="3"/>
  <c r="E4250" i="3"/>
  <c r="E4251" i="3"/>
  <c r="E4252" i="3"/>
  <c r="E4253" i="3"/>
  <c r="E4254" i="3"/>
  <c r="E4255" i="3"/>
  <c r="E4256" i="3"/>
  <c r="E4257" i="3"/>
  <c r="E4258" i="3"/>
  <c r="E4259" i="3"/>
  <c r="E4260" i="3"/>
  <c r="E4261" i="3"/>
  <c r="E4262" i="3"/>
  <c r="E4263" i="3"/>
  <c r="E4264" i="3"/>
  <c r="E4265" i="3"/>
  <c r="E4266" i="3"/>
  <c r="E4267" i="3"/>
  <c r="E4268" i="3"/>
  <c r="E4269" i="3"/>
  <c r="E4270" i="3"/>
  <c r="E4271" i="3"/>
  <c r="E4272" i="3"/>
  <c r="E4273" i="3"/>
  <c r="E4274" i="3"/>
  <c r="E4275" i="3"/>
  <c r="E4276" i="3"/>
  <c r="E4277" i="3"/>
  <c r="E4278" i="3"/>
  <c r="E4279" i="3"/>
  <c r="E4280" i="3"/>
  <c r="E4281" i="3"/>
  <c r="E4282" i="3"/>
  <c r="E4283" i="3"/>
  <c r="E4284" i="3"/>
  <c r="E4285" i="3"/>
  <c r="E4286" i="3"/>
  <c r="E4287" i="3"/>
  <c r="E4288" i="3"/>
  <c r="E4289" i="3"/>
  <c r="E4290" i="3"/>
  <c r="E4291" i="3"/>
  <c r="E4292" i="3"/>
  <c r="E4293" i="3"/>
  <c r="E4294" i="3"/>
  <c r="E4295" i="3"/>
  <c r="E4296" i="3"/>
  <c r="E4297" i="3"/>
  <c r="E4298" i="3"/>
  <c r="E4299" i="3"/>
  <c r="E4300" i="3"/>
  <c r="E4301" i="3"/>
  <c r="E4302" i="3"/>
  <c r="E4303" i="3"/>
  <c r="E4304" i="3"/>
  <c r="E4305" i="3"/>
  <c r="E4306" i="3"/>
  <c r="E4307" i="3"/>
  <c r="E4308" i="3"/>
  <c r="E4309" i="3"/>
  <c r="E4310" i="3"/>
  <c r="E4311" i="3"/>
  <c r="E4312" i="3"/>
  <c r="E4313" i="3"/>
  <c r="E4314" i="3"/>
  <c r="E4315" i="3"/>
  <c r="E4316" i="3"/>
  <c r="E4204" i="3"/>
  <c r="E4205" i="3"/>
  <c r="E4206" i="3"/>
  <c r="E4207" i="3"/>
  <c r="E4208" i="3"/>
  <c r="E4209" i="3"/>
  <c r="E4210" i="3"/>
  <c r="E4211" i="3"/>
  <c r="E4212" i="3"/>
  <c r="E4213" i="3"/>
  <c r="E4214" i="3"/>
  <c r="E4215" i="3"/>
  <c r="E4216" i="3"/>
  <c r="E4217" i="3"/>
  <c r="E4218" i="3"/>
  <c r="E4219" i="3"/>
  <c r="E4220" i="3"/>
  <c r="E4203" i="3"/>
  <c r="E4202" i="3"/>
  <c r="Z36" i="21"/>
  <c r="Z34" i="21" s="1"/>
  <c r="Z35" i="21" s="1"/>
  <c r="Y36" i="21"/>
  <c r="Y34" i="21" s="1"/>
  <c r="Y35" i="21" s="1"/>
  <c r="X36" i="21"/>
  <c r="X34" i="21" s="1"/>
  <c r="X35" i="21" s="1"/>
  <c r="W36" i="21"/>
  <c r="W34" i="21" s="1"/>
  <c r="W35" i="21" s="1"/>
  <c r="V36" i="21"/>
  <c r="V34" i="21" s="1"/>
  <c r="V35" i="21" s="1"/>
  <c r="U36" i="21"/>
  <c r="U34" i="21" s="1"/>
  <c r="U35" i="21" s="1"/>
  <c r="T36" i="21"/>
  <c r="T34" i="21" s="1"/>
  <c r="T35" i="21" s="1"/>
  <c r="S36" i="21"/>
  <c r="S34" i="21" s="1"/>
  <c r="S35" i="21" s="1"/>
  <c r="R36" i="21"/>
  <c r="R34" i="21" s="1"/>
  <c r="R35" i="21" s="1"/>
  <c r="Q36" i="21"/>
  <c r="Q34" i="21" s="1"/>
  <c r="Q35" i="21" s="1"/>
  <c r="P36" i="21"/>
  <c r="P34" i="21" s="1"/>
  <c r="P35" i="21" s="1"/>
  <c r="O36" i="21"/>
  <c r="O34" i="21" s="1"/>
  <c r="O35" i="21" s="1"/>
  <c r="N36" i="21"/>
  <c r="N34" i="21" s="1"/>
  <c r="N35" i="21" s="1"/>
  <c r="M36" i="21"/>
  <c r="M34" i="21" s="1"/>
  <c r="M35" i="21" s="1"/>
  <c r="L36" i="21"/>
  <c r="L34" i="21" s="1"/>
  <c r="L35" i="21" s="1"/>
  <c r="K36" i="21"/>
  <c r="K34" i="21" s="1"/>
  <c r="K35" i="21" s="1"/>
  <c r="J36" i="21"/>
  <c r="J34" i="21" s="1"/>
  <c r="J35" i="21" s="1"/>
  <c r="I36" i="21"/>
  <c r="I34" i="21" s="1"/>
  <c r="I35" i="21" s="1"/>
  <c r="H36" i="21"/>
  <c r="H34" i="21" s="1"/>
  <c r="H35" i="21" s="1"/>
  <c r="G36" i="21"/>
  <c r="G34" i="21" s="1"/>
  <c r="G35" i="21" s="1"/>
  <c r="F36" i="21"/>
  <c r="F34" i="21" s="1"/>
  <c r="F35" i="21" s="1"/>
  <c r="E36" i="21"/>
  <c r="E34" i="21" s="1"/>
  <c r="E35" i="21" s="1"/>
  <c r="D36" i="21"/>
  <c r="D34" i="21" s="1"/>
  <c r="D35" i="21" s="1"/>
  <c r="AA32" i="21"/>
  <c r="AA31" i="21"/>
  <c r="AB31" i="21" s="1"/>
  <c r="AA30" i="21"/>
  <c r="AB30" i="21" s="1"/>
  <c r="AA29" i="21"/>
  <c r="AB29" i="21" s="1"/>
  <c r="AA28" i="21"/>
  <c r="AB28" i="21" s="1"/>
  <c r="AA27" i="21"/>
  <c r="AB27" i="21" s="1"/>
  <c r="AA26" i="21"/>
  <c r="AB26" i="21" s="1"/>
  <c r="AA25" i="21"/>
  <c r="AB25" i="21" s="1"/>
  <c r="AA24" i="21"/>
  <c r="AB24" i="21" s="1"/>
  <c r="AA23" i="21"/>
  <c r="AB23" i="21" s="1"/>
  <c r="AA22" i="21"/>
  <c r="AB22" i="21" s="1"/>
  <c r="AA21" i="21"/>
  <c r="AB21" i="21" s="1"/>
  <c r="AA20" i="21"/>
  <c r="AB20" i="21" s="1"/>
  <c r="AA19" i="21"/>
  <c r="AB19" i="21" s="1"/>
  <c r="AA18" i="21"/>
  <c r="AB18" i="21" s="1"/>
  <c r="AA17" i="21"/>
  <c r="AB17" i="21" s="1"/>
  <c r="AA16" i="21"/>
  <c r="AB16" i="21" s="1"/>
  <c r="AA15" i="21"/>
  <c r="AB15" i="21" s="1"/>
  <c r="AA13" i="21"/>
  <c r="AB13" i="21" s="1"/>
  <c r="AA12" i="21"/>
  <c r="AB12" i="21" s="1"/>
  <c r="AA11" i="21"/>
  <c r="AB11" i="21" s="1"/>
  <c r="AA10" i="21"/>
  <c r="AB10" i="21" s="1"/>
  <c r="AA9" i="21"/>
  <c r="AB9" i="21" s="1"/>
  <c r="M2857" i="3" l="1"/>
  <c r="L2157" i="3"/>
  <c r="K2157" i="3" s="1"/>
  <c r="N2157" i="3"/>
  <c r="N2509" i="3"/>
  <c r="L2509" i="3"/>
  <c r="K2509" i="3" s="1"/>
  <c r="L1405" i="3"/>
  <c r="K1405" i="3" s="1"/>
  <c r="N1405" i="3"/>
  <c r="M2858" i="3" l="1"/>
  <c r="L1406" i="3"/>
  <c r="K1406" i="3" s="1"/>
  <c r="N1406" i="3"/>
  <c r="L2510" i="3"/>
  <c r="K2510" i="3" s="1"/>
  <c r="N2510" i="3"/>
  <c r="L2158" i="3"/>
  <c r="K2158" i="3" s="1"/>
  <c r="N2158" i="3"/>
  <c r="I3" i="6"/>
  <c r="C17" i="6" s="1"/>
  <c r="M2859" i="3" l="1"/>
  <c r="N2511" i="3"/>
  <c r="L2511" i="3"/>
  <c r="K2511" i="3" s="1"/>
  <c r="L2159" i="3"/>
  <c r="K2159" i="3" s="1"/>
  <c r="N2159" i="3"/>
  <c r="N1407" i="3"/>
  <c r="L1407" i="3"/>
  <c r="K1407" i="3" s="1"/>
  <c r="M2860" i="3" l="1"/>
  <c r="L1408" i="3"/>
  <c r="K1408" i="3" s="1"/>
  <c r="N1408" i="3"/>
  <c r="L2160" i="3"/>
  <c r="K2160" i="3" s="1"/>
  <c r="N2160" i="3"/>
  <c r="N2512" i="3"/>
  <c r="L2512" i="3"/>
  <c r="K2512" i="3" s="1"/>
  <c r="M2861" i="3" l="1"/>
  <c r="L2161" i="3"/>
  <c r="K2161" i="3" s="1"/>
  <c r="N2161" i="3"/>
  <c r="L2513" i="3"/>
  <c r="K2513" i="3" s="1"/>
  <c r="N2513" i="3"/>
  <c r="L1409" i="3"/>
  <c r="K1409" i="3" s="1"/>
  <c r="N1409" i="3"/>
  <c r="E4187" i="3"/>
  <c r="E4188" i="3"/>
  <c r="E4189" i="3"/>
  <c r="E4190" i="3"/>
  <c r="E4191" i="3"/>
  <c r="E4192" i="3"/>
  <c r="E4193" i="3"/>
  <c r="E4194" i="3"/>
  <c r="E4195" i="3"/>
  <c r="E4196" i="3"/>
  <c r="E4197" i="3"/>
  <c r="E4198" i="3"/>
  <c r="E4199" i="3"/>
  <c r="E4200" i="3"/>
  <c r="E4201" i="3"/>
  <c r="M2862" i="3" l="1"/>
  <c r="N2514" i="3"/>
  <c r="L2514" i="3"/>
  <c r="K2514" i="3" s="1"/>
  <c r="L1410" i="3"/>
  <c r="K1410" i="3" s="1"/>
  <c r="N1410" i="3"/>
  <c r="N2162" i="3"/>
  <c r="L2162" i="3"/>
  <c r="K2162" i="3" s="1"/>
  <c r="M2863" i="3" l="1"/>
  <c r="N2515" i="3"/>
  <c r="L2515" i="3"/>
  <c r="K2515" i="3" s="1"/>
  <c r="L1411" i="3"/>
  <c r="K1411" i="3" s="1"/>
  <c r="N1411" i="3"/>
  <c r="N2163" i="3"/>
  <c r="L2163" i="3"/>
  <c r="K2163" i="3" s="1"/>
  <c r="E4133" i="3"/>
  <c r="E4134" i="3"/>
  <c r="E4135" i="3"/>
  <c r="E4136" i="3"/>
  <c r="E4137" i="3"/>
  <c r="E4138" i="3"/>
  <c r="E4139" i="3"/>
  <c r="E4140" i="3"/>
  <c r="E4141" i="3"/>
  <c r="E4142" i="3"/>
  <c r="E4143" i="3"/>
  <c r="E4144" i="3"/>
  <c r="E4145" i="3"/>
  <c r="E4146" i="3"/>
  <c r="E4147" i="3"/>
  <c r="E4148" i="3"/>
  <c r="E4149" i="3"/>
  <c r="E4150" i="3"/>
  <c r="E4151" i="3"/>
  <c r="E4152" i="3"/>
  <c r="E4153" i="3"/>
  <c r="E4154" i="3"/>
  <c r="E4155" i="3"/>
  <c r="E4156" i="3"/>
  <c r="E4157" i="3"/>
  <c r="E4158" i="3"/>
  <c r="E4159" i="3"/>
  <c r="E4160" i="3"/>
  <c r="E4161" i="3"/>
  <c r="E4162" i="3"/>
  <c r="E4163" i="3"/>
  <c r="E4164" i="3"/>
  <c r="E4165" i="3"/>
  <c r="E4166" i="3"/>
  <c r="E4167" i="3"/>
  <c r="E4168" i="3"/>
  <c r="E4169" i="3"/>
  <c r="E4170" i="3"/>
  <c r="E4171" i="3"/>
  <c r="E4172" i="3"/>
  <c r="E4173" i="3"/>
  <c r="E4174" i="3"/>
  <c r="E4175" i="3"/>
  <c r="E4176" i="3"/>
  <c r="E4177" i="3"/>
  <c r="E4178" i="3"/>
  <c r="E4179" i="3"/>
  <c r="E4180" i="3"/>
  <c r="E4181" i="3"/>
  <c r="E4182" i="3"/>
  <c r="E4183" i="3"/>
  <c r="E4184" i="3"/>
  <c r="E4185" i="3"/>
  <c r="E4186" i="3"/>
  <c r="M2864" i="3" l="1"/>
  <c r="L2164" i="3"/>
  <c r="K2164" i="3" s="1"/>
  <c r="N2164" i="3"/>
  <c r="L1412" i="3"/>
  <c r="K1412" i="3" s="1"/>
  <c r="N1412" i="3"/>
  <c r="L2516" i="3"/>
  <c r="K2516" i="3" s="1"/>
  <c r="N2516" i="3"/>
  <c r="M2865" i="3" l="1"/>
  <c r="N2517" i="3"/>
  <c r="L2517" i="3"/>
  <c r="K2517" i="3" s="1"/>
  <c r="N1413" i="3"/>
  <c r="L1413" i="3"/>
  <c r="K1413" i="3" s="1"/>
  <c r="L2165" i="3"/>
  <c r="K2165" i="3" s="1"/>
  <c r="N2165" i="3"/>
  <c r="J7" i="2"/>
  <c r="K7" i="2"/>
  <c r="J6" i="2"/>
  <c r="K6" i="2"/>
  <c r="C2" i="2"/>
  <c r="J3" i="2"/>
  <c r="K3" i="2"/>
  <c r="J5" i="2"/>
  <c r="K5" i="2"/>
  <c r="K4" i="2"/>
  <c r="J4" i="2"/>
  <c r="M2866" i="3" l="1"/>
  <c r="L5" i="2"/>
  <c r="P5" i="2" s="1"/>
  <c r="N2518" i="3"/>
  <c r="L2518" i="3"/>
  <c r="K2518" i="3" s="1"/>
  <c r="L2166" i="3"/>
  <c r="K2166" i="3" s="1"/>
  <c r="N2166" i="3"/>
  <c r="L1414" i="3"/>
  <c r="K1414" i="3" s="1"/>
  <c r="N1414" i="3"/>
  <c r="L4" i="2"/>
  <c r="P4" i="2" s="1"/>
  <c r="L6" i="2"/>
  <c r="P6" i="2" s="1"/>
  <c r="L3" i="2"/>
  <c r="P3" i="2" s="1"/>
  <c r="L7" i="2"/>
  <c r="P7" i="2" s="1"/>
  <c r="E17" i="6"/>
  <c r="E18" i="6" s="1"/>
  <c r="F17" i="6"/>
  <c r="F18" i="6" s="1"/>
  <c r="N17" i="6"/>
  <c r="V17" i="6"/>
  <c r="V18" i="6" s="1"/>
  <c r="AD17" i="6"/>
  <c r="AD18" i="6" s="1"/>
  <c r="AL17" i="6"/>
  <c r="AL18" i="6" s="1"/>
  <c r="AT17" i="6"/>
  <c r="AT18" i="6" s="1"/>
  <c r="BB17" i="6"/>
  <c r="BB18" i="6" s="1"/>
  <c r="BJ17" i="6"/>
  <c r="BJ18" i="6" s="1"/>
  <c r="AS17" i="6"/>
  <c r="AS18" i="6" s="1"/>
  <c r="G17" i="6"/>
  <c r="G18" i="6" s="1"/>
  <c r="O17" i="6"/>
  <c r="W17" i="6"/>
  <c r="W18" i="6" s="1"/>
  <c r="AE17" i="6"/>
  <c r="AE18" i="6" s="1"/>
  <c r="AM17" i="6"/>
  <c r="AM18" i="6" s="1"/>
  <c r="AU17" i="6"/>
  <c r="AU18" i="6" s="1"/>
  <c r="BC17" i="6"/>
  <c r="BC18" i="6" s="1"/>
  <c r="BK17" i="6"/>
  <c r="BK18" i="6" s="1"/>
  <c r="AZ17" i="6"/>
  <c r="AZ18" i="6" s="1"/>
  <c r="AC17" i="6"/>
  <c r="AC18" i="6" s="1"/>
  <c r="H17" i="6"/>
  <c r="H18" i="6" s="1"/>
  <c r="P17" i="6"/>
  <c r="P18" i="6" s="1"/>
  <c r="X17" i="6"/>
  <c r="X18" i="6" s="1"/>
  <c r="AF17" i="6"/>
  <c r="AF18" i="6" s="1"/>
  <c r="AN17" i="6"/>
  <c r="AN18" i="6" s="1"/>
  <c r="AV17" i="6"/>
  <c r="AV18" i="6" s="1"/>
  <c r="BD17" i="6"/>
  <c r="BD18" i="6" s="1"/>
  <c r="BL17" i="6"/>
  <c r="BL18" i="6" s="1"/>
  <c r="AR17" i="6"/>
  <c r="AR18" i="6" s="1"/>
  <c r="AK17" i="6"/>
  <c r="AK18" i="6" s="1"/>
  <c r="BA17" i="6"/>
  <c r="BA18" i="6" s="1"/>
  <c r="I17" i="6"/>
  <c r="I18" i="6" s="1"/>
  <c r="Q17" i="6"/>
  <c r="Q18" i="6" s="1"/>
  <c r="Y17" i="6"/>
  <c r="Y18" i="6" s="1"/>
  <c r="AG17" i="6"/>
  <c r="AG18" i="6" s="1"/>
  <c r="AO17" i="6"/>
  <c r="AO18" i="6" s="1"/>
  <c r="AW17" i="6"/>
  <c r="AW18" i="6" s="1"/>
  <c r="BE17" i="6"/>
  <c r="BE18" i="6" s="1"/>
  <c r="U17" i="6"/>
  <c r="U18" i="6" s="1"/>
  <c r="J17" i="6"/>
  <c r="J18" i="6" s="1"/>
  <c r="R17" i="6"/>
  <c r="R18" i="6" s="1"/>
  <c r="Z17" i="6"/>
  <c r="Z18" i="6" s="1"/>
  <c r="AH17" i="6"/>
  <c r="AH18" i="6" s="1"/>
  <c r="AP17" i="6"/>
  <c r="AP18" i="6" s="1"/>
  <c r="AX17" i="6"/>
  <c r="AX18" i="6" s="1"/>
  <c r="BF17" i="6"/>
  <c r="BF18" i="6" s="1"/>
  <c r="K17" i="6"/>
  <c r="K18" i="6" s="1"/>
  <c r="S17" i="6"/>
  <c r="S18" i="6" s="1"/>
  <c r="AA17" i="6"/>
  <c r="AA18" i="6" s="1"/>
  <c r="AI17" i="6"/>
  <c r="AI18" i="6" s="1"/>
  <c r="AQ17" i="6"/>
  <c r="AQ18" i="6" s="1"/>
  <c r="AY17" i="6"/>
  <c r="AY18" i="6" s="1"/>
  <c r="BG17" i="6"/>
  <c r="BG18" i="6" s="1"/>
  <c r="L17" i="6"/>
  <c r="L18" i="6" s="1"/>
  <c r="T17" i="6"/>
  <c r="T18" i="6" s="1"/>
  <c r="AB17" i="6"/>
  <c r="AB18" i="6" s="1"/>
  <c r="AJ17" i="6"/>
  <c r="AJ18" i="6" s="1"/>
  <c r="BH17" i="6"/>
  <c r="BH18" i="6" s="1"/>
  <c r="M17" i="6"/>
  <c r="M18" i="6" s="1"/>
  <c r="BI17" i="6"/>
  <c r="BI18" i="6" s="1"/>
  <c r="M2867" i="3" l="1"/>
  <c r="I4" i="6"/>
  <c r="C32" i="6" s="1"/>
  <c r="L2519" i="3"/>
  <c r="K2519" i="3" s="1"/>
  <c r="N2519" i="3"/>
  <c r="L1415" i="3"/>
  <c r="K1415" i="3" s="1"/>
  <c r="N1415" i="3"/>
  <c r="L2167" i="3"/>
  <c r="K2167" i="3" s="1"/>
  <c r="N2167" i="3"/>
  <c r="O18" i="6"/>
  <c r="N18" i="6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M2868" i="3" l="1"/>
  <c r="N2520" i="3"/>
  <c r="L2520" i="3"/>
  <c r="K2520" i="3" s="1"/>
  <c r="N2168" i="3"/>
  <c r="L2168" i="3"/>
  <c r="K2168" i="3" s="1"/>
  <c r="L1416" i="3"/>
  <c r="K1416" i="3" s="1"/>
  <c r="N1416" i="3"/>
  <c r="F9" i="6"/>
  <c r="N9" i="6"/>
  <c r="V9" i="6"/>
  <c r="AD9" i="6"/>
  <c r="AL9" i="6"/>
  <c r="AT9" i="6"/>
  <c r="BB9" i="6"/>
  <c r="BJ9" i="6"/>
  <c r="G9" i="6"/>
  <c r="W9" i="6"/>
  <c r="AU9" i="6"/>
  <c r="BK9" i="6"/>
  <c r="BH9" i="6"/>
  <c r="H9" i="6"/>
  <c r="P9" i="6"/>
  <c r="X9" i="6"/>
  <c r="AF9" i="6"/>
  <c r="AN9" i="6"/>
  <c r="AV9" i="6"/>
  <c r="BD9" i="6"/>
  <c r="BL9" i="6"/>
  <c r="AA9" i="6"/>
  <c r="AQ9" i="6"/>
  <c r="BG9" i="6"/>
  <c r="L9" i="6"/>
  <c r="AZ9" i="6"/>
  <c r="I9" i="6"/>
  <c r="Q9" i="6"/>
  <c r="Y9" i="6"/>
  <c r="AG9" i="6"/>
  <c r="AO9" i="6"/>
  <c r="AW9" i="6"/>
  <c r="BE9" i="6"/>
  <c r="S9" i="6"/>
  <c r="AY9" i="6"/>
  <c r="AB9" i="6"/>
  <c r="J9" i="6"/>
  <c r="R9" i="6"/>
  <c r="Z9" i="6"/>
  <c r="AH9" i="6"/>
  <c r="AP9" i="6"/>
  <c r="AX9" i="6"/>
  <c r="BF9" i="6"/>
  <c r="K9" i="6"/>
  <c r="AI9" i="6"/>
  <c r="T9" i="6"/>
  <c r="AR9" i="6"/>
  <c r="M9" i="6"/>
  <c r="U9" i="6"/>
  <c r="AC9" i="6"/>
  <c r="AK9" i="6"/>
  <c r="AS9" i="6"/>
  <c r="BA9" i="6"/>
  <c r="BI9" i="6"/>
  <c r="O9" i="6"/>
  <c r="AE9" i="6"/>
  <c r="AM9" i="6"/>
  <c r="BC9" i="6"/>
  <c r="AJ9" i="6"/>
  <c r="F4138" i="3"/>
  <c r="H4138" i="3" s="1"/>
  <c r="F4134" i="3"/>
  <c r="H4134" i="3" s="1"/>
  <c r="M2869" i="3" l="1"/>
  <c r="N2521" i="3"/>
  <c r="L2521" i="3"/>
  <c r="K2521" i="3" s="1"/>
  <c r="L1417" i="3"/>
  <c r="K1417" i="3" s="1"/>
  <c r="N1417" i="3"/>
  <c r="L2169" i="3"/>
  <c r="K2169" i="3" s="1"/>
  <c r="N2169" i="3"/>
  <c r="F4143" i="3"/>
  <c r="H4143" i="3" s="1"/>
  <c r="F4135" i="3"/>
  <c r="H4135" i="3" s="1"/>
  <c r="C34" i="6"/>
  <c r="M2870" i="3" l="1"/>
  <c r="L2522" i="3"/>
  <c r="K2522" i="3" s="1"/>
  <c r="N2522" i="3"/>
  <c r="L2170" i="3"/>
  <c r="K2170" i="3" s="1"/>
  <c r="N2170" i="3"/>
  <c r="L1418" i="3"/>
  <c r="K1418" i="3" s="1"/>
  <c r="N1418" i="3"/>
  <c r="C31" i="6"/>
  <c r="C35" i="6" s="1"/>
  <c r="BF32" i="6"/>
  <c r="BG32" i="6"/>
  <c r="BH32" i="6"/>
  <c r="BL32" i="6"/>
  <c r="BE32" i="6"/>
  <c r="BA32" i="6"/>
  <c r="BI32" i="6"/>
  <c r="BB32" i="6"/>
  <c r="BJ32" i="6"/>
  <c r="BD32" i="6"/>
  <c r="BC32" i="6"/>
  <c r="BK32" i="6"/>
  <c r="F4144" i="3"/>
  <c r="H4144" i="3" s="1"/>
  <c r="F4139" i="3"/>
  <c r="H4139" i="3" s="1"/>
  <c r="F4136" i="3"/>
  <c r="H4136" i="3" s="1"/>
  <c r="V32" i="6"/>
  <c r="AL32" i="6"/>
  <c r="AZ32" i="6"/>
  <c r="AV32" i="6"/>
  <c r="AR32" i="6"/>
  <c r="AN32" i="6"/>
  <c r="AJ32" i="6"/>
  <c r="AF32" i="6"/>
  <c r="AB32" i="6"/>
  <c r="X32" i="6"/>
  <c r="T32" i="6"/>
  <c r="P32" i="6"/>
  <c r="L32" i="6"/>
  <c r="H32" i="6"/>
  <c r="AY32" i="6"/>
  <c r="AU32" i="6"/>
  <c r="AQ32" i="6"/>
  <c r="AM32" i="6"/>
  <c r="AI32" i="6"/>
  <c r="AE32" i="6"/>
  <c r="AA32" i="6"/>
  <c r="W32" i="6"/>
  <c r="S32" i="6"/>
  <c r="O32" i="6"/>
  <c r="K32" i="6"/>
  <c r="G32" i="6"/>
  <c r="AX32" i="6"/>
  <c r="AP32" i="6"/>
  <c r="AH32" i="6"/>
  <c r="Z32" i="6"/>
  <c r="R32" i="6"/>
  <c r="J32" i="6"/>
  <c r="AW32" i="6"/>
  <c r="AO32" i="6"/>
  <c r="AG32" i="6"/>
  <c r="Y32" i="6"/>
  <c r="Q32" i="6"/>
  <c r="I32" i="6"/>
  <c r="AK32" i="6"/>
  <c r="U32" i="6"/>
  <c r="E32" i="6"/>
  <c r="E31" i="6" s="1"/>
  <c r="AT32" i="6"/>
  <c r="AD32" i="6"/>
  <c r="N32" i="6"/>
  <c r="AS32" i="6"/>
  <c r="AC32" i="6"/>
  <c r="M32" i="6"/>
  <c r="F32" i="6"/>
  <c r="M2871" i="3" l="1"/>
  <c r="N2523" i="3"/>
  <c r="L2523" i="3"/>
  <c r="K2523" i="3" s="1"/>
  <c r="N1419" i="3"/>
  <c r="L1419" i="3"/>
  <c r="K1419" i="3" s="1"/>
  <c r="L2171" i="3"/>
  <c r="K2171" i="3" s="1"/>
  <c r="N2171" i="3"/>
  <c r="C37" i="6"/>
  <c r="C38" i="6" s="1"/>
  <c r="E24" i="6"/>
  <c r="E67" i="6" s="1"/>
  <c r="F24" i="6"/>
  <c r="N24" i="6"/>
  <c r="V24" i="6"/>
  <c r="AD24" i="6"/>
  <c r="AL24" i="6"/>
  <c r="AT24" i="6"/>
  <c r="BB24" i="6"/>
  <c r="BJ24" i="6"/>
  <c r="AR24" i="6"/>
  <c r="G24" i="6"/>
  <c r="O24" i="6"/>
  <c r="W24" i="6"/>
  <c r="AE24" i="6"/>
  <c r="AM24" i="6"/>
  <c r="AU24" i="6"/>
  <c r="BC24" i="6"/>
  <c r="BK24" i="6"/>
  <c r="AQ24" i="6"/>
  <c r="AY24" i="6"/>
  <c r="H24" i="6"/>
  <c r="P24" i="6"/>
  <c r="X24" i="6"/>
  <c r="AF24" i="6"/>
  <c r="AN24" i="6"/>
  <c r="AV24" i="6"/>
  <c r="BD24" i="6"/>
  <c r="BL24" i="6"/>
  <c r="S24" i="6"/>
  <c r="BH24" i="6"/>
  <c r="I24" i="6"/>
  <c r="Y24" i="6"/>
  <c r="AG24" i="6"/>
  <c r="AO24" i="6"/>
  <c r="AW24" i="6"/>
  <c r="BE24" i="6"/>
  <c r="J24" i="6"/>
  <c r="R24" i="6"/>
  <c r="Z24" i="6"/>
  <c r="AH24" i="6"/>
  <c r="AP24" i="6"/>
  <c r="AX24" i="6"/>
  <c r="K24" i="6"/>
  <c r="AJ24" i="6"/>
  <c r="L24" i="6"/>
  <c r="AZ24" i="6"/>
  <c r="M24" i="6"/>
  <c r="U24" i="6"/>
  <c r="AC24" i="6"/>
  <c r="AK24" i="6"/>
  <c r="AS24" i="6"/>
  <c r="BA24" i="6"/>
  <c r="BI24" i="6"/>
  <c r="AI24" i="6"/>
  <c r="BG24" i="6"/>
  <c r="T24" i="6"/>
  <c r="AX31" i="6"/>
  <c r="AX35" i="6" s="1"/>
  <c r="AZ31" i="6"/>
  <c r="AZ35" i="6" s="1"/>
  <c r="BG31" i="6"/>
  <c r="BG35" i="6" s="1"/>
  <c r="AT31" i="6"/>
  <c r="AT35" i="6" s="1"/>
  <c r="AO31" i="6"/>
  <c r="AO35" i="6" s="1"/>
  <c r="AM31" i="6"/>
  <c r="AM35" i="6" s="1"/>
  <c r="X31" i="6"/>
  <c r="X35" i="6" s="1"/>
  <c r="AL31" i="6"/>
  <c r="AL35" i="6" s="1"/>
  <c r="BJ31" i="6"/>
  <c r="BJ35" i="6" s="1"/>
  <c r="BF31" i="6"/>
  <c r="BF35" i="6" s="1"/>
  <c r="Y31" i="6"/>
  <c r="Y35" i="6" s="1"/>
  <c r="AV31" i="6"/>
  <c r="AV35" i="6" s="1"/>
  <c r="AU31" i="6"/>
  <c r="AU35" i="6" s="1"/>
  <c r="AF31" i="6"/>
  <c r="AF35" i="6" s="1"/>
  <c r="BI31" i="6"/>
  <c r="BI35" i="6" s="1"/>
  <c r="AE31" i="6"/>
  <c r="AE35" i="6" s="1"/>
  <c r="BC31" i="6"/>
  <c r="BC35" i="6" s="1"/>
  <c r="AD31" i="6"/>
  <c r="AD35" i="6" s="1"/>
  <c r="AQ31" i="6"/>
  <c r="AQ35" i="6" s="1"/>
  <c r="BB31" i="6"/>
  <c r="BB35" i="6" s="1"/>
  <c r="AK31" i="6"/>
  <c r="AK35" i="6" s="1"/>
  <c r="AY31" i="6"/>
  <c r="AY35" i="6" s="1"/>
  <c r="BA31" i="6"/>
  <c r="BA35" i="6" s="1"/>
  <c r="AC31" i="6"/>
  <c r="AC35" i="6" s="1"/>
  <c r="Z31" i="6"/>
  <c r="Z35" i="6" s="1"/>
  <c r="W31" i="6"/>
  <c r="W35" i="6" s="1"/>
  <c r="AN31" i="6"/>
  <c r="AN35" i="6" s="1"/>
  <c r="BE31" i="6"/>
  <c r="BE35" i="6" s="1"/>
  <c r="AP31" i="6"/>
  <c r="AP35" i="6" s="1"/>
  <c r="BH31" i="6"/>
  <c r="BH35" i="6" s="1"/>
  <c r="AG31" i="6"/>
  <c r="AG35" i="6" s="1"/>
  <c r="AI31" i="6"/>
  <c r="AI35" i="6" s="1"/>
  <c r="BD31" i="6"/>
  <c r="BD35" i="6" s="1"/>
  <c r="AW31" i="6"/>
  <c r="AW35" i="6" s="1"/>
  <c r="AB31" i="6"/>
  <c r="AB35" i="6" s="1"/>
  <c r="AJ31" i="6"/>
  <c r="AJ35" i="6" s="1"/>
  <c r="AS31" i="6"/>
  <c r="AS35" i="6" s="1"/>
  <c r="AH31" i="6"/>
  <c r="AH35" i="6" s="1"/>
  <c r="AA31" i="6"/>
  <c r="AA35" i="6" s="1"/>
  <c r="AR31" i="6"/>
  <c r="AR35" i="6" s="1"/>
  <c r="BK31" i="6"/>
  <c r="BK35" i="6" s="1"/>
  <c r="BL31" i="6"/>
  <c r="BL35" i="6" s="1"/>
  <c r="P31" i="6"/>
  <c r="P35" i="6" s="1"/>
  <c r="T31" i="6"/>
  <c r="T35" i="6" s="1"/>
  <c r="K31" i="6"/>
  <c r="K35" i="6" s="1"/>
  <c r="N31" i="6"/>
  <c r="F31" i="6"/>
  <c r="F35" i="6" s="1"/>
  <c r="U31" i="6"/>
  <c r="U35" i="6" s="1"/>
  <c r="J31" i="6"/>
  <c r="O31" i="6"/>
  <c r="G31" i="6"/>
  <c r="G35" i="6" s="1"/>
  <c r="M31" i="6"/>
  <c r="M35" i="6" s="1"/>
  <c r="R31" i="6"/>
  <c r="R35" i="6" s="1"/>
  <c r="S31" i="6"/>
  <c r="S35" i="6" s="1"/>
  <c r="I31" i="6"/>
  <c r="I35" i="6" s="1"/>
  <c r="H31" i="6"/>
  <c r="H35" i="6" s="1"/>
  <c r="Q31" i="6"/>
  <c r="Q35" i="6" s="1"/>
  <c r="L31" i="6"/>
  <c r="V31" i="6"/>
  <c r="V35" i="6" s="1"/>
  <c r="F4145" i="3"/>
  <c r="H4145" i="3" s="1"/>
  <c r="F4140" i="3"/>
  <c r="H4140" i="3" s="1"/>
  <c r="F4137" i="3"/>
  <c r="H4137" i="3" s="1"/>
  <c r="E35" i="6"/>
  <c r="F4133" i="3"/>
  <c r="H4133" i="3" s="1"/>
  <c r="F67" i="6" l="1"/>
  <c r="G67" i="6" s="1"/>
  <c r="H67" i="6" s="1"/>
  <c r="I67" i="6" s="1"/>
  <c r="J67" i="6" s="1"/>
  <c r="K67" i="6" s="1"/>
  <c r="L67" i="6" s="1"/>
  <c r="M67" i="6" s="1"/>
  <c r="N67" i="6" s="1"/>
  <c r="O67" i="6" s="1"/>
  <c r="P67" i="6" s="1"/>
  <c r="M2872" i="3"/>
  <c r="N2524" i="3"/>
  <c r="L2524" i="3"/>
  <c r="K2524" i="3" s="1"/>
  <c r="N2172" i="3"/>
  <c r="L2172" i="3"/>
  <c r="K2172" i="3" s="1"/>
  <c r="L1420" i="3"/>
  <c r="K1420" i="3" s="1"/>
  <c r="N1420" i="3"/>
  <c r="O35" i="6"/>
  <c r="N35" i="6"/>
  <c r="BF24" i="6"/>
  <c r="Q24" i="6"/>
  <c r="AB24" i="6"/>
  <c r="AA24" i="6"/>
  <c r="L35" i="6"/>
  <c r="J35" i="6"/>
  <c r="F4146" i="3"/>
  <c r="H4146" i="3" s="1"/>
  <c r="F4142" i="3"/>
  <c r="H4142" i="3" s="1"/>
  <c r="F4141" i="3"/>
  <c r="H4141" i="3" s="1"/>
  <c r="E3737" i="3"/>
  <c r="F3737" i="3" s="1"/>
  <c r="H3737" i="3" s="1"/>
  <c r="E3738" i="3"/>
  <c r="F3738" i="3" s="1"/>
  <c r="H3738" i="3" s="1"/>
  <c r="E3739" i="3"/>
  <c r="F3739" i="3" s="1"/>
  <c r="H3739" i="3" s="1"/>
  <c r="E3740" i="3"/>
  <c r="F3740" i="3" s="1"/>
  <c r="H3740" i="3" s="1"/>
  <c r="E3741" i="3"/>
  <c r="F3741" i="3" s="1"/>
  <c r="H3741" i="3" s="1"/>
  <c r="E3742" i="3"/>
  <c r="F3742" i="3" s="1"/>
  <c r="H3742" i="3" s="1"/>
  <c r="E3743" i="3"/>
  <c r="F3743" i="3" s="1"/>
  <c r="H3743" i="3" s="1"/>
  <c r="E3744" i="3"/>
  <c r="F3744" i="3" s="1"/>
  <c r="H3744" i="3" s="1"/>
  <c r="E3745" i="3"/>
  <c r="F3745" i="3" s="1"/>
  <c r="H3745" i="3" s="1"/>
  <c r="E3746" i="3"/>
  <c r="F3746" i="3" s="1"/>
  <c r="H3746" i="3" s="1"/>
  <c r="E3747" i="3"/>
  <c r="F3747" i="3" s="1"/>
  <c r="H3747" i="3" s="1"/>
  <c r="E3748" i="3"/>
  <c r="F3748" i="3" s="1"/>
  <c r="H3748" i="3" s="1"/>
  <c r="E3749" i="3"/>
  <c r="F3749" i="3" s="1"/>
  <c r="H3749" i="3" s="1"/>
  <c r="E3750" i="3"/>
  <c r="F3750" i="3" s="1"/>
  <c r="H3750" i="3" s="1"/>
  <c r="E3751" i="3"/>
  <c r="F3751" i="3" s="1"/>
  <c r="H3751" i="3" s="1"/>
  <c r="E3752" i="3"/>
  <c r="F3752" i="3" s="1"/>
  <c r="H3752" i="3" s="1"/>
  <c r="E3753" i="3"/>
  <c r="F3753" i="3" s="1"/>
  <c r="H3753" i="3" s="1"/>
  <c r="E3754" i="3"/>
  <c r="F3754" i="3" s="1"/>
  <c r="H3754" i="3" s="1"/>
  <c r="E3755" i="3"/>
  <c r="F3755" i="3" s="1"/>
  <c r="H3755" i="3" s="1"/>
  <c r="E3756" i="3"/>
  <c r="F3756" i="3" s="1"/>
  <c r="H3756" i="3" s="1"/>
  <c r="E3757" i="3"/>
  <c r="F3757" i="3" s="1"/>
  <c r="H3757" i="3" s="1"/>
  <c r="E3758" i="3"/>
  <c r="F3758" i="3" s="1"/>
  <c r="H3758" i="3" s="1"/>
  <c r="E3759" i="3"/>
  <c r="F3759" i="3" s="1"/>
  <c r="H3759" i="3" s="1"/>
  <c r="E3760" i="3"/>
  <c r="F3760" i="3" s="1"/>
  <c r="H3760" i="3" s="1"/>
  <c r="E3761" i="3"/>
  <c r="F3761" i="3" s="1"/>
  <c r="H3761" i="3" s="1"/>
  <c r="E3762" i="3"/>
  <c r="F3762" i="3" s="1"/>
  <c r="H3762" i="3" s="1"/>
  <c r="E3763" i="3"/>
  <c r="F3763" i="3" s="1"/>
  <c r="H3763" i="3" s="1"/>
  <c r="E3764" i="3"/>
  <c r="F3764" i="3" s="1"/>
  <c r="H3764" i="3" s="1"/>
  <c r="E3765" i="3"/>
  <c r="F3765" i="3" s="1"/>
  <c r="H3765" i="3" s="1"/>
  <c r="E3766" i="3"/>
  <c r="F3766" i="3" s="1"/>
  <c r="H3766" i="3" s="1"/>
  <c r="E3767" i="3"/>
  <c r="F3767" i="3" s="1"/>
  <c r="H3767" i="3" s="1"/>
  <c r="E3768" i="3"/>
  <c r="F3768" i="3" s="1"/>
  <c r="H3768" i="3" s="1"/>
  <c r="E3769" i="3"/>
  <c r="F3769" i="3" s="1"/>
  <c r="H3769" i="3" s="1"/>
  <c r="E3770" i="3"/>
  <c r="F3770" i="3" s="1"/>
  <c r="H3770" i="3" s="1"/>
  <c r="E3771" i="3"/>
  <c r="F3771" i="3" s="1"/>
  <c r="H3771" i="3" s="1"/>
  <c r="E3772" i="3"/>
  <c r="F3772" i="3" s="1"/>
  <c r="H3772" i="3" s="1"/>
  <c r="E3773" i="3"/>
  <c r="F3773" i="3" s="1"/>
  <c r="H3773" i="3" s="1"/>
  <c r="E3774" i="3"/>
  <c r="F3774" i="3" s="1"/>
  <c r="H3774" i="3" s="1"/>
  <c r="E3775" i="3"/>
  <c r="F3775" i="3" s="1"/>
  <c r="H3775" i="3" s="1"/>
  <c r="E3776" i="3"/>
  <c r="F3776" i="3" s="1"/>
  <c r="H3776" i="3" s="1"/>
  <c r="E3777" i="3"/>
  <c r="F3777" i="3" s="1"/>
  <c r="H3777" i="3" s="1"/>
  <c r="E3778" i="3"/>
  <c r="F3778" i="3" s="1"/>
  <c r="H3778" i="3" s="1"/>
  <c r="E3779" i="3"/>
  <c r="F3779" i="3" s="1"/>
  <c r="H3779" i="3" s="1"/>
  <c r="E3780" i="3"/>
  <c r="F3780" i="3" s="1"/>
  <c r="H3780" i="3" s="1"/>
  <c r="E3781" i="3"/>
  <c r="F3781" i="3" s="1"/>
  <c r="H3781" i="3" s="1"/>
  <c r="E3782" i="3"/>
  <c r="F3782" i="3" s="1"/>
  <c r="H3782" i="3" s="1"/>
  <c r="E3783" i="3"/>
  <c r="F3783" i="3" s="1"/>
  <c r="H3783" i="3" s="1"/>
  <c r="E3784" i="3"/>
  <c r="F3784" i="3" s="1"/>
  <c r="H3784" i="3" s="1"/>
  <c r="E3785" i="3"/>
  <c r="F3785" i="3" s="1"/>
  <c r="H3785" i="3" s="1"/>
  <c r="E3786" i="3"/>
  <c r="F3786" i="3" s="1"/>
  <c r="H3786" i="3" s="1"/>
  <c r="E3787" i="3"/>
  <c r="F3787" i="3" s="1"/>
  <c r="H3787" i="3" s="1"/>
  <c r="E3788" i="3"/>
  <c r="F3788" i="3" s="1"/>
  <c r="H3788" i="3" s="1"/>
  <c r="E3789" i="3"/>
  <c r="F3789" i="3" s="1"/>
  <c r="H3789" i="3" s="1"/>
  <c r="E3790" i="3"/>
  <c r="F3790" i="3" s="1"/>
  <c r="H3790" i="3" s="1"/>
  <c r="E3791" i="3"/>
  <c r="F3791" i="3" s="1"/>
  <c r="H3791" i="3" s="1"/>
  <c r="E3792" i="3"/>
  <c r="F3792" i="3" s="1"/>
  <c r="H3792" i="3" s="1"/>
  <c r="E3793" i="3"/>
  <c r="F3793" i="3" s="1"/>
  <c r="H3793" i="3" s="1"/>
  <c r="E3794" i="3"/>
  <c r="F3794" i="3" s="1"/>
  <c r="H3794" i="3" s="1"/>
  <c r="E3795" i="3"/>
  <c r="F3795" i="3" s="1"/>
  <c r="H3795" i="3" s="1"/>
  <c r="E3796" i="3"/>
  <c r="F3796" i="3" s="1"/>
  <c r="H3796" i="3" s="1"/>
  <c r="E3797" i="3"/>
  <c r="F3797" i="3" s="1"/>
  <c r="H3797" i="3" s="1"/>
  <c r="E3798" i="3"/>
  <c r="F3798" i="3" s="1"/>
  <c r="H3798" i="3" s="1"/>
  <c r="E3799" i="3"/>
  <c r="F3799" i="3" s="1"/>
  <c r="H3799" i="3" s="1"/>
  <c r="E3800" i="3"/>
  <c r="F3800" i="3" s="1"/>
  <c r="H3800" i="3" s="1"/>
  <c r="E3801" i="3"/>
  <c r="F3801" i="3" s="1"/>
  <c r="H3801" i="3" s="1"/>
  <c r="E3802" i="3"/>
  <c r="F3802" i="3" s="1"/>
  <c r="H3802" i="3" s="1"/>
  <c r="E3803" i="3"/>
  <c r="F3803" i="3" s="1"/>
  <c r="H3803" i="3" s="1"/>
  <c r="E3804" i="3"/>
  <c r="F3804" i="3" s="1"/>
  <c r="H3804" i="3" s="1"/>
  <c r="E3805" i="3"/>
  <c r="F3805" i="3" s="1"/>
  <c r="H3805" i="3" s="1"/>
  <c r="E3806" i="3"/>
  <c r="F3806" i="3" s="1"/>
  <c r="H3806" i="3" s="1"/>
  <c r="E3807" i="3"/>
  <c r="F3807" i="3" s="1"/>
  <c r="H3807" i="3" s="1"/>
  <c r="E3808" i="3"/>
  <c r="F3808" i="3" s="1"/>
  <c r="H3808" i="3" s="1"/>
  <c r="E3809" i="3"/>
  <c r="F3809" i="3" s="1"/>
  <c r="H3809" i="3" s="1"/>
  <c r="E3810" i="3"/>
  <c r="F3810" i="3" s="1"/>
  <c r="H3810" i="3" s="1"/>
  <c r="E3811" i="3"/>
  <c r="F3811" i="3" s="1"/>
  <c r="H3811" i="3" s="1"/>
  <c r="E3812" i="3"/>
  <c r="F3812" i="3" s="1"/>
  <c r="H3812" i="3" s="1"/>
  <c r="E3813" i="3"/>
  <c r="F3813" i="3" s="1"/>
  <c r="H3813" i="3" s="1"/>
  <c r="E3814" i="3"/>
  <c r="F3814" i="3" s="1"/>
  <c r="H3814" i="3" s="1"/>
  <c r="E3815" i="3"/>
  <c r="F3815" i="3" s="1"/>
  <c r="H3815" i="3" s="1"/>
  <c r="E3816" i="3"/>
  <c r="F3816" i="3" s="1"/>
  <c r="H3816" i="3" s="1"/>
  <c r="E3817" i="3"/>
  <c r="F3817" i="3" s="1"/>
  <c r="H3817" i="3" s="1"/>
  <c r="E3818" i="3"/>
  <c r="F3818" i="3" s="1"/>
  <c r="H3818" i="3" s="1"/>
  <c r="E3819" i="3"/>
  <c r="F3819" i="3" s="1"/>
  <c r="H3819" i="3" s="1"/>
  <c r="E3820" i="3"/>
  <c r="F3820" i="3" s="1"/>
  <c r="H3820" i="3" s="1"/>
  <c r="E3821" i="3"/>
  <c r="F3821" i="3" s="1"/>
  <c r="H3821" i="3" s="1"/>
  <c r="E3822" i="3"/>
  <c r="F3822" i="3" s="1"/>
  <c r="H3822" i="3" s="1"/>
  <c r="E3823" i="3"/>
  <c r="F3823" i="3" s="1"/>
  <c r="H3823" i="3" s="1"/>
  <c r="E3824" i="3"/>
  <c r="F3824" i="3" s="1"/>
  <c r="H3824" i="3" s="1"/>
  <c r="E3825" i="3"/>
  <c r="F3825" i="3" s="1"/>
  <c r="H3825" i="3" s="1"/>
  <c r="E3826" i="3"/>
  <c r="F3826" i="3" s="1"/>
  <c r="H3826" i="3" s="1"/>
  <c r="E3827" i="3"/>
  <c r="F3827" i="3" s="1"/>
  <c r="H3827" i="3" s="1"/>
  <c r="E3828" i="3"/>
  <c r="F3828" i="3" s="1"/>
  <c r="H3828" i="3" s="1"/>
  <c r="E3829" i="3"/>
  <c r="F3829" i="3" s="1"/>
  <c r="H3829" i="3" s="1"/>
  <c r="E3830" i="3"/>
  <c r="F3830" i="3" s="1"/>
  <c r="H3830" i="3" s="1"/>
  <c r="E3831" i="3"/>
  <c r="F3831" i="3" s="1"/>
  <c r="H3831" i="3" s="1"/>
  <c r="E3832" i="3"/>
  <c r="F3832" i="3" s="1"/>
  <c r="H3832" i="3" s="1"/>
  <c r="E3833" i="3"/>
  <c r="F3833" i="3" s="1"/>
  <c r="H3833" i="3" s="1"/>
  <c r="E3834" i="3"/>
  <c r="F3834" i="3" s="1"/>
  <c r="H3834" i="3" s="1"/>
  <c r="E3835" i="3"/>
  <c r="F3835" i="3" s="1"/>
  <c r="H3835" i="3" s="1"/>
  <c r="E3836" i="3"/>
  <c r="F3836" i="3" s="1"/>
  <c r="H3836" i="3" s="1"/>
  <c r="E3837" i="3"/>
  <c r="F3837" i="3" s="1"/>
  <c r="H3837" i="3" s="1"/>
  <c r="E3838" i="3"/>
  <c r="F3838" i="3" s="1"/>
  <c r="H3838" i="3" s="1"/>
  <c r="E3839" i="3"/>
  <c r="F3839" i="3" s="1"/>
  <c r="H3839" i="3" s="1"/>
  <c r="E3840" i="3"/>
  <c r="F3840" i="3" s="1"/>
  <c r="H3840" i="3" s="1"/>
  <c r="E3841" i="3"/>
  <c r="F3841" i="3" s="1"/>
  <c r="H3841" i="3" s="1"/>
  <c r="E3842" i="3"/>
  <c r="F3842" i="3" s="1"/>
  <c r="H3842" i="3" s="1"/>
  <c r="E3843" i="3"/>
  <c r="F3843" i="3" s="1"/>
  <c r="H3843" i="3" s="1"/>
  <c r="E3844" i="3"/>
  <c r="F3844" i="3" s="1"/>
  <c r="H3844" i="3" s="1"/>
  <c r="E3845" i="3"/>
  <c r="F3845" i="3" s="1"/>
  <c r="H3845" i="3" s="1"/>
  <c r="E3846" i="3"/>
  <c r="F3846" i="3" s="1"/>
  <c r="H3846" i="3" s="1"/>
  <c r="E3847" i="3"/>
  <c r="F3847" i="3" s="1"/>
  <c r="H3847" i="3" s="1"/>
  <c r="E3848" i="3"/>
  <c r="F3848" i="3" s="1"/>
  <c r="H3848" i="3" s="1"/>
  <c r="E3849" i="3"/>
  <c r="F3849" i="3" s="1"/>
  <c r="H3849" i="3" s="1"/>
  <c r="E3850" i="3"/>
  <c r="F3850" i="3" s="1"/>
  <c r="H3850" i="3" s="1"/>
  <c r="E3851" i="3"/>
  <c r="F3851" i="3" s="1"/>
  <c r="H3851" i="3" s="1"/>
  <c r="E3852" i="3"/>
  <c r="F3852" i="3" s="1"/>
  <c r="H3852" i="3" s="1"/>
  <c r="E3853" i="3"/>
  <c r="F3853" i="3" s="1"/>
  <c r="H3853" i="3" s="1"/>
  <c r="E3854" i="3"/>
  <c r="F3854" i="3" s="1"/>
  <c r="H3854" i="3" s="1"/>
  <c r="E3855" i="3"/>
  <c r="F3855" i="3" s="1"/>
  <c r="H3855" i="3" s="1"/>
  <c r="E3856" i="3"/>
  <c r="F3856" i="3" s="1"/>
  <c r="H3856" i="3" s="1"/>
  <c r="E3857" i="3"/>
  <c r="F3857" i="3" s="1"/>
  <c r="H3857" i="3" s="1"/>
  <c r="E3858" i="3"/>
  <c r="F3858" i="3" s="1"/>
  <c r="H3858" i="3" s="1"/>
  <c r="E3859" i="3"/>
  <c r="F3859" i="3" s="1"/>
  <c r="H3859" i="3" s="1"/>
  <c r="E3860" i="3"/>
  <c r="F3860" i="3" s="1"/>
  <c r="H3860" i="3" s="1"/>
  <c r="E3861" i="3"/>
  <c r="F3861" i="3" s="1"/>
  <c r="H3861" i="3" s="1"/>
  <c r="E3862" i="3"/>
  <c r="F3862" i="3" s="1"/>
  <c r="H3862" i="3" s="1"/>
  <c r="E3863" i="3"/>
  <c r="F3863" i="3" s="1"/>
  <c r="H3863" i="3" s="1"/>
  <c r="E3864" i="3"/>
  <c r="F3864" i="3" s="1"/>
  <c r="H3864" i="3" s="1"/>
  <c r="E3865" i="3"/>
  <c r="F3865" i="3" s="1"/>
  <c r="H3865" i="3" s="1"/>
  <c r="E3866" i="3"/>
  <c r="F3866" i="3" s="1"/>
  <c r="H3866" i="3" s="1"/>
  <c r="E3867" i="3"/>
  <c r="F3867" i="3" s="1"/>
  <c r="H3867" i="3" s="1"/>
  <c r="E3868" i="3"/>
  <c r="F3868" i="3" s="1"/>
  <c r="H3868" i="3" s="1"/>
  <c r="E3869" i="3"/>
  <c r="F3869" i="3" s="1"/>
  <c r="H3869" i="3" s="1"/>
  <c r="E3870" i="3"/>
  <c r="F3870" i="3" s="1"/>
  <c r="H3870" i="3" s="1"/>
  <c r="E3871" i="3"/>
  <c r="F3871" i="3" s="1"/>
  <c r="H3871" i="3" s="1"/>
  <c r="E3872" i="3"/>
  <c r="F3872" i="3" s="1"/>
  <c r="H3872" i="3" s="1"/>
  <c r="E3873" i="3"/>
  <c r="F3873" i="3" s="1"/>
  <c r="H3873" i="3" s="1"/>
  <c r="E3874" i="3"/>
  <c r="F3874" i="3" s="1"/>
  <c r="H3874" i="3" s="1"/>
  <c r="E3875" i="3"/>
  <c r="F3875" i="3" s="1"/>
  <c r="H3875" i="3" s="1"/>
  <c r="E3876" i="3"/>
  <c r="F3876" i="3" s="1"/>
  <c r="H3876" i="3" s="1"/>
  <c r="E3877" i="3"/>
  <c r="F3877" i="3" s="1"/>
  <c r="H3877" i="3" s="1"/>
  <c r="E3878" i="3"/>
  <c r="F3878" i="3" s="1"/>
  <c r="H3878" i="3" s="1"/>
  <c r="E3879" i="3"/>
  <c r="F3879" i="3" s="1"/>
  <c r="H3879" i="3" s="1"/>
  <c r="E3880" i="3"/>
  <c r="F3880" i="3" s="1"/>
  <c r="H3880" i="3" s="1"/>
  <c r="E3881" i="3"/>
  <c r="F3881" i="3" s="1"/>
  <c r="H3881" i="3" s="1"/>
  <c r="E3882" i="3"/>
  <c r="F3882" i="3" s="1"/>
  <c r="H3882" i="3" s="1"/>
  <c r="E3883" i="3"/>
  <c r="F3883" i="3" s="1"/>
  <c r="H3883" i="3" s="1"/>
  <c r="E3884" i="3"/>
  <c r="F3884" i="3" s="1"/>
  <c r="H3884" i="3" s="1"/>
  <c r="E3885" i="3"/>
  <c r="F3885" i="3" s="1"/>
  <c r="H3885" i="3" s="1"/>
  <c r="E3886" i="3"/>
  <c r="F3886" i="3" s="1"/>
  <c r="H3886" i="3" s="1"/>
  <c r="E3887" i="3"/>
  <c r="F3887" i="3" s="1"/>
  <c r="H3887" i="3" s="1"/>
  <c r="E3888" i="3"/>
  <c r="F3888" i="3" s="1"/>
  <c r="H3888" i="3" s="1"/>
  <c r="E3889" i="3"/>
  <c r="F3889" i="3" s="1"/>
  <c r="H3889" i="3" s="1"/>
  <c r="E3890" i="3"/>
  <c r="F3890" i="3" s="1"/>
  <c r="H3890" i="3" s="1"/>
  <c r="E3891" i="3"/>
  <c r="F3891" i="3" s="1"/>
  <c r="H3891" i="3" s="1"/>
  <c r="E3892" i="3"/>
  <c r="F3892" i="3" s="1"/>
  <c r="H3892" i="3" s="1"/>
  <c r="E3893" i="3"/>
  <c r="F3893" i="3" s="1"/>
  <c r="H3893" i="3" s="1"/>
  <c r="E3894" i="3"/>
  <c r="F3894" i="3" s="1"/>
  <c r="H3894" i="3" s="1"/>
  <c r="E3895" i="3"/>
  <c r="F3895" i="3" s="1"/>
  <c r="H3895" i="3" s="1"/>
  <c r="E3896" i="3"/>
  <c r="F3896" i="3" s="1"/>
  <c r="H3896" i="3" s="1"/>
  <c r="E3897" i="3"/>
  <c r="F3897" i="3" s="1"/>
  <c r="H3897" i="3" s="1"/>
  <c r="E3898" i="3"/>
  <c r="F3898" i="3" s="1"/>
  <c r="H3898" i="3" s="1"/>
  <c r="E3899" i="3"/>
  <c r="F3899" i="3" s="1"/>
  <c r="H3899" i="3" s="1"/>
  <c r="E3900" i="3"/>
  <c r="F3900" i="3" s="1"/>
  <c r="H3900" i="3" s="1"/>
  <c r="E3901" i="3"/>
  <c r="F3901" i="3" s="1"/>
  <c r="H3901" i="3" s="1"/>
  <c r="E3902" i="3"/>
  <c r="F3902" i="3" s="1"/>
  <c r="H3902" i="3" s="1"/>
  <c r="E3903" i="3"/>
  <c r="F3903" i="3" s="1"/>
  <c r="H3903" i="3" s="1"/>
  <c r="E3904" i="3"/>
  <c r="F3904" i="3" s="1"/>
  <c r="H3904" i="3" s="1"/>
  <c r="E3905" i="3"/>
  <c r="F3905" i="3" s="1"/>
  <c r="H3905" i="3" s="1"/>
  <c r="E3906" i="3"/>
  <c r="F3906" i="3" s="1"/>
  <c r="H3906" i="3" s="1"/>
  <c r="E3907" i="3"/>
  <c r="F3907" i="3" s="1"/>
  <c r="H3907" i="3" s="1"/>
  <c r="E3908" i="3"/>
  <c r="F3908" i="3" s="1"/>
  <c r="H3908" i="3" s="1"/>
  <c r="E3909" i="3"/>
  <c r="F3909" i="3" s="1"/>
  <c r="H3909" i="3" s="1"/>
  <c r="E3910" i="3"/>
  <c r="F3910" i="3" s="1"/>
  <c r="H3910" i="3" s="1"/>
  <c r="E3911" i="3"/>
  <c r="F3911" i="3" s="1"/>
  <c r="H3911" i="3" s="1"/>
  <c r="E3912" i="3"/>
  <c r="F3912" i="3" s="1"/>
  <c r="H3912" i="3" s="1"/>
  <c r="E3913" i="3"/>
  <c r="F3913" i="3" s="1"/>
  <c r="H3913" i="3" s="1"/>
  <c r="E3914" i="3"/>
  <c r="F3914" i="3" s="1"/>
  <c r="H3914" i="3" s="1"/>
  <c r="E3915" i="3"/>
  <c r="F3915" i="3" s="1"/>
  <c r="H3915" i="3" s="1"/>
  <c r="E3916" i="3"/>
  <c r="F3916" i="3" s="1"/>
  <c r="H3916" i="3" s="1"/>
  <c r="E3917" i="3"/>
  <c r="F3917" i="3" s="1"/>
  <c r="H3917" i="3" s="1"/>
  <c r="E3918" i="3"/>
  <c r="F3918" i="3" s="1"/>
  <c r="H3918" i="3" s="1"/>
  <c r="E3919" i="3"/>
  <c r="F3919" i="3" s="1"/>
  <c r="H3919" i="3" s="1"/>
  <c r="E3920" i="3"/>
  <c r="F3920" i="3" s="1"/>
  <c r="H3920" i="3" s="1"/>
  <c r="E3921" i="3"/>
  <c r="F3921" i="3" s="1"/>
  <c r="H3921" i="3" s="1"/>
  <c r="E3922" i="3"/>
  <c r="F3922" i="3" s="1"/>
  <c r="H3922" i="3" s="1"/>
  <c r="E3923" i="3"/>
  <c r="F3923" i="3" s="1"/>
  <c r="H3923" i="3" s="1"/>
  <c r="E3924" i="3"/>
  <c r="F3924" i="3" s="1"/>
  <c r="H3924" i="3" s="1"/>
  <c r="E3925" i="3"/>
  <c r="F3925" i="3" s="1"/>
  <c r="H3925" i="3" s="1"/>
  <c r="E3926" i="3"/>
  <c r="F3926" i="3" s="1"/>
  <c r="H3926" i="3" s="1"/>
  <c r="E3927" i="3"/>
  <c r="F3927" i="3" s="1"/>
  <c r="H3927" i="3" s="1"/>
  <c r="E3928" i="3"/>
  <c r="F3928" i="3" s="1"/>
  <c r="H3928" i="3" s="1"/>
  <c r="E3929" i="3"/>
  <c r="F3929" i="3" s="1"/>
  <c r="H3929" i="3" s="1"/>
  <c r="E3930" i="3"/>
  <c r="F3930" i="3" s="1"/>
  <c r="H3930" i="3" s="1"/>
  <c r="E3931" i="3"/>
  <c r="F3931" i="3" s="1"/>
  <c r="H3931" i="3" s="1"/>
  <c r="E3932" i="3"/>
  <c r="F3932" i="3" s="1"/>
  <c r="H3932" i="3" s="1"/>
  <c r="E3933" i="3"/>
  <c r="F3933" i="3" s="1"/>
  <c r="H3933" i="3" s="1"/>
  <c r="E3934" i="3"/>
  <c r="F3934" i="3" s="1"/>
  <c r="H3934" i="3" s="1"/>
  <c r="E3935" i="3"/>
  <c r="F3935" i="3" s="1"/>
  <c r="H3935" i="3" s="1"/>
  <c r="E3936" i="3"/>
  <c r="F3936" i="3" s="1"/>
  <c r="H3936" i="3" s="1"/>
  <c r="E3937" i="3"/>
  <c r="F3937" i="3" s="1"/>
  <c r="H3937" i="3" s="1"/>
  <c r="E3938" i="3"/>
  <c r="F3938" i="3" s="1"/>
  <c r="H3938" i="3" s="1"/>
  <c r="E3939" i="3"/>
  <c r="F3939" i="3" s="1"/>
  <c r="H3939" i="3" s="1"/>
  <c r="E3940" i="3"/>
  <c r="F3940" i="3" s="1"/>
  <c r="H3940" i="3" s="1"/>
  <c r="E3941" i="3"/>
  <c r="F3941" i="3" s="1"/>
  <c r="H3941" i="3" s="1"/>
  <c r="E3942" i="3"/>
  <c r="F3942" i="3" s="1"/>
  <c r="H3942" i="3" s="1"/>
  <c r="E3943" i="3"/>
  <c r="F3943" i="3" s="1"/>
  <c r="H3943" i="3" s="1"/>
  <c r="E3944" i="3"/>
  <c r="F3944" i="3" s="1"/>
  <c r="H3944" i="3" s="1"/>
  <c r="E3945" i="3"/>
  <c r="F3945" i="3" s="1"/>
  <c r="H3945" i="3" s="1"/>
  <c r="E3946" i="3"/>
  <c r="F3946" i="3" s="1"/>
  <c r="H3946" i="3" s="1"/>
  <c r="E3947" i="3"/>
  <c r="F3947" i="3" s="1"/>
  <c r="H3947" i="3" s="1"/>
  <c r="E3948" i="3"/>
  <c r="F3948" i="3" s="1"/>
  <c r="H3948" i="3" s="1"/>
  <c r="E3949" i="3"/>
  <c r="F3949" i="3" s="1"/>
  <c r="H3949" i="3" s="1"/>
  <c r="E3950" i="3"/>
  <c r="F3950" i="3" s="1"/>
  <c r="H3950" i="3" s="1"/>
  <c r="E3951" i="3"/>
  <c r="F3951" i="3" s="1"/>
  <c r="H3951" i="3" s="1"/>
  <c r="E3952" i="3"/>
  <c r="F3952" i="3" s="1"/>
  <c r="H3952" i="3" s="1"/>
  <c r="E3953" i="3"/>
  <c r="F3953" i="3" s="1"/>
  <c r="H3953" i="3" s="1"/>
  <c r="E3954" i="3"/>
  <c r="F3954" i="3" s="1"/>
  <c r="H3954" i="3" s="1"/>
  <c r="E3955" i="3"/>
  <c r="F3955" i="3" s="1"/>
  <c r="H3955" i="3" s="1"/>
  <c r="E3956" i="3"/>
  <c r="F3956" i="3" s="1"/>
  <c r="H3956" i="3" s="1"/>
  <c r="E3957" i="3"/>
  <c r="F3957" i="3" s="1"/>
  <c r="H3957" i="3" s="1"/>
  <c r="E3958" i="3"/>
  <c r="F3958" i="3" s="1"/>
  <c r="H3958" i="3" s="1"/>
  <c r="E3959" i="3"/>
  <c r="F3959" i="3" s="1"/>
  <c r="H3959" i="3" s="1"/>
  <c r="E3960" i="3"/>
  <c r="F3960" i="3" s="1"/>
  <c r="H3960" i="3" s="1"/>
  <c r="E3961" i="3"/>
  <c r="F3961" i="3" s="1"/>
  <c r="H3961" i="3" s="1"/>
  <c r="E3962" i="3"/>
  <c r="F3962" i="3" s="1"/>
  <c r="H3962" i="3" s="1"/>
  <c r="E3963" i="3"/>
  <c r="F3963" i="3" s="1"/>
  <c r="H3963" i="3" s="1"/>
  <c r="E3964" i="3"/>
  <c r="F3964" i="3" s="1"/>
  <c r="H3964" i="3" s="1"/>
  <c r="E3965" i="3"/>
  <c r="F3965" i="3" s="1"/>
  <c r="H3965" i="3" s="1"/>
  <c r="E3966" i="3"/>
  <c r="F3966" i="3" s="1"/>
  <c r="H3966" i="3" s="1"/>
  <c r="E3967" i="3"/>
  <c r="F3967" i="3" s="1"/>
  <c r="H3967" i="3" s="1"/>
  <c r="E3968" i="3"/>
  <c r="F3968" i="3" s="1"/>
  <c r="H3968" i="3" s="1"/>
  <c r="E3969" i="3"/>
  <c r="F3969" i="3" s="1"/>
  <c r="H3969" i="3" s="1"/>
  <c r="E3970" i="3"/>
  <c r="F3970" i="3" s="1"/>
  <c r="H3970" i="3" s="1"/>
  <c r="E3971" i="3"/>
  <c r="F3971" i="3" s="1"/>
  <c r="H3971" i="3" s="1"/>
  <c r="E3972" i="3"/>
  <c r="F3972" i="3" s="1"/>
  <c r="H3972" i="3" s="1"/>
  <c r="E3973" i="3"/>
  <c r="F3973" i="3" s="1"/>
  <c r="H3973" i="3" s="1"/>
  <c r="E3974" i="3"/>
  <c r="F3974" i="3" s="1"/>
  <c r="H3974" i="3" s="1"/>
  <c r="E3975" i="3"/>
  <c r="F3975" i="3" s="1"/>
  <c r="H3975" i="3" s="1"/>
  <c r="E3976" i="3"/>
  <c r="F3976" i="3" s="1"/>
  <c r="H3976" i="3" s="1"/>
  <c r="E3977" i="3"/>
  <c r="F3977" i="3" s="1"/>
  <c r="H3977" i="3" s="1"/>
  <c r="E3978" i="3"/>
  <c r="F3978" i="3" s="1"/>
  <c r="H3978" i="3" s="1"/>
  <c r="E3979" i="3"/>
  <c r="F3979" i="3" s="1"/>
  <c r="H3979" i="3" s="1"/>
  <c r="E3980" i="3"/>
  <c r="F3980" i="3" s="1"/>
  <c r="H3980" i="3" s="1"/>
  <c r="E3981" i="3"/>
  <c r="F3981" i="3" s="1"/>
  <c r="H3981" i="3" s="1"/>
  <c r="E3982" i="3"/>
  <c r="F3982" i="3" s="1"/>
  <c r="H3982" i="3" s="1"/>
  <c r="E3983" i="3"/>
  <c r="F3983" i="3" s="1"/>
  <c r="H3983" i="3" s="1"/>
  <c r="E3984" i="3"/>
  <c r="F3984" i="3" s="1"/>
  <c r="H3984" i="3" s="1"/>
  <c r="E3985" i="3"/>
  <c r="F3985" i="3" s="1"/>
  <c r="H3985" i="3" s="1"/>
  <c r="E3986" i="3"/>
  <c r="F3986" i="3" s="1"/>
  <c r="H3986" i="3" s="1"/>
  <c r="E3987" i="3"/>
  <c r="F3987" i="3" s="1"/>
  <c r="H3987" i="3" s="1"/>
  <c r="E3988" i="3"/>
  <c r="F3988" i="3" s="1"/>
  <c r="H3988" i="3" s="1"/>
  <c r="E3989" i="3"/>
  <c r="F3989" i="3" s="1"/>
  <c r="H3989" i="3" s="1"/>
  <c r="E3990" i="3"/>
  <c r="F3990" i="3" s="1"/>
  <c r="H3990" i="3" s="1"/>
  <c r="E3991" i="3"/>
  <c r="F3991" i="3" s="1"/>
  <c r="H3991" i="3" s="1"/>
  <c r="E3992" i="3"/>
  <c r="F3992" i="3" s="1"/>
  <c r="H3992" i="3" s="1"/>
  <c r="E3993" i="3"/>
  <c r="F3993" i="3" s="1"/>
  <c r="H3993" i="3" s="1"/>
  <c r="E3994" i="3"/>
  <c r="F3994" i="3" s="1"/>
  <c r="H3994" i="3" s="1"/>
  <c r="E3995" i="3"/>
  <c r="F3995" i="3" s="1"/>
  <c r="H3995" i="3" s="1"/>
  <c r="E3996" i="3"/>
  <c r="F3996" i="3" s="1"/>
  <c r="H3996" i="3" s="1"/>
  <c r="E3997" i="3"/>
  <c r="F3997" i="3" s="1"/>
  <c r="H3997" i="3" s="1"/>
  <c r="E3998" i="3"/>
  <c r="F3998" i="3" s="1"/>
  <c r="H3998" i="3" s="1"/>
  <c r="E3999" i="3"/>
  <c r="F3999" i="3" s="1"/>
  <c r="H3999" i="3" s="1"/>
  <c r="E4000" i="3"/>
  <c r="F4000" i="3" s="1"/>
  <c r="H4000" i="3" s="1"/>
  <c r="E4001" i="3"/>
  <c r="F4001" i="3" s="1"/>
  <c r="H4001" i="3" s="1"/>
  <c r="E4002" i="3"/>
  <c r="F4002" i="3" s="1"/>
  <c r="H4002" i="3" s="1"/>
  <c r="E4003" i="3"/>
  <c r="F4003" i="3" s="1"/>
  <c r="H4003" i="3" s="1"/>
  <c r="E4004" i="3"/>
  <c r="F4004" i="3" s="1"/>
  <c r="H4004" i="3" s="1"/>
  <c r="E4005" i="3"/>
  <c r="F4005" i="3" s="1"/>
  <c r="H4005" i="3" s="1"/>
  <c r="E4006" i="3"/>
  <c r="F4006" i="3" s="1"/>
  <c r="H4006" i="3" s="1"/>
  <c r="E4007" i="3"/>
  <c r="F4007" i="3" s="1"/>
  <c r="H4007" i="3" s="1"/>
  <c r="E4008" i="3"/>
  <c r="F4008" i="3" s="1"/>
  <c r="H4008" i="3" s="1"/>
  <c r="E4009" i="3"/>
  <c r="F4009" i="3" s="1"/>
  <c r="H4009" i="3" s="1"/>
  <c r="E4010" i="3"/>
  <c r="F4010" i="3" s="1"/>
  <c r="H4010" i="3" s="1"/>
  <c r="E4011" i="3"/>
  <c r="F4011" i="3" s="1"/>
  <c r="H4011" i="3" s="1"/>
  <c r="E4012" i="3"/>
  <c r="F4012" i="3" s="1"/>
  <c r="H4012" i="3" s="1"/>
  <c r="E4013" i="3"/>
  <c r="F4013" i="3" s="1"/>
  <c r="H4013" i="3" s="1"/>
  <c r="E4014" i="3"/>
  <c r="F4014" i="3" s="1"/>
  <c r="H4014" i="3" s="1"/>
  <c r="E4015" i="3"/>
  <c r="F4015" i="3" s="1"/>
  <c r="H4015" i="3" s="1"/>
  <c r="E4016" i="3"/>
  <c r="F4016" i="3" s="1"/>
  <c r="H4016" i="3" s="1"/>
  <c r="E4017" i="3"/>
  <c r="F4017" i="3" s="1"/>
  <c r="H4017" i="3" s="1"/>
  <c r="E4018" i="3"/>
  <c r="F4018" i="3" s="1"/>
  <c r="H4018" i="3" s="1"/>
  <c r="E4019" i="3"/>
  <c r="F4019" i="3" s="1"/>
  <c r="H4019" i="3" s="1"/>
  <c r="E4020" i="3"/>
  <c r="F4020" i="3" s="1"/>
  <c r="H4020" i="3" s="1"/>
  <c r="E4021" i="3"/>
  <c r="F4021" i="3" s="1"/>
  <c r="H4021" i="3" s="1"/>
  <c r="E4022" i="3"/>
  <c r="F4022" i="3" s="1"/>
  <c r="H4022" i="3" s="1"/>
  <c r="E4023" i="3"/>
  <c r="F4023" i="3" s="1"/>
  <c r="H4023" i="3" s="1"/>
  <c r="E4024" i="3"/>
  <c r="F4024" i="3" s="1"/>
  <c r="H4024" i="3" s="1"/>
  <c r="E4025" i="3"/>
  <c r="F4025" i="3" s="1"/>
  <c r="H4025" i="3" s="1"/>
  <c r="E4026" i="3"/>
  <c r="F4026" i="3" s="1"/>
  <c r="H4026" i="3" s="1"/>
  <c r="E4027" i="3"/>
  <c r="F4027" i="3" s="1"/>
  <c r="H4027" i="3" s="1"/>
  <c r="E4028" i="3"/>
  <c r="F4028" i="3" s="1"/>
  <c r="H4028" i="3" s="1"/>
  <c r="E4029" i="3"/>
  <c r="F4029" i="3" s="1"/>
  <c r="H4029" i="3" s="1"/>
  <c r="E4030" i="3"/>
  <c r="F4030" i="3" s="1"/>
  <c r="H4030" i="3" s="1"/>
  <c r="E4031" i="3"/>
  <c r="F4031" i="3" s="1"/>
  <c r="H4031" i="3" s="1"/>
  <c r="E4032" i="3"/>
  <c r="F4032" i="3" s="1"/>
  <c r="H4032" i="3" s="1"/>
  <c r="E4033" i="3"/>
  <c r="F4033" i="3" s="1"/>
  <c r="H4033" i="3" s="1"/>
  <c r="E4034" i="3"/>
  <c r="F4034" i="3" s="1"/>
  <c r="H4034" i="3" s="1"/>
  <c r="E4035" i="3"/>
  <c r="F4035" i="3" s="1"/>
  <c r="H4035" i="3" s="1"/>
  <c r="E4036" i="3"/>
  <c r="F4036" i="3" s="1"/>
  <c r="H4036" i="3" s="1"/>
  <c r="E4037" i="3"/>
  <c r="F4037" i="3" s="1"/>
  <c r="H4037" i="3" s="1"/>
  <c r="E4038" i="3"/>
  <c r="F4038" i="3" s="1"/>
  <c r="H4038" i="3" s="1"/>
  <c r="E4039" i="3"/>
  <c r="F4039" i="3" s="1"/>
  <c r="H4039" i="3" s="1"/>
  <c r="E4040" i="3"/>
  <c r="F4040" i="3" s="1"/>
  <c r="H4040" i="3" s="1"/>
  <c r="E4041" i="3"/>
  <c r="F4041" i="3" s="1"/>
  <c r="H4041" i="3" s="1"/>
  <c r="E4042" i="3"/>
  <c r="F4042" i="3" s="1"/>
  <c r="H4042" i="3" s="1"/>
  <c r="E4043" i="3"/>
  <c r="F4043" i="3" s="1"/>
  <c r="H4043" i="3" s="1"/>
  <c r="E4044" i="3"/>
  <c r="F4044" i="3" s="1"/>
  <c r="H4044" i="3" s="1"/>
  <c r="E4045" i="3"/>
  <c r="F4045" i="3" s="1"/>
  <c r="H4045" i="3" s="1"/>
  <c r="E4046" i="3"/>
  <c r="F4046" i="3" s="1"/>
  <c r="H4046" i="3" s="1"/>
  <c r="E4047" i="3"/>
  <c r="F4047" i="3" s="1"/>
  <c r="H4047" i="3" s="1"/>
  <c r="E4048" i="3"/>
  <c r="F4048" i="3" s="1"/>
  <c r="H4048" i="3" s="1"/>
  <c r="E4049" i="3"/>
  <c r="F4049" i="3" s="1"/>
  <c r="H4049" i="3" s="1"/>
  <c r="E4050" i="3"/>
  <c r="F4050" i="3" s="1"/>
  <c r="H4050" i="3" s="1"/>
  <c r="E4051" i="3"/>
  <c r="F4051" i="3" s="1"/>
  <c r="H4051" i="3" s="1"/>
  <c r="E4052" i="3"/>
  <c r="F4052" i="3" s="1"/>
  <c r="H4052" i="3" s="1"/>
  <c r="E4053" i="3"/>
  <c r="F4053" i="3" s="1"/>
  <c r="H4053" i="3" s="1"/>
  <c r="E4054" i="3"/>
  <c r="F4054" i="3" s="1"/>
  <c r="H4054" i="3" s="1"/>
  <c r="E4055" i="3"/>
  <c r="F4055" i="3" s="1"/>
  <c r="H4055" i="3" s="1"/>
  <c r="E4056" i="3"/>
  <c r="F4056" i="3" s="1"/>
  <c r="H4056" i="3" s="1"/>
  <c r="E4057" i="3"/>
  <c r="F4057" i="3" s="1"/>
  <c r="H4057" i="3" s="1"/>
  <c r="E4058" i="3"/>
  <c r="F4058" i="3" s="1"/>
  <c r="H4058" i="3" s="1"/>
  <c r="E4059" i="3"/>
  <c r="F4059" i="3" s="1"/>
  <c r="H4059" i="3" s="1"/>
  <c r="E4060" i="3"/>
  <c r="F4060" i="3" s="1"/>
  <c r="H4060" i="3" s="1"/>
  <c r="E4061" i="3"/>
  <c r="F4061" i="3" s="1"/>
  <c r="H4061" i="3" s="1"/>
  <c r="E4062" i="3"/>
  <c r="F4062" i="3" s="1"/>
  <c r="H4062" i="3" s="1"/>
  <c r="E4063" i="3"/>
  <c r="F4063" i="3" s="1"/>
  <c r="H4063" i="3" s="1"/>
  <c r="E4064" i="3"/>
  <c r="F4064" i="3" s="1"/>
  <c r="H4064" i="3" s="1"/>
  <c r="E4065" i="3"/>
  <c r="F4065" i="3" s="1"/>
  <c r="H4065" i="3" s="1"/>
  <c r="E4066" i="3"/>
  <c r="F4066" i="3" s="1"/>
  <c r="H4066" i="3" s="1"/>
  <c r="E4067" i="3"/>
  <c r="F4067" i="3" s="1"/>
  <c r="H4067" i="3" s="1"/>
  <c r="E4068" i="3"/>
  <c r="F4068" i="3" s="1"/>
  <c r="H4068" i="3" s="1"/>
  <c r="E4069" i="3"/>
  <c r="F4069" i="3" s="1"/>
  <c r="H4069" i="3" s="1"/>
  <c r="E4070" i="3"/>
  <c r="F4070" i="3" s="1"/>
  <c r="H4070" i="3" s="1"/>
  <c r="E4071" i="3"/>
  <c r="F4071" i="3" s="1"/>
  <c r="H4071" i="3" s="1"/>
  <c r="E4072" i="3"/>
  <c r="F4072" i="3" s="1"/>
  <c r="H4072" i="3" s="1"/>
  <c r="E4073" i="3"/>
  <c r="F4073" i="3" s="1"/>
  <c r="H4073" i="3" s="1"/>
  <c r="E4074" i="3"/>
  <c r="F4074" i="3" s="1"/>
  <c r="H4074" i="3" s="1"/>
  <c r="E4075" i="3"/>
  <c r="F4075" i="3" s="1"/>
  <c r="H4075" i="3" s="1"/>
  <c r="E4076" i="3"/>
  <c r="F4076" i="3" s="1"/>
  <c r="H4076" i="3" s="1"/>
  <c r="E4077" i="3"/>
  <c r="F4077" i="3" s="1"/>
  <c r="H4077" i="3" s="1"/>
  <c r="E4078" i="3"/>
  <c r="F4078" i="3" s="1"/>
  <c r="H4078" i="3" s="1"/>
  <c r="E4079" i="3"/>
  <c r="F4079" i="3" s="1"/>
  <c r="H4079" i="3" s="1"/>
  <c r="E4080" i="3"/>
  <c r="F4080" i="3" s="1"/>
  <c r="H4080" i="3" s="1"/>
  <c r="E4081" i="3"/>
  <c r="F4081" i="3" s="1"/>
  <c r="H4081" i="3" s="1"/>
  <c r="E4082" i="3"/>
  <c r="F4082" i="3" s="1"/>
  <c r="H4082" i="3" s="1"/>
  <c r="E4083" i="3"/>
  <c r="F4083" i="3" s="1"/>
  <c r="H4083" i="3" s="1"/>
  <c r="E4084" i="3"/>
  <c r="F4084" i="3" s="1"/>
  <c r="H4084" i="3" s="1"/>
  <c r="E4085" i="3"/>
  <c r="F4085" i="3" s="1"/>
  <c r="H4085" i="3" s="1"/>
  <c r="E4086" i="3"/>
  <c r="F4086" i="3" s="1"/>
  <c r="H4086" i="3" s="1"/>
  <c r="E4087" i="3"/>
  <c r="F4087" i="3" s="1"/>
  <c r="H4087" i="3" s="1"/>
  <c r="E4088" i="3"/>
  <c r="F4088" i="3" s="1"/>
  <c r="H4088" i="3" s="1"/>
  <c r="E4089" i="3"/>
  <c r="F4089" i="3" s="1"/>
  <c r="H4089" i="3" s="1"/>
  <c r="E4090" i="3"/>
  <c r="F4090" i="3" s="1"/>
  <c r="H4090" i="3" s="1"/>
  <c r="E4091" i="3"/>
  <c r="F4091" i="3" s="1"/>
  <c r="H4091" i="3" s="1"/>
  <c r="E4092" i="3"/>
  <c r="F4092" i="3" s="1"/>
  <c r="H4092" i="3" s="1"/>
  <c r="E4093" i="3"/>
  <c r="F4093" i="3" s="1"/>
  <c r="H4093" i="3" s="1"/>
  <c r="E4094" i="3"/>
  <c r="F4094" i="3" s="1"/>
  <c r="H4094" i="3" s="1"/>
  <c r="E4095" i="3"/>
  <c r="F4095" i="3" s="1"/>
  <c r="H4095" i="3" s="1"/>
  <c r="E4096" i="3"/>
  <c r="F4096" i="3" s="1"/>
  <c r="H4096" i="3" s="1"/>
  <c r="E4097" i="3"/>
  <c r="F4097" i="3" s="1"/>
  <c r="H4097" i="3" s="1"/>
  <c r="E4098" i="3"/>
  <c r="F4098" i="3" s="1"/>
  <c r="H4098" i="3" s="1"/>
  <c r="E4099" i="3"/>
  <c r="F4099" i="3" s="1"/>
  <c r="H4099" i="3" s="1"/>
  <c r="E4100" i="3"/>
  <c r="F4100" i="3" s="1"/>
  <c r="H4100" i="3" s="1"/>
  <c r="E4101" i="3"/>
  <c r="F4101" i="3" s="1"/>
  <c r="H4101" i="3" s="1"/>
  <c r="E4102" i="3"/>
  <c r="F4102" i="3" s="1"/>
  <c r="H4102" i="3" s="1"/>
  <c r="E4103" i="3"/>
  <c r="F4103" i="3" s="1"/>
  <c r="H4103" i="3" s="1"/>
  <c r="E4104" i="3"/>
  <c r="F4104" i="3" s="1"/>
  <c r="H4104" i="3" s="1"/>
  <c r="E4105" i="3"/>
  <c r="F4105" i="3" s="1"/>
  <c r="H4105" i="3" s="1"/>
  <c r="E4106" i="3"/>
  <c r="F4106" i="3" s="1"/>
  <c r="H4106" i="3" s="1"/>
  <c r="E4107" i="3"/>
  <c r="F4107" i="3" s="1"/>
  <c r="H4107" i="3" s="1"/>
  <c r="E4108" i="3"/>
  <c r="F4108" i="3" s="1"/>
  <c r="H4108" i="3" s="1"/>
  <c r="E4109" i="3"/>
  <c r="F4109" i="3" s="1"/>
  <c r="H4109" i="3" s="1"/>
  <c r="E4110" i="3"/>
  <c r="F4110" i="3" s="1"/>
  <c r="H4110" i="3" s="1"/>
  <c r="E4111" i="3"/>
  <c r="F4111" i="3" s="1"/>
  <c r="H4111" i="3" s="1"/>
  <c r="E4112" i="3"/>
  <c r="F4112" i="3" s="1"/>
  <c r="H4112" i="3" s="1"/>
  <c r="E4113" i="3"/>
  <c r="F4113" i="3" s="1"/>
  <c r="H4113" i="3" s="1"/>
  <c r="E4114" i="3"/>
  <c r="F4114" i="3" s="1"/>
  <c r="H4114" i="3" s="1"/>
  <c r="E4115" i="3"/>
  <c r="F4115" i="3" s="1"/>
  <c r="H4115" i="3" s="1"/>
  <c r="E4116" i="3"/>
  <c r="F4116" i="3" s="1"/>
  <c r="H4116" i="3" s="1"/>
  <c r="E4117" i="3"/>
  <c r="F4117" i="3" s="1"/>
  <c r="H4117" i="3" s="1"/>
  <c r="E4118" i="3"/>
  <c r="F4118" i="3" s="1"/>
  <c r="H4118" i="3" s="1"/>
  <c r="E4119" i="3"/>
  <c r="F4119" i="3" s="1"/>
  <c r="H4119" i="3" s="1"/>
  <c r="E4120" i="3"/>
  <c r="F4120" i="3" s="1"/>
  <c r="H4120" i="3" s="1"/>
  <c r="E4121" i="3"/>
  <c r="F4121" i="3" s="1"/>
  <c r="H4121" i="3" s="1"/>
  <c r="E4122" i="3"/>
  <c r="F4122" i="3" s="1"/>
  <c r="H4122" i="3" s="1"/>
  <c r="E4123" i="3"/>
  <c r="F4123" i="3" s="1"/>
  <c r="H4123" i="3" s="1"/>
  <c r="E4124" i="3"/>
  <c r="F4124" i="3" s="1"/>
  <c r="H4124" i="3" s="1"/>
  <c r="E4125" i="3"/>
  <c r="F4125" i="3" s="1"/>
  <c r="H4125" i="3" s="1"/>
  <c r="E4126" i="3"/>
  <c r="F4126" i="3" s="1"/>
  <c r="H4126" i="3" s="1"/>
  <c r="E4127" i="3"/>
  <c r="F4127" i="3" s="1"/>
  <c r="H4127" i="3" s="1"/>
  <c r="E4128" i="3"/>
  <c r="F4128" i="3" s="1"/>
  <c r="H4128" i="3" s="1"/>
  <c r="E4129" i="3"/>
  <c r="F4129" i="3" s="1"/>
  <c r="H4129" i="3" s="1"/>
  <c r="E4130" i="3"/>
  <c r="F4130" i="3" s="1"/>
  <c r="H4130" i="3" s="1"/>
  <c r="E4131" i="3"/>
  <c r="F4131" i="3" s="1"/>
  <c r="H4131" i="3" s="1"/>
  <c r="E4132" i="3"/>
  <c r="F4132" i="3" s="1"/>
  <c r="H4132" i="3" s="1"/>
  <c r="E3736" i="3"/>
  <c r="F3736" i="3" s="1"/>
  <c r="H3736" i="3" s="1"/>
  <c r="Q67" i="6" l="1"/>
  <c r="R67" i="6" s="1"/>
  <c r="S67" i="6" s="1"/>
  <c r="T67" i="6" s="1"/>
  <c r="U67" i="6" s="1"/>
  <c r="V67" i="6" s="1"/>
  <c r="W67" i="6" s="1"/>
  <c r="X67" i="6" s="1"/>
  <c r="Y67" i="6" s="1"/>
  <c r="Z67" i="6" s="1"/>
  <c r="AA67" i="6" s="1"/>
  <c r="AB67" i="6" s="1"/>
  <c r="AC67" i="6" s="1"/>
  <c r="AD67" i="6" s="1"/>
  <c r="AE67" i="6" s="1"/>
  <c r="AF67" i="6" s="1"/>
  <c r="AG67" i="6" s="1"/>
  <c r="AH67" i="6" s="1"/>
  <c r="AI67" i="6" s="1"/>
  <c r="AJ67" i="6" s="1"/>
  <c r="AK67" i="6" s="1"/>
  <c r="AL67" i="6" s="1"/>
  <c r="AM67" i="6" s="1"/>
  <c r="AN67" i="6" s="1"/>
  <c r="M2873" i="3"/>
  <c r="L2525" i="3"/>
  <c r="K2525" i="3" s="1"/>
  <c r="N2525" i="3"/>
  <c r="L1421" i="3"/>
  <c r="K1421" i="3" s="1"/>
  <c r="N1421" i="3"/>
  <c r="L2173" i="3"/>
  <c r="K2173" i="3" s="1"/>
  <c r="N2173" i="3"/>
  <c r="F4147" i="3"/>
  <c r="H4147" i="3" s="1"/>
  <c r="M2874" i="3" l="1"/>
  <c r="N2174" i="3"/>
  <c r="L2174" i="3"/>
  <c r="K2174" i="3" s="1"/>
  <c r="N2526" i="3"/>
  <c r="L2526" i="3"/>
  <c r="K2526" i="3" s="1"/>
  <c r="L1422" i="3"/>
  <c r="K1422" i="3" s="1"/>
  <c r="N1422" i="3"/>
  <c r="F4148" i="3"/>
  <c r="H4148" i="3" s="1"/>
  <c r="M2875" i="3" l="1"/>
  <c r="N2527" i="3"/>
  <c r="L2527" i="3"/>
  <c r="K2527" i="3" s="1"/>
  <c r="L1423" i="3"/>
  <c r="K1423" i="3" s="1"/>
  <c r="N1423" i="3"/>
  <c r="L2175" i="3"/>
  <c r="K2175" i="3" s="1"/>
  <c r="N2175" i="3"/>
  <c r="F4149" i="3"/>
  <c r="H4149" i="3" s="1"/>
  <c r="M2876" i="3" l="1"/>
  <c r="L2528" i="3"/>
  <c r="K2528" i="3" s="1"/>
  <c r="N2528" i="3"/>
  <c r="L2176" i="3"/>
  <c r="K2176" i="3" s="1"/>
  <c r="N2176" i="3"/>
  <c r="L1424" i="3"/>
  <c r="K1424" i="3" s="1"/>
  <c r="N1424" i="3"/>
  <c r="F4150" i="3"/>
  <c r="H4150" i="3" s="1"/>
  <c r="M2877" i="3" l="1"/>
  <c r="N2529" i="3"/>
  <c r="L2529" i="3"/>
  <c r="K2529" i="3" s="1"/>
  <c r="N1425" i="3"/>
  <c r="L1425" i="3"/>
  <c r="K1425" i="3" s="1"/>
  <c r="L2177" i="3"/>
  <c r="K2177" i="3" s="1"/>
  <c r="N2177" i="3"/>
  <c r="F4151" i="3"/>
  <c r="H4151" i="3" s="1"/>
  <c r="M2878" i="3" l="1"/>
  <c r="N2530" i="3"/>
  <c r="L2530" i="3"/>
  <c r="K2530" i="3" s="1"/>
  <c r="L2178" i="3"/>
  <c r="K2178" i="3" s="1"/>
  <c r="N2178" i="3"/>
  <c r="L1426" i="3"/>
  <c r="K1426" i="3" s="1"/>
  <c r="N1426" i="3"/>
  <c r="F4152" i="3"/>
  <c r="H4152" i="3" s="1"/>
  <c r="M2879" i="3" l="1"/>
  <c r="L2531" i="3"/>
  <c r="K2531" i="3" s="1"/>
  <c r="N2531" i="3"/>
  <c r="L1427" i="3"/>
  <c r="K1427" i="3" s="1"/>
  <c r="N1427" i="3"/>
  <c r="L2179" i="3"/>
  <c r="K2179" i="3" s="1"/>
  <c r="N2179" i="3"/>
  <c r="F4153" i="3"/>
  <c r="H4153" i="3" s="1"/>
  <c r="M2880" i="3" l="1"/>
  <c r="N2532" i="3"/>
  <c r="L2532" i="3"/>
  <c r="K2532" i="3" s="1"/>
  <c r="N2180" i="3"/>
  <c r="L2180" i="3"/>
  <c r="K2180" i="3" s="1"/>
  <c r="L1428" i="3"/>
  <c r="K1428" i="3" s="1"/>
  <c r="N1428" i="3"/>
  <c r="F4154" i="3"/>
  <c r="H4154" i="3" s="1"/>
  <c r="M2881" i="3" l="1"/>
  <c r="N2533" i="3"/>
  <c r="L2533" i="3"/>
  <c r="K2533" i="3" s="1"/>
  <c r="L1429" i="3"/>
  <c r="K1429" i="3" s="1"/>
  <c r="N1429" i="3"/>
  <c r="N2181" i="3"/>
  <c r="L2181" i="3"/>
  <c r="K2181" i="3" s="1"/>
  <c r="F4155" i="3"/>
  <c r="H4155" i="3" s="1"/>
  <c r="M2882" i="3" l="1"/>
  <c r="L2534" i="3"/>
  <c r="K2534" i="3" s="1"/>
  <c r="N2534" i="3"/>
  <c r="L2182" i="3"/>
  <c r="K2182" i="3" s="1"/>
  <c r="N2182" i="3"/>
  <c r="L1430" i="3"/>
  <c r="K1430" i="3" s="1"/>
  <c r="N1430" i="3"/>
  <c r="F4156" i="3"/>
  <c r="H4156" i="3" s="1"/>
  <c r="M2883" i="3" l="1"/>
  <c r="N2535" i="3"/>
  <c r="L2535" i="3"/>
  <c r="K2535" i="3" s="1"/>
  <c r="N1431" i="3"/>
  <c r="L1431" i="3"/>
  <c r="K1431" i="3" s="1"/>
  <c r="L2183" i="3"/>
  <c r="K2183" i="3" s="1"/>
  <c r="N2183" i="3"/>
  <c r="F4157" i="3"/>
  <c r="H4157" i="3" s="1"/>
  <c r="M2884" i="3" l="1"/>
  <c r="N2536" i="3"/>
  <c r="L2536" i="3"/>
  <c r="K2536" i="3" s="1"/>
  <c r="L2184" i="3"/>
  <c r="K2184" i="3" s="1"/>
  <c r="N2184" i="3"/>
  <c r="L1432" i="3"/>
  <c r="K1432" i="3" s="1"/>
  <c r="N1432" i="3"/>
  <c r="F4158" i="3"/>
  <c r="H4158" i="3" s="1"/>
  <c r="M2885" i="3" l="1"/>
  <c r="L2537" i="3"/>
  <c r="K2537" i="3" s="1"/>
  <c r="N2537" i="3"/>
  <c r="L1433" i="3"/>
  <c r="K1433" i="3" s="1"/>
  <c r="N1433" i="3"/>
  <c r="L2185" i="3"/>
  <c r="K2185" i="3" s="1"/>
  <c r="N2185" i="3"/>
  <c r="F4159" i="3"/>
  <c r="H4159" i="3" s="1"/>
  <c r="M2886" i="3" l="1"/>
  <c r="N2538" i="3"/>
  <c r="L2538" i="3"/>
  <c r="K2538" i="3" s="1"/>
  <c r="N2186" i="3"/>
  <c r="L2186" i="3"/>
  <c r="K2186" i="3" s="1"/>
  <c r="L1434" i="3"/>
  <c r="K1434" i="3" s="1"/>
  <c r="N1434" i="3"/>
  <c r="F4160" i="3"/>
  <c r="H4160" i="3" s="1"/>
  <c r="M2887" i="3" l="1"/>
  <c r="N2539" i="3"/>
  <c r="L2539" i="3"/>
  <c r="K2539" i="3" s="1"/>
  <c r="L1435" i="3"/>
  <c r="K1435" i="3" s="1"/>
  <c r="N1435" i="3"/>
  <c r="L2187" i="3"/>
  <c r="K2187" i="3" s="1"/>
  <c r="N2187" i="3"/>
  <c r="F4161" i="3"/>
  <c r="H4161" i="3" s="1"/>
  <c r="M2888" i="3" l="1"/>
  <c r="L2540" i="3"/>
  <c r="K2540" i="3" s="1"/>
  <c r="N2540" i="3"/>
  <c r="L2188" i="3"/>
  <c r="K2188" i="3" s="1"/>
  <c r="N2188" i="3"/>
  <c r="L1436" i="3"/>
  <c r="K1436" i="3" s="1"/>
  <c r="N1436" i="3"/>
  <c r="F4162" i="3"/>
  <c r="H4162" i="3" s="1"/>
  <c r="M2889" i="3" l="1"/>
  <c r="N2541" i="3"/>
  <c r="L2541" i="3"/>
  <c r="K2541" i="3" s="1"/>
  <c r="N1437" i="3"/>
  <c r="L1437" i="3"/>
  <c r="K1437" i="3" s="1"/>
  <c r="L2189" i="3"/>
  <c r="K2189" i="3" s="1"/>
  <c r="N2189" i="3"/>
  <c r="F4163" i="3"/>
  <c r="H4163" i="3" s="1"/>
  <c r="M2890" i="3" l="1"/>
  <c r="N2542" i="3"/>
  <c r="L2542" i="3"/>
  <c r="K2542" i="3" s="1"/>
  <c r="N2190" i="3"/>
  <c r="L2190" i="3"/>
  <c r="K2190" i="3" s="1"/>
  <c r="L1438" i="3"/>
  <c r="K1438" i="3" s="1"/>
  <c r="N1438" i="3"/>
  <c r="F4164" i="3"/>
  <c r="H4164" i="3" s="1"/>
  <c r="M2891" i="3" l="1"/>
  <c r="L2543" i="3"/>
  <c r="K2543" i="3" s="1"/>
  <c r="N2543" i="3"/>
  <c r="L1439" i="3"/>
  <c r="K1439" i="3" s="1"/>
  <c r="N1439" i="3"/>
  <c r="L2191" i="3"/>
  <c r="K2191" i="3" s="1"/>
  <c r="N2191" i="3"/>
  <c r="F4165" i="3"/>
  <c r="H4165" i="3" s="1"/>
  <c r="M2892" i="3" l="1"/>
  <c r="N2544" i="3"/>
  <c r="L2544" i="3"/>
  <c r="K2544" i="3" s="1"/>
  <c r="N2192" i="3"/>
  <c r="L2192" i="3"/>
  <c r="K2192" i="3" s="1"/>
  <c r="L1440" i="3"/>
  <c r="K1440" i="3" s="1"/>
  <c r="N1440" i="3"/>
  <c r="F4166" i="3"/>
  <c r="H4166" i="3" s="1"/>
  <c r="M2893" i="3" l="1"/>
  <c r="N2545" i="3"/>
  <c r="L2545" i="3"/>
  <c r="K2545" i="3" s="1"/>
  <c r="L1441" i="3"/>
  <c r="K1441" i="3" s="1"/>
  <c r="N1441" i="3"/>
  <c r="L2193" i="3"/>
  <c r="K2193" i="3" s="1"/>
  <c r="N2193" i="3"/>
  <c r="F4167" i="3"/>
  <c r="H4167" i="3" s="1"/>
  <c r="M2894" i="3" l="1"/>
  <c r="L2546" i="3"/>
  <c r="K2546" i="3" s="1"/>
  <c r="N2546" i="3"/>
  <c r="L2194" i="3"/>
  <c r="K2194" i="3" s="1"/>
  <c r="N2194" i="3"/>
  <c r="L1442" i="3"/>
  <c r="K1442" i="3" s="1"/>
  <c r="N1442" i="3"/>
  <c r="F4168" i="3"/>
  <c r="H4168" i="3" s="1"/>
  <c r="M2895" i="3" l="1"/>
  <c r="N1443" i="3"/>
  <c r="L1443" i="3"/>
  <c r="K1443" i="3" s="1"/>
  <c r="N2547" i="3"/>
  <c r="L2547" i="3"/>
  <c r="K2547" i="3" s="1"/>
  <c r="L2195" i="3"/>
  <c r="K2195" i="3" s="1"/>
  <c r="N2195" i="3"/>
  <c r="F4169" i="3"/>
  <c r="H4169" i="3" s="1"/>
  <c r="M2896" i="3" l="1"/>
  <c r="N2548" i="3"/>
  <c r="L2548" i="3"/>
  <c r="K2548" i="3" s="1"/>
  <c r="L2196" i="3"/>
  <c r="K2196" i="3" s="1"/>
  <c r="N2196" i="3"/>
  <c r="L1444" i="3"/>
  <c r="K1444" i="3" s="1"/>
  <c r="N1444" i="3"/>
  <c r="F4170" i="3"/>
  <c r="H4170" i="3" s="1"/>
  <c r="M2897" i="3" l="1"/>
  <c r="L1445" i="3"/>
  <c r="K1445" i="3" s="1"/>
  <c r="N1445" i="3"/>
  <c r="L2197" i="3"/>
  <c r="K2197" i="3" s="1"/>
  <c r="N2197" i="3"/>
  <c r="L2549" i="3"/>
  <c r="K2549" i="3" s="1"/>
  <c r="N2549" i="3"/>
  <c r="F4171" i="3"/>
  <c r="H4171" i="3" s="1"/>
  <c r="M2898" i="3" l="1"/>
  <c r="N2550" i="3"/>
  <c r="L2550" i="3"/>
  <c r="K2550" i="3" s="1"/>
  <c r="N2198" i="3"/>
  <c r="L2198" i="3"/>
  <c r="K2198" i="3" s="1"/>
  <c r="L1446" i="3"/>
  <c r="K1446" i="3" s="1"/>
  <c r="N1446" i="3"/>
  <c r="F4172" i="3"/>
  <c r="H4172" i="3" s="1"/>
  <c r="M2899" i="3" l="1"/>
  <c r="N2551" i="3"/>
  <c r="L2551" i="3"/>
  <c r="K2551" i="3" s="1"/>
  <c r="L1447" i="3"/>
  <c r="K1447" i="3" s="1"/>
  <c r="N1447" i="3"/>
  <c r="N2199" i="3"/>
  <c r="L2199" i="3"/>
  <c r="K2199" i="3" s="1"/>
  <c r="F4173" i="3"/>
  <c r="H4173" i="3" s="1"/>
  <c r="M2900" i="3" l="1"/>
  <c r="L2552" i="3"/>
  <c r="K2552" i="3" s="1"/>
  <c r="L2200" i="3"/>
  <c r="K2200" i="3" s="1"/>
  <c r="N2200" i="3"/>
  <c r="L1448" i="3"/>
  <c r="K1448" i="3" s="1"/>
  <c r="N1448" i="3"/>
  <c r="N2552" i="3"/>
  <c r="F4174" i="3"/>
  <c r="H4174" i="3" s="1"/>
  <c r="M2901" i="3" l="1"/>
  <c r="N2553" i="3"/>
  <c r="L2553" i="3"/>
  <c r="K2553" i="3" s="1"/>
  <c r="N1449" i="3"/>
  <c r="L1449" i="3"/>
  <c r="K1449" i="3" s="1"/>
  <c r="L2201" i="3"/>
  <c r="K2201" i="3" s="1"/>
  <c r="N2201" i="3"/>
  <c r="F4175" i="3"/>
  <c r="H4175" i="3" s="1"/>
  <c r="M2902" i="3" l="1"/>
  <c r="N2554" i="3"/>
  <c r="L2554" i="3"/>
  <c r="K2554" i="3" s="1"/>
  <c r="L2202" i="3"/>
  <c r="K2202" i="3" s="1"/>
  <c r="N2202" i="3"/>
  <c r="L1450" i="3"/>
  <c r="K1450" i="3" s="1"/>
  <c r="N1450" i="3"/>
  <c r="F4176" i="3"/>
  <c r="H4176" i="3" s="1"/>
  <c r="M2903" i="3" l="1"/>
  <c r="L2555" i="3"/>
  <c r="K2555" i="3" s="1"/>
  <c r="N2555" i="3"/>
  <c r="L1451" i="3"/>
  <c r="K1451" i="3" s="1"/>
  <c r="N1451" i="3"/>
  <c r="L2203" i="3"/>
  <c r="K2203" i="3" s="1"/>
  <c r="N2203" i="3"/>
  <c r="F4177" i="3"/>
  <c r="H4177" i="3" s="1"/>
  <c r="M2904" i="3" l="1"/>
  <c r="N2556" i="3"/>
  <c r="L2556" i="3"/>
  <c r="K2556" i="3" s="1"/>
  <c r="N2204" i="3"/>
  <c r="L2204" i="3"/>
  <c r="K2204" i="3" s="1"/>
  <c r="L1452" i="3"/>
  <c r="K1452" i="3" s="1"/>
  <c r="N1452" i="3"/>
  <c r="F4178" i="3"/>
  <c r="H4178" i="3" s="1"/>
  <c r="M2905" i="3" l="1"/>
  <c r="N2557" i="3"/>
  <c r="L2557" i="3"/>
  <c r="K2557" i="3" s="1"/>
  <c r="L1453" i="3"/>
  <c r="K1453" i="3" s="1"/>
  <c r="N1453" i="3"/>
  <c r="L2205" i="3"/>
  <c r="K2205" i="3" s="1"/>
  <c r="N2205" i="3"/>
  <c r="F4179" i="3"/>
  <c r="H4179" i="3" s="1"/>
  <c r="M2906" i="3" l="1"/>
  <c r="L2558" i="3"/>
  <c r="K2558" i="3" s="1"/>
  <c r="N2558" i="3"/>
  <c r="L2206" i="3"/>
  <c r="K2206" i="3" s="1"/>
  <c r="N2206" i="3"/>
  <c r="L1454" i="3"/>
  <c r="K1454" i="3" s="1"/>
  <c r="N1454" i="3"/>
  <c r="F4180" i="3"/>
  <c r="H4180" i="3" s="1"/>
  <c r="M2907" i="3" l="1"/>
  <c r="N2559" i="3"/>
  <c r="L2559" i="3"/>
  <c r="K2559" i="3" s="1"/>
  <c r="N1455" i="3"/>
  <c r="L1455" i="3"/>
  <c r="K1455" i="3" s="1"/>
  <c r="L2207" i="3"/>
  <c r="K2207" i="3" s="1"/>
  <c r="N2207" i="3"/>
  <c r="F4181" i="3"/>
  <c r="H4181" i="3" s="1"/>
  <c r="M2908" i="3" l="1"/>
  <c r="N2560" i="3"/>
  <c r="L2560" i="3"/>
  <c r="K2560" i="3" s="1"/>
  <c r="N2208" i="3"/>
  <c r="L2208" i="3"/>
  <c r="K2208" i="3" s="1"/>
  <c r="L1456" i="3"/>
  <c r="K1456" i="3" s="1"/>
  <c r="N1456" i="3"/>
  <c r="F4182" i="3"/>
  <c r="H4182" i="3" s="1"/>
  <c r="M2909" i="3" l="1"/>
  <c r="L2561" i="3"/>
  <c r="K2561" i="3" s="1"/>
  <c r="N2561" i="3"/>
  <c r="L1457" i="3"/>
  <c r="K1457" i="3" s="1"/>
  <c r="N1457" i="3"/>
  <c r="L2209" i="3"/>
  <c r="K2209" i="3" s="1"/>
  <c r="N2209" i="3"/>
  <c r="F4183" i="3"/>
  <c r="H4183" i="3" s="1"/>
  <c r="M2910" i="3" l="1"/>
  <c r="N2562" i="3"/>
  <c r="L2562" i="3"/>
  <c r="K2562" i="3" s="1"/>
  <c r="N2210" i="3"/>
  <c r="L2210" i="3"/>
  <c r="K2210" i="3" s="1"/>
  <c r="L1458" i="3"/>
  <c r="K1458" i="3" s="1"/>
  <c r="N1458" i="3"/>
  <c r="F4184" i="3"/>
  <c r="H4184" i="3" s="1"/>
  <c r="M2911" i="3" l="1"/>
  <c r="N2563" i="3"/>
  <c r="L2563" i="3"/>
  <c r="K2563" i="3" s="1"/>
  <c r="L1459" i="3"/>
  <c r="K1459" i="3" s="1"/>
  <c r="N1459" i="3"/>
  <c r="L2211" i="3"/>
  <c r="K2211" i="3" s="1"/>
  <c r="N2211" i="3"/>
  <c r="F4185" i="3"/>
  <c r="H4185" i="3" s="1"/>
  <c r="M2912" i="3" l="1"/>
  <c r="L2564" i="3"/>
  <c r="K2564" i="3" s="1"/>
  <c r="N2564" i="3"/>
  <c r="L2212" i="3"/>
  <c r="K2212" i="3" s="1"/>
  <c r="N2212" i="3"/>
  <c r="L1460" i="3"/>
  <c r="K1460" i="3" s="1"/>
  <c r="N1460" i="3"/>
  <c r="F4187" i="3"/>
  <c r="H4187" i="3" s="1"/>
  <c r="F4186" i="3"/>
  <c r="H4186" i="3" s="1"/>
  <c r="M2913" i="3" l="1"/>
  <c r="N2565" i="3"/>
  <c r="L2565" i="3"/>
  <c r="K2565" i="3" s="1"/>
  <c r="N1461" i="3"/>
  <c r="L1461" i="3"/>
  <c r="K1461" i="3" s="1"/>
  <c r="L2213" i="3"/>
  <c r="K2213" i="3" s="1"/>
  <c r="N2213" i="3"/>
  <c r="F4188" i="3"/>
  <c r="H4188" i="3" s="1"/>
  <c r="M2914" i="3" l="1"/>
  <c r="N2566" i="3"/>
  <c r="L2566" i="3"/>
  <c r="K2566" i="3" s="1"/>
  <c r="L2214" i="3"/>
  <c r="K2214" i="3" s="1"/>
  <c r="N2214" i="3"/>
  <c r="L1462" i="3"/>
  <c r="K1462" i="3" s="1"/>
  <c r="N1462" i="3"/>
  <c r="F4189" i="3"/>
  <c r="H4189" i="3" s="1"/>
  <c r="M2915" i="3" l="1"/>
  <c r="L2567" i="3"/>
  <c r="K2567" i="3" s="1"/>
  <c r="L1463" i="3"/>
  <c r="K1463" i="3" s="1"/>
  <c r="N1463" i="3"/>
  <c r="L2215" i="3"/>
  <c r="K2215" i="3" s="1"/>
  <c r="N2215" i="3"/>
  <c r="N2567" i="3"/>
  <c r="F4190" i="3"/>
  <c r="H4190" i="3" s="1"/>
  <c r="M2916" i="3" l="1"/>
  <c r="L2568" i="3"/>
  <c r="K2568" i="3" s="1"/>
  <c r="N2216" i="3"/>
  <c r="L2216" i="3"/>
  <c r="K2216" i="3" s="1"/>
  <c r="L1464" i="3"/>
  <c r="K1464" i="3" s="1"/>
  <c r="N1464" i="3"/>
  <c r="N2568" i="3"/>
  <c r="F4191" i="3"/>
  <c r="H4191" i="3" s="1"/>
  <c r="M2917" i="3" l="1"/>
  <c r="L2569" i="3"/>
  <c r="K2569" i="3" s="1"/>
  <c r="L1465" i="3"/>
  <c r="K1465" i="3" s="1"/>
  <c r="N1465" i="3"/>
  <c r="N2217" i="3"/>
  <c r="L2217" i="3"/>
  <c r="K2217" i="3" s="1"/>
  <c r="N2569" i="3"/>
  <c r="F4192" i="3"/>
  <c r="H4192" i="3" s="1"/>
  <c r="M2918" i="3" l="1"/>
  <c r="L2570" i="3"/>
  <c r="K2570" i="3" s="1"/>
  <c r="N2570" i="3"/>
  <c r="L2218" i="3"/>
  <c r="K2218" i="3" s="1"/>
  <c r="N2218" i="3"/>
  <c r="L1466" i="3"/>
  <c r="K1466" i="3" s="1"/>
  <c r="N1466" i="3"/>
  <c r="F4193" i="3"/>
  <c r="H4193" i="3" s="1"/>
  <c r="M2919" i="3" l="1"/>
  <c r="N2571" i="3"/>
  <c r="L2571" i="3"/>
  <c r="K2571" i="3" s="1"/>
  <c r="N1467" i="3"/>
  <c r="L1467" i="3"/>
  <c r="K1467" i="3" s="1"/>
  <c r="L2219" i="3"/>
  <c r="K2219" i="3" s="1"/>
  <c r="N2219" i="3"/>
  <c r="F4194" i="3"/>
  <c r="H4194" i="3" s="1"/>
  <c r="M2920" i="3" l="1"/>
  <c r="N2572" i="3"/>
  <c r="L2572" i="3"/>
  <c r="K2572" i="3" s="1"/>
  <c r="L2220" i="3"/>
  <c r="K2220" i="3" s="1"/>
  <c r="N2220" i="3"/>
  <c r="L1468" i="3"/>
  <c r="K1468" i="3" s="1"/>
  <c r="N1468" i="3"/>
  <c r="F4195" i="3"/>
  <c r="H4195" i="3" s="1"/>
  <c r="M2921" i="3" l="1"/>
  <c r="L2573" i="3"/>
  <c r="K2573" i="3" s="1"/>
  <c r="L1469" i="3"/>
  <c r="K1469" i="3" s="1"/>
  <c r="N1469" i="3"/>
  <c r="L2221" i="3"/>
  <c r="K2221" i="3" s="1"/>
  <c r="N2221" i="3"/>
  <c r="N2573" i="3"/>
  <c r="F4196" i="3"/>
  <c r="H4196" i="3" s="1"/>
  <c r="M2922" i="3" l="1"/>
  <c r="N2574" i="3"/>
  <c r="L2574" i="3"/>
  <c r="K2574" i="3" s="1"/>
  <c r="N2222" i="3"/>
  <c r="L2222" i="3"/>
  <c r="K2222" i="3" s="1"/>
  <c r="L1470" i="3"/>
  <c r="K1470" i="3" s="1"/>
  <c r="N1470" i="3"/>
  <c r="F4197" i="3"/>
  <c r="H4197" i="3" s="1"/>
  <c r="M2923" i="3" l="1"/>
  <c r="N2575" i="3"/>
  <c r="L2575" i="3"/>
  <c r="K2575" i="3" s="1"/>
  <c r="L1471" i="3"/>
  <c r="K1471" i="3" s="1"/>
  <c r="N1471" i="3"/>
  <c r="L2223" i="3"/>
  <c r="K2223" i="3" s="1"/>
  <c r="N2223" i="3"/>
  <c r="F4198" i="3"/>
  <c r="H4198" i="3" s="1"/>
  <c r="M2924" i="3" l="1"/>
  <c r="L2576" i="3"/>
  <c r="K2576" i="3" s="1"/>
  <c r="N2576" i="3"/>
  <c r="L2224" i="3"/>
  <c r="K2224" i="3" s="1"/>
  <c r="N2224" i="3"/>
  <c r="L1472" i="3"/>
  <c r="K1472" i="3" s="1"/>
  <c r="N1472" i="3"/>
  <c r="F4199" i="3"/>
  <c r="H4199" i="3" s="1"/>
  <c r="M2925" i="3" l="1"/>
  <c r="N2577" i="3"/>
  <c r="L2577" i="3"/>
  <c r="K2577" i="3" s="1"/>
  <c r="N1473" i="3"/>
  <c r="L1473" i="3"/>
  <c r="K1473" i="3" s="1"/>
  <c r="L2225" i="3"/>
  <c r="K2225" i="3" s="1"/>
  <c r="N2225" i="3"/>
  <c r="F4200" i="3"/>
  <c r="H4200" i="3" s="1"/>
  <c r="M2926" i="3" l="1"/>
  <c r="N2578" i="3"/>
  <c r="L2578" i="3"/>
  <c r="K2578" i="3" s="1"/>
  <c r="N2226" i="3"/>
  <c r="L2226" i="3"/>
  <c r="K2226" i="3" s="1"/>
  <c r="L1474" i="3"/>
  <c r="K1474" i="3" s="1"/>
  <c r="N1474" i="3"/>
  <c r="F4201" i="3"/>
  <c r="H4201" i="3" s="1"/>
  <c r="M2927" i="3" l="1"/>
  <c r="L2579" i="3"/>
  <c r="K2579" i="3" s="1"/>
  <c r="N2579" i="3"/>
  <c r="L1475" i="3"/>
  <c r="K1475" i="3" s="1"/>
  <c r="N1475" i="3"/>
  <c r="L2227" i="3"/>
  <c r="K2227" i="3" s="1"/>
  <c r="N2227" i="3"/>
  <c r="F4202" i="3"/>
  <c r="H4202" i="3" s="1"/>
  <c r="M2928" i="3" l="1"/>
  <c r="N2580" i="3"/>
  <c r="L2580" i="3"/>
  <c r="K2580" i="3" s="1"/>
  <c r="N2228" i="3"/>
  <c r="L2228" i="3"/>
  <c r="K2228" i="3" s="1"/>
  <c r="L1476" i="3"/>
  <c r="K1476" i="3" s="1"/>
  <c r="N1476" i="3"/>
  <c r="F4203" i="3"/>
  <c r="H4203" i="3" s="1"/>
  <c r="M2929" i="3" l="1"/>
  <c r="N2581" i="3"/>
  <c r="L2581" i="3"/>
  <c r="K2581" i="3" s="1"/>
  <c r="L1477" i="3"/>
  <c r="K1477" i="3" s="1"/>
  <c r="N1477" i="3"/>
  <c r="L2229" i="3"/>
  <c r="K2229" i="3" s="1"/>
  <c r="N2229" i="3"/>
  <c r="F4204" i="3"/>
  <c r="H4204" i="3" s="1"/>
  <c r="M2930" i="3" l="1"/>
  <c r="L2582" i="3"/>
  <c r="K2582" i="3" s="1"/>
  <c r="L2230" i="3"/>
  <c r="K2230" i="3" s="1"/>
  <c r="N2230" i="3"/>
  <c r="L1478" i="3"/>
  <c r="K1478" i="3" s="1"/>
  <c r="N1478" i="3"/>
  <c r="N2582" i="3"/>
  <c r="F4205" i="3"/>
  <c r="H4205" i="3" s="1"/>
  <c r="M2931" i="3" l="1"/>
  <c r="N2583" i="3"/>
  <c r="L2583" i="3"/>
  <c r="K2583" i="3" s="1"/>
  <c r="L2231" i="3"/>
  <c r="K2231" i="3" s="1"/>
  <c r="N2231" i="3"/>
  <c r="N1479" i="3"/>
  <c r="L1479" i="3"/>
  <c r="K1479" i="3" s="1"/>
  <c r="F4206" i="3"/>
  <c r="H4206" i="3" s="1"/>
  <c r="M2932" i="3" l="1"/>
  <c r="L1480" i="3"/>
  <c r="K1480" i="3" s="1"/>
  <c r="N1480" i="3"/>
  <c r="L2232" i="3"/>
  <c r="K2232" i="3" s="1"/>
  <c r="N2232" i="3"/>
  <c r="N2584" i="3"/>
  <c r="L2584" i="3"/>
  <c r="K2584" i="3" s="1"/>
  <c r="F4207" i="3"/>
  <c r="H4207" i="3" s="1"/>
  <c r="M2933" i="3" l="1"/>
  <c r="L2585" i="3"/>
  <c r="K2585" i="3" s="1"/>
  <c r="L2233" i="3"/>
  <c r="K2233" i="3" s="1"/>
  <c r="N2233" i="3"/>
  <c r="L1481" i="3"/>
  <c r="K1481" i="3" s="1"/>
  <c r="N1481" i="3"/>
  <c r="N2585" i="3"/>
  <c r="F4208" i="3"/>
  <c r="H4208" i="3" s="1"/>
  <c r="M2934" i="3" l="1"/>
  <c r="L1482" i="3"/>
  <c r="K1482" i="3" s="1"/>
  <c r="N1482" i="3"/>
  <c r="N2586" i="3"/>
  <c r="L2586" i="3"/>
  <c r="K2586" i="3" s="1"/>
  <c r="N2234" i="3"/>
  <c r="L2234" i="3"/>
  <c r="K2234" i="3" s="1"/>
  <c r="F4209" i="3"/>
  <c r="H4209" i="3" s="1"/>
  <c r="M2935" i="3" l="1"/>
  <c r="N2587" i="3"/>
  <c r="L2587" i="3"/>
  <c r="K2587" i="3" s="1"/>
  <c r="N2235" i="3"/>
  <c r="L2235" i="3"/>
  <c r="K2235" i="3" s="1"/>
  <c r="L1483" i="3"/>
  <c r="K1483" i="3" s="1"/>
  <c r="N1483" i="3"/>
  <c r="F4210" i="3"/>
  <c r="H4210" i="3" s="1"/>
  <c r="M2936" i="3" l="1"/>
  <c r="L2588" i="3"/>
  <c r="K2588" i="3" s="1"/>
  <c r="L1484" i="3"/>
  <c r="K1484" i="3" s="1"/>
  <c r="N1484" i="3"/>
  <c r="L2236" i="3"/>
  <c r="K2236" i="3" s="1"/>
  <c r="N2236" i="3"/>
  <c r="N2588" i="3"/>
  <c r="F4211" i="3"/>
  <c r="H4211" i="3" s="1"/>
  <c r="M2937" i="3" l="1"/>
  <c r="N2589" i="3"/>
  <c r="L2589" i="3"/>
  <c r="K2589" i="3" s="1"/>
  <c r="N1485" i="3"/>
  <c r="L1485" i="3"/>
  <c r="K1485" i="3" s="1"/>
  <c r="L2237" i="3"/>
  <c r="K2237" i="3" s="1"/>
  <c r="N2237" i="3"/>
  <c r="F4212" i="3"/>
  <c r="H4212" i="3" s="1"/>
  <c r="M2938" i="3" l="1"/>
  <c r="N2590" i="3"/>
  <c r="L2590" i="3"/>
  <c r="K2590" i="3" s="1"/>
  <c r="L2238" i="3"/>
  <c r="K2238" i="3" s="1"/>
  <c r="N2238" i="3"/>
  <c r="L1486" i="3"/>
  <c r="K1486" i="3" s="1"/>
  <c r="N1486" i="3"/>
  <c r="F4213" i="3"/>
  <c r="H4213" i="3" s="1"/>
  <c r="M2939" i="3" l="1"/>
  <c r="L1487" i="3"/>
  <c r="K1487" i="3" s="1"/>
  <c r="N1487" i="3"/>
  <c r="L2239" i="3"/>
  <c r="K2239" i="3" s="1"/>
  <c r="N2239" i="3"/>
  <c r="L2591" i="3"/>
  <c r="K2591" i="3" s="1"/>
  <c r="N2591" i="3"/>
  <c r="F4214" i="3"/>
  <c r="H4214" i="3" s="1"/>
  <c r="M2940" i="3" l="1"/>
  <c r="N2240" i="3"/>
  <c r="L2240" i="3"/>
  <c r="K2240" i="3" s="1"/>
  <c r="N2592" i="3"/>
  <c r="L2592" i="3"/>
  <c r="K2592" i="3" s="1"/>
  <c r="L1488" i="3"/>
  <c r="K1488" i="3" s="1"/>
  <c r="N1488" i="3"/>
  <c r="F4215" i="3"/>
  <c r="H4215" i="3" s="1"/>
  <c r="M2941" i="3" l="1"/>
  <c r="N2593" i="3"/>
  <c r="L2593" i="3"/>
  <c r="K2593" i="3" s="1"/>
  <c r="L1489" i="3"/>
  <c r="K1489" i="3" s="1"/>
  <c r="N1489" i="3"/>
  <c r="L2241" i="3"/>
  <c r="K2241" i="3" s="1"/>
  <c r="N2241" i="3"/>
  <c r="F4216" i="3"/>
  <c r="H4216" i="3" s="1"/>
  <c r="M2942" i="3" l="1"/>
  <c r="L2594" i="3"/>
  <c r="K2594" i="3" s="1"/>
  <c r="L2242" i="3"/>
  <c r="K2242" i="3" s="1"/>
  <c r="N2242" i="3"/>
  <c r="L1490" i="3"/>
  <c r="K1490" i="3" s="1"/>
  <c r="N1490" i="3"/>
  <c r="N2594" i="3"/>
  <c r="F4217" i="3"/>
  <c r="H4217" i="3" s="1"/>
  <c r="M2943" i="3" l="1"/>
  <c r="N2595" i="3"/>
  <c r="L2595" i="3"/>
  <c r="K2595" i="3" s="1"/>
  <c r="N1491" i="3"/>
  <c r="L1491" i="3"/>
  <c r="K1491" i="3" s="1"/>
  <c r="L2243" i="3"/>
  <c r="K2243" i="3" s="1"/>
  <c r="N2243" i="3"/>
  <c r="F4218" i="3"/>
  <c r="H4218" i="3" s="1"/>
  <c r="M2944" i="3" l="1"/>
  <c r="L2244" i="3"/>
  <c r="K2244" i="3" s="1"/>
  <c r="N2244" i="3"/>
  <c r="L1492" i="3"/>
  <c r="K1492" i="3" s="1"/>
  <c r="N1492" i="3"/>
  <c r="N2596" i="3"/>
  <c r="L2596" i="3"/>
  <c r="K2596" i="3" s="1"/>
  <c r="F4219" i="3"/>
  <c r="H4219" i="3" s="1"/>
  <c r="M2945" i="3" l="1"/>
  <c r="L2597" i="3"/>
  <c r="K2597" i="3" s="1"/>
  <c r="L1493" i="3"/>
  <c r="K1493" i="3" s="1"/>
  <c r="N1493" i="3"/>
  <c r="N2245" i="3"/>
  <c r="L2245" i="3"/>
  <c r="K2245" i="3" s="1"/>
  <c r="N2597" i="3"/>
  <c r="F4220" i="3"/>
  <c r="H4220" i="3" s="1"/>
  <c r="M2946" i="3" l="1"/>
  <c r="N2598" i="3"/>
  <c r="L2598" i="3"/>
  <c r="K2598" i="3" s="1"/>
  <c r="L1494" i="3"/>
  <c r="K1494" i="3" s="1"/>
  <c r="N1494" i="3"/>
  <c r="L2246" i="3"/>
  <c r="K2246" i="3" s="1"/>
  <c r="N2246" i="3"/>
  <c r="F4221" i="3"/>
  <c r="H4221" i="3" s="1"/>
  <c r="M2947" i="3" l="1"/>
  <c r="N2599" i="3"/>
  <c r="L2599" i="3"/>
  <c r="K2599" i="3" s="1"/>
  <c r="L2247" i="3"/>
  <c r="K2247" i="3" s="1"/>
  <c r="N2247" i="3"/>
  <c r="L1495" i="3"/>
  <c r="K1495" i="3" s="1"/>
  <c r="N1495" i="3"/>
  <c r="F4222" i="3"/>
  <c r="H4222" i="3" s="1"/>
  <c r="M2948" i="3" l="1"/>
  <c r="L1496" i="3"/>
  <c r="K1496" i="3" s="1"/>
  <c r="N1496" i="3"/>
  <c r="L2248" i="3"/>
  <c r="K2248" i="3" s="1"/>
  <c r="N2248" i="3"/>
  <c r="L2600" i="3"/>
  <c r="K2600" i="3" s="1"/>
  <c r="N2600" i="3"/>
  <c r="F4223" i="3"/>
  <c r="H4223" i="3" s="1"/>
  <c r="M2949" i="3" l="1"/>
  <c r="N2601" i="3"/>
  <c r="L2601" i="3"/>
  <c r="K2601" i="3" s="1"/>
  <c r="L2249" i="3"/>
  <c r="K2249" i="3" s="1"/>
  <c r="N2249" i="3"/>
  <c r="N1497" i="3"/>
  <c r="L1497" i="3"/>
  <c r="K1497" i="3" s="1"/>
  <c r="F4224" i="3"/>
  <c r="H4224" i="3" s="1"/>
  <c r="M2950" i="3" l="1"/>
  <c r="N2602" i="3"/>
  <c r="L2602" i="3"/>
  <c r="K2602" i="3" s="1"/>
  <c r="L2250" i="3"/>
  <c r="K2250" i="3" s="1"/>
  <c r="N2250" i="3"/>
  <c r="L1498" i="3"/>
  <c r="K1498" i="3" s="1"/>
  <c r="N1498" i="3"/>
  <c r="F4225" i="3"/>
  <c r="H4225" i="3" s="1"/>
  <c r="M2951" i="3" l="1"/>
  <c r="L1499" i="3"/>
  <c r="K1499" i="3" s="1"/>
  <c r="N1499" i="3"/>
  <c r="N2251" i="3"/>
  <c r="L2251" i="3"/>
  <c r="K2251" i="3" s="1"/>
  <c r="L2603" i="3"/>
  <c r="K2603" i="3" s="1"/>
  <c r="N2603" i="3"/>
  <c r="F4226" i="3"/>
  <c r="H4226" i="3" s="1"/>
  <c r="M2952" i="3" l="1"/>
  <c r="L2252" i="3"/>
  <c r="K2252" i="3" s="1"/>
  <c r="N2252" i="3"/>
  <c r="N2604" i="3"/>
  <c r="L2604" i="3"/>
  <c r="K2604" i="3" s="1"/>
  <c r="L1500" i="3"/>
  <c r="K1500" i="3" s="1"/>
  <c r="N1500" i="3"/>
  <c r="F4227" i="3"/>
  <c r="H4227" i="3" s="1"/>
  <c r="M2953" i="3" l="1"/>
  <c r="N2605" i="3"/>
  <c r="L2605" i="3"/>
  <c r="K2605" i="3" s="1"/>
  <c r="L1501" i="3"/>
  <c r="K1501" i="3" s="1"/>
  <c r="N1501" i="3"/>
  <c r="L2253" i="3"/>
  <c r="K2253" i="3" s="1"/>
  <c r="N2253" i="3"/>
  <c r="F4228" i="3"/>
  <c r="H4228" i="3" s="1"/>
  <c r="M2954" i="3" l="1"/>
  <c r="L2606" i="3"/>
  <c r="K2606" i="3" s="1"/>
  <c r="L1502" i="3"/>
  <c r="K1502" i="3" s="1"/>
  <c r="N1502" i="3"/>
  <c r="L2254" i="3"/>
  <c r="K2254" i="3" s="1"/>
  <c r="N2254" i="3"/>
  <c r="N2606" i="3"/>
  <c r="F4229" i="3"/>
  <c r="H4229" i="3" s="1"/>
  <c r="M2955" i="3" l="1"/>
  <c r="N1503" i="3"/>
  <c r="L1503" i="3"/>
  <c r="K1503" i="3" s="1"/>
  <c r="N2607" i="3"/>
  <c r="L2607" i="3"/>
  <c r="K2607" i="3" s="1"/>
  <c r="L2255" i="3"/>
  <c r="K2255" i="3" s="1"/>
  <c r="N2255" i="3"/>
  <c r="F4230" i="3"/>
  <c r="H4230" i="3" s="1"/>
  <c r="M2956" i="3" l="1"/>
  <c r="N2608" i="3"/>
  <c r="L2608" i="3"/>
  <c r="K2608" i="3" s="1"/>
  <c r="L2256" i="3"/>
  <c r="K2256" i="3" s="1"/>
  <c r="N2256" i="3"/>
  <c r="L1504" i="3"/>
  <c r="K1504" i="3" s="1"/>
  <c r="N1504" i="3"/>
  <c r="F4231" i="3"/>
  <c r="H4231" i="3" s="1"/>
  <c r="M2957" i="3" l="1"/>
  <c r="L2609" i="3"/>
  <c r="K2609" i="3" s="1"/>
  <c r="N2609" i="3"/>
  <c r="N2257" i="3"/>
  <c r="L2257" i="3"/>
  <c r="K2257" i="3" s="1"/>
  <c r="L1505" i="3"/>
  <c r="K1505" i="3" s="1"/>
  <c r="N1505" i="3"/>
  <c r="F4232" i="3"/>
  <c r="H4232" i="3" s="1"/>
  <c r="M2958" i="3" l="1"/>
  <c r="N2610" i="3"/>
  <c r="L2610" i="3"/>
  <c r="K2610" i="3" s="1"/>
  <c r="L1506" i="3"/>
  <c r="K1506" i="3" s="1"/>
  <c r="N1506" i="3"/>
  <c r="L2258" i="3"/>
  <c r="K2258" i="3" s="1"/>
  <c r="N2258" i="3"/>
  <c r="F4233" i="3"/>
  <c r="H4233" i="3" s="1"/>
  <c r="M2959" i="3" l="1"/>
  <c r="N2611" i="3"/>
  <c r="L2611" i="3"/>
  <c r="K2611" i="3" s="1"/>
  <c r="L2259" i="3"/>
  <c r="K2259" i="3" s="1"/>
  <c r="N2259" i="3"/>
  <c r="L1507" i="3"/>
  <c r="K1507" i="3" s="1"/>
  <c r="N1507" i="3"/>
  <c r="F4234" i="3"/>
  <c r="H4234" i="3" s="1"/>
  <c r="M2960" i="3" l="1"/>
  <c r="L2260" i="3"/>
  <c r="K2260" i="3" s="1"/>
  <c r="N2260" i="3"/>
  <c r="L2612" i="3"/>
  <c r="K2612" i="3" s="1"/>
  <c r="N2612" i="3"/>
  <c r="L1508" i="3"/>
  <c r="K1508" i="3" s="1"/>
  <c r="N1508" i="3"/>
  <c r="F4235" i="3"/>
  <c r="H4235" i="3" s="1"/>
  <c r="M2961" i="3" l="1"/>
  <c r="N1509" i="3"/>
  <c r="L1509" i="3"/>
  <c r="K1509" i="3" s="1"/>
  <c r="N2613" i="3"/>
  <c r="L2613" i="3"/>
  <c r="K2613" i="3" s="1"/>
  <c r="L2261" i="3"/>
  <c r="K2261" i="3" s="1"/>
  <c r="N2261" i="3"/>
  <c r="F4236" i="3"/>
  <c r="H4236" i="3" s="1"/>
  <c r="M2962" i="3" l="1"/>
  <c r="N2614" i="3"/>
  <c r="L2614" i="3"/>
  <c r="K2614" i="3" s="1"/>
  <c r="L2262" i="3"/>
  <c r="K2262" i="3" s="1"/>
  <c r="N2262" i="3"/>
  <c r="L1510" i="3"/>
  <c r="K1510" i="3" s="1"/>
  <c r="N1510" i="3"/>
  <c r="F4237" i="3"/>
  <c r="H4237" i="3" s="1"/>
  <c r="M2963" i="3" l="1"/>
  <c r="L2615" i="3"/>
  <c r="K2615" i="3" s="1"/>
  <c r="N2615" i="3"/>
  <c r="N2263" i="3"/>
  <c r="L2263" i="3"/>
  <c r="K2263" i="3" s="1"/>
  <c r="L1511" i="3"/>
  <c r="K1511" i="3" s="1"/>
  <c r="N1511" i="3"/>
  <c r="F4238" i="3"/>
  <c r="H4238" i="3" s="1"/>
  <c r="M2964" i="3" l="1"/>
  <c r="L2264" i="3"/>
  <c r="K2264" i="3" s="1"/>
  <c r="N2264" i="3"/>
  <c r="N2616" i="3"/>
  <c r="L2616" i="3"/>
  <c r="K2616" i="3" s="1"/>
  <c r="L1512" i="3"/>
  <c r="K1512" i="3" s="1"/>
  <c r="N1512" i="3"/>
  <c r="F4239" i="3"/>
  <c r="H4239" i="3" s="1"/>
  <c r="M2965" i="3" l="1"/>
  <c r="L2617" i="3"/>
  <c r="K2617" i="3" s="1"/>
  <c r="L1513" i="3"/>
  <c r="K1513" i="3" s="1"/>
  <c r="N1513" i="3"/>
  <c r="L2265" i="3"/>
  <c r="K2265" i="3" s="1"/>
  <c r="N2265" i="3"/>
  <c r="N2617" i="3"/>
  <c r="F4240" i="3"/>
  <c r="H4240" i="3" s="1"/>
  <c r="M2966" i="3" l="1"/>
  <c r="L2266" i="3"/>
  <c r="K2266" i="3" s="1"/>
  <c r="N2266" i="3"/>
  <c r="L1514" i="3"/>
  <c r="K1514" i="3" s="1"/>
  <c r="N1514" i="3"/>
  <c r="L2618" i="3"/>
  <c r="K2618" i="3" s="1"/>
  <c r="N2618" i="3"/>
  <c r="F4241" i="3"/>
  <c r="H4241" i="3" s="1"/>
  <c r="M2967" i="3" l="1"/>
  <c r="N2619" i="3"/>
  <c r="L2619" i="3"/>
  <c r="K2619" i="3" s="1"/>
  <c r="N1515" i="3"/>
  <c r="L1515" i="3"/>
  <c r="K1515" i="3" s="1"/>
  <c r="L2267" i="3"/>
  <c r="K2267" i="3" s="1"/>
  <c r="N2267" i="3"/>
  <c r="F4242" i="3"/>
  <c r="H4242" i="3" s="1"/>
  <c r="M2968" i="3" l="1"/>
  <c r="L1516" i="3"/>
  <c r="K1516" i="3" s="1"/>
  <c r="N1516" i="3"/>
  <c r="N2620" i="3"/>
  <c r="L2620" i="3"/>
  <c r="K2620" i="3" s="1"/>
  <c r="L2268" i="3"/>
  <c r="K2268" i="3" s="1"/>
  <c r="N2268" i="3"/>
  <c r="F4243" i="3"/>
  <c r="H4243" i="3" s="1"/>
  <c r="M2969" i="3" l="1"/>
  <c r="L2621" i="3"/>
  <c r="K2621" i="3" s="1"/>
  <c r="N2269" i="3"/>
  <c r="L2269" i="3"/>
  <c r="K2269" i="3" s="1"/>
  <c r="L1517" i="3"/>
  <c r="K1517" i="3" s="1"/>
  <c r="N1517" i="3"/>
  <c r="N2621" i="3"/>
  <c r="F4244" i="3"/>
  <c r="H4244" i="3" s="1"/>
  <c r="M2970" i="3" l="1"/>
  <c r="N2622" i="3"/>
  <c r="L2622" i="3"/>
  <c r="K2622" i="3" s="1"/>
  <c r="L1518" i="3"/>
  <c r="K1518" i="3" s="1"/>
  <c r="N1518" i="3"/>
  <c r="L2270" i="3"/>
  <c r="K2270" i="3" s="1"/>
  <c r="N2270" i="3"/>
  <c r="F4245" i="3"/>
  <c r="H4245" i="3" s="1"/>
  <c r="M2971" i="3" l="1"/>
  <c r="N2623" i="3"/>
  <c r="L2623" i="3"/>
  <c r="K2623" i="3" s="1"/>
  <c r="L2271" i="3"/>
  <c r="K2271" i="3" s="1"/>
  <c r="N2271" i="3"/>
  <c r="L1519" i="3"/>
  <c r="K1519" i="3" s="1"/>
  <c r="N1519" i="3"/>
  <c r="F4246" i="3"/>
  <c r="H4246" i="3" s="1"/>
  <c r="M2972" i="3" l="1"/>
  <c r="L2624" i="3"/>
  <c r="K2624" i="3" s="1"/>
  <c r="L1520" i="3"/>
  <c r="K1520" i="3" s="1"/>
  <c r="N1520" i="3"/>
  <c r="L2272" i="3"/>
  <c r="K2272" i="3" s="1"/>
  <c r="N2272" i="3"/>
  <c r="N2624" i="3"/>
  <c r="F4247" i="3"/>
  <c r="H4247" i="3" s="1"/>
  <c r="M2973" i="3" l="1"/>
  <c r="N2625" i="3"/>
  <c r="L2625" i="3"/>
  <c r="K2625" i="3" s="1"/>
  <c r="L2273" i="3"/>
  <c r="K2273" i="3" s="1"/>
  <c r="N2273" i="3"/>
  <c r="N1521" i="3"/>
  <c r="L1521" i="3"/>
  <c r="K1521" i="3" s="1"/>
  <c r="F4248" i="3"/>
  <c r="H4248" i="3" s="1"/>
  <c r="M2974" i="3" l="1"/>
  <c r="N2626" i="3"/>
  <c r="L2626" i="3"/>
  <c r="K2626" i="3" s="1"/>
  <c r="L1522" i="3"/>
  <c r="K1522" i="3" s="1"/>
  <c r="N1522" i="3"/>
  <c r="L2274" i="3"/>
  <c r="K2274" i="3" s="1"/>
  <c r="N2274" i="3"/>
  <c r="F4249" i="3"/>
  <c r="H4249" i="3" s="1"/>
  <c r="M2975" i="3" l="1"/>
  <c r="L2627" i="3"/>
  <c r="K2627" i="3" s="1"/>
  <c r="N2275" i="3"/>
  <c r="L2275" i="3"/>
  <c r="K2275" i="3" s="1"/>
  <c r="L1523" i="3"/>
  <c r="K1523" i="3" s="1"/>
  <c r="N1523" i="3"/>
  <c r="N2627" i="3"/>
  <c r="F4250" i="3"/>
  <c r="H4250" i="3" s="1"/>
  <c r="M2976" i="3" l="1"/>
  <c r="N2628" i="3"/>
  <c r="L2628" i="3"/>
  <c r="K2628" i="3" s="1"/>
  <c r="L1524" i="3"/>
  <c r="K1524" i="3" s="1"/>
  <c r="N1524" i="3"/>
  <c r="L2276" i="3"/>
  <c r="K2276" i="3" s="1"/>
  <c r="N2276" i="3"/>
  <c r="F4251" i="3"/>
  <c r="H4251" i="3" s="1"/>
  <c r="M2977" i="3" l="1"/>
  <c r="N2629" i="3"/>
  <c r="L2629" i="3"/>
  <c r="K2629" i="3" s="1"/>
  <c r="N2277" i="3"/>
  <c r="L2277" i="3"/>
  <c r="K2277" i="3" s="1"/>
  <c r="L1525" i="3"/>
  <c r="K1525" i="3" s="1"/>
  <c r="N1525" i="3"/>
  <c r="F4252" i="3"/>
  <c r="H4252" i="3" s="1"/>
  <c r="M2978" i="3" l="1"/>
  <c r="L2630" i="3"/>
  <c r="K2630" i="3" s="1"/>
  <c r="N2630" i="3"/>
  <c r="L1526" i="3"/>
  <c r="K1526" i="3" s="1"/>
  <c r="N1526" i="3"/>
  <c r="L2278" i="3"/>
  <c r="K2278" i="3" s="1"/>
  <c r="N2278" i="3"/>
  <c r="F4253" i="3"/>
  <c r="H4253" i="3" s="1"/>
  <c r="M2979" i="3" l="1"/>
  <c r="N2631" i="3"/>
  <c r="L2631" i="3"/>
  <c r="K2631" i="3" s="1"/>
  <c r="L2279" i="3"/>
  <c r="K2279" i="3" s="1"/>
  <c r="N2279" i="3"/>
  <c r="N1527" i="3"/>
  <c r="L1527" i="3"/>
  <c r="K1527" i="3" s="1"/>
  <c r="F4254" i="3"/>
  <c r="H4254" i="3" s="1"/>
  <c r="M2980" i="3" l="1"/>
  <c r="N2632" i="3"/>
  <c r="L2632" i="3"/>
  <c r="K2632" i="3" s="1"/>
  <c r="L1528" i="3"/>
  <c r="K1528" i="3" s="1"/>
  <c r="N1528" i="3"/>
  <c r="L2280" i="3"/>
  <c r="K2280" i="3" s="1"/>
  <c r="N2280" i="3"/>
  <c r="F4255" i="3"/>
  <c r="H4255" i="3" s="1"/>
  <c r="M2981" i="3" l="1"/>
  <c r="L2633" i="3"/>
  <c r="K2633" i="3" s="1"/>
  <c r="N2633" i="3"/>
  <c r="N2281" i="3"/>
  <c r="L2281" i="3"/>
  <c r="K2281" i="3" s="1"/>
  <c r="L1529" i="3"/>
  <c r="K1529" i="3" s="1"/>
  <c r="N1529" i="3"/>
  <c r="F4256" i="3"/>
  <c r="H4256" i="3" s="1"/>
  <c r="M2982" i="3" l="1"/>
  <c r="N2634" i="3"/>
  <c r="L2634" i="3"/>
  <c r="K2634" i="3" s="1"/>
  <c r="L2282" i="3"/>
  <c r="K2282" i="3" s="1"/>
  <c r="N2282" i="3"/>
  <c r="L1530" i="3"/>
  <c r="K1530" i="3" s="1"/>
  <c r="N1530" i="3"/>
  <c r="F4257" i="3"/>
  <c r="H4257" i="3" s="1"/>
  <c r="M2983" i="3" l="1"/>
  <c r="N2635" i="3"/>
  <c r="L2635" i="3"/>
  <c r="K2635" i="3" s="1"/>
  <c r="N2283" i="3"/>
  <c r="L2283" i="3"/>
  <c r="K2283" i="3" s="1"/>
  <c r="L1531" i="3"/>
  <c r="K1531" i="3" s="1"/>
  <c r="N1531" i="3"/>
  <c r="F4258" i="3"/>
  <c r="H4258" i="3" s="1"/>
  <c r="M2984" i="3" l="1"/>
  <c r="L2636" i="3"/>
  <c r="K2636" i="3" s="1"/>
  <c r="N2636" i="3"/>
  <c r="L1532" i="3"/>
  <c r="K1532" i="3" s="1"/>
  <c r="N1532" i="3"/>
  <c r="L2284" i="3"/>
  <c r="K2284" i="3" s="1"/>
  <c r="N2284" i="3"/>
  <c r="F4259" i="3"/>
  <c r="H4259" i="3" s="1"/>
  <c r="M2985" i="3" l="1"/>
  <c r="N2637" i="3"/>
  <c r="L2637" i="3"/>
  <c r="K2637" i="3" s="1"/>
  <c r="L2285" i="3"/>
  <c r="K2285" i="3" s="1"/>
  <c r="N2285" i="3"/>
  <c r="N1533" i="3"/>
  <c r="L1533" i="3"/>
  <c r="K1533" i="3" s="1"/>
  <c r="F4260" i="3"/>
  <c r="H4260" i="3" s="1"/>
  <c r="M2986" i="3" l="1"/>
  <c r="N2638" i="3"/>
  <c r="L2638" i="3"/>
  <c r="K2638" i="3" s="1"/>
  <c r="L1534" i="3"/>
  <c r="K1534" i="3" s="1"/>
  <c r="N1534" i="3"/>
  <c r="L2286" i="3"/>
  <c r="K2286" i="3" s="1"/>
  <c r="N2286" i="3"/>
  <c r="F4261" i="3"/>
  <c r="H4261" i="3" s="1"/>
  <c r="M2987" i="3" l="1"/>
  <c r="L2639" i="3"/>
  <c r="K2639" i="3" s="1"/>
  <c r="N2639" i="3"/>
  <c r="N2287" i="3"/>
  <c r="L2287" i="3"/>
  <c r="K2287" i="3" s="1"/>
  <c r="L1535" i="3"/>
  <c r="K1535" i="3" s="1"/>
  <c r="N1535" i="3"/>
  <c r="F4262" i="3"/>
  <c r="H4262" i="3" s="1"/>
  <c r="M2988" i="3" l="1"/>
  <c r="N2640" i="3"/>
  <c r="L2640" i="3"/>
  <c r="K2640" i="3" s="1"/>
  <c r="L1536" i="3"/>
  <c r="K1536" i="3" s="1"/>
  <c r="N1536" i="3"/>
  <c r="L2288" i="3"/>
  <c r="K2288" i="3" s="1"/>
  <c r="N2288" i="3"/>
  <c r="F4263" i="3"/>
  <c r="H4263" i="3" s="1"/>
  <c r="M2989" i="3" l="1"/>
  <c r="N2641" i="3"/>
  <c r="L2641" i="3"/>
  <c r="K2641" i="3" s="1"/>
  <c r="N2289" i="3"/>
  <c r="L2289" i="3"/>
  <c r="K2289" i="3" s="1"/>
  <c r="L1537" i="3"/>
  <c r="K1537" i="3" s="1"/>
  <c r="N1537" i="3"/>
  <c r="F4264" i="3"/>
  <c r="H4264" i="3" s="1"/>
  <c r="M2990" i="3" l="1"/>
  <c r="L2642" i="3"/>
  <c r="K2642" i="3" s="1"/>
  <c r="N2642" i="3"/>
  <c r="L1538" i="3"/>
  <c r="K1538" i="3" s="1"/>
  <c r="N1538" i="3"/>
  <c r="L2290" i="3"/>
  <c r="K2290" i="3" s="1"/>
  <c r="N2290" i="3"/>
  <c r="F4265" i="3"/>
  <c r="H4265" i="3" s="1"/>
  <c r="M2991" i="3" l="1"/>
  <c r="N2643" i="3"/>
  <c r="L2643" i="3"/>
  <c r="K2643" i="3" s="1"/>
  <c r="L2291" i="3"/>
  <c r="K2291" i="3" s="1"/>
  <c r="N2291" i="3"/>
  <c r="N1539" i="3"/>
  <c r="L1539" i="3"/>
  <c r="K1539" i="3" s="1"/>
  <c r="F4266" i="3"/>
  <c r="H4266" i="3" s="1"/>
  <c r="M2992" i="3" l="1"/>
  <c r="N2644" i="3"/>
  <c r="L2644" i="3"/>
  <c r="K2644" i="3" s="1"/>
  <c r="L1540" i="3"/>
  <c r="K1540" i="3" s="1"/>
  <c r="N1540" i="3"/>
  <c r="L2292" i="3"/>
  <c r="K2292" i="3" s="1"/>
  <c r="N2292" i="3"/>
  <c r="F4267" i="3"/>
  <c r="H4267" i="3" s="1"/>
  <c r="M2993" i="3" l="1"/>
  <c r="L2645" i="3"/>
  <c r="K2645" i="3" s="1"/>
  <c r="N2645" i="3"/>
  <c r="N2293" i="3"/>
  <c r="L2293" i="3"/>
  <c r="K2293" i="3" s="1"/>
  <c r="L1541" i="3"/>
  <c r="K1541" i="3" s="1"/>
  <c r="N1541" i="3"/>
  <c r="F4268" i="3"/>
  <c r="H4268" i="3" s="1"/>
  <c r="M2994" i="3" l="1"/>
  <c r="N2646" i="3"/>
  <c r="L2646" i="3"/>
  <c r="K2646" i="3" s="1"/>
  <c r="L1542" i="3"/>
  <c r="K1542" i="3" s="1"/>
  <c r="N1542" i="3"/>
  <c r="L2294" i="3"/>
  <c r="K2294" i="3" s="1"/>
  <c r="N2294" i="3"/>
  <c r="F4269" i="3"/>
  <c r="H4269" i="3" s="1"/>
  <c r="M2995" i="3" l="1"/>
  <c r="N2647" i="3"/>
  <c r="L2647" i="3"/>
  <c r="K2647" i="3" s="1"/>
  <c r="N2295" i="3"/>
  <c r="L2295" i="3"/>
  <c r="K2295" i="3" s="1"/>
  <c r="L1543" i="3"/>
  <c r="K1543" i="3" s="1"/>
  <c r="N1543" i="3"/>
  <c r="F4270" i="3"/>
  <c r="H4270" i="3" s="1"/>
  <c r="M2996" i="3" l="1"/>
  <c r="L2648" i="3"/>
  <c r="K2648" i="3" s="1"/>
  <c r="N2648" i="3"/>
  <c r="L1544" i="3"/>
  <c r="K1544" i="3" s="1"/>
  <c r="N1544" i="3"/>
  <c r="L2296" i="3"/>
  <c r="K2296" i="3" s="1"/>
  <c r="N2296" i="3"/>
  <c r="F4271" i="3"/>
  <c r="H4271" i="3" s="1"/>
  <c r="M2997" i="3" l="1"/>
  <c r="N2649" i="3"/>
  <c r="L2649" i="3"/>
  <c r="K2649" i="3" s="1"/>
  <c r="L2297" i="3"/>
  <c r="K2297" i="3" s="1"/>
  <c r="N2297" i="3"/>
  <c r="N1545" i="3"/>
  <c r="L1545" i="3"/>
  <c r="K1545" i="3" s="1"/>
  <c r="F4272" i="3"/>
  <c r="H4272" i="3" s="1"/>
  <c r="M2998" i="3" l="1"/>
  <c r="N2650" i="3"/>
  <c r="L2650" i="3"/>
  <c r="K2650" i="3" s="1"/>
  <c r="L1546" i="3"/>
  <c r="K1546" i="3" s="1"/>
  <c r="N1546" i="3"/>
  <c r="L2298" i="3"/>
  <c r="K2298" i="3" s="1"/>
  <c r="N2298" i="3"/>
  <c r="F4273" i="3"/>
  <c r="H4273" i="3" s="1"/>
  <c r="M2999" i="3" l="1"/>
  <c r="L2651" i="3"/>
  <c r="K2651" i="3" s="1"/>
  <c r="N2651" i="3"/>
  <c r="N2299" i="3"/>
  <c r="L2299" i="3"/>
  <c r="K2299" i="3" s="1"/>
  <c r="L1547" i="3"/>
  <c r="K1547" i="3" s="1"/>
  <c r="N1547" i="3"/>
  <c r="F4274" i="3"/>
  <c r="H4274" i="3" s="1"/>
  <c r="M3000" i="3" l="1"/>
  <c r="N2652" i="3"/>
  <c r="L2652" i="3"/>
  <c r="K2652" i="3" s="1"/>
  <c r="L1548" i="3"/>
  <c r="K1548" i="3" s="1"/>
  <c r="N1548" i="3"/>
  <c r="L2300" i="3"/>
  <c r="K2300" i="3" s="1"/>
  <c r="N2300" i="3"/>
  <c r="F4275" i="3"/>
  <c r="H4275" i="3" s="1"/>
  <c r="M3001" i="3" l="1"/>
  <c r="N2653" i="3"/>
  <c r="L2653" i="3"/>
  <c r="K2653" i="3" s="1"/>
  <c r="N2301" i="3"/>
  <c r="L2301" i="3"/>
  <c r="K2301" i="3" s="1"/>
  <c r="L1549" i="3"/>
  <c r="K1549" i="3" s="1"/>
  <c r="N1549" i="3"/>
  <c r="F4276" i="3"/>
  <c r="H4276" i="3" s="1"/>
  <c r="M3002" i="3" l="1"/>
  <c r="L2654" i="3"/>
  <c r="K2654" i="3" s="1"/>
  <c r="N2654" i="3"/>
  <c r="L1550" i="3"/>
  <c r="K1550" i="3" s="1"/>
  <c r="N1550" i="3"/>
  <c r="L2302" i="3"/>
  <c r="K2302" i="3" s="1"/>
  <c r="N2302" i="3"/>
  <c r="F4277" i="3"/>
  <c r="H4277" i="3" s="1"/>
  <c r="M3003" i="3" l="1"/>
  <c r="N2655" i="3"/>
  <c r="L2655" i="3"/>
  <c r="K2655" i="3" s="1"/>
  <c r="L2303" i="3"/>
  <c r="K2303" i="3" s="1"/>
  <c r="N2303" i="3"/>
  <c r="N1551" i="3"/>
  <c r="L1551" i="3"/>
  <c r="K1551" i="3" s="1"/>
  <c r="F4278" i="3"/>
  <c r="H4278" i="3" s="1"/>
  <c r="M3004" i="3" l="1"/>
  <c r="N2656" i="3"/>
  <c r="L2656" i="3"/>
  <c r="K2656" i="3" s="1"/>
  <c r="L1552" i="3"/>
  <c r="K1552" i="3" s="1"/>
  <c r="N1552" i="3"/>
  <c r="L2304" i="3"/>
  <c r="K2304" i="3" s="1"/>
  <c r="N2304" i="3"/>
  <c r="F4279" i="3"/>
  <c r="H4279" i="3" s="1"/>
  <c r="M3005" i="3" l="1"/>
  <c r="N2305" i="3"/>
  <c r="L2305" i="3"/>
  <c r="K2305" i="3" s="1"/>
  <c r="L2657" i="3"/>
  <c r="K2657" i="3" s="1"/>
  <c r="N2657" i="3"/>
  <c r="L1553" i="3"/>
  <c r="K1553" i="3" s="1"/>
  <c r="N1553" i="3"/>
  <c r="F4280" i="3"/>
  <c r="H4280" i="3" s="1"/>
  <c r="M3006" i="3" l="1"/>
  <c r="N2658" i="3"/>
  <c r="L2658" i="3"/>
  <c r="K2658" i="3" s="1"/>
  <c r="L1554" i="3"/>
  <c r="K1554" i="3" s="1"/>
  <c r="N1554" i="3"/>
  <c r="L2306" i="3"/>
  <c r="K2306" i="3" s="1"/>
  <c r="N2306" i="3"/>
  <c r="F4281" i="3"/>
  <c r="H4281" i="3" s="1"/>
  <c r="M3007" i="3" l="1"/>
  <c r="N2659" i="3"/>
  <c r="L2659" i="3"/>
  <c r="K2659" i="3" s="1"/>
  <c r="N2307" i="3"/>
  <c r="L2307" i="3"/>
  <c r="K2307" i="3" s="1"/>
  <c r="L1555" i="3"/>
  <c r="K1555" i="3" s="1"/>
  <c r="N1555" i="3"/>
  <c r="F4282" i="3"/>
  <c r="H4282" i="3" s="1"/>
  <c r="M3008" i="3" l="1"/>
  <c r="L2660" i="3"/>
  <c r="K2660" i="3" s="1"/>
  <c r="N2660" i="3"/>
  <c r="L1556" i="3"/>
  <c r="K1556" i="3" s="1"/>
  <c r="N1556" i="3"/>
  <c r="L2308" i="3"/>
  <c r="K2308" i="3" s="1"/>
  <c r="N2308" i="3"/>
  <c r="F4283" i="3"/>
  <c r="H4283" i="3" s="1"/>
  <c r="M3009" i="3" l="1"/>
  <c r="N2661" i="3"/>
  <c r="L2661" i="3"/>
  <c r="K2661" i="3" s="1"/>
  <c r="L2309" i="3"/>
  <c r="K2309" i="3" s="1"/>
  <c r="N2309" i="3"/>
  <c r="N1557" i="3"/>
  <c r="L1557" i="3"/>
  <c r="K1557" i="3" s="1"/>
  <c r="F4284" i="3"/>
  <c r="H4284" i="3" s="1"/>
  <c r="M3010" i="3" l="1"/>
  <c r="N2662" i="3"/>
  <c r="L2662" i="3"/>
  <c r="K2662" i="3" s="1"/>
  <c r="L1558" i="3"/>
  <c r="K1558" i="3" s="1"/>
  <c r="N1558" i="3"/>
  <c r="L2310" i="3"/>
  <c r="K2310" i="3" s="1"/>
  <c r="N2310" i="3"/>
  <c r="F4285" i="3"/>
  <c r="H4285" i="3" s="1"/>
  <c r="M3011" i="3" l="1"/>
  <c r="L2663" i="3"/>
  <c r="K2663" i="3" s="1"/>
  <c r="N2663" i="3"/>
  <c r="N2311" i="3"/>
  <c r="L2311" i="3"/>
  <c r="K2311" i="3" s="1"/>
  <c r="L1559" i="3"/>
  <c r="K1559" i="3" s="1"/>
  <c r="N1559" i="3"/>
  <c r="F4286" i="3"/>
  <c r="H4286" i="3" s="1"/>
  <c r="M3012" i="3" l="1"/>
  <c r="N2664" i="3"/>
  <c r="L2664" i="3"/>
  <c r="K2664" i="3" s="1"/>
  <c r="L1560" i="3"/>
  <c r="K1560" i="3" s="1"/>
  <c r="N1560" i="3"/>
  <c r="L2312" i="3"/>
  <c r="K2312" i="3" s="1"/>
  <c r="N2312" i="3"/>
  <c r="F4287" i="3"/>
  <c r="H4287" i="3" s="1"/>
  <c r="M3013" i="3" l="1"/>
  <c r="N2665" i="3"/>
  <c r="L2665" i="3"/>
  <c r="K2665" i="3" s="1"/>
  <c r="N2313" i="3"/>
  <c r="L2313" i="3"/>
  <c r="K2313" i="3" s="1"/>
  <c r="L1561" i="3"/>
  <c r="K1561" i="3" s="1"/>
  <c r="N1561" i="3"/>
  <c r="F4288" i="3"/>
  <c r="H4288" i="3" s="1"/>
  <c r="M3014" i="3" l="1"/>
  <c r="L2666" i="3"/>
  <c r="K2666" i="3" s="1"/>
  <c r="N2666" i="3"/>
  <c r="L1562" i="3"/>
  <c r="K1562" i="3" s="1"/>
  <c r="N1562" i="3"/>
  <c r="L2314" i="3"/>
  <c r="K2314" i="3" s="1"/>
  <c r="N2314" i="3"/>
  <c r="F4289" i="3"/>
  <c r="H4289" i="3" s="1"/>
  <c r="M3015" i="3" l="1"/>
  <c r="N1563" i="3"/>
  <c r="L1563" i="3"/>
  <c r="K1563" i="3" s="1"/>
  <c r="N2667" i="3"/>
  <c r="L2667" i="3"/>
  <c r="K2667" i="3" s="1"/>
  <c r="L2315" i="3"/>
  <c r="K2315" i="3" s="1"/>
  <c r="N2315" i="3"/>
  <c r="F4290" i="3"/>
  <c r="H4290" i="3" s="1"/>
  <c r="M3016" i="3" l="1"/>
  <c r="N2668" i="3"/>
  <c r="L2668" i="3"/>
  <c r="K2668" i="3" s="1"/>
  <c r="L2316" i="3"/>
  <c r="K2316" i="3" s="1"/>
  <c r="N2316" i="3"/>
  <c r="L1564" i="3"/>
  <c r="K1564" i="3" s="1"/>
  <c r="N1564" i="3"/>
  <c r="F4291" i="3"/>
  <c r="H4291" i="3" s="1"/>
  <c r="M3017" i="3" l="1"/>
  <c r="L2669" i="3"/>
  <c r="K2669" i="3" s="1"/>
  <c r="N2669" i="3"/>
  <c r="L1565" i="3"/>
  <c r="K1565" i="3" s="1"/>
  <c r="N1565" i="3"/>
  <c r="N2317" i="3"/>
  <c r="L2317" i="3"/>
  <c r="K2317" i="3" s="1"/>
  <c r="F4292" i="3"/>
  <c r="H4292" i="3" s="1"/>
  <c r="M3018" i="3" l="1"/>
  <c r="N2670" i="3"/>
  <c r="L2670" i="3"/>
  <c r="K2670" i="3" s="1"/>
  <c r="L2318" i="3"/>
  <c r="K2318" i="3" s="1"/>
  <c r="N2318" i="3"/>
  <c r="L1566" i="3"/>
  <c r="K1566" i="3" s="1"/>
  <c r="N1566" i="3"/>
  <c r="F4293" i="3"/>
  <c r="H4293" i="3" s="1"/>
  <c r="M3019" i="3" l="1"/>
  <c r="L1567" i="3"/>
  <c r="K1567" i="3" s="1"/>
  <c r="N1567" i="3"/>
  <c r="N2671" i="3"/>
  <c r="L2671" i="3"/>
  <c r="K2671" i="3" s="1"/>
  <c r="N2319" i="3"/>
  <c r="L2319" i="3"/>
  <c r="K2319" i="3" s="1"/>
  <c r="F4294" i="3"/>
  <c r="H4294" i="3" s="1"/>
  <c r="M3020" i="3" l="1"/>
  <c r="L2672" i="3"/>
  <c r="K2672" i="3" s="1"/>
  <c r="N2672" i="3"/>
  <c r="L2320" i="3"/>
  <c r="K2320" i="3" s="1"/>
  <c r="N2320" i="3"/>
  <c r="L1568" i="3"/>
  <c r="K1568" i="3" s="1"/>
  <c r="N1568" i="3"/>
  <c r="F4295" i="3"/>
  <c r="H4295" i="3" s="1"/>
  <c r="M3021" i="3" l="1"/>
  <c r="N1569" i="3"/>
  <c r="L1569" i="3"/>
  <c r="K1569" i="3" s="1"/>
  <c r="N2673" i="3"/>
  <c r="L2673" i="3"/>
  <c r="K2673" i="3" s="1"/>
  <c r="L2321" i="3"/>
  <c r="K2321" i="3" s="1"/>
  <c r="N2321" i="3"/>
  <c r="F4296" i="3"/>
  <c r="H4296" i="3" s="1"/>
  <c r="M3022" i="3" l="1"/>
  <c r="N2674" i="3"/>
  <c r="L2674" i="3"/>
  <c r="K2674" i="3" s="1"/>
  <c r="L2322" i="3"/>
  <c r="K2322" i="3" s="1"/>
  <c r="N2322" i="3"/>
  <c r="L1570" i="3"/>
  <c r="K1570" i="3" s="1"/>
  <c r="N1570" i="3"/>
  <c r="F4297" i="3"/>
  <c r="H4297" i="3" s="1"/>
  <c r="M3023" i="3" l="1"/>
  <c r="L2675" i="3"/>
  <c r="K2675" i="3" s="1"/>
  <c r="N2675" i="3"/>
  <c r="L1571" i="3"/>
  <c r="K1571" i="3" s="1"/>
  <c r="N1571" i="3"/>
  <c r="N2323" i="3"/>
  <c r="L2323" i="3"/>
  <c r="K2323" i="3" s="1"/>
  <c r="F4298" i="3"/>
  <c r="H4298" i="3" s="1"/>
  <c r="M3024" i="3" l="1"/>
  <c r="N2676" i="3"/>
  <c r="L2676" i="3"/>
  <c r="K2676" i="3" s="1"/>
  <c r="L2324" i="3"/>
  <c r="K2324" i="3" s="1"/>
  <c r="N2324" i="3"/>
  <c r="L1572" i="3"/>
  <c r="K1572" i="3" s="1"/>
  <c r="N1572" i="3"/>
  <c r="F4299" i="3"/>
  <c r="H4299" i="3" s="1"/>
  <c r="M3025" i="3" l="1"/>
  <c r="L1573" i="3"/>
  <c r="K1573" i="3" s="1"/>
  <c r="N1573" i="3"/>
  <c r="N2325" i="3"/>
  <c r="L2325" i="3"/>
  <c r="K2325" i="3" s="1"/>
  <c r="N2677" i="3"/>
  <c r="L2677" i="3"/>
  <c r="K2677" i="3" s="1"/>
  <c r="F4300" i="3"/>
  <c r="H4300" i="3" s="1"/>
  <c r="M3026" i="3" l="1"/>
  <c r="L2326" i="3"/>
  <c r="K2326" i="3" s="1"/>
  <c r="N2326" i="3"/>
  <c r="L2678" i="3"/>
  <c r="K2678" i="3" s="1"/>
  <c r="N2678" i="3"/>
  <c r="L1574" i="3"/>
  <c r="K1574" i="3" s="1"/>
  <c r="N1574" i="3"/>
  <c r="F4301" i="3"/>
  <c r="H4301" i="3" s="1"/>
  <c r="M3027" i="3" l="1"/>
  <c r="N2679" i="3"/>
  <c r="L2679" i="3"/>
  <c r="K2679" i="3" s="1"/>
  <c r="N1575" i="3"/>
  <c r="L1575" i="3"/>
  <c r="K1575" i="3" s="1"/>
  <c r="L2327" i="3"/>
  <c r="K2327" i="3" s="1"/>
  <c r="N2327" i="3"/>
  <c r="F4302" i="3"/>
  <c r="H4302" i="3" s="1"/>
  <c r="M3028" i="3" l="1"/>
  <c r="L2328" i="3"/>
  <c r="K2328" i="3" s="1"/>
  <c r="N2328" i="3"/>
  <c r="N2680" i="3"/>
  <c r="L2680" i="3"/>
  <c r="K2680" i="3" s="1"/>
  <c r="L1576" i="3"/>
  <c r="K1576" i="3" s="1"/>
  <c r="N1576" i="3"/>
  <c r="F4303" i="3"/>
  <c r="H4303" i="3" s="1"/>
  <c r="M3029" i="3" l="1"/>
  <c r="L2681" i="3"/>
  <c r="K2681" i="3" s="1"/>
  <c r="N2681" i="3"/>
  <c r="L1577" i="3"/>
  <c r="K1577" i="3" s="1"/>
  <c r="N1577" i="3"/>
  <c r="N2329" i="3"/>
  <c r="L2329" i="3"/>
  <c r="K2329" i="3" s="1"/>
  <c r="F4304" i="3"/>
  <c r="H4304" i="3" s="1"/>
  <c r="M3030" i="3" l="1"/>
  <c r="N2682" i="3"/>
  <c r="L2682" i="3"/>
  <c r="K2682" i="3" s="1"/>
  <c r="L2330" i="3"/>
  <c r="K2330" i="3" s="1"/>
  <c r="N2330" i="3"/>
  <c r="L1578" i="3"/>
  <c r="K1578" i="3" s="1"/>
  <c r="N1578" i="3"/>
  <c r="F4305" i="3"/>
  <c r="H4305" i="3" s="1"/>
  <c r="M3031" i="3" l="1"/>
  <c r="L1579" i="3"/>
  <c r="K1579" i="3" s="1"/>
  <c r="N1579" i="3"/>
  <c r="N2331" i="3"/>
  <c r="L2331" i="3"/>
  <c r="K2331" i="3" s="1"/>
  <c r="N2683" i="3"/>
  <c r="L2683" i="3"/>
  <c r="K2683" i="3" s="1"/>
  <c r="F4306" i="3"/>
  <c r="H4306" i="3" s="1"/>
  <c r="M3032" i="3" l="1"/>
  <c r="L2684" i="3"/>
  <c r="K2684" i="3" s="1"/>
  <c r="N2684" i="3"/>
  <c r="L2332" i="3"/>
  <c r="K2332" i="3" s="1"/>
  <c r="N2332" i="3"/>
  <c r="L1580" i="3"/>
  <c r="K1580" i="3" s="1"/>
  <c r="N1580" i="3"/>
  <c r="F4307" i="3"/>
  <c r="H4307" i="3" s="1"/>
  <c r="M3033" i="3" l="1"/>
  <c r="N2685" i="3"/>
  <c r="L2685" i="3"/>
  <c r="K2685" i="3" s="1"/>
  <c r="N1581" i="3"/>
  <c r="L1581" i="3"/>
  <c r="K1581" i="3" s="1"/>
  <c r="L2333" i="3"/>
  <c r="K2333" i="3" s="1"/>
  <c r="N2333" i="3"/>
  <c r="F4308" i="3"/>
  <c r="H4308" i="3" s="1"/>
  <c r="M3034" i="3" l="1"/>
  <c r="N2686" i="3"/>
  <c r="L2686" i="3"/>
  <c r="K2686" i="3" s="1"/>
  <c r="L2334" i="3"/>
  <c r="K2334" i="3" s="1"/>
  <c r="N2334" i="3"/>
  <c r="L1582" i="3"/>
  <c r="K1582" i="3" s="1"/>
  <c r="N1582" i="3"/>
  <c r="F4309" i="3"/>
  <c r="H4309" i="3" s="1"/>
  <c r="M3035" i="3" l="1"/>
  <c r="L2687" i="3"/>
  <c r="K2687" i="3" s="1"/>
  <c r="N2687" i="3"/>
  <c r="L1583" i="3"/>
  <c r="K1583" i="3" s="1"/>
  <c r="N1583" i="3"/>
  <c r="N2335" i="3"/>
  <c r="L2335" i="3"/>
  <c r="K2335" i="3" s="1"/>
  <c r="F4310" i="3"/>
  <c r="H4310" i="3" s="1"/>
  <c r="M3036" i="3" l="1"/>
  <c r="L2688" i="3"/>
  <c r="K2688" i="3" s="1"/>
  <c r="N2688" i="3"/>
  <c r="L2336" i="3"/>
  <c r="K2336" i="3" s="1"/>
  <c r="N2336" i="3"/>
  <c r="L1584" i="3"/>
  <c r="K1584" i="3" s="1"/>
  <c r="N1584" i="3"/>
  <c r="F4311" i="3"/>
  <c r="H4311" i="3" s="1"/>
  <c r="M3037" i="3" l="1"/>
  <c r="L1585" i="3"/>
  <c r="K1585" i="3" s="1"/>
  <c r="N1585" i="3"/>
  <c r="N2689" i="3"/>
  <c r="L2689" i="3"/>
  <c r="K2689" i="3" s="1"/>
  <c r="N2337" i="3"/>
  <c r="L2337" i="3"/>
  <c r="K2337" i="3" s="1"/>
  <c r="F4312" i="3"/>
  <c r="H4312" i="3" s="1"/>
  <c r="M3038" i="3" l="1"/>
  <c r="L2690" i="3"/>
  <c r="K2690" i="3" s="1"/>
  <c r="N2690" i="3"/>
  <c r="L2338" i="3"/>
  <c r="K2338" i="3" s="1"/>
  <c r="N2338" i="3"/>
  <c r="L1586" i="3"/>
  <c r="K1586" i="3" s="1"/>
  <c r="N1586" i="3"/>
  <c r="F4313" i="3"/>
  <c r="H4313" i="3" s="1"/>
  <c r="M3039" i="3" l="1"/>
  <c r="N2691" i="3"/>
  <c r="L2691" i="3"/>
  <c r="K2691" i="3" s="1"/>
  <c r="N1587" i="3"/>
  <c r="L1587" i="3"/>
  <c r="K1587" i="3" s="1"/>
  <c r="L2339" i="3"/>
  <c r="K2339" i="3" s="1"/>
  <c r="N2339" i="3"/>
  <c r="F4314" i="3"/>
  <c r="H4314" i="3" s="1"/>
  <c r="M3040" i="3" l="1"/>
  <c r="N2692" i="3"/>
  <c r="L2692" i="3"/>
  <c r="K2692" i="3" s="1"/>
  <c r="L2340" i="3"/>
  <c r="K2340" i="3" s="1"/>
  <c r="N2340" i="3"/>
  <c r="L1588" i="3"/>
  <c r="K1588" i="3" s="1"/>
  <c r="N1588" i="3"/>
  <c r="F4315" i="3"/>
  <c r="H4315" i="3" s="1"/>
  <c r="M3041" i="3" l="1"/>
  <c r="L2693" i="3"/>
  <c r="K2693" i="3" s="1"/>
  <c r="N2693" i="3"/>
  <c r="L1589" i="3"/>
  <c r="K1589" i="3" s="1"/>
  <c r="N1589" i="3"/>
  <c r="N2341" i="3"/>
  <c r="L2341" i="3"/>
  <c r="K2341" i="3" s="1"/>
  <c r="F4316" i="3"/>
  <c r="H4316" i="3" s="1"/>
  <c r="F4317" i="3"/>
  <c r="H4317" i="3" s="1"/>
  <c r="M3042" i="3" l="1"/>
  <c r="L2694" i="3"/>
  <c r="K2694" i="3" s="1"/>
  <c r="N2694" i="3"/>
  <c r="L2342" i="3"/>
  <c r="K2342" i="3" s="1"/>
  <c r="N2342" i="3"/>
  <c r="L1590" i="3"/>
  <c r="K1590" i="3" s="1"/>
  <c r="N1590" i="3"/>
  <c r="M3043" i="3" l="1"/>
  <c r="N2695" i="3"/>
  <c r="L2695" i="3"/>
  <c r="K2695" i="3" s="1"/>
  <c r="L1591" i="3"/>
  <c r="K1591" i="3" s="1"/>
  <c r="N1591" i="3"/>
  <c r="N2343" i="3"/>
  <c r="L2343" i="3"/>
  <c r="K2343" i="3" s="1"/>
  <c r="M3044" i="3" l="1"/>
  <c r="L2696" i="3"/>
  <c r="K2696" i="3" s="1"/>
  <c r="N2696" i="3"/>
  <c r="L2344" i="3"/>
  <c r="K2344" i="3" s="1"/>
  <c r="N2344" i="3"/>
  <c r="L1592" i="3"/>
  <c r="K1592" i="3" s="1"/>
  <c r="N1592" i="3"/>
  <c r="M3045" i="3" l="1"/>
  <c r="N2697" i="3"/>
  <c r="L2697" i="3"/>
  <c r="K2697" i="3" s="1"/>
  <c r="N1593" i="3"/>
  <c r="L1593" i="3"/>
  <c r="K1593" i="3" s="1"/>
  <c r="L2345" i="3"/>
  <c r="K2345" i="3" s="1"/>
  <c r="N2345" i="3"/>
  <c r="M3046" i="3" l="1"/>
  <c r="N2698" i="3"/>
  <c r="L2698" i="3"/>
  <c r="K2698" i="3" s="1"/>
  <c r="L2346" i="3"/>
  <c r="K2346" i="3" s="1"/>
  <c r="N2346" i="3"/>
  <c r="L1594" i="3"/>
  <c r="K1594" i="3" s="1"/>
  <c r="N1594" i="3"/>
  <c r="M3047" i="3" l="1"/>
  <c r="L2699" i="3"/>
  <c r="K2699" i="3" s="1"/>
  <c r="N2699" i="3"/>
  <c r="L1595" i="3"/>
  <c r="K1595" i="3" s="1"/>
  <c r="N1595" i="3"/>
  <c r="N2347" i="3"/>
  <c r="L2347" i="3"/>
  <c r="K2347" i="3" s="1"/>
  <c r="M3048" i="3" l="1"/>
  <c r="L2700" i="3"/>
  <c r="K2700" i="3" s="1"/>
  <c r="N2700" i="3"/>
  <c r="L2348" i="3"/>
  <c r="K2348" i="3" s="1"/>
  <c r="N2348" i="3"/>
  <c r="L1596" i="3"/>
  <c r="K1596" i="3" s="1"/>
  <c r="N1596" i="3"/>
  <c r="M3049" i="3" l="1"/>
  <c r="N2701" i="3"/>
  <c r="L2701" i="3"/>
  <c r="K2701" i="3" s="1"/>
  <c r="L1597" i="3"/>
  <c r="K1597" i="3" s="1"/>
  <c r="N1597" i="3"/>
  <c r="N2349" i="3"/>
  <c r="L2349" i="3"/>
  <c r="K2349" i="3" s="1"/>
  <c r="M3050" i="3" l="1"/>
  <c r="L2702" i="3"/>
  <c r="K2702" i="3" s="1"/>
  <c r="L2350" i="3"/>
  <c r="K2350" i="3" s="1"/>
  <c r="N2350" i="3"/>
  <c r="L1598" i="3"/>
  <c r="K1598" i="3" s="1"/>
  <c r="N1598" i="3"/>
  <c r="N2702" i="3"/>
  <c r="M3051" i="3" l="1"/>
  <c r="N2703" i="3"/>
  <c r="L2703" i="3"/>
  <c r="K2703" i="3" s="1"/>
  <c r="N1599" i="3"/>
  <c r="L1599" i="3"/>
  <c r="K1599" i="3" s="1"/>
  <c r="L2351" i="3"/>
  <c r="K2351" i="3" s="1"/>
  <c r="N2351" i="3"/>
  <c r="M3052" i="3" l="1"/>
  <c r="N2704" i="3"/>
  <c r="L2704" i="3"/>
  <c r="K2704" i="3" s="1"/>
  <c r="L2352" i="3"/>
  <c r="K2352" i="3" s="1"/>
  <c r="N2352" i="3"/>
  <c r="L1600" i="3"/>
  <c r="K1600" i="3" s="1"/>
  <c r="N1600" i="3"/>
  <c r="M3053" i="3" l="1"/>
  <c r="L2705" i="3"/>
  <c r="K2705" i="3" s="1"/>
  <c r="N2705" i="3"/>
  <c r="L1601" i="3"/>
  <c r="K1601" i="3" s="1"/>
  <c r="N1601" i="3"/>
  <c r="N2353" i="3"/>
  <c r="L2353" i="3"/>
  <c r="K2353" i="3" s="1"/>
  <c r="M3054" i="3" l="1"/>
  <c r="L2706" i="3"/>
  <c r="K2706" i="3" s="1"/>
  <c r="L2354" i="3"/>
  <c r="K2354" i="3" s="1"/>
  <c r="N2354" i="3"/>
  <c r="L1602" i="3"/>
  <c r="K1602" i="3" s="1"/>
  <c r="N1602" i="3"/>
  <c r="N2706" i="3"/>
  <c r="M3055" i="3" l="1"/>
  <c r="L1603" i="3"/>
  <c r="K1603" i="3" s="1"/>
  <c r="N1603" i="3"/>
  <c r="N2707" i="3"/>
  <c r="L2707" i="3"/>
  <c r="K2707" i="3" s="1"/>
  <c r="N2355" i="3"/>
  <c r="L2355" i="3"/>
  <c r="K2355" i="3" s="1"/>
  <c r="M3056" i="3" l="1"/>
  <c r="L2708" i="3"/>
  <c r="K2708" i="3" s="1"/>
  <c r="N2708" i="3"/>
  <c r="L2356" i="3"/>
  <c r="K2356" i="3" s="1"/>
  <c r="N2356" i="3"/>
  <c r="L1604" i="3"/>
  <c r="K1604" i="3" s="1"/>
  <c r="N1604" i="3"/>
  <c r="M3057" i="3" l="1"/>
  <c r="N2709" i="3"/>
  <c r="L2709" i="3"/>
  <c r="K2709" i="3" s="1"/>
  <c r="N1605" i="3"/>
  <c r="L1605" i="3"/>
  <c r="K1605" i="3" s="1"/>
  <c r="L2357" i="3"/>
  <c r="K2357" i="3" s="1"/>
  <c r="N2357" i="3"/>
  <c r="M3058" i="3" l="1"/>
  <c r="L2358" i="3"/>
  <c r="K2358" i="3" s="1"/>
  <c r="N2358" i="3"/>
  <c r="N2710" i="3"/>
  <c r="L2710" i="3"/>
  <c r="K2710" i="3" s="1"/>
  <c r="L1606" i="3"/>
  <c r="K1606" i="3" s="1"/>
  <c r="N1606" i="3"/>
  <c r="M3059" i="3" l="1"/>
  <c r="L2711" i="3"/>
  <c r="K2711" i="3" s="1"/>
  <c r="L1607" i="3"/>
  <c r="K1607" i="3" s="1"/>
  <c r="N1607" i="3"/>
  <c r="N2359" i="3"/>
  <c r="L2359" i="3"/>
  <c r="K2359" i="3" s="1"/>
  <c r="N2711" i="3"/>
  <c r="M3060" i="3" l="1"/>
  <c r="N2712" i="3"/>
  <c r="L2712" i="3"/>
  <c r="K2712" i="3" s="1"/>
  <c r="L2360" i="3"/>
  <c r="K2360" i="3" s="1"/>
  <c r="N2360" i="3"/>
  <c r="L1608" i="3"/>
  <c r="K1608" i="3" s="1"/>
  <c r="N1608" i="3"/>
  <c r="M3061" i="3" l="1"/>
  <c r="N2713" i="3"/>
  <c r="L2713" i="3"/>
  <c r="K2713" i="3" s="1"/>
  <c r="L1609" i="3"/>
  <c r="K1609" i="3" s="1"/>
  <c r="N1609" i="3"/>
  <c r="N2361" i="3"/>
  <c r="L2361" i="3"/>
  <c r="K2361" i="3" s="1"/>
  <c r="M3062" i="3" l="1"/>
  <c r="L2714" i="3"/>
  <c r="K2714" i="3" s="1"/>
  <c r="N2714" i="3"/>
  <c r="L2362" i="3"/>
  <c r="K2362" i="3" s="1"/>
  <c r="N2362" i="3"/>
  <c r="L1610" i="3"/>
  <c r="K1610" i="3" s="1"/>
  <c r="N1610" i="3"/>
  <c r="M3063" i="3" l="1"/>
  <c r="N2715" i="3"/>
  <c r="L2715" i="3"/>
  <c r="K2715" i="3" s="1"/>
  <c r="N1611" i="3"/>
  <c r="L1611" i="3"/>
  <c r="K1611" i="3" s="1"/>
  <c r="L2363" i="3"/>
  <c r="K2363" i="3" s="1"/>
  <c r="N2363" i="3"/>
  <c r="M3064" i="3" l="1"/>
  <c r="N2716" i="3"/>
  <c r="L2716" i="3"/>
  <c r="K2716" i="3" s="1"/>
  <c r="L2364" i="3"/>
  <c r="K2364" i="3" s="1"/>
  <c r="N2364" i="3"/>
  <c r="L1612" i="3"/>
  <c r="K1612" i="3" s="1"/>
  <c r="N1612" i="3"/>
  <c r="M3065" i="3" l="1"/>
  <c r="L1613" i="3"/>
  <c r="K1613" i="3" s="1"/>
  <c r="N1613" i="3"/>
  <c r="L2717" i="3"/>
  <c r="K2717" i="3" s="1"/>
  <c r="N2717" i="3"/>
  <c r="N2365" i="3"/>
  <c r="L2365" i="3"/>
  <c r="K2365" i="3" s="1"/>
  <c r="M3066" i="3" l="1"/>
  <c r="L2366" i="3"/>
  <c r="K2366" i="3" s="1"/>
  <c r="N2366" i="3"/>
  <c r="L2718" i="3"/>
  <c r="K2718" i="3" s="1"/>
  <c r="N2718" i="3"/>
  <c r="L1614" i="3"/>
  <c r="K1614" i="3" s="1"/>
  <c r="N1614" i="3"/>
  <c r="M3067" i="3" l="1"/>
  <c r="L1615" i="3"/>
  <c r="K1615" i="3" s="1"/>
  <c r="N1615" i="3"/>
  <c r="N2719" i="3"/>
  <c r="L2719" i="3"/>
  <c r="K2719" i="3" s="1"/>
  <c r="N2367" i="3"/>
  <c r="L2367" i="3"/>
  <c r="K2367" i="3" s="1"/>
  <c r="M3068" i="3" l="1"/>
  <c r="L2720" i="3"/>
  <c r="K2720" i="3" s="1"/>
  <c r="N2720" i="3"/>
  <c r="L2368" i="3"/>
  <c r="K2368" i="3" s="1"/>
  <c r="N2368" i="3"/>
  <c r="L1616" i="3"/>
  <c r="K1616" i="3" s="1"/>
  <c r="N1616" i="3"/>
  <c r="M3069" i="3" l="1"/>
  <c r="N2721" i="3"/>
  <c r="L2721" i="3"/>
  <c r="K2721" i="3" s="1"/>
  <c r="N1617" i="3"/>
  <c r="L1617" i="3"/>
  <c r="K1617" i="3" s="1"/>
  <c r="L2369" i="3"/>
  <c r="K2369" i="3" s="1"/>
  <c r="N2369" i="3"/>
  <c r="M3070" i="3" l="1"/>
  <c r="L2722" i="3"/>
  <c r="N2370" i="3"/>
  <c r="L2370" i="3"/>
  <c r="K2370" i="3" s="1"/>
  <c r="L1618" i="3"/>
  <c r="K1618" i="3" s="1"/>
  <c r="N1618" i="3"/>
  <c r="N2722" i="3"/>
  <c r="K2722" i="3"/>
  <c r="M3071" i="3" l="1"/>
  <c r="L2723" i="3"/>
  <c r="K2723" i="3" s="1"/>
  <c r="L1619" i="3"/>
  <c r="K1619" i="3" s="1"/>
  <c r="N1619" i="3"/>
  <c r="N2371" i="3"/>
  <c r="L2371" i="3"/>
  <c r="K2371" i="3" s="1"/>
  <c r="N2723" i="3"/>
  <c r="M3072" i="3" l="1"/>
  <c r="L2724" i="3"/>
  <c r="K2724" i="3" s="1"/>
  <c r="L2372" i="3"/>
  <c r="K2372" i="3" s="1"/>
  <c r="N2372" i="3"/>
  <c r="L1620" i="3"/>
  <c r="K1620" i="3" s="1"/>
  <c r="N1620" i="3"/>
  <c r="N2724" i="3"/>
  <c r="M3073" i="3" l="1"/>
  <c r="N2725" i="3"/>
  <c r="L2725" i="3"/>
  <c r="K2725" i="3" s="1"/>
  <c r="L1621" i="3"/>
  <c r="K1621" i="3" s="1"/>
  <c r="N1621" i="3"/>
  <c r="N2373" i="3"/>
  <c r="L2373" i="3"/>
  <c r="K2373" i="3" s="1"/>
  <c r="M3074" i="3" l="1"/>
  <c r="L2726" i="3"/>
  <c r="K2726" i="3" s="1"/>
  <c r="N2726" i="3"/>
  <c r="L2374" i="3"/>
  <c r="K2374" i="3" s="1"/>
  <c r="N2374" i="3"/>
  <c r="L1622" i="3"/>
  <c r="K1622" i="3" s="1"/>
  <c r="N1622" i="3"/>
  <c r="M3075" i="3" l="1"/>
  <c r="N1623" i="3"/>
  <c r="L1623" i="3"/>
  <c r="K1623" i="3" s="1"/>
  <c r="N2727" i="3"/>
  <c r="L2727" i="3"/>
  <c r="K2727" i="3" s="1"/>
  <c r="L2375" i="3"/>
  <c r="K2375" i="3" s="1"/>
  <c r="N2375" i="3"/>
  <c r="M3076" i="3" l="1"/>
  <c r="N2376" i="3"/>
  <c r="L2376" i="3"/>
  <c r="K2376" i="3" s="1"/>
  <c r="N2728" i="3"/>
  <c r="L2728" i="3"/>
  <c r="K2728" i="3" s="1"/>
  <c r="L1624" i="3"/>
  <c r="K1624" i="3" s="1"/>
  <c r="N1624" i="3"/>
  <c r="M3077" i="3" l="1"/>
  <c r="L1625" i="3"/>
  <c r="K1625" i="3" s="1"/>
  <c r="N1625" i="3"/>
  <c r="L2729" i="3"/>
  <c r="K2729" i="3" s="1"/>
  <c r="N2729" i="3"/>
  <c r="N2377" i="3"/>
  <c r="L2377" i="3"/>
  <c r="K2377" i="3" s="1"/>
  <c r="M3078" i="3" l="1"/>
  <c r="L2730" i="3"/>
  <c r="K2730" i="3" s="1"/>
  <c r="N2730" i="3"/>
  <c r="L2378" i="3"/>
  <c r="K2378" i="3" s="1"/>
  <c r="N2378" i="3"/>
  <c r="L1626" i="3"/>
  <c r="K1626" i="3" s="1"/>
  <c r="N1626" i="3"/>
  <c r="M3079" i="3" l="1"/>
  <c r="N2731" i="3"/>
  <c r="L2731" i="3"/>
  <c r="K2731" i="3" s="1"/>
  <c r="L1627" i="3"/>
  <c r="K1627" i="3" s="1"/>
  <c r="N1627" i="3"/>
  <c r="N2379" i="3"/>
  <c r="L2379" i="3"/>
  <c r="K2379" i="3" s="1"/>
  <c r="M3080" i="3" l="1"/>
  <c r="L2732" i="3"/>
  <c r="K2732" i="3" s="1"/>
  <c r="L2380" i="3"/>
  <c r="K2380" i="3" s="1"/>
  <c r="N2380" i="3"/>
  <c r="L1628" i="3"/>
  <c r="K1628" i="3" s="1"/>
  <c r="N1628" i="3"/>
  <c r="N2732" i="3"/>
  <c r="M3081" i="3" l="1"/>
  <c r="N1629" i="3"/>
  <c r="L1629" i="3"/>
  <c r="K1629" i="3" s="1"/>
  <c r="N2733" i="3"/>
  <c r="L2733" i="3"/>
  <c r="K2733" i="3" s="1"/>
  <c r="L2381" i="3"/>
  <c r="K2381" i="3" s="1"/>
  <c r="N2381" i="3"/>
  <c r="M3082" i="3" l="1"/>
  <c r="N2382" i="3"/>
  <c r="L2382" i="3"/>
  <c r="K2382" i="3" s="1"/>
  <c r="N2734" i="3"/>
  <c r="L2734" i="3"/>
  <c r="K2734" i="3" s="1"/>
  <c r="L1630" i="3"/>
  <c r="K1630" i="3" s="1"/>
  <c r="N1630" i="3"/>
  <c r="M3083" i="3" l="1"/>
  <c r="L2735" i="3"/>
  <c r="K2735" i="3" s="1"/>
  <c r="L1631" i="3"/>
  <c r="K1631" i="3" s="1"/>
  <c r="N1631" i="3"/>
  <c r="N2383" i="3"/>
  <c r="L2383" i="3"/>
  <c r="K2383" i="3" s="1"/>
  <c r="N2735" i="3"/>
  <c r="M3084" i="3" l="1"/>
  <c r="L2736" i="3"/>
  <c r="K2736" i="3" s="1"/>
  <c r="L1632" i="3"/>
  <c r="K1632" i="3" s="1"/>
  <c r="N1632" i="3"/>
  <c r="L2384" i="3"/>
  <c r="K2384" i="3" s="1"/>
  <c r="N2384" i="3"/>
  <c r="N2736" i="3"/>
  <c r="M3085" i="3" l="1"/>
  <c r="N2737" i="3"/>
  <c r="L2737" i="3"/>
  <c r="K2737" i="3" s="1"/>
  <c r="N2385" i="3"/>
  <c r="L2385" i="3"/>
  <c r="K2385" i="3" s="1"/>
  <c r="L1633" i="3"/>
  <c r="K1633" i="3" s="1"/>
  <c r="N1633" i="3"/>
  <c r="M3086" i="3" l="1"/>
  <c r="L2738" i="3"/>
  <c r="K2738" i="3" s="1"/>
  <c r="N2738" i="3"/>
  <c r="L1634" i="3"/>
  <c r="K1634" i="3" s="1"/>
  <c r="N1634" i="3"/>
  <c r="L2386" i="3"/>
  <c r="K2386" i="3" s="1"/>
  <c r="N2386" i="3"/>
  <c r="M3087" i="3" l="1"/>
  <c r="N2739" i="3"/>
  <c r="L2739" i="3"/>
  <c r="K2739" i="3" s="1"/>
  <c r="L2387" i="3"/>
  <c r="K2387" i="3" s="1"/>
  <c r="N2387" i="3"/>
  <c r="N1635" i="3"/>
  <c r="L1635" i="3"/>
  <c r="K1635" i="3" s="1"/>
  <c r="M3088" i="3" l="1"/>
  <c r="L2740" i="3"/>
  <c r="K2740" i="3" s="1"/>
  <c r="L1636" i="3"/>
  <c r="K1636" i="3" s="1"/>
  <c r="N1636" i="3"/>
  <c r="N2388" i="3"/>
  <c r="L2388" i="3"/>
  <c r="K2388" i="3" s="1"/>
  <c r="N2740" i="3"/>
  <c r="M3089" i="3" l="1"/>
  <c r="L2741" i="3"/>
  <c r="K2741" i="3" s="1"/>
  <c r="N2741" i="3"/>
  <c r="N2389" i="3"/>
  <c r="L2389" i="3"/>
  <c r="K2389" i="3" s="1"/>
  <c r="L1637" i="3"/>
  <c r="K1637" i="3" s="1"/>
  <c r="N1637" i="3"/>
  <c r="M3090" i="3" l="1"/>
  <c r="L2742" i="3"/>
  <c r="K2742" i="3" s="1"/>
  <c r="L1638" i="3"/>
  <c r="K1638" i="3" s="1"/>
  <c r="N1638" i="3"/>
  <c r="L2390" i="3"/>
  <c r="K2390" i="3" s="1"/>
  <c r="N2390" i="3"/>
  <c r="N2742" i="3"/>
  <c r="M3091" i="3" l="1"/>
  <c r="N2743" i="3"/>
  <c r="L2743" i="3"/>
  <c r="K2743" i="3" s="1"/>
  <c r="N2391" i="3"/>
  <c r="L2391" i="3"/>
  <c r="K2391" i="3" s="1"/>
  <c r="L1639" i="3"/>
  <c r="K1639" i="3" s="1"/>
  <c r="N1639" i="3"/>
  <c r="M3092" i="3" l="1"/>
  <c r="L2744" i="3"/>
  <c r="K2744" i="3" s="1"/>
  <c r="N2744" i="3"/>
  <c r="L1640" i="3"/>
  <c r="K1640" i="3" s="1"/>
  <c r="N1640" i="3"/>
  <c r="L2392" i="3"/>
  <c r="K2392" i="3" s="1"/>
  <c r="N2392" i="3"/>
  <c r="M3093" i="3" l="1"/>
  <c r="L2745" i="3"/>
  <c r="K2745" i="3" s="1"/>
  <c r="L2393" i="3"/>
  <c r="K2393" i="3" s="1"/>
  <c r="N2393" i="3"/>
  <c r="N1641" i="3"/>
  <c r="L1641" i="3"/>
  <c r="K1641" i="3" s="1"/>
  <c r="N2745" i="3"/>
  <c r="M3094" i="3" l="1"/>
  <c r="N2746" i="3"/>
  <c r="L2746" i="3"/>
  <c r="K2746" i="3" s="1"/>
  <c r="L1642" i="3"/>
  <c r="K1642" i="3" s="1"/>
  <c r="N1642" i="3"/>
  <c r="N2394" i="3"/>
  <c r="L2394" i="3"/>
  <c r="K2394" i="3" s="1"/>
  <c r="M3095" i="3" l="1"/>
  <c r="L2747" i="3"/>
  <c r="K2747" i="3" s="1"/>
  <c r="N2395" i="3"/>
  <c r="L2395" i="3"/>
  <c r="K2395" i="3" s="1"/>
  <c r="L1643" i="3"/>
  <c r="K1643" i="3" s="1"/>
  <c r="N1643" i="3"/>
  <c r="N2747" i="3"/>
  <c r="M3096" i="3" l="1"/>
  <c r="L2748" i="3"/>
  <c r="K2748" i="3" s="1"/>
  <c r="L1644" i="3"/>
  <c r="K1644" i="3" s="1"/>
  <c r="N1644" i="3"/>
  <c r="L2396" i="3"/>
  <c r="K2396" i="3" s="1"/>
  <c r="N2396" i="3"/>
  <c r="N2748" i="3"/>
  <c r="M3097" i="3" l="1"/>
  <c r="N2749" i="3"/>
  <c r="L2749" i="3"/>
  <c r="K2749" i="3" s="1"/>
  <c r="N2397" i="3"/>
  <c r="L2397" i="3"/>
  <c r="K2397" i="3" s="1"/>
  <c r="L1645" i="3"/>
  <c r="K1645" i="3" s="1"/>
  <c r="N1645" i="3"/>
  <c r="M3098" i="3" l="1"/>
  <c r="L2750" i="3"/>
  <c r="K2750" i="3" s="1"/>
  <c r="N2750" i="3"/>
  <c r="L1646" i="3"/>
  <c r="K1646" i="3" s="1"/>
  <c r="N1646" i="3"/>
  <c r="L2398" i="3"/>
  <c r="K2398" i="3" s="1"/>
  <c r="N2398" i="3"/>
  <c r="M3099" i="3" l="1"/>
  <c r="L2751" i="3"/>
  <c r="K2751" i="3" s="1"/>
  <c r="L2399" i="3"/>
  <c r="K2399" i="3" s="1"/>
  <c r="N2399" i="3"/>
  <c r="N1647" i="3"/>
  <c r="L1647" i="3"/>
  <c r="K1647" i="3" s="1"/>
  <c r="N2751" i="3"/>
  <c r="M3100" i="3" l="1"/>
  <c r="L2752" i="3"/>
  <c r="L1648" i="3"/>
  <c r="K1648" i="3" s="1"/>
  <c r="N1648" i="3"/>
  <c r="N2400" i="3"/>
  <c r="L2400" i="3"/>
  <c r="K2400" i="3" s="1"/>
  <c r="N2752" i="3"/>
  <c r="K2752" i="3"/>
  <c r="M3101" i="3" l="1"/>
  <c r="L2753" i="3"/>
  <c r="K2753" i="3" s="1"/>
  <c r="L1649" i="3"/>
  <c r="K1649" i="3" s="1"/>
  <c r="N1649" i="3"/>
  <c r="N2401" i="3"/>
  <c r="L2401" i="3"/>
  <c r="K2401" i="3" s="1"/>
  <c r="N2753" i="3"/>
  <c r="M3102" i="3" l="1"/>
  <c r="L2402" i="3"/>
  <c r="K2402" i="3" s="1"/>
  <c r="N2402" i="3"/>
  <c r="L2754" i="3"/>
  <c r="K2754" i="3" s="1"/>
  <c r="N2754" i="3"/>
  <c r="L1650" i="3"/>
  <c r="K1650" i="3" s="1"/>
  <c r="N1650" i="3"/>
  <c r="M3103" i="3" l="1"/>
  <c r="L2755" i="3"/>
  <c r="K2755" i="3" s="1"/>
  <c r="L1651" i="3"/>
  <c r="K1651" i="3" s="1"/>
  <c r="N1651" i="3"/>
  <c r="N2403" i="3"/>
  <c r="L2403" i="3"/>
  <c r="K2403" i="3" s="1"/>
  <c r="N2755" i="3"/>
  <c r="M3104" i="3" l="1"/>
  <c r="L2756" i="3"/>
  <c r="K2756" i="3" s="1"/>
  <c r="L2404" i="3"/>
  <c r="K2404" i="3" s="1"/>
  <c r="N2404" i="3"/>
  <c r="L1652" i="3"/>
  <c r="K1652" i="3" s="1"/>
  <c r="N1652" i="3"/>
  <c r="N2756" i="3"/>
  <c r="M3105" i="3" l="1"/>
  <c r="L2757" i="3"/>
  <c r="K2757" i="3" s="1"/>
  <c r="N1653" i="3"/>
  <c r="L1653" i="3"/>
  <c r="K1653" i="3" s="1"/>
  <c r="L2405" i="3"/>
  <c r="K2405" i="3" s="1"/>
  <c r="N2405" i="3"/>
  <c r="N2757" i="3"/>
  <c r="M3106" i="3" l="1"/>
  <c r="L2758" i="3"/>
  <c r="N2406" i="3"/>
  <c r="L2406" i="3"/>
  <c r="K2406" i="3" s="1"/>
  <c r="L1654" i="3"/>
  <c r="K1654" i="3" s="1"/>
  <c r="N1654" i="3"/>
  <c r="N2758" i="3"/>
  <c r="K2758" i="3"/>
  <c r="M3107" i="3" l="1"/>
  <c r="L2759" i="3"/>
  <c r="K2759" i="3" s="1"/>
  <c r="L1655" i="3"/>
  <c r="K1655" i="3" s="1"/>
  <c r="N1655" i="3"/>
  <c r="N2407" i="3"/>
  <c r="L2407" i="3"/>
  <c r="K2407" i="3" s="1"/>
  <c r="N2759" i="3"/>
  <c r="M3108" i="3" l="1"/>
  <c r="L2760" i="3"/>
  <c r="L2408" i="3"/>
  <c r="K2408" i="3" s="1"/>
  <c r="N2408" i="3"/>
  <c r="L1656" i="3"/>
  <c r="K1656" i="3" s="1"/>
  <c r="N1656" i="3"/>
  <c r="N2760" i="3"/>
  <c r="K2760" i="3"/>
  <c r="M3109" i="3" l="1"/>
  <c r="L2761" i="3"/>
  <c r="K2761" i="3" s="1"/>
  <c r="L1657" i="3"/>
  <c r="K1657" i="3" s="1"/>
  <c r="N1657" i="3"/>
  <c r="N2409" i="3"/>
  <c r="L2409" i="3"/>
  <c r="K2409" i="3" s="1"/>
  <c r="N2761" i="3"/>
  <c r="M3110" i="3" l="1"/>
  <c r="L2762" i="3"/>
  <c r="K2762" i="3" s="1"/>
  <c r="L2410" i="3"/>
  <c r="K2410" i="3" s="1"/>
  <c r="N2410" i="3"/>
  <c r="L1658" i="3"/>
  <c r="K1658" i="3" s="1"/>
  <c r="N1658" i="3"/>
  <c r="N2762" i="3"/>
  <c r="M3111" i="3" l="1"/>
  <c r="L2763" i="3"/>
  <c r="K2763" i="3" s="1"/>
  <c r="N1659" i="3"/>
  <c r="L1659" i="3"/>
  <c r="K1659" i="3" s="1"/>
  <c r="L2411" i="3"/>
  <c r="K2411" i="3" s="1"/>
  <c r="N2411" i="3"/>
  <c r="N2763" i="3"/>
  <c r="M3112" i="3" l="1"/>
  <c r="N2412" i="3"/>
  <c r="L2412" i="3"/>
  <c r="K2412" i="3" s="1"/>
  <c r="N2764" i="3"/>
  <c r="L2764" i="3"/>
  <c r="K2764" i="3" s="1"/>
  <c r="L1660" i="3"/>
  <c r="K1660" i="3" s="1"/>
  <c r="N1660" i="3"/>
  <c r="M3113" i="3" l="1"/>
  <c r="L2765" i="3"/>
  <c r="K2765" i="3" s="1"/>
  <c r="N2765" i="3"/>
  <c r="L1661" i="3"/>
  <c r="K1661" i="3" s="1"/>
  <c r="N1661" i="3"/>
  <c r="N2413" i="3"/>
  <c r="L2413" i="3"/>
  <c r="K2413" i="3" s="1"/>
  <c r="M3114" i="3" l="1"/>
  <c r="L2766" i="3"/>
  <c r="K2766" i="3" s="1"/>
  <c r="L2414" i="3"/>
  <c r="K2414" i="3" s="1"/>
  <c r="N2414" i="3"/>
  <c r="L1662" i="3"/>
  <c r="K1662" i="3" s="1"/>
  <c r="N1662" i="3"/>
  <c r="N2766" i="3"/>
  <c r="M3115" i="3" l="1"/>
  <c r="L2767" i="3"/>
  <c r="L1663" i="3"/>
  <c r="K1663" i="3" s="1"/>
  <c r="N1663" i="3"/>
  <c r="N2415" i="3"/>
  <c r="L2415" i="3"/>
  <c r="K2415" i="3" s="1"/>
  <c r="N2767" i="3"/>
  <c r="K2767" i="3"/>
  <c r="M3116" i="3" l="1"/>
  <c r="L2768" i="3"/>
  <c r="K2768" i="3" s="1"/>
  <c r="N2768" i="3"/>
  <c r="L2416" i="3"/>
  <c r="K2416" i="3" s="1"/>
  <c r="N2416" i="3"/>
  <c r="L1664" i="3"/>
  <c r="K1664" i="3" s="1"/>
  <c r="N1664" i="3"/>
  <c r="M3117" i="3" l="1"/>
  <c r="N2769" i="3"/>
  <c r="L2769" i="3"/>
  <c r="K2769" i="3" s="1"/>
  <c r="N1665" i="3"/>
  <c r="L1665" i="3"/>
  <c r="K1665" i="3" s="1"/>
  <c r="L2417" i="3"/>
  <c r="K2417" i="3" s="1"/>
  <c r="N2417" i="3"/>
  <c r="M3118" i="3" l="1"/>
  <c r="N2418" i="3"/>
  <c r="L2418" i="3"/>
  <c r="K2418" i="3" s="1"/>
  <c r="N2770" i="3"/>
  <c r="L2770" i="3"/>
  <c r="K2770" i="3" s="1"/>
  <c r="L1666" i="3"/>
  <c r="K1666" i="3" s="1"/>
  <c r="N1666" i="3"/>
  <c r="M3119" i="3" l="1"/>
  <c r="L2771" i="3"/>
  <c r="K2771" i="3" s="1"/>
  <c r="L1667" i="3"/>
  <c r="K1667" i="3" s="1"/>
  <c r="N1667" i="3"/>
  <c r="N2419" i="3"/>
  <c r="L2419" i="3"/>
  <c r="K2419" i="3" s="1"/>
  <c r="N2771" i="3"/>
  <c r="M3120" i="3" l="1"/>
  <c r="L2772" i="3"/>
  <c r="N2772" i="3"/>
  <c r="L2420" i="3"/>
  <c r="K2420" i="3" s="1"/>
  <c r="N2420" i="3"/>
  <c r="L1668" i="3"/>
  <c r="K1668" i="3" s="1"/>
  <c r="N1668" i="3"/>
  <c r="K2772" i="3"/>
  <c r="M3121" i="3" l="1"/>
  <c r="N2773" i="3"/>
  <c r="L2773" i="3"/>
  <c r="K2773" i="3" s="1"/>
  <c r="L1669" i="3"/>
  <c r="K1669" i="3" s="1"/>
  <c r="N1669" i="3"/>
  <c r="N2421" i="3"/>
  <c r="L2421" i="3"/>
  <c r="K2421" i="3" s="1"/>
  <c r="M3122" i="3" l="1"/>
  <c r="L2774" i="3"/>
  <c r="K2774" i="3" s="1"/>
  <c r="N2774" i="3"/>
  <c r="L2422" i="3"/>
  <c r="K2422" i="3" s="1"/>
  <c r="N2422" i="3"/>
  <c r="L1670" i="3"/>
  <c r="K1670" i="3" s="1"/>
  <c r="N1670" i="3"/>
  <c r="M3123" i="3" l="1"/>
  <c r="L2775" i="3"/>
  <c r="K2775" i="3" s="1"/>
  <c r="N1671" i="3"/>
  <c r="L1671" i="3"/>
  <c r="K1671" i="3" s="1"/>
  <c r="L2423" i="3"/>
  <c r="K2423" i="3" s="1"/>
  <c r="N2423" i="3"/>
  <c r="N2775" i="3"/>
  <c r="M3124" i="3" l="1"/>
  <c r="L2776" i="3"/>
  <c r="K2776" i="3" s="1"/>
  <c r="N2424" i="3"/>
  <c r="L2424" i="3"/>
  <c r="K2424" i="3" s="1"/>
  <c r="L1672" i="3"/>
  <c r="K1672" i="3" s="1"/>
  <c r="N1672" i="3"/>
  <c r="N2776" i="3"/>
  <c r="M3125" i="3" l="1"/>
  <c r="L2777" i="3"/>
  <c r="K2777" i="3" s="1"/>
  <c r="L1673" i="3"/>
  <c r="K1673" i="3" s="1"/>
  <c r="N1673" i="3"/>
  <c r="N2425" i="3"/>
  <c r="L2425" i="3"/>
  <c r="K2425" i="3" s="1"/>
  <c r="N2777" i="3"/>
  <c r="M3126" i="3" l="1"/>
  <c r="L2778" i="3"/>
  <c r="L2426" i="3"/>
  <c r="K2426" i="3" s="1"/>
  <c r="N2426" i="3"/>
  <c r="L1674" i="3"/>
  <c r="K1674" i="3" s="1"/>
  <c r="N1674" i="3"/>
  <c r="N2778" i="3"/>
  <c r="K2778" i="3"/>
  <c r="M3127" i="3" l="1"/>
  <c r="L2779" i="3"/>
  <c r="K2779" i="3" s="1"/>
  <c r="L1675" i="3"/>
  <c r="K1675" i="3" s="1"/>
  <c r="N1675" i="3"/>
  <c r="N2427" i="3"/>
  <c r="L2427" i="3"/>
  <c r="K2427" i="3" s="1"/>
  <c r="N2779" i="3"/>
  <c r="M3128" i="3" l="1"/>
  <c r="L2780" i="3"/>
  <c r="N2428" i="3"/>
  <c r="L2428" i="3"/>
  <c r="K2428" i="3" s="1"/>
  <c r="L1676" i="3"/>
  <c r="K1676" i="3" s="1"/>
  <c r="N1676" i="3"/>
  <c r="N2780" i="3"/>
  <c r="K2780" i="3"/>
  <c r="M3129" i="3" l="1"/>
  <c r="L2781" i="3"/>
  <c r="N1677" i="3"/>
  <c r="L1677" i="3"/>
  <c r="K1677" i="3" s="1"/>
  <c r="L2429" i="3"/>
  <c r="K2429" i="3" s="1"/>
  <c r="N2429" i="3"/>
  <c r="N2781" i="3"/>
  <c r="K2781" i="3"/>
  <c r="M3130" i="3" l="1"/>
  <c r="N2782" i="3"/>
  <c r="L2782" i="3"/>
  <c r="K2782" i="3" s="1"/>
  <c r="N2430" i="3"/>
  <c r="L2430" i="3"/>
  <c r="K2430" i="3" s="1"/>
  <c r="L1678" i="3"/>
  <c r="K1678" i="3" s="1"/>
  <c r="N1678" i="3"/>
  <c r="M3131" i="3" l="1"/>
  <c r="L2783" i="3"/>
  <c r="K2783" i="3" s="1"/>
  <c r="L1679" i="3"/>
  <c r="K1679" i="3" s="1"/>
  <c r="N1679" i="3"/>
  <c r="N2431" i="3"/>
  <c r="L2431" i="3"/>
  <c r="K2431" i="3" s="1"/>
  <c r="N2783" i="3"/>
  <c r="M3132" i="3" l="1"/>
  <c r="L2784" i="3"/>
  <c r="L2432" i="3"/>
  <c r="K2432" i="3" s="1"/>
  <c r="N2432" i="3"/>
  <c r="L1680" i="3"/>
  <c r="K1680" i="3" s="1"/>
  <c r="N1680" i="3"/>
  <c r="N2784" i="3"/>
  <c r="K2784" i="3"/>
  <c r="M3133" i="3" l="1"/>
  <c r="L2785" i="3"/>
  <c r="K2785" i="3" s="1"/>
  <c r="L1681" i="3"/>
  <c r="K1681" i="3" s="1"/>
  <c r="N1681" i="3"/>
  <c r="N2433" i="3"/>
  <c r="L2433" i="3"/>
  <c r="K2433" i="3" s="1"/>
  <c r="N2785" i="3"/>
  <c r="M3134" i="3" l="1"/>
  <c r="L2786" i="3"/>
  <c r="K2786" i="3" s="1"/>
  <c r="N2434" i="3"/>
  <c r="L2434" i="3"/>
  <c r="K2434" i="3" s="1"/>
  <c r="L1682" i="3"/>
  <c r="K1682" i="3" s="1"/>
  <c r="N1682" i="3"/>
  <c r="N2786" i="3"/>
  <c r="M3135" i="3" l="1"/>
  <c r="L2787" i="3"/>
  <c r="K2787" i="3" s="1"/>
  <c r="N1683" i="3"/>
  <c r="L1683" i="3"/>
  <c r="K1683" i="3" s="1"/>
  <c r="L2435" i="3"/>
  <c r="K2435" i="3" s="1"/>
  <c r="N2435" i="3"/>
  <c r="N2787" i="3"/>
  <c r="M3136" i="3" l="1"/>
  <c r="L2788" i="3"/>
  <c r="K2788" i="3" s="1"/>
  <c r="N2436" i="3"/>
  <c r="L2436" i="3"/>
  <c r="K2436" i="3" s="1"/>
  <c r="L1684" i="3"/>
  <c r="K1684" i="3" s="1"/>
  <c r="N1684" i="3"/>
  <c r="N2788" i="3"/>
  <c r="M3137" i="3" l="1"/>
  <c r="L1685" i="3"/>
  <c r="K1685" i="3" s="1"/>
  <c r="N1685" i="3"/>
  <c r="L2789" i="3"/>
  <c r="K2789" i="3" s="1"/>
  <c r="N2789" i="3"/>
  <c r="N2437" i="3"/>
  <c r="L2437" i="3"/>
  <c r="K2437" i="3" s="1"/>
  <c r="M3138" i="3" l="1"/>
  <c r="L2438" i="3"/>
  <c r="K2438" i="3" s="1"/>
  <c r="N2438" i="3"/>
  <c r="L2790" i="3"/>
  <c r="K2790" i="3" s="1"/>
  <c r="N2790" i="3"/>
  <c r="L1686" i="3"/>
  <c r="K1686" i="3" s="1"/>
  <c r="N1686" i="3"/>
  <c r="M3139" i="3" l="1"/>
  <c r="L1687" i="3"/>
  <c r="K1687" i="3" s="1"/>
  <c r="N1687" i="3"/>
  <c r="N2791" i="3"/>
  <c r="L2791" i="3"/>
  <c r="K2791" i="3" s="1"/>
  <c r="N2439" i="3"/>
  <c r="L2439" i="3"/>
  <c r="K2439" i="3" s="1"/>
  <c r="M3140" i="3" l="1"/>
  <c r="N2440" i="3"/>
  <c r="L2440" i="3"/>
  <c r="K2440" i="3" s="1"/>
  <c r="L2792" i="3"/>
  <c r="K2792" i="3" s="1"/>
  <c r="N2792" i="3"/>
  <c r="L1688" i="3"/>
  <c r="K1688" i="3" s="1"/>
  <c r="N1688" i="3"/>
  <c r="M3141" i="3" l="1"/>
  <c r="N1689" i="3"/>
  <c r="L1689" i="3"/>
  <c r="K1689" i="3" s="1"/>
  <c r="N2793" i="3"/>
  <c r="L2793" i="3"/>
  <c r="K2793" i="3" s="1"/>
  <c r="L2441" i="3"/>
  <c r="K2441" i="3" s="1"/>
  <c r="N2441" i="3"/>
  <c r="M3142" i="3" l="1"/>
  <c r="N2794" i="3"/>
  <c r="L2794" i="3"/>
  <c r="K2794" i="3" s="1"/>
  <c r="N2442" i="3"/>
  <c r="L2442" i="3"/>
  <c r="K2442" i="3" s="1"/>
  <c r="L1690" i="3"/>
  <c r="K1690" i="3" s="1"/>
  <c r="N1690" i="3"/>
  <c r="M3143" i="3" l="1"/>
  <c r="L2795" i="3"/>
  <c r="K2795" i="3" s="1"/>
  <c r="L1691" i="3"/>
  <c r="K1691" i="3" s="1"/>
  <c r="N1691" i="3"/>
  <c r="N2443" i="3"/>
  <c r="L2443" i="3"/>
  <c r="K2443" i="3" s="1"/>
  <c r="N2795" i="3"/>
  <c r="M3144" i="3" l="1"/>
  <c r="L2796" i="3"/>
  <c r="K2796" i="3" s="1"/>
  <c r="N2796" i="3"/>
  <c r="L2444" i="3"/>
  <c r="K2444" i="3" s="1"/>
  <c r="N2444" i="3"/>
  <c r="L1692" i="3"/>
  <c r="K1692" i="3" s="1"/>
  <c r="N1692" i="3"/>
  <c r="M3145" i="3" l="1"/>
  <c r="L2797" i="3"/>
  <c r="L1693" i="3"/>
  <c r="K1693" i="3" s="1"/>
  <c r="N1693" i="3"/>
  <c r="N2445" i="3"/>
  <c r="L2445" i="3"/>
  <c r="K2445" i="3" s="1"/>
  <c r="N2797" i="3"/>
  <c r="K2797" i="3"/>
  <c r="M3146" i="3" l="1"/>
  <c r="N2446" i="3"/>
  <c r="L2446" i="3"/>
  <c r="K2446" i="3" s="1"/>
  <c r="L2798" i="3"/>
  <c r="K2798" i="3" s="1"/>
  <c r="N2798" i="3"/>
  <c r="L1694" i="3"/>
  <c r="K1694" i="3" s="1"/>
  <c r="N1694" i="3"/>
  <c r="M3147" i="3" l="1"/>
  <c r="N2799" i="3"/>
  <c r="L2799" i="3"/>
  <c r="K2799" i="3" s="1"/>
  <c r="N1695" i="3"/>
  <c r="L1695" i="3"/>
  <c r="K1695" i="3" s="1"/>
  <c r="L2447" i="3"/>
  <c r="K2447" i="3" s="1"/>
  <c r="N2447" i="3"/>
  <c r="M3148" i="3" l="1"/>
  <c r="N2800" i="3"/>
  <c r="L2800" i="3"/>
  <c r="K2800" i="3" s="1"/>
  <c r="N2448" i="3"/>
  <c r="L2448" i="3"/>
  <c r="K2448" i="3" s="1"/>
  <c r="L1696" i="3"/>
  <c r="K1696" i="3" s="1"/>
  <c r="N1696" i="3"/>
  <c r="M3149" i="3" l="1"/>
  <c r="L2801" i="3"/>
  <c r="K2801" i="3" s="1"/>
  <c r="L1697" i="3"/>
  <c r="K1697" i="3" s="1"/>
  <c r="N1697" i="3"/>
  <c r="N2449" i="3"/>
  <c r="L2449" i="3"/>
  <c r="K2449" i="3" s="1"/>
  <c r="N2801" i="3"/>
  <c r="M3150" i="3" l="1"/>
  <c r="L2802" i="3"/>
  <c r="K2802" i="3" s="1"/>
  <c r="N2802" i="3"/>
  <c r="L2450" i="3"/>
  <c r="K2450" i="3" s="1"/>
  <c r="N2450" i="3"/>
  <c r="L1698" i="3"/>
  <c r="K1698" i="3" s="1"/>
  <c r="N1698" i="3"/>
  <c r="M3151" i="3" l="1"/>
  <c r="N2803" i="3"/>
  <c r="L2803" i="3"/>
  <c r="K2803" i="3" s="1"/>
  <c r="L1699" i="3"/>
  <c r="K1699" i="3" s="1"/>
  <c r="N1699" i="3"/>
  <c r="N2451" i="3"/>
  <c r="L2451" i="3"/>
  <c r="K2451" i="3" s="1"/>
  <c r="M3152" i="3" l="1"/>
  <c r="L2804" i="3"/>
  <c r="K2804" i="3" s="1"/>
  <c r="N2452" i="3"/>
  <c r="L2452" i="3"/>
  <c r="K2452" i="3" s="1"/>
  <c r="L1700" i="3"/>
  <c r="K1700" i="3" s="1"/>
  <c r="N1700" i="3"/>
  <c r="N2804" i="3"/>
  <c r="M3153" i="3" l="1"/>
  <c r="L2805" i="3"/>
  <c r="N1701" i="3"/>
  <c r="L1701" i="3"/>
  <c r="K1701" i="3" s="1"/>
  <c r="L2453" i="3"/>
  <c r="K2453" i="3" s="1"/>
  <c r="N2453" i="3"/>
  <c r="N2805" i="3"/>
  <c r="K2805" i="3"/>
  <c r="M3154" i="3" l="1"/>
  <c r="L2806" i="3"/>
  <c r="K2806" i="3" s="1"/>
  <c r="L1702" i="3"/>
  <c r="K1702" i="3" s="1"/>
  <c r="N1702" i="3"/>
  <c r="N2454" i="3"/>
  <c r="L2454" i="3"/>
  <c r="K2454" i="3" s="1"/>
  <c r="N2806" i="3"/>
  <c r="M3155" i="3" l="1"/>
  <c r="L2807" i="3"/>
  <c r="K2807" i="3" s="1"/>
  <c r="N2807" i="3"/>
  <c r="N2455" i="3"/>
  <c r="L2455" i="3"/>
  <c r="K2455" i="3" s="1"/>
  <c r="L1703" i="3"/>
  <c r="K1703" i="3" s="1"/>
  <c r="N1703" i="3"/>
  <c r="M3156" i="3" l="1"/>
  <c r="L2808" i="3"/>
  <c r="K2808" i="3" s="1"/>
  <c r="L1704" i="3"/>
  <c r="K1704" i="3" s="1"/>
  <c r="N1704" i="3"/>
  <c r="L2456" i="3"/>
  <c r="K2456" i="3" s="1"/>
  <c r="N2456" i="3"/>
  <c r="N2808" i="3"/>
  <c r="M3157" i="3" l="1"/>
  <c r="N2809" i="3"/>
  <c r="L2809" i="3"/>
  <c r="K2809" i="3" s="1"/>
  <c r="N2457" i="3"/>
  <c r="L2457" i="3"/>
  <c r="K2457" i="3" s="1"/>
  <c r="L1705" i="3"/>
  <c r="K1705" i="3" s="1"/>
  <c r="N1705" i="3"/>
  <c r="M3158" i="3" l="1"/>
  <c r="L2810" i="3"/>
  <c r="K2810" i="3" s="1"/>
  <c r="L1706" i="3"/>
  <c r="K1706" i="3" s="1"/>
  <c r="N1706" i="3"/>
  <c r="N2458" i="3"/>
  <c r="L2458" i="3"/>
  <c r="K2458" i="3" s="1"/>
  <c r="N2810" i="3"/>
  <c r="M3159" i="3" l="1"/>
  <c r="N2811" i="3"/>
  <c r="L2811" i="3"/>
  <c r="K2811" i="3" s="1"/>
  <c r="L2459" i="3"/>
  <c r="K2459" i="3" s="1"/>
  <c r="N2459" i="3"/>
  <c r="N1707" i="3"/>
  <c r="L1707" i="3"/>
  <c r="K1707" i="3" s="1"/>
  <c r="M3160" i="3" l="1"/>
  <c r="L2812" i="3"/>
  <c r="K2812" i="3" s="1"/>
  <c r="L1708" i="3"/>
  <c r="K1708" i="3" s="1"/>
  <c r="N1708" i="3"/>
  <c r="N2460" i="3"/>
  <c r="L2460" i="3"/>
  <c r="K2460" i="3" s="1"/>
  <c r="N2812" i="3"/>
  <c r="M3161" i="3" l="1"/>
  <c r="L2813" i="3"/>
  <c r="N2813" i="3"/>
  <c r="N2461" i="3"/>
  <c r="L2461" i="3"/>
  <c r="K2461" i="3" s="1"/>
  <c r="L1709" i="3"/>
  <c r="K1709" i="3" s="1"/>
  <c r="N1709" i="3"/>
  <c r="K2813" i="3"/>
  <c r="M3162" i="3" l="1"/>
  <c r="L2814" i="3"/>
  <c r="K2814" i="3" s="1"/>
  <c r="L1710" i="3"/>
  <c r="K1710" i="3" s="1"/>
  <c r="N1710" i="3"/>
  <c r="L2462" i="3"/>
  <c r="K2462" i="3" s="1"/>
  <c r="N2462" i="3"/>
  <c r="N2814" i="3"/>
  <c r="M3163" i="3" l="1"/>
  <c r="L2815" i="3"/>
  <c r="L1711" i="3"/>
  <c r="K1711" i="3" s="1"/>
  <c r="N1711" i="3"/>
  <c r="N2463" i="3"/>
  <c r="L2463" i="3"/>
  <c r="K2463" i="3" s="1"/>
  <c r="N2815" i="3"/>
  <c r="K2815" i="3"/>
  <c r="M3164" i="3" l="1"/>
  <c r="L2816" i="3"/>
  <c r="N2464" i="3"/>
  <c r="L2464" i="3"/>
  <c r="K2464" i="3" s="1"/>
  <c r="L1712" i="3"/>
  <c r="K1712" i="3" s="1"/>
  <c r="N1712" i="3"/>
  <c r="N2816" i="3"/>
  <c r="K2816" i="3"/>
  <c r="M3165" i="3" l="1"/>
  <c r="L2817" i="3"/>
  <c r="K2817" i="3" s="1"/>
  <c r="N1713" i="3"/>
  <c r="L1713" i="3"/>
  <c r="K1713" i="3" s="1"/>
  <c r="L2465" i="3"/>
  <c r="K2465" i="3" s="1"/>
  <c r="N2465" i="3"/>
  <c r="N2817" i="3"/>
  <c r="M3166" i="3" l="1"/>
  <c r="L2818" i="3"/>
  <c r="K2818" i="3" s="1"/>
  <c r="N2466" i="3"/>
  <c r="L2466" i="3"/>
  <c r="K2466" i="3" s="1"/>
  <c r="L1714" i="3"/>
  <c r="K1714" i="3" s="1"/>
  <c r="N1714" i="3"/>
  <c r="N2818" i="3"/>
  <c r="M3167" i="3" l="1"/>
  <c r="L2819" i="3"/>
  <c r="K2819" i="3" s="1"/>
  <c r="L1715" i="3"/>
  <c r="K1715" i="3" s="1"/>
  <c r="N1715" i="3"/>
  <c r="N2467" i="3"/>
  <c r="L2467" i="3"/>
  <c r="K2467" i="3" s="1"/>
  <c r="N2819" i="3"/>
  <c r="M3168" i="3" l="1"/>
  <c r="L2468" i="3"/>
  <c r="K2468" i="3" s="1"/>
  <c r="N2468" i="3"/>
  <c r="L1716" i="3"/>
  <c r="K1716" i="3" s="1"/>
  <c r="N1716" i="3"/>
  <c r="L2820" i="3"/>
  <c r="K2820" i="3" s="1"/>
  <c r="N2820" i="3"/>
  <c r="M3169" i="3" l="1"/>
  <c r="L2821" i="3"/>
  <c r="K2821" i="3" s="1"/>
  <c r="N2821" i="3"/>
  <c r="L1717" i="3"/>
  <c r="K1717" i="3" s="1"/>
  <c r="N1717" i="3"/>
  <c r="N2469" i="3"/>
  <c r="L2469" i="3"/>
  <c r="K2469" i="3" s="1"/>
  <c r="M3170" i="3" l="1"/>
  <c r="L2822" i="3"/>
  <c r="K2822" i="3" s="1"/>
  <c r="N2822" i="3"/>
  <c r="N2470" i="3"/>
  <c r="L2470" i="3"/>
  <c r="K2470" i="3" s="1"/>
  <c r="L1718" i="3"/>
  <c r="K1718" i="3" s="1"/>
  <c r="N1718" i="3"/>
  <c r="M3171" i="3" l="1"/>
  <c r="L2823" i="3"/>
  <c r="N1719" i="3"/>
  <c r="L1719" i="3"/>
  <c r="K1719" i="3" s="1"/>
  <c r="L2471" i="3"/>
  <c r="K2471" i="3" s="1"/>
  <c r="N2471" i="3"/>
  <c r="N2823" i="3"/>
  <c r="K2823" i="3"/>
  <c r="M3172" i="3" l="1"/>
  <c r="L2824" i="3"/>
  <c r="K2824" i="3" s="1"/>
  <c r="N2824" i="3"/>
  <c r="N2472" i="3"/>
  <c r="L2472" i="3"/>
  <c r="K2472" i="3" s="1"/>
  <c r="L1720" i="3"/>
  <c r="K1720" i="3" s="1"/>
  <c r="N1720" i="3"/>
  <c r="M3173" i="3" l="1"/>
  <c r="L2825" i="3"/>
  <c r="K2825" i="3" s="1"/>
  <c r="N2825" i="3"/>
  <c r="N2473" i="3"/>
  <c r="L2473" i="3"/>
  <c r="K2473" i="3" s="1"/>
  <c r="L1721" i="3"/>
  <c r="K1721" i="3" s="1"/>
  <c r="N1721" i="3"/>
  <c r="M3174" i="3" l="1"/>
  <c r="L2826" i="3"/>
  <c r="K2826" i="3" s="1"/>
  <c r="L1722" i="3"/>
  <c r="K1722" i="3" s="1"/>
  <c r="N1722" i="3"/>
  <c r="L2474" i="3"/>
  <c r="K2474" i="3" s="1"/>
  <c r="N2474" i="3"/>
  <c r="N2826" i="3"/>
  <c r="M3175" i="3" l="1"/>
  <c r="N2475" i="3"/>
  <c r="L2475" i="3"/>
  <c r="K2475" i="3" s="1"/>
  <c r="L2827" i="3"/>
  <c r="K2827" i="3" s="1"/>
  <c r="N2827" i="3"/>
  <c r="L1723" i="3"/>
  <c r="K1723" i="3" s="1"/>
  <c r="N1723" i="3"/>
  <c r="M3176" i="3" l="1"/>
  <c r="L1724" i="3"/>
  <c r="K1724" i="3" s="1"/>
  <c r="N1724" i="3"/>
  <c r="L2828" i="3"/>
  <c r="K2828" i="3" s="1"/>
  <c r="N2828" i="3"/>
  <c r="N2476" i="3"/>
  <c r="L2476" i="3"/>
  <c r="K2476" i="3" s="1"/>
  <c r="M3177" i="3" l="1"/>
  <c r="L2477" i="3"/>
  <c r="K2477" i="3" s="1"/>
  <c r="N2477" i="3"/>
  <c r="N2829" i="3"/>
  <c r="L2829" i="3"/>
  <c r="K2829" i="3" s="1"/>
  <c r="N1725" i="3"/>
  <c r="L1725" i="3"/>
  <c r="K1725" i="3" s="1"/>
  <c r="M3178" i="3" l="1"/>
  <c r="L2830" i="3"/>
  <c r="K2830" i="3" s="1"/>
  <c r="L1726" i="3"/>
  <c r="K1726" i="3" s="1"/>
  <c r="N1726" i="3"/>
  <c r="N2478" i="3"/>
  <c r="L2478" i="3"/>
  <c r="K2478" i="3" s="1"/>
  <c r="N2830" i="3"/>
  <c r="M3179" i="3" l="1"/>
  <c r="L2831" i="3"/>
  <c r="K2831" i="3" s="1"/>
  <c r="N2479" i="3"/>
  <c r="L2479" i="3"/>
  <c r="K2479" i="3" s="1"/>
  <c r="L1727" i="3"/>
  <c r="K1727" i="3" s="1"/>
  <c r="N1727" i="3"/>
  <c r="N2831" i="3"/>
  <c r="M3180" i="3" l="1"/>
  <c r="L2832" i="3"/>
  <c r="K2832" i="3" s="1"/>
  <c r="L1728" i="3"/>
  <c r="K1728" i="3" s="1"/>
  <c r="N1728" i="3"/>
  <c r="L2480" i="3"/>
  <c r="K2480" i="3" s="1"/>
  <c r="N2480" i="3"/>
  <c r="N2832" i="3"/>
  <c r="M3181" i="3" l="1"/>
  <c r="L2833" i="3"/>
  <c r="K2833" i="3" s="1"/>
  <c r="N2833" i="3"/>
  <c r="N2481" i="3"/>
  <c r="L2481" i="3"/>
  <c r="K2481" i="3" s="1"/>
  <c r="L1729" i="3"/>
  <c r="K1729" i="3" s="1"/>
  <c r="N1729" i="3"/>
  <c r="M3182" i="3" l="1"/>
  <c r="L2834" i="3"/>
  <c r="K2834" i="3" s="1"/>
  <c r="L1730" i="3"/>
  <c r="K1730" i="3" s="1"/>
  <c r="N1730" i="3"/>
  <c r="N2482" i="3"/>
  <c r="L2482" i="3"/>
  <c r="K2482" i="3" s="1"/>
  <c r="N2834" i="3"/>
  <c r="M3183" i="3" l="1"/>
  <c r="L2835" i="3"/>
  <c r="K2835" i="3" s="1"/>
  <c r="N2835" i="3"/>
  <c r="L2483" i="3"/>
  <c r="K2483" i="3" s="1"/>
  <c r="N2483" i="3"/>
  <c r="N1731" i="3"/>
  <c r="L1731" i="3"/>
  <c r="K1731" i="3" s="1"/>
  <c r="M3184" i="3" l="1"/>
  <c r="L2836" i="3"/>
  <c r="K2836" i="3" s="1"/>
  <c r="L1732" i="3"/>
  <c r="K1732" i="3" s="1"/>
  <c r="N1732" i="3"/>
  <c r="N2484" i="3"/>
  <c r="L2484" i="3"/>
  <c r="K2484" i="3" s="1"/>
  <c r="N2836" i="3"/>
  <c r="M3185" i="3" l="1"/>
  <c r="L2837" i="3"/>
  <c r="K2837" i="3" s="1"/>
  <c r="L1733" i="3"/>
  <c r="K1733" i="3" s="1"/>
  <c r="N1733" i="3"/>
  <c r="N2485" i="3"/>
  <c r="L2485" i="3"/>
  <c r="K2485" i="3" s="1"/>
  <c r="N2837" i="3"/>
  <c r="M3186" i="3" l="1"/>
  <c r="L2838" i="3"/>
  <c r="K2838" i="3" s="1"/>
  <c r="L2486" i="3"/>
  <c r="K2486" i="3" s="1"/>
  <c r="N2486" i="3"/>
  <c r="L1734" i="3"/>
  <c r="K1734" i="3" s="1"/>
  <c r="N1734" i="3"/>
  <c r="N2838" i="3"/>
  <c r="M3187" i="3" l="1"/>
  <c r="L2839" i="3"/>
  <c r="K2839" i="3" s="1"/>
  <c r="L1735" i="3"/>
  <c r="K1735" i="3" s="1"/>
  <c r="N1735" i="3"/>
  <c r="N2487" i="3"/>
  <c r="L2487" i="3"/>
  <c r="K2487" i="3" s="1"/>
  <c r="N2839" i="3"/>
  <c r="M3188" i="3" l="1"/>
  <c r="L2840" i="3"/>
  <c r="K2840" i="3" s="1"/>
  <c r="N2488" i="3"/>
  <c r="L2488" i="3"/>
  <c r="K2488" i="3" s="1"/>
  <c r="L1736" i="3"/>
  <c r="K1736" i="3" s="1"/>
  <c r="N1736" i="3"/>
  <c r="N2840" i="3"/>
  <c r="M3189" i="3" l="1"/>
  <c r="L1737" i="3"/>
  <c r="K1737" i="3" s="1"/>
  <c r="N1737" i="3"/>
  <c r="L2841" i="3"/>
  <c r="K2841" i="3" s="1"/>
  <c r="N2841" i="3"/>
  <c r="L2489" i="3"/>
  <c r="K2489" i="3" s="1"/>
  <c r="N2489" i="3"/>
  <c r="M3190" i="3" l="1"/>
  <c r="L2842" i="3"/>
  <c r="K2842" i="3" s="1"/>
  <c r="N2842" i="3"/>
  <c r="N2490" i="3"/>
  <c r="L2490" i="3"/>
  <c r="K2490" i="3" s="1"/>
  <c r="L1738" i="3"/>
  <c r="K1738" i="3" s="1"/>
  <c r="N1738" i="3"/>
  <c r="M3191" i="3" l="1"/>
  <c r="L2843" i="3"/>
  <c r="K2843" i="3" s="1"/>
  <c r="N2843" i="3"/>
  <c r="L1739" i="3"/>
  <c r="K1739" i="3" s="1"/>
  <c r="N1739" i="3"/>
  <c r="N2491" i="3"/>
  <c r="L2491" i="3"/>
  <c r="K2491" i="3" s="1"/>
  <c r="M3192" i="3" l="1"/>
  <c r="L2844" i="3"/>
  <c r="K2844" i="3" s="1"/>
  <c r="L2492" i="3"/>
  <c r="K2492" i="3" s="1"/>
  <c r="N2492" i="3"/>
  <c r="L1740" i="3"/>
  <c r="K1740" i="3" s="1"/>
  <c r="N1740" i="3"/>
  <c r="N2844" i="3"/>
  <c r="M3193" i="3" l="1"/>
  <c r="L1741" i="3"/>
  <c r="K1741" i="3" s="1"/>
  <c r="N1741" i="3"/>
  <c r="L2845" i="3"/>
  <c r="K2845" i="3" s="1"/>
  <c r="N2845" i="3"/>
  <c r="N2493" i="3"/>
  <c r="L2493" i="3"/>
  <c r="K2493" i="3" s="1"/>
  <c r="M3194" i="3" l="1"/>
  <c r="L2846" i="3"/>
  <c r="K2846" i="3" s="1"/>
  <c r="N2494" i="3"/>
  <c r="L2494" i="3"/>
  <c r="K2494" i="3" s="1"/>
  <c r="L1742" i="3"/>
  <c r="K1742" i="3" s="1"/>
  <c r="N1742" i="3"/>
  <c r="N2846" i="3"/>
  <c r="M3195" i="3" l="1"/>
  <c r="L2847" i="3"/>
  <c r="K2847" i="3" s="1"/>
  <c r="N1743" i="3"/>
  <c r="L1743" i="3"/>
  <c r="K1743" i="3" s="1"/>
  <c r="L2495" i="3"/>
  <c r="K2495" i="3" s="1"/>
  <c r="N2495" i="3"/>
  <c r="N2847" i="3"/>
  <c r="M3196" i="3" l="1"/>
  <c r="L2848" i="3"/>
  <c r="N2848" i="3"/>
  <c r="N2496" i="3"/>
  <c r="L2496" i="3"/>
  <c r="K2496" i="3" s="1"/>
  <c r="L1744" i="3"/>
  <c r="K1744" i="3" s="1"/>
  <c r="N1744" i="3"/>
  <c r="K2848" i="3"/>
  <c r="M3197" i="3" l="1"/>
  <c r="L2849" i="3"/>
  <c r="K2849" i="3" s="1"/>
  <c r="N2849" i="3"/>
  <c r="L1745" i="3"/>
  <c r="K1745" i="3" s="1"/>
  <c r="N1745" i="3"/>
  <c r="N2497" i="3"/>
  <c r="L2497" i="3"/>
  <c r="K2497" i="3" s="1"/>
  <c r="M3198" i="3" l="1"/>
  <c r="L2850" i="3"/>
  <c r="K2850" i="3" s="1"/>
  <c r="N2850" i="3"/>
  <c r="L2498" i="3"/>
  <c r="K2498" i="3" s="1"/>
  <c r="N2498" i="3"/>
  <c r="L1746" i="3"/>
  <c r="K1746" i="3" s="1"/>
  <c r="N1746" i="3"/>
  <c r="M3199" i="3" l="1"/>
  <c r="L2851" i="3"/>
  <c r="K2851" i="3" s="1"/>
  <c r="L1747" i="3"/>
  <c r="K1747" i="3" s="1"/>
  <c r="N1747" i="3"/>
  <c r="N2499" i="3"/>
  <c r="L2499" i="3"/>
  <c r="K2499" i="3" s="1"/>
  <c r="N2851" i="3"/>
  <c r="M3200" i="3" l="1"/>
  <c r="L2852" i="3"/>
  <c r="K2852" i="3" s="1"/>
  <c r="N2852" i="3"/>
  <c r="N2500" i="3"/>
  <c r="L2500" i="3"/>
  <c r="K2500" i="3" s="1"/>
  <c r="L1748" i="3"/>
  <c r="K1748" i="3" s="1"/>
  <c r="N1748" i="3"/>
  <c r="M3201" i="3" l="1"/>
  <c r="L2853" i="3"/>
  <c r="L1749" i="3"/>
  <c r="K1749" i="3" s="1"/>
  <c r="N1749" i="3"/>
  <c r="L2501" i="3"/>
  <c r="K2501" i="3" s="1"/>
  <c r="N2501" i="3"/>
  <c r="N2853" i="3"/>
  <c r="K2853" i="3"/>
  <c r="M3202" i="3" l="1"/>
  <c r="N2502" i="3"/>
  <c r="L2502" i="3"/>
  <c r="K2502" i="3" s="1"/>
  <c r="L2854" i="3"/>
  <c r="K2854" i="3" s="1"/>
  <c r="N2854" i="3"/>
  <c r="L1750" i="3"/>
  <c r="K1750" i="3" s="1"/>
  <c r="N1750" i="3"/>
  <c r="M3203" i="3" l="1"/>
  <c r="L1751" i="3"/>
  <c r="K1751" i="3" s="1"/>
  <c r="N1751" i="3"/>
  <c r="L2855" i="3"/>
  <c r="K2855" i="3" s="1"/>
  <c r="N2855" i="3"/>
  <c r="N2503" i="3"/>
  <c r="L2503" i="3"/>
  <c r="K2503" i="3" s="1"/>
  <c r="M3204" i="3" l="1"/>
  <c r="L2504" i="3"/>
  <c r="K2504" i="3" s="1"/>
  <c r="N2504" i="3"/>
  <c r="L2856" i="3"/>
  <c r="K2856" i="3" s="1"/>
  <c r="N2856" i="3"/>
  <c r="L1752" i="3"/>
  <c r="K1752" i="3" s="1"/>
  <c r="N1752" i="3"/>
  <c r="M3205" i="3" l="1"/>
  <c r="L2857" i="3"/>
  <c r="K2857" i="3" s="1"/>
  <c r="L1753" i="3"/>
  <c r="K1753" i="3" s="1"/>
  <c r="N1753" i="3"/>
  <c r="N2505" i="3"/>
  <c r="L2505" i="3"/>
  <c r="K2505" i="3" s="1"/>
  <c r="N2857" i="3"/>
  <c r="M3206" i="3" l="1"/>
  <c r="L2858" i="3"/>
  <c r="K2858" i="3" s="1"/>
  <c r="N2858" i="3"/>
  <c r="L1754" i="3"/>
  <c r="K1754" i="3" s="1"/>
  <c r="N1754" i="3"/>
  <c r="M3207" i="3" l="1"/>
  <c r="L2859" i="3"/>
  <c r="K2859" i="3" s="1"/>
  <c r="N2859" i="3"/>
  <c r="N1755" i="3"/>
  <c r="L1755" i="3"/>
  <c r="K1755" i="3" s="1"/>
  <c r="M3208" i="3" l="1"/>
  <c r="L2860" i="3"/>
  <c r="K2860" i="3" s="1"/>
  <c r="N2860" i="3"/>
  <c r="L1756" i="3"/>
  <c r="K1756" i="3" s="1"/>
  <c r="N1756" i="3"/>
  <c r="M3209" i="3" l="1"/>
  <c r="L2861" i="3"/>
  <c r="K2861" i="3" s="1"/>
  <c r="N2861" i="3"/>
  <c r="L1757" i="3"/>
  <c r="K1757" i="3" s="1"/>
  <c r="N1757" i="3"/>
  <c r="M3210" i="3" l="1"/>
  <c r="L2862" i="3"/>
  <c r="K2862" i="3" s="1"/>
  <c r="N2862" i="3"/>
  <c r="L1758" i="3"/>
  <c r="K1758" i="3" s="1"/>
  <c r="N1758" i="3"/>
  <c r="M3211" i="3" l="1"/>
  <c r="L2863" i="3"/>
  <c r="K2863" i="3" s="1"/>
  <c r="N2863" i="3"/>
  <c r="L1759" i="3"/>
  <c r="K1759" i="3" s="1"/>
  <c r="N1759" i="3"/>
  <c r="M3212" i="3" l="1"/>
  <c r="L2864" i="3"/>
  <c r="K2864" i="3" s="1"/>
  <c r="N2864" i="3"/>
  <c r="L1760" i="3"/>
  <c r="K1760" i="3" s="1"/>
  <c r="N1760" i="3"/>
  <c r="M3213" i="3" l="1"/>
  <c r="N2865" i="3"/>
  <c r="L2865" i="3"/>
  <c r="K2865" i="3" s="1"/>
  <c r="L1761" i="3"/>
  <c r="K1761" i="3" s="1"/>
  <c r="N1761" i="3"/>
  <c r="M3214" i="3" l="1"/>
  <c r="L2866" i="3"/>
  <c r="K2866" i="3" s="1"/>
  <c r="N2866" i="3"/>
  <c r="L1762" i="3"/>
  <c r="K1762" i="3" s="1"/>
  <c r="N1762" i="3"/>
  <c r="M3215" i="3" l="1"/>
  <c r="L2867" i="3"/>
  <c r="K2867" i="3" s="1"/>
  <c r="N2867" i="3"/>
  <c r="L1763" i="3"/>
  <c r="K1763" i="3" s="1"/>
  <c r="N1763" i="3"/>
  <c r="M3216" i="3" l="1"/>
  <c r="L2868" i="3"/>
  <c r="K2868" i="3" s="1"/>
  <c r="N2868" i="3"/>
  <c r="L1764" i="3"/>
  <c r="K1764" i="3" s="1"/>
  <c r="N1764" i="3"/>
  <c r="M3217" i="3" l="1"/>
  <c r="L2869" i="3"/>
  <c r="K2869" i="3" s="1"/>
  <c r="N2869" i="3"/>
  <c r="L1765" i="3"/>
  <c r="K1765" i="3" s="1"/>
  <c r="N1765" i="3"/>
  <c r="M3218" i="3" l="1"/>
  <c r="L2870" i="3"/>
  <c r="K2870" i="3" s="1"/>
  <c r="N2870" i="3"/>
  <c r="L1766" i="3"/>
  <c r="K1766" i="3" s="1"/>
  <c r="N1766" i="3"/>
  <c r="M3219" i="3" l="1"/>
  <c r="L2871" i="3"/>
  <c r="K2871" i="3" s="1"/>
  <c r="N2871" i="3"/>
  <c r="N1767" i="3"/>
  <c r="L1767" i="3"/>
  <c r="K1767" i="3" s="1"/>
  <c r="M3220" i="3" l="1"/>
  <c r="L2872" i="3"/>
  <c r="K2872" i="3" s="1"/>
  <c r="N2872" i="3"/>
  <c r="L1768" i="3"/>
  <c r="K1768" i="3" s="1"/>
  <c r="N1768" i="3"/>
  <c r="M3221" i="3" l="1"/>
  <c r="L2873" i="3"/>
  <c r="K2873" i="3" s="1"/>
  <c r="N2873" i="3"/>
  <c r="L1769" i="3"/>
  <c r="K1769" i="3" s="1"/>
  <c r="N1769" i="3"/>
  <c r="M3222" i="3" l="1"/>
  <c r="L2874" i="3"/>
  <c r="K2874" i="3" s="1"/>
  <c r="N2874" i="3"/>
  <c r="L1770" i="3"/>
  <c r="K1770" i="3" s="1"/>
  <c r="N1770" i="3"/>
  <c r="M3223" i="3" l="1"/>
  <c r="L2875" i="3"/>
  <c r="K2875" i="3" s="1"/>
  <c r="N2875" i="3"/>
  <c r="L1771" i="3"/>
  <c r="K1771" i="3" s="1"/>
  <c r="N1771" i="3"/>
  <c r="M3224" i="3" l="1"/>
  <c r="L2876" i="3"/>
  <c r="K2876" i="3" s="1"/>
  <c r="N2876" i="3"/>
  <c r="L1772" i="3"/>
  <c r="K1772" i="3" s="1"/>
  <c r="N1772" i="3"/>
  <c r="M3225" i="3" l="1"/>
  <c r="L2877" i="3"/>
  <c r="K2877" i="3" s="1"/>
  <c r="N2877" i="3"/>
  <c r="L1773" i="3"/>
  <c r="K1773" i="3" s="1"/>
  <c r="N1773" i="3"/>
  <c r="M3226" i="3" l="1"/>
  <c r="L2878" i="3"/>
  <c r="K2878" i="3" s="1"/>
  <c r="N2878" i="3"/>
  <c r="L1774" i="3"/>
  <c r="K1774" i="3" s="1"/>
  <c r="N1774" i="3"/>
  <c r="M3227" i="3" l="1"/>
  <c r="L2879" i="3"/>
  <c r="K2879" i="3" s="1"/>
  <c r="N2879" i="3"/>
  <c r="L1775" i="3"/>
  <c r="K1775" i="3" s="1"/>
  <c r="N1775" i="3"/>
  <c r="M3228" i="3" l="1"/>
  <c r="L2880" i="3"/>
  <c r="K2880" i="3" s="1"/>
  <c r="N2880" i="3"/>
  <c r="L1776" i="3"/>
  <c r="K1776" i="3" s="1"/>
  <c r="N1776" i="3"/>
  <c r="M3229" i="3" l="1"/>
  <c r="L2881" i="3"/>
  <c r="K2881" i="3" s="1"/>
  <c r="N2881" i="3"/>
  <c r="L1777" i="3"/>
  <c r="K1777" i="3" s="1"/>
  <c r="N1777" i="3"/>
  <c r="M3230" i="3" l="1"/>
  <c r="L2882" i="3"/>
  <c r="K2882" i="3" s="1"/>
  <c r="N2882" i="3"/>
  <c r="L1778" i="3"/>
  <c r="K1778" i="3" s="1"/>
  <c r="N1778" i="3"/>
  <c r="M3231" i="3" l="1"/>
  <c r="N2883" i="3"/>
  <c r="L2883" i="3"/>
  <c r="K2883" i="3" s="1"/>
  <c r="N1779" i="3"/>
  <c r="L1779" i="3"/>
  <c r="K1779" i="3" s="1"/>
  <c r="M3232" i="3" l="1"/>
  <c r="L2884" i="3"/>
  <c r="K2884" i="3" s="1"/>
  <c r="N2884" i="3"/>
  <c r="L1780" i="3"/>
  <c r="K1780" i="3" s="1"/>
  <c r="N1780" i="3"/>
  <c r="M3233" i="3" l="1"/>
  <c r="L2885" i="3"/>
  <c r="K2885" i="3" s="1"/>
  <c r="N2885" i="3"/>
  <c r="L1781" i="3"/>
  <c r="K1781" i="3" s="1"/>
  <c r="N1781" i="3"/>
  <c r="M3234" i="3" l="1"/>
  <c r="L2886" i="3"/>
  <c r="K2886" i="3" s="1"/>
  <c r="N2886" i="3"/>
  <c r="L1782" i="3"/>
  <c r="K1782" i="3" s="1"/>
  <c r="N1782" i="3"/>
  <c r="M3235" i="3" l="1"/>
  <c r="L2887" i="3"/>
  <c r="K2887" i="3" s="1"/>
  <c r="N2887" i="3"/>
  <c r="L1783" i="3"/>
  <c r="K1783" i="3" s="1"/>
  <c r="N1783" i="3"/>
  <c r="M3236" i="3" l="1"/>
  <c r="L2888" i="3"/>
  <c r="K2888" i="3" s="1"/>
  <c r="N2888" i="3"/>
  <c r="L1784" i="3"/>
  <c r="K1784" i="3" s="1"/>
  <c r="N1784" i="3"/>
  <c r="M3237" i="3" l="1"/>
  <c r="L2889" i="3"/>
  <c r="K2889" i="3" s="1"/>
  <c r="N2889" i="3"/>
  <c r="L1785" i="3"/>
  <c r="K1785" i="3" s="1"/>
  <c r="N1785" i="3"/>
  <c r="M3238" i="3" l="1"/>
  <c r="L2890" i="3"/>
  <c r="K2890" i="3" s="1"/>
  <c r="N2890" i="3"/>
  <c r="L1786" i="3"/>
  <c r="K1786" i="3" s="1"/>
  <c r="N1786" i="3"/>
  <c r="M3239" i="3" l="1"/>
  <c r="L2891" i="3"/>
  <c r="K2891" i="3" s="1"/>
  <c r="N2891" i="3"/>
  <c r="L1787" i="3"/>
  <c r="K1787" i="3" s="1"/>
  <c r="N1787" i="3"/>
  <c r="M3240" i="3" l="1"/>
  <c r="L2892" i="3"/>
  <c r="K2892" i="3" s="1"/>
  <c r="N2892" i="3"/>
  <c r="L1788" i="3"/>
  <c r="K1788" i="3" s="1"/>
  <c r="N1788" i="3"/>
  <c r="M3241" i="3" l="1"/>
  <c r="L2893" i="3"/>
  <c r="K2893" i="3" s="1"/>
  <c r="N2893" i="3"/>
  <c r="L1789" i="3"/>
  <c r="K1789" i="3" s="1"/>
  <c r="N1789" i="3"/>
  <c r="M3242" i="3" l="1"/>
  <c r="L2894" i="3"/>
  <c r="K2894" i="3" s="1"/>
  <c r="N2894" i="3"/>
  <c r="L1790" i="3"/>
  <c r="K1790" i="3" s="1"/>
  <c r="N1790" i="3"/>
  <c r="M3243" i="3" l="1"/>
  <c r="L2895" i="3"/>
  <c r="K2895" i="3" s="1"/>
  <c r="N2895" i="3"/>
  <c r="N1791" i="3"/>
  <c r="L1791" i="3"/>
  <c r="K1791" i="3" s="1"/>
  <c r="M3244" i="3" l="1"/>
  <c r="L2896" i="3"/>
  <c r="K2896" i="3" s="1"/>
  <c r="N2896" i="3"/>
  <c r="L1792" i="3"/>
  <c r="K1792" i="3" s="1"/>
  <c r="N1792" i="3"/>
  <c r="M3245" i="3" l="1"/>
  <c r="L2897" i="3"/>
  <c r="K2897" i="3" s="1"/>
  <c r="N2897" i="3"/>
  <c r="L1793" i="3"/>
  <c r="K1793" i="3" s="1"/>
  <c r="N1793" i="3"/>
  <c r="M3246" i="3" l="1"/>
  <c r="L2898" i="3"/>
  <c r="K2898" i="3" s="1"/>
  <c r="N2898" i="3"/>
  <c r="L1794" i="3"/>
  <c r="K1794" i="3" s="1"/>
  <c r="N1794" i="3"/>
  <c r="M3247" i="3" l="1"/>
  <c r="L2899" i="3"/>
  <c r="K2899" i="3" s="1"/>
  <c r="N2899" i="3"/>
  <c r="L1795" i="3"/>
  <c r="K1795" i="3" s="1"/>
  <c r="N1795" i="3"/>
  <c r="M3248" i="3" l="1"/>
  <c r="L2900" i="3"/>
  <c r="K2900" i="3" s="1"/>
  <c r="N2900" i="3"/>
  <c r="L1796" i="3"/>
  <c r="K1796" i="3" s="1"/>
  <c r="N1796" i="3"/>
  <c r="M3249" i="3" l="1"/>
  <c r="L2901" i="3"/>
  <c r="K2901" i="3" s="1"/>
  <c r="L1797" i="3"/>
  <c r="K1797" i="3" s="1"/>
  <c r="N1797" i="3"/>
  <c r="N2901" i="3"/>
  <c r="M3250" i="3" l="1"/>
  <c r="L2902" i="3"/>
  <c r="K2902" i="3" s="1"/>
  <c r="N2902" i="3"/>
  <c r="L1798" i="3"/>
  <c r="K1798" i="3" s="1"/>
  <c r="N1798" i="3"/>
  <c r="M3251" i="3" l="1"/>
  <c r="L2903" i="3"/>
  <c r="K2903" i="3" s="1"/>
  <c r="N2903" i="3"/>
  <c r="L1799" i="3"/>
  <c r="K1799" i="3" s="1"/>
  <c r="N1799" i="3"/>
  <c r="M3252" i="3" l="1"/>
  <c r="L2904" i="3"/>
  <c r="K2904" i="3" s="1"/>
  <c r="N2904" i="3"/>
  <c r="L1800" i="3"/>
  <c r="K1800" i="3" s="1"/>
  <c r="N1800" i="3"/>
  <c r="M3253" i="3" l="1"/>
  <c r="L2905" i="3"/>
  <c r="K2905" i="3" s="1"/>
  <c r="N2905" i="3"/>
  <c r="L1801" i="3"/>
  <c r="K1801" i="3" s="1"/>
  <c r="N1801" i="3"/>
  <c r="M3254" i="3" l="1"/>
  <c r="L2906" i="3"/>
  <c r="K2906" i="3" s="1"/>
  <c r="N2906" i="3"/>
  <c r="L1802" i="3"/>
  <c r="K1802" i="3" s="1"/>
  <c r="N1802" i="3"/>
  <c r="M3255" i="3" l="1"/>
  <c r="L2907" i="3"/>
  <c r="K2907" i="3" s="1"/>
  <c r="N2907" i="3"/>
  <c r="N1803" i="3"/>
  <c r="L1803" i="3"/>
  <c r="K1803" i="3" s="1"/>
  <c r="M3256" i="3" l="1"/>
  <c r="L2908" i="3"/>
  <c r="K2908" i="3" s="1"/>
  <c r="N2908" i="3"/>
  <c r="L1804" i="3"/>
  <c r="K1804" i="3" s="1"/>
  <c r="N1804" i="3"/>
  <c r="M3257" i="3" l="1"/>
  <c r="L2909" i="3"/>
  <c r="K2909" i="3" s="1"/>
  <c r="N2909" i="3"/>
  <c r="L1805" i="3"/>
  <c r="K1805" i="3" s="1"/>
  <c r="N1805" i="3"/>
  <c r="M3258" i="3" l="1"/>
  <c r="L2910" i="3"/>
  <c r="K2910" i="3" s="1"/>
  <c r="N2910" i="3"/>
  <c r="L1806" i="3"/>
  <c r="K1806" i="3" s="1"/>
  <c r="N1806" i="3"/>
  <c r="M3259" i="3" l="1"/>
  <c r="L1807" i="3"/>
  <c r="K1807" i="3" s="1"/>
  <c r="N1807" i="3"/>
  <c r="L2911" i="3"/>
  <c r="K2911" i="3" s="1"/>
  <c r="N2911" i="3"/>
  <c r="M3260" i="3" l="1"/>
  <c r="L2912" i="3"/>
  <c r="K2912" i="3" s="1"/>
  <c r="N2912" i="3"/>
  <c r="L1808" i="3"/>
  <c r="K1808" i="3" s="1"/>
  <c r="N1808" i="3"/>
  <c r="M3261" i="3" l="1"/>
  <c r="L2913" i="3"/>
  <c r="K2913" i="3" s="1"/>
  <c r="N2913" i="3"/>
  <c r="L1809" i="3"/>
  <c r="K1809" i="3" s="1"/>
  <c r="N1809" i="3"/>
  <c r="M3262" i="3" l="1"/>
  <c r="L2914" i="3"/>
  <c r="K2914" i="3" s="1"/>
  <c r="N2914" i="3"/>
  <c r="L1810" i="3"/>
  <c r="K1810" i="3" s="1"/>
  <c r="N1810" i="3"/>
  <c r="M3263" i="3" l="1"/>
  <c r="L2915" i="3"/>
  <c r="K2915" i="3" s="1"/>
  <c r="N2915" i="3"/>
  <c r="L1811" i="3"/>
  <c r="K1811" i="3" s="1"/>
  <c r="N1811" i="3"/>
  <c r="M3264" i="3" l="1"/>
  <c r="L1812" i="3"/>
  <c r="K1812" i="3" s="1"/>
  <c r="N1812" i="3"/>
  <c r="L2916" i="3"/>
  <c r="K2916" i="3" s="1"/>
  <c r="N2916" i="3"/>
  <c r="M3265" i="3" l="1"/>
  <c r="L2917" i="3"/>
  <c r="K2917" i="3" s="1"/>
  <c r="N2917" i="3"/>
  <c r="L1813" i="3"/>
  <c r="K1813" i="3" s="1"/>
  <c r="N1813" i="3"/>
  <c r="M3266" i="3" l="1"/>
  <c r="L2918" i="3"/>
  <c r="K2918" i="3" s="1"/>
  <c r="N2918" i="3"/>
  <c r="L1814" i="3"/>
  <c r="K1814" i="3" s="1"/>
  <c r="N1814" i="3"/>
  <c r="M3267" i="3" l="1"/>
  <c r="N2919" i="3"/>
  <c r="L2919" i="3"/>
  <c r="K2919" i="3" s="1"/>
  <c r="N1815" i="3"/>
  <c r="L1815" i="3"/>
  <c r="K1815" i="3" s="1"/>
  <c r="M3268" i="3" l="1"/>
  <c r="L2920" i="3"/>
  <c r="K2920" i="3" s="1"/>
  <c r="N2920" i="3"/>
  <c r="L1816" i="3"/>
  <c r="K1816" i="3" s="1"/>
  <c r="N1816" i="3"/>
  <c r="M3269" i="3" l="1"/>
  <c r="L2921" i="3"/>
  <c r="K2921" i="3" s="1"/>
  <c r="N2921" i="3"/>
  <c r="L1817" i="3"/>
  <c r="K1817" i="3" s="1"/>
  <c r="N1817" i="3"/>
  <c r="M3270" i="3" l="1"/>
  <c r="L2922" i="3"/>
  <c r="K2922" i="3" s="1"/>
  <c r="N2922" i="3"/>
  <c r="L1818" i="3"/>
  <c r="K1818" i="3" s="1"/>
  <c r="N1818" i="3"/>
  <c r="M3271" i="3" l="1"/>
  <c r="L2923" i="3"/>
  <c r="K2923" i="3" s="1"/>
  <c r="N2923" i="3"/>
  <c r="L1819" i="3"/>
  <c r="K1819" i="3" s="1"/>
  <c r="N1819" i="3"/>
  <c r="M3272" i="3" l="1"/>
  <c r="L2924" i="3"/>
  <c r="K2924" i="3" s="1"/>
  <c r="N2924" i="3"/>
  <c r="L1820" i="3"/>
  <c r="K1820" i="3" s="1"/>
  <c r="N1820" i="3"/>
  <c r="M3273" i="3" l="1"/>
  <c r="L2925" i="3"/>
  <c r="K2925" i="3" s="1"/>
  <c r="N2925" i="3"/>
  <c r="L1821" i="3"/>
  <c r="K1821" i="3" s="1"/>
  <c r="N1821" i="3"/>
  <c r="M3274" i="3" l="1"/>
  <c r="L2926" i="3"/>
  <c r="K2926" i="3" s="1"/>
  <c r="N2926" i="3"/>
  <c r="L1822" i="3"/>
  <c r="K1822" i="3" s="1"/>
  <c r="N1822" i="3"/>
  <c r="M3275" i="3" l="1"/>
  <c r="L2927" i="3"/>
  <c r="K2927" i="3" s="1"/>
  <c r="N2927" i="3"/>
  <c r="L1823" i="3"/>
  <c r="K1823" i="3" s="1"/>
  <c r="N1823" i="3"/>
  <c r="M3276" i="3" l="1"/>
  <c r="L2928" i="3"/>
  <c r="K2928" i="3" s="1"/>
  <c r="N2928" i="3"/>
  <c r="L1824" i="3"/>
  <c r="K1824" i="3" s="1"/>
  <c r="N1824" i="3"/>
  <c r="M3277" i="3" l="1"/>
  <c r="L2929" i="3"/>
  <c r="K2929" i="3" s="1"/>
  <c r="N2929" i="3"/>
  <c r="L1825" i="3"/>
  <c r="K1825" i="3" s="1"/>
  <c r="N1825" i="3"/>
  <c r="M3278" i="3" l="1"/>
  <c r="L2930" i="3"/>
  <c r="K2930" i="3" s="1"/>
  <c r="N2930" i="3"/>
  <c r="L1826" i="3"/>
  <c r="K1826" i="3" s="1"/>
  <c r="N1826" i="3"/>
  <c r="M3279" i="3" l="1"/>
  <c r="L2931" i="3"/>
  <c r="K2931" i="3" s="1"/>
  <c r="N2931" i="3"/>
  <c r="N1827" i="3"/>
  <c r="L1827" i="3"/>
  <c r="K1827" i="3" s="1"/>
  <c r="M3280" i="3" l="1"/>
  <c r="L2932" i="3"/>
  <c r="K2932" i="3" s="1"/>
  <c r="N2932" i="3"/>
  <c r="L1828" i="3"/>
  <c r="K1828" i="3" s="1"/>
  <c r="N1828" i="3"/>
  <c r="M3281" i="3" l="1"/>
  <c r="L2933" i="3"/>
  <c r="K2933" i="3" s="1"/>
  <c r="N2933" i="3"/>
  <c r="L1829" i="3"/>
  <c r="K1829" i="3" s="1"/>
  <c r="N1829" i="3"/>
  <c r="M3282" i="3" l="1"/>
  <c r="L2934" i="3"/>
  <c r="K2934" i="3" s="1"/>
  <c r="N2934" i="3"/>
  <c r="L1830" i="3"/>
  <c r="K1830" i="3" s="1"/>
  <c r="N1830" i="3"/>
  <c r="M3283" i="3" l="1"/>
  <c r="L2935" i="3"/>
  <c r="K2935" i="3" s="1"/>
  <c r="N2935" i="3"/>
  <c r="L1831" i="3"/>
  <c r="K1831" i="3" s="1"/>
  <c r="N1831" i="3"/>
  <c r="M3284" i="3" l="1"/>
  <c r="L2936" i="3"/>
  <c r="K2936" i="3" s="1"/>
  <c r="N2936" i="3"/>
  <c r="L1832" i="3"/>
  <c r="K1832" i="3" s="1"/>
  <c r="N1832" i="3"/>
  <c r="M3285" i="3" l="1"/>
  <c r="N2937" i="3"/>
  <c r="L2937" i="3"/>
  <c r="K2937" i="3" s="1"/>
  <c r="L1833" i="3"/>
  <c r="K1833" i="3" s="1"/>
  <c r="N1833" i="3"/>
  <c r="M3286" i="3" l="1"/>
  <c r="L2938" i="3"/>
  <c r="K2938" i="3" s="1"/>
  <c r="N2938" i="3"/>
  <c r="L1834" i="3"/>
  <c r="K1834" i="3" s="1"/>
  <c r="N1834" i="3"/>
  <c r="M3287" i="3" l="1"/>
  <c r="L2939" i="3"/>
  <c r="K2939" i="3" s="1"/>
  <c r="N2939" i="3"/>
  <c r="L1835" i="3"/>
  <c r="K1835" i="3" s="1"/>
  <c r="N1835" i="3"/>
  <c r="M3288" i="3" l="1"/>
  <c r="L2940" i="3"/>
  <c r="K2940" i="3" s="1"/>
  <c r="N2940" i="3"/>
  <c r="L1836" i="3"/>
  <c r="K1836" i="3" s="1"/>
  <c r="N1836" i="3"/>
  <c r="M3289" i="3" l="1"/>
  <c r="L2941" i="3"/>
  <c r="K2941" i="3" s="1"/>
  <c r="N2941" i="3"/>
  <c r="L1837" i="3"/>
  <c r="K1837" i="3" s="1"/>
  <c r="N1837" i="3"/>
  <c r="M3290" i="3" l="1"/>
  <c r="L2942" i="3"/>
  <c r="K2942" i="3" s="1"/>
  <c r="N2942" i="3"/>
  <c r="L1838" i="3"/>
  <c r="K1838" i="3" s="1"/>
  <c r="N1838" i="3"/>
  <c r="M3291" i="3" l="1"/>
  <c r="L2943" i="3"/>
  <c r="K2943" i="3" s="1"/>
  <c r="N2943" i="3"/>
  <c r="N1839" i="3"/>
  <c r="L1839" i="3"/>
  <c r="K1839" i="3" s="1"/>
  <c r="M3292" i="3" l="1"/>
  <c r="L2944" i="3"/>
  <c r="K2944" i="3" s="1"/>
  <c r="N2944" i="3"/>
  <c r="L1840" i="3"/>
  <c r="K1840" i="3" s="1"/>
  <c r="N1840" i="3"/>
  <c r="M3293" i="3" l="1"/>
  <c r="L2945" i="3"/>
  <c r="K2945" i="3" s="1"/>
  <c r="N2945" i="3"/>
  <c r="L1841" i="3"/>
  <c r="K1841" i="3" s="1"/>
  <c r="N1841" i="3"/>
  <c r="M3294" i="3" l="1"/>
  <c r="L2946" i="3"/>
  <c r="K2946" i="3" s="1"/>
  <c r="N2946" i="3"/>
  <c r="L1842" i="3"/>
  <c r="K1842" i="3" s="1"/>
  <c r="N1842" i="3"/>
  <c r="M3295" i="3" l="1"/>
  <c r="L2947" i="3"/>
  <c r="K2947" i="3" s="1"/>
  <c r="N2947" i="3"/>
  <c r="L1843" i="3"/>
  <c r="K1843" i="3" s="1"/>
  <c r="N1843" i="3"/>
  <c r="M3296" i="3" l="1"/>
  <c r="L2948" i="3"/>
  <c r="K2948" i="3" s="1"/>
  <c r="N2948" i="3"/>
  <c r="L1844" i="3"/>
  <c r="K1844" i="3" s="1"/>
  <c r="N1844" i="3"/>
  <c r="M3297" i="3" l="1"/>
  <c r="L2949" i="3"/>
  <c r="K2949" i="3" s="1"/>
  <c r="N2949" i="3"/>
  <c r="L1845" i="3"/>
  <c r="K1845" i="3" s="1"/>
  <c r="N1845" i="3"/>
  <c r="M3298" i="3" l="1"/>
  <c r="L2950" i="3"/>
  <c r="K2950" i="3" s="1"/>
  <c r="N2950" i="3"/>
  <c r="L1846" i="3"/>
  <c r="K1846" i="3" s="1"/>
  <c r="N1846" i="3"/>
  <c r="M3299" i="3" l="1"/>
  <c r="L2951" i="3"/>
  <c r="K2951" i="3" s="1"/>
  <c r="N2951" i="3"/>
  <c r="L1847" i="3"/>
  <c r="K1847" i="3" s="1"/>
  <c r="N1847" i="3"/>
  <c r="M3300" i="3" l="1"/>
  <c r="L2952" i="3"/>
  <c r="K2952" i="3" s="1"/>
  <c r="N2952" i="3"/>
  <c r="L1848" i="3"/>
  <c r="K1848" i="3" s="1"/>
  <c r="N1848" i="3"/>
  <c r="M3301" i="3" l="1"/>
  <c r="L2953" i="3"/>
  <c r="K2953" i="3" s="1"/>
  <c r="N2953" i="3"/>
  <c r="L1849" i="3"/>
  <c r="K1849" i="3" s="1"/>
  <c r="N1849" i="3"/>
  <c r="M3302" i="3" l="1"/>
  <c r="L2954" i="3"/>
  <c r="K2954" i="3" s="1"/>
  <c r="N2954" i="3"/>
  <c r="L1850" i="3"/>
  <c r="K1850" i="3" s="1"/>
  <c r="N1850" i="3"/>
  <c r="M3303" i="3" l="1"/>
  <c r="L2955" i="3"/>
  <c r="K2955" i="3" s="1"/>
  <c r="N1851" i="3"/>
  <c r="L1851" i="3"/>
  <c r="K1851" i="3" s="1"/>
  <c r="N2955" i="3"/>
  <c r="M3304" i="3" l="1"/>
  <c r="L2956" i="3"/>
  <c r="K2956" i="3" s="1"/>
  <c r="N2956" i="3"/>
  <c r="L1852" i="3"/>
  <c r="K1852" i="3" s="1"/>
  <c r="N1852" i="3"/>
  <c r="M3305" i="3" l="1"/>
  <c r="L2957" i="3"/>
  <c r="K2957" i="3" s="1"/>
  <c r="N2957" i="3"/>
  <c r="L1853" i="3"/>
  <c r="K1853" i="3" s="1"/>
  <c r="N1853" i="3"/>
  <c r="M3306" i="3" l="1"/>
  <c r="L2958" i="3"/>
  <c r="K2958" i="3" s="1"/>
  <c r="N2958" i="3"/>
  <c r="L1854" i="3"/>
  <c r="K1854" i="3" s="1"/>
  <c r="N1854" i="3"/>
  <c r="M3307" i="3" l="1"/>
  <c r="L2959" i="3"/>
  <c r="K2959" i="3" s="1"/>
  <c r="N2959" i="3"/>
  <c r="L1855" i="3"/>
  <c r="K1855" i="3" s="1"/>
  <c r="N1855" i="3"/>
  <c r="M3308" i="3" l="1"/>
  <c r="L2960" i="3"/>
  <c r="K2960" i="3" s="1"/>
  <c r="N2960" i="3"/>
  <c r="L1856" i="3"/>
  <c r="K1856" i="3" s="1"/>
  <c r="N1856" i="3"/>
  <c r="M3309" i="3" l="1"/>
  <c r="L2961" i="3"/>
  <c r="K2961" i="3" s="1"/>
  <c r="N2961" i="3"/>
  <c r="L1857" i="3"/>
  <c r="K1857" i="3" s="1"/>
  <c r="N1857" i="3"/>
  <c r="M3310" i="3" l="1"/>
  <c r="L2962" i="3"/>
  <c r="K2962" i="3" s="1"/>
  <c r="N2962" i="3"/>
  <c r="L1858" i="3"/>
  <c r="K1858" i="3" s="1"/>
  <c r="N1858" i="3"/>
  <c r="M3311" i="3" l="1"/>
  <c r="L2963" i="3"/>
  <c r="K2963" i="3" s="1"/>
  <c r="N2963" i="3"/>
  <c r="L1859" i="3"/>
  <c r="K1859" i="3" s="1"/>
  <c r="N1859" i="3"/>
  <c r="M3312" i="3" l="1"/>
  <c r="L2964" i="3"/>
  <c r="K2964" i="3" s="1"/>
  <c r="N2964" i="3"/>
  <c r="L1860" i="3"/>
  <c r="K1860" i="3" s="1"/>
  <c r="N1860" i="3"/>
  <c r="M3313" i="3" l="1"/>
  <c r="L2965" i="3"/>
  <c r="K2965" i="3" s="1"/>
  <c r="N2965" i="3"/>
  <c r="L1861" i="3"/>
  <c r="K1861" i="3" s="1"/>
  <c r="N1861" i="3"/>
  <c r="M3314" i="3" l="1"/>
  <c r="L2966" i="3"/>
  <c r="K2966" i="3" s="1"/>
  <c r="N2966" i="3"/>
  <c r="L1862" i="3"/>
  <c r="K1862" i="3" s="1"/>
  <c r="N1862" i="3"/>
  <c r="M3315" i="3" l="1"/>
  <c r="L2967" i="3"/>
  <c r="K2967" i="3" s="1"/>
  <c r="N2967" i="3"/>
  <c r="N1863" i="3"/>
  <c r="L1863" i="3"/>
  <c r="K1863" i="3" s="1"/>
  <c r="M3316" i="3" l="1"/>
  <c r="L2968" i="3"/>
  <c r="K2968" i="3" s="1"/>
  <c r="N2968" i="3"/>
  <c r="L1864" i="3"/>
  <c r="K1864" i="3" s="1"/>
  <c r="N1864" i="3"/>
  <c r="M3317" i="3" l="1"/>
  <c r="L2969" i="3"/>
  <c r="K2969" i="3" s="1"/>
  <c r="N2969" i="3"/>
  <c r="L1865" i="3"/>
  <c r="K1865" i="3" s="1"/>
  <c r="N1865" i="3"/>
  <c r="M3318" i="3" l="1"/>
  <c r="L2970" i="3"/>
  <c r="K2970" i="3" s="1"/>
  <c r="N2970" i="3"/>
  <c r="L1866" i="3"/>
  <c r="K1866" i="3" s="1"/>
  <c r="N1866" i="3"/>
  <c r="M3319" i="3" l="1"/>
  <c r="L2971" i="3"/>
  <c r="K2971" i="3" s="1"/>
  <c r="N2971" i="3"/>
  <c r="L1867" i="3"/>
  <c r="K1867" i="3" s="1"/>
  <c r="N1867" i="3"/>
  <c r="M3320" i="3" l="1"/>
  <c r="L2972" i="3"/>
  <c r="K2972" i="3" s="1"/>
  <c r="N2972" i="3"/>
  <c r="L1868" i="3"/>
  <c r="K1868" i="3" s="1"/>
  <c r="N1868" i="3"/>
  <c r="M3321" i="3" l="1"/>
  <c r="L2973" i="3"/>
  <c r="K2973" i="3" s="1"/>
  <c r="L1869" i="3"/>
  <c r="K1869" i="3" s="1"/>
  <c r="N1869" i="3"/>
  <c r="N2973" i="3"/>
  <c r="M3322" i="3" l="1"/>
  <c r="L2974" i="3"/>
  <c r="K2974" i="3" s="1"/>
  <c r="N2974" i="3"/>
  <c r="L1870" i="3"/>
  <c r="K1870" i="3" s="1"/>
  <c r="N1870" i="3"/>
  <c r="M3323" i="3" l="1"/>
  <c r="L2975" i="3"/>
  <c r="K2975" i="3" s="1"/>
  <c r="N2975" i="3"/>
  <c r="L1871" i="3"/>
  <c r="K1871" i="3" s="1"/>
  <c r="N1871" i="3"/>
  <c r="M3324" i="3" l="1"/>
  <c r="L2976" i="3"/>
  <c r="K2976" i="3" s="1"/>
  <c r="N2976" i="3"/>
  <c r="L1872" i="3"/>
  <c r="K1872" i="3" s="1"/>
  <c r="N1872" i="3"/>
  <c r="M3325" i="3" l="1"/>
  <c r="L2977" i="3"/>
  <c r="K2977" i="3" s="1"/>
  <c r="N2977" i="3"/>
  <c r="L1873" i="3"/>
  <c r="K1873" i="3" s="1"/>
  <c r="N1873" i="3"/>
  <c r="M3326" i="3" l="1"/>
  <c r="L2978" i="3"/>
  <c r="K2978" i="3" s="1"/>
  <c r="N2978" i="3"/>
  <c r="L1874" i="3"/>
  <c r="K1874" i="3" s="1"/>
  <c r="N1874" i="3"/>
  <c r="M3327" i="3" l="1"/>
  <c r="L2979" i="3"/>
  <c r="K2979" i="3" s="1"/>
  <c r="N2979" i="3"/>
  <c r="N1875" i="3"/>
  <c r="L1875" i="3"/>
  <c r="K1875" i="3" s="1"/>
  <c r="M3328" i="3" l="1"/>
  <c r="L2980" i="3"/>
  <c r="K2980" i="3" s="1"/>
  <c r="N2980" i="3"/>
  <c r="L1876" i="3"/>
  <c r="K1876" i="3" s="1"/>
  <c r="N1876" i="3"/>
  <c r="M3329" i="3" l="1"/>
  <c r="L2981" i="3"/>
  <c r="K2981" i="3" s="1"/>
  <c r="N2981" i="3"/>
  <c r="L1877" i="3"/>
  <c r="K1877" i="3" s="1"/>
  <c r="N1877" i="3"/>
  <c r="M3330" i="3" l="1"/>
  <c r="L2982" i="3"/>
  <c r="K2982" i="3" s="1"/>
  <c r="N2982" i="3"/>
  <c r="L1878" i="3"/>
  <c r="K1878" i="3" s="1"/>
  <c r="N1878" i="3"/>
  <c r="M3331" i="3" l="1"/>
  <c r="L2983" i="3"/>
  <c r="K2983" i="3" s="1"/>
  <c r="N2983" i="3"/>
  <c r="L1879" i="3"/>
  <c r="K1879" i="3" s="1"/>
  <c r="N1879" i="3"/>
  <c r="M3332" i="3" l="1"/>
  <c r="L2984" i="3"/>
  <c r="K2984" i="3" s="1"/>
  <c r="N2984" i="3"/>
  <c r="L1880" i="3"/>
  <c r="K1880" i="3" s="1"/>
  <c r="N1880" i="3"/>
  <c r="M3333" i="3" l="1"/>
  <c r="L2985" i="3"/>
  <c r="K2985" i="3" s="1"/>
  <c r="N2985" i="3"/>
  <c r="L1881" i="3"/>
  <c r="K1881" i="3" s="1"/>
  <c r="N1881" i="3"/>
  <c r="M3334" i="3" l="1"/>
  <c r="L2986" i="3"/>
  <c r="K2986" i="3" s="1"/>
  <c r="N2986" i="3"/>
  <c r="L1882" i="3"/>
  <c r="K1882" i="3" s="1"/>
  <c r="N1882" i="3"/>
  <c r="M3335" i="3" l="1"/>
  <c r="L2987" i="3"/>
  <c r="K2987" i="3" s="1"/>
  <c r="N2987" i="3"/>
  <c r="L1883" i="3"/>
  <c r="K1883" i="3" s="1"/>
  <c r="N1883" i="3"/>
  <c r="M3336" i="3" l="1"/>
  <c r="L2988" i="3"/>
  <c r="K2988" i="3" s="1"/>
  <c r="N2988" i="3"/>
  <c r="L1884" i="3"/>
  <c r="K1884" i="3" s="1"/>
  <c r="N1884" i="3"/>
  <c r="M3337" i="3" l="1"/>
  <c r="L2989" i="3"/>
  <c r="K2989" i="3" s="1"/>
  <c r="N2989" i="3"/>
  <c r="L1885" i="3"/>
  <c r="K1885" i="3" s="1"/>
  <c r="N1885" i="3"/>
  <c r="M3338" i="3" l="1"/>
  <c r="L2990" i="3"/>
  <c r="K2990" i="3" s="1"/>
  <c r="N2990" i="3"/>
  <c r="L1886" i="3"/>
  <c r="K1886" i="3" s="1"/>
  <c r="N1886" i="3"/>
  <c r="M3339" i="3" l="1"/>
  <c r="N2991" i="3"/>
  <c r="L2991" i="3"/>
  <c r="K2991" i="3" s="1"/>
  <c r="N1887" i="3"/>
  <c r="L1887" i="3"/>
  <c r="K1887" i="3" s="1"/>
  <c r="M3340" i="3" l="1"/>
  <c r="L2992" i="3"/>
  <c r="K2992" i="3" s="1"/>
  <c r="N2992" i="3"/>
  <c r="L1888" i="3"/>
  <c r="K1888" i="3" s="1"/>
  <c r="N1888" i="3"/>
  <c r="M3341" i="3" l="1"/>
  <c r="L2993" i="3"/>
  <c r="K2993" i="3" s="1"/>
  <c r="N2993" i="3"/>
  <c r="L1889" i="3"/>
  <c r="K1889" i="3" s="1"/>
  <c r="N1889" i="3"/>
  <c r="M3342" i="3" l="1"/>
  <c r="L2994" i="3"/>
  <c r="K2994" i="3" s="1"/>
  <c r="N2994" i="3"/>
  <c r="L1890" i="3"/>
  <c r="K1890" i="3" s="1"/>
  <c r="N1890" i="3"/>
  <c r="M3343" i="3" l="1"/>
  <c r="L2995" i="3"/>
  <c r="K2995" i="3" s="1"/>
  <c r="N2995" i="3"/>
  <c r="L1891" i="3"/>
  <c r="K1891" i="3" s="1"/>
  <c r="N1891" i="3"/>
  <c r="M3344" i="3" l="1"/>
  <c r="L2996" i="3"/>
  <c r="K2996" i="3" s="1"/>
  <c r="N2996" i="3"/>
  <c r="L1892" i="3"/>
  <c r="K1892" i="3" s="1"/>
  <c r="N1892" i="3"/>
  <c r="M3345" i="3" l="1"/>
  <c r="L2997" i="3"/>
  <c r="K2997" i="3" s="1"/>
  <c r="N2997" i="3"/>
  <c r="L1893" i="3"/>
  <c r="K1893" i="3" s="1"/>
  <c r="N1893" i="3"/>
  <c r="M3346" i="3" l="1"/>
  <c r="L2998" i="3"/>
  <c r="K2998" i="3" s="1"/>
  <c r="N2998" i="3"/>
  <c r="L1894" i="3"/>
  <c r="K1894" i="3" s="1"/>
  <c r="N1894" i="3"/>
  <c r="M3347" i="3" l="1"/>
  <c r="L2999" i="3"/>
  <c r="K2999" i="3" s="1"/>
  <c r="N2999" i="3"/>
  <c r="L1895" i="3"/>
  <c r="K1895" i="3" s="1"/>
  <c r="N1895" i="3"/>
  <c r="M3348" i="3" l="1"/>
  <c r="L3000" i="3"/>
  <c r="K3000" i="3" s="1"/>
  <c r="N3000" i="3"/>
  <c r="L1896" i="3"/>
  <c r="K1896" i="3" s="1"/>
  <c r="N1896" i="3"/>
  <c r="M3349" i="3" l="1"/>
  <c r="L3001" i="3"/>
  <c r="K3001" i="3" s="1"/>
  <c r="N3001" i="3"/>
  <c r="L1897" i="3"/>
  <c r="K1897" i="3" s="1"/>
  <c r="N1897" i="3"/>
  <c r="M3350" i="3" l="1"/>
  <c r="L3002" i="3"/>
  <c r="K3002" i="3" s="1"/>
  <c r="N3002" i="3"/>
  <c r="L1898" i="3"/>
  <c r="K1898" i="3" s="1"/>
  <c r="N1898" i="3"/>
  <c r="M3351" i="3" l="1"/>
  <c r="L3003" i="3"/>
  <c r="K3003" i="3" s="1"/>
  <c r="N3003" i="3"/>
  <c r="N1899" i="3"/>
  <c r="L1899" i="3"/>
  <c r="K1899" i="3" s="1"/>
  <c r="M3352" i="3" l="1"/>
  <c r="L3004" i="3"/>
  <c r="K3004" i="3" s="1"/>
  <c r="N3004" i="3"/>
  <c r="L1900" i="3"/>
  <c r="K1900" i="3" s="1"/>
  <c r="N1900" i="3"/>
  <c r="M3353" i="3" l="1"/>
  <c r="L3005" i="3"/>
  <c r="K3005" i="3" s="1"/>
  <c r="N3005" i="3"/>
  <c r="L1901" i="3"/>
  <c r="K1901" i="3" s="1"/>
  <c r="N1901" i="3"/>
  <c r="M3354" i="3" l="1"/>
  <c r="L3006" i="3"/>
  <c r="K3006" i="3" s="1"/>
  <c r="N3006" i="3"/>
  <c r="L1902" i="3"/>
  <c r="K1902" i="3" s="1"/>
  <c r="N1902" i="3"/>
  <c r="M3355" i="3" l="1"/>
  <c r="L3007" i="3"/>
  <c r="K3007" i="3" s="1"/>
  <c r="N3007" i="3"/>
  <c r="L1903" i="3"/>
  <c r="K1903" i="3" s="1"/>
  <c r="N1903" i="3"/>
  <c r="M3356" i="3" l="1"/>
  <c r="L3008" i="3"/>
  <c r="K3008" i="3" s="1"/>
  <c r="N3008" i="3"/>
  <c r="L1904" i="3"/>
  <c r="K1904" i="3" s="1"/>
  <c r="N1904" i="3"/>
  <c r="M3357" i="3" l="1"/>
  <c r="N3009" i="3"/>
  <c r="L3009" i="3"/>
  <c r="K3009" i="3" s="1"/>
  <c r="L1905" i="3"/>
  <c r="K1905" i="3" s="1"/>
  <c r="N1905" i="3"/>
  <c r="M3358" i="3" l="1"/>
  <c r="L1906" i="3"/>
  <c r="K1906" i="3" s="1"/>
  <c r="N1906" i="3"/>
  <c r="L3010" i="3"/>
  <c r="K3010" i="3" s="1"/>
  <c r="N3010" i="3"/>
  <c r="M3359" i="3" l="1"/>
  <c r="L3011" i="3"/>
  <c r="K3011" i="3" s="1"/>
  <c r="N3011" i="3"/>
  <c r="L1907" i="3"/>
  <c r="K1907" i="3" s="1"/>
  <c r="N1907" i="3"/>
  <c r="M3360" i="3" l="1"/>
  <c r="L3012" i="3"/>
  <c r="K3012" i="3" s="1"/>
  <c r="N3012" i="3"/>
  <c r="L1908" i="3"/>
  <c r="K1908" i="3" s="1"/>
  <c r="N1908" i="3"/>
  <c r="M3361" i="3" l="1"/>
  <c r="L3013" i="3"/>
  <c r="K3013" i="3" s="1"/>
  <c r="N3013" i="3"/>
  <c r="L1909" i="3"/>
  <c r="K1909" i="3" s="1"/>
  <c r="N1909" i="3"/>
  <c r="M3362" i="3" l="1"/>
  <c r="L3014" i="3"/>
  <c r="K3014" i="3" s="1"/>
  <c r="N3014" i="3"/>
  <c r="L1910" i="3"/>
  <c r="K1910" i="3" s="1"/>
  <c r="N1910" i="3"/>
  <c r="M3363" i="3" l="1"/>
  <c r="L1911" i="3"/>
  <c r="K1911" i="3" s="1"/>
  <c r="N1911" i="3"/>
  <c r="L3015" i="3"/>
  <c r="K3015" i="3" s="1"/>
  <c r="N3015" i="3"/>
  <c r="M3364" i="3" l="1"/>
  <c r="L3016" i="3"/>
  <c r="K3016" i="3" s="1"/>
  <c r="N3016" i="3"/>
  <c r="L1912" i="3"/>
  <c r="K1912" i="3" s="1"/>
  <c r="N1912" i="3"/>
  <c r="M3365" i="3" l="1"/>
  <c r="L1913" i="3"/>
  <c r="K1913" i="3" s="1"/>
  <c r="N1913" i="3"/>
  <c r="L3017" i="3"/>
  <c r="K3017" i="3" s="1"/>
  <c r="N3017" i="3"/>
  <c r="M3366" i="3" l="1"/>
  <c r="L3018" i="3"/>
  <c r="K3018" i="3" s="1"/>
  <c r="N3018" i="3"/>
  <c r="L1914" i="3"/>
  <c r="K1914" i="3" s="1"/>
  <c r="N1914" i="3"/>
  <c r="M3367" i="3" l="1"/>
  <c r="L3019" i="3"/>
  <c r="K3019" i="3" s="1"/>
  <c r="N3019" i="3"/>
  <c r="L1915" i="3"/>
  <c r="K1915" i="3" s="1"/>
  <c r="N1915" i="3"/>
  <c r="M3368" i="3" l="1"/>
  <c r="L3020" i="3"/>
  <c r="K3020" i="3" s="1"/>
  <c r="N3020" i="3"/>
  <c r="L1916" i="3"/>
  <c r="K1916" i="3" s="1"/>
  <c r="N1916" i="3"/>
  <c r="M3369" i="3" l="1"/>
  <c r="N3021" i="3"/>
  <c r="L3021" i="3"/>
  <c r="K3021" i="3" s="1"/>
  <c r="L1917" i="3"/>
  <c r="K1917" i="3" s="1"/>
  <c r="N1917" i="3"/>
  <c r="M3370" i="3" l="1"/>
  <c r="L3022" i="3"/>
  <c r="K3022" i="3" s="1"/>
  <c r="N3022" i="3"/>
  <c r="L1918" i="3"/>
  <c r="K1918" i="3" s="1"/>
  <c r="N1918" i="3"/>
  <c r="M3371" i="3" l="1"/>
  <c r="L3023" i="3"/>
  <c r="K3023" i="3" s="1"/>
  <c r="N3023" i="3"/>
  <c r="L1919" i="3"/>
  <c r="K1919" i="3" s="1"/>
  <c r="N1919" i="3"/>
  <c r="M3372" i="3" l="1"/>
  <c r="L3024" i="3"/>
  <c r="K3024" i="3" s="1"/>
  <c r="N3024" i="3"/>
  <c r="N1920" i="3"/>
  <c r="L1920" i="3"/>
  <c r="K1920" i="3" s="1"/>
  <c r="M3373" i="3" l="1"/>
  <c r="L3025" i="3"/>
  <c r="K3025" i="3" s="1"/>
  <c r="N3025" i="3"/>
  <c r="L1921" i="3"/>
  <c r="K1921" i="3" s="1"/>
  <c r="N1921" i="3"/>
  <c r="M3374" i="3" l="1"/>
  <c r="L3026" i="3"/>
  <c r="K3026" i="3" s="1"/>
  <c r="N3026" i="3"/>
  <c r="L1922" i="3"/>
  <c r="K1922" i="3" s="1"/>
  <c r="N1922" i="3"/>
  <c r="M3375" i="3" l="1"/>
  <c r="L3027" i="3"/>
  <c r="K3027" i="3" s="1"/>
  <c r="N3027" i="3"/>
  <c r="N1923" i="3"/>
  <c r="L1923" i="3"/>
  <c r="K1923" i="3" s="1"/>
  <c r="M3376" i="3" l="1"/>
  <c r="L3028" i="3"/>
  <c r="K3028" i="3" s="1"/>
  <c r="N3028" i="3"/>
  <c r="L1924" i="3"/>
  <c r="K1924" i="3" s="1"/>
  <c r="N1924" i="3"/>
  <c r="M3377" i="3" l="1"/>
  <c r="L3029" i="3"/>
  <c r="K3029" i="3" s="1"/>
  <c r="N3029" i="3"/>
  <c r="L1925" i="3"/>
  <c r="K1925" i="3" s="1"/>
  <c r="N1925" i="3"/>
  <c r="M3378" i="3" l="1"/>
  <c r="L3030" i="3"/>
  <c r="K3030" i="3" s="1"/>
  <c r="N3030" i="3"/>
  <c r="L1926" i="3"/>
  <c r="K1926" i="3" s="1"/>
  <c r="N1926" i="3"/>
  <c r="M3379" i="3" l="1"/>
  <c r="L3031" i="3"/>
  <c r="K3031" i="3" s="1"/>
  <c r="N3031" i="3"/>
  <c r="L1927" i="3"/>
  <c r="K1927" i="3" s="1"/>
  <c r="N1927" i="3"/>
  <c r="M3380" i="3" l="1"/>
  <c r="L3032" i="3"/>
  <c r="K3032" i="3" s="1"/>
  <c r="N3032" i="3"/>
  <c r="L1928" i="3"/>
  <c r="K1928" i="3" s="1"/>
  <c r="N1928" i="3"/>
  <c r="M3381" i="3" l="1"/>
  <c r="L3033" i="3"/>
  <c r="K3033" i="3" s="1"/>
  <c r="N3033" i="3"/>
  <c r="L1929" i="3"/>
  <c r="K1929" i="3" s="1"/>
  <c r="N1929" i="3"/>
  <c r="M3382" i="3" l="1"/>
  <c r="L3034" i="3"/>
  <c r="K3034" i="3" s="1"/>
  <c r="N3034" i="3"/>
  <c r="L1930" i="3"/>
  <c r="K1930" i="3" s="1"/>
  <c r="N1930" i="3"/>
  <c r="M3383" i="3" l="1"/>
  <c r="N3035" i="3"/>
  <c r="L3035" i="3"/>
  <c r="K3035" i="3" s="1"/>
  <c r="L1931" i="3"/>
  <c r="K1931" i="3" s="1"/>
  <c r="N1931" i="3"/>
  <c r="M3384" i="3" l="1"/>
  <c r="L3036" i="3"/>
  <c r="K3036" i="3" s="1"/>
  <c r="N3036" i="3"/>
  <c r="L1932" i="3"/>
  <c r="K1932" i="3" s="1"/>
  <c r="N1932" i="3"/>
  <c r="M3385" i="3" l="1"/>
  <c r="L1933" i="3"/>
  <c r="K1933" i="3" s="1"/>
  <c r="N1933" i="3"/>
  <c r="L3037" i="3"/>
  <c r="K3037" i="3" s="1"/>
  <c r="N3037" i="3"/>
  <c r="M3386" i="3" l="1"/>
  <c r="L3038" i="3"/>
  <c r="K3038" i="3" s="1"/>
  <c r="N3038" i="3"/>
  <c r="L1934" i="3"/>
  <c r="K1934" i="3" s="1"/>
  <c r="N1934" i="3"/>
  <c r="M3387" i="3" l="1"/>
  <c r="L3039" i="3"/>
  <c r="K3039" i="3" s="1"/>
  <c r="N3039" i="3"/>
  <c r="L1935" i="3"/>
  <c r="K1935" i="3" s="1"/>
  <c r="N1935" i="3"/>
  <c r="M3388" i="3" l="1"/>
  <c r="L3040" i="3"/>
  <c r="K3040" i="3" s="1"/>
  <c r="N3040" i="3"/>
  <c r="L1936" i="3"/>
  <c r="K1936" i="3" s="1"/>
  <c r="N1936" i="3"/>
  <c r="M3389" i="3" l="1"/>
  <c r="L3041" i="3"/>
  <c r="K3041" i="3" s="1"/>
  <c r="N3041" i="3"/>
  <c r="L1937" i="3"/>
  <c r="K1937" i="3" s="1"/>
  <c r="N1937" i="3"/>
  <c r="M3390" i="3" l="1"/>
  <c r="L3042" i="3"/>
  <c r="K3042" i="3" s="1"/>
  <c r="N3042" i="3"/>
  <c r="L1938" i="3"/>
  <c r="K1938" i="3" s="1"/>
  <c r="N1938" i="3"/>
  <c r="M3391" i="3" l="1"/>
  <c r="L3043" i="3"/>
  <c r="K3043" i="3" s="1"/>
  <c r="N3043" i="3"/>
  <c r="L1939" i="3"/>
  <c r="K1939" i="3" s="1"/>
  <c r="N1939" i="3"/>
  <c r="M3392" i="3" l="1"/>
  <c r="L3044" i="3"/>
  <c r="K3044" i="3" s="1"/>
  <c r="N3044" i="3"/>
  <c r="L1940" i="3"/>
  <c r="K1940" i="3" s="1"/>
  <c r="N1940" i="3"/>
  <c r="M3393" i="3" l="1"/>
  <c r="L3045" i="3"/>
  <c r="K3045" i="3" s="1"/>
  <c r="N3045" i="3"/>
  <c r="N1941" i="3"/>
  <c r="L1941" i="3"/>
  <c r="K1941" i="3" s="1"/>
  <c r="M3394" i="3" l="1"/>
  <c r="L3046" i="3"/>
  <c r="K3046" i="3" s="1"/>
  <c r="N3046" i="3"/>
  <c r="L1942" i="3"/>
  <c r="K1942" i="3" s="1"/>
  <c r="N1942" i="3"/>
  <c r="M3395" i="3" l="1"/>
  <c r="L3047" i="3"/>
  <c r="K3047" i="3" s="1"/>
  <c r="N3047" i="3"/>
  <c r="L1943" i="3"/>
  <c r="K1943" i="3" s="1"/>
  <c r="N1943" i="3"/>
  <c r="M3396" i="3" l="1"/>
  <c r="L3048" i="3"/>
  <c r="K3048" i="3" s="1"/>
  <c r="N3048" i="3"/>
  <c r="L1944" i="3"/>
  <c r="K1944" i="3" s="1"/>
  <c r="N1944" i="3"/>
  <c r="M3397" i="3" l="1"/>
  <c r="L3049" i="3"/>
  <c r="K3049" i="3" s="1"/>
  <c r="N3049" i="3"/>
  <c r="L1945" i="3"/>
  <c r="K1945" i="3" s="1"/>
  <c r="N1945" i="3"/>
  <c r="M3398" i="3" l="1"/>
  <c r="L3050" i="3"/>
  <c r="K3050" i="3" s="1"/>
  <c r="N3050" i="3"/>
  <c r="L1946" i="3"/>
  <c r="K1946" i="3" s="1"/>
  <c r="N1946" i="3"/>
  <c r="M3399" i="3" l="1"/>
  <c r="L3051" i="3"/>
  <c r="K3051" i="3" s="1"/>
  <c r="N3051" i="3"/>
  <c r="L1947" i="3"/>
  <c r="K1947" i="3" s="1"/>
  <c r="N1947" i="3"/>
  <c r="M3400" i="3" l="1"/>
  <c r="L3052" i="3"/>
  <c r="K3052" i="3" s="1"/>
  <c r="N3052" i="3"/>
  <c r="L1948" i="3"/>
  <c r="K1948" i="3" s="1"/>
  <c r="N1948" i="3"/>
  <c r="M3401" i="3" l="1"/>
  <c r="L3053" i="3"/>
  <c r="K3053" i="3" s="1"/>
  <c r="N3053" i="3"/>
  <c r="L1949" i="3"/>
  <c r="K1949" i="3" s="1"/>
  <c r="N1949" i="3"/>
  <c r="M3402" i="3" l="1"/>
  <c r="L3054" i="3"/>
  <c r="K3054" i="3" s="1"/>
  <c r="N3054" i="3"/>
  <c r="L1950" i="3"/>
  <c r="K1950" i="3" s="1"/>
  <c r="N1950" i="3"/>
  <c r="M3403" i="3" l="1"/>
  <c r="L3055" i="3"/>
  <c r="K3055" i="3" s="1"/>
  <c r="N3055" i="3"/>
  <c r="L1951" i="3"/>
  <c r="K1951" i="3" s="1"/>
  <c r="N1951" i="3"/>
  <c r="M3404" i="3" l="1"/>
  <c r="L3056" i="3"/>
  <c r="K3056" i="3" s="1"/>
  <c r="N3056" i="3"/>
  <c r="L1952" i="3"/>
  <c r="K1952" i="3" s="1"/>
  <c r="N1952" i="3"/>
  <c r="M3405" i="3" l="1"/>
  <c r="L3057" i="3"/>
  <c r="K3057" i="3" s="1"/>
  <c r="N3057" i="3"/>
  <c r="L1953" i="3"/>
  <c r="K1953" i="3" s="1"/>
  <c r="N1953" i="3"/>
  <c r="M3406" i="3" l="1"/>
  <c r="L3058" i="3"/>
  <c r="K3058" i="3" s="1"/>
  <c r="N3058" i="3"/>
  <c r="L1954" i="3"/>
  <c r="K1954" i="3" s="1"/>
  <c r="N1954" i="3"/>
  <c r="M3407" i="3" l="1"/>
  <c r="L3059" i="3"/>
  <c r="K3059" i="3" s="1"/>
  <c r="N3059" i="3"/>
  <c r="L1955" i="3"/>
  <c r="K1955" i="3" s="1"/>
  <c r="N1955" i="3"/>
  <c r="M3408" i="3" l="1"/>
  <c r="L3060" i="3"/>
  <c r="K3060" i="3" s="1"/>
  <c r="N3060" i="3"/>
  <c r="L1956" i="3"/>
  <c r="K1956" i="3" s="1"/>
  <c r="N1956" i="3"/>
  <c r="M3409" i="3" l="1"/>
  <c r="L3061" i="3"/>
  <c r="K3061" i="3" s="1"/>
  <c r="N3061" i="3"/>
  <c r="L1957" i="3"/>
  <c r="K1957" i="3" s="1"/>
  <c r="N1957" i="3"/>
  <c r="M3410" i="3" l="1"/>
  <c r="L3062" i="3"/>
  <c r="K3062" i="3" s="1"/>
  <c r="N3062" i="3"/>
  <c r="L1958" i="3"/>
  <c r="K1958" i="3" s="1"/>
  <c r="N1958" i="3"/>
  <c r="M3411" i="3" l="1"/>
  <c r="L3063" i="3"/>
  <c r="K3063" i="3" s="1"/>
  <c r="N3063" i="3"/>
  <c r="L1959" i="3"/>
  <c r="K1959" i="3" s="1"/>
  <c r="N1959" i="3"/>
  <c r="M3412" i="3" l="1"/>
  <c r="L3064" i="3"/>
  <c r="K3064" i="3" s="1"/>
  <c r="N3064" i="3"/>
  <c r="L1960" i="3"/>
  <c r="K1960" i="3" s="1"/>
  <c r="N1960" i="3"/>
  <c r="M3413" i="3" l="1"/>
  <c r="L3065" i="3"/>
  <c r="K3065" i="3" s="1"/>
  <c r="N3065" i="3"/>
  <c r="L1961" i="3"/>
  <c r="K1961" i="3" s="1"/>
  <c r="N1961" i="3"/>
  <c r="M3414" i="3" l="1"/>
  <c r="L3066" i="3"/>
  <c r="K3066" i="3" s="1"/>
  <c r="N3066" i="3"/>
  <c r="L1962" i="3"/>
  <c r="K1962" i="3" s="1"/>
  <c r="N1962" i="3"/>
  <c r="M3415" i="3" l="1"/>
  <c r="L3067" i="3"/>
  <c r="K3067" i="3" s="1"/>
  <c r="N3067" i="3"/>
  <c r="L1963" i="3"/>
  <c r="K1963" i="3" s="1"/>
  <c r="N1963" i="3"/>
  <c r="M3416" i="3" l="1"/>
  <c r="L3068" i="3"/>
  <c r="K3068" i="3" s="1"/>
  <c r="N3068" i="3"/>
  <c r="L1964" i="3"/>
  <c r="K1964" i="3" s="1"/>
  <c r="N1964" i="3"/>
  <c r="M3417" i="3" l="1"/>
  <c r="L3069" i="3"/>
  <c r="K3069" i="3" s="1"/>
  <c r="N3069" i="3"/>
  <c r="L1965" i="3"/>
  <c r="K1965" i="3" s="1"/>
  <c r="N1965" i="3"/>
  <c r="M3418" i="3" l="1"/>
  <c r="L3070" i="3"/>
  <c r="K3070" i="3" s="1"/>
  <c r="N3070" i="3"/>
  <c r="L1966" i="3"/>
  <c r="K1966" i="3" s="1"/>
  <c r="N1966" i="3"/>
  <c r="M3419" i="3" l="1"/>
  <c r="L3071" i="3"/>
  <c r="K3071" i="3" s="1"/>
  <c r="N3071" i="3"/>
  <c r="L1967" i="3"/>
  <c r="K1967" i="3" s="1"/>
  <c r="N1967" i="3"/>
  <c r="M3420" i="3" l="1"/>
  <c r="L3072" i="3"/>
  <c r="K3072" i="3" s="1"/>
  <c r="N3072" i="3"/>
  <c r="L1968" i="3"/>
  <c r="K1968" i="3" s="1"/>
  <c r="N1968" i="3"/>
  <c r="M3421" i="3" l="1"/>
  <c r="L3073" i="3"/>
  <c r="K3073" i="3" s="1"/>
  <c r="N3073" i="3"/>
  <c r="L1969" i="3"/>
  <c r="K1969" i="3" s="1"/>
  <c r="N1969" i="3"/>
  <c r="M3422" i="3" l="1"/>
  <c r="L1970" i="3"/>
  <c r="K1970" i="3" s="1"/>
  <c r="N1970" i="3"/>
  <c r="L3074" i="3"/>
  <c r="K3074" i="3" s="1"/>
  <c r="N3074" i="3"/>
  <c r="M3423" i="3" l="1"/>
  <c r="L3075" i="3"/>
  <c r="K3075" i="3" s="1"/>
  <c r="N3075" i="3"/>
  <c r="L1971" i="3"/>
  <c r="K1971" i="3" s="1"/>
  <c r="N1971" i="3"/>
  <c r="M3424" i="3" l="1"/>
  <c r="L3076" i="3"/>
  <c r="K3076" i="3" s="1"/>
  <c r="N3076" i="3"/>
  <c r="L1972" i="3"/>
  <c r="K1972" i="3" s="1"/>
  <c r="N1972" i="3"/>
  <c r="M3425" i="3" l="1"/>
  <c r="L3077" i="3"/>
  <c r="K3077" i="3" s="1"/>
  <c r="N3077" i="3"/>
  <c r="L1973" i="3"/>
  <c r="K1973" i="3" s="1"/>
  <c r="N1973" i="3"/>
  <c r="M3426" i="3" l="1"/>
  <c r="N1974" i="3"/>
  <c r="L1974" i="3"/>
  <c r="K1974" i="3" s="1"/>
  <c r="L3078" i="3"/>
  <c r="K3078" i="3" s="1"/>
  <c r="N3078" i="3"/>
  <c r="M3427" i="3" l="1"/>
  <c r="L3079" i="3"/>
  <c r="K3079" i="3" s="1"/>
  <c r="N3079" i="3"/>
  <c r="L1975" i="3"/>
  <c r="K1975" i="3" s="1"/>
  <c r="N1975" i="3"/>
  <c r="M3428" i="3" l="1"/>
  <c r="L3080" i="3"/>
  <c r="K3080" i="3" s="1"/>
  <c r="N3080" i="3"/>
  <c r="L1976" i="3"/>
  <c r="K1976" i="3" s="1"/>
  <c r="N1976" i="3"/>
  <c r="M3429" i="3" l="1"/>
  <c r="L3081" i="3"/>
  <c r="K3081" i="3" s="1"/>
  <c r="N3081" i="3"/>
  <c r="L1977" i="3"/>
  <c r="K1977" i="3" s="1"/>
  <c r="N1977" i="3"/>
  <c r="M3430" i="3" l="1"/>
  <c r="L3082" i="3"/>
  <c r="K3082" i="3" s="1"/>
  <c r="N3082" i="3"/>
  <c r="L1978" i="3"/>
  <c r="K1978" i="3" s="1"/>
  <c r="N1978" i="3"/>
  <c r="M3431" i="3" l="1"/>
  <c r="L3083" i="3"/>
  <c r="K3083" i="3" s="1"/>
  <c r="N3083" i="3"/>
  <c r="L1979" i="3"/>
  <c r="K1979" i="3" s="1"/>
  <c r="N1979" i="3"/>
  <c r="M3432" i="3" l="1"/>
  <c r="L3084" i="3"/>
  <c r="K3084" i="3" s="1"/>
  <c r="N3084" i="3"/>
  <c r="L1980" i="3"/>
  <c r="K1980" i="3" s="1"/>
  <c r="N1980" i="3"/>
  <c r="M3433" i="3" l="1"/>
  <c r="L3085" i="3"/>
  <c r="K3085" i="3" s="1"/>
  <c r="N3085" i="3"/>
  <c r="L1981" i="3"/>
  <c r="K1981" i="3" s="1"/>
  <c r="N1981" i="3"/>
  <c r="M3434" i="3" l="1"/>
  <c r="L3086" i="3"/>
  <c r="K3086" i="3" s="1"/>
  <c r="N3086" i="3"/>
  <c r="L1982" i="3"/>
  <c r="K1982" i="3" s="1"/>
  <c r="N1982" i="3"/>
  <c r="M3435" i="3" l="1"/>
  <c r="L3087" i="3"/>
  <c r="K3087" i="3" s="1"/>
  <c r="N3087" i="3"/>
  <c r="L1983" i="3"/>
  <c r="K1983" i="3" s="1"/>
  <c r="N1983" i="3"/>
  <c r="M3436" i="3" l="1"/>
  <c r="L3088" i="3"/>
  <c r="K3088" i="3" s="1"/>
  <c r="N3088" i="3"/>
  <c r="L1984" i="3"/>
  <c r="K1984" i="3" s="1"/>
  <c r="N1984" i="3"/>
  <c r="M3437" i="3" l="1"/>
  <c r="L3089" i="3"/>
  <c r="K3089" i="3" s="1"/>
  <c r="N3089" i="3"/>
  <c r="L1985" i="3"/>
  <c r="K1985" i="3" s="1"/>
  <c r="N1985" i="3"/>
  <c r="M3438" i="3" l="1"/>
  <c r="L3090" i="3"/>
  <c r="K3090" i="3" s="1"/>
  <c r="N3090" i="3"/>
  <c r="L1986" i="3"/>
  <c r="K1986" i="3" s="1"/>
  <c r="N1986" i="3"/>
  <c r="M3439" i="3" l="1"/>
  <c r="L3091" i="3"/>
  <c r="K3091" i="3" s="1"/>
  <c r="N3091" i="3"/>
  <c r="L1987" i="3"/>
  <c r="K1987" i="3" s="1"/>
  <c r="N1987" i="3"/>
  <c r="M3440" i="3" l="1"/>
  <c r="L3092" i="3"/>
  <c r="K3092" i="3" s="1"/>
  <c r="N3092" i="3"/>
  <c r="L1988" i="3"/>
  <c r="K1988" i="3" s="1"/>
  <c r="N1988" i="3"/>
  <c r="M3441" i="3" l="1"/>
  <c r="L3093" i="3"/>
  <c r="K3093" i="3" s="1"/>
  <c r="N3093" i="3"/>
  <c r="L1989" i="3"/>
  <c r="K1989" i="3" s="1"/>
  <c r="N1989" i="3"/>
  <c r="M3442" i="3" l="1"/>
  <c r="L3094" i="3"/>
  <c r="K3094" i="3" s="1"/>
  <c r="N3094" i="3"/>
  <c r="L1990" i="3"/>
  <c r="K1990" i="3" s="1"/>
  <c r="N1990" i="3"/>
  <c r="M3443" i="3" l="1"/>
  <c r="L3095" i="3"/>
  <c r="K3095" i="3" s="1"/>
  <c r="N3095" i="3"/>
  <c r="L1991" i="3"/>
  <c r="K1991" i="3" s="1"/>
  <c r="N1991" i="3"/>
  <c r="M3444" i="3" l="1"/>
  <c r="L3096" i="3"/>
  <c r="K3096" i="3" s="1"/>
  <c r="N3096" i="3"/>
  <c r="N1992" i="3"/>
  <c r="L1992" i="3"/>
  <c r="K1992" i="3" s="1"/>
  <c r="M3445" i="3" l="1"/>
  <c r="L3097" i="3"/>
  <c r="K3097" i="3" s="1"/>
  <c r="N3097" i="3"/>
  <c r="L1993" i="3"/>
  <c r="K1993" i="3" s="1"/>
  <c r="N1993" i="3"/>
  <c r="M3446" i="3" l="1"/>
  <c r="L3098" i="3"/>
  <c r="K3098" i="3" s="1"/>
  <c r="N3098" i="3"/>
  <c r="L1994" i="3"/>
  <c r="K1994" i="3" s="1"/>
  <c r="N1994" i="3"/>
  <c r="M3447" i="3" l="1"/>
  <c r="L3099" i="3"/>
  <c r="K3099" i="3" s="1"/>
  <c r="N3099" i="3"/>
  <c r="N1995" i="3"/>
  <c r="L1995" i="3"/>
  <c r="K1995" i="3" s="1"/>
  <c r="M3448" i="3" l="1"/>
  <c r="L3100" i="3"/>
  <c r="K3100" i="3" s="1"/>
  <c r="N3100" i="3"/>
  <c r="L1996" i="3"/>
  <c r="K1996" i="3" s="1"/>
  <c r="N1996" i="3"/>
  <c r="M3449" i="3" l="1"/>
  <c r="L3101" i="3"/>
  <c r="K3101" i="3" s="1"/>
  <c r="N3101" i="3"/>
  <c r="L1997" i="3"/>
  <c r="K1997" i="3" s="1"/>
  <c r="N1997" i="3"/>
  <c r="M3450" i="3" l="1"/>
  <c r="L3102" i="3"/>
  <c r="K3102" i="3" s="1"/>
  <c r="N3102" i="3"/>
  <c r="L1998" i="3"/>
  <c r="K1998" i="3" s="1"/>
  <c r="N1998" i="3"/>
  <c r="M3451" i="3" l="1"/>
  <c r="L3103" i="3"/>
  <c r="K3103" i="3" s="1"/>
  <c r="N3103" i="3"/>
  <c r="L1999" i="3"/>
  <c r="K1999" i="3" s="1"/>
  <c r="N1999" i="3"/>
  <c r="M3452" i="3" l="1"/>
  <c r="L3104" i="3"/>
  <c r="K3104" i="3" s="1"/>
  <c r="N3104" i="3"/>
  <c r="L2000" i="3"/>
  <c r="K2000" i="3" s="1"/>
  <c r="N2000" i="3"/>
  <c r="M3453" i="3" l="1"/>
  <c r="L3105" i="3"/>
  <c r="K3105" i="3" s="1"/>
  <c r="N3105" i="3"/>
  <c r="L2001" i="3"/>
  <c r="K2001" i="3" s="1"/>
  <c r="N2001" i="3"/>
  <c r="M3454" i="3" l="1"/>
  <c r="L3106" i="3"/>
  <c r="K3106" i="3" s="1"/>
  <c r="N3106" i="3"/>
  <c r="L2002" i="3"/>
  <c r="K2002" i="3" s="1"/>
  <c r="N2002" i="3"/>
  <c r="M3455" i="3" l="1"/>
  <c r="N3107" i="3"/>
  <c r="L3107" i="3"/>
  <c r="K3107" i="3" s="1"/>
  <c r="L2003" i="3"/>
  <c r="K2003" i="3" s="1"/>
  <c r="N2003" i="3"/>
  <c r="M3456" i="3" l="1"/>
  <c r="L3108" i="3"/>
  <c r="K3108" i="3" s="1"/>
  <c r="N3108" i="3"/>
  <c r="L2004" i="3"/>
  <c r="K2004" i="3" s="1"/>
  <c r="N2004" i="3"/>
  <c r="M3457" i="3" l="1"/>
  <c r="L3109" i="3"/>
  <c r="K3109" i="3" s="1"/>
  <c r="N3109" i="3"/>
  <c r="L2005" i="3"/>
  <c r="K2005" i="3" s="1"/>
  <c r="N2005" i="3"/>
  <c r="M3458" i="3" l="1"/>
  <c r="L3110" i="3"/>
  <c r="K3110" i="3" s="1"/>
  <c r="N3110" i="3"/>
  <c r="L2006" i="3"/>
  <c r="K2006" i="3" s="1"/>
  <c r="N2006" i="3"/>
  <c r="M3459" i="3" l="1"/>
  <c r="L3111" i="3"/>
  <c r="K3111" i="3" s="1"/>
  <c r="N3111" i="3"/>
  <c r="L2007" i="3"/>
  <c r="K2007" i="3" s="1"/>
  <c r="N2007" i="3"/>
  <c r="M3460" i="3" l="1"/>
  <c r="L3112" i="3"/>
  <c r="K3112" i="3" s="1"/>
  <c r="N3112" i="3"/>
  <c r="L2008" i="3"/>
  <c r="K2008" i="3" s="1"/>
  <c r="N2008" i="3"/>
  <c r="M3461" i="3" l="1"/>
  <c r="L3113" i="3"/>
  <c r="K3113" i="3" s="1"/>
  <c r="N3113" i="3"/>
  <c r="L2009" i="3"/>
  <c r="K2009" i="3" s="1"/>
  <c r="N2009" i="3"/>
  <c r="M3462" i="3" l="1"/>
  <c r="L3114" i="3"/>
  <c r="K3114" i="3" s="1"/>
  <c r="N3114" i="3"/>
  <c r="L2010" i="3"/>
  <c r="K2010" i="3" s="1"/>
  <c r="N2010" i="3"/>
  <c r="M3463" i="3" l="1"/>
  <c r="L3115" i="3"/>
  <c r="K3115" i="3" s="1"/>
  <c r="N3115" i="3"/>
  <c r="L2011" i="3"/>
  <c r="K2011" i="3" s="1"/>
  <c r="N2011" i="3"/>
  <c r="M3464" i="3" l="1"/>
  <c r="L3116" i="3"/>
  <c r="K3116" i="3" s="1"/>
  <c r="N3116" i="3"/>
  <c r="L2012" i="3"/>
  <c r="K2012" i="3" s="1"/>
  <c r="N2012" i="3"/>
  <c r="M3465" i="3" l="1"/>
  <c r="L3117" i="3"/>
  <c r="K3117" i="3" s="1"/>
  <c r="N3117" i="3"/>
  <c r="N2013" i="3"/>
  <c r="L2013" i="3"/>
  <c r="K2013" i="3" s="1"/>
  <c r="M3466" i="3" l="1"/>
  <c r="L3118" i="3"/>
  <c r="K3118" i="3" s="1"/>
  <c r="N3118" i="3"/>
  <c r="L2014" i="3"/>
  <c r="K2014" i="3" s="1"/>
  <c r="N2014" i="3"/>
  <c r="M3467" i="3" l="1"/>
  <c r="L3119" i="3"/>
  <c r="K3119" i="3" s="1"/>
  <c r="N3119" i="3"/>
  <c r="L2015" i="3"/>
  <c r="K2015" i="3" s="1"/>
  <c r="N2015" i="3"/>
  <c r="M3468" i="3" l="1"/>
  <c r="L3120" i="3"/>
  <c r="K3120" i="3" s="1"/>
  <c r="N3120" i="3"/>
  <c r="L2016" i="3"/>
  <c r="K2016" i="3" s="1"/>
  <c r="N2016" i="3"/>
  <c r="M3469" i="3" l="1"/>
  <c r="L3121" i="3"/>
  <c r="K3121" i="3" s="1"/>
  <c r="N3121" i="3"/>
  <c r="L2017" i="3"/>
  <c r="K2017" i="3" s="1"/>
  <c r="N2017" i="3"/>
  <c r="M3470" i="3" l="1"/>
  <c r="L3122" i="3"/>
  <c r="K3122" i="3" s="1"/>
  <c r="N3122" i="3"/>
  <c r="L2018" i="3"/>
  <c r="K2018" i="3" s="1"/>
  <c r="N2018" i="3"/>
  <c r="M3471" i="3" l="1"/>
  <c r="L3123" i="3"/>
  <c r="K3123" i="3" s="1"/>
  <c r="N3123" i="3"/>
  <c r="L2019" i="3"/>
  <c r="K2019" i="3" s="1"/>
  <c r="N2019" i="3"/>
  <c r="M3472" i="3" l="1"/>
  <c r="L3124" i="3"/>
  <c r="K3124" i="3" s="1"/>
  <c r="N3124" i="3"/>
  <c r="L2020" i="3"/>
  <c r="K2020" i="3" s="1"/>
  <c r="N2020" i="3"/>
  <c r="M3473" i="3" l="1"/>
  <c r="L3125" i="3"/>
  <c r="K3125" i="3" s="1"/>
  <c r="N3125" i="3"/>
  <c r="L2021" i="3"/>
  <c r="K2021" i="3" s="1"/>
  <c r="N2021" i="3"/>
  <c r="M3474" i="3" l="1"/>
  <c r="L3126" i="3"/>
  <c r="K3126" i="3" s="1"/>
  <c r="N3126" i="3"/>
  <c r="L2022" i="3"/>
  <c r="K2022" i="3" s="1"/>
  <c r="N2022" i="3"/>
  <c r="M3475" i="3" l="1"/>
  <c r="L3127" i="3"/>
  <c r="K3127" i="3" s="1"/>
  <c r="N3127" i="3"/>
  <c r="L2023" i="3"/>
  <c r="K2023" i="3" s="1"/>
  <c r="N2023" i="3"/>
  <c r="M3476" i="3" l="1"/>
  <c r="L3128" i="3"/>
  <c r="K3128" i="3" s="1"/>
  <c r="N3128" i="3"/>
  <c r="L2024" i="3"/>
  <c r="K2024" i="3" s="1"/>
  <c r="N2024" i="3"/>
  <c r="M3477" i="3" l="1"/>
  <c r="L3129" i="3"/>
  <c r="K3129" i="3" s="1"/>
  <c r="N3129" i="3"/>
  <c r="L2025" i="3"/>
  <c r="K2025" i="3" s="1"/>
  <c r="N2025" i="3"/>
  <c r="M3478" i="3" l="1"/>
  <c r="L3130" i="3"/>
  <c r="K3130" i="3" s="1"/>
  <c r="N3130" i="3"/>
  <c r="L2026" i="3"/>
  <c r="K2026" i="3" s="1"/>
  <c r="N2026" i="3"/>
  <c r="M3479" i="3" l="1"/>
  <c r="L3131" i="3"/>
  <c r="K3131" i="3" s="1"/>
  <c r="N3131" i="3"/>
  <c r="L2027" i="3"/>
  <c r="K2027" i="3" s="1"/>
  <c r="N2027" i="3"/>
  <c r="M3480" i="3" l="1"/>
  <c r="L3132" i="3"/>
  <c r="K3132" i="3" s="1"/>
  <c r="N3132" i="3"/>
  <c r="L2028" i="3"/>
  <c r="K2028" i="3" s="1"/>
  <c r="N2028" i="3"/>
  <c r="M3481" i="3" l="1"/>
  <c r="L3133" i="3"/>
  <c r="K3133" i="3" s="1"/>
  <c r="N3133" i="3"/>
  <c r="L2029" i="3"/>
  <c r="K2029" i="3" s="1"/>
  <c r="N2029" i="3"/>
  <c r="M3482" i="3" l="1"/>
  <c r="L3134" i="3"/>
  <c r="K3134" i="3" s="1"/>
  <c r="N3134" i="3"/>
  <c r="L2030" i="3"/>
  <c r="K2030" i="3" s="1"/>
  <c r="N2030" i="3"/>
  <c r="M3483" i="3" l="1"/>
  <c r="L3135" i="3"/>
  <c r="K3135" i="3" s="1"/>
  <c r="N3135" i="3"/>
  <c r="L2031" i="3"/>
  <c r="K2031" i="3" s="1"/>
  <c r="N2031" i="3"/>
  <c r="M3484" i="3" l="1"/>
  <c r="L3136" i="3"/>
  <c r="K3136" i="3" s="1"/>
  <c r="N3136" i="3"/>
  <c r="L2032" i="3"/>
  <c r="K2032" i="3" s="1"/>
  <c r="N2032" i="3"/>
  <c r="M3485" i="3" l="1"/>
  <c r="L3137" i="3"/>
  <c r="K3137" i="3" s="1"/>
  <c r="N3137" i="3"/>
  <c r="L2033" i="3"/>
  <c r="K2033" i="3" s="1"/>
  <c r="N2033" i="3"/>
  <c r="M3486" i="3" l="1"/>
  <c r="L3138" i="3"/>
  <c r="K3138" i="3" s="1"/>
  <c r="N3138" i="3"/>
  <c r="L2034" i="3"/>
  <c r="K2034" i="3" s="1"/>
  <c r="N2034" i="3"/>
  <c r="M3487" i="3" l="1"/>
  <c r="L3139" i="3"/>
  <c r="K3139" i="3" s="1"/>
  <c r="N3139" i="3"/>
  <c r="L2035" i="3"/>
  <c r="K2035" i="3" s="1"/>
  <c r="N2035" i="3"/>
  <c r="M3488" i="3" l="1"/>
  <c r="L3140" i="3"/>
  <c r="K3140" i="3" s="1"/>
  <c r="N3140" i="3"/>
  <c r="L2036" i="3"/>
  <c r="K2036" i="3" s="1"/>
  <c r="N2036" i="3"/>
  <c r="M3489" i="3" l="1"/>
  <c r="L3141" i="3"/>
  <c r="K3141" i="3" s="1"/>
  <c r="N3141" i="3"/>
  <c r="L2037" i="3"/>
  <c r="K2037" i="3" s="1"/>
  <c r="N2037" i="3"/>
  <c r="M3490" i="3" l="1"/>
  <c r="L3142" i="3"/>
  <c r="K3142" i="3" s="1"/>
  <c r="N3142" i="3"/>
  <c r="L2038" i="3"/>
  <c r="K2038" i="3" s="1"/>
  <c r="N2038" i="3"/>
  <c r="M3491" i="3" l="1"/>
  <c r="L3143" i="3"/>
  <c r="K3143" i="3" s="1"/>
  <c r="N3143" i="3"/>
  <c r="L2039" i="3"/>
  <c r="K2039" i="3" s="1"/>
  <c r="N2039" i="3"/>
  <c r="M3492" i="3" l="1"/>
  <c r="L3144" i="3"/>
  <c r="K3144" i="3" s="1"/>
  <c r="N3144" i="3"/>
  <c r="L2040" i="3"/>
  <c r="K2040" i="3" s="1"/>
  <c r="N2040" i="3"/>
  <c r="M3493" i="3" l="1"/>
  <c r="L3145" i="3"/>
  <c r="K3145" i="3" s="1"/>
  <c r="N3145" i="3"/>
  <c r="L2041" i="3"/>
  <c r="K2041" i="3" s="1"/>
  <c r="N2041" i="3"/>
  <c r="M3494" i="3" l="1"/>
  <c r="L3146" i="3"/>
  <c r="K3146" i="3" s="1"/>
  <c r="N3146" i="3"/>
  <c r="L2042" i="3"/>
  <c r="K2042" i="3" s="1"/>
  <c r="N2042" i="3"/>
  <c r="M3495" i="3" l="1"/>
  <c r="L3147" i="3"/>
  <c r="K3147" i="3" s="1"/>
  <c r="N3147" i="3"/>
  <c r="L2043" i="3"/>
  <c r="K2043" i="3" s="1"/>
  <c r="N2043" i="3"/>
  <c r="M3496" i="3" l="1"/>
  <c r="L3148" i="3"/>
  <c r="K3148" i="3" s="1"/>
  <c r="N3148" i="3"/>
  <c r="L2044" i="3"/>
  <c r="K2044" i="3" s="1"/>
  <c r="N2044" i="3"/>
  <c r="M3497" i="3" l="1"/>
  <c r="L3149" i="3"/>
  <c r="K3149" i="3" s="1"/>
  <c r="N3149" i="3"/>
  <c r="L2045" i="3"/>
  <c r="K2045" i="3" s="1"/>
  <c r="N2045" i="3"/>
  <c r="M3498" i="3" l="1"/>
  <c r="L3150" i="3"/>
  <c r="K3150" i="3" s="1"/>
  <c r="N3150" i="3"/>
  <c r="N2046" i="3"/>
  <c r="L2046" i="3"/>
  <c r="K2046" i="3" s="1"/>
  <c r="M3499" i="3" l="1"/>
  <c r="L3151" i="3"/>
  <c r="K3151" i="3" s="1"/>
  <c r="N3151" i="3"/>
  <c r="L2047" i="3"/>
  <c r="K2047" i="3" s="1"/>
  <c r="N2047" i="3"/>
  <c r="M3500" i="3" l="1"/>
  <c r="L3152" i="3"/>
  <c r="K3152" i="3" s="1"/>
  <c r="N3152" i="3"/>
  <c r="L2048" i="3"/>
  <c r="K2048" i="3" s="1"/>
  <c r="N2048" i="3"/>
  <c r="M3501" i="3" l="1"/>
  <c r="L2049" i="3"/>
  <c r="K2049" i="3" s="1"/>
  <c r="N2049" i="3"/>
  <c r="L3153" i="3"/>
  <c r="K3153" i="3" s="1"/>
  <c r="N3153" i="3"/>
  <c r="M3502" i="3" l="1"/>
  <c r="L3154" i="3"/>
  <c r="K3154" i="3" s="1"/>
  <c r="N3154" i="3"/>
  <c r="L2050" i="3"/>
  <c r="K2050" i="3" s="1"/>
  <c r="N2050" i="3"/>
  <c r="M3503" i="3" l="1"/>
  <c r="L3155" i="3"/>
  <c r="K3155" i="3" s="1"/>
  <c r="N3155" i="3"/>
  <c r="L2051" i="3"/>
  <c r="K2051" i="3" s="1"/>
  <c r="N2051" i="3"/>
  <c r="M3504" i="3" l="1"/>
  <c r="L3156" i="3"/>
  <c r="K3156" i="3" s="1"/>
  <c r="N3156" i="3"/>
  <c r="L2052" i="3"/>
  <c r="K2052" i="3" s="1"/>
  <c r="N2052" i="3"/>
  <c r="M3505" i="3" l="1"/>
  <c r="L3157" i="3"/>
  <c r="K3157" i="3" s="1"/>
  <c r="N3157" i="3"/>
  <c r="L2053" i="3"/>
  <c r="K2053" i="3" s="1"/>
  <c r="N2053" i="3"/>
  <c r="M3506" i="3" l="1"/>
  <c r="L3158" i="3"/>
  <c r="K3158" i="3" s="1"/>
  <c r="N3158" i="3"/>
  <c r="L2054" i="3"/>
  <c r="K2054" i="3" s="1"/>
  <c r="N2054" i="3"/>
  <c r="M3507" i="3" l="1"/>
  <c r="L3159" i="3"/>
  <c r="K3159" i="3" s="1"/>
  <c r="N3159" i="3"/>
  <c r="L2055" i="3"/>
  <c r="K2055" i="3" s="1"/>
  <c r="N2055" i="3"/>
  <c r="M3508" i="3" l="1"/>
  <c r="L3160" i="3"/>
  <c r="K3160" i="3" s="1"/>
  <c r="N3160" i="3"/>
  <c r="L2056" i="3"/>
  <c r="K2056" i="3" s="1"/>
  <c r="N2056" i="3"/>
  <c r="M3509" i="3" l="1"/>
  <c r="L3161" i="3"/>
  <c r="K3161" i="3" s="1"/>
  <c r="N3161" i="3"/>
  <c r="L2057" i="3"/>
  <c r="K2057" i="3" s="1"/>
  <c r="N2057" i="3"/>
  <c r="M3510" i="3" l="1"/>
  <c r="L3162" i="3"/>
  <c r="K3162" i="3" s="1"/>
  <c r="N3162" i="3"/>
  <c r="L2058" i="3"/>
  <c r="K2058" i="3" s="1"/>
  <c r="N2058" i="3"/>
  <c r="M3511" i="3" l="1"/>
  <c r="L3163" i="3"/>
  <c r="K3163" i="3" s="1"/>
  <c r="N3163" i="3"/>
  <c r="L2059" i="3"/>
  <c r="K2059" i="3" s="1"/>
  <c r="N2059" i="3"/>
  <c r="M3512" i="3" l="1"/>
  <c r="L3164" i="3"/>
  <c r="K3164" i="3" s="1"/>
  <c r="N3164" i="3"/>
  <c r="L2060" i="3"/>
  <c r="K2060" i="3" s="1"/>
  <c r="N2060" i="3"/>
  <c r="M3513" i="3" l="1"/>
  <c r="L3165" i="3"/>
  <c r="K3165" i="3" s="1"/>
  <c r="N3165" i="3"/>
  <c r="L2061" i="3"/>
  <c r="K2061" i="3" s="1"/>
  <c r="N2061" i="3"/>
  <c r="M3514" i="3" l="1"/>
  <c r="L3166" i="3"/>
  <c r="K3166" i="3" s="1"/>
  <c r="N3166" i="3"/>
  <c r="L2062" i="3"/>
  <c r="K2062" i="3" s="1"/>
  <c r="N2062" i="3"/>
  <c r="M3515" i="3" l="1"/>
  <c r="L3167" i="3"/>
  <c r="K3167" i="3" s="1"/>
  <c r="N3167" i="3"/>
  <c r="L2063" i="3"/>
  <c r="K2063" i="3" s="1"/>
  <c r="N2063" i="3"/>
  <c r="M3516" i="3" l="1"/>
  <c r="L3168" i="3"/>
  <c r="K3168" i="3" s="1"/>
  <c r="N3168" i="3"/>
  <c r="N2064" i="3"/>
  <c r="L2064" i="3"/>
  <c r="K2064" i="3" s="1"/>
  <c r="M3517" i="3" l="1"/>
  <c r="L3169" i="3"/>
  <c r="K3169" i="3" s="1"/>
  <c r="N3169" i="3"/>
  <c r="L2065" i="3"/>
  <c r="K2065" i="3" s="1"/>
  <c r="N2065" i="3"/>
  <c r="M3518" i="3" l="1"/>
  <c r="L3170" i="3"/>
  <c r="K3170" i="3" s="1"/>
  <c r="N3170" i="3"/>
  <c r="L2066" i="3"/>
  <c r="K2066" i="3" s="1"/>
  <c r="N2066" i="3"/>
  <c r="M3519" i="3" l="1"/>
  <c r="L3171" i="3"/>
  <c r="K3171" i="3" s="1"/>
  <c r="N3171" i="3"/>
  <c r="N2067" i="3"/>
  <c r="L2067" i="3"/>
  <c r="K2067" i="3" s="1"/>
  <c r="M3520" i="3" l="1"/>
  <c r="L3172" i="3"/>
  <c r="K3172" i="3" s="1"/>
  <c r="N3172" i="3"/>
  <c r="L2068" i="3"/>
  <c r="K2068" i="3" s="1"/>
  <c r="N2068" i="3"/>
  <c r="M3521" i="3" l="1"/>
  <c r="L3173" i="3"/>
  <c r="K3173" i="3" s="1"/>
  <c r="N3173" i="3"/>
  <c r="L2069" i="3"/>
  <c r="K2069" i="3" s="1"/>
  <c r="N2069" i="3"/>
  <c r="M3522" i="3" l="1"/>
  <c r="L3174" i="3"/>
  <c r="K3174" i="3" s="1"/>
  <c r="N3174" i="3"/>
  <c r="L2070" i="3"/>
  <c r="K2070" i="3" s="1"/>
  <c r="N2070" i="3"/>
  <c r="M3523" i="3" l="1"/>
  <c r="L3175" i="3"/>
  <c r="K3175" i="3" s="1"/>
  <c r="N3175" i="3"/>
  <c r="L2071" i="3"/>
  <c r="K2071" i="3" s="1"/>
  <c r="N2071" i="3"/>
  <c r="M3524" i="3" l="1"/>
  <c r="L3176" i="3"/>
  <c r="K3176" i="3" s="1"/>
  <c r="N3176" i="3"/>
  <c r="L2072" i="3"/>
  <c r="K2072" i="3" s="1"/>
  <c r="N2072" i="3"/>
  <c r="M3525" i="3" l="1"/>
  <c r="L3177" i="3"/>
  <c r="K3177" i="3" s="1"/>
  <c r="N3177" i="3"/>
  <c r="L2073" i="3"/>
  <c r="K2073" i="3" s="1"/>
  <c r="N2073" i="3"/>
  <c r="M3526" i="3" l="1"/>
  <c r="L3178" i="3"/>
  <c r="K3178" i="3" s="1"/>
  <c r="N3178" i="3"/>
  <c r="L2074" i="3"/>
  <c r="K2074" i="3" s="1"/>
  <c r="N2074" i="3"/>
  <c r="M3527" i="3" l="1"/>
  <c r="L3179" i="3"/>
  <c r="K3179" i="3" s="1"/>
  <c r="N3179" i="3"/>
  <c r="L2075" i="3"/>
  <c r="K2075" i="3" s="1"/>
  <c r="N2075" i="3"/>
  <c r="M3528" i="3" l="1"/>
  <c r="L3180" i="3"/>
  <c r="K3180" i="3" s="1"/>
  <c r="N3180" i="3"/>
  <c r="L2076" i="3"/>
  <c r="K2076" i="3" s="1"/>
  <c r="N2076" i="3"/>
  <c r="M3529" i="3" l="1"/>
  <c r="L3181" i="3"/>
  <c r="K3181" i="3" s="1"/>
  <c r="N3181" i="3"/>
  <c r="L2077" i="3"/>
  <c r="K2077" i="3" s="1"/>
  <c r="N2077" i="3"/>
  <c r="M3530" i="3" l="1"/>
  <c r="L3182" i="3"/>
  <c r="K3182" i="3" s="1"/>
  <c r="N3182" i="3"/>
  <c r="L2078" i="3"/>
  <c r="K2078" i="3" s="1"/>
  <c r="N2078" i="3"/>
  <c r="M3531" i="3" l="1"/>
  <c r="L3183" i="3"/>
  <c r="K3183" i="3" s="1"/>
  <c r="N3183" i="3"/>
  <c r="L2079" i="3"/>
  <c r="K2079" i="3" s="1"/>
  <c r="N2079" i="3"/>
  <c r="M3532" i="3" l="1"/>
  <c r="L3184" i="3"/>
  <c r="K3184" i="3" s="1"/>
  <c r="N3184" i="3"/>
  <c r="L2080" i="3"/>
  <c r="K2080" i="3" s="1"/>
  <c r="N2080" i="3"/>
  <c r="M3533" i="3" l="1"/>
  <c r="L3185" i="3"/>
  <c r="K3185" i="3" s="1"/>
  <c r="N3185" i="3"/>
  <c r="L2081" i="3"/>
  <c r="K2081" i="3" s="1"/>
  <c r="N2081" i="3"/>
  <c r="M3534" i="3" l="1"/>
  <c r="L3186" i="3"/>
  <c r="K3186" i="3" s="1"/>
  <c r="N3186" i="3"/>
  <c r="L2082" i="3"/>
  <c r="K2082" i="3" s="1"/>
  <c r="N2082" i="3"/>
  <c r="M3535" i="3" l="1"/>
  <c r="L3187" i="3"/>
  <c r="K3187" i="3" s="1"/>
  <c r="N3187" i="3"/>
  <c r="L2083" i="3"/>
  <c r="K2083" i="3" s="1"/>
  <c r="N2083" i="3"/>
  <c r="M3536" i="3" l="1"/>
  <c r="L3188" i="3"/>
  <c r="K3188" i="3" s="1"/>
  <c r="N3188" i="3"/>
  <c r="L2084" i="3"/>
  <c r="K2084" i="3" s="1"/>
  <c r="N2084" i="3"/>
  <c r="M3537" i="3" l="1"/>
  <c r="L3189" i="3"/>
  <c r="K3189" i="3" s="1"/>
  <c r="N3189" i="3"/>
  <c r="N2085" i="3"/>
  <c r="L2085" i="3"/>
  <c r="K2085" i="3" s="1"/>
  <c r="M3538" i="3" l="1"/>
  <c r="L3190" i="3"/>
  <c r="K3190" i="3" s="1"/>
  <c r="N3190" i="3"/>
  <c r="L2086" i="3"/>
  <c r="K2086" i="3" s="1"/>
  <c r="N2086" i="3"/>
  <c r="M3539" i="3" l="1"/>
  <c r="L3191" i="3"/>
  <c r="K3191" i="3" s="1"/>
  <c r="N3191" i="3"/>
  <c r="L2087" i="3"/>
  <c r="K2087" i="3" s="1"/>
  <c r="N2087" i="3"/>
  <c r="M3540" i="3" l="1"/>
  <c r="L3192" i="3"/>
  <c r="K3192" i="3" s="1"/>
  <c r="N3192" i="3"/>
  <c r="L2088" i="3"/>
  <c r="K2088" i="3" s="1"/>
  <c r="N2088" i="3"/>
  <c r="M3541" i="3" l="1"/>
  <c r="L3193" i="3"/>
  <c r="K3193" i="3" s="1"/>
  <c r="N3193" i="3"/>
  <c r="L2089" i="3"/>
  <c r="K2089" i="3" s="1"/>
  <c r="N2089" i="3"/>
  <c r="M3542" i="3" l="1"/>
  <c r="L3194" i="3"/>
  <c r="K3194" i="3" s="1"/>
  <c r="N3194" i="3"/>
  <c r="L2090" i="3"/>
  <c r="K2090" i="3" s="1"/>
  <c r="N2090" i="3"/>
  <c r="M3543" i="3" l="1"/>
  <c r="L3195" i="3"/>
  <c r="K3195" i="3" s="1"/>
  <c r="N3195" i="3"/>
  <c r="L2091" i="3"/>
  <c r="K2091" i="3" s="1"/>
  <c r="N2091" i="3"/>
  <c r="M3544" i="3" l="1"/>
  <c r="L3196" i="3"/>
  <c r="K3196" i="3" s="1"/>
  <c r="N3196" i="3"/>
  <c r="L2092" i="3"/>
  <c r="K2092" i="3" s="1"/>
  <c r="N2092" i="3"/>
  <c r="M3545" i="3" l="1"/>
  <c r="L3197" i="3"/>
  <c r="K3197" i="3" s="1"/>
  <c r="N3197" i="3"/>
  <c r="L2093" i="3"/>
  <c r="K2093" i="3" s="1"/>
  <c r="N2093" i="3"/>
  <c r="M3546" i="3" l="1"/>
  <c r="L3198" i="3"/>
  <c r="K3198" i="3" s="1"/>
  <c r="N3198" i="3"/>
  <c r="L2094" i="3"/>
  <c r="K2094" i="3" s="1"/>
  <c r="N2094" i="3"/>
  <c r="M3547" i="3" l="1"/>
  <c r="L3199" i="3"/>
  <c r="K3199" i="3" s="1"/>
  <c r="N3199" i="3"/>
  <c r="L2095" i="3"/>
  <c r="K2095" i="3" s="1"/>
  <c r="N2095" i="3"/>
  <c r="M3548" i="3" l="1"/>
  <c r="L3200" i="3"/>
  <c r="K3200" i="3" s="1"/>
  <c r="N3200" i="3"/>
  <c r="L2096" i="3"/>
  <c r="K2096" i="3" s="1"/>
  <c r="N2096" i="3"/>
  <c r="M3549" i="3" l="1"/>
  <c r="L3201" i="3"/>
  <c r="K3201" i="3" s="1"/>
  <c r="N3201" i="3"/>
  <c r="L2097" i="3"/>
  <c r="K2097" i="3" s="1"/>
  <c r="N2097" i="3"/>
  <c r="M3550" i="3" l="1"/>
  <c r="L3202" i="3"/>
  <c r="K3202" i="3" s="1"/>
  <c r="N3202" i="3"/>
  <c r="L2098" i="3"/>
  <c r="K2098" i="3" s="1"/>
  <c r="N2098" i="3"/>
  <c r="M3551" i="3" l="1"/>
  <c r="L3203" i="3"/>
  <c r="K3203" i="3" s="1"/>
  <c r="N3203" i="3"/>
  <c r="L2099" i="3"/>
  <c r="K2099" i="3" s="1"/>
  <c r="N2099" i="3"/>
  <c r="M3552" i="3" l="1"/>
  <c r="L3204" i="3"/>
  <c r="K3204" i="3" s="1"/>
  <c r="N3204" i="3"/>
  <c r="L2100" i="3"/>
  <c r="K2100" i="3" s="1"/>
  <c r="N2100" i="3"/>
  <c r="M3553" i="3" l="1"/>
  <c r="L3205" i="3"/>
  <c r="K3205" i="3" s="1"/>
  <c r="N3205" i="3"/>
  <c r="L2101" i="3"/>
  <c r="K2101" i="3" s="1"/>
  <c r="N2101" i="3"/>
  <c r="M3554" i="3" l="1"/>
  <c r="L3206" i="3"/>
  <c r="K3206" i="3" s="1"/>
  <c r="N3206" i="3"/>
  <c r="L2102" i="3"/>
  <c r="K2102" i="3" s="1"/>
  <c r="N2102" i="3"/>
  <c r="M3555" i="3" l="1"/>
  <c r="L3207" i="3"/>
  <c r="K3207" i="3" s="1"/>
  <c r="N3207" i="3"/>
  <c r="L2103" i="3"/>
  <c r="K2103" i="3" s="1"/>
  <c r="N2103" i="3"/>
  <c r="M3556" i="3" l="1"/>
  <c r="L2104" i="3"/>
  <c r="K2104" i="3" s="1"/>
  <c r="N2104" i="3"/>
  <c r="L3208" i="3"/>
  <c r="K3208" i="3" s="1"/>
  <c r="N3208" i="3"/>
  <c r="M3557" i="3" l="1"/>
  <c r="L3209" i="3"/>
  <c r="K3209" i="3" s="1"/>
  <c r="N3209" i="3"/>
  <c r="L2105" i="3"/>
  <c r="K2105" i="3" s="1"/>
  <c r="N2105" i="3"/>
  <c r="M3558" i="3" l="1"/>
  <c r="L3210" i="3"/>
  <c r="K3210" i="3" s="1"/>
  <c r="N3210" i="3"/>
  <c r="L2106" i="3"/>
  <c r="K2106" i="3" s="1"/>
  <c r="N2106" i="3"/>
  <c r="M3559" i="3" l="1"/>
  <c r="L3211" i="3"/>
  <c r="K3211" i="3" s="1"/>
  <c r="N3211" i="3"/>
  <c r="L2107" i="3"/>
  <c r="K2107" i="3" s="1"/>
  <c r="N2107" i="3"/>
  <c r="M3560" i="3" l="1"/>
  <c r="L3212" i="3"/>
  <c r="K3212" i="3" s="1"/>
  <c r="N3212" i="3"/>
  <c r="L2108" i="3"/>
  <c r="K2108" i="3" s="1"/>
  <c r="N2108" i="3"/>
  <c r="M3561" i="3" l="1"/>
  <c r="L3213" i="3"/>
  <c r="K3213" i="3" s="1"/>
  <c r="N3213" i="3"/>
  <c r="L2109" i="3"/>
  <c r="K2109" i="3" s="1"/>
  <c r="N2109" i="3"/>
  <c r="M3562" i="3" l="1"/>
  <c r="L3214" i="3"/>
  <c r="K3214" i="3" s="1"/>
  <c r="N3214" i="3"/>
  <c r="L2110" i="3"/>
  <c r="K2110" i="3" s="1"/>
  <c r="N2110" i="3"/>
  <c r="M3563" i="3" l="1"/>
  <c r="L3215" i="3"/>
  <c r="K3215" i="3" s="1"/>
  <c r="N3215" i="3"/>
  <c r="L2111" i="3"/>
  <c r="K2111" i="3" s="1"/>
  <c r="N2111" i="3"/>
  <c r="M3564" i="3" l="1"/>
  <c r="L3216" i="3"/>
  <c r="K3216" i="3" s="1"/>
  <c r="N3216" i="3"/>
  <c r="L2112" i="3"/>
  <c r="K2112" i="3" s="1"/>
  <c r="N2112" i="3"/>
  <c r="M3565" i="3" l="1"/>
  <c r="L3217" i="3"/>
  <c r="K3217" i="3" s="1"/>
  <c r="N3217" i="3"/>
  <c r="L2113" i="3"/>
  <c r="K2113" i="3" s="1"/>
  <c r="N2113" i="3"/>
  <c r="M3566" i="3" l="1"/>
  <c r="L3218" i="3"/>
  <c r="K3218" i="3" s="1"/>
  <c r="N3218" i="3"/>
  <c r="L2114" i="3"/>
  <c r="K2114" i="3" s="1"/>
  <c r="N2114" i="3"/>
  <c r="M3567" i="3" l="1"/>
  <c r="L3219" i="3"/>
  <c r="K3219" i="3" s="1"/>
  <c r="N3219" i="3"/>
  <c r="L2115" i="3"/>
  <c r="K2115" i="3" s="1"/>
  <c r="N2115" i="3"/>
  <c r="M3568" i="3" l="1"/>
  <c r="L3220" i="3"/>
  <c r="K3220" i="3" s="1"/>
  <c r="N3220" i="3"/>
  <c r="L2116" i="3"/>
  <c r="K2116" i="3" s="1"/>
  <c r="N2116" i="3"/>
  <c r="M3569" i="3" l="1"/>
  <c r="L3221" i="3"/>
  <c r="K3221" i="3" s="1"/>
  <c r="N3221" i="3"/>
  <c r="L2117" i="3"/>
  <c r="K2117" i="3" s="1"/>
  <c r="N2117" i="3"/>
  <c r="M3570" i="3" l="1"/>
  <c r="L3222" i="3"/>
  <c r="K3222" i="3" s="1"/>
  <c r="N3222" i="3"/>
  <c r="N2118" i="3"/>
  <c r="L2118" i="3"/>
  <c r="K2118" i="3" s="1"/>
  <c r="M3571" i="3" l="1"/>
  <c r="L3223" i="3"/>
  <c r="K3223" i="3" s="1"/>
  <c r="N3223" i="3"/>
  <c r="L2119" i="3"/>
  <c r="K2119" i="3" s="1"/>
  <c r="N2119" i="3"/>
  <c r="M3572" i="3" l="1"/>
  <c r="L3224" i="3"/>
  <c r="K3224" i="3" s="1"/>
  <c r="N3224" i="3"/>
  <c r="L2120" i="3"/>
  <c r="K2120" i="3" s="1"/>
  <c r="N2120" i="3"/>
  <c r="M3573" i="3" l="1"/>
  <c r="L3225" i="3"/>
  <c r="K3225" i="3" s="1"/>
  <c r="N3225" i="3"/>
  <c r="L2121" i="3"/>
  <c r="K2121" i="3" s="1"/>
  <c r="N2121" i="3"/>
  <c r="M3574" i="3" l="1"/>
  <c r="L3226" i="3"/>
  <c r="K3226" i="3" s="1"/>
  <c r="N3226" i="3"/>
  <c r="L2122" i="3"/>
  <c r="K2122" i="3" s="1"/>
  <c r="N2122" i="3"/>
  <c r="M3575" i="3" l="1"/>
  <c r="L3227" i="3"/>
  <c r="K3227" i="3" s="1"/>
  <c r="N3227" i="3"/>
  <c r="L2123" i="3"/>
  <c r="K2123" i="3" s="1"/>
  <c r="N2123" i="3"/>
  <c r="M3576" i="3" l="1"/>
  <c r="L3228" i="3"/>
  <c r="K3228" i="3" s="1"/>
  <c r="N3228" i="3"/>
  <c r="L2124" i="3"/>
  <c r="K2124" i="3" s="1"/>
  <c r="N2124" i="3"/>
  <c r="M3577" i="3" l="1"/>
  <c r="L3229" i="3"/>
  <c r="K3229" i="3" s="1"/>
  <c r="N3229" i="3"/>
  <c r="L2125" i="3"/>
  <c r="K2125" i="3" s="1"/>
  <c r="N2125" i="3"/>
  <c r="M3578" i="3" l="1"/>
  <c r="L3230" i="3"/>
  <c r="K3230" i="3" s="1"/>
  <c r="N3230" i="3"/>
  <c r="L2126" i="3"/>
  <c r="K2126" i="3" s="1"/>
  <c r="N2126" i="3"/>
  <c r="M3579" i="3" l="1"/>
  <c r="L3231" i="3"/>
  <c r="K3231" i="3" s="1"/>
  <c r="N3231" i="3"/>
  <c r="L2127" i="3"/>
  <c r="K2127" i="3" s="1"/>
  <c r="N2127" i="3"/>
  <c r="M3580" i="3" l="1"/>
  <c r="L3232" i="3"/>
  <c r="K3232" i="3" s="1"/>
  <c r="N3232" i="3"/>
  <c r="L2128" i="3"/>
  <c r="K2128" i="3" s="1"/>
  <c r="N2128" i="3"/>
  <c r="M3581" i="3" l="1"/>
  <c r="L3233" i="3"/>
  <c r="K3233" i="3" s="1"/>
  <c r="N3233" i="3"/>
  <c r="L2129" i="3"/>
  <c r="K2129" i="3" s="1"/>
  <c r="N2129" i="3"/>
  <c r="M3582" i="3" l="1"/>
  <c r="L3234" i="3"/>
  <c r="K3234" i="3" s="1"/>
  <c r="N3234" i="3"/>
  <c r="L2130" i="3"/>
  <c r="K2130" i="3" s="1"/>
  <c r="N2130" i="3"/>
  <c r="M3583" i="3" l="1"/>
  <c r="L3235" i="3"/>
  <c r="K3235" i="3" s="1"/>
  <c r="N3235" i="3"/>
  <c r="L2131" i="3"/>
  <c r="K2131" i="3" s="1"/>
  <c r="N2131" i="3"/>
  <c r="M3584" i="3" l="1"/>
  <c r="L3236" i="3"/>
  <c r="K3236" i="3" s="1"/>
  <c r="N3236" i="3"/>
  <c r="L2132" i="3"/>
  <c r="K2132" i="3" s="1"/>
  <c r="N2132" i="3"/>
  <c r="M3585" i="3" l="1"/>
  <c r="L3237" i="3"/>
  <c r="K3237" i="3" s="1"/>
  <c r="N3237" i="3"/>
  <c r="L2133" i="3"/>
  <c r="K2133" i="3" s="1"/>
  <c r="N2133" i="3"/>
  <c r="M3586" i="3" l="1"/>
  <c r="L3238" i="3"/>
  <c r="K3238" i="3" s="1"/>
  <c r="N3238" i="3"/>
  <c r="L2134" i="3"/>
  <c r="K2134" i="3" s="1"/>
  <c r="N2134" i="3"/>
  <c r="M3587" i="3" l="1"/>
  <c r="L3239" i="3"/>
  <c r="K3239" i="3" s="1"/>
  <c r="N3239" i="3"/>
  <c r="L2135" i="3"/>
  <c r="K2135" i="3" s="1"/>
  <c r="N2135" i="3"/>
  <c r="M3588" i="3" l="1"/>
  <c r="L3240" i="3"/>
  <c r="K3240" i="3" s="1"/>
  <c r="N3240" i="3"/>
  <c r="N2136" i="3"/>
  <c r="L2136" i="3"/>
  <c r="K2136" i="3" s="1"/>
  <c r="M3589" i="3" l="1"/>
  <c r="L3241" i="3"/>
  <c r="K3241" i="3" s="1"/>
  <c r="N3241" i="3"/>
  <c r="L2137" i="3"/>
  <c r="K2137" i="3" s="1"/>
  <c r="N2137" i="3"/>
  <c r="M3590" i="3" l="1"/>
  <c r="L3242" i="3"/>
  <c r="K3242" i="3" s="1"/>
  <c r="N3242" i="3"/>
  <c r="N2138" i="3"/>
  <c r="L2138" i="3"/>
  <c r="K2138" i="3" s="1"/>
  <c r="M3591" i="3" l="1"/>
  <c r="L3243" i="3"/>
  <c r="K3243" i="3" s="1"/>
  <c r="N3243" i="3"/>
  <c r="L2139" i="3"/>
  <c r="K2139" i="3" s="1"/>
  <c r="N2139" i="3"/>
  <c r="M3592" i="3" l="1"/>
  <c r="L3244" i="3"/>
  <c r="K3244" i="3" s="1"/>
  <c r="N3244" i="3"/>
  <c r="L2140" i="3"/>
  <c r="K2140" i="3" s="1"/>
  <c r="N2140" i="3"/>
  <c r="M3593" i="3" l="1"/>
  <c r="L3245" i="3"/>
  <c r="K3245" i="3" s="1"/>
  <c r="N3245" i="3"/>
  <c r="L2141" i="3"/>
  <c r="K2141" i="3" s="1"/>
  <c r="N2141" i="3"/>
  <c r="M3594" i="3" l="1"/>
  <c r="L3246" i="3"/>
  <c r="K3246" i="3" s="1"/>
  <c r="N3246" i="3"/>
  <c r="L2142" i="3"/>
  <c r="K2142" i="3" s="1"/>
  <c r="N2142" i="3"/>
  <c r="M3595" i="3" l="1"/>
  <c r="L3247" i="3"/>
  <c r="K3247" i="3" s="1"/>
  <c r="N3247" i="3"/>
  <c r="L2143" i="3"/>
  <c r="K2143" i="3" s="1"/>
  <c r="N2143" i="3"/>
  <c r="M3596" i="3" l="1"/>
  <c r="L3248" i="3"/>
  <c r="K3248" i="3" s="1"/>
  <c r="N3248" i="3"/>
  <c r="N2144" i="3"/>
  <c r="L2144" i="3"/>
  <c r="K2144" i="3" s="1"/>
  <c r="M3597" i="3" l="1"/>
  <c r="L3249" i="3"/>
  <c r="K3249" i="3" s="1"/>
  <c r="N3249" i="3"/>
  <c r="N2145" i="3"/>
  <c r="L2145" i="3"/>
  <c r="K2145" i="3" s="1"/>
  <c r="M3598" i="3" l="1"/>
  <c r="L3250" i="3"/>
  <c r="K3250" i="3" s="1"/>
  <c r="N3250" i="3"/>
  <c r="L2146" i="3"/>
  <c r="K2146" i="3" s="1"/>
  <c r="N2146" i="3"/>
  <c r="M3599" i="3" l="1"/>
  <c r="L3251" i="3"/>
  <c r="K3251" i="3" s="1"/>
  <c r="N3251" i="3"/>
  <c r="L2147" i="3"/>
  <c r="K2147" i="3" s="1"/>
  <c r="N2147" i="3"/>
  <c r="M3600" i="3" l="1"/>
  <c r="L3252" i="3"/>
  <c r="K3252" i="3" s="1"/>
  <c r="N3252" i="3"/>
  <c r="L2148" i="3"/>
  <c r="K2148" i="3" s="1"/>
  <c r="N2148" i="3"/>
  <c r="M3601" i="3" l="1"/>
  <c r="L3253" i="3"/>
  <c r="K3253" i="3" s="1"/>
  <c r="N3253" i="3"/>
  <c r="L2149" i="3"/>
  <c r="K2149" i="3" s="1"/>
  <c r="N2149" i="3"/>
  <c r="M3602" i="3" l="1"/>
  <c r="L3254" i="3"/>
  <c r="K3254" i="3" s="1"/>
  <c r="N3254" i="3"/>
  <c r="N2150" i="3"/>
  <c r="L2150" i="3"/>
  <c r="K2150" i="3" s="1"/>
  <c r="M3603" i="3" l="1"/>
  <c r="L3255" i="3"/>
  <c r="K3255" i="3" s="1"/>
  <c r="N3255" i="3"/>
  <c r="L2151" i="3"/>
  <c r="K2151" i="3" s="1"/>
  <c r="N2151" i="3"/>
  <c r="M3604" i="3" l="1"/>
  <c r="L3256" i="3"/>
  <c r="K3256" i="3" s="1"/>
  <c r="N3256" i="3"/>
  <c r="L2152" i="3"/>
  <c r="K2152" i="3" s="1"/>
  <c r="N2152" i="3"/>
  <c r="M3605" i="3" l="1"/>
  <c r="L3257" i="3"/>
  <c r="K3257" i="3" s="1"/>
  <c r="N3257" i="3"/>
  <c r="M3606" i="3" l="1"/>
  <c r="L3258" i="3"/>
  <c r="K3258" i="3" s="1"/>
  <c r="N3258" i="3"/>
  <c r="M3607" i="3" l="1"/>
  <c r="L3259" i="3"/>
  <c r="K3259" i="3" s="1"/>
  <c r="N3259" i="3"/>
  <c r="M3608" i="3" l="1"/>
  <c r="L3260" i="3"/>
  <c r="K3260" i="3" s="1"/>
  <c r="N3260" i="3"/>
  <c r="M3609" i="3" l="1"/>
  <c r="L3261" i="3"/>
  <c r="K3261" i="3" s="1"/>
  <c r="N3261" i="3"/>
  <c r="M3610" i="3" l="1"/>
  <c r="L3262" i="3"/>
  <c r="K3262" i="3" s="1"/>
  <c r="N3262" i="3"/>
  <c r="M3611" i="3" l="1"/>
  <c r="L3263" i="3"/>
  <c r="K3263" i="3" s="1"/>
  <c r="N3263" i="3"/>
  <c r="M3612" i="3" l="1"/>
  <c r="L3264" i="3"/>
  <c r="K3264" i="3" s="1"/>
  <c r="N3264" i="3"/>
  <c r="M3613" i="3" l="1"/>
  <c r="L3265" i="3"/>
  <c r="K3265" i="3" s="1"/>
  <c r="N3265" i="3"/>
  <c r="M3614" i="3" l="1"/>
  <c r="L3266" i="3"/>
  <c r="K3266" i="3" s="1"/>
  <c r="N3266" i="3"/>
  <c r="M3615" i="3" l="1"/>
  <c r="L3267" i="3"/>
  <c r="K3267" i="3" s="1"/>
  <c r="N3267" i="3"/>
  <c r="M3616" i="3" l="1"/>
  <c r="L3268" i="3"/>
  <c r="K3268" i="3" s="1"/>
  <c r="N3268" i="3"/>
  <c r="M3617" i="3" l="1"/>
  <c r="L3269" i="3"/>
  <c r="K3269" i="3" s="1"/>
  <c r="N3269" i="3"/>
  <c r="M3618" i="3" l="1"/>
  <c r="L3270" i="3"/>
  <c r="K3270" i="3" s="1"/>
  <c r="N3270" i="3"/>
  <c r="M3619" i="3" l="1"/>
  <c r="L3271" i="3"/>
  <c r="K3271" i="3" s="1"/>
  <c r="N3271" i="3"/>
  <c r="M3620" i="3" l="1"/>
  <c r="L3272" i="3"/>
  <c r="K3272" i="3" s="1"/>
  <c r="N3272" i="3"/>
  <c r="M3621" i="3" l="1"/>
  <c r="L3273" i="3"/>
  <c r="K3273" i="3" s="1"/>
  <c r="N3273" i="3"/>
  <c r="M3622" i="3" l="1"/>
  <c r="L3274" i="3"/>
  <c r="K3274" i="3" s="1"/>
  <c r="N3274" i="3"/>
  <c r="M3623" i="3" l="1"/>
  <c r="L3275" i="3"/>
  <c r="K3275" i="3" s="1"/>
  <c r="N3275" i="3"/>
  <c r="M3624" i="3" l="1"/>
  <c r="L3276" i="3"/>
  <c r="K3276" i="3" s="1"/>
  <c r="N3276" i="3"/>
  <c r="M3625" i="3" l="1"/>
  <c r="L3277" i="3"/>
  <c r="K3277" i="3" s="1"/>
  <c r="N3277" i="3"/>
  <c r="M3626" i="3" l="1"/>
  <c r="L3278" i="3"/>
  <c r="K3278" i="3" s="1"/>
  <c r="N3278" i="3"/>
  <c r="M3627" i="3" l="1"/>
  <c r="L3279" i="3"/>
  <c r="K3279" i="3" s="1"/>
  <c r="N3279" i="3"/>
  <c r="M3628" i="3" l="1"/>
  <c r="L3280" i="3"/>
  <c r="K3280" i="3" s="1"/>
  <c r="N3280" i="3"/>
  <c r="M3629" i="3" l="1"/>
  <c r="L3281" i="3"/>
  <c r="K3281" i="3" s="1"/>
  <c r="N3281" i="3"/>
  <c r="M3630" i="3" l="1"/>
  <c r="L3282" i="3"/>
  <c r="K3282" i="3" s="1"/>
  <c r="N3282" i="3"/>
  <c r="M3631" i="3" l="1"/>
  <c r="L3283" i="3"/>
  <c r="K3283" i="3" s="1"/>
  <c r="N3283" i="3"/>
  <c r="M3632" i="3" l="1"/>
  <c r="L3284" i="3"/>
  <c r="K3284" i="3" s="1"/>
  <c r="N3284" i="3"/>
  <c r="M3633" i="3" l="1"/>
  <c r="L3285" i="3"/>
  <c r="K3285" i="3" s="1"/>
  <c r="N3285" i="3"/>
  <c r="M3634" i="3" l="1"/>
  <c r="L3286" i="3"/>
  <c r="K3286" i="3" s="1"/>
  <c r="N3286" i="3"/>
  <c r="M3635" i="3" l="1"/>
  <c r="L3287" i="3"/>
  <c r="K3287" i="3" s="1"/>
  <c r="N3287" i="3"/>
  <c r="M3636" i="3" l="1"/>
  <c r="L3288" i="3"/>
  <c r="K3288" i="3" s="1"/>
  <c r="N3288" i="3"/>
  <c r="M3637" i="3" l="1"/>
  <c r="L3289" i="3"/>
  <c r="K3289" i="3" s="1"/>
  <c r="N3289" i="3"/>
  <c r="M3638" i="3" l="1"/>
  <c r="L3290" i="3"/>
  <c r="K3290" i="3" s="1"/>
  <c r="N3290" i="3"/>
  <c r="M3639" i="3" l="1"/>
  <c r="L3291" i="3"/>
  <c r="K3291" i="3" s="1"/>
  <c r="N3291" i="3"/>
  <c r="M3640" i="3" l="1"/>
  <c r="L3292" i="3"/>
  <c r="K3292" i="3" s="1"/>
  <c r="N3292" i="3"/>
  <c r="M3641" i="3" l="1"/>
  <c r="L3293" i="3"/>
  <c r="K3293" i="3" s="1"/>
  <c r="N3293" i="3"/>
  <c r="M3642" i="3" l="1"/>
  <c r="L3294" i="3"/>
  <c r="K3294" i="3" s="1"/>
  <c r="N3294" i="3"/>
  <c r="M3643" i="3" l="1"/>
  <c r="L3295" i="3"/>
  <c r="K3295" i="3" s="1"/>
  <c r="N3295" i="3"/>
  <c r="M3644" i="3" l="1"/>
  <c r="L3296" i="3"/>
  <c r="K3296" i="3" s="1"/>
  <c r="N3296" i="3"/>
  <c r="M3645" i="3" l="1"/>
  <c r="L3297" i="3"/>
  <c r="K3297" i="3" s="1"/>
  <c r="N3297" i="3"/>
  <c r="M3646" i="3" l="1"/>
  <c r="L3298" i="3"/>
  <c r="K3298" i="3" s="1"/>
  <c r="N3298" i="3"/>
  <c r="M3647" i="3" l="1"/>
  <c r="L3299" i="3"/>
  <c r="K3299" i="3" s="1"/>
  <c r="N3299" i="3"/>
  <c r="M3648" i="3" l="1"/>
  <c r="L3300" i="3"/>
  <c r="K3300" i="3" s="1"/>
  <c r="N3300" i="3"/>
  <c r="M3649" i="3" l="1"/>
  <c r="L3301" i="3"/>
  <c r="K3301" i="3" s="1"/>
  <c r="N3301" i="3"/>
  <c r="M3650" i="3" l="1"/>
  <c r="L3302" i="3"/>
  <c r="K3302" i="3" s="1"/>
  <c r="N3302" i="3"/>
  <c r="M3651" i="3" l="1"/>
  <c r="L3303" i="3"/>
  <c r="K3303" i="3" s="1"/>
  <c r="N3303" i="3"/>
  <c r="M3652" i="3" l="1"/>
  <c r="L3304" i="3"/>
  <c r="K3304" i="3" s="1"/>
  <c r="N3304" i="3"/>
  <c r="M3653" i="3" l="1"/>
  <c r="L3305" i="3"/>
  <c r="K3305" i="3" s="1"/>
  <c r="N3305" i="3"/>
  <c r="M3654" i="3" l="1"/>
  <c r="L3306" i="3"/>
  <c r="K3306" i="3" s="1"/>
  <c r="N3306" i="3"/>
  <c r="M3655" i="3" l="1"/>
  <c r="L3307" i="3"/>
  <c r="K3307" i="3" s="1"/>
  <c r="N3307" i="3"/>
  <c r="M3656" i="3" l="1"/>
  <c r="L3308" i="3"/>
  <c r="K3308" i="3" s="1"/>
  <c r="N3308" i="3"/>
  <c r="M3657" i="3" l="1"/>
  <c r="L3309" i="3"/>
  <c r="K3309" i="3" s="1"/>
  <c r="N3309" i="3"/>
  <c r="M3658" i="3" l="1"/>
  <c r="L3310" i="3"/>
  <c r="K3310" i="3" s="1"/>
  <c r="N3310" i="3"/>
  <c r="M3659" i="3" l="1"/>
  <c r="L3311" i="3"/>
  <c r="K3311" i="3" s="1"/>
  <c r="N3311" i="3"/>
  <c r="M3660" i="3" l="1"/>
  <c r="L3312" i="3"/>
  <c r="K3312" i="3" s="1"/>
  <c r="N3312" i="3"/>
  <c r="M3661" i="3" l="1"/>
  <c r="L3313" i="3"/>
  <c r="K3313" i="3" s="1"/>
  <c r="N3313" i="3"/>
  <c r="M3662" i="3" l="1"/>
  <c r="L3314" i="3"/>
  <c r="K3314" i="3" s="1"/>
  <c r="N3314" i="3"/>
  <c r="M3663" i="3" l="1"/>
  <c r="L3315" i="3"/>
  <c r="K3315" i="3" s="1"/>
  <c r="N3315" i="3"/>
  <c r="M3664" i="3" l="1"/>
  <c r="L3316" i="3"/>
  <c r="K3316" i="3" s="1"/>
  <c r="N3316" i="3"/>
  <c r="M3665" i="3" l="1"/>
  <c r="L3317" i="3"/>
  <c r="K3317" i="3" s="1"/>
  <c r="N3317" i="3"/>
  <c r="M3666" i="3" l="1"/>
  <c r="L3318" i="3"/>
  <c r="K3318" i="3" s="1"/>
  <c r="N3318" i="3"/>
  <c r="M3667" i="3" l="1"/>
  <c r="L3319" i="3"/>
  <c r="K3319" i="3" s="1"/>
  <c r="N3319" i="3"/>
  <c r="M3668" i="3" l="1"/>
  <c r="L3320" i="3"/>
  <c r="K3320" i="3" s="1"/>
  <c r="N3320" i="3"/>
  <c r="M3669" i="3" l="1"/>
  <c r="L3321" i="3"/>
  <c r="K3321" i="3" s="1"/>
  <c r="N3321" i="3"/>
  <c r="M3670" i="3" l="1"/>
  <c r="L3322" i="3"/>
  <c r="K3322" i="3" s="1"/>
  <c r="N3322" i="3"/>
  <c r="M3671" i="3" l="1"/>
  <c r="N3323" i="3"/>
  <c r="L3323" i="3"/>
  <c r="K3323" i="3" s="1"/>
  <c r="M3672" i="3" l="1"/>
  <c r="L3324" i="3"/>
  <c r="K3324" i="3" s="1"/>
  <c r="N3324" i="3"/>
  <c r="M3673" i="3" l="1"/>
  <c r="L3325" i="3"/>
  <c r="K3325" i="3" s="1"/>
  <c r="N3325" i="3"/>
  <c r="M3674" i="3" l="1"/>
  <c r="L3326" i="3"/>
  <c r="K3326" i="3" s="1"/>
  <c r="N3326" i="3"/>
  <c r="M3675" i="3" l="1"/>
  <c r="L3327" i="3"/>
  <c r="K3327" i="3" s="1"/>
  <c r="N3327" i="3"/>
  <c r="M3676" i="3" l="1"/>
  <c r="L3328" i="3"/>
  <c r="K3328" i="3" s="1"/>
  <c r="N3328" i="3"/>
  <c r="M3677" i="3" l="1"/>
  <c r="L3329" i="3"/>
  <c r="K3329" i="3" s="1"/>
  <c r="N3329" i="3"/>
  <c r="M3678" i="3" l="1"/>
  <c r="L3330" i="3"/>
  <c r="K3330" i="3" s="1"/>
  <c r="N3330" i="3"/>
  <c r="M3679" i="3" l="1"/>
  <c r="L3331" i="3"/>
  <c r="K3331" i="3" s="1"/>
  <c r="N3331" i="3"/>
  <c r="M3680" i="3" l="1"/>
  <c r="L3332" i="3"/>
  <c r="K3332" i="3" s="1"/>
  <c r="N3332" i="3"/>
  <c r="M3681" i="3" l="1"/>
  <c r="L3333" i="3"/>
  <c r="K3333" i="3" s="1"/>
  <c r="N3333" i="3"/>
  <c r="M3682" i="3" l="1"/>
  <c r="L3334" i="3"/>
  <c r="K3334" i="3" s="1"/>
  <c r="N3334" i="3"/>
  <c r="M3683" i="3" l="1"/>
  <c r="L3335" i="3"/>
  <c r="K3335" i="3" s="1"/>
  <c r="N3335" i="3"/>
  <c r="M3684" i="3" l="1"/>
  <c r="L3336" i="3"/>
  <c r="K3336" i="3" s="1"/>
  <c r="N3336" i="3"/>
  <c r="M3685" i="3" l="1"/>
  <c r="L3337" i="3"/>
  <c r="K3337" i="3" s="1"/>
  <c r="N3337" i="3"/>
  <c r="M3686" i="3" l="1"/>
  <c r="L3338" i="3"/>
  <c r="K3338" i="3" s="1"/>
  <c r="N3338" i="3"/>
  <c r="M3687" i="3" l="1"/>
  <c r="L3339" i="3"/>
  <c r="K3339" i="3" s="1"/>
  <c r="N3339" i="3"/>
  <c r="M3688" i="3" l="1"/>
  <c r="L3340" i="3"/>
  <c r="K3340" i="3" s="1"/>
  <c r="N3340" i="3"/>
  <c r="M3689" i="3" l="1"/>
  <c r="L3341" i="3"/>
  <c r="K3341" i="3" s="1"/>
  <c r="N3341" i="3"/>
  <c r="M3690" i="3" l="1"/>
  <c r="L3342" i="3"/>
  <c r="K3342" i="3" s="1"/>
  <c r="N3342" i="3"/>
  <c r="M3691" i="3" l="1"/>
  <c r="L3343" i="3"/>
  <c r="K3343" i="3" s="1"/>
  <c r="N3343" i="3"/>
  <c r="M3692" i="3" l="1"/>
  <c r="L3344" i="3"/>
  <c r="K3344" i="3" s="1"/>
  <c r="N3344" i="3"/>
  <c r="M3693" i="3" l="1"/>
  <c r="L3345" i="3"/>
  <c r="K3345" i="3" s="1"/>
  <c r="N3345" i="3"/>
  <c r="M3694" i="3" l="1"/>
  <c r="L3346" i="3"/>
  <c r="K3346" i="3" s="1"/>
  <c r="N3346" i="3"/>
  <c r="M3695" i="3" l="1"/>
  <c r="L3347" i="3"/>
  <c r="K3347" i="3" s="1"/>
  <c r="N3347" i="3"/>
  <c r="M3696" i="3" l="1"/>
  <c r="L3348" i="3"/>
  <c r="K3348" i="3" s="1"/>
  <c r="N3348" i="3"/>
  <c r="M3697" i="3" l="1"/>
  <c r="L3349" i="3"/>
  <c r="K3349" i="3" s="1"/>
  <c r="N3349" i="3"/>
  <c r="M3698" i="3" l="1"/>
  <c r="L3350" i="3"/>
  <c r="K3350" i="3" s="1"/>
  <c r="N3350" i="3"/>
  <c r="M3699" i="3" l="1"/>
  <c r="L3351" i="3"/>
  <c r="K3351" i="3" s="1"/>
  <c r="N3351" i="3"/>
  <c r="M3700" i="3" l="1"/>
  <c r="L3352" i="3"/>
  <c r="K3352" i="3" s="1"/>
  <c r="N3352" i="3"/>
  <c r="M3701" i="3" l="1"/>
  <c r="L3353" i="3"/>
  <c r="K3353" i="3" s="1"/>
  <c r="N3353" i="3"/>
  <c r="M3702" i="3" l="1"/>
  <c r="L3354" i="3"/>
  <c r="K3354" i="3" s="1"/>
  <c r="N3354" i="3"/>
  <c r="M3703" i="3" l="1"/>
  <c r="L3355" i="3"/>
  <c r="K3355" i="3" s="1"/>
  <c r="N3355" i="3"/>
  <c r="M3704" i="3" l="1"/>
  <c r="L3356" i="3"/>
  <c r="K3356" i="3" s="1"/>
  <c r="N3356" i="3"/>
  <c r="M3705" i="3" l="1"/>
  <c r="L3357" i="3"/>
  <c r="K3357" i="3" s="1"/>
  <c r="N3357" i="3"/>
  <c r="M3706" i="3" l="1"/>
  <c r="L3358" i="3"/>
  <c r="K3358" i="3" s="1"/>
  <c r="N3358" i="3"/>
  <c r="M3707" i="3" l="1"/>
  <c r="L3359" i="3"/>
  <c r="K3359" i="3" s="1"/>
  <c r="N3359" i="3"/>
  <c r="M3708" i="3" l="1"/>
  <c r="L3360" i="3"/>
  <c r="K3360" i="3" s="1"/>
  <c r="N3360" i="3"/>
  <c r="M3709" i="3" l="1"/>
  <c r="L3361" i="3"/>
  <c r="K3361" i="3" s="1"/>
  <c r="N3361" i="3"/>
  <c r="M3710" i="3" l="1"/>
  <c r="L3362" i="3"/>
  <c r="K3362" i="3" s="1"/>
  <c r="N3362" i="3"/>
  <c r="M3711" i="3" l="1"/>
  <c r="L3363" i="3"/>
  <c r="K3363" i="3" s="1"/>
  <c r="N3363" i="3"/>
  <c r="M3712" i="3" l="1"/>
  <c r="L3364" i="3"/>
  <c r="K3364" i="3" s="1"/>
  <c r="N3364" i="3"/>
  <c r="M3713" i="3" l="1"/>
  <c r="L3365" i="3"/>
  <c r="K3365" i="3" s="1"/>
  <c r="N3365" i="3"/>
  <c r="M3714" i="3" l="1"/>
  <c r="L3366" i="3"/>
  <c r="K3366" i="3" s="1"/>
  <c r="N3366" i="3"/>
  <c r="M3715" i="3" l="1"/>
  <c r="L3367" i="3"/>
  <c r="K3367" i="3" s="1"/>
  <c r="N3367" i="3"/>
  <c r="M3716" i="3" l="1"/>
  <c r="L3368" i="3"/>
  <c r="K3368" i="3" s="1"/>
  <c r="N3368" i="3"/>
  <c r="M3717" i="3" l="1"/>
  <c r="L3369" i="3"/>
  <c r="K3369" i="3" s="1"/>
  <c r="N3369" i="3"/>
  <c r="M3718" i="3" l="1"/>
  <c r="L3370" i="3"/>
  <c r="K3370" i="3" s="1"/>
  <c r="N3370" i="3"/>
  <c r="M3719" i="3" l="1"/>
  <c r="L3371" i="3"/>
  <c r="K3371" i="3" s="1"/>
  <c r="N3371" i="3"/>
  <c r="M3720" i="3" l="1"/>
  <c r="L3372" i="3"/>
  <c r="K3372" i="3" s="1"/>
  <c r="N3372" i="3"/>
  <c r="M3721" i="3" l="1"/>
  <c r="L3373" i="3"/>
  <c r="K3373" i="3" s="1"/>
  <c r="N3373" i="3"/>
  <c r="M3722" i="3" l="1"/>
  <c r="L3374" i="3"/>
  <c r="K3374" i="3" s="1"/>
  <c r="N3374" i="3"/>
  <c r="M3723" i="3" l="1"/>
  <c r="L3375" i="3"/>
  <c r="K3375" i="3" s="1"/>
  <c r="N3375" i="3"/>
  <c r="M3724" i="3" l="1"/>
  <c r="L3376" i="3"/>
  <c r="K3376" i="3" s="1"/>
  <c r="N3376" i="3"/>
  <c r="M3725" i="3" l="1"/>
  <c r="L3377" i="3"/>
  <c r="K3377" i="3" s="1"/>
  <c r="N3377" i="3"/>
  <c r="M3726" i="3" l="1"/>
  <c r="L3378" i="3"/>
  <c r="K3378" i="3" s="1"/>
  <c r="N3378" i="3"/>
  <c r="M3727" i="3" l="1"/>
  <c r="L3379" i="3"/>
  <c r="K3379" i="3" s="1"/>
  <c r="N3379" i="3"/>
  <c r="M3728" i="3" l="1"/>
  <c r="L3380" i="3"/>
  <c r="K3380" i="3" s="1"/>
  <c r="N3380" i="3"/>
  <c r="M3729" i="3" l="1"/>
  <c r="L3381" i="3"/>
  <c r="K3381" i="3" s="1"/>
  <c r="N3381" i="3"/>
  <c r="M3730" i="3" l="1"/>
  <c r="L3382" i="3"/>
  <c r="K3382" i="3" s="1"/>
  <c r="N3382" i="3"/>
  <c r="M3731" i="3" l="1"/>
  <c r="L3383" i="3"/>
  <c r="K3383" i="3" s="1"/>
  <c r="N3383" i="3"/>
  <c r="M3732" i="3" l="1"/>
  <c r="L3384" i="3"/>
  <c r="K3384" i="3" s="1"/>
  <c r="N3384" i="3"/>
  <c r="M3733" i="3" l="1"/>
  <c r="L3385" i="3"/>
  <c r="K3385" i="3" s="1"/>
  <c r="N3385" i="3"/>
  <c r="M3734" i="3" l="1"/>
  <c r="L3386" i="3"/>
  <c r="K3386" i="3" s="1"/>
  <c r="N3386" i="3"/>
  <c r="M3735" i="3" l="1"/>
  <c r="L3387" i="3"/>
  <c r="K3387" i="3" s="1"/>
  <c r="N3387" i="3"/>
  <c r="M3736" i="3" l="1"/>
  <c r="L3388" i="3"/>
  <c r="K3388" i="3" s="1"/>
  <c r="N3388" i="3"/>
  <c r="M3737" i="3" l="1"/>
  <c r="L3389" i="3"/>
  <c r="K3389" i="3" s="1"/>
  <c r="N3389" i="3"/>
  <c r="M3738" i="3" l="1"/>
  <c r="L3390" i="3"/>
  <c r="K3390" i="3" s="1"/>
  <c r="N3390" i="3"/>
  <c r="M3739" i="3" l="1"/>
  <c r="L3391" i="3"/>
  <c r="K3391" i="3" s="1"/>
  <c r="N3391" i="3"/>
  <c r="M3740" i="3" l="1"/>
  <c r="L3392" i="3"/>
  <c r="K3392" i="3" s="1"/>
  <c r="N3392" i="3"/>
  <c r="M3741" i="3" l="1"/>
  <c r="L3393" i="3"/>
  <c r="K3393" i="3" s="1"/>
  <c r="N3393" i="3"/>
  <c r="M3742" i="3" l="1"/>
  <c r="L3394" i="3"/>
  <c r="K3394" i="3" s="1"/>
  <c r="N3394" i="3"/>
  <c r="M3743" i="3" l="1"/>
  <c r="L3395" i="3"/>
  <c r="K3395" i="3" s="1"/>
  <c r="N3395" i="3"/>
  <c r="M3744" i="3" l="1"/>
  <c r="L3396" i="3"/>
  <c r="K3396" i="3" s="1"/>
  <c r="N3396" i="3"/>
  <c r="M3745" i="3" l="1"/>
  <c r="L3397" i="3"/>
  <c r="K3397" i="3" s="1"/>
  <c r="N3397" i="3"/>
  <c r="M3746" i="3" l="1"/>
  <c r="L3398" i="3"/>
  <c r="K3398" i="3" s="1"/>
  <c r="N3398" i="3"/>
  <c r="M3747" i="3" l="1"/>
  <c r="L3399" i="3"/>
  <c r="K3399" i="3" s="1"/>
  <c r="N3399" i="3"/>
  <c r="M3748" i="3" l="1"/>
  <c r="L3400" i="3"/>
  <c r="K3400" i="3" s="1"/>
  <c r="N3400" i="3"/>
  <c r="M3749" i="3" l="1"/>
  <c r="L3401" i="3"/>
  <c r="K3401" i="3" s="1"/>
  <c r="N3401" i="3"/>
  <c r="M3750" i="3" l="1"/>
  <c r="L3402" i="3"/>
  <c r="K3402" i="3" s="1"/>
  <c r="N3402" i="3"/>
  <c r="M3751" i="3" l="1"/>
  <c r="L3403" i="3"/>
  <c r="K3403" i="3" s="1"/>
  <c r="N3403" i="3"/>
  <c r="M3752" i="3" l="1"/>
  <c r="L3404" i="3"/>
  <c r="K3404" i="3" s="1"/>
  <c r="N3404" i="3"/>
  <c r="M3753" i="3" l="1"/>
  <c r="L3405" i="3"/>
  <c r="K3405" i="3" s="1"/>
  <c r="N3405" i="3"/>
  <c r="M3754" i="3" l="1"/>
  <c r="L3406" i="3"/>
  <c r="K3406" i="3" s="1"/>
  <c r="N3406" i="3"/>
  <c r="M3755" i="3" l="1"/>
  <c r="L3407" i="3"/>
  <c r="K3407" i="3" s="1"/>
  <c r="N3407" i="3"/>
  <c r="M3756" i="3" l="1"/>
  <c r="L3408" i="3"/>
  <c r="K3408" i="3" s="1"/>
  <c r="N3408" i="3"/>
  <c r="M3757" i="3" l="1"/>
  <c r="L3409" i="3"/>
  <c r="K3409" i="3" s="1"/>
  <c r="N3409" i="3"/>
  <c r="M3758" i="3" l="1"/>
  <c r="L3410" i="3"/>
  <c r="K3410" i="3" s="1"/>
  <c r="N3410" i="3"/>
  <c r="M3759" i="3" l="1"/>
  <c r="L3411" i="3"/>
  <c r="K3411" i="3" s="1"/>
  <c r="N3411" i="3"/>
  <c r="M3760" i="3" l="1"/>
  <c r="L3412" i="3"/>
  <c r="K3412" i="3" s="1"/>
  <c r="N3412" i="3"/>
  <c r="M3761" i="3" l="1"/>
  <c r="L3413" i="3"/>
  <c r="K3413" i="3" s="1"/>
  <c r="N3413" i="3"/>
  <c r="M3762" i="3" l="1"/>
  <c r="L3414" i="3"/>
  <c r="K3414" i="3" s="1"/>
  <c r="N3414" i="3"/>
  <c r="M3763" i="3" l="1"/>
  <c r="L3415" i="3"/>
  <c r="K3415" i="3" s="1"/>
  <c r="N3415" i="3"/>
  <c r="M3764" i="3" l="1"/>
  <c r="L3416" i="3"/>
  <c r="K3416" i="3" s="1"/>
  <c r="N3416" i="3"/>
  <c r="M3765" i="3" l="1"/>
  <c r="L3417" i="3"/>
  <c r="K3417" i="3" s="1"/>
  <c r="N3417" i="3"/>
  <c r="M3766" i="3" l="1"/>
  <c r="L3418" i="3"/>
  <c r="K3418" i="3" s="1"/>
  <c r="N3418" i="3"/>
  <c r="M3767" i="3" l="1"/>
  <c r="L3419" i="3"/>
  <c r="K3419" i="3" s="1"/>
  <c r="N3419" i="3"/>
  <c r="M3768" i="3" l="1"/>
  <c r="L3420" i="3"/>
  <c r="K3420" i="3" s="1"/>
  <c r="N3420" i="3"/>
  <c r="M3769" i="3" l="1"/>
  <c r="L3421" i="3"/>
  <c r="K3421" i="3" s="1"/>
  <c r="N3421" i="3"/>
  <c r="M3770" i="3" l="1"/>
  <c r="L3422" i="3"/>
  <c r="K3422" i="3" s="1"/>
  <c r="N3422" i="3"/>
  <c r="M3771" i="3" l="1"/>
  <c r="L3423" i="3"/>
  <c r="K3423" i="3" s="1"/>
  <c r="N3423" i="3"/>
  <c r="M3772" i="3" l="1"/>
  <c r="L3424" i="3"/>
  <c r="K3424" i="3" s="1"/>
  <c r="N3424" i="3"/>
  <c r="M3773" i="3" l="1"/>
  <c r="L3425" i="3"/>
  <c r="K3425" i="3" s="1"/>
  <c r="N3425" i="3"/>
  <c r="M3774" i="3" l="1"/>
  <c r="L3426" i="3"/>
  <c r="K3426" i="3" s="1"/>
  <c r="N3426" i="3"/>
  <c r="M3775" i="3" l="1"/>
  <c r="L3427" i="3"/>
  <c r="K3427" i="3" s="1"/>
  <c r="N3427" i="3"/>
  <c r="M3776" i="3" l="1"/>
  <c r="L3428" i="3"/>
  <c r="K3428" i="3" s="1"/>
  <c r="N3428" i="3"/>
  <c r="M3777" i="3" l="1"/>
  <c r="L3429" i="3"/>
  <c r="K3429" i="3" s="1"/>
  <c r="N3429" i="3"/>
  <c r="M3778" i="3" l="1"/>
  <c r="L3430" i="3"/>
  <c r="K3430" i="3" s="1"/>
  <c r="N3430" i="3"/>
  <c r="M3779" i="3" l="1"/>
  <c r="L3431" i="3"/>
  <c r="K3431" i="3" s="1"/>
  <c r="N3431" i="3"/>
  <c r="M3780" i="3" l="1"/>
  <c r="L3432" i="3"/>
  <c r="K3432" i="3" s="1"/>
  <c r="N3432" i="3"/>
  <c r="M3781" i="3" l="1"/>
  <c r="L3433" i="3"/>
  <c r="K3433" i="3" s="1"/>
  <c r="N3433" i="3"/>
  <c r="M3782" i="3" l="1"/>
  <c r="L3434" i="3"/>
  <c r="K3434" i="3" s="1"/>
  <c r="N3434" i="3"/>
  <c r="M3783" i="3" l="1"/>
  <c r="L3435" i="3"/>
  <c r="K3435" i="3" s="1"/>
  <c r="N3435" i="3"/>
  <c r="M3784" i="3" l="1"/>
  <c r="L3436" i="3"/>
  <c r="K3436" i="3" s="1"/>
  <c r="N3436" i="3"/>
  <c r="M3785" i="3" l="1"/>
  <c r="L3437" i="3"/>
  <c r="K3437" i="3" s="1"/>
  <c r="N3437" i="3"/>
  <c r="M3786" i="3" l="1"/>
  <c r="L3438" i="3"/>
  <c r="K3438" i="3" s="1"/>
  <c r="N3438" i="3"/>
  <c r="M3787" i="3" l="1"/>
  <c r="L3439" i="3"/>
  <c r="K3439" i="3" s="1"/>
  <c r="N3439" i="3"/>
  <c r="M3788" i="3" l="1"/>
  <c r="L3440" i="3"/>
  <c r="K3440" i="3" s="1"/>
  <c r="N3440" i="3"/>
  <c r="M3789" i="3" l="1"/>
  <c r="L3441" i="3"/>
  <c r="K3441" i="3" s="1"/>
  <c r="N3441" i="3"/>
  <c r="M3790" i="3" l="1"/>
  <c r="L3442" i="3"/>
  <c r="K3442" i="3" s="1"/>
  <c r="N3442" i="3"/>
  <c r="M3791" i="3" l="1"/>
  <c r="L3443" i="3"/>
  <c r="K3443" i="3" s="1"/>
  <c r="N3443" i="3"/>
  <c r="M3792" i="3" l="1"/>
  <c r="L3444" i="3"/>
  <c r="K3444" i="3" s="1"/>
  <c r="N3444" i="3"/>
  <c r="M3793" i="3" l="1"/>
  <c r="L3445" i="3"/>
  <c r="K3445" i="3" s="1"/>
  <c r="N3445" i="3"/>
  <c r="M3794" i="3" l="1"/>
  <c r="L3446" i="3"/>
  <c r="K3446" i="3" s="1"/>
  <c r="N3446" i="3"/>
  <c r="M3795" i="3" l="1"/>
  <c r="L3447" i="3"/>
  <c r="K3447" i="3" s="1"/>
  <c r="N3447" i="3"/>
  <c r="M3796" i="3" l="1"/>
  <c r="L3448" i="3"/>
  <c r="K3448" i="3" s="1"/>
  <c r="N3448" i="3"/>
  <c r="M3797" i="3" l="1"/>
  <c r="L3449" i="3"/>
  <c r="K3449" i="3" s="1"/>
  <c r="N3449" i="3"/>
  <c r="M3798" i="3" l="1"/>
  <c r="L3450" i="3"/>
  <c r="K3450" i="3" s="1"/>
  <c r="N3450" i="3"/>
  <c r="M3799" i="3" l="1"/>
  <c r="L3451" i="3"/>
  <c r="K3451" i="3" s="1"/>
  <c r="N3451" i="3"/>
  <c r="M3800" i="3" l="1"/>
  <c r="L3452" i="3"/>
  <c r="K3452" i="3" s="1"/>
  <c r="N3452" i="3"/>
  <c r="M3801" i="3" l="1"/>
  <c r="L3453" i="3"/>
  <c r="K3453" i="3" s="1"/>
  <c r="N3453" i="3"/>
  <c r="M3802" i="3" l="1"/>
  <c r="L3454" i="3"/>
  <c r="K3454" i="3" s="1"/>
  <c r="N3454" i="3"/>
  <c r="M3803" i="3" l="1"/>
  <c r="L3455" i="3"/>
  <c r="K3455" i="3" s="1"/>
  <c r="N3455" i="3"/>
  <c r="M3804" i="3" l="1"/>
  <c r="L3456" i="3"/>
  <c r="K3456" i="3" s="1"/>
  <c r="N3456" i="3"/>
  <c r="M3805" i="3" l="1"/>
  <c r="N3457" i="3"/>
  <c r="L3457" i="3"/>
  <c r="K3457" i="3" s="1"/>
  <c r="M3806" i="3" l="1"/>
  <c r="L3458" i="3"/>
  <c r="K3458" i="3" s="1"/>
  <c r="N3458" i="3"/>
  <c r="M3807" i="3" l="1"/>
  <c r="L3459" i="3"/>
  <c r="K3459" i="3" s="1"/>
  <c r="N3459" i="3"/>
  <c r="M3808" i="3" l="1"/>
  <c r="L3460" i="3"/>
  <c r="K3460" i="3" s="1"/>
  <c r="N3460" i="3"/>
  <c r="M3809" i="3" l="1"/>
  <c r="L3461" i="3"/>
  <c r="K3461" i="3" s="1"/>
  <c r="N3461" i="3"/>
  <c r="M3810" i="3" l="1"/>
  <c r="L3462" i="3"/>
  <c r="K3462" i="3" s="1"/>
  <c r="N3462" i="3"/>
  <c r="M3811" i="3" l="1"/>
  <c r="L3463" i="3"/>
  <c r="K3463" i="3" s="1"/>
  <c r="N3463" i="3"/>
  <c r="M3812" i="3" l="1"/>
  <c r="L3464" i="3"/>
  <c r="K3464" i="3" s="1"/>
  <c r="N3464" i="3"/>
  <c r="M3813" i="3" l="1"/>
  <c r="L3465" i="3"/>
  <c r="K3465" i="3" s="1"/>
  <c r="N3465" i="3"/>
  <c r="M3814" i="3" l="1"/>
  <c r="L3466" i="3"/>
  <c r="K3466" i="3" s="1"/>
  <c r="N3466" i="3"/>
  <c r="M3815" i="3" l="1"/>
  <c r="L3467" i="3"/>
  <c r="K3467" i="3" s="1"/>
  <c r="N3467" i="3"/>
  <c r="M3816" i="3" l="1"/>
  <c r="L3468" i="3"/>
  <c r="K3468" i="3" s="1"/>
  <c r="N3468" i="3"/>
  <c r="M3817" i="3" l="1"/>
  <c r="L3469" i="3"/>
  <c r="K3469" i="3" s="1"/>
  <c r="N3469" i="3"/>
  <c r="M3818" i="3" l="1"/>
  <c r="L3470" i="3"/>
  <c r="K3470" i="3" s="1"/>
  <c r="N3470" i="3"/>
  <c r="M3819" i="3" l="1"/>
  <c r="L3471" i="3"/>
  <c r="K3471" i="3" s="1"/>
  <c r="N3471" i="3"/>
  <c r="M3820" i="3" l="1"/>
  <c r="L3472" i="3"/>
  <c r="K3472" i="3" s="1"/>
  <c r="N3472" i="3"/>
  <c r="M3821" i="3" l="1"/>
  <c r="L3473" i="3"/>
  <c r="K3473" i="3" s="1"/>
  <c r="N3473" i="3"/>
  <c r="M3822" i="3" l="1"/>
  <c r="L3474" i="3"/>
  <c r="K3474" i="3" s="1"/>
  <c r="N3474" i="3"/>
  <c r="M3823" i="3" l="1"/>
  <c r="L3475" i="3"/>
  <c r="K3475" i="3" s="1"/>
  <c r="N3475" i="3"/>
  <c r="M3824" i="3" l="1"/>
  <c r="L3476" i="3"/>
  <c r="K3476" i="3" s="1"/>
  <c r="N3476" i="3"/>
  <c r="M3825" i="3" l="1"/>
  <c r="L3477" i="3"/>
  <c r="K3477" i="3" s="1"/>
  <c r="N3477" i="3"/>
  <c r="M3826" i="3" l="1"/>
  <c r="L3478" i="3"/>
  <c r="K3478" i="3" s="1"/>
  <c r="N3478" i="3"/>
  <c r="M3827" i="3" l="1"/>
  <c r="L3479" i="3"/>
  <c r="K3479" i="3" s="1"/>
  <c r="N3479" i="3"/>
  <c r="M3828" i="3" l="1"/>
  <c r="L3480" i="3"/>
  <c r="K3480" i="3" s="1"/>
  <c r="N3480" i="3"/>
  <c r="M3829" i="3" l="1"/>
  <c r="L3481" i="3"/>
  <c r="K3481" i="3" s="1"/>
  <c r="N3481" i="3"/>
  <c r="M3830" i="3" l="1"/>
  <c r="L3482" i="3"/>
  <c r="K3482" i="3" s="1"/>
  <c r="N3482" i="3"/>
  <c r="M3831" i="3" l="1"/>
  <c r="L3483" i="3"/>
  <c r="K3483" i="3" s="1"/>
  <c r="N3483" i="3"/>
  <c r="M3832" i="3" l="1"/>
  <c r="L3484" i="3"/>
  <c r="K3484" i="3" s="1"/>
  <c r="N3484" i="3"/>
  <c r="M3833" i="3" l="1"/>
  <c r="L3485" i="3"/>
  <c r="K3485" i="3" s="1"/>
  <c r="N3485" i="3"/>
  <c r="M3834" i="3" l="1"/>
  <c r="L3486" i="3"/>
  <c r="K3486" i="3" s="1"/>
  <c r="N3486" i="3"/>
  <c r="M3835" i="3" l="1"/>
  <c r="L3487" i="3"/>
  <c r="K3487" i="3" s="1"/>
  <c r="N3487" i="3"/>
  <c r="M3836" i="3" l="1"/>
  <c r="L3488" i="3"/>
  <c r="K3488" i="3" s="1"/>
  <c r="N3488" i="3"/>
  <c r="M3837" i="3" l="1"/>
  <c r="L3489" i="3"/>
  <c r="K3489" i="3" s="1"/>
  <c r="N3489" i="3"/>
  <c r="M3838" i="3" l="1"/>
  <c r="L3490" i="3"/>
  <c r="K3490" i="3" s="1"/>
  <c r="N3490" i="3"/>
  <c r="M3839" i="3" l="1"/>
  <c r="L3491" i="3"/>
  <c r="K3491" i="3" s="1"/>
  <c r="N3491" i="3"/>
  <c r="M3840" i="3" l="1"/>
  <c r="L3492" i="3"/>
  <c r="K3492" i="3" s="1"/>
  <c r="N3492" i="3"/>
  <c r="M3841" i="3" l="1"/>
  <c r="N3493" i="3"/>
  <c r="L3493" i="3"/>
  <c r="K3493" i="3" s="1"/>
  <c r="M3842" i="3" l="1"/>
  <c r="L3494" i="3"/>
  <c r="K3494" i="3" s="1"/>
  <c r="N3494" i="3"/>
  <c r="M3843" i="3" l="1"/>
  <c r="L3495" i="3"/>
  <c r="K3495" i="3" s="1"/>
  <c r="N3495" i="3"/>
  <c r="M3844" i="3" l="1"/>
  <c r="N3496" i="3"/>
  <c r="L3496" i="3"/>
  <c r="K3496" i="3" s="1"/>
  <c r="M3845" i="3" l="1"/>
  <c r="L3497" i="3"/>
  <c r="K3497" i="3" s="1"/>
  <c r="N3497" i="3"/>
  <c r="M3846" i="3" l="1"/>
  <c r="L3498" i="3"/>
  <c r="K3498" i="3" s="1"/>
  <c r="N3498" i="3"/>
  <c r="M3847" i="3" l="1"/>
  <c r="L3499" i="3"/>
  <c r="K3499" i="3" s="1"/>
  <c r="N3499" i="3"/>
  <c r="M3848" i="3" l="1"/>
  <c r="L3500" i="3"/>
  <c r="K3500" i="3" s="1"/>
  <c r="N3500" i="3"/>
  <c r="M3849" i="3" l="1"/>
  <c r="L3501" i="3"/>
  <c r="K3501" i="3" s="1"/>
  <c r="N3501" i="3"/>
  <c r="M3850" i="3" l="1"/>
  <c r="N3502" i="3"/>
  <c r="L3502" i="3"/>
  <c r="K3502" i="3" s="1"/>
  <c r="M3851" i="3" l="1"/>
  <c r="L3503" i="3"/>
  <c r="K3503" i="3" s="1"/>
  <c r="N3503" i="3"/>
  <c r="M3852" i="3" l="1"/>
  <c r="L3504" i="3"/>
  <c r="K3504" i="3" s="1"/>
  <c r="N3504" i="3"/>
  <c r="M3853" i="3" l="1"/>
  <c r="L3505" i="3"/>
  <c r="K3505" i="3" s="1"/>
  <c r="N3505" i="3"/>
  <c r="M3854" i="3" l="1"/>
  <c r="L3506" i="3"/>
  <c r="K3506" i="3" s="1"/>
  <c r="N3506" i="3"/>
  <c r="M3855" i="3" l="1"/>
  <c r="L3507" i="3"/>
  <c r="K3507" i="3" s="1"/>
  <c r="N3507" i="3"/>
  <c r="M3856" i="3" l="1"/>
  <c r="N3508" i="3"/>
  <c r="L3508" i="3"/>
  <c r="K3508" i="3" s="1"/>
  <c r="M3857" i="3" l="1"/>
  <c r="L3509" i="3"/>
  <c r="K3509" i="3" s="1"/>
  <c r="N3509" i="3"/>
  <c r="M3858" i="3" l="1"/>
  <c r="L3510" i="3"/>
  <c r="K3510" i="3" s="1"/>
  <c r="N3510" i="3"/>
  <c r="M3859" i="3" l="1"/>
  <c r="L3511" i="3"/>
  <c r="K3511" i="3" s="1"/>
  <c r="N3511" i="3"/>
  <c r="M3860" i="3" l="1"/>
  <c r="L3512" i="3"/>
  <c r="K3512" i="3" s="1"/>
  <c r="N3512" i="3"/>
  <c r="M3861" i="3" l="1"/>
  <c r="L3513" i="3"/>
  <c r="K3513" i="3" s="1"/>
  <c r="N3513" i="3"/>
  <c r="M3862" i="3" l="1"/>
  <c r="N3514" i="3"/>
  <c r="L3514" i="3"/>
  <c r="K3514" i="3" s="1"/>
  <c r="M3863" i="3" l="1"/>
  <c r="L3515" i="3"/>
  <c r="K3515" i="3" s="1"/>
  <c r="N3515" i="3"/>
  <c r="M3864" i="3" l="1"/>
  <c r="L3516" i="3"/>
  <c r="K3516" i="3" s="1"/>
  <c r="N3516" i="3"/>
  <c r="M3865" i="3" l="1"/>
  <c r="L3517" i="3"/>
  <c r="K3517" i="3" s="1"/>
  <c r="N3517" i="3"/>
  <c r="M3866" i="3" l="1"/>
  <c r="L3518" i="3"/>
  <c r="K3518" i="3" s="1"/>
  <c r="N3518" i="3"/>
  <c r="M3867" i="3" l="1"/>
  <c r="L3519" i="3"/>
  <c r="K3519" i="3" s="1"/>
  <c r="N3519" i="3"/>
  <c r="M3868" i="3" l="1"/>
  <c r="N3520" i="3"/>
  <c r="L3520" i="3"/>
  <c r="K3520" i="3" s="1"/>
  <c r="M3869" i="3" l="1"/>
  <c r="L3521" i="3"/>
  <c r="K3521" i="3" s="1"/>
  <c r="N3521" i="3"/>
  <c r="M3870" i="3" l="1"/>
  <c r="L3522" i="3"/>
  <c r="K3522" i="3" s="1"/>
  <c r="N3522" i="3"/>
  <c r="M3871" i="3" l="1"/>
  <c r="L3523" i="3"/>
  <c r="K3523" i="3" s="1"/>
  <c r="N3523" i="3"/>
  <c r="M3872" i="3" l="1"/>
  <c r="L3524" i="3"/>
  <c r="K3524" i="3" s="1"/>
  <c r="N3524" i="3"/>
  <c r="M3873" i="3" l="1"/>
  <c r="L3525" i="3"/>
  <c r="K3525" i="3" s="1"/>
  <c r="N3525" i="3"/>
  <c r="M3874" i="3" l="1"/>
  <c r="N3526" i="3"/>
  <c r="L3526" i="3"/>
  <c r="K3526" i="3" s="1"/>
  <c r="M3875" i="3" l="1"/>
  <c r="L3527" i="3"/>
  <c r="K3527" i="3" s="1"/>
  <c r="N3527" i="3"/>
  <c r="M3876" i="3" l="1"/>
  <c r="L3528" i="3"/>
  <c r="K3528" i="3" s="1"/>
  <c r="N3528" i="3"/>
  <c r="M3877" i="3" l="1"/>
  <c r="L3529" i="3"/>
  <c r="K3529" i="3" s="1"/>
  <c r="N3529" i="3"/>
  <c r="M3878" i="3" l="1"/>
  <c r="L3530" i="3"/>
  <c r="K3530" i="3" s="1"/>
  <c r="N3530" i="3"/>
  <c r="M3879" i="3" l="1"/>
  <c r="L3531" i="3"/>
  <c r="K3531" i="3" s="1"/>
  <c r="N3531" i="3"/>
  <c r="M3880" i="3" l="1"/>
  <c r="N3532" i="3"/>
  <c r="L3532" i="3"/>
  <c r="K3532" i="3" s="1"/>
  <c r="M3881" i="3" l="1"/>
  <c r="L3533" i="3"/>
  <c r="K3533" i="3" s="1"/>
  <c r="N3533" i="3"/>
  <c r="M3882" i="3" l="1"/>
  <c r="L3534" i="3"/>
  <c r="K3534" i="3" s="1"/>
  <c r="N3534" i="3"/>
  <c r="M3883" i="3" l="1"/>
  <c r="L3535" i="3"/>
  <c r="K3535" i="3" s="1"/>
  <c r="N3535" i="3"/>
  <c r="M3884" i="3" l="1"/>
  <c r="L3536" i="3"/>
  <c r="K3536" i="3" s="1"/>
  <c r="N3536" i="3"/>
  <c r="M3885" i="3" l="1"/>
  <c r="L3537" i="3"/>
  <c r="K3537" i="3" s="1"/>
  <c r="N3537" i="3"/>
  <c r="M3886" i="3" l="1"/>
  <c r="N3538" i="3"/>
  <c r="L3538" i="3"/>
  <c r="K3538" i="3" s="1"/>
  <c r="M3887" i="3" l="1"/>
  <c r="L3539" i="3"/>
  <c r="K3539" i="3" s="1"/>
  <c r="N3539" i="3"/>
  <c r="M3888" i="3" l="1"/>
  <c r="L3540" i="3"/>
  <c r="K3540" i="3" s="1"/>
  <c r="N3540" i="3"/>
  <c r="M3889" i="3" l="1"/>
  <c r="L3541" i="3"/>
  <c r="K3541" i="3" s="1"/>
  <c r="N3541" i="3"/>
  <c r="M3890" i="3" l="1"/>
  <c r="L3542" i="3"/>
  <c r="K3542" i="3" s="1"/>
  <c r="N3542" i="3"/>
  <c r="M3891" i="3" l="1"/>
  <c r="L3543" i="3"/>
  <c r="K3543" i="3" s="1"/>
  <c r="N3543" i="3"/>
  <c r="M3892" i="3" l="1"/>
  <c r="N3544" i="3"/>
  <c r="L3544" i="3"/>
  <c r="K3544" i="3" s="1"/>
  <c r="M3893" i="3" l="1"/>
  <c r="L3545" i="3"/>
  <c r="K3545" i="3" s="1"/>
  <c r="N3545" i="3"/>
  <c r="M3894" i="3" l="1"/>
  <c r="L3546" i="3"/>
  <c r="K3546" i="3" s="1"/>
  <c r="N3546" i="3"/>
  <c r="M3895" i="3" l="1"/>
  <c r="L3547" i="3"/>
  <c r="K3547" i="3" s="1"/>
  <c r="N3547" i="3"/>
  <c r="M3896" i="3" l="1"/>
  <c r="L3548" i="3"/>
  <c r="K3548" i="3" s="1"/>
  <c r="N3548" i="3"/>
  <c r="M3897" i="3" l="1"/>
  <c r="L3549" i="3"/>
  <c r="K3549" i="3" s="1"/>
  <c r="N3549" i="3"/>
  <c r="M3898" i="3" l="1"/>
  <c r="N3550" i="3"/>
  <c r="L3550" i="3"/>
  <c r="K3550" i="3" s="1"/>
  <c r="M3899" i="3" l="1"/>
  <c r="L3551" i="3"/>
  <c r="K3551" i="3" s="1"/>
  <c r="N3551" i="3"/>
  <c r="M3900" i="3" l="1"/>
  <c r="L3552" i="3"/>
  <c r="K3552" i="3" s="1"/>
  <c r="N3552" i="3"/>
  <c r="M3901" i="3" l="1"/>
  <c r="L3553" i="3"/>
  <c r="K3553" i="3" s="1"/>
  <c r="N3553" i="3"/>
  <c r="M3902" i="3" l="1"/>
  <c r="L3554" i="3"/>
  <c r="K3554" i="3" s="1"/>
  <c r="N3554" i="3"/>
  <c r="M3903" i="3" l="1"/>
  <c r="L3555" i="3"/>
  <c r="K3555" i="3" s="1"/>
  <c r="N3555" i="3"/>
  <c r="M3904" i="3" l="1"/>
  <c r="N3556" i="3"/>
  <c r="L3556" i="3"/>
  <c r="K3556" i="3" s="1"/>
  <c r="M3905" i="3" l="1"/>
  <c r="L3557" i="3"/>
  <c r="K3557" i="3" s="1"/>
  <c r="N3557" i="3"/>
  <c r="M3906" i="3" l="1"/>
  <c r="L3558" i="3"/>
  <c r="K3558" i="3" s="1"/>
  <c r="N3558" i="3"/>
  <c r="M3907" i="3" l="1"/>
  <c r="L3559" i="3"/>
  <c r="K3559" i="3" s="1"/>
  <c r="N3559" i="3"/>
  <c r="M3908" i="3" l="1"/>
  <c r="L3560" i="3"/>
  <c r="K3560" i="3" s="1"/>
  <c r="N3560" i="3"/>
  <c r="M3909" i="3" l="1"/>
  <c r="L3561" i="3"/>
  <c r="K3561" i="3" s="1"/>
  <c r="N3561" i="3"/>
  <c r="M3910" i="3" l="1"/>
  <c r="N3562" i="3"/>
  <c r="L3562" i="3"/>
  <c r="K3562" i="3" s="1"/>
  <c r="M3911" i="3" l="1"/>
  <c r="L3563" i="3"/>
  <c r="K3563" i="3" s="1"/>
  <c r="N3563" i="3"/>
  <c r="M3912" i="3" l="1"/>
  <c r="L3564" i="3"/>
  <c r="K3564" i="3" s="1"/>
  <c r="N3564" i="3"/>
  <c r="M3913" i="3" l="1"/>
  <c r="L3565" i="3"/>
  <c r="K3565" i="3" s="1"/>
  <c r="N3565" i="3"/>
  <c r="M3914" i="3" l="1"/>
  <c r="L3566" i="3"/>
  <c r="K3566" i="3" s="1"/>
  <c r="N3566" i="3"/>
  <c r="M3915" i="3" l="1"/>
  <c r="L3567" i="3"/>
  <c r="K3567" i="3" s="1"/>
  <c r="N3567" i="3"/>
  <c r="M3916" i="3" l="1"/>
  <c r="N3568" i="3"/>
  <c r="L3568" i="3"/>
  <c r="K3568" i="3" s="1"/>
  <c r="M3917" i="3" l="1"/>
  <c r="L3569" i="3"/>
  <c r="K3569" i="3" s="1"/>
  <c r="N3569" i="3"/>
  <c r="M3918" i="3" l="1"/>
  <c r="L3570" i="3"/>
  <c r="K3570" i="3" s="1"/>
  <c r="N3570" i="3"/>
  <c r="M3919" i="3" l="1"/>
  <c r="L3571" i="3"/>
  <c r="K3571" i="3" s="1"/>
  <c r="N3571" i="3"/>
  <c r="M3920" i="3" l="1"/>
  <c r="L3572" i="3"/>
  <c r="K3572" i="3" s="1"/>
  <c r="N3572" i="3"/>
  <c r="M3921" i="3" l="1"/>
  <c r="L3573" i="3"/>
  <c r="K3573" i="3" s="1"/>
  <c r="N3573" i="3"/>
  <c r="M3922" i="3" l="1"/>
  <c r="N3574" i="3"/>
  <c r="L3574" i="3"/>
  <c r="K3574" i="3" s="1"/>
  <c r="M3923" i="3" l="1"/>
  <c r="L3575" i="3"/>
  <c r="K3575" i="3" s="1"/>
  <c r="N3575" i="3"/>
  <c r="M3924" i="3" l="1"/>
  <c r="L3576" i="3"/>
  <c r="K3576" i="3" s="1"/>
  <c r="N3576" i="3"/>
  <c r="M3925" i="3" l="1"/>
  <c r="L3577" i="3"/>
  <c r="K3577" i="3" s="1"/>
  <c r="N3577" i="3"/>
  <c r="M3926" i="3" l="1"/>
  <c r="L3578" i="3"/>
  <c r="K3578" i="3" s="1"/>
  <c r="N3578" i="3"/>
  <c r="M3927" i="3" l="1"/>
  <c r="L3579" i="3"/>
  <c r="K3579" i="3" s="1"/>
  <c r="N3579" i="3"/>
  <c r="M3928" i="3" l="1"/>
  <c r="N3580" i="3"/>
  <c r="L3580" i="3"/>
  <c r="K3580" i="3" s="1"/>
  <c r="M3929" i="3" l="1"/>
  <c r="L3581" i="3"/>
  <c r="K3581" i="3" s="1"/>
  <c r="N3581" i="3"/>
  <c r="M3930" i="3" l="1"/>
  <c r="L3582" i="3"/>
  <c r="K3582" i="3" s="1"/>
  <c r="N3582" i="3"/>
  <c r="M3931" i="3" l="1"/>
  <c r="L3583" i="3"/>
  <c r="K3583" i="3" s="1"/>
  <c r="N3583" i="3"/>
  <c r="M3932" i="3" l="1"/>
  <c r="L3584" i="3"/>
  <c r="K3584" i="3" s="1"/>
  <c r="N3584" i="3"/>
  <c r="M3933" i="3" l="1"/>
  <c r="L3585" i="3"/>
  <c r="K3585" i="3" s="1"/>
  <c r="N3585" i="3"/>
  <c r="M3934" i="3" l="1"/>
  <c r="N3586" i="3"/>
  <c r="L3586" i="3"/>
  <c r="K3586" i="3" s="1"/>
  <c r="M3935" i="3" l="1"/>
  <c r="L3587" i="3"/>
  <c r="K3587" i="3" s="1"/>
  <c r="N3587" i="3"/>
  <c r="M3936" i="3" l="1"/>
  <c r="L3588" i="3"/>
  <c r="K3588" i="3" s="1"/>
  <c r="N3588" i="3"/>
  <c r="M3937" i="3" l="1"/>
  <c r="L3589" i="3"/>
  <c r="K3589" i="3" s="1"/>
  <c r="N3589" i="3"/>
  <c r="M3938" i="3" l="1"/>
  <c r="L3590" i="3"/>
  <c r="K3590" i="3" s="1"/>
  <c r="N3590" i="3"/>
  <c r="M3939" i="3" l="1"/>
  <c r="L3591" i="3"/>
  <c r="K3591" i="3" s="1"/>
  <c r="N3591" i="3"/>
  <c r="M3940" i="3" l="1"/>
  <c r="N3592" i="3"/>
  <c r="L3592" i="3"/>
  <c r="K3592" i="3" s="1"/>
  <c r="M3941" i="3" l="1"/>
  <c r="L3593" i="3"/>
  <c r="K3593" i="3" s="1"/>
  <c r="N3593" i="3"/>
  <c r="M3942" i="3" l="1"/>
  <c r="L3594" i="3"/>
  <c r="K3594" i="3" s="1"/>
  <c r="N3594" i="3"/>
  <c r="M3943" i="3" l="1"/>
  <c r="L3595" i="3"/>
  <c r="K3595" i="3" s="1"/>
  <c r="N3595" i="3"/>
  <c r="M3944" i="3" l="1"/>
  <c r="L3596" i="3"/>
  <c r="K3596" i="3" s="1"/>
  <c r="N3596" i="3"/>
  <c r="M3945" i="3" l="1"/>
  <c r="L3597" i="3"/>
  <c r="K3597" i="3" s="1"/>
  <c r="N3597" i="3"/>
  <c r="M3946" i="3" l="1"/>
  <c r="N3598" i="3"/>
  <c r="L3598" i="3"/>
  <c r="K3598" i="3" s="1"/>
  <c r="M3947" i="3" l="1"/>
  <c r="L3599" i="3"/>
  <c r="K3599" i="3" s="1"/>
  <c r="N3599" i="3"/>
  <c r="M3948" i="3" l="1"/>
  <c r="L3600" i="3"/>
  <c r="K3600" i="3" s="1"/>
  <c r="N3600" i="3"/>
  <c r="M3949" i="3" l="1"/>
  <c r="L3601" i="3"/>
  <c r="K3601" i="3" s="1"/>
  <c r="N3601" i="3"/>
  <c r="M3950" i="3" l="1"/>
  <c r="L3602" i="3"/>
  <c r="K3602" i="3" s="1"/>
  <c r="N3602" i="3"/>
  <c r="M3951" i="3" l="1"/>
  <c r="L3603" i="3"/>
  <c r="K3603" i="3" s="1"/>
  <c r="N3603" i="3"/>
  <c r="M3952" i="3" l="1"/>
  <c r="N3604" i="3"/>
  <c r="L3604" i="3"/>
  <c r="K3604" i="3" s="1"/>
  <c r="M3953" i="3" l="1"/>
  <c r="L3605" i="3"/>
  <c r="K3605" i="3" s="1"/>
  <c r="N3605" i="3"/>
  <c r="M3954" i="3" l="1"/>
  <c r="L3606" i="3"/>
  <c r="K3606" i="3" s="1"/>
  <c r="N3606" i="3"/>
  <c r="M3955" i="3" l="1"/>
  <c r="L3607" i="3"/>
  <c r="K3607" i="3" s="1"/>
  <c r="N3607" i="3"/>
  <c r="M3956" i="3" l="1"/>
  <c r="L3608" i="3"/>
  <c r="K3608" i="3" s="1"/>
  <c r="N3608" i="3"/>
  <c r="M3957" i="3" l="1"/>
  <c r="L3609" i="3"/>
  <c r="K3609" i="3" s="1"/>
  <c r="N3609" i="3"/>
  <c r="M3958" i="3" l="1"/>
  <c r="N3610" i="3"/>
  <c r="L3610" i="3"/>
  <c r="K3610" i="3" s="1"/>
  <c r="M3959" i="3" l="1"/>
  <c r="L3611" i="3"/>
  <c r="K3611" i="3" s="1"/>
  <c r="N3611" i="3"/>
  <c r="M3960" i="3" l="1"/>
  <c r="L3612" i="3"/>
  <c r="K3612" i="3" s="1"/>
  <c r="N3612" i="3"/>
  <c r="M3961" i="3" l="1"/>
  <c r="L3613" i="3"/>
  <c r="K3613" i="3" s="1"/>
  <c r="N3613" i="3"/>
  <c r="M3962" i="3" l="1"/>
  <c r="L3614" i="3"/>
  <c r="K3614" i="3" s="1"/>
  <c r="N3614" i="3"/>
  <c r="M3963" i="3" l="1"/>
  <c r="L3615" i="3"/>
  <c r="K3615" i="3" s="1"/>
  <c r="N3615" i="3"/>
  <c r="M3964" i="3" l="1"/>
  <c r="N3616" i="3"/>
  <c r="L3616" i="3"/>
  <c r="K3616" i="3" s="1"/>
  <c r="M3965" i="3" l="1"/>
  <c r="L3617" i="3"/>
  <c r="K3617" i="3" s="1"/>
  <c r="N3617" i="3"/>
  <c r="M3966" i="3" l="1"/>
  <c r="L3618" i="3"/>
  <c r="K3618" i="3" s="1"/>
  <c r="N3618" i="3"/>
  <c r="M3967" i="3" l="1"/>
  <c r="L3619" i="3"/>
  <c r="K3619" i="3" s="1"/>
  <c r="N3619" i="3"/>
  <c r="M3968" i="3" l="1"/>
  <c r="L3620" i="3"/>
  <c r="K3620" i="3" s="1"/>
  <c r="N3620" i="3"/>
  <c r="M3969" i="3" l="1"/>
  <c r="L3621" i="3"/>
  <c r="K3621" i="3" s="1"/>
  <c r="N3621" i="3"/>
  <c r="M3970" i="3" l="1"/>
  <c r="N3622" i="3"/>
  <c r="L3622" i="3"/>
  <c r="K3622" i="3" s="1"/>
  <c r="M3971" i="3" l="1"/>
  <c r="L3623" i="3"/>
  <c r="K3623" i="3" s="1"/>
  <c r="N3623" i="3"/>
  <c r="M3972" i="3" l="1"/>
  <c r="L3624" i="3"/>
  <c r="K3624" i="3" s="1"/>
  <c r="N3624" i="3"/>
  <c r="M3973" i="3" l="1"/>
  <c r="L3625" i="3"/>
  <c r="K3625" i="3" s="1"/>
  <c r="N3625" i="3"/>
  <c r="M3974" i="3" l="1"/>
  <c r="L3626" i="3"/>
  <c r="K3626" i="3" s="1"/>
  <c r="N3626" i="3"/>
  <c r="M3975" i="3" l="1"/>
  <c r="L3627" i="3"/>
  <c r="K3627" i="3" s="1"/>
  <c r="N3627" i="3"/>
  <c r="M3976" i="3" l="1"/>
  <c r="N3628" i="3"/>
  <c r="L3628" i="3"/>
  <c r="K3628" i="3" s="1"/>
  <c r="M3977" i="3" l="1"/>
  <c r="L3629" i="3"/>
  <c r="K3629" i="3" s="1"/>
  <c r="N3629" i="3"/>
  <c r="M3978" i="3" l="1"/>
  <c r="L3630" i="3"/>
  <c r="K3630" i="3" s="1"/>
  <c r="N3630" i="3"/>
  <c r="M3979" i="3" l="1"/>
  <c r="L3631" i="3"/>
  <c r="K3631" i="3" s="1"/>
  <c r="N3631" i="3"/>
  <c r="M3980" i="3" l="1"/>
  <c r="L3632" i="3"/>
  <c r="K3632" i="3" s="1"/>
  <c r="N3632" i="3"/>
  <c r="M3981" i="3" l="1"/>
  <c r="L3633" i="3"/>
  <c r="K3633" i="3" s="1"/>
  <c r="N3633" i="3"/>
  <c r="M3982" i="3" l="1"/>
  <c r="N3634" i="3"/>
  <c r="L3634" i="3"/>
  <c r="K3634" i="3" s="1"/>
  <c r="M3983" i="3" l="1"/>
  <c r="L3635" i="3"/>
  <c r="K3635" i="3" s="1"/>
  <c r="N3635" i="3"/>
  <c r="M3984" i="3" l="1"/>
  <c r="L3636" i="3"/>
  <c r="K3636" i="3" s="1"/>
  <c r="N3636" i="3"/>
  <c r="M3985" i="3" l="1"/>
  <c r="L3637" i="3"/>
  <c r="K3637" i="3" s="1"/>
  <c r="N3637" i="3"/>
  <c r="M3986" i="3" l="1"/>
  <c r="L3638" i="3"/>
  <c r="K3638" i="3" s="1"/>
  <c r="N3638" i="3"/>
  <c r="M3987" i="3" l="1"/>
  <c r="L3639" i="3"/>
  <c r="K3639" i="3" s="1"/>
  <c r="N3639" i="3"/>
  <c r="M3988" i="3" l="1"/>
  <c r="N3640" i="3"/>
  <c r="L3640" i="3"/>
  <c r="K3640" i="3" s="1"/>
  <c r="M3989" i="3" l="1"/>
  <c r="L3641" i="3"/>
  <c r="K3641" i="3" s="1"/>
  <c r="N3641" i="3"/>
  <c r="M3990" i="3" l="1"/>
  <c r="L3642" i="3"/>
  <c r="K3642" i="3" s="1"/>
  <c r="N3642" i="3"/>
  <c r="M3991" i="3" l="1"/>
  <c r="L3643" i="3"/>
  <c r="K3643" i="3" s="1"/>
  <c r="N3643" i="3"/>
  <c r="M3992" i="3" l="1"/>
  <c r="L3644" i="3"/>
  <c r="K3644" i="3" s="1"/>
  <c r="N3644" i="3"/>
  <c r="M3993" i="3" l="1"/>
  <c r="L3645" i="3"/>
  <c r="K3645" i="3" s="1"/>
  <c r="N3645" i="3"/>
  <c r="M3994" i="3" l="1"/>
  <c r="N3646" i="3"/>
  <c r="L3646" i="3"/>
  <c r="K3646" i="3" s="1"/>
  <c r="M3995" i="3" l="1"/>
  <c r="L3647" i="3"/>
  <c r="K3647" i="3" s="1"/>
  <c r="N3647" i="3"/>
  <c r="M3996" i="3" l="1"/>
  <c r="L3648" i="3"/>
  <c r="K3648" i="3" s="1"/>
  <c r="N3648" i="3"/>
  <c r="M3997" i="3" l="1"/>
  <c r="L3649" i="3"/>
  <c r="K3649" i="3" s="1"/>
  <c r="N3649" i="3"/>
  <c r="M3998" i="3" l="1"/>
  <c r="L3650" i="3"/>
  <c r="K3650" i="3" s="1"/>
  <c r="N3650" i="3"/>
  <c r="M3999" i="3" l="1"/>
  <c r="L3651" i="3"/>
  <c r="K3651" i="3" s="1"/>
  <c r="N3651" i="3"/>
  <c r="M4000" i="3" l="1"/>
  <c r="N3652" i="3"/>
  <c r="L3652" i="3"/>
  <c r="K3652" i="3" s="1"/>
  <c r="M4001" i="3" l="1"/>
  <c r="L3653" i="3"/>
  <c r="K3653" i="3" s="1"/>
  <c r="N3653" i="3"/>
  <c r="M4002" i="3" l="1"/>
  <c r="L3654" i="3"/>
  <c r="K3654" i="3" s="1"/>
  <c r="N3654" i="3"/>
  <c r="M4003" i="3" l="1"/>
  <c r="L3655" i="3"/>
  <c r="K3655" i="3" s="1"/>
  <c r="N3655" i="3"/>
  <c r="M4004" i="3" l="1"/>
  <c r="L3656" i="3"/>
  <c r="K3656" i="3" s="1"/>
  <c r="N3656" i="3"/>
  <c r="M4005" i="3" l="1"/>
  <c r="L3657" i="3"/>
  <c r="K3657" i="3" s="1"/>
  <c r="N3657" i="3"/>
  <c r="M4006" i="3" l="1"/>
  <c r="N3658" i="3"/>
  <c r="L3658" i="3"/>
  <c r="K3658" i="3" s="1"/>
  <c r="M4007" i="3" l="1"/>
  <c r="L3659" i="3"/>
  <c r="K3659" i="3" s="1"/>
  <c r="N3659" i="3"/>
  <c r="M4008" i="3" l="1"/>
  <c r="L3660" i="3"/>
  <c r="K3660" i="3" s="1"/>
  <c r="N3660" i="3"/>
  <c r="M4009" i="3" l="1"/>
  <c r="L3661" i="3"/>
  <c r="K3661" i="3" s="1"/>
  <c r="N3661" i="3"/>
  <c r="M4010" i="3" l="1"/>
  <c r="L3662" i="3"/>
  <c r="K3662" i="3" s="1"/>
  <c r="N3662" i="3"/>
  <c r="M4011" i="3" l="1"/>
  <c r="L3663" i="3"/>
  <c r="K3663" i="3" s="1"/>
  <c r="N3663" i="3"/>
  <c r="M4012" i="3" l="1"/>
  <c r="N3664" i="3"/>
  <c r="L3664" i="3"/>
  <c r="K3664" i="3" s="1"/>
  <c r="M4013" i="3" l="1"/>
  <c r="L3665" i="3"/>
  <c r="K3665" i="3" s="1"/>
  <c r="N3665" i="3"/>
  <c r="M4014" i="3" l="1"/>
  <c r="L3666" i="3"/>
  <c r="K3666" i="3" s="1"/>
  <c r="N3666" i="3"/>
  <c r="M4015" i="3" l="1"/>
  <c r="L3667" i="3"/>
  <c r="K3667" i="3" s="1"/>
  <c r="N3667" i="3"/>
  <c r="M4016" i="3" l="1"/>
  <c r="L3668" i="3"/>
  <c r="K3668" i="3" s="1"/>
  <c r="N3668" i="3"/>
  <c r="M4017" i="3" l="1"/>
  <c r="L3669" i="3"/>
  <c r="K3669" i="3" s="1"/>
  <c r="N3669" i="3"/>
  <c r="M4018" i="3" l="1"/>
  <c r="N3670" i="3"/>
  <c r="L3670" i="3"/>
  <c r="K3670" i="3" s="1"/>
  <c r="M4019" i="3" l="1"/>
  <c r="L3671" i="3"/>
  <c r="K3671" i="3" s="1"/>
  <c r="N3671" i="3"/>
  <c r="M4020" i="3" l="1"/>
  <c r="L3672" i="3"/>
  <c r="K3672" i="3" s="1"/>
  <c r="N3672" i="3"/>
  <c r="M4021" i="3" l="1"/>
  <c r="L3673" i="3"/>
  <c r="K3673" i="3" s="1"/>
  <c r="N3673" i="3"/>
  <c r="M4022" i="3" l="1"/>
  <c r="L3674" i="3"/>
  <c r="K3674" i="3" s="1"/>
  <c r="N3674" i="3"/>
  <c r="M4023" i="3" l="1"/>
  <c r="L3675" i="3"/>
  <c r="K3675" i="3" s="1"/>
  <c r="N3675" i="3"/>
  <c r="M4024" i="3" l="1"/>
  <c r="N3676" i="3"/>
  <c r="L3676" i="3"/>
  <c r="K3676" i="3" s="1"/>
  <c r="M4025" i="3" l="1"/>
  <c r="L3677" i="3"/>
  <c r="K3677" i="3" s="1"/>
  <c r="N3677" i="3"/>
  <c r="M4026" i="3" l="1"/>
  <c r="L3678" i="3"/>
  <c r="K3678" i="3" s="1"/>
  <c r="N3678" i="3"/>
  <c r="M4027" i="3" l="1"/>
  <c r="L3679" i="3"/>
  <c r="K3679" i="3" s="1"/>
  <c r="N3679" i="3"/>
  <c r="M4028" i="3" l="1"/>
  <c r="L3680" i="3"/>
  <c r="K3680" i="3" s="1"/>
  <c r="N3680" i="3"/>
  <c r="M4029" i="3" l="1"/>
  <c r="L3681" i="3"/>
  <c r="K3681" i="3" s="1"/>
  <c r="N3681" i="3"/>
  <c r="M4030" i="3" l="1"/>
  <c r="N3682" i="3"/>
  <c r="L3682" i="3"/>
  <c r="K3682" i="3" s="1"/>
  <c r="M4031" i="3" l="1"/>
  <c r="L3683" i="3"/>
  <c r="K3683" i="3" s="1"/>
  <c r="N3683" i="3"/>
  <c r="M4032" i="3" l="1"/>
  <c r="L3684" i="3"/>
  <c r="K3684" i="3" s="1"/>
  <c r="N3684" i="3"/>
  <c r="M4033" i="3" l="1"/>
  <c r="L3685" i="3"/>
  <c r="K3685" i="3" s="1"/>
  <c r="N3685" i="3"/>
  <c r="M4034" i="3" l="1"/>
  <c r="L3686" i="3"/>
  <c r="K3686" i="3" s="1"/>
  <c r="N3686" i="3"/>
  <c r="M4035" i="3" l="1"/>
  <c r="L3687" i="3"/>
  <c r="K3687" i="3" s="1"/>
  <c r="N3687" i="3"/>
  <c r="M4036" i="3" l="1"/>
  <c r="N3688" i="3"/>
  <c r="L3688" i="3"/>
  <c r="K3688" i="3" s="1"/>
  <c r="M4037" i="3" l="1"/>
  <c r="L3689" i="3"/>
  <c r="K3689" i="3" s="1"/>
  <c r="N3689" i="3"/>
  <c r="M4038" i="3" l="1"/>
  <c r="L3690" i="3"/>
  <c r="K3690" i="3" s="1"/>
  <c r="N3690" i="3"/>
  <c r="M4039" i="3" l="1"/>
  <c r="L3691" i="3"/>
  <c r="K3691" i="3" s="1"/>
  <c r="N3691" i="3"/>
  <c r="M4040" i="3" l="1"/>
  <c r="L3692" i="3"/>
  <c r="K3692" i="3" s="1"/>
  <c r="N3692" i="3"/>
  <c r="M4041" i="3" l="1"/>
  <c r="L3693" i="3"/>
  <c r="K3693" i="3" s="1"/>
  <c r="N3693" i="3"/>
  <c r="M4042" i="3" l="1"/>
  <c r="N3694" i="3"/>
  <c r="L3694" i="3"/>
  <c r="K3694" i="3" s="1"/>
  <c r="M4043" i="3" l="1"/>
  <c r="L3695" i="3"/>
  <c r="K3695" i="3" s="1"/>
  <c r="N3695" i="3"/>
  <c r="M4044" i="3" l="1"/>
  <c r="L3696" i="3"/>
  <c r="K3696" i="3" s="1"/>
  <c r="N3696" i="3"/>
  <c r="M4045" i="3" l="1"/>
  <c r="L3697" i="3"/>
  <c r="K3697" i="3" s="1"/>
  <c r="N3697" i="3"/>
  <c r="M4046" i="3" l="1"/>
  <c r="L3698" i="3"/>
  <c r="K3698" i="3" s="1"/>
  <c r="N3698" i="3"/>
  <c r="M4047" i="3" l="1"/>
  <c r="L3699" i="3"/>
  <c r="K3699" i="3" s="1"/>
  <c r="N3699" i="3"/>
  <c r="M4048" i="3" l="1"/>
  <c r="N3700" i="3"/>
  <c r="L3700" i="3"/>
  <c r="K3700" i="3" s="1"/>
  <c r="M4049" i="3" l="1"/>
  <c r="L3701" i="3"/>
  <c r="K3701" i="3" s="1"/>
  <c r="N3701" i="3"/>
  <c r="M4050" i="3" l="1"/>
  <c r="L3702" i="3"/>
  <c r="K3702" i="3" s="1"/>
  <c r="N3702" i="3"/>
  <c r="M4051" i="3" l="1"/>
  <c r="L3703" i="3"/>
  <c r="K3703" i="3" s="1"/>
  <c r="N3703" i="3"/>
  <c r="M4052" i="3" l="1"/>
  <c r="L3704" i="3"/>
  <c r="K3704" i="3" s="1"/>
  <c r="N3704" i="3"/>
  <c r="M4053" i="3" l="1"/>
  <c r="L3705" i="3"/>
  <c r="K3705" i="3" s="1"/>
  <c r="N3705" i="3"/>
  <c r="M4054" i="3" l="1"/>
  <c r="N3706" i="3"/>
  <c r="L3706" i="3"/>
  <c r="K3706" i="3" s="1"/>
  <c r="M4055" i="3" l="1"/>
  <c r="L3707" i="3"/>
  <c r="K3707" i="3" s="1"/>
  <c r="N3707" i="3"/>
  <c r="M4056" i="3" l="1"/>
  <c r="L3708" i="3"/>
  <c r="K3708" i="3" s="1"/>
  <c r="N3708" i="3"/>
  <c r="M4057" i="3" l="1"/>
  <c r="L3709" i="3"/>
  <c r="K3709" i="3" s="1"/>
  <c r="N3709" i="3"/>
  <c r="M4058" i="3" l="1"/>
  <c r="L3710" i="3"/>
  <c r="K3710" i="3" s="1"/>
  <c r="N3710" i="3"/>
  <c r="M4059" i="3" l="1"/>
  <c r="L3711" i="3"/>
  <c r="K3711" i="3" s="1"/>
  <c r="N3711" i="3"/>
  <c r="M4060" i="3" l="1"/>
  <c r="N3712" i="3"/>
  <c r="L3712" i="3"/>
  <c r="K3712" i="3" s="1"/>
  <c r="M4061" i="3" l="1"/>
  <c r="L3713" i="3"/>
  <c r="K3713" i="3" s="1"/>
  <c r="N3713" i="3"/>
  <c r="M4062" i="3" l="1"/>
  <c r="L3714" i="3"/>
  <c r="K3714" i="3" s="1"/>
  <c r="N3714" i="3"/>
  <c r="M4063" i="3" l="1"/>
  <c r="L3715" i="3"/>
  <c r="K3715" i="3" s="1"/>
  <c r="N3715" i="3"/>
  <c r="M4064" i="3" l="1"/>
  <c r="L3716" i="3"/>
  <c r="K3716" i="3" s="1"/>
  <c r="N3716" i="3"/>
  <c r="M4065" i="3" l="1"/>
  <c r="L3717" i="3"/>
  <c r="K3717" i="3" s="1"/>
  <c r="N3717" i="3"/>
  <c r="M4066" i="3" l="1"/>
  <c r="N3718" i="3"/>
  <c r="L3718" i="3"/>
  <c r="K3718" i="3" s="1"/>
  <c r="M4067" i="3" l="1"/>
  <c r="L3719" i="3"/>
  <c r="K3719" i="3" s="1"/>
  <c r="N3719" i="3"/>
  <c r="M4068" i="3" l="1"/>
  <c r="L3720" i="3"/>
  <c r="K3720" i="3" s="1"/>
  <c r="N3720" i="3"/>
  <c r="M4069" i="3" l="1"/>
  <c r="L3721" i="3"/>
  <c r="K3721" i="3" s="1"/>
  <c r="N3721" i="3"/>
  <c r="M4070" i="3" l="1"/>
  <c r="L3722" i="3"/>
  <c r="K3722" i="3" s="1"/>
  <c r="N3722" i="3"/>
  <c r="M4071" i="3" l="1"/>
  <c r="L3723" i="3"/>
  <c r="K3723" i="3" s="1"/>
  <c r="N3723" i="3"/>
  <c r="M4072" i="3" l="1"/>
  <c r="N3724" i="3"/>
  <c r="L3724" i="3"/>
  <c r="K3724" i="3" s="1"/>
  <c r="M4073" i="3" l="1"/>
  <c r="L3725" i="3"/>
  <c r="K3725" i="3" s="1"/>
  <c r="N3725" i="3"/>
  <c r="M4074" i="3" l="1"/>
  <c r="L3726" i="3"/>
  <c r="K3726" i="3" s="1"/>
  <c r="N3726" i="3"/>
  <c r="M4075" i="3" l="1"/>
  <c r="L3727" i="3"/>
  <c r="K3727" i="3" s="1"/>
  <c r="N3727" i="3"/>
  <c r="M4076" i="3" l="1"/>
  <c r="L3728" i="3"/>
  <c r="K3728" i="3" s="1"/>
  <c r="N3728" i="3"/>
  <c r="M4077" i="3" l="1"/>
  <c r="L3729" i="3"/>
  <c r="K3729" i="3" s="1"/>
  <c r="N3729" i="3"/>
  <c r="M4078" i="3" l="1"/>
  <c r="N3730" i="3"/>
  <c r="L3730" i="3"/>
  <c r="K3730" i="3" s="1"/>
  <c r="M4079" i="3" l="1"/>
  <c r="L3731" i="3"/>
  <c r="K3731" i="3" s="1"/>
  <c r="N3731" i="3"/>
  <c r="M4080" i="3" l="1"/>
  <c r="L3732" i="3"/>
  <c r="K3732" i="3" s="1"/>
  <c r="N3732" i="3"/>
  <c r="M4081" i="3" l="1"/>
  <c r="L3733" i="3"/>
  <c r="K3733" i="3" s="1"/>
  <c r="N3733" i="3"/>
  <c r="M4082" i="3" l="1"/>
  <c r="L3734" i="3"/>
  <c r="K3734" i="3" s="1"/>
  <c r="N3734" i="3"/>
  <c r="M4083" i="3" l="1"/>
  <c r="L3735" i="3"/>
  <c r="K3735" i="3" s="1"/>
  <c r="N3735" i="3"/>
  <c r="M4084" i="3" l="1"/>
  <c r="N3736" i="3"/>
  <c r="L3736" i="3"/>
  <c r="K3736" i="3" s="1"/>
  <c r="M4085" i="3" l="1"/>
  <c r="L3737" i="3"/>
  <c r="K3737" i="3" s="1"/>
  <c r="N3737" i="3"/>
  <c r="M4086" i="3" l="1"/>
  <c r="L3738" i="3"/>
  <c r="K3738" i="3" s="1"/>
  <c r="N3738" i="3"/>
  <c r="M4087" i="3" l="1"/>
  <c r="L3739" i="3"/>
  <c r="K3739" i="3" s="1"/>
  <c r="N3739" i="3"/>
  <c r="M4088" i="3" l="1"/>
  <c r="L3740" i="3"/>
  <c r="K3740" i="3" s="1"/>
  <c r="N3740" i="3"/>
  <c r="M4089" i="3" l="1"/>
  <c r="L3741" i="3"/>
  <c r="K3741" i="3" s="1"/>
  <c r="N3741" i="3"/>
  <c r="M4090" i="3" l="1"/>
  <c r="N3742" i="3"/>
  <c r="L3742" i="3"/>
  <c r="K3742" i="3" s="1"/>
  <c r="M4091" i="3" l="1"/>
  <c r="L3743" i="3"/>
  <c r="K3743" i="3" s="1"/>
  <c r="N3743" i="3"/>
  <c r="M4092" i="3" l="1"/>
  <c r="L3744" i="3"/>
  <c r="K3744" i="3" s="1"/>
  <c r="N3744" i="3"/>
  <c r="M4093" i="3" l="1"/>
  <c r="L3745" i="3"/>
  <c r="K3745" i="3" s="1"/>
  <c r="N3745" i="3"/>
  <c r="M4094" i="3" l="1"/>
  <c r="L3746" i="3"/>
  <c r="K3746" i="3" s="1"/>
  <c r="N3746" i="3"/>
  <c r="M4095" i="3" l="1"/>
  <c r="L3747" i="3"/>
  <c r="K3747" i="3" s="1"/>
  <c r="N3747" i="3"/>
  <c r="M4096" i="3" l="1"/>
  <c r="N3748" i="3"/>
  <c r="L3748" i="3"/>
  <c r="K3748" i="3" s="1"/>
  <c r="M4097" i="3" l="1"/>
  <c r="L3749" i="3"/>
  <c r="K3749" i="3" s="1"/>
  <c r="N3749" i="3"/>
  <c r="M4098" i="3" l="1"/>
  <c r="L3750" i="3"/>
  <c r="K3750" i="3" s="1"/>
  <c r="N3750" i="3"/>
  <c r="M4099" i="3" l="1"/>
  <c r="L3751" i="3"/>
  <c r="K3751" i="3" s="1"/>
  <c r="N3751" i="3"/>
  <c r="M4100" i="3" l="1"/>
  <c r="L3752" i="3"/>
  <c r="K3752" i="3" s="1"/>
  <c r="N3752" i="3"/>
  <c r="M4101" i="3" l="1"/>
  <c r="L3753" i="3"/>
  <c r="K3753" i="3" s="1"/>
  <c r="N3753" i="3"/>
  <c r="M4102" i="3" l="1"/>
  <c r="N3754" i="3"/>
  <c r="L3754" i="3"/>
  <c r="K3754" i="3" s="1"/>
  <c r="M4103" i="3" l="1"/>
  <c r="L3755" i="3"/>
  <c r="K3755" i="3" s="1"/>
  <c r="N3755" i="3"/>
  <c r="M4104" i="3" l="1"/>
  <c r="L3756" i="3"/>
  <c r="K3756" i="3" s="1"/>
  <c r="N3756" i="3"/>
  <c r="M4105" i="3" l="1"/>
  <c r="L3757" i="3"/>
  <c r="K3757" i="3" s="1"/>
  <c r="N3757" i="3"/>
  <c r="M4106" i="3" l="1"/>
  <c r="L3758" i="3"/>
  <c r="K3758" i="3" s="1"/>
  <c r="N3758" i="3"/>
  <c r="M4107" i="3" l="1"/>
  <c r="L3759" i="3"/>
  <c r="K3759" i="3" s="1"/>
  <c r="N3759" i="3"/>
  <c r="M4108" i="3" l="1"/>
  <c r="N3760" i="3"/>
  <c r="L3760" i="3"/>
  <c r="K3760" i="3" s="1"/>
  <c r="M4109" i="3" l="1"/>
  <c r="L3761" i="3"/>
  <c r="K3761" i="3" s="1"/>
  <c r="N3761" i="3"/>
  <c r="M4110" i="3" l="1"/>
  <c r="L3762" i="3"/>
  <c r="K3762" i="3" s="1"/>
  <c r="N3762" i="3"/>
  <c r="M4111" i="3" l="1"/>
  <c r="L3763" i="3"/>
  <c r="K3763" i="3" s="1"/>
  <c r="N3763" i="3"/>
  <c r="M4112" i="3" l="1"/>
  <c r="L3764" i="3"/>
  <c r="K3764" i="3" s="1"/>
  <c r="N3764" i="3"/>
  <c r="M4113" i="3" l="1"/>
  <c r="L3765" i="3"/>
  <c r="K3765" i="3" s="1"/>
  <c r="N3765" i="3"/>
  <c r="M4114" i="3" l="1"/>
  <c r="N3766" i="3"/>
  <c r="L3766" i="3"/>
  <c r="K3766" i="3" s="1"/>
  <c r="M4115" i="3" l="1"/>
  <c r="L3767" i="3"/>
  <c r="K3767" i="3" s="1"/>
  <c r="N3767" i="3"/>
  <c r="M4116" i="3" l="1"/>
  <c r="L3768" i="3"/>
  <c r="K3768" i="3" s="1"/>
  <c r="N3768" i="3"/>
  <c r="M4117" i="3" l="1"/>
  <c r="L3769" i="3"/>
  <c r="K3769" i="3" s="1"/>
  <c r="N3769" i="3"/>
  <c r="M4118" i="3" l="1"/>
  <c r="L3770" i="3"/>
  <c r="K3770" i="3" s="1"/>
  <c r="N3770" i="3"/>
  <c r="M4119" i="3" l="1"/>
  <c r="L3771" i="3"/>
  <c r="K3771" i="3" s="1"/>
  <c r="N3771" i="3"/>
  <c r="M4120" i="3" l="1"/>
  <c r="N3772" i="3"/>
  <c r="L3772" i="3"/>
  <c r="K3772" i="3" s="1"/>
  <c r="M4121" i="3" l="1"/>
  <c r="L3773" i="3"/>
  <c r="K3773" i="3" s="1"/>
  <c r="N3773" i="3"/>
  <c r="M4122" i="3" l="1"/>
  <c r="L3774" i="3"/>
  <c r="K3774" i="3" s="1"/>
  <c r="N3774" i="3"/>
  <c r="M4123" i="3" l="1"/>
  <c r="L3775" i="3"/>
  <c r="K3775" i="3" s="1"/>
  <c r="N3775" i="3"/>
  <c r="M4124" i="3" l="1"/>
  <c r="L3776" i="3"/>
  <c r="K3776" i="3" s="1"/>
  <c r="N3776" i="3"/>
  <c r="M4125" i="3" l="1"/>
  <c r="L3777" i="3"/>
  <c r="K3777" i="3" s="1"/>
  <c r="N3777" i="3"/>
  <c r="M4126" i="3" l="1"/>
  <c r="N3778" i="3"/>
  <c r="L3778" i="3"/>
  <c r="K3778" i="3" s="1"/>
  <c r="M4127" i="3" l="1"/>
  <c r="L3779" i="3"/>
  <c r="K3779" i="3" s="1"/>
  <c r="N3779" i="3"/>
  <c r="M4128" i="3" l="1"/>
  <c r="L3780" i="3"/>
  <c r="K3780" i="3" s="1"/>
  <c r="N3780" i="3"/>
  <c r="M4129" i="3" l="1"/>
  <c r="L3781" i="3"/>
  <c r="K3781" i="3" s="1"/>
  <c r="N3781" i="3"/>
  <c r="M4130" i="3" l="1"/>
  <c r="L3782" i="3"/>
  <c r="K3782" i="3" s="1"/>
  <c r="N3782" i="3"/>
  <c r="M4131" i="3" l="1"/>
  <c r="L3783" i="3"/>
  <c r="K3783" i="3" s="1"/>
  <c r="N3783" i="3"/>
  <c r="M4132" i="3" l="1"/>
  <c r="N3784" i="3"/>
  <c r="L3784" i="3"/>
  <c r="K3784" i="3" s="1"/>
  <c r="M4133" i="3" l="1"/>
  <c r="L3785" i="3"/>
  <c r="K3785" i="3" s="1"/>
  <c r="N3785" i="3"/>
  <c r="M4134" i="3" l="1"/>
  <c r="L3786" i="3"/>
  <c r="K3786" i="3" s="1"/>
  <c r="N3786" i="3"/>
  <c r="M4135" i="3" l="1"/>
  <c r="L3787" i="3"/>
  <c r="K3787" i="3" s="1"/>
  <c r="N3787" i="3"/>
  <c r="M4136" i="3" l="1"/>
  <c r="L3788" i="3"/>
  <c r="K3788" i="3" s="1"/>
  <c r="N3788" i="3"/>
  <c r="M4137" i="3" l="1"/>
  <c r="L3789" i="3"/>
  <c r="K3789" i="3" s="1"/>
  <c r="N3789" i="3"/>
  <c r="M4138" i="3" l="1"/>
  <c r="N3790" i="3"/>
  <c r="L3790" i="3"/>
  <c r="K3790" i="3" s="1"/>
  <c r="M4139" i="3" l="1"/>
  <c r="L3791" i="3"/>
  <c r="K3791" i="3" s="1"/>
  <c r="N3791" i="3"/>
  <c r="M4140" i="3" l="1"/>
  <c r="L3792" i="3"/>
  <c r="K3792" i="3" s="1"/>
  <c r="N3792" i="3"/>
  <c r="M4141" i="3" l="1"/>
  <c r="L3793" i="3"/>
  <c r="K3793" i="3" s="1"/>
  <c r="N3793" i="3"/>
  <c r="M4142" i="3" l="1"/>
  <c r="L3794" i="3"/>
  <c r="K3794" i="3" s="1"/>
  <c r="N3794" i="3"/>
  <c r="M4143" i="3" l="1"/>
  <c r="L3795" i="3"/>
  <c r="K3795" i="3" s="1"/>
  <c r="N3795" i="3"/>
  <c r="M4144" i="3" l="1"/>
  <c r="N3796" i="3"/>
  <c r="L3796" i="3"/>
  <c r="K3796" i="3" s="1"/>
  <c r="M4145" i="3" l="1"/>
  <c r="L3797" i="3"/>
  <c r="K3797" i="3" s="1"/>
  <c r="N3797" i="3"/>
  <c r="M4146" i="3" l="1"/>
  <c r="L3798" i="3"/>
  <c r="K3798" i="3" s="1"/>
  <c r="N3798" i="3"/>
  <c r="M4147" i="3" l="1"/>
  <c r="L3799" i="3"/>
  <c r="K3799" i="3" s="1"/>
  <c r="N3799" i="3"/>
  <c r="M4148" i="3" l="1"/>
  <c r="L3800" i="3"/>
  <c r="K3800" i="3" s="1"/>
  <c r="N3800" i="3"/>
  <c r="M4149" i="3" l="1"/>
  <c r="L3801" i="3"/>
  <c r="K3801" i="3" s="1"/>
  <c r="N3801" i="3"/>
  <c r="M4150" i="3" l="1"/>
  <c r="N3802" i="3"/>
  <c r="L3802" i="3"/>
  <c r="K3802" i="3" s="1"/>
  <c r="M4151" i="3" l="1"/>
  <c r="L3803" i="3"/>
  <c r="K3803" i="3" s="1"/>
  <c r="N3803" i="3"/>
  <c r="M4152" i="3" l="1"/>
  <c r="L3804" i="3"/>
  <c r="K3804" i="3" s="1"/>
  <c r="N3804" i="3"/>
  <c r="M4153" i="3" l="1"/>
  <c r="L3805" i="3"/>
  <c r="K3805" i="3" s="1"/>
  <c r="N3805" i="3"/>
  <c r="M4154" i="3" l="1"/>
  <c r="L3806" i="3"/>
  <c r="K3806" i="3" s="1"/>
  <c r="N3806" i="3"/>
  <c r="M4155" i="3" l="1"/>
  <c r="L3807" i="3"/>
  <c r="K3807" i="3" s="1"/>
  <c r="N3807" i="3"/>
  <c r="M4156" i="3" l="1"/>
  <c r="N3808" i="3"/>
  <c r="L3808" i="3"/>
  <c r="K3808" i="3" s="1"/>
  <c r="M4157" i="3" l="1"/>
  <c r="L3809" i="3"/>
  <c r="K3809" i="3" s="1"/>
  <c r="N3809" i="3"/>
  <c r="M4158" i="3" l="1"/>
  <c r="L3810" i="3"/>
  <c r="K3810" i="3" s="1"/>
  <c r="N3810" i="3"/>
  <c r="M4159" i="3" l="1"/>
  <c r="L3811" i="3"/>
  <c r="K3811" i="3" s="1"/>
  <c r="N3811" i="3"/>
  <c r="M4160" i="3" l="1"/>
  <c r="L3812" i="3"/>
  <c r="K3812" i="3" s="1"/>
  <c r="N3812" i="3"/>
  <c r="M4161" i="3" l="1"/>
  <c r="L3813" i="3"/>
  <c r="K3813" i="3" s="1"/>
  <c r="N3813" i="3"/>
  <c r="M4162" i="3" l="1"/>
  <c r="N3814" i="3"/>
  <c r="L3814" i="3"/>
  <c r="K3814" i="3" s="1"/>
  <c r="M4163" i="3" l="1"/>
  <c r="L3815" i="3"/>
  <c r="K3815" i="3" s="1"/>
  <c r="N3815" i="3"/>
  <c r="M4164" i="3" l="1"/>
  <c r="L3816" i="3"/>
  <c r="K3816" i="3" s="1"/>
  <c r="N3816" i="3"/>
  <c r="M4165" i="3" l="1"/>
  <c r="L3817" i="3"/>
  <c r="K3817" i="3" s="1"/>
  <c r="N3817" i="3"/>
  <c r="M4166" i="3" l="1"/>
  <c r="L3818" i="3"/>
  <c r="K3818" i="3" s="1"/>
  <c r="N3818" i="3"/>
  <c r="M4167" i="3" l="1"/>
  <c r="L3819" i="3"/>
  <c r="K3819" i="3" s="1"/>
  <c r="N3819" i="3"/>
  <c r="M4168" i="3" l="1"/>
  <c r="N3820" i="3"/>
  <c r="L3820" i="3"/>
  <c r="K3820" i="3" s="1"/>
  <c r="M4169" i="3" l="1"/>
  <c r="L3821" i="3"/>
  <c r="K3821" i="3" s="1"/>
  <c r="N3821" i="3"/>
  <c r="M4170" i="3" l="1"/>
  <c r="L3822" i="3"/>
  <c r="K3822" i="3" s="1"/>
  <c r="N3822" i="3"/>
  <c r="M4171" i="3" l="1"/>
  <c r="L3823" i="3"/>
  <c r="K3823" i="3" s="1"/>
  <c r="N3823" i="3"/>
  <c r="M4172" i="3" l="1"/>
  <c r="L3824" i="3"/>
  <c r="K3824" i="3" s="1"/>
  <c r="N3824" i="3"/>
  <c r="M4173" i="3" l="1"/>
  <c r="L3825" i="3"/>
  <c r="K3825" i="3" s="1"/>
  <c r="N3825" i="3"/>
  <c r="M4174" i="3" l="1"/>
  <c r="N3826" i="3"/>
  <c r="L3826" i="3"/>
  <c r="K3826" i="3" s="1"/>
  <c r="M4175" i="3" l="1"/>
  <c r="L3827" i="3"/>
  <c r="K3827" i="3" s="1"/>
  <c r="N3827" i="3"/>
  <c r="M4176" i="3" l="1"/>
  <c r="L3828" i="3"/>
  <c r="K3828" i="3" s="1"/>
  <c r="N3828" i="3"/>
  <c r="M4177" i="3" l="1"/>
  <c r="N3829" i="3"/>
  <c r="L3829" i="3"/>
  <c r="K3829" i="3" s="1"/>
  <c r="M4178" i="3" l="1"/>
  <c r="L3830" i="3"/>
  <c r="K3830" i="3" s="1"/>
  <c r="N3830" i="3"/>
  <c r="M4179" i="3" l="1"/>
  <c r="L3831" i="3"/>
  <c r="K3831" i="3" s="1"/>
  <c r="N3831" i="3"/>
  <c r="M4180" i="3" l="1"/>
  <c r="N3832" i="3"/>
  <c r="L3832" i="3"/>
  <c r="K3832" i="3" s="1"/>
  <c r="M4181" i="3" l="1"/>
  <c r="L3833" i="3"/>
  <c r="K3833" i="3" s="1"/>
  <c r="N3833" i="3"/>
  <c r="M4182" i="3" l="1"/>
  <c r="L3834" i="3"/>
  <c r="K3834" i="3" s="1"/>
  <c r="N3834" i="3"/>
  <c r="M4183" i="3" l="1"/>
  <c r="L3835" i="3"/>
  <c r="K3835" i="3" s="1"/>
  <c r="N3835" i="3"/>
  <c r="M4184" i="3" l="1"/>
  <c r="L3836" i="3"/>
  <c r="K3836" i="3" s="1"/>
  <c r="N3836" i="3"/>
  <c r="M4185" i="3" l="1"/>
  <c r="L3837" i="3"/>
  <c r="K3837" i="3" s="1"/>
  <c r="N3837" i="3"/>
  <c r="M4186" i="3" l="1"/>
  <c r="N3838" i="3"/>
  <c r="L3838" i="3"/>
  <c r="K3838" i="3" s="1"/>
  <c r="M4187" i="3" l="1"/>
  <c r="N3839" i="3"/>
  <c r="L3839" i="3"/>
  <c r="K3839" i="3" s="1"/>
  <c r="M4188" i="3" l="1"/>
  <c r="L3840" i="3"/>
  <c r="K3840" i="3" s="1"/>
  <c r="N3840" i="3"/>
  <c r="M4189" i="3" l="1"/>
  <c r="L3841" i="3"/>
  <c r="K3841" i="3" s="1"/>
  <c r="N3841" i="3"/>
  <c r="M4190" i="3" l="1"/>
  <c r="L3842" i="3"/>
  <c r="K3842" i="3" s="1"/>
  <c r="N3842" i="3"/>
  <c r="M4191" i="3" l="1"/>
  <c r="L3843" i="3"/>
  <c r="K3843" i="3" s="1"/>
  <c r="N3843" i="3"/>
  <c r="M4192" i="3" l="1"/>
  <c r="N3844" i="3"/>
  <c r="L3844" i="3"/>
  <c r="K3844" i="3" s="1"/>
  <c r="M4193" i="3" l="1"/>
  <c r="L3845" i="3"/>
  <c r="K3845" i="3" s="1"/>
  <c r="N3845" i="3"/>
  <c r="M4194" i="3" l="1"/>
  <c r="L3846" i="3"/>
  <c r="K3846" i="3" s="1"/>
  <c r="N3846" i="3"/>
  <c r="M4195" i="3" l="1"/>
  <c r="N3847" i="3"/>
  <c r="L3847" i="3"/>
  <c r="K3847" i="3" s="1"/>
  <c r="M4196" i="3" l="1"/>
  <c r="L3848" i="3"/>
  <c r="K3848" i="3" s="1"/>
  <c r="N3848" i="3"/>
  <c r="M4197" i="3" l="1"/>
  <c r="L3849" i="3"/>
  <c r="K3849" i="3" s="1"/>
  <c r="N3849" i="3"/>
  <c r="M4198" i="3" l="1"/>
  <c r="N3850" i="3"/>
  <c r="L3850" i="3"/>
  <c r="K3850" i="3" s="1"/>
  <c r="M4199" i="3" l="1"/>
  <c r="L3851" i="3"/>
  <c r="K3851" i="3" s="1"/>
  <c r="N3851" i="3"/>
  <c r="M4200" i="3" l="1"/>
  <c r="L3852" i="3"/>
  <c r="K3852" i="3" s="1"/>
  <c r="N3852" i="3"/>
  <c r="M4201" i="3" l="1"/>
  <c r="L3853" i="3"/>
  <c r="K3853" i="3" s="1"/>
  <c r="N3853" i="3"/>
  <c r="M4202" i="3" l="1"/>
  <c r="L3854" i="3"/>
  <c r="K3854" i="3" s="1"/>
  <c r="N3854" i="3"/>
  <c r="M4203" i="3" l="1"/>
  <c r="L3855" i="3"/>
  <c r="K3855" i="3" s="1"/>
  <c r="N3855" i="3"/>
  <c r="M4204" i="3" l="1"/>
  <c r="N3856" i="3"/>
  <c r="L3856" i="3"/>
  <c r="K3856" i="3" s="1"/>
  <c r="M4205" i="3" l="1"/>
  <c r="N3857" i="3"/>
  <c r="L3857" i="3"/>
  <c r="K3857" i="3" s="1"/>
  <c r="M4206" i="3" l="1"/>
  <c r="L3858" i="3"/>
  <c r="K3858" i="3" s="1"/>
  <c r="N3858" i="3"/>
  <c r="M4207" i="3" l="1"/>
  <c r="L3859" i="3"/>
  <c r="K3859" i="3" s="1"/>
  <c r="N3859" i="3"/>
  <c r="M4208" i="3" l="1"/>
  <c r="L3860" i="3"/>
  <c r="K3860" i="3" s="1"/>
  <c r="N3860" i="3"/>
  <c r="M4209" i="3" l="1"/>
  <c r="L3861" i="3"/>
  <c r="K3861" i="3" s="1"/>
  <c r="N3861" i="3"/>
  <c r="M4210" i="3" l="1"/>
  <c r="N3862" i="3"/>
  <c r="L3862" i="3"/>
  <c r="K3862" i="3" s="1"/>
  <c r="M4211" i="3" l="1"/>
  <c r="L3863" i="3"/>
  <c r="K3863" i="3" s="1"/>
  <c r="N3863" i="3"/>
  <c r="M4212" i="3" l="1"/>
  <c r="L3864" i="3"/>
  <c r="K3864" i="3" s="1"/>
  <c r="N3864" i="3"/>
  <c r="M4213" i="3" l="1"/>
  <c r="L3865" i="3"/>
  <c r="K3865" i="3" s="1"/>
  <c r="N3865" i="3"/>
  <c r="M4214" i="3" l="1"/>
  <c r="L3866" i="3"/>
  <c r="K3866" i="3" s="1"/>
  <c r="N3866" i="3"/>
  <c r="M4215" i="3" l="1"/>
  <c r="L3867" i="3"/>
  <c r="K3867" i="3" s="1"/>
  <c r="N3867" i="3"/>
  <c r="M4216" i="3" l="1"/>
  <c r="N3868" i="3"/>
  <c r="L3868" i="3"/>
  <c r="K3868" i="3" s="1"/>
  <c r="M4217" i="3" l="1"/>
  <c r="L3869" i="3"/>
  <c r="K3869" i="3" s="1"/>
  <c r="N3869" i="3"/>
  <c r="M4218" i="3" l="1"/>
  <c r="L3870" i="3"/>
  <c r="K3870" i="3" s="1"/>
  <c r="N3870" i="3"/>
  <c r="M4219" i="3" l="1"/>
  <c r="L3871" i="3"/>
  <c r="K3871" i="3" s="1"/>
  <c r="N3871" i="3"/>
  <c r="M4220" i="3" l="1"/>
  <c r="L3872" i="3"/>
  <c r="K3872" i="3" s="1"/>
  <c r="N3872" i="3"/>
  <c r="M4221" i="3" l="1"/>
  <c r="L3873" i="3"/>
  <c r="K3873" i="3" s="1"/>
  <c r="N3873" i="3"/>
  <c r="M4222" i="3" l="1"/>
  <c r="N3874" i="3"/>
  <c r="L3874" i="3"/>
  <c r="K3874" i="3" s="1"/>
  <c r="M4223" i="3" l="1"/>
  <c r="N3875" i="3"/>
  <c r="L3875" i="3"/>
  <c r="K3875" i="3" s="1"/>
  <c r="M4224" i="3" l="1"/>
  <c r="L3876" i="3"/>
  <c r="K3876" i="3" s="1"/>
  <c r="N3876" i="3"/>
  <c r="M4225" i="3" l="1"/>
  <c r="L3877" i="3"/>
  <c r="K3877" i="3" s="1"/>
  <c r="N3877" i="3"/>
  <c r="M4226" i="3" l="1"/>
  <c r="L3878" i="3"/>
  <c r="K3878" i="3" s="1"/>
  <c r="N3878" i="3"/>
  <c r="M4227" i="3" l="1"/>
  <c r="L3879" i="3"/>
  <c r="K3879" i="3" s="1"/>
  <c r="N3879" i="3"/>
  <c r="M4228" i="3" l="1"/>
  <c r="L3880" i="3"/>
  <c r="K3880" i="3" s="1"/>
  <c r="N3880" i="3"/>
  <c r="M4229" i="3" l="1"/>
  <c r="N3881" i="3"/>
  <c r="L3881" i="3"/>
  <c r="K3881" i="3" s="1"/>
  <c r="M4230" i="3" l="1"/>
  <c r="L3882" i="3"/>
  <c r="K3882" i="3" s="1"/>
  <c r="N3882" i="3"/>
  <c r="M4231" i="3" l="1"/>
  <c r="L3883" i="3"/>
  <c r="K3883" i="3" s="1"/>
  <c r="N3883" i="3"/>
  <c r="M4232" i="3" l="1"/>
  <c r="L3884" i="3"/>
  <c r="K3884" i="3" s="1"/>
  <c r="N3884" i="3"/>
  <c r="M4233" i="3" l="1"/>
  <c r="L3885" i="3"/>
  <c r="K3885" i="3" s="1"/>
  <c r="N3885" i="3"/>
  <c r="M4234" i="3" l="1"/>
  <c r="L3886" i="3"/>
  <c r="K3886" i="3" s="1"/>
  <c r="N3886" i="3"/>
  <c r="M4235" i="3" l="1"/>
  <c r="N3887" i="3"/>
  <c r="L3887" i="3"/>
  <c r="K3887" i="3" s="1"/>
  <c r="M4236" i="3" l="1"/>
  <c r="L3888" i="3"/>
  <c r="K3888" i="3" s="1"/>
  <c r="N3888" i="3"/>
  <c r="M4237" i="3" l="1"/>
  <c r="L3889" i="3"/>
  <c r="K3889" i="3" s="1"/>
  <c r="N3889" i="3"/>
  <c r="M4238" i="3" l="1"/>
  <c r="L3890" i="3"/>
  <c r="K3890" i="3" s="1"/>
  <c r="N3890" i="3"/>
  <c r="M4239" i="3" l="1"/>
  <c r="L3891" i="3"/>
  <c r="K3891" i="3" s="1"/>
  <c r="N3891" i="3"/>
  <c r="M4240" i="3" l="1"/>
  <c r="L3892" i="3"/>
  <c r="K3892" i="3" s="1"/>
  <c r="N3892" i="3"/>
  <c r="M4241" i="3" l="1"/>
  <c r="N3893" i="3"/>
  <c r="L3893" i="3"/>
  <c r="K3893" i="3" s="1"/>
  <c r="M4242" i="3" l="1"/>
  <c r="L3894" i="3"/>
  <c r="K3894" i="3" s="1"/>
  <c r="N3894" i="3"/>
  <c r="M4243" i="3" l="1"/>
  <c r="L3895" i="3"/>
  <c r="K3895" i="3" s="1"/>
  <c r="N3895" i="3"/>
  <c r="M4244" i="3" l="1"/>
  <c r="L3896" i="3"/>
  <c r="K3896" i="3" s="1"/>
  <c r="N3896" i="3"/>
  <c r="M4245" i="3" l="1"/>
  <c r="L3897" i="3"/>
  <c r="K3897" i="3" s="1"/>
  <c r="N3897" i="3"/>
  <c r="M4246" i="3" l="1"/>
  <c r="L3898" i="3"/>
  <c r="K3898" i="3" s="1"/>
  <c r="N3898" i="3"/>
  <c r="M4247" i="3" l="1"/>
  <c r="N3899" i="3"/>
  <c r="L3899" i="3"/>
  <c r="K3899" i="3" s="1"/>
  <c r="M4248" i="3" l="1"/>
  <c r="L3900" i="3"/>
  <c r="K3900" i="3" s="1"/>
  <c r="N3900" i="3"/>
  <c r="M4249" i="3" l="1"/>
  <c r="L3901" i="3"/>
  <c r="K3901" i="3" s="1"/>
  <c r="N3901" i="3"/>
  <c r="M4250" i="3" l="1"/>
  <c r="L3902" i="3"/>
  <c r="K3902" i="3" s="1"/>
  <c r="N3902" i="3"/>
  <c r="M4251" i="3" l="1"/>
  <c r="L3903" i="3"/>
  <c r="K3903" i="3" s="1"/>
  <c r="N3903" i="3"/>
  <c r="M4252" i="3" l="1"/>
  <c r="L3904" i="3"/>
  <c r="K3904" i="3" s="1"/>
  <c r="N3904" i="3"/>
  <c r="M4253" i="3" l="1"/>
  <c r="N3905" i="3"/>
  <c r="L3905" i="3"/>
  <c r="K3905" i="3" s="1"/>
  <c r="M4254" i="3" l="1"/>
  <c r="L3906" i="3"/>
  <c r="K3906" i="3" s="1"/>
  <c r="N3906" i="3"/>
  <c r="M4255" i="3" l="1"/>
  <c r="L3907" i="3"/>
  <c r="K3907" i="3" s="1"/>
  <c r="N3907" i="3"/>
  <c r="M4256" i="3" l="1"/>
  <c r="L3908" i="3"/>
  <c r="K3908" i="3" s="1"/>
  <c r="N3908" i="3"/>
  <c r="M4257" i="3" l="1"/>
  <c r="L3909" i="3"/>
  <c r="K3909" i="3" s="1"/>
  <c r="N3909" i="3"/>
  <c r="M4258" i="3" l="1"/>
  <c r="L3910" i="3"/>
  <c r="K3910" i="3" s="1"/>
  <c r="N3910" i="3"/>
  <c r="M4259" i="3" l="1"/>
  <c r="N3911" i="3"/>
  <c r="L3911" i="3"/>
  <c r="K3911" i="3" s="1"/>
  <c r="M4260" i="3" l="1"/>
  <c r="L3912" i="3"/>
  <c r="K3912" i="3" s="1"/>
  <c r="N3912" i="3"/>
  <c r="M4261" i="3" l="1"/>
  <c r="L3913" i="3"/>
  <c r="K3913" i="3" s="1"/>
  <c r="N3913" i="3"/>
  <c r="M4262" i="3" l="1"/>
  <c r="L3914" i="3"/>
  <c r="K3914" i="3" s="1"/>
  <c r="N3914" i="3"/>
  <c r="M4263" i="3" l="1"/>
  <c r="L3915" i="3"/>
  <c r="K3915" i="3" s="1"/>
  <c r="N3915" i="3"/>
  <c r="M4264" i="3" l="1"/>
  <c r="L3916" i="3"/>
  <c r="K3916" i="3" s="1"/>
  <c r="N3916" i="3"/>
  <c r="M4265" i="3" l="1"/>
  <c r="N3917" i="3"/>
  <c r="L3917" i="3"/>
  <c r="K3917" i="3" s="1"/>
  <c r="M4266" i="3" l="1"/>
  <c r="L3918" i="3"/>
  <c r="K3918" i="3" s="1"/>
  <c r="N3918" i="3"/>
  <c r="M4267" i="3" l="1"/>
  <c r="L3919" i="3"/>
  <c r="K3919" i="3" s="1"/>
  <c r="N3919" i="3"/>
  <c r="M4268" i="3" l="1"/>
  <c r="L3920" i="3"/>
  <c r="K3920" i="3" s="1"/>
  <c r="N3920" i="3"/>
  <c r="M4269" i="3" l="1"/>
  <c r="L3921" i="3"/>
  <c r="K3921" i="3" s="1"/>
  <c r="N3921" i="3"/>
  <c r="M4270" i="3" l="1"/>
  <c r="L3922" i="3"/>
  <c r="K3922" i="3" s="1"/>
  <c r="N3922" i="3"/>
  <c r="M4271" i="3" l="1"/>
  <c r="N3923" i="3"/>
  <c r="L3923" i="3"/>
  <c r="K3923" i="3" s="1"/>
  <c r="M4272" i="3" l="1"/>
  <c r="L3924" i="3"/>
  <c r="K3924" i="3" s="1"/>
  <c r="N3924" i="3"/>
  <c r="M4273" i="3" l="1"/>
  <c r="L3925" i="3"/>
  <c r="K3925" i="3" s="1"/>
  <c r="N3925" i="3"/>
  <c r="M4274" i="3" l="1"/>
  <c r="L3926" i="3"/>
  <c r="K3926" i="3" s="1"/>
  <c r="N3926" i="3"/>
  <c r="M4275" i="3" l="1"/>
  <c r="L3927" i="3"/>
  <c r="K3927" i="3" s="1"/>
  <c r="N3927" i="3"/>
  <c r="M4276" i="3" l="1"/>
  <c r="L3928" i="3"/>
  <c r="K3928" i="3" s="1"/>
  <c r="N3928" i="3"/>
  <c r="M4277" i="3" l="1"/>
  <c r="N3929" i="3"/>
  <c r="L3929" i="3"/>
  <c r="K3929" i="3" s="1"/>
  <c r="M4278" i="3" l="1"/>
  <c r="L3930" i="3"/>
  <c r="K3930" i="3" s="1"/>
  <c r="N3930" i="3"/>
  <c r="M4279" i="3" l="1"/>
  <c r="L3931" i="3"/>
  <c r="K3931" i="3" s="1"/>
  <c r="N3931" i="3"/>
  <c r="M4280" i="3" l="1"/>
  <c r="L3932" i="3"/>
  <c r="K3932" i="3" s="1"/>
  <c r="N3932" i="3"/>
  <c r="M4281" i="3" l="1"/>
  <c r="L3933" i="3"/>
  <c r="K3933" i="3" s="1"/>
  <c r="N3933" i="3"/>
  <c r="M4282" i="3" l="1"/>
  <c r="L3934" i="3"/>
  <c r="K3934" i="3" s="1"/>
  <c r="N3934" i="3"/>
  <c r="M4283" i="3" l="1"/>
  <c r="N3935" i="3"/>
  <c r="L3935" i="3"/>
  <c r="K3935" i="3" s="1"/>
  <c r="M4284" i="3" l="1"/>
  <c r="L3936" i="3"/>
  <c r="K3936" i="3" s="1"/>
  <c r="N3936" i="3"/>
  <c r="M4285" i="3" l="1"/>
  <c r="L3937" i="3"/>
  <c r="K3937" i="3" s="1"/>
  <c r="N3937" i="3"/>
  <c r="M4286" i="3" l="1"/>
  <c r="L3938" i="3"/>
  <c r="K3938" i="3" s="1"/>
  <c r="N3938" i="3"/>
  <c r="M4287" i="3" l="1"/>
  <c r="L3939" i="3"/>
  <c r="K3939" i="3" s="1"/>
  <c r="N3939" i="3"/>
  <c r="M4288" i="3" l="1"/>
  <c r="L3940" i="3"/>
  <c r="K3940" i="3" s="1"/>
  <c r="N3940" i="3"/>
  <c r="M4289" i="3" l="1"/>
  <c r="N3941" i="3"/>
  <c r="L3941" i="3"/>
  <c r="K3941" i="3" s="1"/>
  <c r="M4290" i="3" l="1"/>
  <c r="L3942" i="3"/>
  <c r="K3942" i="3" s="1"/>
  <c r="N3942" i="3"/>
  <c r="M4291" i="3" l="1"/>
  <c r="L3943" i="3"/>
  <c r="K3943" i="3" s="1"/>
  <c r="N3943" i="3"/>
  <c r="M4292" i="3" l="1"/>
  <c r="L3944" i="3"/>
  <c r="K3944" i="3" s="1"/>
  <c r="N3944" i="3"/>
  <c r="M4293" i="3" l="1"/>
  <c r="L3945" i="3"/>
  <c r="K3945" i="3" s="1"/>
  <c r="N3945" i="3"/>
  <c r="M4294" i="3" l="1"/>
  <c r="L3946" i="3"/>
  <c r="K3946" i="3" s="1"/>
  <c r="N3946" i="3"/>
  <c r="M4295" i="3" l="1"/>
  <c r="N3947" i="3"/>
  <c r="L3947" i="3"/>
  <c r="K3947" i="3" s="1"/>
  <c r="M4296" i="3" l="1"/>
  <c r="L3948" i="3"/>
  <c r="K3948" i="3" s="1"/>
  <c r="N3948" i="3"/>
  <c r="M4297" i="3" l="1"/>
  <c r="L3949" i="3"/>
  <c r="K3949" i="3" s="1"/>
  <c r="N3949" i="3"/>
  <c r="M4298" i="3" l="1"/>
  <c r="L3950" i="3"/>
  <c r="K3950" i="3" s="1"/>
  <c r="N3950" i="3"/>
  <c r="M4299" i="3" l="1"/>
  <c r="L3951" i="3"/>
  <c r="K3951" i="3" s="1"/>
  <c r="N3951" i="3"/>
  <c r="M4300" i="3" l="1"/>
  <c r="L3952" i="3"/>
  <c r="K3952" i="3" s="1"/>
  <c r="N3952" i="3"/>
  <c r="M4301" i="3" l="1"/>
  <c r="N3953" i="3"/>
  <c r="L3953" i="3"/>
  <c r="K3953" i="3" s="1"/>
  <c r="M4302" i="3" l="1"/>
  <c r="L3954" i="3"/>
  <c r="K3954" i="3" s="1"/>
  <c r="N3954" i="3"/>
  <c r="M4303" i="3" l="1"/>
  <c r="L3955" i="3"/>
  <c r="K3955" i="3" s="1"/>
  <c r="N3955" i="3"/>
  <c r="M4304" i="3" l="1"/>
  <c r="L3956" i="3"/>
  <c r="K3956" i="3" s="1"/>
  <c r="N3956" i="3"/>
  <c r="M4305" i="3" l="1"/>
  <c r="L3957" i="3"/>
  <c r="K3957" i="3" s="1"/>
  <c r="N3957" i="3"/>
  <c r="M4306" i="3" l="1"/>
  <c r="L3958" i="3"/>
  <c r="K3958" i="3" s="1"/>
  <c r="N3958" i="3"/>
  <c r="M4307" i="3" l="1"/>
  <c r="N3959" i="3"/>
  <c r="L3959" i="3"/>
  <c r="K3959" i="3" s="1"/>
  <c r="M4308" i="3" l="1"/>
  <c r="L3960" i="3"/>
  <c r="K3960" i="3" s="1"/>
  <c r="N3960" i="3"/>
  <c r="M4309" i="3" l="1"/>
  <c r="L3961" i="3"/>
  <c r="K3961" i="3" s="1"/>
  <c r="N3961" i="3"/>
  <c r="M4310" i="3" l="1"/>
  <c r="L3962" i="3"/>
  <c r="K3962" i="3" s="1"/>
  <c r="N3962" i="3"/>
  <c r="M4311" i="3" l="1"/>
  <c r="L3963" i="3"/>
  <c r="K3963" i="3" s="1"/>
  <c r="N3963" i="3"/>
  <c r="M4312" i="3" l="1"/>
  <c r="L3964" i="3"/>
  <c r="K3964" i="3" s="1"/>
  <c r="N3964" i="3"/>
  <c r="M4313" i="3" l="1"/>
  <c r="N3965" i="3"/>
  <c r="L3965" i="3"/>
  <c r="K3965" i="3" s="1"/>
  <c r="M4314" i="3" l="1"/>
  <c r="L3966" i="3"/>
  <c r="K3966" i="3" s="1"/>
  <c r="N3966" i="3"/>
  <c r="M4315" i="3" l="1"/>
  <c r="L3967" i="3"/>
  <c r="K3967" i="3" s="1"/>
  <c r="N3967" i="3"/>
  <c r="M4316" i="3" l="1"/>
  <c r="L3968" i="3"/>
  <c r="K3968" i="3" s="1"/>
  <c r="N3968" i="3"/>
  <c r="M4317" i="3" l="1"/>
  <c r="L3969" i="3"/>
  <c r="K3969" i="3" s="1"/>
  <c r="N3969" i="3"/>
  <c r="M4318" i="3" l="1"/>
  <c r="L3970" i="3"/>
  <c r="K3970" i="3" s="1"/>
  <c r="N3970" i="3"/>
  <c r="M4319" i="3" l="1"/>
  <c r="N3971" i="3"/>
  <c r="L3971" i="3"/>
  <c r="K3971" i="3" s="1"/>
  <c r="M4320" i="3" l="1"/>
  <c r="L3972" i="3"/>
  <c r="K3972" i="3" s="1"/>
  <c r="N3972" i="3"/>
  <c r="M4321" i="3" l="1"/>
  <c r="L3973" i="3"/>
  <c r="K3973" i="3" s="1"/>
  <c r="N3973" i="3"/>
  <c r="M4322" i="3" l="1"/>
  <c r="L3974" i="3"/>
  <c r="K3974" i="3" s="1"/>
  <c r="N3974" i="3"/>
  <c r="M4323" i="3" l="1"/>
  <c r="L3975" i="3"/>
  <c r="K3975" i="3" s="1"/>
  <c r="N3975" i="3"/>
  <c r="M4324" i="3" l="1"/>
  <c r="L3976" i="3"/>
  <c r="K3976" i="3" s="1"/>
  <c r="N3976" i="3"/>
  <c r="M4325" i="3" l="1"/>
  <c r="N3977" i="3"/>
  <c r="L3977" i="3"/>
  <c r="K3977" i="3" s="1"/>
  <c r="M4326" i="3" l="1"/>
  <c r="L3978" i="3"/>
  <c r="K3978" i="3" s="1"/>
  <c r="N3978" i="3"/>
  <c r="M4327" i="3" l="1"/>
  <c r="L3979" i="3"/>
  <c r="K3979" i="3" s="1"/>
  <c r="N3979" i="3"/>
  <c r="M4328" i="3" l="1"/>
  <c r="L3980" i="3"/>
  <c r="K3980" i="3" s="1"/>
  <c r="N3980" i="3"/>
  <c r="M4329" i="3" l="1"/>
  <c r="L3981" i="3"/>
  <c r="K3981" i="3" s="1"/>
  <c r="N3981" i="3"/>
  <c r="M4330" i="3" l="1"/>
  <c r="L3982" i="3"/>
  <c r="K3982" i="3" s="1"/>
  <c r="N3982" i="3"/>
  <c r="M4331" i="3" l="1"/>
  <c r="N3983" i="3"/>
  <c r="L3983" i="3"/>
  <c r="K3983" i="3" s="1"/>
  <c r="M4332" i="3" l="1"/>
  <c r="L3984" i="3"/>
  <c r="K3984" i="3" s="1"/>
  <c r="N3984" i="3"/>
  <c r="M4333" i="3" l="1"/>
  <c r="L3985" i="3"/>
  <c r="K3985" i="3" s="1"/>
  <c r="N3985" i="3"/>
  <c r="M4334" i="3" l="1"/>
  <c r="L3986" i="3"/>
  <c r="K3986" i="3" s="1"/>
  <c r="N3986" i="3"/>
  <c r="M4335" i="3" l="1"/>
  <c r="L3987" i="3"/>
  <c r="K3987" i="3" s="1"/>
  <c r="N3987" i="3"/>
  <c r="M4336" i="3" l="1"/>
  <c r="L3988" i="3"/>
  <c r="K3988" i="3" s="1"/>
  <c r="N3988" i="3"/>
  <c r="M4337" i="3" l="1"/>
  <c r="N3989" i="3"/>
  <c r="L3989" i="3"/>
  <c r="K3989" i="3" s="1"/>
  <c r="M4338" i="3" l="1"/>
  <c r="L3990" i="3"/>
  <c r="K3990" i="3" s="1"/>
  <c r="N3990" i="3"/>
  <c r="M4339" i="3" l="1"/>
  <c r="L3991" i="3"/>
  <c r="K3991" i="3" s="1"/>
  <c r="N3991" i="3"/>
  <c r="M4340" i="3" l="1"/>
  <c r="L3992" i="3"/>
  <c r="K3992" i="3" s="1"/>
  <c r="N3992" i="3"/>
  <c r="M4341" i="3" l="1"/>
  <c r="L3993" i="3"/>
  <c r="K3993" i="3" s="1"/>
  <c r="N3993" i="3"/>
  <c r="M4342" i="3" l="1"/>
  <c r="L3994" i="3"/>
  <c r="K3994" i="3" s="1"/>
  <c r="N3994" i="3"/>
  <c r="M4343" i="3" l="1"/>
  <c r="N3995" i="3"/>
  <c r="L3995" i="3"/>
  <c r="K3995" i="3" s="1"/>
  <c r="M4344" i="3" l="1"/>
  <c r="L3996" i="3"/>
  <c r="K3996" i="3" s="1"/>
  <c r="N3996" i="3"/>
  <c r="M4345" i="3" l="1"/>
  <c r="L3997" i="3"/>
  <c r="K3997" i="3" s="1"/>
  <c r="N3997" i="3"/>
  <c r="M4346" i="3" l="1"/>
  <c r="L3998" i="3"/>
  <c r="K3998" i="3" s="1"/>
  <c r="N3998" i="3"/>
  <c r="M4347" i="3" l="1"/>
  <c r="L3999" i="3"/>
  <c r="K3999" i="3" s="1"/>
  <c r="N3999" i="3"/>
  <c r="M4348" i="3" l="1"/>
  <c r="L4000" i="3"/>
  <c r="K4000" i="3" s="1"/>
  <c r="N4000" i="3"/>
  <c r="M4349" i="3" l="1"/>
  <c r="N4001" i="3"/>
  <c r="L4001" i="3"/>
  <c r="K4001" i="3" s="1"/>
  <c r="M4350" i="3" l="1"/>
  <c r="L4002" i="3"/>
  <c r="K4002" i="3" s="1"/>
  <c r="N4002" i="3"/>
  <c r="M4351" i="3" l="1"/>
  <c r="L4003" i="3"/>
  <c r="K4003" i="3" s="1"/>
  <c r="N4003" i="3"/>
  <c r="M4352" i="3" l="1"/>
  <c r="L4004" i="3"/>
  <c r="K4004" i="3" s="1"/>
  <c r="N4004" i="3"/>
  <c r="M4353" i="3" l="1"/>
  <c r="L4005" i="3"/>
  <c r="K4005" i="3" s="1"/>
  <c r="N4005" i="3"/>
  <c r="M4354" i="3" l="1"/>
  <c r="L4006" i="3"/>
  <c r="K4006" i="3" s="1"/>
  <c r="N4006" i="3"/>
  <c r="M4355" i="3" l="1"/>
  <c r="N4007" i="3"/>
  <c r="L4007" i="3"/>
  <c r="K4007" i="3" s="1"/>
  <c r="M4356" i="3" l="1"/>
  <c r="L4008" i="3"/>
  <c r="K4008" i="3" s="1"/>
  <c r="N4008" i="3"/>
  <c r="M4357" i="3" l="1"/>
  <c r="L4009" i="3"/>
  <c r="K4009" i="3" s="1"/>
  <c r="N4009" i="3"/>
  <c r="M4358" i="3" l="1"/>
  <c r="L4010" i="3"/>
  <c r="K4010" i="3" s="1"/>
  <c r="N4010" i="3"/>
  <c r="M4359" i="3" l="1"/>
  <c r="L4011" i="3"/>
  <c r="K4011" i="3" s="1"/>
  <c r="N4011" i="3"/>
  <c r="M4360" i="3" l="1"/>
  <c r="L4012" i="3"/>
  <c r="K4012" i="3" s="1"/>
  <c r="N4012" i="3"/>
  <c r="M4361" i="3" l="1"/>
  <c r="N4013" i="3"/>
  <c r="L4013" i="3"/>
  <c r="K4013" i="3" s="1"/>
  <c r="M4362" i="3" l="1"/>
  <c r="L4014" i="3"/>
  <c r="K4014" i="3" s="1"/>
  <c r="N4014" i="3"/>
  <c r="M4363" i="3" l="1"/>
  <c r="L4015" i="3"/>
  <c r="K4015" i="3" s="1"/>
  <c r="N4015" i="3"/>
  <c r="M4364" i="3" l="1"/>
  <c r="L4016" i="3"/>
  <c r="K4016" i="3" s="1"/>
  <c r="N4016" i="3"/>
  <c r="M4365" i="3" l="1"/>
  <c r="L4017" i="3"/>
  <c r="K4017" i="3" s="1"/>
  <c r="N4017" i="3"/>
  <c r="M4366" i="3" l="1"/>
  <c r="L4018" i="3"/>
  <c r="K4018" i="3" s="1"/>
  <c r="N4018" i="3"/>
  <c r="M4367" i="3" l="1"/>
  <c r="N4019" i="3"/>
  <c r="L4019" i="3"/>
  <c r="K4019" i="3" s="1"/>
  <c r="M4368" i="3" l="1"/>
  <c r="L4020" i="3"/>
  <c r="K4020" i="3" s="1"/>
  <c r="N4020" i="3"/>
  <c r="M4369" i="3" l="1"/>
  <c r="L4021" i="3"/>
  <c r="K4021" i="3" s="1"/>
  <c r="N4021" i="3"/>
  <c r="M4370" i="3" l="1"/>
  <c r="L4022" i="3"/>
  <c r="K4022" i="3" s="1"/>
  <c r="N4022" i="3"/>
  <c r="M4371" i="3" l="1"/>
  <c r="L4023" i="3"/>
  <c r="K4023" i="3" s="1"/>
  <c r="N4023" i="3"/>
  <c r="M4372" i="3" l="1"/>
  <c r="L4024" i="3"/>
  <c r="K4024" i="3" s="1"/>
  <c r="N4024" i="3"/>
  <c r="M4373" i="3" l="1"/>
  <c r="N4025" i="3"/>
  <c r="L4025" i="3"/>
  <c r="K4025" i="3" s="1"/>
  <c r="M4374" i="3" l="1"/>
  <c r="L4026" i="3"/>
  <c r="K4026" i="3" s="1"/>
  <c r="N4026" i="3"/>
  <c r="M4375" i="3" l="1"/>
  <c r="L4027" i="3"/>
  <c r="K4027" i="3" s="1"/>
  <c r="N4027" i="3"/>
  <c r="M4376" i="3" l="1"/>
  <c r="L4028" i="3"/>
  <c r="K4028" i="3" s="1"/>
  <c r="N4028" i="3"/>
  <c r="M4377" i="3" l="1"/>
  <c r="L4029" i="3"/>
  <c r="K4029" i="3" s="1"/>
  <c r="N4029" i="3"/>
  <c r="M4378" i="3" l="1"/>
  <c r="L4030" i="3"/>
  <c r="K4030" i="3" s="1"/>
  <c r="N4030" i="3"/>
  <c r="M4379" i="3" l="1"/>
  <c r="N4031" i="3"/>
  <c r="L4031" i="3"/>
  <c r="K4031" i="3" s="1"/>
  <c r="M4380" i="3" l="1"/>
  <c r="L4032" i="3"/>
  <c r="K4032" i="3" s="1"/>
  <c r="N4032" i="3"/>
  <c r="M4381" i="3" l="1"/>
  <c r="L4033" i="3"/>
  <c r="K4033" i="3" s="1"/>
  <c r="N4033" i="3"/>
  <c r="M4382" i="3" l="1"/>
  <c r="L4034" i="3"/>
  <c r="K4034" i="3" s="1"/>
  <c r="N4034" i="3"/>
  <c r="M4383" i="3" l="1"/>
  <c r="L4035" i="3"/>
  <c r="K4035" i="3" s="1"/>
  <c r="N4035" i="3"/>
  <c r="M4384" i="3" l="1"/>
  <c r="L4036" i="3"/>
  <c r="K4036" i="3" s="1"/>
  <c r="N4036" i="3"/>
  <c r="M4385" i="3" l="1"/>
  <c r="N4037" i="3"/>
  <c r="L4037" i="3"/>
  <c r="K4037" i="3" s="1"/>
  <c r="M4386" i="3" l="1"/>
  <c r="L4038" i="3"/>
  <c r="K4038" i="3" s="1"/>
  <c r="N4038" i="3"/>
  <c r="M4387" i="3" l="1"/>
  <c r="L4039" i="3"/>
  <c r="K4039" i="3" s="1"/>
  <c r="N4039" i="3"/>
  <c r="M4388" i="3" l="1"/>
  <c r="L4040" i="3"/>
  <c r="K4040" i="3" s="1"/>
  <c r="N4040" i="3"/>
  <c r="M4389" i="3" l="1"/>
  <c r="L4041" i="3"/>
  <c r="K4041" i="3" s="1"/>
  <c r="N4041" i="3"/>
  <c r="M4390" i="3" l="1"/>
  <c r="L4042" i="3"/>
  <c r="K4042" i="3" s="1"/>
  <c r="N4042" i="3"/>
  <c r="M4391" i="3" l="1"/>
  <c r="N4043" i="3"/>
  <c r="L4043" i="3"/>
  <c r="K4043" i="3" s="1"/>
  <c r="M4392" i="3" l="1"/>
  <c r="L4044" i="3"/>
  <c r="K4044" i="3" s="1"/>
  <c r="N4044" i="3"/>
  <c r="M4393" i="3" l="1"/>
  <c r="L4045" i="3"/>
  <c r="K4045" i="3" s="1"/>
  <c r="N4045" i="3"/>
  <c r="M4394" i="3" l="1"/>
  <c r="L4046" i="3"/>
  <c r="K4046" i="3" s="1"/>
  <c r="N4046" i="3"/>
  <c r="M4395" i="3" l="1"/>
  <c r="L4047" i="3"/>
  <c r="K4047" i="3" s="1"/>
  <c r="N4047" i="3"/>
  <c r="M4396" i="3" l="1"/>
  <c r="L4048" i="3"/>
  <c r="K4048" i="3" s="1"/>
  <c r="N4048" i="3"/>
  <c r="M4397" i="3" l="1"/>
  <c r="N4049" i="3"/>
  <c r="L4049" i="3"/>
  <c r="K4049" i="3" s="1"/>
  <c r="M4398" i="3" l="1"/>
  <c r="L4050" i="3"/>
  <c r="K4050" i="3" s="1"/>
  <c r="N4050" i="3"/>
  <c r="M4399" i="3" l="1"/>
  <c r="L4051" i="3"/>
  <c r="K4051" i="3" s="1"/>
  <c r="N4051" i="3"/>
  <c r="M4400" i="3" l="1"/>
  <c r="L4052" i="3"/>
  <c r="K4052" i="3" s="1"/>
  <c r="N4052" i="3"/>
  <c r="M4401" i="3" l="1"/>
  <c r="L4053" i="3"/>
  <c r="K4053" i="3" s="1"/>
  <c r="N4053" i="3"/>
  <c r="M4402" i="3" l="1"/>
  <c r="L4054" i="3"/>
  <c r="K4054" i="3" s="1"/>
  <c r="N4054" i="3"/>
  <c r="M4403" i="3" l="1"/>
  <c r="N4055" i="3"/>
  <c r="L4055" i="3"/>
  <c r="K4055" i="3" s="1"/>
  <c r="M4404" i="3" l="1"/>
  <c r="L4056" i="3"/>
  <c r="K4056" i="3" s="1"/>
  <c r="N4056" i="3"/>
  <c r="M4405" i="3" l="1"/>
  <c r="N4057" i="3"/>
  <c r="L4057" i="3"/>
  <c r="K4057" i="3" s="1"/>
  <c r="M4406" i="3" l="1"/>
  <c r="L4058" i="3"/>
  <c r="K4058" i="3" s="1"/>
  <c r="N4058" i="3"/>
  <c r="M4407" i="3" l="1"/>
  <c r="L4059" i="3"/>
  <c r="K4059" i="3" s="1"/>
  <c r="N4059" i="3"/>
  <c r="M4408" i="3" l="1"/>
  <c r="L4060" i="3"/>
  <c r="K4060" i="3" s="1"/>
  <c r="N4060" i="3"/>
  <c r="M4409" i="3" l="1"/>
  <c r="N4061" i="3"/>
  <c r="L4061" i="3"/>
  <c r="K4061" i="3" s="1"/>
  <c r="M4410" i="3" l="1"/>
  <c r="L4062" i="3"/>
  <c r="K4062" i="3" s="1"/>
  <c r="N4062" i="3"/>
  <c r="M4411" i="3" l="1"/>
  <c r="N4063" i="3"/>
  <c r="L4063" i="3"/>
  <c r="K4063" i="3" s="1"/>
  <c r="M4412" i="3" l="1"/>
  <c r="L4064" i="3"/>
  <c r="K4064" i="3" s="1"/>
  <c r="N4064" i="3"/>
  <c r="M4413" i="3" l="1"/>
  <c r="L4065" i="3"/>
  <c r="K4065" i="3" s="1"/>
  <c r="N4065" i="3"/>
  <c r="M4414" i="3" l="1"/>
  <c r="L4066" i="3"/>
  <c r="K4066" i="3" s="1"/>
  <c r="N4066" i="3"/>
  <c r="M4415" i="3" l="1"/>
  <c r="N4067" i="3"/>
  <c r="L4067" i="3"/>
  <c r="K4067" i="3" s="1"/>
  <c r="M4416" i="3" l="1"/>
  <c r="L4068" i="3"/>
  <c r="K4068" i="3" s="1"/>
  <c r="N4068" i="3"/>
  <c r="M4417" i="3" l="1"/>
  <c r="N4069" i="3"/>
  <c r="L4069" i="3"/>
  <c r="K4069" i="3" s="1"/>
  <c r="M4418" i="3" l="1"/>
  <c r="L4070" i="3"/>
  <c r="K4070" i="3" s="1"/>
  <c r="N4070" i="3"/>
  <c r="M4419" i="3" l="1"/>
  <c r="L4071" i="3"/>
  <c r="K4071" i="3" s="1"/>
  <c r="N4071" i="3"/>
  <c r="M4420" i="3" l="1"/>
  <c r="L4072" i="3"/>
  <c r="K4072" i="3" s="1"/>
  <c r="N4072" i="3"/>
  <c r="M4421" i="3" l="1"/>
  <c r="N4073" i="3"/>
  <c r="L4073" i="3"/>
  <c r="K4073" i="3" s="1"/>
  <c r="M4422" i="3" l="1"/>
  <c r="L4074" i="3"/>
  <c r="K4074" i="3" s="1"/>
  <c r="N4074" i="3"/>
  <c r="M4423" i="3" l="1"/>
  <c r="N4075" i="3"/>
  <c r="L4075" i="3"/>
  <c r="K4075" i="3" s="1"/>
  <c r="M4424" i="3" l="1"/>
  <c r="L4076" i="3"/>
  <c r="K4076" i="3" s="1"/>
  <c r="N4076" i="3"/>
  <c r="M4425" i="3" l="1"/>
  <c r="L4077" i="3"/>
  <c r="K4077" i="3" s="1"/>
  <c r="N4077" i="3"/>
  <c r="M4426" i="3" l="1"/>
  <c r="L4078" i="3"/>
  <c r="K4078" i="3" s="1"/>
  <c r="N4078" i="3"/>
  <c r="M4427" i="3" l="1"/>
  <c r="N4079" i="3"/>
  <c r="L4079" i="3"/>
  <c r="K4079" i="3" s="1"/>
  <c r="M4428" i="3" l="1"/>
  <c r="L4080" i="3"/>
  <c r="K4080" i="3" s="1"/>
  <c r="N4080" i="3"/>
  <c r="M4429" i="3" l="1"/>
  <c r="N4081" i="3"/>
  <c r="L4081" i="3"/>
  <c r="K4081" i="3" s="1"/>
  <c r="M4430" i="3" l="1"/>
  <c r="L4082" i="3"/>
  <c r="K4082" i="3" s="1"/>
  <c r="N4082" i="3"/>
  <c r="M4431" i="3" l="1"/>
  <c r="L4083" i="3"/>
  <c r="K4083" i="3" s="1"/>
  <c r="N4083" i="3"/>
  <c r="M4432" i="3" l="1"/>
  <c r="L4084" i="3"/>
  <c r="K4084" i="3" s="1"/>
  <c r="N4084" i="3"/>
  <c r="M4433" i="3" l="1"/>
  <c r="N4085" i="3"/>
  <c r="L4085" i="3"/>
  <c r="K4085" i="3" s="1"/>
  <c r="M4434" i="3" l="1"/>
  <c r="L4086" i="3"/>
  <c r="K4086" i="3" s="1"/>
  <c r="N4086" i="3"/>
  <c r="M4435" i="3" l="1"/>
  <c r="N4087" i="3"/>
  <c r="L4087" i="3"/>
  <c r="K4087" i="3" s="1"/>
  <c r="M4436" i="3" l="1"/>
  <c r="L4088" i="3"/>
  <c r="K4088" i="3" s="1"/>
  <c r="N4088" i="3"/>
  <c r="M4437" i="3" l="1"/>
  <c r="L4089" i="3"/>
  <c r="K4089" i="3" s="1"/>
  <c r="N4089" i="3"/>
  <c r="M4438" i="3" l="1"/>
  <c r="L4090" i="3"/>
  <c r="K4090" i="3" s="1"/>
  <c r="N4090" i="3"/>
  <c r="M4439" i="3" l="1"/>
  <c r="N4091" i="3"/>
  <c r="L4091" i="3"/>
  <c r="K4091" i="3" s="1"/>
  <c r="M4440" i="3" l="1"/>
  <c r="L4092" i="3"/>
  <c r="K4092" i="3" s="1"/>
  <c r="N4092" i="3"/>
  <c r="M4441" i="3" l="1"/>
  <c r="N4093" i="3"/>
  <c r="L4093" i="3"/>
  <c r="K4093" i="3" s="1"/>
  <c r="M4442" i="3" l="1"/>
  <c r="L4094" i="3"/>
  <c r="K4094" i="3" s="1"/>
  <c r="N4094" i="3"/>
  <c r="M4443" i="3" l="1"/>
  <c r="L4095" i="3"/>
  <c r="K4095" i="3" s="1"/>
  <c r="N4095" i="3"/>
  <c r="M4444" i="3" l="1"/>
  <c r="L4096" i="3"/>
  <c r="K4096" i="3" s="1"/>
  <c r="N4096" i="3"/>
  <c r="M4445" i="3" l="1"/>
  <c r="N4097" i="3"/>
  <c r="L4097" i="3"/>
  <c r="K4097" i="3" s="1"/>
  <c r="M4446" i="3" l="1"/>
  <c r="L4098" i="3"/>
  <c r="K4098" i="3" s="1"/>
  <c r="N4098" i="3"/>
  <c r="M4447" i="3" l="1"/>
  <c r="N4099" i="3"/>
  <c r="L4099" i="3"/>
  <c r="K4099" i="3" s="1"/>
  <c r="M4448" i="3" l="1"/>
  <c r="L4100" i="3"/>
  <c r="K4100" i="3" s="1"/>
  <c r="N4100" i="3"/>
  <c r="M4449" i="3" l="1"/>
  <c r="L4101" i="3"/>
  <c r="K4101" i="3" s="1"/>
  <c r="N4101" i="3"/>
  <c r="M4450" i="3" l="1"/>
  <c r="L4102" i="3"/>
  <c r="K4102" i="3" s="1"/>
  <c r="N4102" i="3"/>
  <c r="M4451" i="3" l="1"/>
  <c r="N4103" i="3"/>
  <c r="L4103" i="3"/>
  <c r="K4103" i="3" s="1"/>
  <c r="M4452" i="3" l="1"/>
  <c r="L4104" i="3"/>
  <c r="K4104" i="3" s="1"/>
  <c r="N4104" i="3"/>
  <c r="M4453" i="3" l="1"/>
  <c r="N4105" i="3"/>
  <c r="L4105" i="3"/>
  <c r="K4105" i="3" s="1"/>
  <c r="M4454" i="3" l="1"/>
  <c r="L4106" i="3"/>
  <c r="K4106" i="3" s="1"/>
  <c r="N4106" i="3"/>
  <c r="M4455" i="3" l="1"/>
  <c r="L4107" i="3"/>
  <c r="K4107" i="3" s="1"/>
  <c r="N4107" i="3"/>
  <c r="M4456" i="3" l="1"/>
  <c r="L4108" i="3"/>
  <c r="K4108" i="3" s="1"/>
  <c r="N4108" i="3"/>
  <c r="M4457" i="3" l="1"/>
  <c r="N4109" i="3"/>
  <c r="L4109" i="3"/>
  <c r="K4109" i="3" s="1"/>
  <c r="M4458" i="3" l="1"/>
  <c r="L4110" i="3"/>
  <c r="K4110" i="3" s="1"/>
  <c r="N4110" i="3"/>
  <c r="M4459" i="3" l="1"/>
  <c r="N4111" i="3"/>
  <c r="L4111" i="3"/>
  <c r="K4111" i="3" s="1"/>
  <c r="M4460" i="3" l="1"/>
  <c r="L4112" i="3"/>
  <c r="K4112" i="3" s="1"/>
  <c r="N4112" i="3"/>
  <c r="M4461" i="3" l="1"/>
  <c r="L4113" i="3"/>
  <c r="K4113" i="3" s="1"/>
  <c r="N4113" i="3"/>
  <c r="M4462" i="3" l="1"/>
  <c r="L4114" i="3"/>
  <c r="K4114" i="3" s="1"/>
  <c r="N4114" i="3"/>
  <c r="M4463" i="3" l="1"/>
  <c r="N4115" i="3"/>
  <c r="L4115" i="3"/>
  <c r="K4115" i="3" s="1"/>
  <c r="M4464" i="3" l="1"/>
  <c r="L4116" i="3"/>
  <c r="K4116" i="3" s="1"/>
  <c r="N4116" i="3"/>
  <c r="M4465" i="3" l="1"/>
  <c r="N4117" i="3"/>
  <c r="L4117" i="3"/>
  <c r="K4117" i="3" s="1"/>
  <c r="M4466" i="3" l="1"/>
  <c r="L4118" i="3"/>
  <c r="K4118" i="3" s="1"/>
  <c r="N4118" i="3"/>
  <c r="M4467" i="3" l="1"/>
  <c r="L4119" i="3"/>
  <c r="K4119" i="3" s="1"/>
  <c r="N4119" i="3"/>
  <c r="M4468" i="3" l="1"/>
  <c r="L4120" i="3"/>
  <c r="K4120" i="3" s="1"/>
  <c r="N4120" i="3"/>
  <c r="C33" i="21"/>
  <c r="AA33" i="21" s="1"/>
  <c r="AB33" i="21" s="1"/>
  <c r="AA14" i="21"/>
  <c r="AB14" i="21" s="1"/>
  <c r="AB32" i="21" s="1"/>
  <c r="M4469" i="3" l="1"/>
  <c r="N4121" i="3"/>
  <c r="L4121" i="3"/>
  <c r="K4121" i="3" s="1"/>
  <c r="C36" i="21"/>
  <c r="C34" i="21" s="1"/>
  <c r="M4470" i="3" l="1"/>
  <c r="L4122" i="3"/>
  <c r="K4122" i="3" s="1"/>
  <c r="N4122" i="3"/>
  <c r="C35" i="21"/>
  <c r="AA35" i="21" s="1"/>
  <c r="AB35" i="21" s="1"/>
  <c r="AA34" i="21"/>
  <c r="AB34" i="21" s="1"/>
  <c r="AA36" i="21"/>
  <c r="AB36" i="21" s="1"/>
  <c r="M4471" i="3" l="1"/>
  <c r="N4123" i="3"/>
  <c r="L4123" i="3"/>
  <c r="K4123" i="3" s="1"/>
  <c r="L3" i="6"/>
  <c r="M4472" i="3" l="1"/>
  <c r="L4124" i="3"/>
  <c r="K4124" i="3" s="1"/>
  <c r="N4124" i="3"/>
  <c r="M4473" i="3" l="1"/>
  <c r="L4125" i="3"/>
  <c r="K4125" i="3" s="1"/>
  <c r="N4125" i="3"/>
  <c r="M4474" i="3" l="1"/>
  <c r="L4126" i="3"/>
  <c r="K4126" i="3" s="1"/>
  <c r="N4126" i="3"/>
  <c r="E4318" i="3"/>
  <c r="F4318" i="3" s="1"/>
  <c r="H4318" i="3" s="1"/>
  <c r="E4319" i="3"/>
  <c r="F4319" i="3" s="1"/>
  <c r="H4319" i="3" s="1"/>
  <c r="E4320" i="3"/>
  <c r="F4320" i="3" s="1"/>
  <c r="H4320" i="3" s="1"/>
  <c r="E4321" i="3"/>
  <c r="F4321" i="3" s="1"/>
  <c r="H4321" i="3" s="1"/>
  <c r="E4322" i="3"/>
  <c r="F4322" i="3" s="1"/>
  <c r="H4322" i="3" s="1"/>
  <c r="E4323" i="3"/>
  <c r="F4323" i="3" s="1"/>
  <c r="H4323" i="3" s="1"/>
  <c r="E4324" i="3"/>
  <c r="F4324" i="3" s="1"/>
  <c r="H4324" i="3" s="1"/>
  <c r="E4325" i="3"/>
  <c r="F4325" i="3" s="1"/>
  <c r="H4325" i="3" s="1"/>
  <c r="E4326" i="3"/>
  <c r="F4326" i="3" s="1"/>
  <c r="H4326" i="3" s="1"/>
  <c r="E4327" i="3"/>
  <c r="F4327" i="3" s="1"/>
  <c r="H4327" i="3" s="1"/>
  <c r="E4328" i="3"/>
  <c r="F4328" i="3" s="1"/>
  <c r="H4328" i="3" s="1"/>
  <c r="E4329" i="3"/>
  <c r="F4329" i="3" s="1"/>
  <c r="H4329" i="3" s="1"/>
  <c r="E4330" i="3"/>
  <c r="F4330" i="3" s="1"/>
  <c r="H4330" i="3" s="1"/>
  <c r="E4331" i="3"/>
  <c r="F4331" i="3" s="1"/>
  <c r="H4331" i="3" s="1"/>
  <c r="E4332" i="3"/>
  <c r="F4332" i="3" s="1"/>
  <c r="H4332" i="3" s="1"/>
  <c r="E4333" i="3"/>
  <c r="F4333" i="3" s="1"/>
  <c r="H4333" i="3" s="1"/>
  <c r="E4334" i="3"/>
  <c r="F4334" i="3" s="1"/>
  <c r="H4334" i="3" s="1"/>
  <c r="E4335" i="3"/>
  <c r="F4335" i="3" s="1"/>
  <c r="H4335" i="3" s="1"/>
  <c r="F4336" i="3"/>
  <c r="H4336" i="3" s="1"/>
  <c r="F4413" i="3"/>
  <c r="F4376" i="3"/>
  <c r="F4357" i="3"/>
  <c r="F4414" i="3"/>
  <c r="F4430" i="3"/>
  <c r="F4360" i="3"/>
  <c r="F4373" i="3"/>
  <c r="F4384" i="3"/>
  <c r="F4423" i="3"/>
  <c r="F4343" i="3"/>
  <c r="F4422" i="3"/>
  <c r="F4383" i="3"/>
  <c r="F4397" i="3"/>
  <c r="F4445" i="3"/>
  <c r="F4408" i="3"/>
  <c r="F4389" i="3"/>
  <c r="F4416" i="3"/>
  <c r="F4427" i="3"/>
  <c r="F4393" i="3"/>
  <c r="F4428" i="3"/>
  <c r="F4431" i="3"/>
  <c r="F4365" i="3"/>
  <c r="F4392" i="3"/>
  <c r="F4405" i="3"/>
  <c r="F4368" i="3"/>
  <c r="F4448" i="3"/>
  <c r="F4348" i="3"/>
  <c r="F4429" i="3"/>
  <c r="F4349" i="3"/>
  <c r="F4440" i="3"/>
  <c r="F4421" i="3"/>
  <c r="F4337" i="3"/>
  <c r="F4436" i="3"/>
  <c r="F4424" i="3"/>
  <c r="F4437" i="3"/>
  <c r="F4400" i="3"/>
  <c r="F4347" i="3"/>
  <c r="F4409" i="3"/>
  <c r="F4355" i="3"/>
  <c r="F4449" i="3"/>
  <c r="F4381" i="3"/>
  <c r="F4344" i="3"/>
  <c r="F4403" i="3"/>
  <c r="F4341" i="3"/>
  <c r="F4432" i="3"/>
  <c r="F4342" i="3"/>
  <c r="F4352" i="3"/>
  <c r="F4425" i="3"/>
  <c r="F4435" i="3"/>
  <c r="F4369" i="3"/>
  <c r="F4340" i="3"/>
  <c r="F4446" i="3"/>
  <c r="F4356" i="3"/>
  <c r="F4363" i="3"/>
  <c r="F4364" i="3"/>
  <c r="F4339" i="3"/>
  <c r="F4401" i="3"/>
  <c r="F4372" i="3"/>
  <c r="F4367" i="3"/>
  <c r="F4350" i="3"/>
  <c r="F4388" i="3"/>
  <c r="F4366" i="3"/>
  <c r="F4374" i="3"/>
  <c r="F4379" i="3"/>
  <c r="F4441" i="3"/>
  <c r="F4380" i="3"/>
  <c r="F4375" i="3"/>
  <c r="F4387" i="3"/>
  <c r="F4353" i="3"/>
  <c r="F4415" i="3"/>
  <c r="F4370" i="3"/>
  <c r="F4354" i="3"/>
  <c r="F4395" i="3"/>
  <c r="F4361" i="3"/>
  <c r="F4396" i="3"/>
  <c r="F4371" i="3"/>
  <c r="F4433" i="3"/>
  <c r="F4404" i="3"/>
  <c r="F4399" i="3"/>
  <c r="F4382" i="3"/>
  <c r="F4420" i="3"/>
  <c r="F4398" i="3"/>
  <c r="F4359" i="3"/>
  <c r="F4406" i="3"/>
  <c r="F4411" i="3"/>
  <c r="F4345" i="3"/>
  <c r="F4412" i="3"/>
  <c r="F4407" i="3"/>
  <c r="F4358" i="3"/>
  <c r="F4419" i="3"/>
  <c r="F4385" i="3"/>
  <c r="F4447" i="3"/>
  <c r="F4362" i="3"/>
  <c r="F4346" i="3"/>
  <c r="F4391" i="3"/>
  <c r="F4438" i="3"/>
  <c r="F4443" i="3"/>
  <c r="F4377" i="3"/>
  <c r="F4444" i="3"/>
  <c r="F4439" i="3"/>
  <c r="F4390" i="3"/>
  <c r="F4417" i="3"/>
  <c r="F4351" i="3"/>
  <c r="F4338" i="3"/>
  <c r="F4442" i="3"/>
  <c r="F4386" i="3"/>
  <c r="F4394" i="3"/>
  <c r="F4402" i="3"/>
  <c r="F4378" i="3"/>
  <c r="F4418" i="3"/>
  <c r="F4426" i="3"/>
  <c r="F4434" i="3"/>
  <c r="F4410" i="3"/>
  <c r="M4475" i="3" l="1"/>
  <c r="N4127" i="3"/>
  <c r="L4127" i="3"/>
  <c r="K4127" i="3" s="1"/>
  <c r="H4337" i="3"/>
  <c r="M4476" i="3" l="1"/>
  <c r="L4128" i="3"/>
  <c r="K4128" i="3" s="1"/>
  <c r="N4128" i="3"/>
  <c r="H4341" i="3"/>
  <c r="H4339" i="3"/>
  <c r="H4340" i="3"/>
  <c r="H4338" i="3"/>
  <c r="M4477" i="3" l="1"/>
  <c r="N4129" i="3"/>
  <c r="L4129" i="3"/>
  <c r="K4129" i="3" s="1"/>
  <c r="H4342" i="3"/>
  <c r="M4478" i="3" l="1"/>
  <c r="L4130" i="3"/>
  <c r="K4130" i="3" s="1"/>
  <c r="N4130" i="3"/>
  <c r="H4343" i="3"/>
  <c r="M4479" i="3" l="1"/>
  <c r="L4131" i="3"/>
  <c r="K4131" i="3" s="1"/>
  <c r="N4131" i="3"/>
  <c r="H4344" i="3"/>
  <c r="M4480" i="3" l="1"/>
  <c r="L4132" i="3"/>
  <c r="K4132" i="3" s="1"/>
  <c r="N4132" i="3"/>
  <c r="H4345" i="3"/>
  <c r="M4481" i="3" l="1"/>
  <c r="N4133" i="3"/>
  <c r="L4133" i="3"/>
  <c r="K4133" i="3" s="1"/>
  <c r="H4346" i="3"/>
  <c r="M4482" i="3" l="1"/>
  <c r="L4134" i="3"/>
  <c r="K4134" i="3" s="1"/>
  <c r="N4134" i="3"/>
  <c r="H4347" i="3"/>
  <c r="M4483" i="3" l="1"/>
  <c r="N4135" i="3"/>
  <c r="L4135" i="3"/>
  <c r="K4135" i="3" s="1"/>
  <c r="H4348" i="3"/>
  <c r="M4484" i="3" l="1"/>
  <c r="L4136" i="3"/>
  <c r="K4136" i="3" s="1"/>
  <c r="N4136" i="3"/>
  <c r="H4349" i="3"/>
  <c r="M4485" i="3" l="1"/>
  <c r="L4137" i="3"/>
  <c r="K4137" i="3" s="1"/>
  <c r="N4137" i="3"/>
  <c r="H4350" i="3"/>
  <c r="M4486" i="3" l="1"/>
  <c r="L4138" i="3"/>
  <c r="K4138" i="3" s="1"/>
  <c r="N4138" i="3"/>
  <c r="H4351" i="3"/>
  <c r="M4487" i="3" l="1"/>
  <c r="N4139" i="3"/>
  <c r="L4139" i="3"/>
  <c r="K4139" i="3" s="1"/>
  <c r="H4352" i="3"/>
  <c r="M4488" i="3" l="1"/>
  <c r="L4140" i="3"/>
  <c r="K4140" i="3" s="1"/>
  <c r="N4140" i="3"/>
  <c r="H4353" i="3"/>
  <c r="M4489" i="3" l="1"/>
  <c r="N4141" i="3"/>
  <c r="L4141" i="3"/>
  <c r="K4141" i="3" s="1"/>
  <c r="H4354" i="3"/>
  <c r="M4490" i="3" l="1"/>
  <c r="L4142" i="3"/>
  <c r="K4142" i="3" s="1"/>
  <c r="N4142" i="3"/>
  <c r="H4355" i="3"/>
  <c r="M4491" i="3" l="1"/>
  <c r="L4143" i="3"/>
  <c r="K4143" i="3" s="1"/>
  <c r="N4143" i="3"/>
  <c r="H4356" i="3"/>
  <c r="M4492" i="3" l="1"/>
  <c r="L4144" i="3"/>
  <c r="K4144" i="3" s="1"/>
  <c r="N4144" i="3"/>
  <c r="H4357" i="3"/>
  <c r="M4493" i="3" l="1"/>
  <c r="N4145" i="3"/>
  <c r="L4145" i="3"/>
  <c r="K4145" i="3" s="1"/>
  <c r="H4358" i="3"/>
  <c r="M4494" i="3" l="1"/>
  <c r="L4146" i="3"/>
  <c r="K4146" i="3" s="1"/>
  <c r="N4146" i="3"/>
  <c r="H4359" i="3"/>
  <c r="M4495" i="3" l="1"/>
  <c r="N4147" i="3"/>
  <c r="L4147" i="3"/>
  <c r="K4147" i="3" s="1"/>
  <c r="H4360" i="3"/>
  <c r="M4496" i="3" l="1"/>
  <c r="L4148" i="3"/>
  <c r="K4148" i="3" s="1"/>
  <c r="N4148" i="3"/>
  <c r="H4361" i="3"/>
  <c r="M4497" i="3" l="1"/>
  <c r="L4149" i="3"/>
  <c r="K4149" i="3" s="1"/>
  <c r="N4149" i="3"/>
  <c r="H4362" i="3"/>
  <c r="M4498" i="3" l="1"/>
  <c r="L4150" i="3"/>
  <c r="K4150" i="3" s="1"/>
  <c r="N4150" i="3"/>
  <c r="H4363" i="3"/>
  <c r="M4499" i="3" l="1"/>
  <c r="N4151" i="3"/>
  <c r="L4151" i="3"/>
  <c r="K4151" i="3" s="1"/>
  <c r="H4364" i="3"/>
  <c r="M4500" i="3" l="1"/>
  <c r="L4152" i="3"/>
  <c r="K4152" i="3" s="1"/>
  <c r="N4152" i="3"/>
  <c r="H4365" i="3"/>
  <c r="M4501" i="3" l="1"/>
  <c r="N4153" i="3"/>
  <c r="L4153" i="3"/>
  <c r="K4153" i="3" s="1"/>
  <c r="H4366" i="3"/>
  <c r="M4502" i="3" l="1"/>
  <c r="L4154" i="3"/>
  <c r="K4154" i="3" s="1"/>
  <c r="N4154" i="3"/>
  <c r="H4367" i="3"/>
  <c r="M4503" i="3" l="1"/>
  <c r="L4155" i="3"/>
  <c r="K4155" i="3" s="1"/>
  <c r="N4155" i="3"/>
  <c r="H4368" i="3"/>
  <c r="M4504" i="3" l="1"/>
  <c r="L4156" i="3"/>
  <c r="K4156" i="3" s="1"/>
  <c r="N4156" i="3"/>
  <c r="H4369" i="3"/>
  <c r="M4505" i="3" l="1"/>
  <c r="N4157" i="3"/>
  <c r="L4157" i="3"/>
  <c r="K4157" i="3" s="1"/>
  <c r="H4370" i="3"/>
  <c r="M4506" i="3" l="1"/>
  <c r="L4158" i="3"/>
  <c r="K4158" i="3" s="1"/>
  <c r="N4158" i="3"/>
  <c r="H4371" i="3"/>
  <c r="M4507" i="3" l="1"/>
  <c r="N4159" i="3"/>
  <c r="L4159" i="3"/>
  <c r="K4159" i="3" s="1"/>
  <c r="H4372" i="3"/>
  <c r="M4508" i="3" l="1"/>
  <c r="L4160" i="3"/>
  <c r="K4160" i="3" s="1"/>
  <c r="N4160" i="3"/>
  <c r="H4373" i="3"/>
  <c r="M4509" i="3" l="1"/>
  <c r="L4161" i="3"/>
  <c r="K4161" i="3" s="1"/>
  <c r="N4161" i="3"/>
  <c r="H4374" i="3"/>
  <c r="M4510" i="3" l="1"/>
  <c r="L4162" i="3"/>
  <c r="K4162" i="3" s="1"/>
  <c r="N4162" i="3"/>
  <c r="H4375" i="3"/>
  <c r="M4511" i="3" l="1"/>
  <c r="N4163" i="3"/>
  <c r="L4163" i="3"/>
  <c r="K4163" i="3" s="1"/>
  <c r="H4376" i="3"/>
  <c r="M4512" i="3" l="1"/>
  <c r="L4164" i="3"/>
  <c r="K4164" i="3" s="1"/>
  <c r="N4164" i="3"/>
  <c r="H4377" i="3"/>
  <c r="M4513" i="3" l="1"/>
  <c r="N4165" i="3"/>
  <c r="L4165" i="3"/>
  <c r="K4165" i="3" s="1"/>
  <c r="H4378" i="3"/>
  <c r="M4514" i="3" l="1"/>
  <c r="L4166" i="3"/>
  <c r="K4166" i="3" s="1"/>
  <c r="N4166" i="3"/>
  <c r="H4379" i="3"/>
  <c r="M4515" i="3" l="1"/>
  <c r="L4167" i="3"/>
  <c r="K4167" i="3" s="1"/>
  <c r="N4167" i="3"/>
  <c r="H4380" i="3"/>
  <c r="M4516" i="3" l="1"/>
  <c r="L4168" i="3"/>
  <c r="K4168" i="3" s="1"/>
  <c r="N4168" i="3"/>
  <c r="H4381" i="3"/>
  <c r="M4517" i="3" l="1"/>
  <c r="N4169" i="3"/>
  <c r="L4169" i="3"/>
  <c r="K4169" i="3" s="1"/>
  <c r="H4382" i="3"/>
  <c r="M4518" i="3" l="1"/>
  <c r="L4170" i="3"/>
  <c r="K4170" i="3" s="1"/>
  <c r="N4170" i="3"/>
  <c r="H4383" i="3"/>
  <c r="M4519" i="3" l="1"/>
  <c r="N4171" i="3"/>
  <c r="L4171" i="3"/>
  <c r="K4171" i="3" s="1"/>
  <c r="H4384" i="3"/>
  <c r="M4520" i="3" l="1"/>
  <c r="L4172" i="3"/>
  <c r="K4172" i="3" s="1"/>
  <c r="N4172" i="3"/>
  <c r="H4385" i="3"/>
  <c r="M4521" i="3" l="1"/>
  <c r="L4173" i="3"/>
  <c r="K4173" i="3" s="1"/>
  <c r="N4173" i="3"/>
  <c r="H4386" i="3"/>
  <c r="M4522" i="3" l="1"/>
  <c r="L4174" i="3"/>
  <c r="K4174" i="3" s="1"/>
  <c r="N4174" i="3"/>
  <c r="H4387" i="3"/>
  <c r="M4523" i="3" l="1"/>
  <c r="N4175" i="3"/>
  <c r="L4175" i="3"/>
  <c r="K4175" i="3" s="1"/>
  <c r="H4388" i="3"/>
  <c r="M4524" i="3" l="1"/>
  <c r="L4176" i="3"/>
  <c r="K4176" i="3" s="1"/>
  <c r="N4176" i="3"/>
  <c r="H4389" i="3"/>
  <c r="M4525" i="3" l="1"/>
  <c r="N4177" i="3"/>
  <c r="L4177" i="3"/>
  <c r="K4177" i="3" s="1"/>
  <c r="H4390" i="3"/>
  <c r="M4526" i="3" l="1"/>
  <c r="L4178" i="3"/>
  <c r="K4178" i="3" s="1"/>
  <c r="N4178" i="3"/>
  <c r="H4391" i="3"/>
  <c r="M4527" i="3" l="1"/>
  <c r="L4179" i="3"/>
  <c r="K4179" i="3" s="1"/>
  <c r="N4179" i="3"/>
  <c r="H4392" i="3"/>
  <c r="M4528" i="3" l="1"/>
  <c r="L4180" i="3"/>
  <c r="K4180" i="3" s="1"/>
  <c r="N4180" i="3"/>
  <c r="H4393" i="3"/>
  <c r="M4529" i="3" l="1"/>
  <c r="N4181" i="3"/>
  <c r="L4181" i="3"/>
  <c r="K4181" i="3" s="1"/>
  <c r="H4394" i="3"/>
  <c r="M4530" i="3" l="1"/>
  <c r="L4182" i="3"/>
  <c r="K4182" i="3" s="1"/>
  <c r="N4182" i="3"/>
  <c r="H4395" i="3"/>
  <c r="M4531" i="3" l="1"/>
  <c r="N4183" i="3"/>
  <c r="L4183" i="3"/>
  <c r="K4183" i="3" s="1"/>
  <c r="H4396" i="3"/>
  <c r="M4532" i="3" l="1"/>
  <c r="L4184" i="3"/>
  <c r="K4184" i="3" s="1"/>
  <c r="N4184" i="3"/>
  <c r="H4397" i="3"/>
  <c r="M4533" i="3" l="1"/>
  <c r="L4185" i="3"/>
  <c r="K4185" i="3" s="1"/>
  <c r="N4185" i="3"/>
  <c r="H4398" i="3"/>
  <c r="M4534" i="3" l="1"/>
  <c r="L4186" i="3"/>
  <c r="K4186" i="3" s="1"/>
  <c r="N4186" i="3"/>
  <c r="H4399" i="3"/>
  <c r="M4535" i="3" l="1"/>
  <c r="N4187" i="3"/>
  <c r="L4187" i="3"/>
  <c r="K4187" i="3" s="1"/>
  <c r="H4400" i="3"/>
  <c r="M4536" i="3" l="1"/>
  <c r="L4188" i="3"/>
  <c r="K4188" i="3" s="1"/>
  <c r="N4188" i="3"/>
  <c r="H4401" i="3"/>
  <c r="M4537" i="3" l="1"/>
  <c r="N4189" i="3"/>
  <c r="L4189" i="3"/>
  <c r="K4189" i="3" s="1"/>
  <c r="H4402" i="3"/>
  <c r="M4538" i="3" l="1"/>
  <c r="L4190" i="3"/>
  <c r="K4190" i="3" s="1"/>
  <c r="N4190" i="3"/>
  <c r="H4403" i="3"/>
  <c r="M4539" i="3" l="1"/>
  <c r="L4191" i="3"/>
  <c r="K4191" i="3" s="1"/>
  <c r="N4191" i="3"/>
  <c r="H4404" i="3"/>
  <c r="M4540" i="3" l="1"/>
  <c r="L4192" i="3"/>
  <c r="K4192" i="3" s="1"/>
  <c r="N4192" i="3"/>
  <c r="H4405" i="3"/>
  <c r="M4541" i="3" l="1"/>
  <c r="N4193" i="3"/>
  <c r="L4193" i="3"/>
  <c r="K4193" i="3" s="1"/>
  <c r="H4406" i="3"/>
  <c r="M4542" i="3" l="1"/>
  <c r="L4194" i="3"/>
  <c r="K4194" i="3" s="1"/>
  <c r="N4194" i="3"/>
  <c r="H4407" i="3"/>
  <c r="M4543" i="3" l="1"/>
  <c r="N4195" i="3"/>
  <c r="L4195" i="3"/>
  <c r="K4195" i="3" s="1"/>
  <c r="H4408" i="3"/>
  <c r="M4544" i="3" l="1"/>
  <c r="L4196" i="3"/>
  <c r="K4196" i="3" s="1"/>
  <c r="N4196" i="3"/>
  <c r="H4409" i="3"/>
  <c r="M4545" i="3" l="1"/>
  <c r="L4197" i="3"/>
  <c r="K4197" i="3" s="1"/>
  <c r="N4197" i="3"/>
  <c r="H4410" i="3"/>
  <c r="M4546" i="3" l="1"/>
  <c r="L4198" i="3"/>
  <c r="K4198" i="3" s="1"/>
  <c r="N4198" i="3"/>
  <c r="H4411" i="3"/>
  <c r="M4547" i="3" l="1"/>
  <c r="N4199" i="3"/>
  <c r="L4199" i="3"/>
  <c r="K4199" i="3" s="1"/>
  <c r="H4412" i="3"/>
  <c r="M4548" i="3" l="1"/>
  <c r="L4200" i="3"/>
  <c r="K4200" i="3" s="1"/>
  <c r="N4200" i="3"/>
  <c r="H4413" i="3"/>
  <c r="M4549" i="3" l="1"/>
  <c r="N4201" i="3"/>
  <c r="L4201" i="3"/>
  <c r="K4201" i="3" s="1"/>
  <c r="H4414" i="3"/>
  <c r="M4550" i="3" l="1"/>
  <c r="L4202" i="3"/>
  <c r="K4202" i="3" s="1"/>
  <c r="N4202" i="3"/>
  <c r="H4415" i="3"/>
  <c r="M4551" i="3" l="1"/>
  <c r="L4203" i="3"/>
  <c r="K4203" i="3" s="1"/>
  <c r="N4203" i="3"/>
  <c r="H4416" i="3"/>
  <c r="M4552" i="3" l="1"/>
  <c r="L4204" i="3"/>
  <c r="K4204" i="3" s="1"/>
  <c r="N4204" i="3"/>
  <c r="H4417" i="3"/>
  <c r="M4553" i="3" l="1"/>
  <c r="N4205" i="3"/>
  <c r="L4205" i="3"/>
  <c r="K4205" i="3" s="1"/>
  <c r="H4418" i="3"/>
  <c r="M4554" i="3" l="1"/>
  <c r="L4206" i="3"/>
  <c r="K4206" i="3" s="1"/>
  <c r="N4206" i="3"/>
  <c r="H4419" i="3"/>
  <c r="M4555" i="3" l="1"/>
  <c r="N4207" i="3"/>
  <c r="L4207" i="3"/>
  <c r="K4207" i="3" s="1"/>
  <c r="H4420" i="3"/>
  <c r="M4556" i="3" l="1"/>
  <c r="L4208" i="3"/>
  <c r="K4208" i="3" s="1"/>
  <c r="N4208" i="3"/>
  <c r="H4421" i="3"/>
  <c r="M4557" i="3" l="1"/>
  <c r="L4209" i="3"/>
  <c r="K4209" i="3" s="1"/>
  <c r="N4209" i="3"/>
  <c r="H4422" i="3"/>
  <c r="M4558" i="3" l="1"/>
  <c r="L4210" i="3"/>
  <c r="K4210" i="3" s="1"/>
  <c r="N4210" i="3"/>
  <c r="H4423" i="3"/>
  <c r="M4559" i="3" l="1"/>
  <c r="N4211" i="3"/>
  <c r="L4211" i="3"/>
  <c r="K4211" i="3" s="1"/>
  <c r="H4424" i="3"/>
  <c r="M4560" i="3" l="1"/>
  <c r="L4212" i="3"/>
  <c r="K4212" i="3" s="1"/>
  <c r="N4212" i="3"/>
  <c r="H4425" i="3"/>
  <c r="M4561" i="3" l="1"/>
  <c r="N4213" i="3"/>
  <c r="L4213" i="3"/>
  <c r="K4213" i="3" s="1"/>
  <c r="H4426" i="3"/>
  <c r="M4562" i="3" l="1"/>
  <c r="L4214" i="3"/>
  <c r="K4214" i="3" s="1"/>
  <c r="N4214" i="3"/>
  <c r="H4427" i="3"/>
  <c r="M4563" i="3" l="1"/>
  <c r="L4215" i="3"/>
  <c r="K4215" i="3" s="1"/>
  <c r="N4215" i="3"/>
  <c r="H4428" i="3"/>
  <c r="O4565" i="3" l="1"/>
  <c r="M4564" i="3"/>
  <c r="L4216" i="3"/>
  <c r="K4216" i="3" s="1"/>
  <c r="N4216" i="3"/>
  <c r="H4429" i="3"/>
  <c r="O4566" i="3" l="1"/>
  <c r="M4565" i="3"/>
  <c r="N4217" i="3"/>
  <c r="L4217" i="3"/>
  <c r="K4217" i="3" s="1"/>
  <c r="H4430" i="3"/>
  <c r="O4567" i="3" l="1"/>
  <c r="M4566" i="3"/>
  <c r="L4218" i="3"/>
  <c r="K4218" i="3" s="1"/>
  <c r="N4218" i="3"/>
  <c r="H4431" i="3"/>
  <c r="O4568" i="3" l="1"/>
  <c r="M4567" i="3"/>
  <c r="N4219" i="3"/>
  <c r="L4219" i="3"/>
  <c r="K4219" i="3" s="1"/>
  <c r="H4432" i="3"/>
  <c r="O4569" i="3" l="1"/>
  <c r="M4568" i="3"/>
  <c r="L4220" i="3"/>
  <c r="K4220" i="3" s="1"/>
  <c r="N4220" i="3"/>
  <c r="H4433" i="3"/>
  <c r="O4570" i="3" l="1"/>
  <c r="M4569" i="3"/>
  <c r="L4221" i="3"/>
  <c r="K4221" i="3" s="1"/>
  <c r="N4221" i="3"/>
  <c r="H4434" i="3"/>
  <c r="O4571" i="3" l="1"/>
  <c r="M4570" i="3"/>
  <c r="L4222" i="3"/>
  <c r="K4222" i="3" s="1"/>
  <c r="N4222" i="3"/>
  <c r="H4435" i="3"/>
  <c r="O4572" i="3" l="1"/>
  <c r="M4571" i="3"/>
  <c r="N4223" i="3"/>
  <c r="L4223" i="3"/>
  <c r="K4223" i="3" s="1"/>
  <c r="H4436" i="3"/>
  <c r="O4573" i="3" l="1"/>
  <c r="M4572" i="3"/>
  <c r="L4224" i="3"/>
  <c r="K4224" i="3" s="1"/>
  <c r="N4224" i="3"/>
  <c r="H4437" i="3"/>
  <c r="O4574" i="3" l="1"/>
  <c r="M4573" i="3"/>
  <c r="N4225" i="3"/>
  <c r="L4225" i="3"/>
  <c r="K4225" i="3" s="1"/>
  <c r="H4438" i="3"/>
  <c r="O4575" i="3" l="1"/>
  <c r="M4574" i="3"/>
  <c r="L4226" i="3"/>
  <c r="K4226" i="3" s="1"/>
  <c r="N4226" i="3"/>
  <c r="H4439" i="3"/>
  <c r="O4576" i="3" l="1"/>
  <c r="M4575" i="3"/>
  <c r="L4227" i="3"/>
  <c r="K4227" i="3" s="1"/>
  <c r="N4227" i="3"/>
  <c r="H4440" i="3"/>
  <c r="O4577" i="3" l="1"/>
  <c r="M4576" i="3"/>
  <c r="L4228" i="3"/>
  <c r="K4228" i="3" s="1"/>
  <c r="N4228" i="3"/>
  <c r="H4441" i="3"/>
  <c r="O4578" i="3" l="1"/>
  <c r="M4577" i="3"/>
  <c r="N4229" i="3"/>
  <c r="L4229" i="3"/>
  <c r="K4229" i="3" s="1"/>
  <c r="H4442" i="3"/>
  <c r="O4579" i="3" l="1"/>
  <c r="M4578" i="3"/>
  <c r="L4230" i="3"/>
  <c r="K4230" i="3" s="1"/>
  <c r="N4230" i="3"/>
  <c r="H4443" i="3"/>
  <c r="O4580" i="3" l="1"/>
  <c r="M4579" i="3"/>
  <c r="N4231" i="3"/>
  <c r="L4231" i="3"/>
  <c r="K4231" i="3" s="1"/>
  <c r="H4444" i="3"/>
  <c r="O4581" i="3" l="1"/>
  <c r="M4580" i="3"/>
  <c r="L4232" i="3"/>
  <c r="K4232" i="3" s="1"/>
  <c r="N4232" i="3"/>
  <c r="H4445" i="3"/>
  <c r="O4582" i="3" l="1"/>
  <c r="M4581" i="3"/>
  <c r="L4233" i="3"/>
  <c r="K4233" i="3" s="1"/>
  <c r="N4233" i="3"/>
  <c r="H4446" i="3"/>
  <c r="O4583" i="3" l="1"/>
  <c r="M4582" i="3"/>
  <c r="L4234" i="3"/>
  <c r="K4234" i="3" s="1"/>
  <c r="N4234" i="3"/>
  <c r="H4447" i="3"/>
  <c r="O4584" i="3" l="1"/>
  <c r="M4583" i="3"/>
  <c r="N4235" i="3"/>
  <c r="L4235" i="3"/>
  <c r="K4235" i="3" s="1"/>
  <c r="H4448" i="3"/>
  <c r="O4585" i="3" l="1"/>
  <c r="M4584" i="3"/>
  <c r="L4236" i="3"/>
  <c r="K4236" i="3" s="1"/>
  <c r="N4236" i="3"/>
  <c r="H4449" i="3"/>
  <c r="O4586" i="3" l="1"/>
  <c r="M4585" i="3"/>
  <c r="N4237" i="3"/>
  <c r="L4237" i="3"/>
  <c r="K4237" i="3" s="1"/>
  <c r="O4587" i="3" l="1"/>
  <c r="M4586" i="3"/>
  <c r="L4238" i="3"/>
  <c r="K4238" i="3" s="1"/>
  <c r="N4238" i="3"/>
  <c r="O4588" i="3" l="1"/>
  <c r="M4587" i="3"/>
  <c r="L4239" i="3"/>
  <c r="K4239" i="3" s="1"/>
  <c r="N4239" i="3"/>
  <c r="O4589" i="3" l="1"/>
  <c r="M4588" i="3"/>
  <c r="L4240" i="3"/>
  <c r="K4240" i="3" s="1"/>
  <c r="N4240" i="3"/>
  <c r="O4590" i="3" l="1"/>
  <c r="M4589" i="3"/>
  <c r="N4241" i="3"/>
  <c r="L4241" i="3"/>
  <c r="K4241" i="3" s="1"/>
  <c r="O4591" i="3" l="1"/>
  <c r="M4590" i="3"/>
  <c r="L4242" i="3"/>
  <c r="K4242" i="3" s="1"/>
  <c r="N4242" i="3"/>
  <c r="O4592" i="3" l="1"/>
  <c r="M4591" i="3"/>
  <c r="N4243" i="3"/>
  <c r="L4243" i="3"/>
  <c r="K4243" i="3" s="1"/>
  <c r="O4593" i="3" l="1"/>
  <c r="M4592" i="3"/>
  <c r="L4244" i="3"/>
  <c r="K4244" i="3" s="1"/>
  <c r="N4244" i="3"/>
  <c r="O4594" i="3" l="1"/>
  <c r="M4593" i="3"/>
  <c r="L4245" i="3"/>
  <c r="K4245" i="3" s="1"/>
  <c r="N4245" i="3"/>
  <c r="O4595" i="3" l="1"/>
  <c r="M4594" i="3"/>
  <c r="L4246" i="3"/>
  <c r="K4246" i="3" s="1"/>
  <c r="N4246" i="3"/>
  <c r="O4596" i="3" l="1"/>
  <c r="M4595" i="3"/>
  <c r="N4247" i="3"/>
  <c r="L4247" i="3"/>
  <c r="K4247" i="3" s="1"/>
  <c r="O4597" i="3" l="1"/>
  <c r="M4596" i="3"/>
  <c r="L4248" i="3"/>
  <c r="K4248" i="3" s="1"/>
  <c r="N4248" i="3"/>
  <c r="O4598" i="3" l="1"/>
  <c r="M4597" i="3"/>
  <c r="N4249" i="3"/>
  <c r="L4249" i="3"/>
  <c r="K4249" i="3" s="1"/>
  <c r="O4599" i="3" l="1"/>
  <c r="M4598" i="3"/>
  <c r="L4250" i="3"/>
  <c r="K4250" i="3" s="1"/>
  <c r="N4250" i="3"/>
  <c r="O4600" i="3" l="1"/>
  <c r="M4599" i="3"/>
  <c r="L4251" i="3"/>
  <c r="K4251" i="3" s="1"/>
  <c r="N4251" i="3"/>
  <c r="O4601" i="3" l="1"/>
  <c r="M4600" i="3"/>
  <c r="L4252" i="3"/>
  <c r="K4252" i="3" s="1"/>
  <c r="N4252" i="3"/>
  <c r="O4602" i="3" l="1"/>
  <c r="M4601" i="3"/>
  <c r="N4253" i="3"/>
  <c r="L4253" i="3"/>
  <c r="K4253" i="3" s="1"/>
  <c r="O4603" i="3" l="1"/>
  <c r="M4602" i="3"/>
  <c r="L4254" i="3"/>
  <c r="K4254" i="3" s="1"/>
  <c r="N4254" i="3"/>
  <c r="O4604" i="3" l="1"/>
  <c r="M4603" i="3"/>
  <c r="N4255" i="3"/>
  <c r="L4255" i="3"/>
  <c r="K4255" i="3" s="1"/>
  <c r="O4605" i="3" l="1"/>
  <c r="M4604" i="3"/>
  <c r="L4256" i="3"/>
  <c r="K4256" i="3" s="1"/>
  <c r="N4256" i="3"/>
  <c r="O4606" i="3" l="1"/>
  <c r="M4605" i="3"/>
  <c r="L4257" i="3"/>
  <c r="K4257" i="3" s="1"/>
  <c r="N4257" i="3"/>
  <c r="O4607" i="3" l="1"/>
  <c r="M4606" i="3"/>
  <c r="L4258" i="3"/>
  <c r="K4258" i="3" s="1"/>
  <c r="N4258" i="3"/>
  <c r="O4608" i="3" l="1"/>
  <c r="M4607" i="3"/>
  <c r="N4259" i="3"/>
  <c r="L4259" i="3"/>
  <c r="K4259" i="3" s="1"/>
  <c r="O4609" i="3" l="1"/>
  <c r="M4608" i="3"/>
  <c r="L4260" i="3"/>
  <c r="K4260" i="3" s="1"/>
  <c r="N4260" i="3"/>
  <c r="O4610" i="3" l="1"/>
  <c r="M4609" i="3"/>
  <c r="N4261" i="3"/>
  <c r="L4261" i="3"/>
  <c r="K4261" i="3" s="1"/>
  <c r="O4611" i="3" l="1"/>
  <c r="M4610" i="3"/>
  <c r="L4262" i="3"/>
  <c r="K4262" i="3" s="1"/>
  <c r="N4262" i="3"/>
  <c r="O4612" i="3" l="1"/>
  <c r="M4611" i="3"/>
  <c r="L4263" i="3"/>
  <c r="K4263" i="3" s="1"/>
  <c r="N4263" i="3"/>
  <c r="O4613" i="3" l="1"/>
  <c r="M4612" i="3"/>
  <c r="L4264" i="3"/>
  <c r="K4264" i="3" s="1"/>
  <c r="N4264" i="3"/>
  <c r="O4614" i="3" l="1"/>
  <c r="M4613" i="3"/>
  <c r="N4265" i="3"/>
  <c r="L4265" i="3"/>
  <c r="K4265" i="3" s="1"/>
  <c r="O4615" i="3" l="1"/>
  <c r="M4614" i="3"/>
  <c r="L4266" i="3"/>
  <c r="K4266" i="3" s="1"/>
  <c r="N4266" i="3"/>
  <c r="O4616" i="3" l="1"/>
  <c r="M4615" i="3"/>
  <c r="N4267" i="3"/>
  <c r="L4267" i="3"/>
  <c r="K4267" i="3" s="1"/>
  <c r="O4617" i="3" l="1"/>
  <c r="M4616" i="3"/>
  <c r="L4268" i="3"/>
  <c r="K4268" i="3" s="1"/>
  <c r="N4268" i="3"/>
  <c r="O4618" i="3" l="1"/>
  <c r="M4617" i="3"/>
  <c r="L4269" i="3"/>
  <c r="K4269" i="3" s="1"/>
  <c r="N4269" i="3"/>
  <c r="O4619" i="3" l="1"/>
  <c r="M4618" i="3"/>
  <c r="L4270" i="3"/>
  <c r="K4270" i="3" s="1"/>
  <c r="N4270" i="3"/>
  <c r="O4620" i="3" l="1"/>
  <c r="M4619" i="3"/>
  <c r="N4271" i="3"/>
  <c r="L4271" i="3"/>
  <c r="K4271" i="3" s="1"/>
  <c r="O4621" i="3" l="1"/>
  <c r="M4620" i="3"/>
  <c r="L4272" i="3"/>
  <c r="K4272" i="3" s="1"/>
  <c r="N4272" i="3"/>
  <c r="O4622" i="3" l="1"/>
  <c r="M4621" i="3"/>
  <c r="N4273" i="3"/>
  <c r="L4273" i="3"/>
  <c r="K4273" i="3" s="1"/>
  <c r="O4623" i="3" l="1"/>
  <c r="M4622" i="3"/>
  <c r="L4274" i="3"/>
  <c r="K4274" i="3" s="1"/>
  <c r="N4274" i="3"/>
  <c r="O4624" i="3" l="1"/>
  <c r="M4623" i="3"/>
  <c r="L4275" i="3"/>
  <c r="K4275" i="3" s="1"/>
  <c r="N4275" i="3"/>
  <c r="O4625" i="3" l="1"/>
  <c r="M4624" i="3"/>
  <c r="L4276" i="3"/>
  <c r="K4276" i="3" s="1"/>
  <c r="N4276" i="3"/>
  <c r="O4626" i="3" l="1"/>
  <c r="M4625" i="3"/>
  <c r="N4277" i="3"/>
  <c r="L4277" i="3"/>
  <c r="K4277" i="3" s="1"/>
  <c r="O4627" i="3" l="1"/>
  <c r="M4626" i="3"/>
  <c r="L4278" i="3"/>
  <c r="K4278" i="3" s="1"/>
  <c r="N4278" i="3"/>
  <c r="O4628" i="3" l="1"/>
  <c r="M4627" i="3"/>
  <c r="N4279" i="3"/>
  <c r="L4279" i="3"/>
  <c r="K4279" i="3" s="1"/>
  <c r="O4629" i="3" l="1"/>
  <c r="M4628" i="3"/>
  <c r="L4280" i="3"/>
  <c r="K4280" i="3" s="1"/>
  <c r="N4280" i="3"/>
  <c r="O4630" i="3" l="1"/>
  <c r="M4629" i="3"/>
  <c r="L4281" i="3"/>
  <c r="K4281" i="3" s="1"/>
  <c r="N4281" i="3"/>
  <c r="O4631" i="3" l="1"/>
  <c r="M4630" i="3"/>
  <c r="L4282" i="3"/>
  <c r="K4282" i="3" s="1"/>
  <c r="N4282" i="3"/>
  <c r="O4632" i="3" l="1"/>
  <c r="M4631" i="3"/>
  <c r="N4283" i="3"/>
  <c r="L4283" i="3"/>
  <c r="K4283" i="3" s="1"/>
  <c r="O4633" i="3" l="1"/>
  <c r="M4632" i="3"/>
  <c r="L4284" i="3"/>
  <c r="K4284" i="3" s="1"/>
  <c r="N4284" i="3"/>
  <c r="O4634" i="3" l="1"/>
  <c r="M4633" i="3"/>
  <c r="N4285" i="3"/>
  <c r="L4285" i="3"/>
  <c r="K4285" i="3" s="1"/>
  <c r="O4635" i="3" l="1"/>
  <c r="M4634" i="3"/>
  <c r="L4286" i="3"/>
  <c r="K4286" i="3" s="1"/>
  <c r="N4286" i="3"/>
  <c r="O4636" i="3" l="1"/>
  <c r="M4635" i="3"/>
  <c r="L4287" i="3"/>
  <c r="K4287" i="3" s="1"/>
  <c r="N4287" i="3"/>
  <c r="O4637" i="3" l="1"/>
  <c r="M4636" i="3"/>
  <c r="L4288" i="3"/>
  <c r="K4288" i="3" s="1"/>
  <c r="N4288" i="3"/>
  <c r="O4638" i="3" l="1"/>
  <c r="M4637" i="3"/>
  <c r="N4289" i="3"/>
  <c r="L4289" i="3"/>
  <c r="K4289" i="3" s="1"/>
  <c r="O4639" i="3" l="1"/>
  <c r="M4638" i="3"/>
  <c r="L4290" i="3"/>
  <c r="K4290" i="3" s="1"/>
  <c r="N4290" i="3"/>
  <c r="O4640" i="3" l="1"/>
  <c r="M4639" i="3"/>
  <c r="N4291" i="3"/>
  <c r="L4291" i="3"/>
  <c r="K4291" i="3" s="1"/>
  <c r="O4641" i="3" l="1"/>
  <c r="M4640" i="3"/>
  <c r="L4292" i="3"/>
  <c r="K4292" i="3" s="1"/>
  <c r="N4292" i="3"/>
  <c r="O4642" i="3" l="1"/>
  <c r="M4641" i="3"/>
  <c r="L4293" i="3"/>
  <c r="K4293" i="3" s="1"/>
  <c r="N4293" i="3"/>
  <c r="O4643" i="3" l="1"/>
  <c r="M4642" i="3"/>
  <c r="L4294" i="3"/>
  <c r="K4294" i="3" s="1"/>
  <c r="N4294" i="3"/>
  <c r="O4644" i="3" l="1"/>
  <c r="M4643" i="3"/>
  <c r="N4295" i="3"/>
  <c r="L4295" i="3"/>
  <c r="K4295" i="3" s="1"/>
  <c r="O4645" i="3" l="1"/>
  <c r="M4644" i="3"/>
  <c r="L4296" i="3"/>
  <c r="K4296" i="3" s="1"/>
  <c r="N4296" i="3"/>
  <c r="O4646" i="3" l="1"/>
  <c r="M4645" i="3"/>
  <c r="N4297" i="3"/>
  <c r="L4297" i="3"/>
  <c r="K4297" i="3" s="1"/>
  <c r="O4647" i="3" l="1"/>
  <c r="M4646" i="3"/>
  <c r="L4298" i="3"/>
  <c r="K4298" i="3" s="1"/>
  <c r="N4298" i="3"/>
  <c r="O4648" i="3" l="1"/>
  <c r="M4647" i="3"/>
  <c r="L4299" i="3"/>
  <c r="K4299" i="3" s="1"/>
  <c r="N4299" i="3"/>
  <c r="O4649" i="3" l="1"/>
  <c r="M4648" i="3"/>
  <c r="L4300" i="3"/>
  <c r="K4300" i="3" s="1"/>
  <c r="N4300" i="3"/>
  <c r="O4650" i="3" l="1"/>
  <c r="M4649" i="3"/>
  <c r="L4301" i="3"/>
  <c r="K4301" i="3" s="1"/>
  <c r="N4301" i="3"/>
  <c r="O4651" i="3" l="1"/>
  <c r="M4650" i="3"/>
  <c r="L4302" i="3"/>
  <c r="K4302" i="3" s="1"/>
  <c r="N4302" i="3"/>
  <c r="O4652" i="3" l="1"/>
  <c r="M4651" i="3"/>
  <c r="N4303" i="3"/>
  <c r="L4303" i="3"/>
  <c r="K4303" i="3" s="1"/>
  <c r="F4515" i="3"/>
  <c r="H4515" i="3" s="1"/>
  <c r="O4653" i="3" l="1"/>
  <c r="M4652" i="3"/>
  <c r="L4304" i="3"/>
  <c r="K4304" i="3" s="1"/>
  <c r="N4304" i="3"/>
  <c r="F4516" i="3"/>
  <c r="H4516" i="3" s="1"/>
  <c r="O4654" i="3" l="1"/>
  <c r="M4653" i="3"/>
  <c r="L4305" i="3"/>
  <c r="K4305" i="3" s="1"/>
  <c r="N4305" i="3"/>
  <c r="F4517" i="3"/>
  <c r="H4517" i="3" s="1"/>
  <c r="O4655" i="3" l="1"/>
  <c r="M4654" i="3"/>
  <c r="L4306" i="3"/>
  <c r="K4306" i="3" s="1"/>
  <c r="N4306" i="3"/>
  <c r="F4518" i="3"/>
  <c r="H4518" i="3" s="1"/>
  <c r="O4656" i="3" l="1"/>
  <c r="M4655" i="3"/>
  <c r="L4307" i="3"/>
  <c r="K4307" i="3" s="1"/>
  <c r="N4307" i="3"/>
  <c r="F4519" i="3"/>
  <c r="H4519" i="3" s="1"/>
  <c r="O4657" i="3" l="1"/>
  <c r="M4656" i="3"/>
  <c r="L4308" i="3"/>
  <c r="K4308" i="3" s="1"/>
  <c r="N4308" i="3"/>
  <c r="F4520" i="3"/>
  <c r="H4520" i="3" s="1"/>
  <c r="O4658" i="3" l="1"/>
  <c r="M4657" i="3"/>
  <c r="N4309" i="3"/>
  <c r="L4309" i="3"/>
  <c r="K4309" i="3" s="1"/>
  <c r="F4521" i="3"/>
  <c r="H4521" i="3" s="1"/>
  <c r="O4659" i="3" l="1"/>
  <c r="M4658" i="3"/>
  <c r="L4310" i="3"/>
  <c r="K4310" i="3" s="1"/>
  <c r="N4310" i="3"/>
  <c r="F4522" i="3"/>
  <c r="H4522" i="3" s="1"/>
  <c r="O4660" i="3" l="1"/>
  <c r="M4659" i="3"/>
  <c r="L4311" i="3"/>
  <c r="K4311" i="3" s="1"/>
  <c r="N4311" i="3"/>
  <c r="F4523" i="3"/>
  <c r="H4523" i="3" s="1"/>
  <c r="O4661" i="3" l="1"/>
  <c r="M4660" i="3"/>
  <c r="L4312" i="3"/>
  <c r="K4312" i="3" s="1"/>
  <c r="N4312" i="3"/>
  <c r="F4524" i="3"/>
  <c r="H4524" i="3" s="1"/>
  <c r="O4662" i="3" l="1"/>
  <c r="M4661" i="3"/>
  <c r="N4313" i="3"/>
  <c r="L4313" i="3"/>
  <c r="K4313" i="3" s="1"/>
  <c r="F4525" i="3"/>
  <c r="H4525" i="3" s="1"/>
  <c r="O4663" i="3" l="1"/>
  <c r="M4662" i="3"/>
  <c r="L4314" i="3"/>
  <c r="K4314" i="3" s="1"/>
  <c r="N4314" i="3"/>
  <c r="F4526" i="3"/>
  <c r="H4526" i="3" s="1"/>
  <c r="O4664" i="3" l="1"/>
  <c r="M4663" i="3"/>
  <c r="N4315" i="3"/>
  <c r="L4315" i="3"/>
  <c r="K4315" i="3" s="1"/>
  <c r="F4527" i="3"/>
  <c r="H4527" i="3" s="1"/>
  <c r="O4665" i="3" l="1"/>
  <c r="M4664" i="3"/>
  <c r="L4316" i="3"/>
  <c r="K4316" i="3" s="1"/>
  <c r="N4316" i="3"/>
  <c r="F4528" i="3"/>
  <c r="H4528" i="3" s="1"/>
  <c r="O4666" i="3" l="1"/>
  <c r="M4665" i="3"/>
  <c r="L4317" i="3"/>
  <c r="K4317" i="3" s="1"/>
  <c r="N4317" i="3"/>
  <c r="F4529" i="3"/>
  <c r="H4529" i="3" s="1"/>
  <c r="O4667" i="3" l="1"/>
  <c r="M4666" i="3"/>
  <c r="L4318" i="3"/>
  <c r="K4318" i="3" s="1"/>
  <c r="N4318" i="3"/>
  <c r="F4530" i="3"/>
  <c r="H4530" i="3" s="1"/>
  <c r="O4668" i="3" l="1"/>
  <c r="M4667" i="3"/>
  <c r="L4319" i="3"/>
  <c r="K4319" i="3" s="1"/>
  <c r="N4319" i="3"/>
  <c r="F4531" i="3"/>
  <c r="H4531" i="3" s="1"/>
  <c r="O4669" i="3" l="1"/>
  <c r="M4668" i="3"/>
  <c r="L4320" i="3"/>
  <c r="K4320" i="3" s="1"/>
  <c r="N4320" i="3"/>
  <c r="F4532" i="3"/>
  <c r="H4532" i="3" s="1"/>
  <c r="O4670" i="3" l="1"/>
  <c r="M4669" i="3"/>
  <c r="N4321" i="3"/>
  <c r="L4321" i="3"/>
  <c r="K4321" i="3" s="1"/>
  <c r="F4533" i="3"/>
  <c r="H4533" i="3" s="1"/>
  <c r="O4671" i="3" l="1"/>
  <c r="M4670" i="3"/>
  <c r="L4322" i="3"/>
  <c r="K4322" i="3" s="1"/>
  <c r="N4322" i="3"/>
  <c r="F4534" i="3"/>
  <c r="H4534" i="3" s="1"/>
  <c r="O4672" i="3" l="1"/>
  <c r="M4671" i="3"/>
  <c r="L4323" i="3"/>
  <c r="K4323" i="3" s="1"/>
  <c r="N4323" i="3"/>
  <c r="F4535" i="3"/>
  <c r="H4535" i="3" s="1"/>
  <c r="O4673" i="3" l="1"/>
  <c r="M4672" i="3"/>
  <c r="L4324" i="3"/>
  <c r="K4324" i="3" s="1"/>
  <c r="N4324" i="3"/>
  <c r="F4536" i="3"/>
  <c r="H4536" i="3" s="1"/>
  <c r="O4674" i="3" l="1"/>
  <c r="M4673" i="3"/>
  <c r="L4325" i="3"/>
  <c r="K4325" i="3" s="1"/>
  <c r="N4325" i="3"/>
  <c r="F4537" i="3"/>
  <c r="H4537" i="3" s="1"/>
  <c r="O4675" i="3" l="1"/>
  <c r="M4674" i="3"/>
  <c r="L4326" i="3"/>
  <c r="K4326" i="3" s="1"/>
  <c r="N4326" i="3"/>
  <c r="F4538" i="3"/>
  <c r="H4538" i="3" s="1"/>
  <c r="O4676" i="3" l="1"/>
  <c r="M4675" i="3"/>
  <c r="N4327" i="3"/>
  <c r="L4327" i="3"/>
  <c r="K4327" i="3" s="1"/>
  <c r="F4539" i="3"/>
  <c r="H4539" i="3" s="1"/>
  <c r="O4677" i="3" l="1"/>
  <c r="M4676" i="3"/>
  <c r="L4328" i="3"/>
  <c r="K4328" i="3" s="1"/>
  <c r="N4328" i="3"/>
  <c r="F4540" i="3"/>
  <c r="H4540" i="3" s="1"/>
  <c r="O4678" i="3" l="1"/>
  <c r="M4677" i="3"/>
  <c r="L4329" i="3"/>
  <c r="K4329" i="3" s="1"/>
  <c r="N4329" i="3"/>
  <c r="F4541" i="3"/>
  <c r="H4541" i="3" s="1"/>
  <c r="O4679" i="3" l="1"/>
  <c r="M4678" i="3"/>
  <c r="L4330" i="3"/>
  <c r="K4330" i="3" s="1"/>
  <c r="N4330" i="3"/>
  <c r="F4542" i="3"/>
  <c r="H4542" i="3" s="1"/>
  <c r="O4680" i="3" l="1"/>
  <c r="M4679" i="3"/>
  <c r="L4331" i="3"/>
  <c r="K4331" i="3" s="1"/>
  <c r="N4331" i="3"/>
  <c r="F4543" i="3"/>
  <c r="H4543" i="3" s="1"/>
  <c r="O4681" i="3" l="1"/>
  <c r="M4680" i="3"/>
  <c r="L4332" i="3"/>
  <c r="K4332" i="3" s="1"/>
  <c r="N4332" i="3"/>
  <c r="F4544" i="3"/>
  <c r="H4544" i="3" s="1"/>
  <c r="O4682" i="3" l="1"/>
  <c r="M4681" i="3"/>
  <c r="N4333" i="3"/>
  <c r="L4333" i="3"/>
  <c r="K4333" i="3" s="1"/>
  <c r="F4545" i="3"/>
  <c r="H4545" i="3" s="1"/>
  <c r="O4683" i="3" l="1"/>
  <c r="M4682" i="3"/>
  <c r="L4334" i="3"/>
  <c r="K4334" i="3" s="1"/>
  <c r="N4334" i="3"/>
  <c r="F4546" i="3"/>
  <c r="H4546" i="3" s="1"/>
  <c r="O4684" i="3" l="1"/>
  <c r="M4683" i="3"/>
  <c r="L4335" i="3"/>
  <c r="K4335" i="3" s="1"/>
  <c r="N4335" i="3"/>
  <c r="F4547" i="3"/>
  <c r="H4547" i="3" s="1"/>
  <c r="O4685" i="3" l="1"/>
  <c r="M4684" i="3"/>
  <c r="L4336" i="3"/>
  <c r="K4336" i="3" s="1"/>
  <c r="N4336" i="3"/>
  <c r="F4548" i="3"/>
  <c r="H4548" i="3" s="1"/>
  <c r="O4686" i="3" l="1"/>
  <c r="M4685" i="3"/>
  <c r="N4337" i="3"/>
  <c r="L4337" i="3"/>
  <c r="K4337" i="3" s="1"/>
  <c r="F4549" i="3"/>
  <c r="H4549" i="3" s="1"/>
  <c r="O4687" i="3" l="1"/>
  <c r="M4686" i="3"/>
  <c r="L4338" i="3"/>
  <c r="K4338" i="3" s="1"/>
  <c r="N4338" i="3"/>
  <c r="F4550" i="3"/>
  <c r="H4550" i="3" s="1"/>
  <c r="O4688" i="3" l="1"/>
  <c r="M4687" i="3"/>
  <c r="N4339" i="3"/>
  <c r="L4339" i="3"/>
  <c r="K4339" i="3" s="1"/>
  <c r="F4551" i="3"/>
  <c r="H4551" i="3" s="1"/>
  <c r="O4689" i="3" l="1"/>
  <c r="M4688" i="3"/>
  <c r="L4340" i="3"/>
  <c r="K4340" i="3" s="1"/>
  <c r="N4340" i="3"/>
  <c r="F4552" i="3"/>
  <c r="H4552" i="3" s="1"/>
  <c r="O4690" i="3" l="1"/>
  <c r="M4689" i="3"/>
  <c r="L4341" i="3"/>
  <c r="K4341" i="3" s="1"/>
  <c r="N4341" i="3"/>
  <c r="F4553" i="3"/>
  <c r="H4553" i="3" s="1"/>
  <c r="O4691" i="3" l="1"/>
  <c r="M4690" i="3"/>
  <c r="L4342" i="3"/>
  <c r="K4342" i="3" s="1"/>
  <c r="N4342" i="3"/>
  <c r="F4554" i="3"/>
  <c r="H4554" i="3" s="1"/>
  <c r="O4692" i="3" l="1"/>
  <c r="M4691" i="3"/>
  <c r="L4343" i="3"/>
  <c r="K4343" i="3" s="1"/>
  <c r="N4343" i="3"/>
  <c r="F4555" i="3"/>
  <c r="H4555" i="3" s="1"/>
  <c r="O4693" i="3" l="1"/>
  <c r="M4692" i="3"/>
  <c r="L4344" i="3"/>
  <c r="K4344" i="3" s="1"/>
  <c r="N4344" i="3"/>
  <c r="F4556" i="3"/>
  <c r="H4556" i="3" s="1"/>
  <c r="O4694" i="3" l="1"/>
  <c r="M4693" i="3"/>
  <c r="N4345" i="3"/>
  <c r="L4345" i="3"/>
  <c r="K4345" i="3" s="1"/>
  <c r="F4557" i="3"/>
  <c r="H4557" i="3" s="1"/>
  <c r="O4695" i="3" l="1"/>
  <c r="M4694" i="3"/>
  <c r="L4346" i="3"/>
  <c r="K4346" i="3" s="1"/>
  <c r="N4346" i="3"/>
  <c r="F4558" i="3"/>
  <c r="H4558" i="3" s="1"/>
  <c r="O4696" i="3" l="1"/>
  <c r="M4695" i="3"/>
  <c r="L4347" i="3"/>
  <c r="K4347" i="3" s="1"/>
  <c r="N4347" i="3"/>
  <c r="F4559" i="3"/>
  <c r="H4559" i="3" s="1"/>
  <c r="O4697" i="3" l="1"/>
  <c r="M4696" i="3"/>
  <c r="L4348" i="3"/>
  <c r="K4348" i="3" s="1"/>
  <c r="N4348" i="3"/>
  <c r="F4560" i="3"/>
  <c r="H4560" i="3" s="1"/>
  <c r="O4698" i="3" l="1"/>
  <c r="M4697" i="3"/>
  <c r="L4349" i="3"/>
  <c r="K4349" i="3" s="1"/>
  <c r="N4349" i="3"/>
  <c r="F4561" i="3"/>
  <c r="H4561" i="3" s="1"/>
  <c r="O4699" i="3" l="1"/>
  <c r="M4698" i="3"/>
  <c r="L4350" i="3"/>
  <c r="K4350" i="3" s="1"/>
  <c r="N4350" i="3"/>
  <c r="F4562" i="3"/>
  <c r="H4562" i="3" s="1"/>
  <c r="O4700" i="3" l="1"/>
  <c r="M4699" i="3"/>
  <c r="N4351" i="3"/>
  <c r="L4351" i="3"/>
  <c r="K4351" i="3" s="1"/>
  <c r="F4563" i="3"/>
  <c r="H4563" i="3" s="1"/>
  <c r="O4701" i="3" l="1"/>
  <c r="M4700" i="3"/>
  <c r="L4352" i="3"/>
  <c r="K4352" i="3" s="1"/>
  <c r="N4352" i="3"/>
  <c r="F4564" i="3"/>
  <c r="H4564" i="3" s="1"/>
  <c r="O4702" i="3" l="1"/>
  <c r="M4701" i="3"/>
  <c r="L4353" i="3"/>
  <c r="K4353" i="3" s="1"/>
  <c r="N4353" i="3"/>
  <c r="F4565" i="3"/>
  <c r="H4565" i="3" s="1"/>
  <c r="O4703" i="3" l="1"/>
  <c r="M4702" i="3"/>
  <c r="L4354" i="3"/>
  <c r="K4354" i="3" s="1"/>
  <c r="N4354" i="3"/>
  <c r="F4566" i="3"/>
  <c r="H4566" i="3" s="1"/>
  <c r="O4704" i="3" l="1"/>
  <c r="M4703" i="3"/>
  <c r="L4355" i="3"/>
  <c r="K4355" i="3" s="1"/>
  <c r="N4355" i="3"/>
  <c r="F4567" i="3"/>
  <c r="H4567" i="3" s="1"/>
  <c r="O4705" i="3" l="1"/>
  <c r="M4704" i="3"/>
  <c r="L4356" i="3"/>
  <c r="K4356" i="3" s="1"/>
  <c r="N4356" i="3"/>
  <c r="F4568" i="3"/>
  <c r="H4568" i="3" s="1"/>
  <c r="O4706" i="3" l="1"/>
  <c r="M4705" i="3"/>
  <c r="N4357" i="3"/>
  <c r="L4357" i="3"/>
  <c r="K4357" i="3" s="1"/>
  <c r="F4569" i="3"/>
  <c r="H4569" i="3" s="1"/>
  <c r="O4707" i="3" l="1"/>
  <c r="M4706" i="3"/>
  <c r="L4358" i="3"/>
  <c r="K4358" i="3" s="1"/>
  <c r="N4358" i="3"/>
  <c r="F4570" i="3"/>
  <c r="H4570" i="3" s="1"/>
  <c r="O4708" i="3" l="1"/>
  <c r="M4707" i="3"/>
  <c r="L4359" i="3"/>
  <c r="K4359" i="3" s="1"/>
  <c r="N4359" i="3"/>
  <c r="F4571" i="3"/>
  <c r="H4571" i="3" s="1"/>
  <c r="O4709" i="3" l="1"/>
  <c r="M4708" i="3"/>
  <c r="L4360" i="3"/>
  <c r="K4360" i="3" s="1"/>
  <c r="N4360" i="3"/>
  <c r="F4572" i="3"/>
  <c r="H4572" i="3" s="1"/>
  <c r="O4710" i="3" l="1"/>
  <c r="M4709" i="3"/>
  <c r="L4361" i="3"/>
  <c r="K4361" i="3" s="1"/>
  <c r="N4361" i="3"/>
  <c r="F4573" i="3"/>
  <c r="H4573" i="3" s="1"/>
  <c r="O4711" i="3" l="1"/>
  <c r="M4710" i="3"/>
  <c r="L4362" i="3"/>
  <c r="K4362" i="3" s="1"/>
  <c r="N4362" i="3"/>
  <c r="F4574" i="3"/>
  <c r="H4574" i="3" s="1"/>
  <c r="O4712" i="3" l="1"/>
  <c r="M4711" i="3"/>
  <c r="N4363" i="3"/>
  <c r="L4363" i="3"/>
  <c r="K4363" i="3" s="1"/>
  <c r="F4575" i="3"/>
  <c r="H4575" i="3" s="1"/>
  <c r="O4713" i="3" l="1"/>
  <c r="M4712" i="3"/>
  <c r="L4364" i="3"/>
  <c r="K4364" i="3" s="1"/>
  <c r="N4364" i="3"/>
  <c r="F4576" i="3"/>
  <c r="H4576" i="3" s="1"/>
  <c r="O4714" i="3" l="1"/>
  <c r="M4713" i="3"/>
  <c r="L4365" i="3"/>
  <c r="K4365" i="3" s="1"/>
  <c r="N4365" i="3"/>
  <c r="F4577" i="3"/>
  <c r="H4577" i="3" s="1"/>
  <c r="O4715" i="3" l="1"/>
  <c r="M4714" i="3"/>
  <c r="L4366" i="3"/>
  <c r="K4366" i="3" s="1"/>
  <c r="N4366" i="3"/>
  <c r="F4578" i="3"/>
  <c r="H4578" i="3" s="1"/>
  <c r="O4716" i="3" l="1"/>
  <c r="M4715" i="3"/>
  <c r="L4367" i="3"/>
  <c r="K4367" i="3" s="1"/>
  <c r="N4367" i="3"/>
  <c r="F4579" i="3"/>
  <c r="H4579" i="3" s="1"/>
  <c r="O4717" i="3" l="1"/>
  <c r="M4716" i="3"/>
  <c r="L4368" i="3"/>
  <c r="K4368" i="3" s="1"/>
  <c r="N4368" i="3"/>
  <c r="F4580" i="3"/>
  <c r="H4580" i="3" s="1"/>
  <c r="O4718" i="3" l="1"/>
  <c r="M4717" i="3"/>
  <c r="N4369" i="3"/>
  <c r="L4369" i="3"/>
  <c r="K4369" i="3" s="1"/>
  <c r="F4581" i="3"/>
  <c r="H4581" i="3" s="1"/>
  <c r="O4719" i="3" l="1"/>
  <c r="M4718" i="3"/>
  <c r="N4370" i="3"/>
  <c r="L4370" i="3"/>
  <c r="K4370" i="3" s="1"/>
  <c r="F4582" i="3"/>
  <c r="H4582" i="3" s="1"/>
  <c r="O4720" i="3" l="1"/>
  <c r="M4719" i="3"/>
  <c r="L4371" i="3"/>
  <c r="K4371" i="3" s="1"/>
  <c r="N4371" i="3"/>
  <c r="F4583" i="3"/>
  <c r="H4583" i="3" s="1"/>
  <c r="O4721" i="3" l="1"/>
  <c r="M4720" i="3"/>
  <c r="L4372" i="3"/>
  <c r="K4372" i="3" s="1"/>
  <c r="N4372" i="3"/>
  <c r="F4584" i="3"/>
  <c r="H4584" i="3" s="1"/>
  <c r="O4722" i="3" l="1"/>
  <c r="M4721" i="3"/>
  <c r="L4373" i="3"/>
  <c r="K4373" i="3" s="1"/>
  <c r="N4373" i="3"/>
  <c r="F4585" i="3"/>
  <c r="H4585" i="3" s="1"/>
  <c r="O4723" i="3" l="1"/>
  <c r="M4722" i="3"/>
  <c r="L4374" i="3"/>
  <c r="K4374" i="3" s="1"/>
  <c r="N4374" i="3"/>
  <c r="F4586" i="3"/>
  <c r="H4586" i="3" s="1"/>
  <c r="O4724" i="3" l="1"/>
  <c r="M4723" i="3"/>
  <c r="N4375" i="3"/>
  <c r="L4375" i="3"/>
  <c r="K4375" i="3" s="1"/>
  <c r="F4587" i="3"/>
  <c r="H4587" i="3" s="1"/>
  <c r="O4725" i="3" l="1"/>
  <c r="M4724" i="3"/>
  <c r="L4376" i="3"/>
  <c r="K4376" i="3" s="1"/>
  <c r="N4376" i="3"/>
  <c r="F4588" i="3"/>
  <c r="H4588" i="3" s="1"/>
  <c r="O4726" i="3" l="1"/>
  <c r="M4725" i="3"/>
  <c r="L4377" i="3"/>
  <c r="K4377" i="3" s="1"/>
  <c r="N4377" i="3"/>
  <c r="F4589" i="3"/>
  <c r="H4589" i="3" s="1"/>
  <c r="O4727" i="3" l="1"/>
  <c r="M4726" i="3"/>
  <c r="L4378" i="3"/>
  <c r="K4378" i="3" s="1"/>
  <c r="N4378" i="3"/>
  <c r="F4590" i="3"/>
  <c r="H4590" i="3" s="1"/>
  <c r="O4728" i="3" l="1"/>
  <c r="M4727" i="3"/>
  <c r="L4379" i="3"/>
  <c r="K4379" i="3" s="1"/>
  <c r="N4379" i="3"/>
  <c r="F4591" i="3"/>
  <c r="H4591" i="3" s="1"/>
  <c r="O4729" i="3" l="1"/>
  <c r="M4728" i="3"/>
  <c r="L4380" i="3"/>
  <c r="K4380" i="3" s="1"/>
  <c r="N4380" i="3"/>
  <c r="F4592" i="3"/>
  <c r="H4592" i="3" s="1"/>
  <c r="O4730" i="3" l="1"/>
  <c r="M4729" i="3"/>
  <c r="N4381" i="3"/>
  <c r="L4381" i="3"/>
  <c r="K4381" i="3" s="1"/>
  <c r="F4593" i="3"/>
  <c r="H4593" i="3" s="1"/>
  <c r="O4731" i="3" l="1"/>
  <c r="M4730" i="3"/>
  <c r="L4382" i="3"/>
  <c r="K4382" i="3" s="1"/>
  <c r="N4382" i="3"/>
  <c r="F4594" i="3"/>
  <c r="H4594" i="3" s="1"/>
  <c r="O4732" i="3" l="1"/>
  <c r="M4731" i="3"/>
  <c r="L4383" i="3"/>
  <c r="K4383" i="3" s="1"/>
  <c r="N4383" i="3"/>
  <c r="F4595" i="3"/>
  <c r="H4595" i="3" s="1"/>
  <c r="O4733" i="3" l="1"/>
  <c r="M4732" i="3"/>
  <c r="L4384" i="3"/>
  <c r="K4384" i="3" s="1"/>
  <c r="N4384" i="3"/>
  <c r="F4596" i="3"/>
  <c r="H4596" i="3" s="1"/>
  <c r="O4734" i="3" l="1"/>
  <c r="M4733" i="3"/>
  <c r="L4385" i="3"/>
  <c r="K4385" i="3" s="1"/>
  <c r="N4385" i="3"/>
  <c r="F4597" i="3"/>
  <c r="H4597" i="3" s="1"/>
  <c r="O4735" i="3" l="1"/>
  <c r="M4734" i="3"/>
  <c r="L4386" i="3"/>
  <c r="K4386" i="3" s="1"/>
  <c r="N4386" i="3"/>
  <c r="F4598" i="3"/>
  <c r="H4598" i="3" s="1"/>
  <c r="O4736" i="3" l="1"/>
  <c r="M4735" i="3"/>
  <c r="N4387" i="3"/>
  <c r="L4387" i="3"/>
  <c r="K4387" i="3" s="1"/>
  <c r="F4599" i="3"/>
  <c r="H4599" i="3" s="1"/>
  <c r="O4737" i="3" l="1"/>
  <c r="M4736" i="3"/>
  <c r="L4388" i="3"/>
  <c r="K4388" i="3" s="1"/>
  <c r="N4388" i="3"/>
  <c r="F4600" i="3"/>
  <c r="H4600" i="3" s="1"/>
  <c r="O4738" i="3" l="1"/>
  <c r="M4737" i="3"/>
  <c r="L4389" i="3"/>
  <c r="K4389" i="3" s="1"/>
  <c r="N4389" i="3"/>
  <c r="F4601" i="3"/>
  <c r="H4601" i="3" s="1"/>
  <c r="O4739" i="3" l="1"/>
  <c r="M4738" i="3"/>
  <c r="L4390" i="3"/>
  <c r="K4390" i="3" s="1"/>
  <c r="N4390" i="3"/>
  <c r="F4602" i="3"/>
  <c r="H4602" i="3" s="1"/>
  <c r="O4740" i="3" l="1"/>
  <c r="M4739" i="3"/>
  <c r="N4391" i="3"/>
  <c r="L4391" i="3"/>
  <c r="K4391" i="3" s="1"/>
  <c r="F4603" i="3"/>
  <c r="H4603" i="3" s="1"/>
  <c r="O4741" i="3" l="1"/>
  <c r="M4740" i="3"/>
  <c r="L4392" i="3"/>
  <c r="K4392" i="3" s="1"/>
  <c r="N4392" i="3"/>
  <c r="F4604" i="3"/>
  <c r="H4604" i="3" s="1"/>
  <c r="O4742" i="3" l="1"/>
  <c r="M4741" i="3"/>
  <c r="N4393" i="3"/>
  <c r="L4393" i="3"/>
  <c r="K4393" i="3" s="1"/>
  <c r="F4605" i="3"/>
  <c r="H4605" i="3" s="1"/>
  <c r="O4743" i="3" l="1"/>
  <c r="M4742" i="3"/>
  <c r="N4394" i="3"/>
  <c r="L4394" i="3"/>
  <c r="K4394" i="3" s="1"/>
  <c r="F4606" i="3"/>
  <c r="H4606" i="3" s="1"/>
  <c r="O4744" i="3" l="1"/>
  <c r="M4743" i="3"/>
  <c r="L4395" i="3"/>
  <c r="K4395" i="3" s="1"/>
  <c r="N4395" i="3"/>
  <c r="F4607" i="3"/>
  <c r="H4607" i="3" s="1"/>
  <c r="O4745" i="3" l="1"/>
  <c r="M4744" i="3"/>
  <c r="L4396" i="3"/>
  <c r="K4396" i="3" s="1"/>
  <c r="N4396" i="3"/>
  <c r="F4608" i="3"/>
  <c r="H4608" i="3" s="1"/>
  <c r="O4746" i="3" l="1"/>
  <c r="M4745" i="3"/>
  <c r="L4397" i="3"/>
  <c r="K4397" i="3" s="1"/>
  <c r="N4397" i="3"/>
  <c r="F4609" i="3"/>
  <c r="H4609" i="3" s="1"/>
  <c r="O4747" i="3" l="1"/>
  <c r="M4746" i="3"/>
  <c r="L4398" i="3"/>
  <c r="K4398" i="3" s="1"/>
  <c r="N4398" i="3"/>
  <c r="F4610" i="3"/>
  <c r="H4610" i="3" s="1"/>
  <c r="O4748" i="3" l="1"/>
  <c r="M4747" i="3"/>
  <c r="N4399" i="3"/>
  <c r="L4399" i="3"/>
  <c r="K4399" i="3" s="1"/>
  <c r="F4611" i="3"/>
  <c r="H4611" i="3" s="1"/>
  <c r="O4749" i="3" l="1"/>
  <c r="M4748" i="3"/>
  <c r="L4400" i="3"/>
  <c r="K4400" i="3" s="1"/>
  <c r="N4400" i="3"/>
  <c r="F4612" i="3"/>
  <c r="H4612" i="3" s="1"/>
  <c r="O4750" i="3" l="1"/>
  <c r="M4749" i="3"/>
  <c r="L4401" i="3"/>
  <c r="K4401" i="3" s="1"/>
  <c r="N4401" i="3"/>
  <c r="F4613" i="3"/>
  <c r="H4613" i="3" s="1"/>
  <c r="O4751" i="3" l="1"/>
  <c r="M4750" i="3"/>
  <c r="L4402" i="3"/>
  <c r="K4402" i="3" s="1"/>
  <c r="N4402" i="3"/>
  <c r="F4614" i="3"/>
  <c r="H4614" i="3" s="1"/>
  <c r="O4752" i="3" l="1"/>
  <c r="M4751" i="3"/>
  <c r="L4403" i="3"/>
  <c r="K4403" i="3" s="1"/>
  <c r="N4403" i="3"/>
  <c r="F4615" i="3"/>
  <c r="H4615" i="3" s="1"/>
  <c r="O4753" i="3" l="1"/>
  <c r="M4752" i="3"/>
  <c r="L4404" i="3"/>
  <c r="K4404" i="3" s="1"/>
  <c r="N4404" i="3"/>
  <c r="F4616" i="3"/>
  <c r="H4616" i="3" s="1"/>
  <c r="O4754" i="3" l="1"/>
  <c r="M4753" i="3"/>
  <c r="N4405" i="3"/>
  <c r="L4405" i="3"/>
  <c r="K4405" i="3" s="1"/>
  <c r="F4617" i="3"/>
  <c r="H4617" i="3" s="1"/>
  <c r="O4755" i="3" l="1"/>
  <c r="M4754" i="3"/>
  <c r="L4406" i="3"/>
  <c r="K4406" i="3" s="1"/>
  <c r="N4406" i="3"/>
  <c r="F4618" i="3"/>
  <c r="H4618" i="3" s="1"/>
  <c r="O4756" i="3" l="1"/>
  <c r="M4755" i="3"/>
  <c r="L4407" i="3"/>
  <c r="K4407" i="3" s="1"/>
  <c r="N4407" i="3"/>
  <c r="F4619" i="3"/>
  <c r="H4619" i="3" s="1"/>
  <c r="O4757" i="3" l="1"/>
  <c r="M4756" i="3"/>
  <c r="L4408" i="3"/>
  <c r="K4408" i="3" s="1"/>
  <c r="N4408" i="3"/>
  <c r="F4620" i="3"/>
  <c r="H4620" i="3" s="1"/>
  <c r="O4758" i="3" l="1"/>
  <c r="M4757" i="3"/>
  <c r="L4409" i="3"/>
  <c r="K4409" i="3" s="1"/>
  <c r="N4409" i="3"/>
  <c r="F4621" i="3"/>
  <c r="H4621" i="3" s="1"/>
  <c r="O4759" i="3" l="1"/>
  <c r="M4758" i="3"/>
  <c r="L4410" i="3"/>
  <c r="K4410" i="3" s="1"/>
  <c r="N4410" i="3"/>
  <c r="F4622" i="3"/>
  <c r="H4622" i="3" s="1"/>
  <c r="O4760" i="3" l="1"/>
  <c r="M4759" i="3"/>
  <c r="N4411" i="3"/>
  <c r="L4411" i="3"/>
  <c r="K4411" i="3" s="1"/>
  <c r="F4623" i="3"/>
  <c r="H4623" i="3" s="1"/>
  <c r="O4761" i="3" l="1"/>
  <c r="M4760" i="3"/>
  <c r="L4412" i="3"/>
  <c r="K4412" i="3" s="1"/>
  <c r="N4412" i="3"/>
  <c r="F4624" i="3"/>
  <c r="H4624" i="3" s="1"/>
  <c r="O4762" i="3" l="1"/>
  <c r="M4761" i="3"/>
  <c r="L4413" i="3"/>
  <c r="K4413" i="3" s="1"/>
  <c r="N4413" i="3"/>
  <c r="F4625" i="3"/>
  <c r="H4625" i="3" s="1"/>
  <c r="O4763" i="3" l="1"/>
  <c r="M4762" i="3"/>
  <c r="L4414" i="3"/>
  <c r="K4414" i="3" s="1"/>
  <c r="N4414" i="3"/>
  <c r="F4626" i="3"/>
  <c r="H4626" i="3" s="1"/>
  <c r="O4764" i="3" l="1"/>
  <c r="M4763" i="3"/>
  <c r="N4415" i="3"/>
  <c r="L4415" i="3"/>
  <c r="K4415" i="3" s="1"/>
  <c r="F4627" i="3"/>
  <c r="H4627" i="3" s="1"/>
  <c r="O4765" i="3" l="1"/>
  <c r="M4764" i="3"/>
  <c r="L4416" i="3"/>
  <c r="K4416" i="3" s="1"/>
  <c r="N4416" i="3"/>
  <c r="F4628" i="3"/>
  <c r="H4628" i="3" s="1"/>
  <c r="O4766" i="3" l="1"/>
  <c r="M4765" i="3"/>
  <c r="N4417" i="3"/>
  <c r="L4417" i="3"/>
  <c r="K4417" i="3" s="1"/>
  <c r="F4629" i="3"/>
  <c r="H4629" i="3" s="1"/>
  <c r="O4767" i="3" l="1"/>
  <c r="M4766" i="3"/>
  <c r="L4418" i="3"/>
  <c r="K4418" i="3" s="1"/>
  <c r="N4418" i="3"/>
  <c r="F4630" i="3"/>
  <c r="H4630" i="3" s="1"/>
  <c r="O4768" i="3" l="1"/>
  <c r="M4767" i="3"/>
  <c r="L4419" i="3"/>
  <c r="K4419" i="3" s="1"/>
  <c r="N4419" i="3"/>
  <c r="F4631" i="3"/>
  <c r="H4631" i="3" s="1"/>
  <c r="O4769" i="3" l="1"/>
  <c r="M4768" i="3"/>
  <c r="L4420" i="3"/>
  <c r="K4420" i="3" s="1"/>
  <c r="N4420" i="3"/>
  <c r="F4632" i="3"/>
  <c r="H4632" i="3" s="1"/>
  <c r="O4770" i="3" l="1"/>
  <c r="M4769" i="3"/>
  <c r="L4421" i="3"/>
  <c r="K4421" i="3" s="1"/>
  <c r="N4421" i="3"/>
  <c r="F4633" i="3"/>
  <c r="H4633" i="3" s="1"/>
  <c r="O4771" i="3" l="1"/>
  <c r="M4770" i="3"/>
  <c r="L4422" i="3"/>
  <c r="K4422" i="3" s="1"/>
  <c r="N4422" i="3"/>
  <c r="F4634" i="3"/>
  <c r="H4634" i="3" s="1"/>
  <c r="O4772" i="3" l="1"/>
  <c r="M4771" i="3"/>
  <c r="N4423" i="3"/>
  <c r="L4423" i="3"/>
  <c r="K4423" i="3" s="1"/>
  <c r="F4635" i="3"/>
  <c r="H4635" i="3" s="1"/>
  <c r="O4773" i="3" l="1"/>
  <c r="M4772" i="3"/>
  <c r="L4424" i="3"/>
  <c r="K4424" i="3" s="1"/>
  <c r="N4424" i="3"/>
  <c r="F4636" i="3"/>
  <c r="H4636" i="3" s="1"/>
  <c r="O4774" i="3" l="1"/>
  <c r="M4773" i="3"/>
  <c r="L4425" i="3"/>
  <c r="K4425" i="3" s="1"/>
  <c r="N4425" i="3"/>
  <c r="F4637" i="3"/>
  <c r="H4637" i="3" s="1"/>
  <c r="O4775" i="3" l="1"/>
  <c r="M4774" i="3"/>
  <c r="L4426" i="3"/>
  <c r="K4426" i="3" s="1"/>
  <c r="N4426" i="3"/>
  <c r="F4638" i="3"/>
  <c r="H4638" i="3" s="1"/>
  <c r="O4776" i="3" l="1"/>
  <c r="M4775" i="3"/>
  <c r="L4427" i="3"/>
  <c r="K4427" i="3" s="1"/>
  <c r="N4427" i="3"/>
  <c r="F4639" i="3"/>
  <c r="H4639" i="3" s="1"/>
  <c r="O4777" i="3" l="1"/>
  <c r="M4776" i="3"/>
  <c r="L4428" i="3"/>
  <c r="K4428" i="3" s="1"/>
  <c r="N4428" i="3"/>
  <c r="F4640" i="3"/>
  <c r="H4640" i="3" s="1"/>
  <c r="O4778" i="3" l="1"/>
  <c r="M4777" i="3"/>
  <c r="N4429" i="3"/>
  <c r="L4429" i="3"/>
  <c r="K4429" i="3" s="1"/>
  <c r="F4641" i="3"/>
  <c r="H4641" i="3" s="1"/>
  <c r="O4779" i="3" l="1"/>
  <c r="M4778" i="3"/>
  <c r="L4430" i="3"/>
  <c r="K4430" i="3" s="1"/>
  <c r="N4430" i="3"/>
  <c r="F4642" i="3"/>
  <c r="H4642" i="3" s="1"/>
  <c r="O4780" i="3" l="1"/>
  <c r="M4779" i="3"/>
  <c r="L4431" i="3"/>
  <c r="K4431" i="3" s="1"/>
  <c r="N4431" i="3"/>
  <c r="F4643" i="3"/>
  <c r="H4643" i="3" s="1"/>
  <c r="O4781" i="3" l="1"/>
  <c r="M4780" i="3"/>
  <c r="L4432" i="3"/>
  <c r="K4432" i="3" s="1"/>
  <c r="N4432" i="3"/>
  <c r="F4644" i="3"/>
  <c r="H4644" i="3" s="1"/>
  <c r="O4782" i="3" l="1"/>
  <c r="M4781" i="3"/>
  <c r="L4433" i="3"/>
  <c r="K4433" i="3" s="1"/>
  <c r="N4433" i="3"/>
  <c r="F4645" i="3"/>
  <c r="H4645" i="3" s="1"/>
  <c r="O4783" i="3" l="1"/>
  <c r="M4782" i="3"/>
  <c r="L4434" i="3"/>
  <c r="K4434" i="3" s="1"/>
  <c r="N4434" i="3"/>
  <c r="F4646" i="3"/>
  <c r="H4646" i="3" s="1"/>
  <c r="O4784" i="3" l="1"/>
  <c r="M4783" i="3"/>
  <c r="N4435" i="3"/>
  <c r="L4435" i="3"/>
  <c r="K4435" i="3" s="1"/>
  <c r="F4647" i="3"/>
  <c r="H4647" i="3" s="1"/>
  <c r="O4785" i="3" l="1"/>
  <c r="M4784" i="3"/>
  <c r="L4436" i="3"/>
  <c r="K4436" i="3" s="1"/>
  <c r="N4436" i="3"/>
  <c r="F4648" i="3"/>
  <c r="H4648" i="3" s="1"/>
  <c r="O4786" i="3" l="1"/>
  <c r="M4785" i="3"/>
  <c r="L4437" i="3"/>
  <c r="K4437" i="3" s="1"/>
  <c r="N4437" i="3"/>
  <c r="F4649" i="3"/>
  <c r="H4649" i="3" s="1"/>
  <c r="O4787" i="3" l="1"/>
  <c r="M4786" i="3"/>
  <c r="L4438" i="3"/>
  <c r="K4438" i="3" s="1"/>
  <c r="N4438" i="3"/>
  <c r="F4650" i="3"/>
  <c r="H4650" i="3" s="1"/>
  <c r="O4788" i="3" l="1"/>
  <c r="M4787" i="3"/>
  <c r="L4439" i="3"/>
  <c r="K4439" i="3" s="1"/>
  <c r="N4439" i="3"/>
  <c r="F4651" i="3"/>
  <c r="H4651" i="3" s="1"/>
  <c r="O4789" i="3" l="1"/>
  <c r="M4788" i="3"/>
  <c r="L4440" i="3"/>
  <c r="K4440" i="3" s="1"/>
  <c r="N4440" i="3"/>
  <c r="F4652" i="3"/>
  <c r="H4652" i="3" s="1"/>
  <c r="O4790" i="3" l="1"/>
  <c r="M4789" i="3"/>
  <c r="N4441" i="3"/>
  <c r="L4441" i="3"/>
  <c r="K4441" i="3" s="1"/>
  <c r="F4653" i="3"/>
  <c r="H4653" i="3" s="1"/>
  <c r="O4791" i="3" l="1"/>
  <c r="M4790" i="3"/>
  <c r="L4442" i="3"/>
  <c r="K4442" i="3" s="1"/>
  <c r="N4442" i="3"/>
  <c r="F4654" i="3"/>
  <c r="H4654" i="3" s="1"/>
  <c r="O4792" i="3" l="1"/>
  <c r="M4791" i="3"/>
  <c r="L4443" i="3"/>
  <c r="K4443" i="3" s="1"/>
  <c r="N4443" i="3"/>
  <c r="F4655" i="3"/>
  <c r="H4655" i="3" s="1"/>
  <c r="O4793" i="3" l="1"/>
  <c r="M4792" i="3"/>
  <c r="L4444" i="3"/>
  <c r="K4444" i="3" s="1"/>
  <c r="N4444" i="3"/>
  <c r="F4656" i="3"/>
  <c r="H4656" i="3" s="1"/>
  <c r="O4794" i="3" l="1"/>
  <c r="M4793" i="3"/>
  <c r="L4445" i="3"/>
  <c r="K4445" i="3" s="1"/>
  <c r="N4445" i="3"/>
  <c r="F4657" i="3"/>
  <c r="H4657" i="3" s="1"/>
  <c r="O4795" i="3" l="1"/>
  <c r="M4794" i="3"/>
  <c r="L4446" i="3"/>
  <c r="K4446" i="3" s="1"/>
  <c r="N4446" i="3"/>
  <c r="F4658" i="3"/>
  <c r="H4658" i="3" s="1"/>
  <c r="O4796" i="3" l="1"/>
  <c r="M4795" i="3"/>
  <c r="N4447" i="3"/>
  <c r="L4447" i="3"/>
  <c r="K4447" i="3" s="1"/>
  <c r="F4659" i="3"/>
  <c r="H4659" i="3" s="1"/>
  <c r="O4797" i="3" l="1"/>
  <c r="M4796" i="3"/>
  <c r="L4448" i="3"/>
  <c r="K4448" i="3" s="1"/>
  <c r="N4448" i="3"/>
  <c r="F4660" i="3"/>
  <c r="H4660" i="3" s="1"/>
  <c r="O4798" i="3" l="1"/>
  <c r="M4797" i="3"/>
  <c r="L4449" i="3"/>
  <c r="K4449" i="3" s="1"/>
  <c r="N4449" i="3"/>
  <c r="F4661" i="3"/>
  <c r="H4661" i="3" s="1"/>
  <c r="O4799" i="3" l="1"/>
  <c r="M4798" i="3"/>
  <c r="L4450" i="3"/>
  <c r="K4450" i="3" s="1"/>
  <c r="N4450" i="3"/>
  <c r="F4662" i="3"/>
  <c r="H4662" i="3" s="1"/>
  <c r="O4800" i="3" l="1"/>
  <c r="M4799" i="3"/>
  <c r="L4451" i="3"/>
  <c r="K4451" i="3" s="1"/>
  <c r="N4451" i="3"/>
  <c r="F4663" i="3"/>
  <c r="H4663" i="3" s="1"/>
  <c r="O4801" i="3" l="1"/>
  <c r="M4800" i="3"/>
  <c r="L4452" i="3"/>
  <c r="K4452" i="3" s="1"/>
  <c r="N4452" i="3"/>
  <c r="F4664" i="3"/>
  <c r="H4664" i="3" s="1"/>
  <c r="O4802" i="3" l="1"/>
  <c r="M4801" i="3"/>
  <c r="N4453" i="3"/>
  <c r="L4453" i="3"/>
  <c r="K4453" i="3" s="1"/>
  <c r="F4665" i="3"/>
  <c r="H4665" i="3" s="1"/>
  <c r="O4803" i="3" l="1"/>
  <c r="M4802" i="3"/>
  <c r="L4454" i="3"/>
  <c r="K4454" i="3" s="1"/>
  <c r="N4454" i="3"/>
  <c r="F4666" i="3"/>
  <c r="H4666" i="3" s="1"/>
  <c r="O4804" i="3" l="1"/>
  <c r="M4803" i="3"/>
  <c r="L4455" i="3"/>
  <c r="K4455" i="3" s="1"/>
  <c r="N4455" i="3"/>
  <c r="F4667" i="3"/>
  <c r="H4667" i="3" s="1"/>
  <c r="O4805" i="3" l="1"/>
  <c r="M4804" i="3"/>
  <c r="L4456" i="3"/>
  <c r="K4456" i="3" s="1"/>
  <c r="N4456" i="3"/>
  <c r="F4668" i="3"/>
  <c r="H4668" i="3" s="1"/>
  <c r="O4806" i="3" l="1"/>
  <c r="M4805" i="3"/>
  <c r="L4457" i="3"/>
  <c r="K4457" i="3" s="1"/>
  <c r="N4457" i="3"/>
  <c r="F4669" i="3"/>
  <c r="H4669" i="3" s="1"/>
  <c r="O4807" i="3" l="1"/>
  <c r="M4806" i="3"/>
  <c r="L4458" i="3"/>
  <c r="K4458" i="3" s="1"/>
  <c r="N4458" i="3"/>
  <c r="F4670" i="3"/>
  <c r="H4670" i="3" s="1"/>
  <c r="O4808" i="3" l="1"/>
  <c r="M4807" i="3"/>
  <c r="N4459" i="3"/>
  <c r="L4459" i="3"/>
  <c r="K4459" i="3" s="1"/>
  <c r="F4671" i="3"/>
  <c r="H4671" i="3" s="1"/>
  <c r="O4809" i="3" l="1"/>
  <c r="M4808" i="3"/>
  <c r="L4460" i="3"/>
  <c r="K4460" i="3" s="1"/>
  <c r="N4460" i="3"/>
  <c r="F4672" i="3"/>
  <c r="H4672" i="3" s="1"/>
  <c r="O4810" i="3" l="1"/>
  <c r="M4809" i="3"/>
  <c r="L4461" i="3"/>
  <c r="K4461" i="3" s="1"/>
  <c r="N4461" i="3"/>
  <c r="F4673" i="3"/>
  <c r="H4673" i="3" s="1"/>
  <c r="O4811" i="3" l="1"/>
  <c r="M4810" i="3"/>
  <c r="L4462" i="3"/>
  <c r="K4462" i="3" s="1"/>
  <c r="N4462" i="3"/>
  <c r="F4674" i="3"/>
  <c r="H4674" i="3" s="1"/>
  <c r="O4812" i="3" l="1"/>
  <c r="M4811" i="3"/>
  <c r="L4463" i="3"/>
  <c r="K4463" i="3" s="1"/>
  <c r="N4463" i="3"/>
  <c r="F4675" i="3"/>
  <c r="H4675" i="3" s="1"/>
  <c r="O4813" i="3" l="1"/>
  <c r="M4812" i="3"/>
  <c r="L4464" i="3"/>
  <c r="K4464" i="3" s="1"/>
  <c r="N4464" i="3"/>
  <c r="F4676" i="3"/>
  <c r="H4676" i="3" s="1"/>
  <c r="O4814" i="3" l="1"/>
  <c r="M4813" i="3"/>
  <c r="N4465" i="3"/>
  <c r="L4465" i="3"/>
  <c r="K4465" i="3" s="1"/>
  <c r="F4677" i="3"/>
  <c r="H4677" i="3" s="1"/>
  <c r="O4815" i="3" l="1"/>
  <c r="M4814" i="3"/>
  <c r="N4466" i="3"/>
  <c r="L4466" i="3"/>
  <c r="K4466" i="3" s="1"/>
  <c r="F4678" i="3"/>
  <c r="H4678" i="3" s="1"/>
  <c r="O4816" i="3" l="1"/>
  <c r="M4815" i="3"/>
  <c r="L4467" i="3"/>
  <c r="K4467" i="3" s="1"/>
  <c r="N4467" i="3"/>
  <c r="F4679" i="3"/>
  <c r="H4679" i="3" s="1"/>
  <c r="O4817" i="3" l="1"/>
  <c r="M4816" i="3"/>
  <c r="L4468" i="3"/>
  <c r="K4468" i="3" s="1"/>
  <c r="N4468" i="3"/>
  <c r="F4680" i="3"/>
  <c r="H4680" i="3" s="1"/>
  <c r="O4818" i="3" l="1"/>
  <c r="M4817" i="3"/>
  <c r="L4469" i="3"/>
  <c r="K4469" i="3" s="1"/>
  <c r="N4469" i="3"/>
  <c r="F4681" i="3"/>
  <c r="H4681" i="3" s="1"/>
  <c r="O4819" i="3" l="1"/>
  <c r="M4818" i="3"/>
  <c r="L4470" i="3"/>
  <c r="K4470" i="3" s="1"/>
  <c r="N4470" i="3"/>
  <c r="F4682" i="3"/>
  <c r="H4682" i="3" s="1"/>
  <c r="O4820" i="3" l="1"/>
  <c r="M4819" i="3"/>
  <c r="N4471" i="3"/>
  <c r="L4471" i="3"/>
  <c r="K4471" i="3" s="1"/>
  <c r="F4683" i="3"/>
  <c r="H4683" i="3" s="1"/>
  <c r="O4821" i="3" l="1"/>
  <c r="M4820" i="3"/>
  <c r="L4472" i="3"/>
  <c r="K4472" i="3" s="1"/>
  <c r="N4472" i="3"/>
  <c r="F4684" i="3"/>
  <c r="H4684" i="3" s="1"/>
  <c r="O4822" i="3" l="1"/>
  <c r="M4821" i="3"/>
  <c r="L4473" i="3"/>
  <c r="K4473" i="3" s="1"/>
  <c r="N4473" i="3"/>
  <c r="F4685" i="3"/>
  <c r="H4685" i="3" s="1"/>
  <c r="O4823" i="3" l="1"/>
  <c r="M4822" i="3"/>
  <c r="L4474" i="3"/>
  <c r="K4474" i="3" s="1"/>
  <c r="N4474" i="3"/>
  <c r="F4686" i="3"/>
  <c r="H4686" i="3" s="1"/>
  <c r="O4824" i="3" l="1"/>
  <c r="M4823" i="3"/>
  <c r="L4475" i="3"/>
  <c r="K4475" i="3" s="1"/>
  <c r="N4475" i="3"/>
  <c r="F4687" i="3"/>
  <c r="H4687" i="3" s="1"/>
  <c r="O4825" i="3" l="1"/>
  <c r="M4824" i="3"/>
  <c r="L4476" i="3"/>
  <c r="K4476" i="3" s="1"/>
  <c r="N4476" i="3"/>
  <c r="F4688" i="3"/>
  <c r="H4688" i="3" s="1"/>
  <c r="O4826" i="3" l="1"/>
  <c r="M4825" i="3"/>
  <c r="N4477" i="3"/>
  <c r="L4477" i="3"/>
  <c r="K4477" i="3" s="1"/>
  <c r="F4689" i="3"/>
  <c r="H4689" i="3" s="1"/>
  <c r="O4827" i="3" l="1"/>
  <c r="M4826" i="3"/>
  <c r="L4478" i="3"/>
  <c r="K4478" i="3" s="1"/>
  <c r="N4478" i="3"/>
  <c r="F4690" i="3"/>
  <c r="H4690" i="3" s="1"/>
  <c r="O4828" i="3" l="1"/>
  <c r="M4827" i="3"/>
  <c r="L4479" i="3"/>
  <c r="K4479" i="3" s="1"/>
  <c r="N4479" i="3"/>
  <c r="F4691" i="3"/>
  <c r="H4691" i="3" s="1"/>
  <c r="O4829" i="3" l="1"/>
  <c r="M4828" i="3"/>
  <c r="L4480" i="3"/>
  <c r="K4480" i="3" s="1"/>
  <c r="N4480" i="3"/>
  <c r="F4692" i="3"/>
  <c r="H4692" i="3" s="1"/>
  <c r="O4830" i="3" l="1"/>
  <c r="M4829" i="3"/>
  <c r="L4481" i="3"/>
  <c r="K4481" i="3" s="1"/>
  <c r="N4481" i="3"/>
  <c r="F4693" i="3"/>
  <c r="H4693" i="3" s="1"/>
  <c r="O4831" i="3" l="1"/>
  <c r="M4830" i="3"/>
  <c r="L4482" i="3"/>
  <c r="K4482" i="3" s="1"/>
  <c r="N4482" i="3"/>
  <c r="F4694" i="3"/>
  <c r="H4694" i="3" s="1"/>
  <c r="O4832" i="3" l="1"/>
  <c r="M4831" i="3"/>
  <c r="N4483" i="3"/>
  <c r="L4483" i="3"/>
  <c r="K4483" i="3" s="1"/>
  <c r="F4695" i="3"/>
  <c r="H4695" i="3" s="1"/>
  <c r="O4833" i="3" l="1"/>
  <c r="M4832" i="3"/>
  <c r="L4484" i="3"/>
  <c r="K4484" i="3" s="1"/>
  <c r="N4484" i="3"/>
  <c r="F4696" i="3"/>
  <c r="H4696" i="3" s="1"/>
  <c r="O4834" i="3" l="1"/>
  <c r="M4833" i="3"/>
  <c r="L4485" i="3"/>
  <c r="K4485" i="3" s="1"/>
  <c r="N4485" i="3"/>
  <c r="F4697" i="3"/>
  <c r="H4697" i="3" s="1"/>
  <c r="O4835" i="3" l="1"/>
  <c r="M4834" i="3"/>
  <c r="L4486" i="3"/>
  <c r="K4486" i="3" s="1"/>
  <c r="N4486" i="3"/>
  <c r="F4698" i="3"/>
  <c r="H4698" i="3" s="1"/>
  <c r="O4836" i="3" l="1"/>
  <c r="M4835" i="3"/>
  <c r="N4487" i="3"/>
  <c r="L4487" i="3"/>
  <c r="K4487" i="3" s="1"/>
  <c r="F4699" i="3"/>
  <c r="H4699" i="3" s="1"/>
  <c r="O4837" i="3" l="1"/>
  <c r="M4836" i="3"/>
  <c r="L4488" i="3"/>
  <c r="K4488" i="3" s="1"/>
  <c r="N4488" i="3"/>
  <c r="F4700" i="3"/>
  <c r="H4700" i="3" s="1"/>
  <c r="O4838" i="3" l="1"/>
  <c r="M4837" i="3"/>
  <c r="N4489" i="3"/>
  <c r="L4489" i="3"/>
  <c r="K4489" i="3" s="1"/>
  <c r="F4701" i="3"/>
  <c r="H4701" i="3" s="1"/>
  <c r="O4839" i="3" l="1"/>
  <c r="M4838" i="3"/>
  <c r="L4490" i="3"/>
  <c r="K4490" i="3" s="1"/>
  <c r="N4490" i="3"/>
  <c r="F4702" i="3"/>
  <c r="H4702" i="3" s="1"/>
  <c r="O4840" i="3" l="1"/>
  <c r="M4839" i="3"/>
  <c r="L4491" i="3"/>
  <c r="K4491" i="3" s="1"/>
  <c r="N4491" i="3"/>
  <c r="F4703" i="3"/>
  <c r="H4703" i="3" s="1"/>
  <c r="O4841" i="3" l="1"/>
  <c r="M4840" i="3"/>
  <c r="L4492" i="3"/>
  <c r="K4492" i="3" s="1"/>
  <c r="N4492" i="3"/>
  <c r="F4704" i="3"/>
  <c r="H4704" i="3" s="1"/>
  <c r="O4842" i="3" l="1"/>
  <c r="M4841" i="3"/>
  <c r="L4493" i="3"/>
  <c r="K4493" i="3" s="1"/>
  <c r="N4493" i="3"/>
  <c r="F4705" i="3"/>
  <c r="H4705" i="3" s="1"/>
  <c r="O4843" i="3" l="1"/>
  <c r="M4842" i="3"/>
  <c r="L4494" i="3"/>
  <c r="K4494" i="3" s="1"/>
  <c r="N4494" i="3"/>
  <c r="F4706" i="3"/>
  <c r="H4706" i="3" s="1"/>
  <c r="O4844" i="3" l="1"/>
  <c r="M4843" i="3"/>
  <c r="N4495" i="3"/>
  <c r="L4495" i="3"/>
  <c r="K4495" i="3" s="1"/>
  <c r="F4707" i="3"/>
  <c r="H4707" i="3" s="1"/>
  <c r="O4845" i="3" l="1"/>
  <c r="M4844" i="3"/>
  <c r="L4496" i="3"/>
  <c r="K4496" i="3" s="1"/>
  <c r="N4496" i="3"/>
  <c r="F4708" i="3"/>
  <c r="H4708" i="3" s="1"/>
  <c r="O4846" i="3" l="1"/>
  <c r="M4845" i="3"/>
  <c r="L4497" i="3"/>
  <c r="K4497" i="3" s="1"/>
  <c r="N4497" i="3"/>
  <c r="F4709" i="3"/>
  <c r="H4709" i="3" s="1"/>
  <c r="O4847" i="3" l="1"/>
  <c r="M4846" i="3"/>
  <c r="L4498" i="3"/>
  <c r="K4498" i="3" s="1"/>
  <c r="N4498" i="3"/>
  <c r="F4710" i="3"/>
  <c r="H4710" i="3" s="1"/>
  <c r="O4848" i="3" l="1"/>
  <c r="M4847" i="3"/>
  <c r="L4499" i="3"/>
  <c r="K4499" i="3" s="1"/>
  <c r="N4499" i="3"/>
  <c r="F4711" i="3"/>
  <c r="H4711" i="3" s="1"/>
  <c r="O4849" i="3" l="1"/>
  <c r="M4848" i="3"/>
  <c r="L4500" i="3"/>
  <c r="K4500" i="3" s="1"/>
  <c r="N4500" i="3"/>
  <c r="F4712" i="3"/>
  <c r="H4712" i="3" s="1"/>
  <c r="O4850" i="3" l="1"/>
  <c r="M4849" i="3"/>
  <c r="N4501" i="3"/>
  <c r="L4501" i="3"/>
  <c r="K4501" i="3" s="1"/>
  <c r="F4713" i="3"/>
  <c r="H4713" i="3" s="1"/>
  <c r="O4851" i="3" l="1"/>
  <c r="M4850" i="3"/>
  <c r="L4502" i="3"/>
  <c r="K4502" i="3" s="1"/>
  <c r="N4502" i="3"/>
  <c r="F4714" i="3"/>
  <c r="H4714" i="3" s="1"/>
  <c r="O4852" i="3" l="1"/>
  <c r="M4851" i="3"/>
  <c r="L4503" i="3"/>
  <c r="K4503" i="3" s="1"/>
  <c r="N4503" i="3"/>
  <c r="F4715" i="3"/>
  <c r="H4715" i="3" s="1"/>
  <c r="O4853" i="3" l="1"/>
  <c r="M4852" i="3"/>
  <c r="L4504" i="3"/>
  <c r="K4504" i="3" s="1"/>
  <c r="N4504" i="3"/>
  <c r="F4716" i="3"/>
  <c r="H4716" i="3" s="1"/>
  <c r="O4854" i="3" l="1"/>
  <c r="M4853" i="3"/>
  <c r="L4505" i="3"/>
  <c r="K4505" i="3" s="1"/>
  <c r="N4505" i="3"/>
  <c r="F4717" i="3"/>
  <c r="H4717" i="3" s="1"/>
  <c r="O4855" i="3" l="1"/>
  <c r="M4854" i="3"/>
  <c r="L4506" i="3"/>
  <c r="K4506" i="3" s="1"/>
  <c r="N4506" i="3"/>
  <c r="F4718" i="3"/>
  <c r="H4718" i="3" s="1"/>
  <c r="O4856" i="3" l="1"/>
  <c r="M4855" i="3"/>
  <c r="N4507" i="3"/>
  <c r="L4507" i="3"/>
  <c r="K4507" i="3" s="1"/>
  <c r="O4857" i="3" l="1"/>
  <c r="M4856" i="3"/>
  <c r="L4508" i="3"/>
  <c r="K4508" i="3" s="1"/>
  <c r="N4508" i="3"/>
  <c r="O4858" i="3" l="1"/>
  <c r="M4857" i="3"/>
  <c r="L4509" i="3"/>
  <c r="K4509" i="3" s="1"/>
  <c r="N4509" i="3"/>
  <c r="O4859" i="3" l="1"/>
  <c r="M4858" i="3"/>
  <c r="L4510" i="3"/>
  <c r="K4510" i="3" s="1"/>
  <c r="N4510" i="3"/>
  <c r="O4860" i="3" l="1"/>
  <c r="M4859" i="3"/>
  <c r="L4511" i="3"/>
  <c r="K4511" i="3" s="1"/>
  <c r="N4511" i="3"/>
  <c r="O4861" i="3" l="1"/>
  <c r="M4860" i="3"/>
  <c r="L4512" i="3"/>
  <c r="K4512" i="3" s="1"/>
  <c r="N4512" i="3"/>
  <c r="O4862" i="3" l="1"/>
  <c r="M4861" i="3"/>
  <c r="N4513" i="3"/>
  <c r="L4513" i="3"/>
  <c r="K4513" i="3" s="1"/>
  <c r="O4863" i="3" l="1"/>
  <c r="M4862" i="3"/>
  <c r="N4514" i="3"/>
  <c r="L4514" i="3"/>
  <c r="K4514" i="3" s="1"/>
  <c r="F4733" i="3"/>
  <c r="H4733" i="3" s="1"/>
  <c r="O4864" i="3" l="1"/>
  <c r="M4863" i="3"/>
  <c r="L4515" i="3"/>
  <c r="K4515" i="3" s="1"/>
  <c r="N4515" i="3"/>
  <c r="F4734" i="3"/>
  <c r="H4734" i="3" s="1"/>
  <c r="O4865" i="3" l="1"/>
  <c r="M4864" i="3"/>
  <c r="L4516" i="3"/>
  <c r="K4516" i="3" s="1"/>
  <c r="N4516" i="3"/>
  <c r="F4735" i="3"/>
  <c r="H4735" i="3" s="1"/>
  <c r="O4866" i="3" l="1"/>
  <c r="M4865" i="3"/>
  <c r="L4517" i="3"/>
  <c r="K4517" i="3" s="1"/>
  <c r="N4517" i="3"/>
  <c r="F4736" i="3"/>
  <c r="H4736" i="3" s="1"/>
  <c r="O4867" i="3" l="1"/>
  <c r="M4866" i="3"/>
  <c r="L4518" i="3"/>
  <c r="K4518" i="3" s="1"/>
  <c r="N4518" i="3"/>
  <c r="F4737" i="3"/>
  <c r="H4737" i="3" s="1"/>
  <c r="O4868" i="3" l="1"/>
  <c r="M4867" i="3"/>
  <c r="N4519" i="3"/>
  <c r="L4519" i="3"/>
  <c r="K4519" i="3" s="1"/>
  <c r="F4738" i="3"/>
  <c r="H4738" i="3" s="1"/>
  <c r="O4869" i="3" l="1"/>
  <c r="M4868" i="3"/>
  <c r="L4520" i="3"/>
  <c r="K4520" i="3" s="1"/>
  <c r="N4520" i="3"/>
  <c r="F4739" i="3"/>
  <c r="H4739" i="3" s="1"/>
  <c r="O4870" i="3" l="1"/>
  <c r="M4869" i="3"/>
  <c r="L4521" i="3"/>
  <c r="K4521" i="3" s="1"/>
  <c r="N4521" i="3"/>
  <c r="F4740" i="3"/>
  <c r="H4740" i="3" s="1"/>
  <c r="O4871" i="3" l="1"/>
  <c r="M4870" i="3"/>
  <c r="L4522" i="3"/>
  <c r="K4522" i="3" s="1"/>
  <c r="N4522" i="3"/>
  <c r="F4741" i="3"/>
  <c r="H4741" i="3" s="1"/>
  <c r="O4872" i="3" l="1"/>
  <c r="M4871" i="3"/>
  <c r="L4523" i="3"/>
  <c r="K4523" i="3" s="1"/>
  <c r="N4523" i="3"/>
  <c r="F4742" i="3"/>
  <c r="H4742" i="3" s="1"/>
  <c r="O4873" i="3" l="1"/>
  <c r="M4872" i="3"/>
  <c r="L4524" i="3"/>
  <c r="K4524" i="3" s="1"/>
  <c r="N4524" i="3"/>
  <c r="F4743" i="3"/>
  <c r="H4743" i="3" s="1"/>
  <c r="O4874" i="3" l="1"/>
  <c r="M4873" i="3"/>
  <c r="N4525" i="3"/>
  <c r="L4525" i="3"/>
  <c r="K4525" i="3" s="1"/>
  <c r="F4744" i="3"/>
  <c r="H4744" i="3" s="1"/>
  <c r="O4875" i="3" l="1"/>
  <c r="M4874" i="3"/>
  <c r="L4526" i="3"/>
  <c r="K4526" i="3" s="1"/>
  <c r="N4526" i="3"/>
  <c r="F4745" i="3"/>
  <c r="H4745" i="3" s="1"/>
  <c r="O4876" i="3" l="1"/>
  <c r="M4875" i="3"/>
  <c r="L4527" i="3"/>
  <c r="K4527" i="3" s="1"/>
  <c r="N4527" i="3"/>
  <c r="F4746" i="3"/>
  <c r="H4746" i="3" s="1"/>
  <c r="O4877" i="3" l="1"/>
  <c r="M4876" i="3"/>
  <c r="L4528" i="3"/>
  <c r="K4528" i="3" s="1"/>
  <c r="N4528" i="3"/>
  <c r="F4747" i="3"/>
  <c r="H4747" i="3" s="1"/>
  <c r="O4878" i="3" l="1"/>
  <c r="M4877" i="3"/>
  <c r="L4529" i="3"/>
  <c r="K4529" i="3" s="1"/>
  <c r="N4529" i="3"/>
  <c r="F4748" i="3"/>
  <c r="H4748" i="3" s="1"/>
  <c r="O4879" i="3" l="1"/>
  <c r="M4878" i="3"/>
  <c r="L4530" i="3"/>
  <c r="K4530" i="3" s="1"/>
  <c r="N4530" i="3"/>
  <c r="F4749" i="3"/>
  <c r="H4749" i="3" s="1"/>
  <c r="O4880" i="3" l="1"/>
  <c r="M4879" i="3"/>
  <c r="N4531" i="3"/>
  <c r="L4531" i="3"/>
  <c r="K4531" i="3" s="1"/>
  <c r="F4750" i="3"/>
  <c r="H4750" i="3" s="1"/>
  <c r="O4881" i="3" l="1"/>
  <c r="M4880" i="3"/>
  <c r="L4532" i="3"/>
  <c r="K4532" i="3" s="1"/>
  <c r="N4532" i="3"/>
  <c r="F4751" i="3"/>
  <c r="H4751" i="3" s="1"/>
  <c r="O4882" i="3" l="1"/>
  <c r="M4881" i="3"/>
  <c r="L4533" i="3"/>
  <c r="K4533" i="3" s="1"/>
  <c r="N4533" i="3"/>
  <c r="F4752" i="3"/>
  <c r="H4752" i="3" s="1"/>
  <c r="O4883" i="3" l="1"/>
  <c r="M4882" i="3"/>
  <c r="L4534" i="3"/>
  <c r="K4534" i="3" s="1"/>
  <c r="N4534" i="3"/>
  <c r="F4753" i="3"/>
  <c r="H4753" i="3" s="1"/>
  <c r="O4884" i="3" l="1"/>
  <c r="M4883" i="3"/>
  <c r="N4535" i="3"/>
  <c r="L4535" i="3"/>
  <c r="K4535" i="3" s="1"/>
  <c r="F4754" i="3"/>
  <c r="H4754" i="3" s="1"/>
  <c r="O4885" i="3" l="1"/>
  <c r="M4884" i="3"/>
  <c r="L4536" i="3"/>
  <c r="K4536" i="3" s="1"/>
  <c r="N4536" i="3"/>
  <c r="F4755" i="3"/>
  <c r="H4755" i="3" s="1"/>
  <c r="O4886" i="3" l="1"/>
  <c r="M4885" i="3"/>
  <c r="N4537" i="3"/>
  <c r="L4537" i="3"/>
  <c r="K4537" i="3" s="1"/>
  <c r="F4756" i="3"/>
  <c r="H4756" i="3" s="1"/>
  <c r="O4887" i="3" l="1"/>
  <c r="M4886" i="3"/>
  <c r="N4538" i="3"/>
  <c r="L4538" i="3"/>
  <c r="K4538" i="3" s="1"/>
  <c r="F4757" i="3"/>
  <c r="H4757" i="3" s="1"/>
  <c r="O4888" i="3" l="1"/>
  <c r="M4887" i="3"/>
  <c r="L4539" i="3"/>
  <c r="K4539" i="3" s="1"/>
  <c r="N4539" i="3"/>
  <c r="F4758" i="3"/>
  <c r="H4758" i="3" s="1"/>
  <c r="O4889" i="3" l="1"/>
  <c r="M4888" i="3"/>
  <c r="L4540" i="3"/>
  <c r="K4540" i="3" s="1"/>
  <c r="N4540" i="3"/>
  <c r="F4759" i="3"/>
  <c r="H4759" i="3" s="1"/>
  <c r="O4890" i="3" l="1"/>
  <c r="M4889" i="3"/>
  <c r="L4541" i="3"/>
  <c r="K4541" i="3" s="1"/>
  <c r="N4541" i="3"/>
  <c r="F4760" i="3"/>
  <c r="H4760" i="3" s="1"/>
  <c r="O4891" i="3" l="1"/>
  <c r="M4890" i="3"/>
  <c r="L4542" i="3"/>
  <c r="K4542" i="3" s="1"/>
  <c r="N4542" i="3"/>
  <c r="F4761" i="3"/>
  <c r="H4761" i="3" s="1"/>
  <c r="O4892" i="3" l="1"/>
  <c r="M4891" i="3"/>
  <c r="N4543" i="3"/>
  <c r="L4543" i="3"/>
  <c r="K4543" i="3" s="1"/>
  <c r="F4762" i="3"/>
  <c r="H4762" i="3" s="1"/>
  <c r="O4893" i="3" l="1"/>
  <c r="M4892" i="3"/>
  <c r="L4544" i="3"/>
  <c r="K4544" i="3" s="1"/>
  <c r="N4544" i="3"/>
  <c r="F4763" i="3"/>
  <c r="H4763" i="3" s="1"/>
  <c r="O4894" i="3" l="1"/>
  <c r="M4893" i="3"/>
  <c r="L4545" i="3"/>
  <c r="K4545" i="3" s="1"/>
  <c r="N4545" i="3"/>
  <c r="F4764" i="3"/>
  <c r="H4764" i="3" s="1"/>
  <c r="O4895" i="3" l="1"/>
  <c r="M4894" i="3"/>
  <c r="L4546" i="3"/>
  <c r="K4546" i="3" s="1"/>
  <c r="N4546" i="3"/>
  <c r="F4765" i="3"/>
  <c r="H4765" i="3" s="1"/>
  <c r="O4896" i="3" l="1"/>
  <c r="M4895" i="3"/>
  <c r="L4547" i="3"/>
  <c r="K4547" i="3" s="1"/>
  <c r="N4547" i="3"/>
  <c r="F4766" i="3"/>
  <c r="H4766" i="3" s="1"/>
  <c r="O4897" i="3" l="1"/>
  <c r="M4896" i="3"/>
  <c r="L4548" i="3"/>
  <c r="K4548" i="3" s="1"/>
  <c r="N4548" i="3"/>
  <c r="F4767" i="3"/>
  <c r="H4767" i="3" s="1"/>
  <c r="O4898" i="3" l="1"/>
  <c r="M4897" i="3"/>
  <c r="N4549" i="3"/>
  <c r="L4549" i="3"/>
  <c r="K4549" i="3" s="1"/>
  <c r="F4768" i="3"/>
  <c r="H4768" i="3" s="1"/>
  <c r="O4899" i="3" l="1"/>
  <c r="M4898" i="3"/>
  <c r="L4550" i="3"/>
  <c r="K4550" i="3" s="1"/>
  <c r="N4550" i="3"/>
  <c r="F4769" i="3"/>
  <c r="H4769" i="3" s="1"/>
  <c r="O4900" i="3" l="1"/>
  <c r="M4899" i="3"/>
  <c r="L4551" i="3"/>
  <c r="K4551" i="3" s="1"/>
  <c r="N4551" i="3"/>
  <c r="F4770" i="3"/>
  <c r="H4770" i="3" s="1"/>
  <c r="O4901" i="3" l="1"/>
  <c r="M4900" i="3"/>
  <c r="L4552" i="3"/>
  <c r="K4552" i="3" s="1"/>
  <c r="N4552" i="3"/>
  <c r="F4771" i="3"/>
  <c r="H4771" i="3" s="1"/>
  <c r="O4902" i="3" l="1"/>
  <c r="M4901" i="3"/>
  <c r="L4553" i="3"/>
  <c r="K4553" i="3" s="1"/>
  <c r="N4553" i="3"/>
  <c r="F4772" i="3"/>
  <c r="H4772" i="3" s="1"/>
  <c r="O4903" i="3" l="1"/>
  <c r="M4902" i="3"/>
  <c r="L4554" i="3"/>
  <c r="K4554" i="3" s="1"/>
  <c r="N4554" i="3"/>
  <c r="F4773" i="3"/>
  <c r="H4773" i="3" s="1"/>
  <c r="O4904" i="3" l="1"/>
  <c r="M4903" i="3"/>
  <c r="N4555" i="3"/>
  <c r="L4555" i="3"/>
  <c r="K4555" i="3" s="1"/>
  <c r="F4774" i="3"/>
  <c r="H4774" i="3" s="1"/>
  <c r="O4905" i="3" l="1"/>
  <c r="M4904" i="3"/>
  <c r="L4556" i="3"/>
  <c r="K4556" i="3" s="1"/>
  <c r="N4556" i="3"/>
  <c r="F4775" i="3"/>
  <c r="H4775" i="3" s="1"/>
  <c r="O4906" i="3" l="1"/>
  <c r="M4905" i="3"/>
  <c r="L4557" i="3"/>
  <c r="K4557" i="3" s="1"/>
  <c r="N4557" i="3"/>
  <c r="F4776" i="3"/>
  <c r="H4776" i="3" s="1"/>
  <c r="O4907" i="3" l="1"/>
  <c r="M4906" i="3"/>
  <c r="L4558" i="3"/>
  <c r="K4558" i="3" s="1"/>
  <c r="N4558" i="3"/>
  <c r="F4777" i="3"/>
  <c r="H4777" i="3" s="1"/>
  <c r="O4908" i="3" l="1"/>
  <c r="M4907" i="3"/>
  <c r="N4559" i="3"/>
  <c r="L4559" i="3"/>
  <c r="K4559" i="3" s="1"/>
  <c r="F4778" i="3"/>
  <c r="H4778" i="3" s="1"/>
  <c r="O4909" i="3" l="1"/>
  <c r="M4908" i="3"/>
  <c r="L4560" i="3"/>
  <c r="K4560" i="3" s="1"/>
  <c r="N4560" i="3"/>
  <c r="F4779" i="3"/>
  <c r="H4779" i="3" s="1"/>
  <c r="O4910" i="3" l="1"/>
  <c r="M4909" i="3"/>
  <c r="N4561" i="3"/>
  <c r="L4561" i="3"/>
  <c r="K4561" i="3" s="1"/>
  <c r="F4780" i="3"/>
  <c r="H4780" i="3" s="1"/>
  <c r="O4911" i="3" l="1"/>
  <c r="M4910" i="3"/>
  <c r="L4562" i="3"/>
  <c r="K4562" i="3" s="1"/>
  <c r="N4562" i="3"/>
  <c r="F4781" i="3"/>
  <c r="H4781" i="3" s="1"/>
  <c r="O4912" i="3" l="1"/>
  <c r="M4911" i="3"/>
  <c r="L4563" i="3"/>
  <c r="K4563" i="3" s="1"/>
  <c r="N4563" i="3"/>
  <c r="F4782" i="3"/>
  <c r="H4782" i="3" s="1"/>
  <c r="O4913" i="3" l="1"/>
  <c r="M4912" i="3"/>
  <c r="L4564" i="3"/>
  <c r="K4564" i="3" s="1"/>
  <c r="N4564" i="3"/>
  <c r="F4783" i="3"/>
  <c r="H4783" i="3" s="1"/>
  <c r="O4914" i="3" l="1"/>
  <c r="M4913" i="3"/>
  <c r="L4565" i="3"/>
  <c r="K4565" i="3" s="1"/>
  <c r="N4565" i="3"/>
  <c r="F4784" i="3"/>
  <c r="H4784" i="3" s="1"/>
  <c r="O4915" i="3" l="1"/>
  <c r="M4914" i="3"/>
  <c r="L4566" i="3"/>
  <c r="K4566" i="3" s="1"/>
  <c r="N4566" i="3"/>
  <c r="F4785" i="3"/>
  <c r="H4785" i="3" s="1"/>
  <c r="O4916" i="3" l="1"/>
  <c r="M4915" i="3"/>
  <c r="N4567" i="3"/>
  <c r="L4567" i="3"/>
  <c r="K4567" i="3" s="1"/>
  <c r="F4786" i="3"/>
  <c r="H4786" i="3" s="1"/>
  <c r="O4917" i="3" l="1"/>
  <c r="M4916" i="3"/>
  <c r="L4568" i="3"/>
  <c r="K4568" i="3" s="1"/>
  <c r="N4568" i="3"/>
  <c r="F4787" i="3"/>
  <c r="H4787" i="3" s="1"/>
  <c r="O4918" i="3" l="1"/>
  <c r="M4917" i="3"/>
  <c r="L4569" i="3"/>
  <c r="K4569" i="3" s="1"/>
  <c r="N4569" i="3"/>
  <c r="F4788" i="3"/>
  <c r="H4788" i="3" s="1"/>
  <c r="O4919" i="3" l="1"/>
  <c r="M4918" i="3"/>
  <c r="L4570" i="3"/>
  <c r="K4570" i="3" s="1"/>
  <c r="N4570" i="3"/>
  <c r="F4789" i="3"/>
  <c r="H4789" i="3" s="1"/>
  <c r="O4920" i="3" l="1"/>
  <c r="M4919" i="3"/>
  <c r="L4571" i="3"/>
  <c r="K4571" i="3" s="1"/>
  <c r="N4571" i="3"/>
  <c r="F4790" i="3"/>
  <c r="H4790" i="3" s="1"/>
  <c r="O4921" i="3" l="1"/>
  <c r="M4920" i="3"/>
  <c r="L4572" i="3"/>
  <c r="K4572" i="3" s="1"/>
  <c r="N4572" i="3"/>
  <c r="F4791" i="3"/>
  <c r="H4791" i="3" s="1"/>
  <c r="O4922" i="3" l="1"/>
  <c r="M4921" i="3"/>
  <c r="N4573" i="3"/>
  <c r="L4573" i="3"/>
  <c r="K4573" i="3" s="1"/>
  <c r="F4792" i="3"/>
  <c r="H4792" i="3" s="1"/>
  <c r="O4923" i="3" l="1"/>
  <c r="M4922" i="3"/>
  <c r="L4574" i="3"/>
  <c r="K4574" i="3" s="1"/>
  <c r="N4574" i="3"/>
  <c r="F4793" i="3"/>
  <c r="H4793" i="3" s="1"/>
  <c r="O4924" i="3" l="1"/>
  <c r="M4923" i="3"/>
  <c r="L4575" i="3"/>
  <c r="K4575" i="3" s="1"/>
  <c r="N4575" i="3"/>
  <c r="F4794" i="3"/>
  <c r="H4794" i="3" s="1"/>
  <c r="O4925" i="3" l="1"/>
  <c r="M4924" i="3"/>
  <c r="L4576" i="3"/>
  <c r="K4576" i="3" s="1"/>
  <c r="N4576" i="3"/>
  <c r="F4795" i="3"/>
  <c r="H4795" i="3" s="1"/>
  <c r="O4926" i="3" l="1"/>
  <c r="M4925" i="3"/>
  <c r="L4577" i="3"/>
  <c r="K4577" i="3" s="1"/>
  <c r="N4577" i="3"/>
  <c r="F4796" i="3"/>
  <c r="H4796" i="3" s="1"/>
  <c r="O4927" i="3" l="1"/>
  <c r="M4926" i="3"/>
  <c r="L4578" i="3"/>
  <c r="K4578" i="3" s="1"/>
  <c r="N4578" i="3"/>
  <c r="F4797" i="3"/>
  <c r="H4797" i="3" s="1"/>
  <c r="O4928" i="3" l="1"/>
  <c r="M4927" i="3"/>
  <c r="N4579" i="3"/>
  <c r="L4579" i="3"/>
  <c r="K4579" i="3" s="1"/>
  <c r="F4798" i="3"/>
  <c r="H4798" i="3" s="1"/>
  <c r="O4929" i="3" l="1"/>
  <c r="M4928" i="3"/>
  <c r="L4580" i="3"/>
  <c r="K4580" i="3" s="1"/>
  <c r="N4580" i="3"/>
  <c r="F4799" i="3"/>
  <c r="H4799" i="3" s="1"/>
  <c r="O4930" i="3" l="1"/>
  <c r="M4929" i="3"/>
  <c r="L4581" i="3"/>
  <c r="K4581" i="3" s="1"/>
  <c r="N4581" i="3"/>
  <c r="F4800" i="3"/>
  <c r="H4800" i="3" s="1"/>
  <c r="O4931" i="3" l="1"/>
  <c r="M4930" i="3"/>
  <c r="L4582" i="3"/>
  <c r="K4582" i="3" s="1"/>
  <c r="N4582" i="3"/>
  <c r="F4801" i="3"/>
  <c r="H4801" i="3" s="1"/>
  <c r="O4932" i="3" l="1"/>
  <c r="M4931" i="3"/>
  <c r="L4583" i="3"/>
  <c r="K4583" i="3" s="1"/>
  <c r="N4583" i="3"/>
  <c r="F4802" i="3"/>
  <c r="H4802" i="3" s="1"/>
  <c r="O4933" i="3" l="1"/>
  <c r="M4932" i="3"/>
  <c r="L4584" i="3"/>
  <c r="K4584" i="3" s="1"/>
  <c r="N4584" i="3"/>
  <c r="F4803" i="3"/>
  <c r="H4803" i="3" s="1"/>
  <c r="O4934" i="3" l="1"/>
  <c r="M4933" i="3"/>
  <c r="N4585" i="3"/>
  <c r="L4585" i="3"/>
  <c r="K4585" i="3" s="1"/>
  <c r="F4804" i="3"/>
  <c r="H4804" i="3" s="1"/>
  <c r="O4935" i="3" l="1"/>
  <c r="M4934" i="3"/>
  <c r="L4586" i="3"/>
  <c r="K4586" i="3" s="1"/>
  <c r="N4586" i="3"/>
  <c r="F4805" i="3"/>
  <c r="H4805" i="3" s="1"/>
  <c r="O4936" i="3" l="1"/>
  <c r="M4935" i="3"/>
  <c r="L4587" i="3"/>
  <c r="K4587" i="3" s="1"/>
  <c r="N4587" i="3"/>
  <c r="F4806" i="3"/>
  <c r="H4806" i="3" s="1"/>
  <c r="O4937" i="3" l="1"/>
  <c r="M4936" i="3"/>
  <c r="N4588" i="3"/>
  <c r="L4588" i="3"/>
  <c r="K4588" i="3" s="1"/>
  <c r="F4807" i="3"/>
  <c r="H4807" i="3" s="1"/>
  <c r="O4938" i="3" l="1"/>
  <c r="M4937" i="3"/>
  <c r="L4589" i="3"/>
  <c r="K4589" i="3" s="1"/>
  <c r="N4589" i="3"/>
  <c r="F4808" i="3"/>
  <c r="H4808" i="3" s="1"/>
  <c r="O4939" i="3" l="1"/>
  <c r="M4938" i="3"/>
  <c r="N4590" i="3"/>
  <c r="L4590" i="3"/>
  <c r="K4590" i="3" s="1"/>
  <c r="F4809" i="3"/>
  <c r="H4809" i="3" s="1"/>
  <c r="O4940" i="3" l="1"/>
  <c r="M4939" i="3"/>
  <c r="L4591" i="3"/>
  <c r="K4591" i="3" s="1"/>
  <c r="N4591" i="3"/>
  <c r="F4810" i="3"/>
  <c r="H4810" i="3" s="1"/>
  <c r="O4941" i="3" l="1"/>
  <c r="M4940" i="3"/>
  <c r="L4592" i="3"/>
  <c r="K4592" i="3" s="1"/>
  <c r="N4592" i="3"/>
  <c r="F4811" i="3"/>
  <c r="H4811" i="3" s="1"/>
  <c r="O4942" i="3" l="1"/>
  <c r="M4941" i="3"/>
  <c r="L4593" i="3"/>
  <c r="K4593" i="3" s="1"/>
  <c r="N4593" i="3"/>
  <c r="F4812" i="3"/>
  <c r="H4812" i="3" s="1"/>
  <c r="O4943" i="3" l="1"/>
  <c r="M4942" i="3"/>
  <c r="L4594" i="3"/>
  <c r="K4594" i="3" s="1"/>
  <c r="N4594" i="3"/>
  <c r="F4813" i="3"/>
  <c r="H4813" i="3" s="1"/>
  <c r="O4944" i="3" l="1"/>
  <c r="M4943" i="3"/>
  <c r="L4595" i="3"/>
  <c r="K4595" i="3" s="1"/>
  <c r="N4595" i="3"/>
  <c r="F4814" i="3"/>
  <c r="H4814" i="3" s="1"/>
  <c r="O4945" i="3" l="1"/>
  <c r="M4944" i="3"/>
  <c r="N4596" i="3"/>
  <c r="L4596" i="3"/>
  <c r="K4596" i="3" s="1"/>
  <c r="F4815" i="3"/>
  <c r="H4815" i="3" s="1"/>
  <c r="O4946" i="3" l="1"/>
  <c r="M4945" i="3"/>
  <c r="L4597" i="3"/>
  <c r="K4597" i="3" s="1"/>
  <c r="N4597" i="3"/>
  <c r="F4816" i="3"/>
  <c r="H4816" i="3" s="1"/>
  <c r="O4947" i="3" l="1"/>
  <c r="M4946" i="3"/>
  <c r="L4598" i="3"/>
  <c r="K4598" i="3" s="1"/>
  <c r="N4598" i="3"/>
  <c r="F4817" i="3"/>
  <c r="H4817" i="3" s="1"/>
  <c r="O4948" i="3" l="1"/>
  <c r="M4947" i="3"/>
  <c r="L4599" i="3"/>
  <c r="K4599" i="3" s="1"/>
  <c r="N4599" i="3"/>
  <c r="F4818" i="3"/>
  <c r="H4818" i="3" s="1"/>
  <c r="O4949" i="3" l="1"/>
  <c r="M4948" i="3"/>
  <c r="N4600" i="3"/>
  <c r="L4600" i="3"/>
  <c r="K4600" i="3" s="1"/>
  <c r="F4819" i="3"/>
  <c r="H4819" i="3" s="1"/>
  <c r="O4950" i="3" l="1"/>
  <c r="M4949" i="3"/>
  <c r="L4601" i="3"/>
  <c r="K4601" i="3" s="1"/>
  <c r="N4601" i="3"/>
  <c r="F4820" i="3"/>
  <c r="H4820" i="3" s="1"/>
  <c r="O4951" i="3" l="1"/>
  <c r="M4950" i="3"/>
  <c r="N4602" i="3"/>
  <c r="L4602" i="3"/>
  <c r="K4602" i="3" s="1"/>
  <c r="F4821" i="3"/>
  <c r="H4821" i="3" s="1"/>
  <c r="O4952" i="3" l="1"/>
  <c r="M4951" i="3"/>
  <c r="L4603" i="3"/>
  <c r="K4603" i="3" s="1"/>
  <c r="N4603" i="3"/>
  <c r="F4822" i="3"/>
  <c r="H4822" i="3" s="1"/>
  <c r="O4953" i="3" l="1"/>
  <c r="M4952" i="3"/>
  <c r="L4604" i="3"/>
  <c r="K4604" i="3" s="1"/>
  <c r="N4604" i="3"/>
  <c r="F4823" i="3"/>
  <c r="H4823" i="3" s="1"/>
  <c r="O4954" i="3" l="1"/>
  <c r="M4953" i="3"/>
  <c r="L4605" i="3"/>
  <c r="K4605" i="3" s="1"/>
  <c r="N4605" i="3"/>
  <c r="F4824" i="3"/>
  <c r="H4824" i="3" s="1"/>
  <c r="O4955" i="3" l="1"/>
  <c r="M4954" i="3"/>
  <c r="L4606" i="3"/>
  <c r="K4606" i="3" s="1"/>
  <c r="N4606" i="3"/>
  <c r="F4825" i="3"/>
  <c r="H4825" i="3" s="1"/>
  <c r="O4956" i="3" l="1"/>
  <c r="M4955" i="3"/>
  <c r="L4607" i="3"/>
  <c r="K4607" i="3" s="1"/>
  <c r="N4607" i="3"/>
  <c r="F4826" i="3"/>
  <c r="H4826" i="3" s="1"/>
  <c r="O4957" i="3" l="1"/>
  <c r="M4956" i="3"/>
  <c r="N4608" i="3"/>
  <c r="L4608" i="3"/>
  <c r="K4608" i="3" s="1"/>
  <c r="F4827" i="3"/>
  <c r="H4827" i="3" s="1"/>
  <c r="O4958" i="3" l="1"/>
  <c r="M4957" i="3"/>
  <c r="L4609" i="3"/>
  <c r="K4609" i="3" s="1"/>
  <c r="N4609" i="3"/>
  <c r="F4828" i="3"/>
  <c r="H4828" i="3" s="1"/>
  <c r="O4959" i="3" l="1"/>
  <c r="M4958" i="3"/>
  <c r="L4610" i="3"/>
  <c r="K4610" i="3" s="1"/>
  <c r="N4610" i="3"/>
  <c r="F4829" i="3"/>
  <c r="H4829" i="3" s="1"/>
  <c r="O4960" i="3" l="1"/>
  <c r="M4959" i="3"/>
  <c r="L4611" i="3"/>
  <c r="K4611" i="3" s="1"/>
  <c r="N4611" i="3"/>
  <c r="F4830" i="3"/>
  <c r="H4830" i="3" s="1"/>
  <c r="O4961" i="3" l="1"/>
  <c r="M4960" i="3"/>
  <c r="L4612" i="3"/>
  <c r="K4612" i="3" s="1"/>
  <c r="N4612" i="3"/>
  <c r="F4831" i="3"/>
  <c r="H4831" i="3" s="1"/>
  <c r="O4962" i="3" l="1"/>
  <c r="M4961" i="3"/>
  <c r="L4613" i="3"/>
  <c r="K4613" i="3" s="1"/>
  <c r="N4613" i="3"/>
  <c r="F4832" i="3"/>
  <c r="H4832" i="3" s="1"/>
  <c r="O4963" i="3" l="1"/>
  <c r="M4962" i="3"/>
  <c r="N4614" i="3"/>
  <c r="L4614" i="3"/>
  <c r="K4614" i="3" s="1"/>
  <c r="F4833" i="3"/>
  <c r="H4833" i="3" s="1"/>
  <c r="O4964" i="3" l="1"/>
  <c r="M4963" i="3"/>
  <c r="L4615" i="3"/>
  <c r="K4615" i="3" s="1"/>
  <c r="N4615" i="3"/>
  <c r="F4834" i="3"/>
  <c r="H4834" i="3" s="1"/>
  <c r="O4965" i="3" l="1"/>
  <c r="M4964" i="3"/>
  <c r="L4616" i="3"/>
  <c r="K4616" i="3" s="1"/>
  <c r="N4616" i="3"/>
  <c r="F4835" i="3"/>
  <c r="H4835" i="3" s="1"/>
  <c r="O4966" i="3" l="1"/>
  <c r="M4965" i="3"/>
  <c r="L4617" i="3"/>
  <c r="K4617" i="3" s="1"/>
  <c r="N4617" i="3"/>
  <c r="F4836" i="3"/>
  <c r="H4836" i="3" s="1"/>
  <c r="O4967" i="3" l="1"/>
  <c r="M4966" i="3"/>
  <c r="L4618" i="3"/>
  <c r="K4618" i="3" s="1"/>
  <c r="N4618" i="3"/>
  <c r="F4837" i="3"/>
  <c r="H4837" i="3" s="1"/>
  <c r="O4968" i="3" l="1"/>
  <c r="M4967" i="3"/>
  <c r="L4619" i="3"/>
  <c r="K4619" i="3" s="1"/>
  <c r="N4619" i="3"/>
  <c r="F4838" i="3"/>
  <c r="H4838" i="3" s="1"/>
  <c r="O4969" i="3" l="1"/>
  <c r="M4968" i="3"/>
  <c r="N4620" i="3"/>
  <c r="L4620" i="3"/>
  <c r="K4620" i="3" s="1"/>
  <c r="F4839" i="3"/>
  <c r="H4839" i="3" s="1"/>
  <c r="O4970" i="3" l="1"/>
  <c r="M4969" i="3"/>
  <c r="L4621" i="3"/>
  <c r="K4621" i="3" s="1"/>
  <c r="N4621" i="3"/>
  <c r="F4840" i="3"/>
  <c r="H4840" i="3" s="1"/>
  <c r="O4971" i="3" l="1"/>
  <c r="M4970" i="3"/>
  <c r="L4622" i="3"/>
  <c r="K4622" i="3" s="1"/>
  <c r="N4622" i="3"/>
  <c r="F4841" i="3"/>
  <c r="H4841" i="3" s="1"/>
  <c r="O4972" i="3" l="1"/>
  <c r="M4971" i="3"/>
  <c r="L4623" i="3"/>
  <c r="K4623" i="3" s="1"/>
  <c r="N4623" i="3"/>
  <c r="F4842" i="3"/>
  <c r="H4842" i="3" s="1"/>
  <c r="O4973" i="3" l="1"/>
  <c r="M4972" i="3"/>
  <c r="N4624" i="3"/>
  <c r="L4624" i="3"/>
  <c r="K4624" i="3" s="1"/>
  <c r="F4843" i="3"/>
  <c r="H4843" i="3" s="1"/>
  <c r="O4974" i="3" l="1"/>
  <c r="M4973" i="3"/>
  <c r="L4625" i="3"/>
  <c r="K4625" i="3" s="1"/>
  <c r="N4625" i="3"/>
  <c r="F4844" i="3"/>
  <c r="H4844" i="3" s="1"/>
  <c r="O4975" i="3" l="1"/>
  <c r="M4974" i="3"/>
  <c r="N4626" i="3"/>
  <c r="L4626" i="3"/>
  <c r="K4626" i="3" s="1"/>
  <c r="F4845" i="3"/>
  <c r="H4845" i="3" s="1"/>
  <c r="O4976" i="3" l="1"/>
  <c r="M4975" i="3"/>
  <c r="L4627" i="3"/>
  <c r="K4627" i="3" s="1"/>
  <c r="N4627" i="3"/>
  <c r="F4846" i="3"/>
  <c r="H4846" i="3" s="1"/>
  <c r="O4977" i="3" l="1"/>
  <c r="M4976" i="3"/>
  <c r="L4628" i="3"/>
  <c r="K4628" i="3" s="1"/>
  <c r="N4628" i="3"/>
  <c r="F4847" i="3"/>
  <c r="H4847" i="3" s="1"/>
  <c r="O4978" i="3" l="1"/>
  <c r="M4977" i="3"/>
  <c r="L4629" i="3"/>
  <c r="K4629" i="3" s="1"/>
  <c r="N4629" i="3"/>
  <c r="F4848" i="3"/>
  <c r="H4848" i="3" s="1"/>
  <c r="O4979" i="3" l="1"/>
  <c r="M4978" i="3"/>
  <c r="L4630" i="3"/>
  <c r="K4630" i="3" s="1"/>
  <c r="N4630" i="3"/>
  <c r="F4849" i="3"/>
  <c r="H4849" i="3" s="1"/>
  <c r="O4980" i="3" l="1"/>
  <c r="M4979" i="3"/>
  <c r="L4631" i="3"/>
  <c r="K4631" i="3" s="1"/>
  <c r="N4631" i="3"/>
  <c r="F4850" i="3"/>
  <c r="H4850" i="3" s="1"/>
  <c r="O4981" i="3" l="1"/>
  <c r="M4980" i="3"/>
  <c r="N4632" i="3"/>
  <c r="L4632" i="3"/>
  <c r="K4632" i="3" s="1"/>
  <c r="F4851" i="3"/>
  <c r="H4851" i="3" s="1"/>
  <c r="O4982" i="3" l="1"/>
  <c r="M4981" i="3"/>
  <c r="L4633" i="3"/>
  <c r="K4633" i="3" s="1"/>
  <c r="N4633" i="3"/>
  <c r="F4852" i="3"/>
  <c r="H4852" i="3" s="1"/>
  <c r="O4983" i="3" l="1"/>
  <c r="M4982" i="3"/>
  <c r="L4634" i="3"/>
  <c r="K4634" i="3" s="1"/>
  <c r="N4634" i="3"/>
  <c r="F4853" i="3"/>
  <c r="H4853" i="3" s="1"/>
  <c r="O4984" i="3" l="1"/>
  <c r="M4983" i="3"/>
  <c r="L4635" i="3"/>
  <c r="K4635" i="3" s="1"/>
  <c r="N4635" i="3"/>
  <c r="F4854" i="3"/>
  <c r="H4854" i="3" s="1"/>
  <c r="O4985" i="3" l="1"/>
  <c r="M4984" i="3"/>
  <c r="L4636" i="3"/>
  <c r="K4636" i="3" s="1"/>
  <c r="N4636" i="3"/>
  <c r="F4855" i="3"/>
  <c r="H4855" i="3" s="1"/>
  <c r="O4986" i="3" l="1"/>
  <c r="M4985" i="3"/>
  <c r="L4637" i="3"/>
  <c r="K4637" i="3" s="1"/>
  <c r="N4637" i="3"/>
  <c r="F4856" i="3"/>
  <c r="H4856" i="3" s="1"/>
  <c r="O4987" i="3" l="1"/>
  <c r="M4986" i="3"/>
  <c r="N4638" i="3"/>
  <c r="L4638" i="3"/>
  <c r="K4638" i="3" s="1"/>
  <c r="F4857" i="3"/>
  <c r="H4857" i="3" s="1"/>
  <c r="O4988" i="3" l="1"/>
  <c r="M4987" i="3"/>
  <c r="L4639" i="3"/>
  <c r="K4639" i="3" s="1"/>
  <c r="N4639" i="3"/>
  <c r="F4858" i="3"/>
  <c r="H4858" i="3" s="1"/>
  <c r="O4989" i="3" l="1"/>
  <c r="M4988" i="3"/>
  <c r="L4640" i="3"/>
  <c r="K4640" i="3" s="1"/>
  <c r="N4640" i="3"/>
  <c r="F4859" i="3"/>
  <c r="H4859" i="3" s="1"/>
  <c r="O4990" i="3" l="1"/>
  <c r="M4989" i="3"/>
  <c r="L4641" i="3"/>
  <c r="K4641" i="3" s="1"/>
  <c r="N4641" i="3"/>
  <c r="F4860" i="3"/>
  <c r="H4860" i="3" s="1"/>
  <c r="O4991" i="3" l="1"/>
  <c r="M4990" i="3"/>
  <c r="N4642" i="3"/>
  <c r="L4642" i="3"/>
  <c r="K4642" i="3" s="1"/>
  <c r="F4861" i="3"/>
  <c r="H4861" i="3" s="1"/>
  <c r="O4992" i="3" l="1"/>
  <c r="M4991" i="3"/>
  <c r="L4643" i="3"/>
  <c r="K4643" i="3" s="1"/>
  <c r="N4643" i="3"/>
  <c r="F4862" i="3"/>
  <c r="H4862" i="3" s="1"/>
  <c r="O4993" i="3" l="1"/>
  <c r="M4992" i="3"/>
  <c r="N4644" i="3"/>
  <c r="L4644" i="3"/>
  <c r="K4644" i="3" s="1"/>
  <c r="F4863" i="3"/>
  <c r="H4863" i="3" s="1"/>
  <c r="O4994" i="3" l="1"/>
  <c r="M4993" i="3"/>
  <c r="L4645" i="3"/>
  <c r="K4645" i="3" s="1"/>
  <c r="N4645" i="3"/>
  <c r="F4864" i="3"/>
  <c r="H4864" i="3" s="1"/>
  <c r="O4995" i="3" l="1"/>
  <c r="M4994" i="3"/>
  <c r="L4646" i="3"/>
  <c r="K4646" i="3" s="1"/>
  <c r="N4646" i="3"/>
  <c r="F4865" i="3"/>
  <c r="H4865" i="3" s="1"/>
  <c r="O4996" i="3" l="1"/>
  <c r="M4995" i="3"/>
  <c r="L4647" i="3"/>
  <c r="K4647" i="3" s="1"/>
  <c r="N4647" i="3"/>
  <c r="F4866" i="3"/>
  <c r="H4866" i="3" s="1"/>
  <c r="O4997" i="3" l="1"/>
  <c r="M4996" i="3"/>
  <c r="L4648" i="3"/>
  <c r="K4648" i="3" s="1"/>
  <c r="N4648" i="3"/>
  <c r="F4867" i="3"/>
  <c r="H4867" i="3" s="1"/>
  <c r="O4998" i="3" l="1"/>
  <c r="M4997" i="3"/>
  <c r="L4649" i="3"/>
  <c r="K4649" i="3" s="1"/>
  <c r="N4649" i="3"/>
  <c r="F4868" i="3"/>
  <c r="H4868" i="3" s="1"/>
  <c r="O4999" i="3" l="1"/>
  <c r="M4998" i="3"/>
  <c r="N4650" i="3"/>
  <c r="L4650" i="3"/>
  <c r="K4650" i="3" s="1"/>
  <c r="F4869" i="3"/>
  <c r="H4869" i="3" s="1"/>
  <c r="O5000" i="3" l="1"/>
  <c r="M4999" i="3"/>
  <c r="L4651" i="3"/>
  <c r="K4651" i="3" s="1"/>
  <c r="N4651" i="3"/>
  <c r="F4870" i="3"/>
  <c r="H4870" i="3" s="1"/>
  <c r="O5001" i="3" l="1"/>
  <c r="M5000" i="3"/>
  <c r="L4652" i="3"/>
  <c r="K4652" i="3" s="1"/>
  <c r="N4652" i="3"/>
  <c r="F4871" i="3"/>
  <c r="H4871" i="3" s="1"/>
  <c r="O5002" i="3" l="1"/>
  <c r="M5001" i="3"/>
  <c r="L4653" i="3"/>
  <c r="K4653" i="3" s="1"/>
  <c r="N4653" i="3"/>
  <c r="F4872" i="3"/>
  <c r="H4872" i="3" s="1"/>
  <c r="O5003" i="3" l="1"/>
  <c r="M5002" i="3"/>
  <c r="N4654" i="3"/>
  <c r="L4654" i="3"/>
  <c r="K4654" i="3" s="1"/>
  <c r="F4873" i="3"/>
  <c r="H4873" i="3" s="1"/>
  <c r="O5004" i="3" l="1"/>
  <c r="M5003" i="3"/>
  <c r="L4655" i="3"/>
  <c r="K4655" i="3" s="1"/>
  <c r="N4655" i="3"/>
  <c r="F4874" i="3"/>
  <c r="H4874" i="3" s="1"/>
  <c r="O5005" i="3" l="1"/>
  <c r="M5004" i="3"/>
  <c r="N4656" i="3"/>
  <c r="L4656" i="3"/>
  <c r="K4656" i="3" s="1"/>
  <c r="F4875" i="3"/>
  <c r="H4875" i="3" s="1"/>
  <c r="O5006" i="3" l="1"/>
  <c r="M5005" i="3"/>
  <c r="L4657" i="3"/>
  <c r="K4657" i="3" s="1"/>
  <c r="N4657" i="3"/>
  <c r="F4876" i="3"/>
  <c r="H4876" i="3" s="1"/>
  <c r="O5007" i="3" l="1"/>
  <c r="M5006" i="3"/>
  <c r="L4658" i="3"/>
  <c r="K4658" i="3" s="1"/>
  <c r="N4658" i="3"/>
  <c r="F4877" i="3"/>
  <c r="H4877" i="3" s="1"/>
  <c r="O5008" i="3" l="1"/>
  <c r="M5007" i="3"/>
  <c r="L4659" i="3"/>
  <c r="K4659" i="3" s="1"/>
  <c r="N4659" i="3"/>
  <c r="F4878" i="3"/>
  <c r="H4878" i="3" s="1"/>
  <c r="O5009" i="3" l="1"/>
  <c r="M5008" i="3"/>
  <c r="L4660" i="3"/>
  <c r="K4660" i="3" s="1"/>
  <c r="N4660" i="3"/>
  <c r="F4879" i="3"/>
  <c r="H4879" i="3" s="1"/>
  <c r="O5010" i="3" l="1"/>
  <c r="M5009" i="3"/>
  <c r="L4661" i="3"/>
  <c r="K4661" i="3" s="1"/>
  <c r="N4661" i="3"/>
  <c r="F4880" i="3"/>
  <c r="H4880" i="3" s="1"/>
  <c r="O5011" i="3" l="1"/>
  <c r="M5010" i="3"/>
  <c r="N4662" i="3"/>
  <c r="L4662" i="3"/>
  <c r="K4662" i="3" s="1"/>
  <c r="F4881" i="3"/>
  <c r="H4881" i="3" s="1"/>
  <c r="O5012" i="3" l="1"/>
  <c r="M5011" i="3"/>
  <c r="L4663" i="3"/>
  <c r="K4663" i="3" s="1"/>
  <c r="N4663" i="3"/>
  <c r="F4882" i="3"/>
  <c r="H4882" i="3" s="1"/>
  <c r="O5013" i="3" l="1"/>
  <c r="M5012" i="3"/>
  <c r="L4664" i="3"/>
  <c r="K4664" i="3" s="1"/>
  <c r="N4664" i="3"/>
  <c r="F4883" i="3"/>
  <c r="H4883" i="3" s="1"/>
  <c r="O5014" i="3" l="1"/>
  <c r="M5013" i="3"/>
  <c r="L4665" i="3"/>
  <c r="K4665" i="3" s="1"/>
  <c r="N4665" i="3"/>
  <c r="F4884" i="3"/>
  <c r="H4884" i="3" s="1"/>
  <c r="O5015" i="3" l="1"/>
  <c r="M5014" i="3"/>
  <c r="L4666" i="3"/>
  <c r="K4666" i="3" s="1"/>
  <c r="N4666" i="3"/>
  <c r="F4885" i="3"/>
  <c r="H4885" i="3" s="1"/>
  <c r="O5016" i="3" l="1"/>
  <c r="M5015" i="3"/>
  <c r="L4667" i="3"/>
  <c r="K4667" i="3" s="1"/>
  <c r="N4667" i="3"/>
  <c r="F4886" i="3"/>
  <c r="H4886" i="3" s="1"/>
  <c r="O5017" i="3" l="1"/>
  <c r="M5016" i="3"/>
  <c r="N4668" i="3"/>
  <c r="L4668" i="3"/>
  <c r="K4668" i="3" s="1"/>
  <c r="F4887" i="3"/>
  <c r="H4887" i="3" s="1"/>
  <c r="O5018" i="3" l="1"/>
  <c r="M5017" i="3"/>
  <c r="L4669" i="3"/>
  <c r="K4669" i="3" s="1"/>
  <c r="N4669" i="3"/>
  <c r="F4888" i="3"/>
  <c r="H4888" i="3" s="1"/>
  <c r="O5019" i="3" l="1"/>
  <c r="M5018" i="3"/>
  <c r="L4670" i="3"/>
  <c r="K4670" i="3" s="1"/>
  <c r="N4670" i="3"/>
  <c r="F4889" i="3"/>
  <c r="H4889" i="3" s="1"/>
  <c r="O5020" i="3" l="1"/>
  <c r="M5019" i="3"/>
  <c r="L4671" i="3"/>
  <c r="K4671" i="3" s="1"/>
  <c r="N4671" i="3"/>
  <c r="F4890" i="3"/>
  <c r="H4890" i="3" s="1"/>
  <c r="O5021" i="3" l="1"/>
  <c r="M5020" i="3"/>
  <c r="N4672" i="3"/>
  <c r="L4672" i="3"/>
  <c r="K4672" i="3" s="1"/>
  <c r="F4891" i="3"/>
  <c r="H4891" i="3" s="1"/>
  <c r="O5022" i="3" l="1"/>
  <c r="M5021" i="3"/>
  <c r="L4673" i="3"/>
  <c r="K4673" i="3" s="1"/>
  <c r="N4673" i="3"/>
  <c r="F4892" i="3"/>
  <c r="H4892" i="3" s="1"/>
  <c r="O5023" i="3" l="1"/>
  <c r="M5022" i="3"/>
  <c r="N4674" i="3"/>
  <c r="L4674" i="3"/>
  <c r="K4674" i="3" s="1"/>
  <c r="F4893" i="3"/>
  <c r="H4893" i="3" s="1"/>
  <c r="O5024" i="3" l="1"/>
  <c r="M5023" i="3"/>
  <c r="L4675" i="3"/>
  <c r="K4675" i="3" s="1"/>
  <c r="N4675" i="3"/>
  <c r="F4894" i="3"/>
  <c r="H4894" i="3" s="1"/>
  <c r="O5025" i="3" l="1"/>
  <c r="M5024" i="3"/>
  <c r="L4676" i="3"/>
  <c r="K4676" i="3" s="1"/>
  <c r="N4676" i="3"/>
  <c r="F4895" i="3"/>
  <c r="H4895" i="3" s="1"/>
  <c r="O5026" i="3" l="1"/>
  <c r="M5025" i="3"/>
  <c r="L4677" i="3"/>
  <c r="K4677" i="3" s="1"/>
  <c r="N4677" i="3"/>
  <c r="F4896" i="3"/>
  <c r="H4896" i="3" s="1"/>
  <c r="O5027" i="3" l="1"/>
  <c r="M5026" i="3"/>
  <c r="L4678" i="3"/>
  <c r="K4678" i="3" s="1"/>
  <c r="N4678" i="3"/>
  <c r="F4897" i="3"/>
  <c r="H4897" i="3" s="1"/>
  <c r="O5028" i="3" l="1"/>
  <c r="M5027" i="3"/>
  <c r="L4679" i="3"/>
  <c r="K4679" i="3" s="1"/>
  <c r="N4679" i="3"/>
  <c r="F4898" i="3"/>
  <c r="H4898" i="3" s="1"/>
  <c r="O5029" i="3" l="1"/>
  <c r="M5028" i="3"/>
  <c r="N4680" i="3"/>
  <c r="L4680" i="3"/>
  <c r="K4680" i="3" s="1"/>
  <c r="O5030" i="3" l="1"/>
  <c r="M5029" i="3"/>
  <c r="L4681" i="3"/>
  <c r="K4681" i="3" s="1"/>
  <c r="N4681" i="3"/>
  <c r="O5031" i="3" l="1"/>
  <c r="M5030" i="3"/>
  <c r="L4682" i="3"/>
  <c r="K4682" i="3" s="1"/>
  <c r="N4682" i="3"/>
  <c r="O5032" i="3" l="1"/>
  <c r="M5031" i="3"/>
  <c r="L4683" i="3"/>
  <c r="K4683" i="3" s="1"/>
  <c r="N4683" i="3"/>
  <c r="O5033" i="3" l="1"/>
  <c r="M5032" i="3"/>
  <c r="N4684" i="3"/>
  <c r="L4684" i="3"/>
  <c r="K4684" i="3" s="1"/>
  <c r="O5034" i="3" l="1"/>
  <c r="M5033" i="3"/>
  <c r="L4685" i="3"/>
  <c r="K4685" i="3" s="1"/>
  <c r="N4685" i="3"/>
  <c r="O5035" i="3" l="1"/>
  <c r="M5034" i="3"/>
  <c r="N4686" i="3"/>
  <c r="L4686" i="3"/>
  <c r="K4686" i="3" s="1"/>
  <c r="O5036" i="3" l="1"/>
  <c r="M5035" i="3"/>
  <c r="L4687" i="3"/>
  <c r="K4687" i="3" s="1"/>
  <c r="N4687" i="3"/>
  <c r="O5037" i="3" l="1"/>
  <c r="M5036" i="3"/>
  <c r="L4688" i="3"/>
  <c r="K4688" i="3" s="1"/>
  <c r="N4688" i="3"/>
  <c r="O5038" i="3" l="1"/>
  <c r="M5037" i="3"/>
  <c r="L4689" i="3"/>
  <c r="K4689" i="3" s="1"/>
  <c r="N4689" i="3"/>
  <c r="O5039" i="3" l="1"/>
  <c r="M5038" i="3"/>
  <c r="L4690" i="3"/>
  <c r="K4690" i="3" s="1"/>
  <c r="N4690" i="3"/>
  <c r="O5040" i="3" l="1"/>
  <c r="M5039" i="3"/>
  <c r="L4691" i="3"/>
  <c r="K4691" i="3" s="1"/>
  <c r="N4691" i="3"/>
  <c r="O5041" i="3" l="1"/>
  <c r="M5040" i="3"/>
  <c r="N4692" i="3"/>
  <c r="L4692" i="3"/>
  <c r="K4692" i="3" s="1"/>
  <c r="O5042" i="3" l="1"/>
  <c r="M5041" i="3"/>
  <c r="L4693" i="3"/>
  <c r="K4693" i="3" s="1"/>
  <c r="N4693" i="3"/>
  <c r="O5043" i="3" l="1"/>
  <c r="M5042" i="3"/>
  <c r="L4694" i="3"/>
  <c r="K4694" i="3" s="1"/>
  <c r="N4694" i="3"/>
  <c r="O5044" i="3" l="1"/>
  <c r="M5043" i="3"/>
  <c r="L4695" i="3"/>
  <c r="K4695" i="3" s="1"/>
  <c r="N4695" i="3"/>
  <c r="O5045" i="3" l="1"/>
  <c r="M5044" i="3"/>
  <c r="L4696" i="3"/>
  <c r="K4696" i="3" s="1"/>
  <c r="N4696" i="3"/>
  <c r="O5046" i="3" l="1"/>
  <c r="M5045" i="3"/>
  <c r="L4697" i="3"/>
  <c r="K4697" i="3" s="1"/>
  <c r="N4697" i="3"/>
  <c r="O5047" i="3" l="1"/>
  <c r="M5046" i="3"/>
  <c r="N4698" i="3"/>
  <c r="L4698" i="3"/>
  <c r="K4698" i="3" s="1"/>
  <c r="O5048" i="3" l="1"/>
  <c r="M5047" i="3"/>
  <c r="L4699" i="3"/>
  <c r="K4699" i="3" s="1"/>
  <c r="N4699" i="3"/>
  <c r="O5049" i="3" l="1"/>
  <c r="M5048" i="3"/>
  <c r="L4700" i="3"/>
  <c r="K4700" i="3" s="1"/>
  <c r="N4700" i="3"/>
  <c r="O5050" i="3" l="1"/>
  <c r="M5049" i="3"/>
  <c r="L4701" i="3"/>
  <c r="K4701" i="3" s="1"/>
  <c r="N4701" i="3"/>
  <c r="O5051" i="3" l="1"/>
  <c r="M5050" i="3"/>
  <c r="N4702" i="3"/>
  <c r="L4702" i="3"/>
  <c r="K4702" i="3" s="1"/>
  <c r="O5052" i="3" l="1"/>
  <c r="M5051" i="3"/>
  <c r="L4703" i="3"/>
  <c r="K4703" i="3" s="1"/>
  <c r="N4703" i="3"/>
  <c r="O5053" i="3" l="1"/>
  <c r="M5052" i="3"/>
  <c r="N4704" i="3"/>
  <c r="L4704" i="3"/>
  <c r="K4704" i="3" s="1"/>
  <c r="O5054" i="3" l="1"/>
  <c r="M5053" i="3"/>
  <c r="L4705" i="3"/>
  <c r="K4705" i="3" s="1"/>
  <c r="N4705" i="3"/>
  <c r="O5055" i="3" l="1"/>
  <c r="M5054" i="3"/>
  <c r="L4706" i="3"/>
  <c r="K4706" i="3" s="1"/>
  <c r="N4706" i="3"/>
  <c r="O5056" i="3" l="1"/>
  <c r="M5055" i="3"/>
  <c r="L4707" i="3"/>
  <c r="K4707" i="3" s="1"/>
  <c r="N4707" i="3"/>
  <c r="O5057" i="3" l="1"/>
  <c r="M5056" i="3"/>
  <c r="L4708" i="3"/>
  <c r="K4708" i="3" s="1"/>
  <c r="N4708" i="3"/>
  <c r="O5058" i="3" l="1"/>
  <c r="M5057" i="3"/>
  <c r="L4709" i="3"/>
  <c r="K4709" i="3" s="1"/>
  <c r="N4709" i="3"/>
  <c r="O5059" i="3" l="1"/>
  <c r="M5058" i="3"/>
  <c r="N4710" i="3"/>
  <c r="L4710" i="3"/>
  <c r="K4710" i="3" s="1"/>
  <c r="O5060" i="3" l="1"/>
  <c r="M5059" i="3"/>
  <c r="L4711" i="3"/>
  <c r="K4711" i="3" s="1"/>
  <c r="N4711" i="3"/>
  <c r="O5061" i="3" l="1"/>
  <c r="M5060" i="3"/>
  <c r="L4712" i="3"/>
  <c r="K4712" i="3" s="1"/>
  <c r="N4712" i="3"/>
  <c r="O5062" i="3" l="1"/>
  <c r="M5061" i="3"/>
  <c r="L4713" i="3"/>
  <c r="K4713" i="3" s="1"/>
  <c r="N4713" i="3"/>
  <c r="O5063" i="3" l="1"/>
  <c r="M5062" i="3"/>
  <c r="N4714" i="3"/>
  <c r="L4714" i="3"/>
  <c r="K4714" i="3" s="1"/>
  <c r="O5064" i="3" l="1"/>
  <c r="M5063" i="3"/>
  <c r="L4715" i="3"/>
  <c r="K4715" i="3" s="1"/>
  <c r="N4715" i="3"/>
  <c r="O5065" i="3" l="1"/>
  <c r="M5064" i="3"/>
  <c r="N4716" i="3"/>
  <c r="L4716" i="3"/>
  <c r="K4716" i="3" s="1"/>
  <c r="O5066" i="3" l="1"/>
  <c r="M5065" i="3"/>
  <c r="L4717" i="3"/>
  <c r="K4717" i="3" s="1"/>
  <c r="N4717" i="3"/>
  <c r="O5067" i="3" l="1"/>
  <c r="M5066" i="3"/>
  <c r="L4718" i="3"/>
  <c r="K4718" i="3" s="1"/>
  <c r="N4718" i="3"/>
  <c r="O5068" i="3" l="1"/>
  <c r="M5067" i="3"/>
  <c r="L4719" i="3"/>
  <c r="K4719" i="3" s="1"/>
  <c r="N4719" i="3"/>
  <c r="O5069" i="3" l="1"/>
  <c r="M5068" i="3"/>
  <c r="L4720" i="3"/>
  <c r="K4720" i="3" s="1"/>
  <c r="N4720" i="3"/>
  <c r="O5070" i="3" l="1"/>
  <c r="M5069" i="3"/>
  <c r="L4721" i="3"/>
  <c r="K4721" i="3" s="1"/>
  <c r="N4721" i="3"/>
  <c r="O5071" i="3" l="1"/>
  <c r="M5070" i="3"/>
  <c r="N4722" i="3"/>
  <c r="L4722" i="3"/>
  <c r="K4722" i="3" s="1"/>
  <c r="O5072" i="3" l="1"/>
  <c r="M5071" i="3"/>
  <c r="L4723" i="3"/>
  <c r="K4723" i="3" s="1"/>
  <c r="N4723" i="3"/>
  <c r="O5073" i="3" l="1"/>
  <c r="M5072" i="3"/>
  <c r="L4724" i="3"/>
  <c r="K4724" i="3" s="1"/>
  <c r="N4724" i="3"/>
  <c r="O5074" i="3" l="1"/>
  <c r="M5073" i="3"/>
  <c r="L4725" i="3"/>
  <c r="K4725" i="3" s="1"/>
  <c r="N4725" i="3"/>
  <c r="O5075" i="3" l="1"/>
  <c r="M5074" i="3"/>
  <c r="N4726" i="3"/>
  <c r="L4726" i="3"/>
  <c r="K4726" i="3" s="1"/>
  <c r="O5076" i="3" l="1"/>
  <c r="M5075" i="3"/>
  <c r="L4727" i="3"/>
  <c r="K4727" i="3" s="1"/>
  <c r="N4727" i="3"/>
  <c r="O5077" i="3" l="1"/>
  <c r="M5076" i="3"/>
  <c r="N4728" i="3"/>
  <c r="L4728" i="3"/>
  <c r="K4728" i="3" s="1"/>
  <c r="O5078" i="3" l="1"/>
  <c r="M5077" i="3"/>
  <c r="L4729" i="3"/>
  <c r="K4729" i="3" s="1"/>
  <c r="N4729" i="3"/>
  <c r="O5079" i="3" l="1"/>
  <c r="M5078" i="3"/>
  <c r="L4730" i="3"/>
  <c r="K4730" i="3" s="1"/>
  <c r="N4730" i="3"/>
  <c r="O5080" i="3" l="1"/>
  <c r="M5079" i="3"/>
  <c r="L4731" i="3"/>
  <c r="K4731" i="3" s="1"/>
  <c r="N4731" i="3"/>
  <c r="O5081" i="3" l="1"/>
  <c r="M5080" i="3"/>
  <c r="L4732" i="3"/>
  <c r="K4732" i="3" s="1"/>
  <c r="N4732" i="3"/>
  <c r="O5082" i="3" l="1"/>
  <c r="M5081" i="3"/>
  <c r="L4733" i="3"/>
  <c r="K4733" i="3" s="1"/>
  <c r="N4733" i="3"/>
  <c r="O5083" i="3" l="1"/>
  <c r="M5082" i="3"/>
  <c r="N4734" i="3"/>
  <c r="L4734" i="3"/>
  <c r="K4734" i="3" s="1"/>
  <c r="O5084" i="3" l="1"/>
  <c r="M5083" i="3"/>
  <c r="L4735" i="3"/>
  <c r="K4735" i="3" s="1"/>
  <c r="N4735" i="3"/>
  <c r="O5085" i="3" l="1"/>
  <c r="M5084" i="3"/>
  <c r="L4736" i="3"/>
  <c r="K4736" i="3" s="1"/>
  <c r="N4736" i="3"/>
  <c r="O5086" i="3" l="1"/>
  <c r="M5085" i="3"/>
  <c r="L4737" i="3"/>
  <c r="K4737" i="3" s="1"/>
  <c r="N4737" i="3"/>
  <c r="O5087" i="3" l="1"/>
  <c r="M5086" i="3"/>
  <c r="N4738" i="3"/>
  <c r="L4738" i="3"/>
  <c r="K4738" i="3" s="1"/>
  <c r="O5088" i="3" l="1"/>
  <c r="M5087" i="3"/>
  <c r="L4739" i="3"/>
  <c r="K4739" i="3" s="1"/>
  <c r="N4739" i="3"/>
  <c r="O5089" i="3" l="1"/>
  <c r="M5088" i="3"/>
  <c r="N4740" i="3"/>
  <c r="L4740" i="3"/>
  <c r="K4740" i="3" s="1"/>
  <c r="O5090" i="3" l="1"/>
  <c r="M5089" i="3"/>
  <c r="L4741" i="3"/>
  <c r="K4741" i="3" s="1"/>
  <c r="N4741" i="3"/>
  <c r="O5091" i="3" l="1"/>
  <c r="M5090" i="3"/>
  <c r="L4742" i="3"/>
  <c r="K4742" i="3" s="1"/>
  <c r="N4742" i="3"/>
  <c r="O5092" i="3" l="1"/>
  <c r="M5091" i="3"/>
  <c r="L4743" i="3"/>
  <c r="K4743" i="3" s="1"/>
  <c r="N4743" i="3"/>
  <c r="O5093" i="3" l="1"/>
  <c r="M5092" i="3"/>
  <c r="L4744" i="3"/>
  <c r="K4744" i="3" s="1"/>
  <c r="N4744" i="3"/>
  <c r="O5094" i="3" l="1"/>
  <c r="M5093" i="3"/>
  <c r="L4745" i="3"/>
  <c r="K4745" i="3" s="1"/>
  <c r="N4745" i="3"/>
  <c r="O5095" i="3" l="1"/>
  <c r="M5094" i="3"/>
  <c r="N4746" i="3"/>
  <c r="L4746" i="3"/>
  <c r="K4746" i="3" s="1"/>
  <c r="O5096" i="3" l="1"/>
  <c r="M5095" i="3"/>
  <c r="L4747" i="3"/>
  <c r="K4747" i="3" s="1"/>
  <c r="N4747" i="3"/>
  <c r="O5097" i="3" l="1"/>
  <c r="M5096" i="3"/>
  <c r="L4748" i="3"/>
  <c r="K4748" i="3" s="1"/>
  <c r="N4748" i="3"/>
  <c r="O5098" i="3" l="1"/>
  <c r="M5097" i="3"/>
  <c r="L4749" i="3"/>
  <c r="K4749" i="3" s="1"/>
  <c r="N4749" i="3"/>
  <c r="O5099" i="3" l="1"/>
  <c r="M5098" i="3"/>
  <c r="N4750" i="3"/>
  <c r="L4750" i="3"/>
  <c r="K4750" i="3" s="1"/>
  <c r="O5100" i="3" l="1"/>
  <c r="M5099" i="3"/>
  <c r="L4751" i="3"/>
  <c r="K4751" i="3" s="1"/>
  <c r="N4751" i="3"/>
  <c r="O5101" i="3" l="1"/>
  <c r="M5100" i="3"/>
  <c r="N4752" i="3"/>
  <c r="L4752" i="3"/>
  <c r="K4752" i="3" s="1"/>
  <c r="O5102" i="3" l="1"/>
  <c r="M5101" i="3"/>
  <c r="L4753" i="3"/>
  <c r="K4753" i="3" s="1"/>
  <c r="N4753" i="3"/>
  <c r="O5103" i="3" l="1"/>
  <c r="M5102" i="3"/>
  <c r="L4754" i="3"/>
  <c r="K4754" i="3" s="1"/>
  <c r="N4754" i="3"/>
  <c r="O5104" i="3" l="1"/>
  <c r="M5103" i="3"/>
  <c r="L4755" i="3"/>
  <c r="K4755" i="3" s="1"/>
  <c r="N4755" i="3"/>
  <c r="O5105" i="3" l="1"/>
  <c r="M5104" i="3"/>
  <c r="L4756" i="3"/>
  <c r="K4756" i="3" s="1"/>
  <c r="N4756" i="3"/>
  <c r="O5106" i="3" l="1"/>
  <c r="M5105" i="3"/>
  <c r="L4757" i="3"/>
  <c r="K4757" i="3" s="1"/>
  <c r="N4757" i="3"/>
  <c r="O5107" i="3" l="1"/>
  <c r="M5106" i="3"/>
  <c r="N4758" i="3"/>
  <c r="L4758" i="3"/>
  <c r="K4758" i="3" s="1"/>
  <c r="O5108" i="3" l="1"/>
  <c r="M5107" i="3"/>
  <c r="L4759" i="3"/>
  <c r="K4759" i="3" s="1"/>
  <c r="N4759" i="3"/>
  <c r="O5109" i="3" l="1"/>
  <c r="M5108" i="3"/>
  <c r="L4760" i="3"/>
  <c r="K4760" i="3" s="1"/>
  <c r="N4760" i="3"/>
  <c r="O5110" i="3" l="1"/>
  <c r="M5109" i="3"/>
  <c r="L4761" i="3"/>
  <c r="K4761" i="3" s="1"/>
  <c r="N4761" i="3"/>
  <c r="O5111" i="3" l="1"/>
  <c r="M5110" i="3"/>
  <c r="N4762" i="3"/>
  <c r="L4762" i="3"/>
  <c r="K4762" i="3" s="1"/>
  <c r="O5112" i="3" l="1"/>
  <c r="M5111" i="3"/>
  <c r="L4763" i="3"/>
  <c r="K4763" i="3" s="1"/>
  <c r="N4763" i="3"/>
  <c r="O5113" i="3" l="1"/>
  <c r="M5112" i="3"/>
  <c r="N4764" i="3"/>
  <c r="L4764" i="3"/>
  <c r="K4764" i="3" s="1"/>
  <c r="O5114" i="3" l="1"/>
  <c r="M5113" i="3"/>
  <c r="L4765" i="3"/>
  <c r="K4765" i="3" s="1"/>
  <c r="N4765" i="3"/>
  <c r="O5115" i="3" l="1"/>
  <c r="M5114" i="3"/>
  <c r="L4766" i="3"/>
  <c r="K4766" i="3" s="1"/>
  <c r="N4766" i="3"/>
  <c r="O5116" i="3" l="1"/>
  <c r="M5115" i="3"/>
  <c r="L4767" i="3"/>
  <c r="K4767" i="3" s="1"/>
  <c r="N4767" i="3"/>
  <c r="O5117" i="3" l="1"/>
  <c r="M5116" i="3"/>
  <c r="L4768" i="3"/>
  <c r="K4768" i="3" s="1"/>
  <c r="N4768" i="3"/>
  <c r="O5118" i="3" l="1"/>
  <c r="M5117" i="3"/>
  <c r="L4769" i="3"/>
  <c r="K4769" i="3" s="1"/>
  <c r="N4769" i="3"/>
  <c r="O5119" i="3" l="1"/>
  <c r="M5118" i="3"/>
  <c r="N4770" i="3"/>
  <c r="L4770" i="3"/>
  <c r="K4770" i="3" s="1"/>
  <c r="O5120" i="3" l="1"/>
  <c r="M5119" i="3"/>
  <c r="L4771" i="3"/>
  <c r="K4771" i="3" s="1"/>
  <c r="N4771" i="3"/>
  <c r="O5121" i="3" l="1"/>
  <c r="M5120" i="3"/>
  <c r="L4772" i="3"/>
  <c r="K4772" i="3" s="1"/>
  <c r="N4772" i="3"/>
  <c r="O5122" i="3" l="1"/>
  <c r="M5121" i="3"/>
  <c r="L4773" i="3"/>
  <c r="K4773" i="3" s="1"/>
  <c r="N4773" i="3"/>
  <c r="O5123" i="3" l="1"/>
  <c r="M5122" i="3"/>
  <c r="N4774" i="3"/>
  <c r="L4774" i="3"/>
  <c r="K4774" i="3" s="1"/>
  <c r="O5124" i="3" l="1"/>
  <c r="M5123" i="3"/>
  <c r="L4775" i="3"/>
  <c r="K4775" i="3" s="1"/>
  <c r="N4775" i="3"/>
  <c r="O5125" i="3" l="1"/>
  <c r="M5124" i="3"/>
  <c r="N4776" i="3"/>
  <c r="L4776" i="3"/>
  <c r="K4776" i="3" s="1"/>
  <c r="O5126" i="3" l="1"/>
  <c r="M5125" i="3"/>
  <c r="L4777" i="3"/>
  <c r="K4777" i="3" s="1"/>
  <c r="N4777" i="3"/>
  <c r="O5127" i="3" l="1"/>
  <c r="M5126" i="3"/>
  <c r="L4778" i="3"/>
  <c r="K4778" i="3" s="1"/>
  <c r="N4778" i="3"/>
  <c r="O5128" i="3" l="1"/>
  <c r="M5127" i="3"/>
  <c r="L4779" i="3"/>
  <c r="K4779" i="3" s="1"/>
  <c r="N4779" i="3"/>
  <c r="O5129" i="3" l="1"/>
  <c r="M5128" i="3"/>
  <c r="L4780" i="3"/>
  <c r="K4780" i="3" s="1"/>
  <c r="N4780" i="3"/>
  <c r="O5130" i="3" l="1"/>
  <c r="M5129" i="3"/>
  <c r="L4781" i="3"/>
  <c r="K4781" i="3" s="1"/>
  <c r="N4781" i="3"/>
  <c r="O5131" i="3" l="1"/>
  <c r="M5130" i="3"/>
  <c r="N4782" i="3"/>
  <c r="L4782" i="3"/>
  <c r="K4782" i="3" s="1"/>
  <c r="O5132" i="3" l="1"/>
  <c r="M5131" i="3"/>
  <c r="L4783" i="3"/>
  <c r="K4783" i="3" s="1"/>
  <c r="N4783" i="3"/>
  <c r="O5133" i="3" l="1"/>
  <c r="M5132" i="3"/>
  <c r="L4784" i="3"/>
  <c r="K4784" i="3" s="1"/>
  <c r="N4784" i="3"/>
  <c r="O5134" i="3" l="1"/>
  <c r="M5133" i="3"/>
  <c r="L4785" i="3"/>
  <c r="K4785" i="3" s="1"/>
  <c r="N4785" i="3"/>
  <c r="O5135" i="3" l="1"/>
  <c r="M5134" i="3"/>
  <c r="N4786" i="3"/>
  <c r="L4786" i="3"/>
  <c r="K4786" i="3" s="1"/>
  <c r="O5136" i="3" l="1"/>
  <c r="M5135" i="3"/>
  <c r="L4787" i="3"/>
  <c r="K4787" i="3" s="1"/>
  <c r="N4787" i="3"/>
  <c r="O5137" i="3" l="1"/>
  <c r="M5136" i="3"/>
  <c r="N4788" i="3"/>
  <c r="L4788" i="3"/>
  <c r="K4788" i="3" s="1"/>
  <c r="O5138" i="3" l="1"/>
  <c r="M5137" i="3"/>
  <c r="L4789" i="3"/>
  <c r="K4789" i="3" s="1"/>
  <c r="N4789" i="3"/>
  <c r="O5139" i="3" l="1"/>
  <c r="M5138" i="3"/>
  <c r="L4790" i="3"/>
  <c r="K4790" i="3" s="1"/>
  <c r="N4790" i="3"/>
  <c r="O5140" i="3" l="1"/>
  <c r="M5139" i="3"/>
  <c r="L4791" i="3"/>
  <c r="K4791" i="3" s="1"/>
  <c r="N4791" i="3"/>
  <c r="O5141" i="3" l="1"/>
  <c r="M5140" i="3"/>
  <c r="L4792" i="3"/>
  <c r="K4792" i="3" s="1"/>
  <c r="N4792" i="3"/>
  <c r="O5142" i="3" l="1"/>
  <c r="M5141" i="3"/>
  <c r="L4793" i="3"/>
  <c r="K4793" i="3" s="1"/>
  <c r="N4793" i="3"/>
  <c r="O5143" i="3" l="1"/>
  <c r="M5142" i="3"/>
  <c r="N4794" i="3"/>
  <c r="L4794" i="3"/>
  <c r="K4794" i="3" s="1"/>
  <c r="O5144" i="3" l="1"/>
  <c r="M5143" i="3"/>
  <c r="L4795" i="3"/>
  <c r="K4795" i="3" s="1"/>
  <c r="N4795" i="3"/>
  <c r="O5145" i="3" l="1"/>
  <c r="M5144" i="3"/>
  <c r="L4796" i="3"/>
  <c r="K4796" i="3" s="1"/>
  <c r="N4796" i="3"/>
  <c r="O5146" i="3" l="1"/>
  <c r="M5145" i="3"/>
  <c r="L4797" i="3"/>
  <c r="K4797" i="3" s="1"/>
  <c r="N4797" i="3"/>
  <c r="O5147" i="3" l="1"/>
  <c r="M5146" i="3"/>
  <c r="L4798" i="3"/>
  <c r="K4798" i="3" s="1"/>
  <c r="N4798" i="3"/>
  <c r="O5148" i="3" l="1"/>
  <c r="M5147" i="3"/>
  <c r="L4799" i="3"/>
  <c r="K4799" i="3" s="1"/>
  <c r="N4799" i="3"/>
  <c r="O5149" i="3" l="1"/>
  <c r="M5148" i="3"/>
  <c r="N4800" i="3"/>
  <c r="L4800" i="3"/>
  <c r="K4800" i="3" s="1"/>
  <c r="O5150" i="3" l="1"/>
  <c r="M5149" i="3"/>
  <c r="L4801" i="3"/>
  <c r="K4801" i="3" s="1"/>
  <c r="N4801" i="3"/>
  <c r="O5151" i="3" l="1"/>
  <c r="M5150" i="3"/>
  <c r="L4802" i="3"/>
  <c r="K4802" i="3" s="1"/>
  <c r="N4802" i="3"/>
  <c r="O5152" i="3" l="1"/>
  <c r="M5151" i="3"/>
  <c r="L4803" i="3"/>
  <c r="K4803" i="3" s="1"/>
  <c r="N4803" i="3"/>
  <c r="O5153" i="3" l="1"/>
  <c r="M5152" i="3"/>
  <c r="L4804" i="3"/>
  <c r="K4804" i="3" s="1"/>
  <c r="N4804" i="3"/>
  <c r="O5154" i="3" l="1"/>
  <c r="M5153" i="3"/>
  <c r="L4805" i="3"/>
  <c r="K4805" i="3" s="1"/>
  <c r="N4805" i="3"/>
  <c r="O5155" i="3" l="1"/>
  <c r="M5154" i="3"/>
  <c r="N4806" i="3"/>
  <c r="L4806" i="3"/>
  <c r="K4806" i="3" s="1"/>
  <c r="O5156" i="3" l="1"/>
  <c r="M5155" i="3"/>
  <c r="L4807" i="3"/>
  <c r="K4807" i="3" s="1"/>
  <c r="N4807" i="3"/>
  <c r="O5157" i="3" l="1"/>
  <c r="M5156" i="3"/>
  <c r="L4808" i="3"/>
  <c r="K4808" i="3" s="1"/>
  <c r="N4808" i="3"/>
  <c r="O5158" i="3" l="1"/>
  <c r="M5157" i="3"/>
  <c r="L4809" i="3"/>
  <c r="K4809" i="3" s="1"/>
  <c r="N4809" i="3"/>
  <c r="O5159" i="3" l="1"/>
  <c r="M5158" i="3"/>
  <c r="L4810" i="3"/>
  <c r="K4810" i="3" s="1"/>
  <c r="N4810" i="3"/>
  <c r="O5160" i="3" l="1"/>
  <c r="M5159" i="3"/>
  <c r="L4811" i="3"/>
  <c r="K4811" i="3" s="1"/>
  <c r="N4811" i="3"/>
  <c r="O5161" i="3" l="1"/>
  <c r="M5160" i="3"/>
  <c r="N4812" i="3"/>
  <c r="L4812" i="3"/>
  <c r="K4812" i="3" s="1"/>
  <c r="O5162" i="3" l="1"/>
  <c r="M5161" i="3"/>
  <c r="L4813" i="3"/>
  <c r="K4813" i="3" s="1"/>
  <c r="N4813" i="3"/>
  <c r="O5163" i="3" l="1"/>
  <c r="M5162" i="3"/>
  <c r="L4814" i="3"/>
  <c r="K4814" i="3" s="1"/>
  <c r="N4814" i="3"/>
  <c r="O5164" i="3" l="1"/>
  <c r="M5163" i="3"/>
  <c r="L4815" i="3"/>
  <c r="K4815" i="3" s="1"/>
  <c r="N4815" i="3"/>
  <c r="O5165" i="3" l="1"/>
  <c r="M5164" i="3"/>
  <c r="L4816" i="3"/>
  <c r="K4816" i="3" s="1"/>
  <c r="N4816" i="3"/>
  <c r="O5166" i="3" l="1"/>
  <c r="M5165" i="3"/>
  <c r="L4817" i="3"/>
  <c r="K4817" i="3" s="1"/>
  <c r="N4817" i="3"/>
  <c r="O5167" i="3" l="1"/>
  <c r="M5166" i="3"/>
  <c r="N4818" i="3"/>
  <c r="L4818" i="3"/>
  <c r="K4818" i="3" s="1"/>
  <c r="O5168" i="3" l="1"/>
  <c r="M5167" i="3"/>
  <c r="L4819" i="3"/>
  <c r="K4819" i="3" s="1"/>
  <c r="N4819" i="3"/>
  <c r="O5169" i="3" l="1"/>
  <c r="M5168" i="3"/>
  <c r="L4820" i="3"/>
  <c r="K4820" i="3" s="1"/>
  <c r="N4820" i="3"/>
  <c r="O5170" i="3" l="1"/>
  <c r="M5169" i="3"/>
  <c r="L4821" i="3"/>
  <c r="K4821" i="3" s="1"/>
  <c r="N4821" i="3"/>
  <c r="O5171" i="3" l="1"/>
  <c r="M5170" i="3"/>
  <c r="L4822" i="3"/>
  <c r="K4822" i="3" s="1"/>
  <c r="N4822" i="3"/>
  <c r="O5172" i="3" l="1"/>
  <c r="M5171" i="3"/>
  <c r="L4823" i="3"/>
  <c r="K4823" i="3" s="1"/>
  <c r="N4823" i="3"/>
  <c r="O5173" i="3" l="1"/>
  <c r="M5172" i="3"/>
  <c r="N4824" i="3"/>
  <c r="L4824" i="3"/>
  <c r="K4824" i="3" s="1"/>
  <c r="O5174" i="3" l="1"/>
  <c r="M5173" i="3"/>
  <c r="L4825" i="3"/>
  <c r="K4825" i="3" s="1"/>
  <c r="N4825" i="3"/>
  <c r="O5175" i="3" l="1"/>
  <c r="M5174" i="3"/>
  <c r="L4826" i="3"/>
  <c r="K4826" i="3" s="1"/>
  <c r="N4826" i="3"/>
  <c r="O5176" i="3" l="1"/>
  <c r="M5175" i="3"/>
  <c r="L4827" i="3"/>
  <c r="K4827" i="3" s="1"/>
  <c r="N4827" i="3"/>
  <c r="O5177" i="3" l="1"/>
  <c r="M5176" i="3"/>
  <c r="L4828" i="3"/>
  <c r="K4828" i="3" s="1"/>
  <c r="N4828" i="3"/>
  <c r="O5178" i="3" l="1"/>
  <c r="M5177" i="3"/>
  <c r="L4829" i="3"/>
  <c r="K4829" i="3" s="1"/>
  <c r="N4829" i="3"/>
  <c r="O5179" i="3" l="1"/>
  <c r="M5178" i="3"/>
  <c r="N4830" i="3"/>
  <c r="L4830" i="3"/>
  <c r="K4830" i="3" s="1"/>
  <c r="O5180" i="3" l="1"/>
  <c r="M5179" i="3"/>
  <c r="L4831" i="3"/>
  <c r="K4831" i="3" s="1"/>
  <c r="N4831" i="3"/>
  <c r="O5181" i="3" l="1"/>
  <c r="M5180" i="3"/>
  <c r="L4832" i="3"/>
  <c r="K4832" i="3" s="1"/>
  <c r="N4832" i="3"/>
  <c r="O5182" i="3" l="1"/>
  <c r="M5181" i="3"/>
  <c r="L4833" i="3"/>
  <c r="K4833" i="3" s="1"/>
  <c r="N4833" i="3"/>
  <c r="O5183" i="3" l="1"/>
  <c r="M5182" i="3"/>
  <c r="L4834" i="3"/>
  <c r="K4834" i="3" s="1"/>
  <c r="N4834" i="3"/>
  <c r="O5184" i="3" l="1"/>
  <c r="M5183" i="3"/>
  <c r="L4835" i="3"/>
  <c r="K4835" i="3" s="1"/>
  <c r="N4835" i="3"/>
  <c r="O5185" i="3" l="1"/>
  <c r="M5184" i="3"/>
  <c r="N4836" i="3"/>
  <c r="L4836" i="3"/>
  <c r="K4836" i="3" s="1"/>
  <c r="O5186" i="3" l="1"/>
  <c r="M5185" i="3"/>
  <c r="L4837" i="3"/>
  <c r="K4837" i="3" s="1"/>
  <c r="N4837" i="3"/>
  <c r="O5187" i="3" l="1"/>
  <c r="M5186" i="3"/>
  <c r="L4838" i="3"/>
  <c r="K4838" i="3" s="1"/>
  <c r="N4838" i="3"/>
  <c r="O5188" i="3" l="1"/>
  <c r="M5187" i="3"/>
  <c r="L4839" i="3"/>
  <c r="K4839" i="3" s="1"/>
  <c r="N4839" i="3"/>
  <c r="O5189" i="3" l="1"/>
  <c r="M5188" i="3"/>
  <c r="L4840" i="3"/>
  <c r="K4840" i="3" s="1"/>
  <c r="N4840" i="3"/>
  <c r="O5190" i="3" l="1"/>
  <c r="M5189" i="3"/>
  <c r="L4841" i="3"/>
  <c r="K4841" i="3" s="1"/>
  <c r="N4841" i="3"/>
  <c r="O5191" i="3" l="1"/>
  <c r="M5190" i="3"/>
  <c r="N4842" i="3"/>
  <c r="L4842" i="3"/>
  <c r="K4842" i="3" s="1"/>
  <c r="O5192" i="3" l="1"/>
  <c r="M5191" i="3"/>
  <c r="L4843" i="3"/>
  <c r="K4843" i="3" s="1"/>
  <c r="N4843" i="3"/>
  <c r="O5193" i="3" l="1"/>
  <c r="M5192" i="3"/>
  <c r="L4844" i="3"/>
  <c r="K4844" i="3" s="1"/>
  <c r="N4844" i="3"/>
  <c r="O5194" i="3" l="1"/>
  <c r="M5193" i="3"/>
  <c r="L4845" i="3"/>
  <c r="K4845" i="3" s="1"/>
  <c r="N4845" i="3"/>
  <c r="O5195" i="3" l="1"/>
  <c r="M5194" i="3"/>
  <c r="L4846" i="3"/>
  <c r="K4846" i="3" s="1"/>
  <c r="N4846" i="3"/>
  <c r="O5196" i="3" l="1"/>
  <c r="M5195" i="3"/>
  <c r="L4847" i="3"/>
  <c r="K4847" i="3" s="1"/>
  <c r="N4847" i="3"/>
  <c r="O5197" i="3" l="1"/>
  <c r="M5196" i="3"/>
  <c r="N4848" i="3"/>
  <c r="L4848" i="3"/>
  <c r="K4848" i="3" s="1"/>
  <c r="O5198" i="3" l="1"/>
  <c r="M5197" i="3"/>
  <c r="L4849" i="3"/>
  <c r="K4849" i="3" s="1"/>
  <c r="N4849" i="3"/>
  <c r="O5199" i="3" l="1"/>
  <c r="M5198" i="3"/>
  <c r="L4850" i="3"/>
  <c r="K4850" i="3" s="1"/>
  <c r="N4850" i="3"/>
  <c r="O5200" i="3" l="1"/>
  <c r="M5199" i="3"/>
  <c r="L4851" i="3"/>
  <c r="K4851" i="3" s="1"/>
  <c r="N4851" i="3"/>
  <c r="O5201" i="3" l="1"/>
  <c r="M5200" i="3"/>
  <c r="L4852" i="3"/>
  <c r="K4852" i="3" s="1"/>
  <c r="N4852" i="3"/>
  <c r="O5202" i="3" l="1"/>
  <c r="M5201" i="3"/>
  <c r="L4853" i="3"/>
  <c r="K4853" i="3" s="1"/>
  <c r="N4853" i="3"/>
  <c r="O5203" i="3" l="1"/>
  <c r="M5202" i="3"/>
  <c r="N4854" i="3"/>
  <c r="L4854" i="3"/>
  <c r="K4854" i="3" s="1"/>
  <c r="O5204" i="3" l="1"/>
  <c r="M5203" i="3"/>
  <c r="L4855" i="3"/>
  <c r="K4855" i="3" s="1"/>
  <c r="N4855" i="3"/>
  <c r="O5205" i="3" l="1"/>
  <c r="M5204" i="3"/>
  <c r="L4856" i="3"/>
  <c r="K4856" i="3" s="1"/>
  <c r="N4856" i="3"/>
  <c r="O5206" i="3" l="1"/>
  <c r="M5205" i="3"/>
  <c r="L4857" i="3"/>
  <c r="K4857" i="3" s="1"/>
  <c r="N4857" i="3"/>
  <c r="O5207" i="3" l="1"/>
  <c r="M5206" i="3"/>
  <c r="L4858" i="3"/>
  <c r="K4858" i="3" s="1"/>
  <c r="N4858" i="3"/>
  <c r="O5208" i="3" l="1"/>
  <c r="M5207" i="3"/>
  <c r="L4859" i="3"/>
  <c r="K4859" i="3" s="1"/>
  <c r="N4859" i="3"/>
  <c r="O5209" i="3" l="1"/>
  <c r="M5208" i="3"/>
  <c r="N4860" i="3"/>
  <c r="L4860" i="3"/>
  <c r="K4860" i="3" s="1"/>
  <c r="O5210" i="3" l="1"/>
  <c r="M5209" i="3"/>
  <c r="L4861" i="3"/>
  <c r="K4861" i="3" s="1"/>
  <c r="N4861" i="3"/>
  <c r="O5211" i="3" l="1"/>
  <c r="M5210" i="3"/>
  <c r="L4862" i="3"/>
  <c r="K4862" i="3" s="1"/>
  <c r="N4862" i="3"/>
  <c r="O5212" i="3" l="1"/>
  <c r="M5211" i="3"/>
  <c r="L4863" i="3"/>
  <c r="K4863" i="3" s="1"/>
  <c r="N4863" i="3"/>
  <c r="O5213" i="3" l="1"/>
  <c r="M5212" i="3"/>
  <c r="L4864" i="3"/>
  <c r="K4864" i="3" s="1"/>
  <c r="N4864" i="3"/>
  <c r="O5214" i="3" l="1"/>
  <c r="M5213" i="3"/>
  <c r="L4865" i="3"/>
  <c r="K4865" i="3" s="1"/>
  <c r="N4865" i="3"/>
  <c r="O5215" i="3" l="1"/>
  <c r="M5214" i="3"/>
  <c r="N4866" i="3"/>
  <c r="L4866" i="3"/>
  <c r="K4866" i="3" s="1"/>
  <c r="O5216" i="3" l="1"/>
  <c r="M5215" i="3"/>
  <c r="L4867" i="3"/>
  <c r="K4867" i="3" s="1"/>
  <c r="N4867" i="3"/>
  <c r="O5217" i="3" l="1"/>
  <c r="M5216" i="3"/>
  <c r="L4868" i="3"/>
  <c r="K4868" i="3" s="1"/>
  <c r="N4868" i="3"/>
  <c r="O5218" i="3" l="1"/>
  <c r="M5217" i="3"/>
  <c r="L4869" i="3"/>
  <c r="K4869" i="3" s="1"/>
  <c r="N4869" i="3"/>
  <c r="O5219" i="3" l="1"/>
  <c r="M5218" i="3"/>
  <c r="L4870" i="3"/>
  <c r="K4870" i="3" s="1"/>
  <c r="N4870" i="3"/>
  <c r="O5220" i="3" l="1"/>
  <c r="M5219" i="3"/>
  <c r="L4871" i="3"/>
  <c r="K4871" i="3" s="1"/>
  <c r="N4871" i="3"/>
  <c r="O5221" i="3" l="1"/>
  <c r="M5220" i="3"/>
  <c r="N4872" i="3"/>
  <c r="L4872" i="3"/>
  <c r="K4872" i="3" s="1"/>
  <c r="O5222" i="3" l="1"/>
  <c r="M5221" i="3"/>
  <c r="L4873" i="3"/>
  <c r="K4873" i="3" s="1"/>
  <c r="N4873" i="3"/>
  <c r="O5223" i="3" l="1"/>
  <c r="M5222" i="3"/>
  <c r="L4874" i="3"/>
  <c r="K4874" i="3" s="1"/>
  <c r="N4874" i="3"/>
  <c r="O5224" i="3" l="1"/>
  <c r="M5223" i="3"/>
  <c r="L4875" i="3"/>
  <c r="K4875" i="3" s="1"/>
  <c r="N4875" i="3"/>
  <c r="O5225" i="3" l="1"/>
  <c r="M5224" i="3"/>
  <c r="L4876" i="3"/>
  <c r="K4876" i="3" s="1"/>
  <c r="N4876" i="3"/>
  <c r="O5226" i="3" l="1"/>
  <c r="M5225" i="3"/>
  <c r="L4877" i="3"/>
  <c r="K4877" i="3" s="1"/>
  <c r="N4877" i="3"/>
  <c r="O5227" i="3" l="1"/>
  <c r="M5226" i="3"/>
  <c r="N4878" i="3"/>
  <c r="L4878" i="3"/>
  <c r="K4878" i="3" s="1"/>
  <c r="O5228" i="3" l="1"/>
  <c r="M5227" i="3"/>
  <c r="L4879" i="3"/>
  <c r="K4879" i="3" s="1"/>
  <c r="N4879" i="3"/>
  <c r="O5229" i="3" l="1"/>
  <c r="M5228" i="3"/>
  <c r="L4880" i="3"/>
  <c r="K4880" i="3" s="1"/>
  <c r="N4880" i="3"/>
  <c r="O5230" i="3" l="1"/>
  <c r="M5229" i="3"/>
  <c r="L4881" i="3"/>
  <c r="K4881" i="3" s="1"/>
  <c r="N4881" i="3"/>
  <c r="O5231" i="3" l="1"/>
  <c r="M5230" i="3"/>
  <c r="L4882" i="3"/>
  <c r="K4882" i="3" s="1"/>
  <c r="N4882" i="3"/>
  <c r="O5232" i="3" l="1"/>
  <c r="M5231" i="3"/>
  <c r="L4883" i="3"/>
  <c r="K4883" i="3" s="1"/>
  <c r="N4883" i="3"/>
  <c r="O5233" i="3" l="1"/>
  <c r="M5232" i="3"/>
  <c r="N4884" i="3"/>
  <c r="L4884" i="3"/>
  <c r="K4884" i="3" s="1"/>
  <c r="O5234" i="3" l="1"/>
  <c r="M5233" i="3"/>
  <c r="L4885" i="3"/>
  <c r="K4885" i="3" s="1"/>
  <c r="N4885" i="3"/>
  <c r="O5235" i="3" l="1"/>
  <c r="M5234" i="3"/>
  <c r="L4886" i="3"/>
  <c r="K4886" i="3" s="1"/>
  <c r="N4886" i="3"/>
  <c r="O5236" i="3" l="1"/>
  <c r="M5235" i="3"/>
  <c r="L4887" i="3"/>
  <c r="K4887" i="3" s="1"/>
  <c r="N4887" i="3"/>
  <c r="O5237" i="3" l="1"/>
  <c r="M5236" i="3"/>
  <c r="L4888" i="3"/>
  <c r="K4888" i="3" s="1"/>
  <c r="N4888" i="3"/>
  <c r="O5238" i="3" l="1"/>
  <c r="M5237" i="3"/>
  <c r="L4889" i="3"/>
  <c r="K4889" i="3" s="1"/>
  <c r="N4889" i="3"/>
  <c r="O5239" i="3" l="1"/>
  <c r="M5238" i="3"/>
  <c r="N4890" i="3"/>
  <c r="L4890" i="3"/>
  <c r="K4890" i="3" s="1"/>
  <c r="O5240" i="3" l="1"/>
  <c r="M5239" i="3"/>
  <c r="L4891" i="3"/>
  <c r="K4891" i="3" s="1"/>
  <c r="N4891" i="3"/>
  <c r="O5241" i="3" l="1"/>
  <c r="M5240" i="3"/>
  <c r="L4892" i="3"/>
  <c r="K4892" i="3" s="1"/>
  <c r="N4892" i="3"/>
  <c r="O5242" i="3" l="1"/>
  <c r="M5241" i="3"/>
  <c r="L4893" i="3"/>
  <c r="K4893" i="3" s="1"/>
  <c r="N4893" i="3"/>
  <c r="O5243" i="3" l="1"/>
  <c r="M5242" i="3"/>
  <c r="L4894" i="3"/>
  <c r="K4894" i="3" s="1"/>
  <c r="N4894" i="3"/>
  <c r="O5244" i="3" l="1"/>
  <c r="M5243" i="3"/>
  <c r="L4895" i="3"/>
  <c r="K4895" i="3" s="1"/>
  <c r="N4895" i="3"/>
  <c r="O5245" i="3" l="1"/>
  <c r="M5244" i="3"/>
  <c r="N4896" i="3"/>
  <c r="L4896" i="3"/>
  <c r="K4896" i="3" s="1"/>
  <c r="O5246" i="3" l="1"/>
  <c r="M5245" i="3"/>
  <c r="L4897" i="3"/>
  <c r="K4897" i="3" s="1"/>
  <c r="N4897" i="3"/>
  <c r="O5247" i="3" l="1"/>
  <c r="M5246" i="3"/>
  <c r="L4898" i="3"/>
  <c r="K4898" i="3" s="1"/>
  <c r="N4898" i="3"/>
  <c r="O5248" i="3" l="1"/>
  <c r="M5247" i="3"/>
  <c r="L4899" i="3"/>
  <c r="K4899" i="3" s="1"/>
  <c r="N4899" i="3"/>
  <c r="O5249" i="3" l="1"/>
  <c r="M5248" i="3"/>
  <c r="L4900" i="3"/>
  <c r="K4900" i="3" s="1"/>
  <c r="N4900" i="3"/>
  <c r="O5250" i="3" l="1"/>
  <c r="M5249" i="3"/>
  <c r="L4901" i="3"/>
  <c r="K4901" i="3" s="1"/>
  <c r="N4901" i="3"/>
  <c r="O5251" i="3" l="1"/>
  <c r="M5250" i="3"/>
  <c r="N4902" i="3"/>
  <c r="L4902" i="3"/>
  <c r="K4902" i="3" s="1"/>
  <c r="O5252" i="3" l="1"/>
  <c r="M5251" i="3"/>
  <c r="L4903" i="3"/>
  <c r="K4903" i="3" s="1"/>
  <c r="N4903" i="3"/>
  <c r="O5253" i="3" l="1"/>
  <c r="M5252" i="3"/>
  <c r="L4904" i="3"/>
  <c r="K4904" i="3" s="1"/>
  <c r="N4904" i="3"/>
  <c r="O5254" i="3" l="1"/>
  <c r="M5253" i="3"/>
  <c r="L4905" i="3"/>
  <c r="K4905" i="3" s="1"/>
  <c r="O5255" i="3" l="1"/>
  <c r="M5254" i="3"/>
  <c r="L4906" i="3"/>
  <c r="K4906" i="3" s="1"/>
  <c r="N4906" i="3"/>
  <c r="O5256" i="3" l="1"/>
  <c r="M5255" i="3"/>
  <c r="L4907" i="3"/>
  <c r="K4907" i="3" s="1"/>
  <c r="N4907" i="3"/>
  <c r="O5257" i="3" l="1"/>
  <c r="M5256" i="3"/>
  <c r="N4908" i="3"/>
  <c r="L4908" i="3"/>
  <c r="K4908" i="3" s="1"/>
  <c r="O5258" i="3" l="1"/>
  <c r="M5257" i="3"/>
  <c r="L4909" i="3"/>
  <c r="K4909" i="3" s="1"/>
  <c r="O5259" i="3" l="1"/>
  <c r="M5258" i="3"/>
  <c r="L4910" i="3"/>
  <c r="K4910" i="3" s="1"/>
  <c r="O5260" i="3" l="1"/>
  <c r="M5259" i="3"/>
  <c r="L4911" i="3"/>
  <c r="K4911" i="3" s="1"/>
  <c r="O5261" i="3" l="1"/>
  <c r="M5260" i="3"/>
  <c r="L4912" i="3"/>
  <c r="K4912" i="3" s="1"/>
  <c r="N4912" i="3"/>
  <c r="O5262" i="3" l="1"/>
  <c r="M5261" i="3"/>
  <c r="L4913" i="3"/>
  <c r="K4913" i="3" s="1"/>
  <c r="N4913" i="3"/>
  <c r="O5263" i="3" l="1"/>
  <c r="M5262" i="3"/>
  <c r="N4914" i="3"/>
  <c r="L4914" i="3"/>
  <c r="K4914" i="3" s="1"/>
  <c r="O5264" i="3" l="1"/>
  <c r="M5263" i="3"/>
  <c r="L4915" i="3"/>
  <c r="K4915" i="3" s="1"/>
  <c r="N4915" i="3"/>
  <c r="O5265" i="3" l="1"/>
  <c r="M5264" i="3"/>
  <c r="L4916" i="3"/>
  <c r="K4916" i="3" s="1"/>
  <c r="F4916" i="3" s="1"/>
  <c r="O5266" i="3" l="1"/>
  <c r="M5265" i="3"/>
  <c r="L4917" i="3"/>
  <c r="K4917" i="3" s="1"/>
  <c r="F4917" i="3" s="1"/>
  <c r="O5267" i="3" l="1"/>
  <c r="M5266" i="3"/>
  <c r="L4918" i="3"/>
  <c r="K4918" i="3" s="1"/>
  <c r="F4918" i="3" s="1"/>
  <c r="N4918" i="3"/>
  <c r="O5268" i="3" l="1"/>
  <c r="M5267" i="3"/>
  <c r="L4919" i="3"/>
  <c r="K4919" i="3" s="1"/>
  <c r="F4919" i="3" s="1"/>
  <c r="O5269" i="3" l="1"/>
  <c r="M5268" i="3"/>
  <c r="N4920" i="3"/>
  <c r="L4920" i="3"/>
  <c r="K4920" i="3" s="1"/>
  <c r="F4920" i="3" s="1"/>
  <c r="O5270" i="3" l="1"/>
  <c r="M5269" i="3"/>
  <c r="L4921" i="3"/>
  <c r="K4921" i="3" s="1"/>
  <c r="F4921" i="3" s="1"/>
  <c r="N4921" i="3"/>
  <c r="O5271" i="3" l="1"/>
  <c r="M5270" i="3"/>
  <c r="L4922" i="3"/>
  <c r="K4922" i="3" s="1"/>
  <c r="F4922" i="3" s="1"/>
  <c r="N4922" i="3"/>
  <c r="O5272" i="3" l="1"/>
  <c r="M5271" i="3"/>
  <c r="L4923" i="3"/>
  <c r="K4923" i="3" s="1"/>
  <c r="F4923" i="3" s="1"/>
  <c r="O5273" i="3" l="1"/>
  <c r="M5272" i="3"/>
  <c r="L4924" i="3"/>
  <c r="K4924" i="3" s="1"/>
  <c r="F4924" i="3" s="1"/>
  <c r="N4924" i="3"/>
  <c r="O5274" i="3" l="1"/>
  <c r="M5273" i="3"/>
  <c r="L4925" i="3"/>
  <c r="K4925" i="3" s="1"/>
  <c r="O5275" i="3" l="1"/>
  <c r="M5274" i="3"/>
  <c r="L4926" i="3"/>
  <c r="K4926" i="3" s="1"/>
  <c r="F4926" i="3" s="1"/>
  <c r="F4925" i="3"/>
  <c r="O5276" i="3" l="1"/>
  <c r="M5275" i="3"/>
  <c r="L4927" i="3"/>
  <c r="K4927" i="3" s="1"/>
  <c r="F4927" i="3" s="1"/>
  <c r="N4927" i="3"/>
  <c r="O5277" i="3" l="1"/>
  <c r="M5276" i="3"/>
  <c r="L4928" i="3"/>
  <c r="K4928" i="3" s="1"/>
  <c r="F4928" i="3" s="1"/>
  <c r="N4928" i="3"/>
  <c r="O5278" i="3" l="1"/>
  <c r="M5277" i="3"/>
  <c r="L4929" i="3"/>
  <c r="K4929" i="3" s="1"/>
  <c r="F4929" i="3" s="1"/>
  <c r="N4929" i="3"/>
  <c r="O5279" i="3" l="1"/>
  <c r="M5278" i="3"/>
  <c r="L4930" i="3"/>
  <c r="K4930" i="3" s="1"/>
  <c r="F4930" i="3" s="1"/>
  <c r="N4930" i="3"/>
  <c r="O5280" i="3" l="1"/>
  <c r="M5279" i="3"/>
  <c r="L4931" i="3"/>
  <c r="K4931" i="3" s="1"/>
  <c r="F4931" i="3" s="1"/>
  <c r="N4931" i="3"/>
  <c r="O5281" i="3" l="1"/>
  <c r="M5280" i="3"/>
  <c r="N4932" i="3"/>
  <c r="L4932" i="3"/>
  <c r="K4932" i="3" s="1"/>
  <c r="F4932" i="3" s="1"/>
  <c r="O5282" i="3" l="1"/>
  <c r="M5281" i="3"/>
  <c r="L4933" i="3"/>
  <c r="K4933" i="3" s="1"/>
  <c r="F4933" i="3" s="1"/>
  <c r="N4933" i="3"/>
  <c r="O5283" i="3" l="1"/>
  <c r="M5282" i="3"/>
  <c r="L4934" i="3"/>
  <c r="K4934" i="3" s="1"/>
  <c r="F4934" i="3" s="1"/>
  <c r="O5284" i="3" l="1"/>
  <c r="M5283" i="3"/>
  <c r="L4935" i="3"/>
  <c r="K4935" i="3" s="1"/>
  <c r="F4935" i="3" s="1"/>
  <c r="O5285" i="3" l="1"/>
  <c r="M5284" i="3"/>
  <c r="L4936" i="3"/>
  <c r="K4936" i="3" s="1"/>
  <c r="F4936" i="3" s="1"/>
  <c r="O5286" i="3" l="1"/>
  <c r="M5285" i="3"/>
  <c r="L4937" i="3"/>
  <c r="K4937" i="3" s="1"/>
  <c r="F4937" i="3" s="1"/>
  <c r="O5287" i="3" l="1"/>
  <c r="M5286" i="3"/>
  <c r="N4938" i="3"/>
  <c r="L4938" i="3"/>
  <c r="K4938" i="3" s="1"/>
  <c r="F4938" i="3" s="1"/>
  <c r="O5288" i="3" l="1"/>
  <c r="M5287" i="3"/>
  <c r="L4939" i="3"/>
  <c r="K4939" i="3" s="1"/>
  <c r="F4939" i="3" s="1"/>
  <c r="N4939" i="3"/>
  <c r="O5289" i="3" l="1"/>
  <c r="M5288" i="3"/>
  <c r="L4940" i="3"/>
  <c r="K4940" i="3" s="1"/>
  <c r="F4940" i="3" s="1"/>
  <c r="O5290" i="3" l="1"/>
  <c r="M5289" i="3"/>
  <c r="L4941" i="3"/>
  <c r="K4941" i="3" s="1"/>
  <c r="F4941" i="3" s="1"/>
  <c r="O5291" i="3" l="1"/>
  <c r="M5290" i="3"/>
  <c r="L4942" i="3"/>
  <c r="K4942" i="3" s="1"/>
  <c r="F4942" i="3" s="1"/>
  <c r="O5292" i="3" l="1"/>
  <c r="M5291" i="3"/>
  <c r="L4943" i="3"/>
  <c r="K4943" i="3" s="1"/>
  <c r="F4943" i="3" s="1"/>
  <c r="N4943" i="3"/>
  <c r="O5293" i="3" l="1"/>
  <c r="M5292" i="3"/>
  <c r="L4944" i="3"/>
  <c r="K4944" i="3" s="1"/>
  <c r="F4944" i="3" s="1"/>
  <c r="N4944" i="3"/>
  <c r="O5294" i="3" l="1"/>
  <c r="M5293" i="3"/>
  <c r="L4945" i="3"/>
  <c r="K4945" i="3" s="1"/>
  <c r="N4945" i="3"/>
  <c r="O5295" i="3" l="1"/>
  <c r="M5294" i="3"/>
  <c r="L4946" i="3"/>
  <c r="K4946" i="3" s="1"/>
  <c r="F4946" i="3" s="1"/>
  <c r="N4946" i="3"/>
  <c r="F4945" i="3"/>
  <c r="O5296" i="3" l="1"/>
  <c r="M5295" i="3"/>
  <c r="N4947" i="3"/>
  <c r="L4947" i="3"/>
  <c r="K4947" i="3" s="1"/>
  <c r="O5297" i="3" l="1"/>
  <c r="M5296" i="3"/>
  <c r="N4948" i="3"/>
  <c r="L4948" i="3"/>
  <c r="K4948" i="3" s="1"/>
  <c r="O5298" i="3" l="1"/>
  <c r="M5297" i="3"/>
  <c r="L4949" i="3"/>
  <c r="K4949" i="3" s="1"/>
  <c r="N4949" i="3"/>
  <c r="O5299" i="3" l="1"/>
  <c r="M5298" i="3"/>
  <c r="N4950" i="3"/>
  <c r="L4950" i="3"/>
  <c r="K4950" i="3" s="1"/>
  <c r="O5300" i="3" l="1"/>
  <c r="M5299" i="3"/>
  <c r="L4951" i="3"/>
  <c r="K4951" i="3" s="1"/>
  <c r="N4951" i="3"/>
  <c r="O5301" i="3" l="1"/>
  <c r="M5300" i="3"/>
  <c r="L4952" i="3"/>
  <c r="K4952" i="3" s="1"/>
  <c r="N4952" i="3"/>
  <c r="O5302" i="3" l="1"/>
  <c r="M5301" i="3"/>
  <c r="N4953" i="3"/>
  <c r="L4953" i="3"/>
  <c r="K4953" i="3" s="1"/>
  <c r="O5303" i="3" l="1"/>
  <c r="M5302" i="3"/>
  <c r="N4954" i="3"/>
  <c r="L4954" i="3"/>
  <c r="K4954" i="3" s="1"/>
  <c r="O5304" i="3" l="1"/>
  <c r="M5303" i="3"/>
  <c r="L4955" i="3"/>
  <c r="K4955" i="3" s="1"/>
  <c r="N4955" i="3"/>
  <c r="O5305" i="3" l="1"/>
  <c r="M5304" i="3"/>
  <c r="N4956" i="3"/>
  <c r="L4956" i="3"/>
  <c r="K4956" i="3" s="1"/>
  <c r="O5306" i="3" l="1"/>
  <c r="M5305" i="3"/>
  <c r="L4957" i="3"/>
  <c r="K4957" i="3" s="1"/>
  <c r="N4957" i="3"/>
  <c r="O5307" i="3" l="1"/>
  <c r="M5306" i="3"/>
  <c r="L4958" i="3"/>
  <c r="K4958" i="3" s="1"/>
  <c r="N4958" i="3"/>
  <c r="O5308" i="3" l="1"/>
  <c r="M5307" i="3"/>
  <c r="N4959" i="3"/>
  <c r="L4959" i="3"/>
  <c r="K4959" i="3" s="1"/>
  <c r="O5309" i="3" l="1"/>
  <c r="M5308" i="3"/>
  <c r="L4960" i="3"/>
  <c r="K4960" i="3" s="1"/>
  <c r="N4960" i="3"/>
  <c r="O5310" i="3" l="1"/>
  <c r="M5309" i="3"/>
  <c r="N4961" i="3"/>
  <c r="L4961" i="3"/>
  <c r="K4961" i="3" s="1"/>
  <c r="O5311" i="3" l="1"/>
  <c r="M5310" i="3"/>
  <c r="N4962" i="3"/>
  <c r="L4962" i="3"/>
  <c r="K4962" i="3" s="1"/>
  <c r="O5312" i="3" l="1"/>
  <c r="M5311" i="3"/>
  <c r="L4963" i="3"/>
  <c r="K4963" i="3" s="1"/>
  <c r="N4963" i="3"/>
  <c r="O5313" i="3" l="1"/>
  <c r="M5312" i="3"/>
  <c r="L4964" i="3"/>
  <c r="K4964" i="3" s="1"/>
  <c r="N4964" i="3"/>
  <c r="O5314" i="3" l="1"/>
  <c r="M5313" i="3"/>
  <c r="N4965" i="3"/>
  <c r="L4965" i="3"/>
  <c r="K4965" i="3" s="1"/>
  <c r="F4965" i="3" s="1"/>
  <c r="O5315" i="3" l="1"/>
  <c r="M5314" i="3"/>
  <c r="N4966" i="3"/>
  <c r="L4966" i="3"/>
  <c r="K4966" i="3" s="1"/>
  <c r="F4966" i="3" s="1"/>
  <c r="O5316" i="3" l="1"/>
  <c r="M5315" i="3"/>
  <c r="N4967" i="3"/>
  <c r="L4967" i="3"/>
  <c r="K4967" i="3" s="1"/>
  <c r="F4967" i="3" s="1"/>
  <c r="O5317" i="3" l="1"/>
  <c r="M5316" i="3"/>
  <c r="N4968" i="3"/>
  <c r="L4968" i="3"/>
  <c r="K4968" i="3" s="1"/>
  <c r="F4968" i="3" s="1"/>
  <c r="O5318" i="3" l="1"/>
  <c r="M5317" i="3"/>
  <c r="L4969" i="3"/>
  <c r="K4969" i="3" s="1"/>
  <c r="F4969" i="3" s="1"/>
  <c r="N4969" i="3"/>
  <c r="O5319" i="3" l="1"/>
  <c r="M5318" i="3"/>
  <c r="L4970" i="3"/>
  <c r="K4970" i="3" s="1"/>
  <c r="F4970" i="3" s="1"/>
  <c r="N4970" i="3"/>
  <c r="O5320" i="3" l="1"/>
  <c r="M5319" i="3"/>
  <c r="N4971" i="3"/>
  <c r="L4971" i="3"/>
  <c r="K4971" i="3" s="1"/>
  <c r="O5321" i="3" l="1"/>
  <c r="M5320" i="3"/>
  <c r="F4971" i="3"/>
  <c r="N4972" i="3"/>
  <c r="L4972" i="3"/>
  <c r="K4972" i="3" s="1"/>
  <c r="O5322" i="3" l="1"/>
  <c r="M5321" i="3"/>
  <c r="F4972" i="3"/>
  <c r="L4973" i="3"/>
  <c r="K4973" i="3" s="1"/>
  <c r="F4973" i="3" s="1"/>
  <c r="N4973" i="3"/>
  <c r="O5323" i="3" l="1"/>
  <c r="M5322" i="3"/>
  <c r="N4974" i="3"/>
  <c r="L4974" i="3"/>
  <c r="K4974" i="3" s="1"/>
  <c r="F4974" i="3" s="1"/>
  <c r="O5324" i="3" l="1"/>
  <c r="M5323" i="3"/>
  <c r="L4975" i="3"/>
  <c r="K4975" i="3" s="1"/>
  <c r="R15" i="6" s="1"/>
  <c r="R66" i="6" s="1"/>
  <c r="N4975" i="3"/>
  <c r="O5325" i="3" l="1"/>
  <c r="M5324" i="3"/>
  <c r="L4976" i="3"/>
  <c r="K4976" i="3" s="1"/>
  <c r="F4976" i="3" s="1"/>
  <c r="N4976" i="3"/>
  <c r="F4975" i="3"/>
  <c r="O5326" i="3" l="1"/>
  <c r="M5325" i="3"/>
  <c r="N4977" i="3"/>
  <c r="L4977" i="3"/>
  <c r="K4977" i="3" s="1"/>
  <c r="F4977" i="3" s="1"/>
  <c r="O5327" i="3" l="1"/>
  <c r="M5326" i="3"/>
  <c r="L4978" i="3"/>
  <c r="K4978" i="3" s="1"/>
  <c r="F4978" i="3" s="1"/>
  <c r="N4978" i="3"/>
  <c r="O5328" i="3" l="1"/>
  <c r="M5327" i="3"/>
  <c r="N4979" i="3"/>
  <c r="L4979" i="3"/>
  <c r="K4979" i="3" s="1"/>
  <c r="F4979" i="3" s="1"/>
  <c r="O5329" i="3" l="1"/>
  <c r="M5328" i="3"/>
  <c r="N4980" i="3"/>
  <c r="L4980" i="3"/>
  <c r="K4980" i="3" s="1"/>
  <c r="F4980" i="3" s="1"/>
  <c r="O5330" i="3" l="1"/>
  <c r="M5329" i="3"/>
  <c r="L4981" i="3"/>
  <c r="K4981" i="3" s="1"/>
  <c r="F4981" i="3" s="1"/>
  <c r="N4981" i="3"/>
  <c r="O5331" i="3" l="1"/>
  <c r="M5330" i="3"/>
  <c r="L4982" i="3"/>
  <c r="K4982" i="3" s="1"/>
  <c r="F4982" i="3" s="1"/>
  <c r="N4982" i="3"/>
  <c r="O5332" i="3" l="1"/>
  <c r="M5331" i="3"/>
  <c r="N4983" i="3"/>
  <c r="L4983" i="3"/>
  <c r="K4983" i="3" s="1"/>
  <c r="F4983" i="3" s="1"/>
  <c r="O5333" i="3" l="1"/>
  <c r="M5332" i="3"/>
  <c r="N4984" i="3"/>
  <c r="L4984" i="3"/>
  <c r="K4984" i="3" s="1"/>
  <c r="F4984" i="3" s="1"/>
  <c r="O5334" i="3" l="1"/>
  <c r="M5333" i="3"/>
  <c r="N4985" i="3"/>
  <c r="L4985" i="3"/>
  <c r="K4985" i="3" s="1"/>
  <c r="F4985" i="3" s="1"/>
  <c r="O5335" i="3" l="1"/>
  <c r="M5334" i="3"/>
  <c r="N4986" i="3"/>
  <c r="L4986" i="3"/>
  <c r="K4986" i="3" s="1"/>
  <c r="O5336" i="3" l="1"/>
  <c r="M5335" i="3"/>
  <c r="L4987" i="3"/>
  <c r="K4987" i="3" s="1"/>
  <c r="N4987" i="3"/>
  <c r="F4986" i="3"/>
  <c r="O5337" i="3" l="1"/>
  <c r="M5336" i="3"/>
  <c r="F4987" i="3"/>
  <c r="L4988" i="3"/>
  <c r="K4988" i="3" s="1"/>
  <c r="F4988" i="3" s="1"/>
  <c r="N4988" i="3"/>
  <c r="O5338" i="3" l="1"/>
  <c r="M5337" i="3"/>
  <c r="N4989" i="3"/>
  <c r="L4989" i="3"/>
  <c r="K4989" i="3" s="1"/>
  <c r="F4989" i="3" s="1"/>
  <c r="O5339" i="3" l="1"/>
  <c r="M5338" i="3"/>
  <c r="N4990" i="3"/>
  <c r="L4990" i="3"/>
  <c r="K4990" i="3" s="1"/>
  <c r="F4990" i="3" s="1"/>
  <c r="O5340" i="3" l="1"/>
  <c r="M5339" i="3"/>
  <c r="N4991" i="3"/>
  <c r="S58" i="6" s="1"/>
  <c r="S59" i="6" s="1"/>
  <c r="L4991" i="3"/>
  <c r="K4991" i="3" s="1"/>
  <c r="F4991" i="3" s="1"/>
  <c r="O5341" i="3" l="1"/>
  <c r="M5340" i="3"/>
  <c r="N4992" i="3"/>
  <c r="L4992" i="3"/>
  <c r="K4992" i="3" s="1"/>
  <c r="F4992" i="3" s="1"/>
  <c r="O5342" i="3" l="1"/>
  <c r="M5341" i="3"/>
  <c r="L4993" i="3"/>
  <c r="K4993" i="3" s="1"/>
  <c r="F4993" i="3" s="1"/>
  <c r="N4993" i="3"/>
  <c r="O5343" i="3" l="1"/>
  <c r="M5342" i="3"/>
  <c r="L4994" i="3"/>
  <c r="K4994" i="3" s="1"/>
  <c r="F4994" i="3" s="1"/>
  <c r="N4994" i="3"/>
  <c r="O5344" i="3" l="1"/>
  <c r="M5343" i="3"/>
  <c r="N4995" i="3"/>
  <c r="L4995" i="3"/>
  <c r="K4995" i="3" s="1"/>
  <c r="F4995" i="3" s="1"/>
  <c r="O5345" i="3" l="1"/>
  <c r="M5344" i="3"/>
  <c r="L4996" i="3"/>
  <c r="K4996" i="3" s="1"/>
  <c r="F4996" i="3" s="1"/>
  <c r="N4996" i="3"/>
  <c r="O5346" i="3" l="1"/>
  <c r="M5345" i="3"/>
  <c r="N4997" i="3"/>
  <c r="L4997" i="3"/>
  <c r="K4997" i="3" s="1"/>
  <c r="F4997" i="3" s="1"/>
  <c r="O5347" i="3" l="1"/>
  <c r="M5346" i="3"/>
  <c r="N4998" i="3"/>
  <c r="L4998" i="3"/>
  <c r="K4998" i="3" s="1"/>
  <c r="F4998" i="3" s="1"/>
  <c r="O5348" i="3" l="1"/>
  <c r="M5347" i="3"/>
  <c r="L4999" i="3"/>
  <c r="K4999" i="3" s="1"/>
  <c r="F4999" i="3" s="1"/>
  <c r="N4999" i="3"/>
  <c r="O5349" i="3" l="1"/>
  <c r="M5348" i="3"/>
  <c r="L5000" i="3"/>
  <c r="K5000" i="3" s="1"/>
  <c r="F5000" i="3" s="1"/>
  <c r="N5000" i="3"/>
  <c r="O5350" i="3" l="1"/>
  <c r="M5349" i="3"/>
  <c r="N5001" i="3"/>
  <c r="L5001" i="3"/>
  <c r="K5001" i="3" s="1"/>
  <c r="O5351" i="3" l="1"/>
  <c r="M5350" i="3"/>
  <c r="F5001" i="3"/>
  <c r="N5002" i="3"/>
  <c r="L5002" i="3"/>
  <c r="K5002" i="3" s="1"/>
  <c r="O5352" i="3" l="1"/>
  <c r="M5351" i="3"/>
  <c r="F5002" i="3"/>
  <c r="N5003" i="3"/>
  <c r="L5003" i="3"/>
  <c r="K5003" i="3" s="1"/>
  <c r="F5003" i="3" s="1"/>
  <c r="O5353" i="3" l="1"/>
  <c r="M5352" i="3"/>
  <c r="N5004" i="3"/>
  <c r="L5004" i="3"/>
  <c r="K5004" i="3" s="1"/>
  <c r="F5004" i="3" s="1"/>
  <c r="O5354" i="3" l="1"/>
  <c r="M5353" i="3"/>
  <c r="L5005" i="3"/>
  <c r="K5005" i="3" s="1"/>
  <c r="F5005" i="3" s="1"/>
  <c r="N5005" i="3"/>
  <c r="O5355" i="3" l="1"/>
  <c r="M5354" i="3"/>
  <c r="L5006" i="3"/>
  <c r="K5006" i="3" s="1"/>
  <c r="S15" i="6" s="1"/>
  <c r="S66" i="6" s="1"/>
  <c r="N5006" i="3"/>
  <c r="O5356" i="3" l="1"/>
  <c r="M5355" i="3"/>
  <c r="N5007" i="3"/>
  <c r="L5007" i="3"/>
  <c r="K5007" i="3" s="1"/>
  <c r="F5007" i="3" s="1"/>
  <c r="F5006" i="3"/>
  <c r="O5357" i="3" l="1"/>
  <c r="M5356" i="3"/>
  <c r="N5008" i="3"/>
  <c r="L5008" i="3"/>
  <c r="K5008" i="3" s="1"/>
  <c r="F5008" i="3" s="1"/>
  <c r="O5358" i="3" l="1"/>
  <c r="M5357" i="3"/>
  <c r="N5009" i="3"/>
  <c r="L5009" i="3"/>
  <c r="K5009" i="3" s="1"/>
  <c r="F5009" i="3" s="1"/>
  <c r="O5359" i="3" l="1"/>
  <c r="M5358" i="3"/>
  <c r="N5010" i="3"/>
  <c r="L5010" i="3"/>
  <c r="K5010" i="3" s="1"/>
  <c r="F5010" i="3" s="1"/>
  <c r="O5360" i="3" l="1"/>
  <c r="M5359" i="3"/>
  <c r="L5011" i="3"/>
  <c r="K5011" i="3" s="1"/>
  <c r="F5011" i="3" s="1"/>
  <c r="N5011" i="3"/>
  <c r="O5361" i="3" l="1"/>
  <c r="M5360" i="3"/>
  <c r="L5012" i="3"/>
  <c r="K5012" i="3" s="1"/>
  <c r="F5012" i="3" s="1"/>
  <c r="N5012" i="3"/>
  <c r="O5362" i="3" l="1"/>
  <c r="M5361" i="3"/>
  <c r="N5013" i="3"/>
  <c r="L5013" i="3"/>
  <c r="K5013" i="3" s="1"/>
  <c r="F5013" i="3" s="1"/>
  <c r="O5363" i="3" l="1"/>
  <c r="M5362" i="3"/>
  <c r="L5014" i="3"/>
  <c r="K5014" i="3" s="1"/>
  <c r="F5014" i="3" s="1"/>
  <c r="N5014" i="3"/>
  <c r="O5364" i="3" l="1"/>
  <c r="M5363" i="3"/>
  <c r="N5015" i="3"/>
  <c r="L5015" i="3"/>
  <c r="K5015" i="3" s="1"/>
  <c r="F5015" i="3" s="1"/>
  <c r="O5365" i="3" l="1"/>
  <c r="M5364" i="3"/>
  <c r="N5016" i="3"/>
  <c r="L5016" i="3"/>
  <c r="K5016" i="3" s="1"/>
  <c r="O5366" i="3" l="1"/>
  <c r="M5365" i="3"/>
  <c r="L5017" i="3"/>
  <c r="K5017" i="3" s="1"/>
  <c r="N5017" i="3"/>
  <c r="F5016" i="3"/>
  <c r="O5367" i="3" l="1"/>
  <c r="M5366" i="3"/>
  <c r="F5017" i="3"/>
  <c r="L5018" i="3"/>
  <c r="K5018" i="3" s="1"/>
  <c r="F5018" i="3" s="1"/>
  <c r="N5018" i="3"/>
  <c r="O5368" i="3" l="1"/>
  <c r="M5367" i="3"/>
  <c r="N5019" i="3"/>
  <c r="L5019" i="3"/>
  <c r="K5019" i="3" s="1"/>
  <c r="F5019" i="3" s="1"/>
  <c r="O5369" i="3" l="1"/>
  <c r="M5368" i="3"/>
  <c r="N5020" i="3"/>
  <c r="L5020" i="3"/>
  <c r="K5020" i="3" s="1"/>
  <c r="F5020" i="3" s="1"/>
  <c r="O5370" i="3" l="1"/>
  <c r="M5369" i="3"/>
  <c r="N5021" i="3"/>
  <c r="T58" i="6" s="1"/>
  <c r="T59" i="6" s="1"/>
  <c r="L5021" i="3"/>
  <c r="K5021" i="3" s="1"/>
  <c r="F5021" i="3" s="1"/>
  <c r="O5371" i="3" l="1"/>
  <c r="M5370" i="3"/>
  <c r="N5022" i="3"/>
  <c r="L5022" i="3"/>
  <c r="K5022" i="3" s="1"/>
  <c r="O5372" i="3" l="1"/>
  <c r="M5371" i="3"/>
  <c r="F5022" i="3"/>
  <c r="L5023" i="3"/>
  <c r="K5023" i="3" s="1"/>
  <c r="F5023" i="3" s="1"/>
  <c r="N5023" i="3"/>
  <c r="O5373" i="3" l="1"/>
  <c r="M5372" i="3"/>
  <c r="L5024" i="3"/>
  <c r="K5024" i="3" s="1"/>
  <c r="F5024" i="3" s="1"/>
  <c r="N5024" i="3"/>
  <c r="O5374" i="3" l="1"/>
  <c r="M5373" i="3"/>
  <c r="N5025" i="3"/>
  <c r="L5025" i="3"/>
  <c r="K5025" i="3" s="1"/>
  <c r="F5025" i="3" s="1"/>
  <c r="O5375" i="3" l="1"/>
  <c r="M5374" i="3"/>
  <c r="N5026" i="3"/>
  <c r="L5026" i="3"/>
  <c r="K5026" i="3" s="1"/>
  <c r="F5026" i="3" s="1"/>
  <c r="O5376" i="3" l="1"/>
  <c r="M5375" i="3"/>
  <c r="L5027" i="3"/>
  <c r="K5027" i="3" s="1"/>
  <c r="N5027" i="3"/>
  <c r="O5377" i="3" l="1"/>
  <c r="M5376" i="3"/>
  <c r="F5027" i="3"/>
  <c r="E10" i="6"/>
  <c r="N5028" i="3"/>
  <c r="L5028" i="3"/>
  <c r="K5028" i="3" s="1"/>
  <c r="F5028" i="3" s="1"/>
  <c r="O5378" i="3" l="1"/>
  <c r="M5377" i="3"/>
  <c r="L5029" i="3"/>
  <c r="K5029" i="3" s="1"/>
  <c r="F5029" i="3" s="1"/>
  <c r="N5029" i="3"/>
  <c r="O5379" i="3" l="1"/>
  <c r="M5378" i="3"/>
  <c r="L5030" i="3"/>
  <c r="K5030" i="3" s="1"/>
  <c r="F5030" i="3" s="1"/>
  <c r="N5030" i="3"/>
  <c r="O5380" i="3" l="1"/>
  <c r="M5379" i="3"/>
  <c r="N5031" i="3"/>
  <c r="L5031" i="3"/>
  <c r="K5031" i="3" s="1"/>
  <c r="F5031" i="3" s="1"/>
  <c r="O5381" i="3" l="1"/>
  <c r="M5380" i="3"/>
  <c r="L5032" i="3"/>
  <c r="K5032" i="3" s="1"/>
  <c r="N5032" i="3"/>
  <c r="O5382" i="3" l="1"/>
  <c r="M5381" i="3"/>
  <c r="F5032" i="3"/>
  <c r="N5033" i="3"/>
  <c r="L5033" i="3"/>
  <c r="K5033" i="3" s="1"/>
  <c r="O5383" i="3" l="1"/>
  <c r="M5382" i="3"/>
  <c r="F5033" i="3"/>
  <c r="N5034" i="3"/>
  <c r="L5034" i="3"/>
  <c r="K5034" i="3" s="1"/>
  <c r="F5034" i="3" s="1"/>
  <c r="O5384" i="3" l="1"/>
  <c r="M5383" i="3"/>
  <c r="L5035" i="3"/>
  <c r="K5035" i="3" s="1"/>
  <c r="F5035" i="3" s="1"/>
  <c r="N5035" i="3"/>
  <c r="O5385" i="3" l="1"/>
  <c r="M5384" i="3"/>
  <c r="L5036" i="3"/>
  <c r="K5036" i="3" s="1"/>
  <c r="T15" i="6" s="1"/>
  <c r="T66" i="6" s="1"/>
  <c r="N5036" i="3"/>
  <c r="O5386" i="3" l="1"/>
  <c r="M5385" i="3"/>
  <c r="N5037" i="3"/>
  <c r="L5037" i="3"/>
  <c r="K5037" i="3" s="1"/>
  <c r="F5037" i="3" s="1"/>
  <c r="F5036" i="3"/>
  <c r="O5387" i="3" l="1"/>
  <c r="M5386" i="3"/>
  <c r="N5038" i="3"/>
  <c r="L5038" i="3"/>
  <c r="K5038" i="3" s="1"/>
  <c r="F5038" i="3" s="1"/>
  <c r="O5388" i="3" l="1"/>
  <c r="M5387" i="3"/>
  <c r="N5039" i="3"/>
  <c r="L5039" i="3"/>
  <c r="K5039" i="3" s="1"/>
  <c r="F5039" i="3" s="1"/>
  <c r="O5389" i="3" l="1"/>
  <c r="M5388" i="3"/>
  <c r="N5040" i="3"/>
  <c r="L5040" i="3"/>
  <c r="K5040" i="3" s="1"/>
  <c r="F5040" i="3" s="1"/>
  <c r="O5390" i="3" l="1"/>
  <c r="M5389" i="3"/>
  <c r="L5041" i="3"/>
  <c r="K5041" i="3" s="1"/>
  <c r="F5041" i="3" s="1"/>
  <c r="N5041" i="3"/>
  <c r="O5391" i="3" l="1"/>
  <c r="M5390" i="3"/>
  <c r="L5042" i="3"/>
  <c r="K5042" i="3" s="1"/>
  <c r="F5042" i="3" s="1"/>
  <c r="N5042" i="3"/>
  <c r="O5392" i="3" l="1"/>
  <c r="M5391" i="3"/>
  <c r="N5043" i="3"/>
  <c r="L5043" i="3"/>
  <c r="K5043" i="3" s="1"/>
  <c r="F5043" i="3" s="1"/>
  <c r="O5393" i="3" l="1"/>
  <c r="M5392" i="3"/>
  <c r="N5044" i="3"/>
  <c r="L5044" i="3"/>
  <c r="K5044" i="3" s="1"/>
  <c r="F5044" i="3" s="1"/>
  <c r="O5394" i="3" l="1"/>
  <c r="M5393" i="3"/>
  <c r="N5045" i="3"/>
  <c r="L5045" i="3"/>
  <c r="K5045" i="3" s="1"/>
  <c r="F5045" i="3" s="1"/>
  <c r="O5395" i="3" l="1"/>
  <c r="M5394" i="3"/>
  <c r="N5046" i="3"/>
  <c r="L5046" i="3"/>
  <c r="K5046" i="3" s="1"/>
  <c r="F5046" i="3" s="1"/>
  <c r="O5396" i="3" l="1"/>
  <c r="M5395" i="3"/>
  <c r="L5047" i="3"/>
  <c r="K5047" i="3" s="1"/>
  <c r="N5047" i="3"/>
  <c r="O5397" i="3" l="1"/>
  <c r="M5396" i="3"/>
  <c r="L5048" i="3"/>
  <c r="K5048" i="3" s="1"/>
  <c r="N5048" i="3"/>
  <c r="F5047" i="3"/>
  <c r="O5398" i="3" l="1"/>
  <c r="M5397" i="3"/>
  <c r="F5048" i="3"/>
  <c r="N5049" i="3"/>
  <c r="L5049" i="3"/>
  <c r="K5049" i="3" s="1"/>
  <c r="F5049" i="3" s="1"/>
  <c r="O5399" i="3" l="1"/>
  <c r="M5398" i="3"/>
  <c r="L5050" i="3"/>
  <c r="K5050" i="3" s="1"/>
  <c r="F5050" i="3" s="1"/>
  <c r="N5050" i="3"/>
  <c r="O5400" i="3" l="1"/>
  <c r="M5399" i="3"/>
  <c r="N5051" i="3"/>
  <c r="L5051" i="3"/>
  <c r="K5051" i="3" s="1"/>
  <c r="F5051" i="3" s="1"/>
  <c r="O5401" i="3" l="1"/>
  <c r="M5400" i="3"/>
  <c r="N5052" i="3"/>
  <c r="U58" i="6" s="1"/>
  <c r="U59" i="6" s="1"/>
  <c r="L5052" i="3"/>
  <c r="K5052" i="3" s="1"/>
  <c r="O5402" i="3" l="1"/>
  <c r="M5401" i="3"/>
  <c r="F5052" i="3"/>
  <c r="L5053" i="3"/>
  <c r="K5053" i="3" s="1"/>
  <c r="F5053" i="3" s="1"/>
  <c r="N5053" i="3"/>
  <c r="O5403" i="3" l="1"/>
  <c r="M5402" i="3"/>
  <c r="L5054" i="3"/>
  <c r="K5054" i="3" s="1"/>
  <c r="F5054" i="3" s="1"/>
  <c r="N5054" i="3"/>
  <c r="O5404" i="3" l="1"/>
  <c r="M5403" i="3"/>
  <c r="N5055" i="3"/>
  <c r="L5055" i="3"/>
  <c r="K5055" i="3" s="1"/>
  <c r="F5055" i="3" s="1"/>
  <c r="O5405" i="3" l="1"/>
  <c r="M5404" i="3"/>
  <c r="N5056" i="3"/>
  <c r="Q5056" i="3" s="1"/>
  <c r="L5056" i="3"/>
  <c r="K5056" i="3" s="1"/>
  <c r="F5056" i="3" s="1"/>
  <c r="O5406" i="3" l="1"/>
  <c r="M5405" i="3"/>
  <c r="N5057" i="3"/>
  <c r="Q5057" i="3" s="1"/>
  <c r="L5057" i="3"/>
  <c r="K5057" i="3" s="1"/>
  <c r="O5407" i="3" l="1"/>
  <c r="M5406" i="3"/>
  <c r="F5057" i="3"/>
  <c r="F10" i="6"/>
  <c r="F11" i="6" s="1"/>
  <c r="N5058" i="3"/>
  <c r="Q5058" i="3" s="1"/>
  <c r="L5058" i="3"/>
  <c r="K5058" i="3" s="1"/>
  <c r="F5058" i="3" s="1"/>
  <c r="O5408" i="3" l="1"/>
  <c r="M5407" i="3"/>
  <c r="F60" i="6"/>
  <c r="F65" i="6"/>
  <c r="L5059" i="3"/>
  <c r="K5059" i="3" s="1"/>
  <c r="F5059" i="3" s="1"/>
  <c r="N5059" i="3"/>
  <c r="Q5059" i="3" s="1"/>
  <c r="O5409" i="3" l="1"/>
  <c r="M5408" i="3"/>
  <c r="L5060" i="3"/>
  <c r="K5060" i="3" s="1"/>
  <c r="F5060" i="3" s="1"/>
  <c r="N5060" i="3"/>
  <c r="Q5060" i="3" s="1"/>
  <c r="O5410" i="3" l="1"/>
  <c r="M5409" i="3"/>
  <c r="N5061" i="3"/>
  <c r="Q5061" i="3" s="1"/>
  <c r="L5061" i="3"/>
  <c r="K5061" i="3" s="1"/>
  <c r="F5061" i="3" s="1"/>
  <c r="O5411" i="3" l="1"/>
  <c r="M5410" i="3"/>
  <c r="N5062" i="3"/>
  <c r="Q5062" i="3" s="1"/>
  <c r="L5062" i="3"/>
  <c r="K5062" i="3" s="1"/>
  <c r="O5412" i="3" l="1"/>
  <c r="M5411" i="3"/>
  <c r="F5062" i="3"/>
  <c r="N5063" i="3"/>
  <c r="Q5063" i="3" s="1"/>
  <c r="L5063" i="3"/>
  <c r="K5063" i="3" s="1"/>
  <c r="O5413" i="3" l="1"/>
  <c r="M5412" i="3"/>
  <c r="F5063" i="3"/>
  <c r="N5064" i="3"/>
  <c r="Q5064" i="3" s="1"/>
  <c r="L5064" i="3"/>
  <c r="K5064" i="3" s="1"/>
  <c r="F5064" i="3" s="1"/>
  <c r="O5414" i="3" l="1"/>
  <c r="M5413" i="3"/>
  <c r="L5065" i="3"/>
  <c r="K5065" i="3" s="1"/>
  <c r="F5065" i="3" s="1"/>
  <c r="N5065" i="3"/>
  <c r="Q5065" i="3" s="1"/>
  <c r="O5415" i="3" l="1"/>
  <c r="M5414" i="3"/>
  <c r="L5066" i="3"/>
  <c r="K5066" i="3" s="1"/>
  <c r="F5066" i="3" s="1"/>
  <c r="N5066" i="3"/>
  <c r="Q5066" i="3" s="1"/>
  <c r="O5416" i="3" l="1"/>
  <c r="M5415" i="3"/>
  <c r="N5067" i="3"/>
  <c r="Q5067" i="3" s="1"/>
  <c r="L5067" i="3"/>
  <c r="K5067" i="3" s="1"/>
  <c r="U15" i="6" s="1"/>
  <c r="U66" i="6" s="1"/>
  <c r="O5417" i="3" l="1"/>
  <c r="M5416" i="3"/>
  <c r="L5068" i="3"/>
  <c r="K5068" i="3" s="1"/>
  <c r="F5068" i="3" s="1"/>
  <c r="N5068" i="3"/>
  <c r="Q5068" i="3" s="1"/>
  <c r="F5067" i="3"/>
  <c r="O5418" i="3" l="1"/>
  <c r="M5417" i="3"/>
  <c r="N5069" i="3"/>
  <c r="Q5069" i="3" s="1"/>
  <c r="L5069" i="3"/>
  <c r="K5069" i="3" s="1"/>
  <c r="F5069" i="3" s="1"/>
  <c r="O5419" i="3" l="1"/>
  <c r="M5418" i="3"/>
  <c r="N5070" i="3"/>
  <c r="Q5070" i="3" s="1"/>
  <c r="L5070" i="3"/>
  <c r="K5070" i="3" s="1"/>
  <c r="F5070" i="3" s="1"/>
  <c r="O5420" i="3" l="1"/>
  <c r="M5419" i="3"/>
  <c r="L5071" i="3"/>
  <c r="K5071" i="3" s="1"/>
  <c r="F5071" i="3" s="1"/>
  <c r="N5071" i="3"/>
  <c r="Q5071" i="3" s="1"/>
  <c r="O5421" i="3" l="1"/>
  <c r="M5420" i="3"/>
  <c r="L5072" i="3"/>
  <c r="K5072" i="3" s="1"/>
  <c r="F5072" i="3" s="1"/>
  <c r="N5072" i="3"/>
  <c r="Q5072" i="3" s="1"/>
  <c r="O5422" i="3" l="1"/>
  <c r="M5421" i="3"/>
  <c r="N5073" i="3"/>
  <c r="Q5073" i="3" s="1"/>
  <c r="L5073" i="3"/>
  <c r="K5073" i="3" s="1"/>
  <c r="F5073" i="3" s="1"/>
  <c r="O5423" i="3" l="1"/>
  <c r="M5422" i="3"/>
  <c r="N5074" i="3"/>
  <c r="Q5074" i="3" s="1"/>
  <c r="L5074" i="3"/>
  <c r="K5074" i="3" s="1"/>
  <c r="F5074" i="3" s="1"/>
  <c r="O5424" i="3" l="1"/>
  <c r="M5423" i="3"/>
  <c r="N5075" i="3"/>
  <c r="Q5075" i="3" s="1"/>
  <c r="L5075" i="3"/>
  <c r="K5075" i="3" s="1"/>
  <c r="F5075" i="3" s="1"/>
  <c r="O5425" i="3" l="1"/>
  <c r="M5424" i="3"/>
  <c r="N5076" i="3"/>
  <c r="Q5076" i="3" s="1"/>
  <c r="L5076" i="3"/>
  <c r="K5076" i="3" s="1"/>
  <c r="F5076" i="3" s="1"/>
  <c r="O5426" i="3" l="1"/>
  <c r="M5425" i="3"/>
  <c r="L5077" i="3"/>
  <c r="K5077" i="3" s="1"/>
  <c r="D5077" i="3" s="1"/>
  <c r="N5077" i="3"/>
  <c r="Q5077" i="3" s="1"/>
  <c r="O5427" i="3" l="1"/>
  <c r="M5426" i="3"/>
  <c r="L5078" i="3"/>
  <c r="K5078" i="3" s="1"/>
  <c r="D5078" i="3" s="1"/>
  <c r="N5078" i="3"/>
  <c r="Q5078" i="3" s="1"/>
  <c r="F5077" i="3"/>
  <c r="O5428" i="3" l="1"/>
  <c r="M5427" i="3"/>
  <c r="F5078" i="3"/>
  <c r="N5079" i="3"/>
  <c r="Q5079" i="3" s="1"/>
  <c r="L5079" i="3"/>
  <c r="K5079" i="3" s="1"/>
  <c r="D5079" i="3" s="1"/>
  <c r="F5079" i="3" s="1"/>
  <c r="O5429" i="3" l="1"/>
  <c r="M5428" i="3"/>
  <c r="N5080" i="3"/>
  <c r="Q5080" i="3" s="1"/>
  <c r="L5080" i="3"/>
  <c r="K5080" i="3" s="1"/>
  <c r="D5080" i="3" s="1"/>
  <c r="F5080" i="3" s="1"/>
  <c r="O5430" i="3" l="1"/>
  <c r="M5429" i="3"/>
  <c r="L5081" i="3"/>
  <c r="K5081" i="3" s="1"/>
  <c r="D5081" i="3" s="1"/>
  <c r="F5081" i="3" s="1"/>
  <c r="N5081" i="3"/>
  <c r="Q5081" i="3" s="1"/>
  <c r="O5431" i="3" l="1"/>
  <c r="M5430" i="3"/>
  <c r="N5082" i="3"/>
  <c r="Q5082" i="3" s="1"/>
  <c r="V58" i="6" s="1"/>
  <c r="V59" i="6" s="1"/>
  <c r="L5082" i="3"/>
  <c r="K5082" i="3" s="1"/>
  <c r="D5082" i="3" s="1"/>
  <c r="F5082" i="3" s="1"/>
  <c r="O5432" i="3" l="1"/>
  <c r="M5431" i="3"/>
  <c r="L5083" i="3"/>
  <c r="K5083" i="3" s="1"/>
  <c r="D5083" i="3" s="1"/>
  <c r="N5083" i="3"/>
  <c r="Q5083" i="3" s="1"/>
  <c r="O5433" i="3" l="1"/>
  <c r="M5432" i="3"/>
  <c r="F5083" i="3"/>
  <c r="L5084" i="3"/>
  <c r="K5084" i="3" s="1"/>
  <c r="D5084" i="3" s="1"/>
  <c r="F5084" i="3" s="1"/>
  <c r="N5084" i="3"/>
  <c r="Q5084" i="3" s="1"/>
  <c r="O5434" i="3" l="1"/>
  <c r="M5433" i="3"/>
  <c r="N5085" i="3"/>
  <c r="Q5085" i="3" s="1"/>
  <c r="L5085" i="3"/>
  <c r="K5085" i="3" s="1"/>
  <c r="D5085" i="3" s="1"/>
  <c r="F5085" i="3" s="1"/>
  <c r="O5435" i="3" l="1"/>
  <c r="M5434" i="3"/>
  <c r="L5086" i="3"/>
  <c r="K5086" i="3" s="1"/>
  <c r="D5086" i="3" s="1"/>
  <c r="F5086" i="3" s="1"/>
  <c r="N5086" i="3"/>
  <c r="Q5086" i="3" s="1"/>
  <c r="O5436" i="3" l="1"/>
  <c r="M5435" i="3"/>
  <c r="N5087" i="3"/>
  <c r="Q5087" i="3" s="1"/>
  <c r="L5087" i="3"/>
  <c r="K5087" i="3" s="1"/>
  <c r="D5087" i="3" s="1"/>
  <c r="F5087" i="3" s="1"/>
  <c r="O5437" i="3" l="1"/>
  <c r="M5436" i="3"/>
  <c r="N5088" i="3"/>
  <c r="Q5088" i="3" s="1"/>
  <c r="L5088" i="3"/>
  <c r="K5088" i="3" s="1"/>
  <c r="D5088" i="3" s="1"/>
  <c r="O5438" i="3" l="1"/>
  <c r="M5437" i="3"/>
  <c r="F5088" i="3"/>
  <c r="G10" i="6"/>
  <c r="G11" i="6" s="1"/>
  <c r="G65" i="6" s="1"/>
  <c r="L5089" i="3"/>
  <c r="K5089" i="3" s="1"/>
  <c r="D5089" i="3" s="1"/>
  <c r="F5089" i="3" s="1"/>
  <c r="N5089" i="3"/>
  <c r="Q5089" i="3" s="1"/>
  <c r="O5439" i="3" l="1"/>
  <c r="M5438" i="3"/>
  <c r="G16" i="6"/>
  <c r="G60" i="6"/>
  <c r="L5090" i="3"/>
  <c r="K5090" i="3" s="1"/>
  <c r="D5090" i="3" s="1"/>
  <c r="F5090" i="3" s="1"/>
  <c r="N5090" i="3"/>
  <c r="Q5090" i="3" s="1"/>
  <c r="O5440" i="3" l="1"/>
  <c r="M5439" i="3"/>
  <c r="N5091" i="3"/>
  <c r="Q5091" i="3" s="1"/>
  <c r="L5091" i="3"/>
  <c r="K5091" i="3" s="1"/>
  <c r="D5091" i="3" s="1"/>
  <c r="F5091" i="3" s="1"/>
  <c r="O5441" i="3" l="1"/>
  <c r="M5440" i="3"/>
  <c r="N5092" i="3"/>
  <c r="Q5092" i="3" s="1"/>
  <c r="L5092" i="3"/>
  <c r="K5092" i="3" s="1"/>
  <c r="D5092" i="3" s="1"/>
  <c r="F5092" i="3" s="1"/>
  <c r="O5442" i="3" l="1"/>
  <c r="M5441" i="3"/>
  <c r="N5093" i="3"/>
  <c r="Q5093" i="3" s="1"/>
  <c r="L5093" i="3"/>
  <c r="K5093" i="3" s="1"/>
  <c r="D5093" i="3" s="1"/>
  <c r="O5443" i="3" l="1"/>
  <c r="M5442" i="3"/>
  <c r="F5093" i="3"/>
  <c r="N5094" i="3"/>
  <c r="Q5094" i="3" s="1"/>
  <c r="L5094" i="3"/>
  <c r="K5094" i="3" s="1"/>
  <c r="D5094" i="3" s="1"/>
  <c r="O5444" i="3" l="1"/>
  <c r="M5443" i="3"/>
  <c r="F5094" i="3"/>
  <c r="L5095" i="3"/>
  <c r="K5095" i="3" s="1"/>
  <c r="D5095" i="3" s="1"/>
  <c r="F5095" i="3" s="1"/>
  <c r="N5095" i="3"/>
  <c r="Q5095" i="3" s="1"/>
  <c r="O5445" i="3" l="1"/>
  <c r="M5444" i="3"/>
  <c r="L5096" i="3"/>
  <c r="K5096" i="3" s="1"/>
  <c r="D5096" i="3" s="1"/>
  <c r="F5096" i="3" s="1"/>
  <c r="N5096" i="3"/>
  <c r="Q5096" i="3" s="1"/>
  <c r="O5446" i="3" l="1"/>
  <c r="M5445" i="3"/>
  <c r="N5097" i="3"/>
  <c r="Q5097" i="3" s="1"/>
  <c r="L5097" i="3"/>
  <c r="K5097" i="3" s="1"/>
  <c r="D5097" i="3" s="1"/>
  <c r="V15" i="6" s="1"/>
  <c r="V66" i="6" s="1"/>
  <c r="O5447" i="3" l="1"/>
  <c r="M5446" i="3"/>
  <c r="N5098" i="3"/>
  <c r="Q5098" i="3" s="1"/>
  <c r="L5098" i="3"/>
  <c r="K5098" i="3" s="1"/>
  <c r="D5098" i="3" s="1"/>
  <c r="F5098" i="3" s="1"/>
  <c r="F5097" i="3"/>
  <c r="O5448" i="3" l="1"/>
  <c r="M5447" i="3"/>
  <c r="N5099" i="3"/>
  <c r="Q5099" i="3" s="1"/>
  <c r="L5099" i="3"/>
  <c r="K5099" i="3" s="1"/>
  <c r="D5099" i="3" s="1"/>
  <c r="F5099" i="3" s="1"/>
  <c r="O5449" i="3" l="1"/>
  <c r="M5448" i="3"/>
  <c r="N5100" i="3"/>
  <c r="Q5100" i="3" s="1"/>
  <c r="L5100" i="3"/>
  <c r="K5100" i="3" s="1"/>
  <c r="D5100" i="3" s="1"/>
  <c r="F5100" i="3" s="1"/>
  <c r="O5450" i="3" l="1"/>
  <c r="M5449" i="3"/>
  <c r="L5101" i="3"/>
  <c r="K5101" i="3" s="1"/>
  <c r="D5101" i="3" s="1"/>
  <c r="F5101" i="3" s="1"/>
  <c r="N5101" i="3"/>
  <c r="Q5101" i="3" s="1"/>
  <c r="O5451" i="3" l="1"/>
  <c r="M5450" i="3"/>
  <c r="L5102" i="3"/>
  <c r="K5102" i="3" s="1"/>
  <c r="D5102" i="3" s="1"/>
  <c r="F5102" i="3" s="1"/>
  <c r="N5102" i="3"/>
  <c r="Q5102" i="3" s="1"/>
  <c r="O5452" i="3" l="1"/>
  <c r="M5451" i="3"/>
  <c r="N5103" i="3"/>
  <c r="Q5103" i="3" s="1"/>
  <c r="L5103" i="3"/>
  <c r="K5103" i="3" s="1"/>
  <c r="D5103" i="3" s="1"/>
  <c r="F5103" i="3" s="1"/>
  <c r="O5453" i="3" l="1"/>
  <c r="M5452" i="3"/>
  <c r="L5104" i="3"/>
  <c r="K5104" i="3" s="1"/>
  <c r="D5104" i="3" s="1"/>
  <c r="F5104" i="3" s="1"/>
  <c r="N5104" i="3"/>
  <c r="Q5104" i="3" s="1"/>
  <c r="O5454" i="3" l="1"/>
  <c r="M5453" i="3"/>
  <c r="N5105" i="3"/>
  <c r="Q5105" i="3" s="1"/>
  <c r="L5105" i="3"/>
  <c r="K5105" i="3" s="1"/>
  <c r="D5105" i="3" s="1"/>
  <c r="F5105" i="3" s="1"/>
  <c r="O5455" i="3" l="1"/>
  <c r="M5454" i="3"/>
  <c r="N5106" i="3"/>
  <c r="Q5106" i="3" s="1"/>
  <c r="L5106" i="3"/>
  <c r="K5106" i="3" s="1"/>
  <c r="D5106" i="3" s="1"/>
  <c r="F5106" i="3" s="1"/>
  <c r="O5456" i="3" l="1"/>
  <c r="M5455" i="3"/>
  <c r="L5107" i="3"/>
  <c r="K5107" i="3" s="1"/>
  <c r="D5107" i="3" s="1"/>
  <c r="F5107" i="3" s="1"/>
  <c r="N5107" i="3"/>
  <c r="Q5107" i="3" s="1"/>
  <c r="O5457" i="3" l="1"/>
  <c r="M5456" i="3"/>
  <c r="L5108" i="3"/>
  <c r="K5108" i="3" s="1"/>
  <c r="D5108" i="3" s="1"/>
  <c r="N5108" i="3"/>
  <c r="Q5108" i="3" s="1"/>
  <c r="O5458" i="3" l="1"/>
  <c r="M5457" i="3"/>
  <c r="N5109" i="3"/>
  <c r="Q5109" i="3" s="1"/>
  <c r="L5109" i="3"/>
  <c r="K5109" i="3" s="1"/>
  <c r="D5109" i="3" s="1"/>
  <c r="F5108" i="3"/>
  <c r="O5459" i="3" l="1"/>
  <c r="M5458" i="3"/>
  <c r="F5109" i="3"/>
  <c r="N5110" i="3"/>
  <c r="Q5110" i="3" s="1"/>
  <c r="L5110" i="3"/>
  <c r="K5110" i="3" s="1"/>
  <c r="D5110" i="3" s="1"/>
  <c r="F5110" i="3" s="1"/>
  <c r="O5460" i="3" l="1"/>
  <c r="M5459" i="3"/>
  <c r="N5111" i="3"/>
  <c r="Q5111" i="3" s="1"/>
  <c r="L5111" i="3"/>
  <c r="K5111" i="3" s="1"/>
  <c r="D5111" i="3" s="1"/>
  <c r="F5111" i="3" s="1"/>
  <c r="O5461" i="3" l="1"/>
  <c r="M5460" i="3"/>
  <c r="N5112" i="3"/>
  <c r="Q5112" i="3" s="1"/>
  <c r="L5112" i="3"/>
  <c r="K5112" i="3" s="1"/>
  <c r="D5112" i="3" s="1"/>
  <c r="F5112" i="3" s="1"/>
  <c r="W58" i="6" l="1"/>
  <c r="W59" i="6" s="1"/>
  <c r="O5462" i="3"/>
  <c r="M5461" i="3"/>
  <c r="L5113" i="3"/>
  <c r="K5113" i="3" s="1"/>
  <c r="D5113" i="3" s="1"/>
  <c r="N5113" i="3"/>
  <c r="Q5113" i="3" s="1"/>
  <c r="O5463" i="3" l="1"/>
  <c r="M5462" i="3"/>
  <c r="F5113" i="3"/>
  <c r="L5114" i="3"/>
  <c r="K5114" i="3" s="1"/>
  <c r="D5114" i="3" s="1"/>
  <c r="F5114" i="3" s="1"/>
  <c r="N5114" i="3"/>
  <c r="Q5114" i="3" s="1"/>
  <c r="O5464" i="3" l="1"/>
  <c r="M5463" i="3"/>
  <c r="N5115" i="3"/>
  <c r="Q5115" i="3" s="1"/>
  <c r="L5115" i="3"/>
  <c r="K5115" i="3" s="1"/>
  <c r="D5115" i="3" s="1"/>
  <c r="F5115" i="3" s="1"/>
  <c r="O5465" i="3" l="1"/>
  <c r="M5464" i="3"/>
  <c r="N5116" i="3"/>
  <c r="Q5116" i="3" s="1"/>
  <c r="L5116" i="3"/>
  <c r="K5116" i="3" s="1"/>
  <c r="D5116" i="3" s="1"/>
  <c r="F5116" i="3" s="1"/>
  <c r="O5466" i="3" l="1"/>
  <c r="M5465" i="3"/>
  <c r="N5117" i="3"/>
  <c r="Q5117" i="3" s="1"/>
  <c r="L5117" i="3"/>
  <c r="K5117" i="3" s="1"/>
  <c r="D5117" i="3" s="1"/>
  <c r="F5117" i="3" s="1"/>
  <c r="O5467" i="3" l="1"/>
  <c r="M5466" i="3"/>
  <c r="N5118" i="3"/>
  <c r="Q5118" i="3" s="1"/>
  <c r="L5118" i="3"/>
  <c r="K5118" i="3" s="1"/>
  <c r="D5118" i="3" s="1"/>
  <c r="O5468" i="3" l="1"/>
  <c r="M5467" i="3"/>
  <c r="F5118" i="3"/>
  <c r="H10" i="6"/>
  <c r="H11" i="6" s="1"/>
  <c r="H65" i="6" s="1"/>
  <c r="L5119" i="3"/>
  <c r="K5119" i="3" s="1"/>
  <c r="D5119" i="3" s="1"/>
  <c r="F5119" i="3" s="1"/>
  <c r="N5119" i="3"/>
  <c r="Q5119" i="3" s="1"/>
  <c r="O5469" i="3" l="1"/>
  <c r="M5468" i="3"/>
  <c r="H16" i="6"/>
  <c r="H60" i="6"/>
  <c r="L5120" i="3"/>
  <c r="K5120" i="3" s="1"/>
  <c r="D5120" i="3" s="1"/>
  <c r="F5120" i="3" s="1"/>
  <c r="N5120" i="3"/>
  <c r="Q5120" i="3" s="1"/>
  <c r="O5470" i="3" l="1"/>
  <c r="M5469" i="3"/>
  <c r="N5121" i="3"/>
  <c r="Q5121" i="3" s="1"/>
  <c r="L5121" i="3"/>
  <c r="K5121" i="3" s="1"/>
  <c r="D5121" i="3" s="1"/>
  <c r="F5121" i="3" s="1"/>
  <c r="O5471" i="3" l="1"/>
  <c r="M5470" i="3"/>
  <c r="L5122" i="3"/>
  <c r="K5122" i="3" s="1"/>
  <c r="D5122" i="3" s="1"/>
  <c r="F5122" i="3" s="1"/>
  <c r="N5122" i="3"/>
  <c r="Q5122" i="3" s="1"/>
  <c r="O5472" i="3" l="1"/>
  <c r="M5471" i="3"/>
  <c r="N5123" i="3"/>
  <c r="Q5123" i="3" s="1"/>
  <c r="L5123" i="3"/>
  <c r="K5123" i="3" s="1"/>
  <c r="D5123" i="3" s="1"/>
  <c r="O5473" i="3" l="1"/>
  <c r="M5472" i="3"/>
  <c r="F5123" i="3"/>
  <c r="N5124" i="3"/>
  <c r="Q5124" i="3" s="1"/>
  <c r="L5124" i="3"/>
  <c r="K5124" i="3" s="1"/>
  <c r="D5124" i="3" s="1"/>
  <c r="O5474" i="3" l="1"/>
  <c r="M5473" i="3"/>
  <c r="F5124" i="3"/>
  <c r="L5125" i="3"/>
  <c r="K5125" i="3" s="1"/>
  <c r="D5125" i="3" s="1"/>
  <c r="F5125" i="3" s="1"/>
  <c r="N5125" i="3"/>
  <c r="Q5125" i="3" s="1"/>
  <c r="O5475" i="3" l="1"/>
  <c r="M5474" i="3"/>
  <c r="L5126" i="3"/>
  <c r="K5126" i="3" s="1"/>
  <c r="D5126" i="3" s="1"/>
  <c r="F5126" i="3" s="1"/>
  <c r="N5126" i="3"/>
  <c r="Q5126" i="3" s="1"/>
  <c r="O5476" i="3" l="1"/>
  <c r="M5475" i="3"/>
  <c r="N5127" i="3"/>
  <c r="Q5127" i="3" s="1"/>
  <c r="L5127" i="3"/>
  <c r="K5127" i="3" s="1"/>
  <c r="D5127" i="3" s="1"/>
  <c r="W15" i="6" s="1"/>
  <c r="W66" i="6" s="1"/>
  <c r="O5477" i="3" l="1"/>
  <c r="M5476" i="3"/>
  <c r="N5128" i="3"/>
  <c r="Q5128" i="3" s="1"/>
  <c r="L5128" i="3"/>
  <c r="K5128" i="3" s="1"/>
  <c r="D5128" i="3" s="1"/>
  <c r="F5128" i="3" s="1"/>
  <c r="F5127" i="3"/>
  <c r="O5478" i="3" l="1"/>
  <c r="M5477" i="3"/>
  <c r="N5129" i="3"/>
  <c r="Q5129" i="3" s="1"/>
  <c r="L5129" i="3"/>
  <c r="K5129" i="3" s="1"/>
  <c r="D5129" i="3" s="1"/>
  <c r="F5129" i="3" s="1"/>
  <c r="O5479" i="3" l="1"/>
  <c r="M5478" i="3"/>
  <c r="N5130" i="3"/>
  <c r="Q5130" i="3" s="1"/>
  <c r="L5130" i="3"/>
  <c r="K5130" i="3" s="1"/>
  <c r="D5130" i="3" s="1"/>
  <c r="F5130" i="3" s="1"/>
  <c r="O5480" i="3" l="1"/>
  <c r="M5479" i="3"/>
  <c r="L5131" i="3"/>
  <c r="K5131" i="3" s="1"/>
  <c r="D5131" i="3" s="1"/>
  <c r="F5131" i="3" s="1"/>
  <c r="N5131" i="3"/>
  <c r="Q5131" i="3" s="1"/>
  <c r="O5481" i="3" l="1"/>
  <c r="M5480" i="3"/>
  <c r="L5132" i="3"/>
  <c r="K5132" i="3" s="1"/>
  <c r="D5132" i="3" s="1"/>
  <c r="F5132" i="3" s="1"/>
  <c r="N5132" i="3"/>
  <c r="Q5132" i="3" s="1"/>
  <c r="O5482" i="3" l="1"/>
  <c r="M5481" i="3"/>
  <c r="N5133" i="3"/>
  <c r="Q5133" i="3" s="1"/>
  <c r="L5133" i="3"/>
  <c r="K5133" i="3" s="1"/>
  <c r="D5133" i="3" s="1"/>
  <c r="F5133" i="3" s="1"/>
  <c r="O5483" i="3" l="1"/>
  <c r="M5482" i="3"/>
  <c r="N5134" i="3"/>
  <c r="Q5134" i="3" s="1"/>
  <c r="L5134" i="3"/>
  <c r="K5134" i="3" s="1"/>
  <c r="D5134" i="3" s="1"/>
  <c r="F5134" i="3" s="1"/>
  <c r="O5484" i="3" l="1"/>
  <c r="M5483" i="3"/>
  <c r="L5135" i="3"/>
  <c r="K5135" i="3" s="1"/>
  <c r="D5135" i="3" s="1"/>
  <c r="F5135" i="3" s="1"/>
  <c r="N5135" i="3"/>
  <c r="Q5135" i="3" s="1"/>
  <c r="O5485" i="3" l="1"/>
  <c r="M5484" i="3"/>
  <c r="N5136" i="3"/>
  <c r="Q5136" i="3" s="1"/>
  <c r="L5136" i="3"/>
  <c r="K5136" i="3" s="1"/>
  <c r="D5136" i="3" s="1"/>
  <c r="F5136" i="3" s="1"/>
  <c r="O5486" i="3" l="1"/>
  <c r="M5485" i="3"/>
  <c r="L5137" i="3"/>
  <c r="K5137" i="3" s="1"/>
  <c r="D5137" i="3" s="1"/>
  <c r="F5137" i="3" s="1"/>
  <c r="N5137" i="3"/>
  <c r="Q5137" i="3" s="1"/>
  <c r="O5487" i="3" l="1"/>
  <c r="M5486" i="3"/>
  <c r="L5138" i="3"/>
  <c r="K5138" i="3" s="1"/>
  <c r="D5138" i="3" s="1"/>
  <c r="N5138" i="3"/>
  <c r="Q5138" i="3" s="1"/>
  <c r="O5488" i="3" l="1"/>
  <c r="M5487" i="3"/>
  <c r="N5139" i="3"/>
  <c r="Q5139" i="3" s="1"/>
  <c r="L5139" i="3"/>
  <c r="K5139" i="3" s="1"/>
  <c r="D5139" i="3" s="1"/>
  <c r="F5138" i="3"/>
  <c r="O5489" i="3" l="1"/>
  <c r="M5488" i="3"/>
  <c r="F5139" i="3"/>
  <c r="L5140" i="3"/>
  <c r="K5140" i="3" s="1"/>
  <c r="D5140" i="3" s="1"/>
  <c r="F5140" i="3" s="1"/>
  <c r="N5140" i="3"/>
  <c r="Q5140" i="3" s="1"/>
  <c r="O5490" i="3" l="1"/>
  <c r="M5489" i="3"/>
  <c r="N5141" i="3"/>
  <c r="Q5141" i="3" s="1"/>
  <c r="L5141" i="3"/>
  <c r="K5141" i="3" s="1"/>
  <c r="D5141" i="3" s="1"/>
  <c r="F5141" i="3" s="1"/>
  <c r="O5491" i="3" l="1"/>
  <c r="M5490" i="3"/>
  <c r="N5142" i="3"/>
  <c r="Q5142" i="3" s="1"/>
  <c r="L5142" i="3"/>
  <c r="K5142" i="3" s="1"/>
  <c r="D5142" i="3" s="1"/>
  <c r="F5142" i="3" s="1"/>
  <c r="O5492" i="3" l="1"/>
  <c r="M5491" i="3"/>
  <c r="L5143" i="3"/>
  <c r="K5143" i="3" s="1"/>
  <c r="D5143" i="3" s="1"/>
  <c r="F5143" i="3" s="1"/>
  <c r="N5143" i="3"/>
  <c r="Q5143" i="3" s="1"/>
  <c r="X58" i="6" l="1"/>
  <c r="X59" i="6" s="1"/>
  <c r="O5493" i="3"/>
  <c r="M5492" i="3"/>
  <c r="L5144" i="3"/>
  <c r="K5144" i="3" s="1"/>
  <c r="D5144" i="3" s="1"/>
  <c r="N5144" i="3"/>
  <c r="Q5144" i="3" s="1"/>
  <c r="O5494" i="3" l="1"/>
  <c r="M5493" i="3"/>
  <c r="F5144" i="3"/>
  <c r="N5145" i="3"/>
  <c r="Q5145" i="3" s="1"/>
  <c r="L5145" i="3"/>
  <c r="K5145" i="3" s="1"/>
  <c r="D5145" i="3" s="1"/>
  <c r="F5145" i="3" s="1"/>
  <c r="O5495" i="3" l="1"/>
  <c r="M5494" i="3"/>
  <c r="N5146" i="3"/>
  <c r="Q5146" i="3" s="1"/>
  <c r="L5146" i="3"/>
  <c r="K5146" i="3" s="1"/>
  <c r="D5146" i="3" s="1"/>
  <c r="F5146" i="3" s="1"/>
  <c r="O5496" i="3" l="1"/>
  <c r="M5495" i="3"/>
  <c r="N5147" i="3"/>
  <c r="Q5147" i="3" s="1"/>
  <c r="L5147" i="3"/>
  <c r="K5147" i="3" s="1"/>
  <c r="D5147" i="3" s="1"/>
  <c r="F5147" i="3" s="1"/>
  <c r="O5497" i="3" l="1"/>
  <c r="M5496" i="3"/>
  <c r="N5148" i="3"/>
  <c r="Q5148" i="3" s="1"/>
  <c r="L5148" i="3"/>
  <c r="K5148" i="3" s="1"/>
  <c r="D5148" i="3" s="1"/>
  <c r="F5148" i="3" s="1"/>
  <c r="O5498" i="3" l="1"/>
  <c r="M5497" i="3"/>
  <c r="L5149" i="3"/>
  <c r="K5149" i="3" s="1"/>
  <c r="D5149" i="3" s="1"/>
  <c r="N5149" i="3"/>
  <c r="Q5149" i="3" s="1"/>
  <c r="O5499" i="3" l="1"/>
  <c r="M5498" i="3"/>
  <c r="F5149" i="3"/>
  <c r="I10" i="6"/>
  <c r="I11" i="6" s="1"/>
  <c r="I65" i="6" s="1"/>
  <c r="L5150" i="3"/>
  <c r="K5150" i="3" s="1"/>
  <c r="D5150" i="3" s="1"/>
  <c r="F5150" i="3" s="1"/>
  <c r="N5150" i="3"/>
  <c r="Q5150" i="3" s="1"/>
  <c r="O5500" i="3" l="1"/>
  <c r="M5499" i="3"/>
  <c r="I16" i="6"/>
  <c r="I60" i="6"/>
  <c r="N5151" i="3"/>
  <c r="Q5151" i="3" s="1"/>
  <c r="L5151" i="3"/>
  <c r="K5151" i="3" s="1"/>
  <c r="D5151" i="3" s="1"/>
  <c r="F5151" i="3" s="1"/>
  <c r="O5501" i="3" l="1"/>
  <c r="M5500" i="3"/>
  <c r="N5152" i="3"/>
  <c r="Q5152" i="3" s="1"/>
  <c r="L5152" i="3"/>
  <c r="K5152" i="3" s="1"/>
  <c r="D5152" i="3" s="1"/>
  <c r="F5152" i="3" s="1"/>
  <c r="O5502" i="3" l="1"/>
  <c r="M5501" i="3"/>
  <c r="N5153" i="3"/>
  <c r="Q5153" i="3" s="1"/>
  <c r="L5153" i="3"/>
  <c r="K5153" i="3" s="1"/>
  <c r="D5153" i="3" s="1"/>
  <c r="O5503" i="3" l="1"/>
  <c r="M5502" i="3"/>
  <c r="F5153" i="3"/>
  <c r="N5154" i="3"/>
  <c r="Q5154" i="3" s="1"/>
  <c r="L5154" i="3"/>
  <c r="K5154" i="3" s="1"/>
  <c r="D5154" i="3" s="1"/>
  <c r="O5504" i="3" l="1"/>
  <c r="M5503" i="3"/>
  <c r="F5154" i="3"/>
  <c r="L5155" i="3"/>
  <c r="K5155" i="3" s="1"/>
  <c r="D5155" i="3" s="1"/>
  <c r="F5155" i="3" s="1"/>
  <c r="N5155" i="3"/>
  <c r="Q5155" i="3" s="1"/>
  <c r="O5505" i="3" l="1"/>
  <c r="M5504" i="3"/>
  <c r="L5156" i="3"/>
  <c r="K5156" i="3" s="1"/>
  <c r="D5156" i="3" s="1"/>
  <c r="F5156" i="3" s="1"/>
  <c r="N5156" i="3"/>
  <c r="Q5156" i="3" s="1"/>
  <c r="O5506" i="3" l="1"/>
  <c r="M5505" i="3"/>
  <c r="N5157" i="3"/>
  <c r="Q5157" i="3" s="1"/>
  <c r="L5157" i="3"/>
  <c r="K5157" i="3" s="1"/>
  <c r="D5157" i="3" s="1"/>
  <c r="F5157" i="3" s="1"/>
  <c r="O5507" i="3" l="1"/>
  <c r="M5506" i="3"/>
  <c r="L5158" i="3"/>
  <c r="K5158" i="3" s="1"/>
  <c r="D5158" i="3" s="1"/>
  <c r="X15" i="6" s="1"/>
  <c r="X66" i="6" s="1"/>
  <c r="N5158" i="3"/>
  <c r="Q5158" i="3" s="1"/>
  <c r="O5508" i="3" l="1"/>
  <c r="M5507" i="3"/>
  <c r="N5159" i="3"/>
  <c r="Q5159" i="3" s="1"/>
  <c r="L5159" i="3"/>
  <c r="K5159" i="3" s="1"/>
  <c r="D5159" i="3" s="1"/>
  <c r="F5159" i="3" s="1"/>
  <c r="F5158" i="3"/>
  <c r="O5509" i="3" l="1"/>
  <c r="M5508" i="3"/>
  <c r="N5160" i="3"/>
  <c r="Q5160" i="3" s="1"/>
  <c r="L5160" i="3"/>
  <c r="K5160" i="3" s="1"/>
  <c r="D5160" i="3" s="1"/>
  <c r="F5160" i="3" s="1"/>
  <c r="O5510" i="3" l="1"/>
  <c r="M5509" i="3"/>
  <c r="L5161" i="3"/>
  <c r="K5161" i="3" s="1"/>
  <c r="D5161" i="3" s="1"/>
  <c r="F5161" i="3" s="1"/>
  <c r="N5161" i="3"/>
  <c r="Q5161" i="3" s="1"/>
  <c r="O5511" i="3" l="1"/>
  <c r="M5510" i="3"/>
  <c r="L5162" i="3"/>
  <c r="K5162" i="3" s="1"/>
  <c r="D5162" i="3" s="1"/>
  <c r="F5162" i="3" s="1"/>
  <c r="N5162" i="3"/>
  <c r="Q5162" i="3" s="1"/>
  <c r="O5512" i="3" l="1"/>
  <c r="M5511" i="3"/>
  <c r="N5163" i="3"/>
  <c r="Q5163" i="3" s="1"/>
  <c r="L5163" i="3"/>
  <c r="K5163" i="3" s="1"/>
  <c r="D5163" i="3" s="1"/>
  <c r="F5163" i="3" s="1"/>
  <c r="O5513" i="3" l="1"/>
  <c r="M5512" i="3"/>
  <c r="N5164" i="3"/>
  <c r="Q5164" i="3" s="1"/>
  <c r="L5164" i="3"/>
  <c r="K5164" i="3" s="1"/>
  <c r="D5164" i="3" s="1"/>
  <c r="F5164" i="3" s="1"/>
  <c r="O5514" i="3" l="1"/>
  <c r="M5513" i="3"/>
  <c r="N5165" i="3"/>
  <c r="Q5165" i="3" s="1"/>
  <c r="L5165" i="3"/>
  <c r="K5165" i="3" s="1"/>
  <c r="D5165" i="3" s="1"/>
  <c r="F5165" i="3" s="1"/>
  <c r="O5515" i="3" l="1"/>
  <c r="M5514" i="3"/>
  <c r="N5166" i="3"/>
  <c r="Q5166" i="3" s="1"/>
  <c r="L5166" i="3"/>
  <c r="K5166" i="3" s="1"/>
  <c r="D5166" i="3" s="1"/>
  <c r="F5166" i="3" s="1"/>
  <c r="O5516" i="3" l="1"/>
  <c r="M5515" i="3"/>
  <c r="L5167" i="3"/>
  <c r="K5167" i="3" s="1"/>
  <c r="D5167" i="3" s="1"/>
  <c r="F5167" i="3" s="1"/>
  <c r="N5167" i="3"/>
  <c r="Q5167" i="3" s="1"/>
  <c r="O5517" i="3" l="1"/>
  <c r="M5516" i="3"/>
  <c r="L5168" i="3"/>
  <c r="K5168" i="3" s="1"/>
  <c r="D5168" i="3" s="1"/>
  <c r="N5168" i="3"/>
  <c r="Q5168" i="3" s="1"/>
  <c r="O5518" i="3" l="1"/>
  <c r="M5517" i="3"/>
  <c r="N5169" i="3"/>
  <c r="Q5169" i="3" s="1"/>
  <c r="L5169" i="3"/>
  <c r="K5169" i="3" s="1"/>
  <c r="D5169" i="3" s="1"/>
  <c r="F5168" i="3"/>
  <c r="O5519" i="3" l="1"/>
  <c r="M5518" i="3"/>
  <c r="F5169" i="3"/>
  <c r="N5170" i="3"/>
  <c r="Q5170" i="3" s="1"/>
  <c r="L5170" i="3"/>
  <c r="K5170" i="3" s="1"/>
  <c r="D5170" i="3" s="1"/>
  <c r="F5170" i="3" s="1"/>
  <c r="O5520" i="3" l="1"/>
  <c r="M5519" i="3"/>
  <c r="N5171" i="3"/>
  <c r="Q5171" i="3" s="1"/>
  <c r="L5171" i="3"/>
  <c r="K5171" i="3" s="1"/>
  <c r="D5171" i="3" s="1"/>
  <c r="F5171" i="3" s="1"/>
  <c r="O5521" i="3" l="1"/>
  <c r="M5520" i="3"/>
  <c r="N5172" i="3"/>
  <c r="Q5172" i="3" s="1"/>
  <c r="L5172" i="3"/>
  <c r="K5172" i="3" s="1"/>
  <c r="D5172" i="3" s="1"/>
  <c r="F5172" i="3" s="1"/>
  <c r="O5522" i="3" l="1"/>
  <c r="M5521" i="3"/>
  <c r="L5173" i="3"/>
  <c r="K5173" i="3" s="1"/>
  <c r="D5173" i="3" s="1"/>
  <c r="F5173" i="3" s="1"/>
  <c r="N5173" i="3"/>
  <c r="Q5173" i="3" s="1"/>
  <c r="Y58" i="6" l="1"/>
  <c r="Y59" i="6" s="1"/>
  <c r="O5523" i="3"/>
  <c r="M5522" i="3"/>
  <c r="L5174" i="3"/>
  <c r="K5174" i="3" s="1"/>
  <c r="D5174" i="3" s="1"/>
  <c r="N5174" i="3"/>
  <c r="Q5174" i="3" s="1"/>
  <c r="O5524" i="3" l="1"/>
  <c r="M5523" i="3"/>
  <c r="F5174" i="3"/>
  <c r="N5175" i="3"/>
  <c r="Q5175" i="3" s="1"/>
  <c r="L5175" i="3"/>
  <c r="K5175" i="3" s="1"/>
  <c r="D5175" i="3" s="1"/>
  <c r="F5175" i="3" s="1"/>
  <c r="O5525" i="3" l="1"/>
  <c r="M5524" i="3"/>
  <c r="L5176" i="3"/>
  <c r="K5176" i="3" s="1"/>
  <c r="D5176" i="3" s="1"/>
  <c r="F5176" i="3" s="1"/>
  <c r="N5176" i="3"/>
  <c r="Q5176" i="3" s="1"/>
  <c r="O5526" i="3" l="1"/>
  <c r="M5525" i="3"/>
  <c r="N5177" i="3"/>
  <c r="Q5177" i="3" s="1"/>
  <c r="L5177" i="3"/>
  <c r="K5177" i="3" s="1"/>
  <c r="D5177" i="3" s="1"/>
  <c r="F5177" i="3" s="1"/>
  <c r="O5527" i="3" l="1"/>
  <c r="M5526" i="3"/>
  <c r="N5178" i="3"/>
  <c r="Q5178" i="3" s="1"/>
  <c r="L5178" i="3"/>
  <c r="K5178" i="3" s="1"/>
  <c r="D5178" i="3" s="1"/>
  <c r="F5178" i="3" s="1"/>
  <c r="O5528" i="3" l="1"/>
  <c r="M5527" i="3"/>
  <c r="L5179" i="3"/>
  <c r="K5179" i="3" s="1"/>
  <c r="D5179" i="3" s="1"/>
  <c r="N5179" i="3"/>
  <c r="Q5179" i="3" s="1"/>
  <c r="O5529" i="3" l="1"/>
  <c r="M5528" i="3"/>
  <c r="F5179" i="3"/>
  <c r="J10" i="6"/>
  <c r="J11" i="6" s="1"/>
  <c r="J65" i="6" s="1"/>
  <c r="L5180" i="3"/>
  <c r="K5180" i="3" s="1"/>
  <c r="D5180" i="3" s="1"/>
  <c r="F5180" i="3" s="1"/>
  <c r="N5180" i="3"/>
  <c r="Q5180" i="3" s="1"/>
  <c r="O5530" i="3" l="1"/>
  <c r="M5529" i="3"/>
  <c r="J16" i="6"/>
  <c r="J60" i="6"/>
  <c r="N5181" i="3"/>
  <c r="Q5181" i="3" s="1"/>
  <c r="L5181" i="3"/>
  <c r="K5181" i="3" s="1"/>
  <c r="D5181" i="3" s="1"/>
  <c r="F5181" i="3" s="1"/>
  <c r="O5531" i="3" l="1"/>
  <c r="M5530" i="3"/>
  <c r="N5182" i="3"/>
  <c r="Q5182" i="3" s="1"/>
  <c r="L5182" i="3"/>
  <c r="K5182" i="3" s="1"/>
  <c r="D5182" i="3" s="1"/>
  <c r="F5182" i="3" s="1"/>
  <c r="O5532" i="3" l="1"/>
  <c r="M5531" i="3"/>
  <c r="N5183" i="3"/>
  <c r="Q5183" i="3" s="1"/>
  <c r="L5183" i="3"/>
  <c r="K5183" i="3" s="1"/>
  <c r="D5183" i="3" s="1"/>
  <c r="F5183" i="3" s="1"/>
  <c r="O5533" i="3" l="1"/>
  <c r="M5532" i="3"/>
  <c r="N5184" i="3"/>
  <c r="Q5184" i="3" s="1"/>
  <c r="L5184" i="3"/>
  <c r="K5184" i="3" s="1"/>
  <c r="D5184" i="3" s="1"/>
  <c r="O5534" i="3" l="1"/>
  <c r="M5533" i="3"/>
  <c r="F5184" i="3"/>
  <c r="L5185" i="3"/>
  <c r="K5185" i="3" s="1"/>
  <c r="D5185" i="3" s="1"/>
  <c r="N5185" i="3"/>
  <c r="Q5185" i="3" s="1"/>
  <c r="O5535" i="3" l="1"/>
  <c r="M5534" i="3"/>
  <c r="F5185" i="3"/>
  <c r="L5186" i="3"/>
  <c r="K5186" i="3" s="1"/>
  <c r="D5186" i="3" s="1"/>
  <c r="F5186" i="3" s="1"/>
  <c r="N5186" i="3"/>
  <c r="Q5186" i="3" s="1"/>
  <c r="O5536" i="3" l="1"/>
  <c r="M5535" i="3"/>
  <c r="N5187" i="3"/>
  <c r="Q5187" i="3" s="1"/>
  <c r="L5187" i="3"/>
  <c r="K5187" i="3" s="1"/>
  <c r="D5187" i="3" s="1"/>
  <c r="F5187" i="3" s="1"/>
  <c r="O5537" i="3" l="1"/>
  <c r="M5536" i="3"/>
  <c r="N5188" i="3"/>
  <c r="Q5188" i="3" s="1"/>
  <c r="L5188" i="3"/>
  <c r="K5188" i="3" s="1"/>
  <c r="D5188" i="3" s="1"/>
  <c r="Y15" i="6" s="1"/>
  <c r="Y66" i="6" s="1"/>
  <c r="O5538" i="3" l="1"/>
  <c r="M5537" i="3"/>
  <c r="L5189" i="3"/>
  <c r="K5189" i="3" s="1"/>
  <c r="D5189" i="3" s="1"/>
  <c r="F5189" i="3" s="1"/>
  <c r="N5189" i="3"/>
  <c r="Q5189" i="3" s="1"/>
  <c r="F5188" i="3"/>
  <c r="O5539" i="3" l="1"/>
  <c r="M5538" i="3"/>
  <c r="N5190" i="3"/>
  <c r="Q5190" i="3" s="1"/>
  <c r="L5190" i="3"/>
  <c r="K5190" i="3" s="1"/>
  <c r="D5190" i="3" s="1"/>
  <c r="F5190" i="3" s="1"/>
  <c r="O5540" i="3" l="1"/>
  <c r="M5539" i="3"/>
  <c r="L5191" i="3"/>
  <c r="K5191" i="3" s="1"/>
  <c r="D5191" i="3" s="1"/>
  <c r="F5191" i="3" s="1"/>
  <c r="N5191" i="3"/>
  <c r="Q5191" i="3" s="1"/>
  <c r="O5541" i="3" l="1"/>
  <c r="M5540" i="3"/>
  <c r="L5192" i="3"/>
  <c r="K5192" i="3" s="1"/>
  <c r="D5192" i="3" s="1"/>
  <c r="F5192" i="3" s="1"/>
  <c r="N5192" i="3"/>
  <c r="Q5192" i="3" s="1"/>
  <c r="O5542" i="3" l="1"/>
  <c r="M5541" i="3"/>
  <c r="N5193" i="3"/>
  <c r="Q5193" i="3" s="1"/>
  <c r="L5193" i="3"/>
  <c r="K5193" i="3" s="1"/>
  <c r="D5193" i="3" s="1"/>
  <c r="F5193" i="3" s="1"/>
  <c r="O5543" i="3" l="1"/>
  <c r="M5542" i="3"/>
  <c r="L5194" i="3"/>
  <c r="K5194" i="3" s="1"/>
  <c r="D5194" i="3" s="1"/>
  <c r="F5194" i="3" s="1"/>
  <c r="N5194" i="3"/>
  <c r="Q5194" i="3" s="1"/>
  <c r="O5544" i="3" l="1"/>
  <c r="M5543" i="3"/>
  <c r="N5195" i="3"/>
  <c r="Q5195" i="3" s="1"/>
  <c r="L5195" i="3"/>
  <c r="K5195" i="3" s="1"/>
  <c r="D5195" i="3" s="1"/>
  <c r="F5195" i="3" s="1"/>
  <c r="O5545" i="3" l="1"/>
  <c r="M5544" i="3"/>
  <c r="N5196" i="3"/>
  <c r="Q5196" i="3" s="1"/>
  <c r="L5196" i="3"/>
  <c r="K5196" i="3" s="1"/>
  <c r="D5196" i="3" s="1"/>
  <c r="F5196" i="3" s="1"/>
  <c r="O5546" i="3" l="1"/>
  <c r="M5545" i="3"/>
  <c r="L5197" i="3"/>
  <c r="K5197" i="3" s="1"/>
  <c r="D5197" i="3" s="1"/>
  <c r="F5197" i="3" s="1"/>
  <c r="N5197" i="3"/>
  <c r="Q5197" i="3" s="1"/>
  <c r="O5547" i="3" l="1"/>
  <c r="M5546" i="3"/>
  <c r="L5198" i="3"/>
  <c r="K5198" i="3" s="1"/>
  <c r="D5198" i="3" s="1"/>
  <c r="F5198" i="3" s="1"/>
  <c r="N5198" i="3"/>
  <c r="Q5198" i="3" s="1"/>
  <c r="O5548" i="3" l="1"/>
  <c r="M5547" i="3"/>
  <c r="N5199" i="3"/>
  <c r="Q5199" i="3" s="1"/>
  <c r="L5199" i="3"/>
  <c r="K5199" i="3" s="1"/>
  <c r="D5199" i="3" s="1"/>
  <c r="O5549" i="3" l="1"/>
  <c r="M5548" i="3"/>
  <c r="N5200" i="3"/>
  <c r="Q5200" i="3" s="1"/>
  <c r="L5200" i="3"/>
  <c r="K5200" i="3" s="1"/>
  <c r="D5200" i="3" s="1"/>
  <c r="F5199" i="3"/>
  <c r="O5550" i="3" l="1"/>
  <c r="M5549" i="3"/>
  <c r="F5200" i="3"/>
  <c r="N5201" i="3"/>
  <c r="Q5201" i="3" s="1"/>
  <c r="L5201" i="3"/>
  <c r="K5201" i="3" s="1"/>
  <c r="D5201" i="3" s="1"/>
  <c r="F5201" i="3" s="1"/>
  <c r="O5551" i="3" l="1"/>
  <c r="M5550" i="3"/>
  <c r="N5202" i="3"/>
  <c r="Q5202" i="3" s="1"/>
  <c r="L5202" i="3"/>
  <c r="K5202" i="3" s="1"/>
  <c r="D5202" i="3" s="1"/>
  <c r="F5202" i="3" s="1"/>
  <c r="O5552" i="3" l="1"/>
  <c r="M5551" i="3"/>
  <c r="L5203" i="3"/>
  <c r="K5203" i="3" s="1"/>
  <c r="D5203" i="3" s="1"/>
  <c r="F5203" i="3" s="1"/>
  <c r="N5203" i="3"/>
  <c r="Q5203" i="3" s="1"/>
  <c r="O5553" i="3" l="1"/>
  <c r="M5552" i="3"/>
  <c r="L5204" i="3"/>
  <c r="K5204" i="3" s="1"/>
  <c r="D5204" i="3" s="1"/>
  <c r="N5204" i="3"/>
  <c r="Q5204" i="3" s="1"/>
  <c r="Z58" i="6" l="1"/>
  <c r="Z59" i="6" s="1"/>
  <c r="O5554" i="3"/>
  <c r="M5553" i="3"/>
  <c r="F5204" i="3"/>
  <c r="N5205" i="3"/>
  <c r="Q5205" i="3" s="1"/>
  <c r="L5205" i="3"/>
  <c r="K5205" i="3" s="1"/>
  <c r="D5205" i="3" s="1"/>
  <c r="F5205" i="3" s="1"/>
  <c r="O5555" i="3" l="1"/>
  <c r="M5554" i="3"/>
  <c r="N5206" i="3"/>
  <c r="Q5206" i="3" s="1"/>
  <c r="L5206" i="3"/>
  <c r="K5206" i="3" s="1"/>
  <c r="D5206" i="3" s="1"/>
  <c r="F5206" i="3" s="1"/>
  <c r="O5556" i="3" l="1"/>
  <c r="M5555" i="3"/>
  <c r="N5207" i="3"/>
  <c r="Q5207" i="3" s="1"/>
  <c r="L5207" i="3"/>
  <c r="K5207" i="3" s="1"/>
  <c r="D5207" i="3" s="1"/>
  <c r="F5207" i="3" s="1"/>
  <c r="O5557" i="3" l="1"/>
  <c r="M5556" i="3"/>
  <c r="N5208" i="3"/>
  <c r="Q5208" i="3" s="1"/>
  <c r="L5208" i="3"/>
  <c r="K5208" i="3" s="1"/>
  <c r="D5208" i="3" s="1"/>
  <c r="F5208" i="3" s="1"/>
  <c r="O5558" i="3" l="1"/>
  <c r="M5557" i="3"/>
  <c r="L5209" i="3"/>
  <c r="K5209" i="3" s="1"/>
  <c r="D5209" i="3" s="1"/>
  <c r="N5209" i="3"/>
  <c r="Q5209" i="3" s="1"/>
  <c r="O5559" i="3" l="1"/>
  <c r="M5558" i="3"/>
  <c r="F5209" i="3"/>
  <c r="K10" i="6"/>
  <c r="L5210" i="3"/>
  <c r="K5210" i="3" s="1"/>
  <c r="D5210" i="3" s="1"/>
  <c r="F5210" i="3" s="1"/>
  <c r="N5210" i="3"/>
  <c r="Q5210" i="3" s="1"/>
  <c r="O5560" i="3" l="1"/>
  <c r="M5559" i="3"/>
  <c r="N5211" i="3"/>
  <c r="Q5211" i="3" s="1"/>
  <c r="L5211" i="3"/>
  <c r="K5211" i="3" s="1"/>
  <c r="D5211" i="3" s="1"/>
  <c r="F5211" i="3" s="1"/>
  <c r="O5561" i="3" l="1"/>
  <c r="M5560" i="3"/>
  <c r="L5212" i="3"/>
  <c r="K5212" i="3" s="1"/>
  <c r="D5212" i="3" s="1"/>
  <c r="F5212" i="3" s="1"/>
  <c r="N5212" i="3"/>
  <c r="Q5212" i="3" s="1"/>
  <c r="O5562" i="3" l="1"/>
  <c r="M5561" i="3"/>
  <c r="N5213" i="3"/>
  <c r="Q5213" i="3" s="1"/>
  <c r="L5213" i="3"/>
  <c r="K5213" i="3" s="1"/>
  <c r="D5213" i="3" s="1"/>
  <c r="F5213" i="3" s="1"/>
  <c r="O5563" i="3" l="1"/>
  <c r="M5562" i="3"/>
  <c r="N5214" i="3"/>
  <c r="Q5214" i="3" s="1"/>
  <c r="L5214" i="3"/>
  <c r="K5214" i="3" s="1"/>
  <c r="D5214" i="3" s="1"/>
  <c r="O5564" i="3" l="1"/>
  <c r="M5563" i="3"/>
  <c r="F5214" i="3"/>
  <c r="L5215" i="3"/>
  <c r="K5215" i="3" s="1"/>
  <c r="D5215" i="3" s="1"/>
  <c r="N5215" i="3"/>
  <c r="Q5215" i="3" s="1"/>
  <c r="O5565" i="3" l="1"/>
  <c r="M5564" i="3"/>
  <c r="F5215" i="3"/>
  <c r="L5216" i="3"/>
  <c r="K5216" i="3" s="1"/>
  <c r="D5216" i="3" s="1"/>
  <c r="F5216" i="3" s="1"/>
  <c r="N5216" i="3"/>
  <c r="Q5216" i="3" s="1"/>
  <c r="O5566" i="3" l="1"/>
  <c r="M5565" i="3"/>
  <c r="N5217" i="3"/>
  <c r="Q5217" i="3" s="1"/>
  <c r="L5217" i="3"/>
  <c r="K5217" i="3" s="1"/>
  <c r="D5217" i="3" s="1"/>
  <c r="F5217" i="3" s="1"/>
  <c r="O5567" i="3" l="1"/>
  <c r="M5566" i="3"/>
  <c r="N5218" i="3"/>
  <c r="Q5218" i="3" s="1"/>
  <c r="L5218" i="3"/>
  <c r="K5218" i="3" s="1"/>
  <c r="D5218" i="3" s="1"/>
  <c r="F5218" i="3" s="1"/>
  <c r="O5568" i="3" l="1"/>
  <c r="M5567" i="3"/>
  <c r="N5219" i="3"/>
  <c r="Q5219" i="3" s="1"/>
  <c r="L5219" i="3"/>
  <c r="K5219" i="3" s="1"/>
  <c r="D5219" i="3" s="1"/>
  <c r="Z15" i="6" s="1"/>
  <c r="Z66" i="6" s="1"/>
  <c r="O5569" i="3" l="1"/>
  <c r="M5568" i="3"/>
  <c r="N5220" i="3"/>
  <c r="Q5220" i="3" s="1"/>
  <c r="L5220" i="3"/>
  <c r="K5220" i="3" s="1"/>
  <c r="D5220" i="3" s="1"/>
  <c r="F5220" i="3" s="1"/>
  <c r="F5219" i="3"/>
  <c r="O5570" i="3" l="1"/>
  <c r="M5569" i="3"/>
  <c r="L5221" i="3"/>
  <c r="K5221" i="3" s="1"/>
  <c r="D5221" i="3" s="1"/>
  <c r="F5221" i="3" s="1"/>
  <c r="N5221" i="3"/>
  <c r="Q5221" i="3" s="1"/>
  <c r="O5571" i="3" l="1"/>
  <c r="M5570" i="3"/>
  <c r="L5222" i="3"/>
  <c r="K5222" i="3" s="1"/>
  <c r="D5222" i="3" s="1"/>
  <c r="F5222" i="3" s="1"/>
  <c r="N5222" i="3"/>
  <c r="Q5222" i="3" s="1"/>
  <c r="O5572" i="3" l="1"/>
  <c r="M5571" i="3"/>
  <c r="N5223" i="3"/>
  <c r="Q5223" i="3" s="1"/>
  <c r="L5223" i="3"/>
  <c r="K5223" i="3" s="1"/>
  <c r="D5223" i="3" s="1"/>
  <c r="F5223" i="3" s="1"/>
  <c r="O5573" i="3" l="1"/>
  <c r="M5572" i="3"/>
  <c r="N5224" i="3"/>
  <c r="Q5224" i="3" s="1"/>
  <c r="L5224" i="3"/>
  <c r="K5224" i="3" s="1"/>
  <c r="D5224" i="3" s="1"/>
  <c r="F5224" i="3" s="1"/>
  <c r="O5574" i="3" l="1"/>
  <c r="M5573" i="3"/>
  <c r="N5225" i="3"/>
  <c r="Q5225" i="3" s="1"/>
  <c r="L5225" i="3"/>
  <c r="K5225" i="3" s="1"/>
  <c r="D5225" i="3" s="1"/>
  <c r="F5225" i="3" s="1"/>
  <c r="O5575" i="3" l="1"/>
  <c r="M5574" i="3"/>
  <c r="N5226" i="3"/>
  <c r="Q5226" i="3" s="1"/>
  <c r="L5226" i="3"/>
  <c r="K5226" i="3" s="1"/>
  <c r="D5226" i="3" s="1"/>
  <c r="F5226" i="3" s="1"/>
  <c r="O5576" i="3" l="1"/>
  <c r="M5575" i="3"/>
  <c r="L5227" i="3"/>
  <c r="K5227" i="3" s="1"/>
  <c r="D5227" i="3" s="1"/>
  <c r="F5227" i="3" s="1"/>
  <c r="N5227" i="3"/>
  <c r="Q5227" i="3" s="1"/>
  <c r="O5577" i="3" l="1"/>
  <c r="M5576" i="3"/>
  <c r="L5228" i="3"/>
  <c r="K5228" i="3" s="1"/>
  <c r="D5228" i="3" s="1"/>
  <c r="F5228" i="3" s="1"/>
  <c r="N5228" i="3"/>
  <c r="Q5228" i="3" s="1"/>
  <c r="O5578" i="3" l="1"/>
  <c r="M5577" i="3"/>
  <c r="N5229" i="3"/>
  <c r="Q5229" i="3" s="1"/>
  <c r="L5229" i="3"/>
  <c r="K5229" i="3" s="1"/>
  <c r="D5229" i="3" s="1"/>
  <c r="O5579" i="3" l="1"/>
  <c r="M5578" i="3"/>
  <c r="L5230" i="3"/>
  <c r="K5230" i="3" s="1"/>
  <c r="D5230" i="3" s="1"/>
  <c r="N5230" i="3"/>
  <c r="Q5230" i="3" s="1"/>
  <c r="F5229" i="3"/>
  <c r="O5580" i="3" l="1"/>
  <c r="M5579" i="3"/>
  <c r="F5230" i="3"/>
  <c r="N5231" i="3"/>
  <c r="Q5231" i="3" s="1"/>
  <c r="L5231" i="3"/>
  <c r="K5231" i="3" s="1"/>
  <c r="D5231" i="3" s="1"/>
  <c r="F5231" i="3" s="1"/>
  <c r="O5581" i="3" l="1"/>
  <c r="M5580" i="3"/>
  <c r="N5232" i="3"/>
  <c r="Q5232" i="3" s="1"/>
  <c r="L5232" i="3"/>
  <c r="K5232" i="3" s="1"/>
  <c r="D5232" i="3" s="1"/>
  <c r="F5232" i="3" s="1"/>
  <c r="O5582" i="3" l="1"/>
  <c r="M5581" i="3"/>
  <c r="L5233" i="3"/>
  <c r="K5233" i="3" s="1"/>
  <c r="D5233" i="3" s="1"/>
  <c r="F5233" i="3" s="1"/>
  <c r="N5233" i="3"/>
  <c r="Q5233" i="3" s="1"/>
  <c r="O5583" i="3" l="1"/>
  <c r="M5582" i="3"/>
  <c r="L5234" i="3"/>
  <c r="K5234" i="3" s="1"/>
  <c r="D5234" i="3" s="1"/>
  <c r="F5234" i="3" s="1"/>
  <c r="N5234" i="3"/>
  <c r="Q5234" i="3" s="1"/>
  <c r="AA58" i="6" l="1"/>
  <c r="AA59" i="6" s="1"/>
  <c r="O5584" i="3"/>
  <c r="M5583" i="3"/>
  <c r="N5235" i="3"/>
  <c r="Q5235" i="3" s="1"/>
  <c r="L5235" i="3"/>
  <c r="K5235" i="3" s="1"/>
  <c r="D5235" i="3" s="1"/>
  <c r="O5585" i="3" l="1"/>
  <c r="M5584" i="3"/>
  <c r="F5235" i="3"/>
  <c r="N5236" i="3"/>
  <c r="Q5236" i="3" s="1"/>
  <c r="L5236" i="3"/>
  <c r="K5236" i="3" s="1"/>
  <c r="D5236" i="3" s="1"/>
  <c r="F5236" i="3" s="1"/>
  <c r="O5586" i="3" l="1"/>
  <c r="M5585" i="3"/>
  <c r="N5237" i="3"/>
  <c r="Q5237" i="3" s="1"/>
  <c r="L5237" i="3"/>
  <c r="K5237" i="3" s="1"/>
  <c r="D5237" i="3" s="1"/>
  <c r="F5237" i="3" s="1"/>
  <c r="O5587" i="3" l="1"/>
  <c r="M5586" i="3"/>
  <c r="N5238" i="3"/>
  <c r="Q5238" i="3" s="1"/>
  <c r="L5238" i="3"/>
  <c r="K5238" i="3" s="1"/>
  <c r="D5238" i="3" s="1"/>
  <c r="F5238" i="3" s="1"/>
  <c r="O5588" i="3" l="1"/>
  <c r="M5587" i="3"/>
  <c r="L5239" i="3"/>
  <c r="K5239" i="3" s="1"/>
  <c r="D5239" i="3" s="1"/>
  <c r="F5239" i="3" s="1"/>
  <c r="N5239" i="3"/>
  <c r="Q5239" i="3" s="1"/>
  <c r="O5589" i="3" l="1"/>
  <c r="M5588" i="3"/>
  <c r="L5240" i="3"/>
  <c r="K5240" i="3" s="1"/>
  <c r="D5240" i="3" s="1"/>
  <c r="N5240" i="3"/>
  <c r="Q5240" i="3" s="1"/>
  <c r="O5590" i="3" l="1"/>
  <c r="M5589" i="3"/>
  <c r="F5240" i="3"/>
  <c r="L10" i="6"/>
  <c r="L11" i="6" s="1"/>
  <c r="L65" i="6" s="1"/>
  <c r="N5241" i="3"/>
  <c r="Q5241" i="3" s="1"/>
  <c r="L5241" i="3"/>
  <c r="K5241" i="3" s="1"/>
  <c r="D5241" i="3" s="1"/>
  <c r="F5241" i="3" s="1"/>
  <c r="O5591" i="3" l="1"/>
  <c r="M5590" i="3"/>
  <c r="L16" i="6"/>
  <c r="L60" i="6"/>
  <c r="N5242" i="3"/>
  <c r="Q5242" i="3" s="1"/>
  <c r="L5242" i="3"/>
  <c r="K5242" i="3" s="1"/>
  <c r="D5242" i="3" s="1"/>
  <c r="F5242" i="3" s="1"/>
  <c r="O5592" i="3" l="1"/>
  <c r="M5591" i="3"/>
  <c r="L5243" i="3"/>
  <c r="K5243" i="3" s="1"/>
  <c r="D5243" i="3" s="1"/>
  <c r="F5243" i="3" s="1"/>
  <c r="N5243" i="3"/>
  <c r="Q5243" i="3" s="1"/>
  <c r="O5593" i="3" l="1"/>
  <c r="M5592" i="3"/>
  <c r="N5244" i="3"/>
  <c r="Q5244" i="3" s="1"/>
  <c r="L5244" i="3"/>
  <c r="K5244" i="3" s="1"/>
  <c r="D5244" i="3" s="1"/>
  <c r="F5244" i="3" s="1"/>
  <c r="O5594" i="3" l="1"/>
  <c r="M5593" i="3"/>
  <c r="L5245" i="3"/>
  <c r="K5245" i="3" s="1"/>
  <c r="D5245" i="3" s="1"/>
  <c r="N5245" i="3"/>
  <c r="Q5245" i="3" s="1"/>
  <c r="O5595" i="3" l="1"/>
  <c r="M5594" i="3"/>
  <c r="F5245" i="3"/>
  <c r="L5246" i="3"/>
  <c r="K5246" i="3" s="1"/>
  <c r="D5246" i="3" s="1"/>
  <c r="N5246" i="3"/>
  <c r="Q5246" i="3" s="1"/>
  <c r="O5596" i="3" l="1"/>
  <c r="M5595" i="3"/>
  <c r="F5246" i="3"/>
  <c r="N5247" i="3"/>
  <c r="Q5247" i="3" s="1"/>
  <c r="L5247" i="3"/>
  <c r="K5247" i="3" s="1"/>
  <c r="D5247" i="3" s="1"/>
  <c r="F5247" i="3" s="1"/>
  <c r="O5597" i="3" l="1"/>
  <c r="M5596" i="3"/>
  <c r="L5248" i="3"/>
  <c r="K5248" i="3" s="1"/>
  <c r="D5248" i="3" s="1"/>
  <c r="F5248" i="3" s="1"/>
  <c r="N5248" i="3"/>
  <c r="Q5248" i="3" s="1"/>
  <c r="O5598" i="3" l="1"/>
  <c r="M5597" i="3"/>
  <c r="N5249" i="3"/>
  <c r="Q5249" i="3" s="1"/>
  <c r="L5249" i="3"/>
  <c r="K5249" i="3" s="1"/>
  <c r="D5249" i="3" s="1"/>
  <c r="AA15" i="6" s="1"/>
  <c r="AA66" i="6" s="1"/>
  <c r="O5599" i="3" l="1"/>
  <c r="M5598" i="3"/>
  <c r="N5250" i="3"/>
  <c r="Q5250" i="3" s="1"/>
  <c r="L5250" i="3"/>
  <c r="K5250" i="3" s="1"/>
  <c r="D5250" i="3" s="1"/>
  <c r="F5250" i="3" s="1"/>
  <c r="F5249" i="3"/>
  <c r="O5600" i="3" l="1"/>
  <c r="M5599" i="3"/>
  <c r="L5251" i="3"/>
  <c r="K5251" i="3" s="1"/>
  <c r="D5251" i="3" s="1"/>
  <c r="F5251" i="3" s="1"/>
  <c r="N5251" i="3"/>
  <c r="Q5251" i="3" s="1"/>
  <c r="O5601" i="3" l="1"/>
  <c r="M5600" i="3"/>
  <c r="L5252" i="3"/>
  <c r="K5252" i="3" s="1"/>
  <c r="D5252" i="3" s="1"/>
  <c r="F5252" i="3" s="1"/>
  <c r="N5252" i="3"/>
  <c r="Q5252" i="3" s="1"/>
  <c r="O5602" i="3" l="1"/>
  <c r="M5601" i="3"/>
  <c r="N5253" i="3"/>
  <c r="Q5253" i="3" s="1"/>
  <c r="L5253" i="3"/>
  <c r="K5253" i="3" s="1"/>
  <c r="D5253" i="3" s="1"/>
  <c r="F5253" i="3" s="1"/>
  <c r="O5603" i="3" l="1"/>
  <c r="M5602" i="3"/>
  <c r="N5254" i="3"/>
  <c r="Q5254" i="3" s="1"/>
  <c r="L5254" i="3"/>
  <c r="K5254" i="3" s="1"/>
  <c r="D5254" i="3" s="1"/>
  <c r="F5254" i="3" s="1"/>
  <c r="O5604" i="3" l="1"/>
  <c r="M5603" i="3"/>
  <c r="N5255" i="3"/>
  <c r="Q5255" i="3" s="1"/>
  <c r="L5255" i="3"/>
  <c r="K5255" i="3" s="1"/>
  <c r="D5255" i="3" s="1"/>
  <c r="F5255" i="3" s="1"/>
  <c r="O5605" i="3" l="1"/>
  <c r="M5604" i="3"/>
  <c r="N5256" i="3"/>
  <c r="Q5256" i="3" s="1"/>
  <c r="L5256" i="3"/>
  <c r="K5256" i="3" s="1"/>
  <c r="D5256" i="3" s="1"/>
  <c r="F5256" i="3" s="1"/>
  <c r="O5606" i="3" l="1"/>
  <c r="M5605" i="3"/>
  <c r="L5257" i="3"/>
  <c r="K5257" i="3" s="1"/>
  <c r="D5257" i="3" s="1"/>
  <c r="F5257" i="3" s="1"/>
  <c r="N5257" i="3"/>
  <c r="Q5257" i="3" s="1"/>
  <c r="O5607" i="3" l="1"/>
  <c r="M5606" i="3"/>
  <c r="L5258" i="3"/>
  <c r="K5258" i="3" s="1"/>
  <c r="D5258" i="3" s="1"/>
  <c r="F5258" i="3" s="1"/>
  <c r="N5258" i="3"/>
  <c r="Q5258" i="3" s="1"/>
  <c r="O5608" i="3" l="1"/>
  <c r="M5607" i="3"/>
  <c r="N5259" i="3"/>
  <c r="Q5259" i="3" s="1"/>
  <c r="L5259" i="3"/>
  <c r="K5259" i="3" s="1"/>
  <c r="D5259" i="3" s="1"/>
  <c r="F5259" i="3" s="1"/>
  <c r="O5609" i="3" l="1"/>
  <c r="M5608" i="3"/>
  <c r="N5260" i="3"/>
  <c r="Q5260" i="3" s="1"/>
  <c r="L5260" i="3"/>
  <c r="K5260" i="3" s="1"/>
  <c r="D5260" i="3" s="1"/>
  <c r="O5610" i="3" l="1"/>
  <c r="M5609" i="3"/>
  <c r="N5261" i="3"/>
  <c r="Q5261" i="3" s="1"/>
  <c r="L5261" i="3"/>
  <c r="K5261" i="3" s="1"/>
  <c r="D5261" i="3" s="1"/>
  <c r="F5260" i="3"/>
  <c r="O5611" i="3" l="1"/>
  <c r="M5610" i="3"/>
  <c r="F5261" i="3"/>
  <c r="N5262" i="3"/>
  <c r="Q5262" i="3" s="1"/>
  <c r="L5262" i="3"/>
  <c r="K5262" i="3" s="1"/>
  <c r="D5262" i="3" s="1"/>
  <c r="F5262" i="3" s="1"/>
  <c r="O5612" i="3" l="1"/>
  <c r="M5611" i="3"/>
  <c r="L5263" i="3"/>
  <c r="K5263" i="3" s="1"/>
  <c r="D5263" i="3" s="1"/>
  <c r="F5263" i="3" s="1"/>
  <c r="N5263" i="3"/>
  <c r="Q5263" i="3" s="1"/>
  <c r="O5613" i="3" l="1"/>
  <c r="M5612" i="3"/>
  <c r="L5264" i="3"/>
  <c r="K5264" i="3" s="1"/>
  <c r="D5264" i="3" s="1"/>
  <c r="F5264" i="3" s="1"/>
  <c r="N5264" i="3"/>
  <c r="Q5264" i="3" s="1"/>
  <c r="O5614" i="3" l="1"/>
  <c r="M5613" i="3"/>
  <c r="N5265" i="3"/>
  <c r="Q5265" i="3" s="1"/>
  <c r="L5265" i="3"/>
  <c r="K5265" i="3" s="1"/>
  <c r="D5265" i="3" s="1"/>
  <c r="AB58" i="6" l="1"/>
  <c r="AB59" i="6" s="1"/>
  <c r="O5615" i="3"/>
  <c r="M5614" i="3"/>
  <c r="F5265" i="3"/>
  <c r="L5266" i="3"/>
  <c r="K5266" i="3" s="1"/>
  <c r="D5266" i="3" s="1"/>
  <c r="F5266" i="3" s="1"/>
  <c r="N5266" i="3"/>
  <c r="Q5266" i="3" s="1"/>
  <c r="O5616" i="3" l="1"/>
  <c r="M5615" i="3"/>
  <c r="N5267" i="3"/>
  <c r="Q5267" i="3" s="1"/>
  <c r="L5267" i="3"/>
  <c r="K5267" i="3" s="1"/>
  <c r="D5267" i="3" s="1"/>
  <c r="F5267" i="3" s="1"/>
  <c r="O5617" i="3" l="1"/>
  <c r="M5616" i="3"/>
  <c r="N5268" i="3"/>
  <c r="Q5268" i="3" s="1"/>
  <c r="L5268" i="3"/>
  <c r="K5268" i="3" s="1"/>
  <c r="D5268" i="3" s="1"/>
  <c r="F5268" i="3" s="1"/>
  <c r="O5618" i="3" l="1"/>
  <c r="M5617" i="3"/>
  <c r="L5269" i="3"/>
  <c r="K5269" i="3" s="1"/>
  <c r="D5269" i="3" s="1"/>
  <c r="F5269" i="3" s="1"/>
  <c r="N5269" i="3"/>
  <c r="Q5269" i="3" s="1"/>
  <c r="O5619" i="3" l="1"/>
  <c r="M5618" i="3"/>
  <c r="L5270" i="3"/>
  <c r="K5270" i="3" s="1"/>
  <c r="D5270" i="3" s="1"/>
  <c r="N5270" i="3"/>
  <c r="Q5270" i="3" s="1"/>
  <c r="O5620" i="3" l="1"/>
  <c r="M5619" i="3"/>
  <c r="F5270" i="3"/>
  <c r="M10" i="6"/>
  <c r="M11" i="6" s="1"/>
  <c r="M65" i="6" s="1"/>
  <c r="N5271" i="3"/>
  <c r="Q5271" i="3" s="1"/>
  <c r="L5271" i="3"/>
  <c r="K5271" i="3" s="1"/>
  <c r="D5271" i="3" s="1"/>
  <c r="F5271" i="3" s="1"/>
  <c r="O5621" i="3" l="1"/>
  <c r="M5620" i="3"/>
  <c r="M16" i="6"/>
  <c r="M60" i="6"/>
  <c r="N5272" i="3"/>
  <c r="Q5272" i="3" s="1"/>
  <c r="L5272" i="3"/>
  <c r="K5272" i="3" s="1"/>
  <c r="D5272" i="3" s="1"/>
  <c r="F5272" i="3" s="1"/>
  <c r="O5622" i="3" l="1"/>
  <c r="M5621" i="3"/>
  <c r="N5273" i="3"/>
  <c r="Q5273" i="3" s="1"/>
  <c r="L5273" i="3"/>
  <c r="K5273" i="3" s="1"/>
  <c r="D5273" i="3" s="1"/>
  <c r="F5273" i="3" s="1"/>
  <c r="O5623" i="3" l="1"/>
  <c r="M5622" i="3"/>
  <c r="N5274" i="3"/>
  <c r="Q5274" i="3" s="1"/>
  <c r="L5274" i="3"/>
  <c r="K5274" i="3" s="1"/>
  <c r="D5274" i="3" s="1"/>
  <c r="F5274" i="3" s="1"/>
  <c r="O5624" i="3" l="1"/>
  <c r="M5623" i="3"/>
  <c r="L5275" i="3"/>
  <c r="K5275" i="3" s="1"/>
  <c r="D5275" i="3" s="1"/>
  <c r="N5275" i="3"/>
  <c r="Q5275" i="3" s="1"/>
  <c r="O5625" i="3" l="1"/>
  <c r="M5624" i="3"/>
  <c r="F5275" i="3"/>
  <c r="L5276" i="3"/>
  <c r="K5276" i="3" s="1"/>
  <c r="D5276" i="3" s="1"/>
  <c r="N5276" i="3"/>
  <c r="Q5276" i="3" s="1"/>
  <c r="O5626" i="3" l="1"/>
  <c r="M5625" i="3"/>
  <c r="F5276" i="3"/>
  <c r="N5277" i="3"/>
  <c r="Q5277" i="3" s="1"/>
  <c r="L5277" i="3"/>
  <c r="K5277" i="3" s="1"/>
  <c r="D5277" i="3" s="1"/>
  <c r="F5277" i="3" s="1"/>
  <c r="O5627" i="3" l="1"/>
  <c r="M5626" i="3"/>
  <c r="N5278" i="3"/>
  <c r="Q5278" i="3" s="1"/>
  <c r="L5278" i="3"/>
  <c r="K5278" i="3" s="1"/>
  <c r="D5278" i="3" s="1"/>
  <c r="F5278" i="3" s="1"/>
  <c r="O5628" i="3" l="1"/>
  <c r="M5627" i="3"/>
  <c r="N5279" i="3"/>
  <c r="Q5279" i="3" s="1"/>
  <c r="L5279" i="3"/>
  <c r="K5279" i="3" s="1"/>
  <c r="D5279" i="3" s="1"/>
  <c r="F5279" i="3" s="1"/>
  <c r="O5629" i="3" l="1"/>
  <c r="M5628" i="3"/>
  <c r="N5280" i="3"/>
  <c r="Q5280" i="3" s="1"/>
  <c r="L5280" i="3"/>
  <c r="K5280" i="3" s="1"/>
  <c r="D5280" i="3" s="1"/>
  <c r="AB15" i="6" s="1"/>
  <c r="AB66" i="6" s="1"/>
  <c r="O5630" i="3" l="1"/>
  <c r="M5629" i="3"/>
  <c r="L5281" i="3"/>
  <c r="K5281" i="3" s="1"/>
  <c r="D5281" i="3" s="1"/>
  <c r="F5281" i="3" s="1"/>
  <c r="N5281" i="3"/>
  <c r="Q5281" i="3" s="1"/>
  <c r="F5280" i="3"/>
  <c r="O5631" i="3" l="1"/>
  <c r="M5630" i="3"/>
  <c r="L5282" i="3"/>
  <c r="K5282" i="3" s="1"/>
  <c r="D5282" i="3" s="1"/>
  <c r="F5282" i="3" s="1"/>
  <c r="N5282" i="3"/>
  <c r="Q5282" i="3" s="1"/>
  <c r="O5632" i="3" l="1"/>
  <c r="M5631" i="3"/>
  <c r="N5283" i="3"/>
  <c r="Q5283" i="3" s="1"/>
  <c r="L5283" i="3"/>
  <c r="K5283" i="3" s="1"/>
  <c r="D5283" i="3" s="1"/>
  <c r="F5283" i="3" s="1"/>
  <c r="O5633" i="3" l="1"/>
  <c r="M5632" i="3"/>
  <c r="L5284" i="3"/>
  <c r="K5284" i="3" s="1"/>
  <c r="D5284" i="3" s="1"/>
  <c r="F5284" i="3" s="1"/>
  <c r="N5284" i="3"/>
  <c r="Q5284" i="3" s="1"/>
  <c r="O5634" i="3" l="1"/>
  <c r="M5633" i="3"/>
  <c r="N5285" i="3"/>
  <c r="Q5285" i="3" s="1"/>
  <c r="L5285" i="3"/>
  <c r="K5285" i="3" s="1"/>
  <c r="D5285" i="3" s="1"/>
  <c r="F5285" i="3" s="1"/>
  <c r="O5635" i="3" l="1"/>
  <c r="M5634" i="3"/>
  <c r="N5286" i="3"/>
  <c r="Q5286" i="3" s="1"/>
  <c r="L5286" i="3"/>
  <c r="K5286" i="3" s="1"/>
  <c r="D5286" i="3" s="1"/>
  <c r="F5286" i="3" s="1"/>
  <c r="O5636" i="3" l="1"/>
  <c r="M5635" i="3"/>
  <c r="L5287" i="3"/>
  <c r="K5287" i="3" s="1"/>
  <c r="D5287" i="3" s="1"/>
  <c r="F5287" i="3" s="1"/>
  <c r="N5287" i="3"/>
  <c r="Q5287" i="3" s="1"/>
  <c r="O5637" i="3" l="1"/>
  <c r="M5636" i="3"/>
  <c r="L5288" i="3"/>
  <c r="K5288" i="3" s="1"/>
  <c r="D5288" i="3" s="1"/>
  <c r="F5288" i="3" s="1"/>
  <c r="N5288" i="3"/>
  <c r="Q5288" i="3" s="1"/>
  <c r="O5638" i="3" l="1"/>
  <c r="M5637" i="3"/>
  <c r="N5289" i="3"/>
  <c r="Q5289" i="3" s="1"/>
  <c r="L5289" i="3"/>
  <c r="K5289" i="3" s="1"/>
  <c r="D5289" i="3" s="1"/>
  <c r="F5289" i="3" s="1"/>
  <c r="O5639" i="3" l="1"/>
  <c r="M5638" i="3"/>
  <c r="N5290" i="3"/>
  <c r="Q5290" i="3" s="1"/>
  <c r="L5290" i="3"/>
  <c r="K5290" i="3" s="1"/>
  <c r="D5290" i="3" s="1"/>
  <c r="O5640" i="3" l="1"/>
  <c r="M5639" i="3"/>
  <c r="N5291" i="3"/>
  <c r="Q5291" i="3" s="1"/>
  <c r="L5291" i="3"/>
  <c r="K5291" i="3" s="1"/>
  <c r="D5291" i="3" s="1"/>
  <c r="F5290" i="3"/>
  <c r="O5641" i="3" l="1"/>
  <c r="M5640" i="3"/>
  <c r="F5291" i="3"/>
  <c r="N5292" i="3"/>
  <c r="Q5292" i="3" s="1"/>
  <c r="L5292" i="3"/>
  <c r="K5292" i="3" s="1"/>
  <c r="D5292" i="3" s="1"/>
  <c r="F5292" i="3" s="1"/>
  <c r="O5642" i="3" l="1"/>
  <c r="M5641" i="3"/>
  <c r="L5293" i="3"/>
  <c r="K5293" i="3" s="1"/>
  <c r="D5293" i="3" s="1"/>
  <c r="F5293" i="3" s="1"/>
  <c r="N5293" i="3"/>
  <c r="Q5293" i="3" s="1"/>
  <c r="O5643" i="3" l="1"/>
  <c r="M5642" i="3"/>
  <c r="L5294" i="3"/>
  <c r="K5294" i="3" s="1"/>
  <c r="D5294" i="3" s="1"/>
  <c r="F5294" i="3" s="1"/>
  <c r="N5294" i="3"/>
  <c r="Q5294" i="3" s="1"/>
  <c r="O5644" i="3" l="1"/>
  <c r="M5643" i="3"/>
  <c r="N5295" i="3"/>
  <c r="Q5295" i="3" s="1"/>
  <c r="L5295" i="3"/>
  <c r="K5295" i="3" s="1"/>
  <c r="D5295" i="3" s="1"/>
  <c r="F5295" i="3" s="1"/>
  <c r="AC58" i="6" l="1"/>
  <c r="AC59" i="6" s="1"/>
  <c r="O5645" i="3"/>
  <c r="M5644" i="3"/>
  <c r="N5296" i="3"/>
  <c r="Q5296" i="3" s="1"/>
  <c r="L5296" i="3"/>
  <c r="K5296" i="3" s="1"/>
  <c r="D5296" i="3" s="1"/>
  <c r="O5646" i="3" l="1"/>
  <c r="M5645" i="3"/>
  <c r="F5296" i="3"/>
  <c r="L5297" i="3"/>
  <c r="K5297" i="3" s="1"/>
  <c r="D5297" i="3" s="1"/>
  <c r="F5297" i="3" s="1"/>
  <c r="N5297" i="3"/>
  <c r="Q5297" i="3" s="1"/>
  <c r="O5647" i="3" l="1"/>
  <c r="M5646" i="3"/>
  <c r="N5298" i="3"/>
  <c r="Q5298" i="3" s="1"/>
  <c r="L5298" i="3"/>
  <c r="K5298" i="3" s="1"/>
  <c r="D5298" i="3" s="1"/>
  <c r="F5298" i="3" s="1"/>
  <c r="O5648" i="3" l="1"/>
  <c r="M5647" i="3"/>
  <c r="L5299" i="3"/>
  <c r="K5299" i="3" s="1"/>
  <c r="D5299" i="3" s="1"/>
  <c r="F5299" i="3" s="1"/>
  <c r="N5299" i="3"/>
  <c r="Q5299" i="3" s="1"/>
  <c r="O5649" i="3" l="1"/>
  <c r="M5648" i="3"/>
  <c r="L5300" i="3"/>
  <c r="K5300" i="3" s="1"/>
  <c r="D5300" i="3" s="1"/>
  <c r="F5300" i="3" s="1"/>
  <c r="N5300" i="3"/>
  <c r="Q5300" i="3" s="1"/>
  <c r="O5650" i="3" l="1"/>
  <c r="M5649" i="3"/>
  <c r="N5301" i="3"/>
  <c r="Q5301" i="3" s="1"/>
  <c r="L5301" i="3"/>
  <c r="K5301" i="3" s="1"/>
  <c r="D5301" i="3" s="1"/>
  <c r="O5651" i="3" l="1"/>
  <c r="M5650" i="3"/>
  <c r="F5301" i="3"/>
  <c r="N10" i="6"/>
  <c r="N11" i="6" s="1"/>
  <c r="N65" i="6" s="1"/>
  <c r="L5302" i="3"/>
  <c r="K5302" i="3" s="1"/>
  <c r="D5302" i="3" s="1"/>
  <c r="F5302" i="3" s="1"/>
  <c r="N5302" i="3"/>
  <c r="Q5302" i="3" s="1"/>
  <c r="O5652" i="3" l="1"/>
  <c r="M5651" i="3"/>
  <c r="N16" i="6"/>
  <c r="N60" i="6"/>
  <c r="N5303" i="3"/>
  <c r="Q5303" i="3" s="1"/>
  <c r="L5303" i="3"/>
  <c r="K5303" i="3" s="1"/>
  <c r="D5303" i="3" s="1"/>
  <c r="F5303" i="3" s="1"/>
  <c r="O5653" i="3" l="1"/>
  <c r="M5652" i="3"/>
  <c r="N5304" i="3"/>
  <c r="Q5304" i="3" s="1"/>
  <c r="L5304" i="3"/>
  <c r="K5304" i="3" s="1"/>
  <c r="D5304" i="3" s="1"/>
  <c r="F5304" i="3" s="1"/>
  <c r="O5654" i="3" l="1"/>
  <c r="M5653" i="3"/>
  <c r="L5305" i="3"/>
  <c r="K5305" i="3" s="1"/>
  <c r="D5305" i="3" s="1"/>
  <c r="N5305" i="3"/>
  <c r="Q5305" i="3" s="1"/>
  <c r="O5655" i="3" l="1"/>
  <c r="M5654" i="3"/>
  <c r="F5305" i="3"/>
  <c r="L5306" i="3"/>
  <c r="K5306" i="3" s="1"/>
  <c r="D5306" i="3" s="1"/>
  <c r="F5306" i="3" s="1"/>
  <c r="N5306" i="3"/>
  <c r="Q5306" i="3" s="1"/>
  <c r="O5656" i="3" l="1"/>
  <c r="M5655" i="3"/>
  <c r="N5307" i="3"/>
  <c r="Q5307" i="3" s="1"/>
  <c r="L5307" i="3"/>
  <c r="K5307" i="3" s="1"/>
  <c r="D5307" i="3" s="1"/>
  <c r="O5657" i="3" l="1"/>
  <c r="M5656" i="3"/>
  <c r="F5307" i="3"/>
  <c r="N5308" i="3"/>
  <c r="Q5308" i="3" s="1"/>
  <c r="L5308" i="3"/>
  <c r="K5308" i="3" s="1"/>
  <c r="D5308" i="3" s="1"/>
  <c r="F5308" i="3" s="1"/>
  <c r="O5658" i="3" l="1"/>
  <c r="M5657" i="3"/>
  <c r="N5309" i="3"/>
  <c r="Q5309" i="3" s="1"/>
  <c r="L5309" i="3"/>
  <c r="K5309" i="3" s="1"/>
  <c r="D5309" i="3" s="1"/>
  <c r="F5309" i="3" s="1"/>
  <c r="O5659" i="3" l="1"/>
  <c r="M5658" i="3"/>
  <c r="N5310" i="3"/>
  <c r="Q5310" i="3" s="1"/>
  <c r="L5310" i="3"/>
  <c r="K5310" i="3" s="1"/>
  <c r="D5310" i="3" s="1"/>
  <c r="AC15" i="6" s="1"/>
  <c r="AC66" i="6" s="1"/>
  <c r="O5660" i="3" l="1"/>
  <c r="M5659" i="3"/>
  <c r="L5311" i="3"/>
  <c r="K5311" i="3" s="1"/>
  <c r="D5311" i="3" s="1"/>
  <c r="F5311" i="3" s="1"/>
  <c r="N5311" i="3"/>
  <c r="Q5311" i="3" s="1"/>
  <c r="F5310" i="3"/>
  <c r="O5661" i="3" l="1"/>
  <c r="M5660" i="3"/>
  <c r="L5312" i="3"/>
  <c r="K5312" i="3" s="1"/>
  <c r="D5312" i="3" s="1"/>
  <c r="F5312" i="3" s="1"/>
  <c r="N5312" i="3"/>
  <c r="Q5312" i="3" s="1"/>
  <c r="O5662" i="3" l="1"/>
  <c r="M5661" i="3"/>
  <c r="N5313" i="3"/>
  <c r="Q5313" i="3" s="1"/>
  <c r="L5313" i="3"/>
  <c r="K5313" i="3" s="1"/>
  <c r="D5313" i="3" s="1"/>
  <c r="F5313" i="3" s="1"/>
  <c r="O5663" i="3" l="1"/>
  <c r="M5662" i="3"/>
  <c r="N5314" i="3"/>
  <c r="Q5314" i="3" s="1"/>
  <c r="L5314" i="3"/>
  <c r="K5314" i="3" s="1"/>
  <c r="D5314" i="3" s="1"/>
  <c r="F5314" i="3" s="1"/>
  <c r="O5664" i="3" l="1"/>
  <c r="M5663" i="3"/>
  <c r="N5315" i="3"/>
  <c r="Q5315" i="3" s="1"/>
  <c r="L5315" i="3"/>
  <c r="K5315" i="3" s="1"/>
  <c r="D5315" i="3" s="1"/>
  <c r="F5315" i="3" s="1"/>
  <c r="O5665" i="3" l="1"/>
  <c r="M5664" i="3"/>
  <c r="N5316" i="3"/>
  <c r="Q5316" i="3" s="1"/>
  <c r="L5316" i="3"/>
  <c r="K5316" i="3" s="1"/>
  <c r="D5316" i="3" s="1"/>
  <c r="F5316" i="3" s="1"/>
  <c r="O5666" i="3" l="1"/>
  <c r="M5665" i="3"/>
  <c r="L5317" i="3"/>
  <c r="K5317" i="3" s="1"/>
  <c r="D5317" i="3" s="1"/>
  <c r="F5317" i="3" s="1"/>
  <c r="N5317" i="3"/>
  <c r="Q5317" i="3" s="1"/>
  <c r="O5667" i="3" l="1"/>
  <c r="M5666" i="3"/>
  <c r="L5318" i="3"/>
  <c r="K5318" i="3" s="1"/>
  <c r="D5318" i="3" s="1"/>
  <c r="F5318" i="3" s="1"/>
  <c r="N5318" i="3"/>
  <c r="Q5318" i="3" s="1"/>
  <c r="O5668" i="3" l="1"/>
  <c r="M5667" i="3"/>
  <c r="N5319" i="3"/>
  <c r="Q5319" i="3" s="1"/>
  <c r="L5319" i="3"/>
  <c r="K5319" i="3" s="1"/>
  <c r="D5319" i="3" s="1"/>
  <c r="F5319" i="3" s="1"/>
  <c r="O5669" i="3" l="1"/>
  <c r="M5668" i="3"/>
  <c r="L5320" i="3"/>
  <c r="K5320" i="3" s="1"/>
  <c r="D5320" i="3" s="1"/>
  <c r="F5320" i="3" s="1"/>
  <c r="N5320" i="3"/>
  <c r="Q5320" i="3" s="1"/>
  <c r="O5670" i="3" l="1"/>
  <c r="M5669" i="3"/>
  <c r="N5321" i="3"/>
  <c r="Q5321" i="3" s="1"/>
  <c r="L5321" i="3"/>
  <c r="K5321" i="3" s="1"/>
  <c r="D5321" i="3" s="1"/>
  <c r="O5671" i="3" l="1"/>
  <c r="M5670" i="3"/>
  <c r="N5322" i="3"/>
  <c r="Q5322" i="3" s="1"/>
  <c r="L5322" i="3"/>
  <c r="K5322" i="3" s="1"/>
  <c r="D5322" i="3" s="1"/>
  <c r="F5321" i="3"/>
  <c r="O5672" i="3" l="1"/>
  <c r="M5671" i="3"/>
  <c r="F5322" i="3"/>
  <c r="L5323" i="3"/>
  <c r="K5323" i="3" s="1"/>
  <c r="D5323" i="3" s="1"/>
  <c r="F5323" i="3" s="1"/>
  <c r="N5323" i="3"/>
  <c r="Q5323" i="3" s="1"/>
  <c r="O5673" i="3" l="1"/>
  <c r="M5672" i="3"/>
  <c r="L5324" i="3"/>
  <c r="K5324" i="3" s="1"/>
  <c r="D5324" i="3" s="1"/>
  <c r="F5324" i="3" s="1"/>
  <c r="N5324" i="3"/>
  <c r="Q5324" i="3" s="1"/>
  <c r="O5674" i="3" l="1"/>
  <c r="M5673" i="3"/>
  <c r="N5325" i="3"/>
  <c r="Q5325" i="3" s="1"/>
  <c r="L5325" i="3"/>
  <c r="K5325" i="3" s="1"/>
  <c r="D5325" i="3" s="1"/>
  <c r="F5325" i="3" s="1"/>
  <c r="AD58" i="6" l="1"/>
  <c r="AD59" i="6" s="1"/>
  <c r="O5675" i="3"/>
  <c r="M5674" i="3"/>
  <c r="N5326" i="3"/>
  <c r="Q5326" i="3" s="1"/>
  <c r="L5326" i="3"/>
  <c r="K5326" i="3" s="1"/>
  <c r="D5326" i="3" s="1"/>
  <c r="O5676" i="3" l="1"/>
  <c r="M5675" i="3"/>
  <c r="F5326" i="3"/>
  <c r="N5327" i="3"/>
  <c r="Q5327" i="3" s="1"/>
  <c r="L5327" i="3"/>
  <c r="K5327" i="3" s="1"/>
  <c r="D5327" i="3" s="1"/>
  <c r="F5327" i="3" s="1"/>
  <c r="O5677" i="3" l="1"/>
  <c r="M5676" i="3"/>
  <c r="N5328" i="3"/>
  <c r="Q5328" i="3" s="1"/>
  <c r="L5328" i="3"/>
  <c r="K5328" i="3" s="1"/>
  <c r="D5328" i="3" s="1"/>
  <c r="F5328" i="3" s="1"/>
  <c r="O5678" i="3" l="1"/>
  <c r="M5677" i="3"/>
  <c r="L5329" i="3"/>
  <c r="K5329" i="3" s="1"/>
  <c r="D5329" i="3" s="1"/>
  <c r="F5329" i="3" s="1"/>
  <c r="N5329" i="3"/>
  <c r="Q5329" i="3" s="1"/>
  <c r="O5679" i="3" l="1"/>
  <c r="M5678" i="3"/>
  <c r="L5330" i="3"/>
  <c r="K5330" i="3" s="1"/>
  <c r="D5330" i="3" s="1"/>
  <c r="F5330" i="3" s="1"/>
  <c r="N5330" i="3"/>
  <c r="Q5330" i="3" s="1"/>
  <c r="O5680" i="3" l="1"/>
  <c r="M5679" i="3"/>
  <c r="N5331" i="3"/>
  <c r="Q5331" i="3" s="1"/>
  <c r="L5331" i="3"/>
  <c r="K5331" i="3" s="1"/>
  <c r="D5331" i="3" s="1"/>
  <c r="O5681" i="3" l="1"/>
  <c r="M5680" i="3"/>
  <c r="F5331" i="3"/>
  <c r="O10" i="6"/>
  <c r="O11" i="6" s="1"/>
  <c r="O65" i="6" s="1"/>
  <c r="N5332" i="3"/>
  <c r="Q5332" i="3" s="1"/>
  <c r="L5332" i="3"/>
  <c r="K5332" i="3" s="1"/>
  <c r="D5332" i="3" s="1"/>
  <c r="F5332" i="3" s="1"/>
  <c r="O5682" i="3" l="1"/>
  <c r="M5681" i="3"/>
  <c r="O16" i="6"/>
  <c r="O60" i="6"/>
  <c r="N5333" i="3"/>
  <c r="Q5333" i="3" s="1"/>
  <c r="L5333" i="3"/>
  <c r="K5333" i="3" s="1"/>
  <c r="D5333" i="3" s="1"/>
  <c r="F5333" i="3" s="1"/>
  <c r="O5683" i="3" l="1"/>
  <c r="M5682" i="3"/>
  <c r="N5334" i="3"/>
  <c r="Q5334" i="3" s="1"/>
  <c r="L5334" i="3"/>
  <c r="K5334" i="3" s="1"/>
  <c r="D5334" i="3" s="1"/>
  <c r="F5334" i="3" s="1"/>
  <c r="O5684" i="3" l="1"/>
  <c r="M5683" i="3"/>
  <c r="L5335" i="3"/>
  <c r="K5335" i="3" s="1"/>
  <c r="D5335" i="3" s="1"/>
  <c r="F5335" i="3" s="1"/>
  <c r="N5335" i="3"/>
  <c r="Q5335" i="3" s="1"/>
  <c r="O5685" i="3" l="1"/>
  <c r="M5684" i="3"/>
  <c r="L5336" i="3"/>
  <c r="K5336" i="3" s="1"/>
  <c r="D5336" i="3" s="1"/>
  <c r="N5336" i="3"/>
  <c r="Q5336" i="3" s="1"/>
  <c r="O5686" i="3" l="1"/>
  <c r="M5685" i="3"/>
  <c r="F5336" i="3"/>
  <c r="N5337" i="3"/>
  <c r="Q5337" i="3" s="1"/>
  <c r="L5337" i="3"/>
  <c r="K5337" i="3" s="1"/>
  <c r="D5337" i="3" s="1"/>
  <c r="O5687" i="3" l="1"/>
  <c r="M5686" i="3"/>
  <c r="F5337" i="3"/>
  <c r="L5338" i="3"/>
  <c r="K5338" i="3" s="1"/>
  <c r="D5338" i="3" s="1"/>
  <c r="F5338" i="3" s="1"/>
  <c r="N5338" i="3"/>
  <c r="Q5338" i="3" s="1"/>
  <c r="O5688" i="3" l="1"/>
  <c r="M5687" i="3"/>
  <c r="N5339" i="3"/>
  <c r="Q5339" i="3" s="1"/>
  <c r="L5339" i="3"/>
  <c r="K5339" i="3" s="1"/>
  <c r="D5339" i="3" s="1"/>
  <c r="F5339" i="3" s="1"/>
  <c r="O5689" i="3" l="1"/>
  <c r="M5688" i="3"/>
  <c r="N5340" i="3"/>
  <c r="Q5340" i="3" s="1"/>
  <c r="L5340" i="3"/>
  <c r="K5340" i="3" s="1"/>
  <c r="D5340" i="3" s="1"/>
  <c r="AD15" i="6" s="1"/>
  <c r="AD66" i="6" s="1"/>
  <c r="O5690" i="3" l="1"/>
  <c r="M5689" i="3"/>
  <c r="L5341" i="3"/>
  <c r="K5341" i="3" s="1"/>
  <c r="D5341" i="3" s="1"/>
  <c r="F5341" i="3" s="1"/>
  <c r="N5341" i="3"/>
  <c r="Q5341" i="3" s="1"/>
  <c r="F5340" i="3"/>
  <c r="O5691" i="3" l="1"/>
  <c r="M5690" i="3"/>
  <c r="L5342" i="3"/>
  <c r="K5342" i="3" s="1"/>
  <c r="D5342" i="3" s="1"/>
  <c r="F5342" i="3" s="1"/>
  <c r="N5342" i="3"/>
  <c r="Q5342" i="3" s="1"/>
  <c r="O5692" i="3" l="1"/>
  <c r="M5691" i="3"/>
  <c r="N5343" i="3"/>
  <c r="Q5343" i="3" s="1"/>
  <c r="L5343" i="3"/>
  <c r="K5343" i="3" s="1"/>
  <c r="D5343" i="3" s="1"/>
  <c r="F5343" i="3" s="1"/>
  <c r="O5693" i="3" l="1"/>
  <c r="M5692" i="3"/>
  <c r="N5344" i="3"/>
  <c r="Q5344" i="3" s="1"/>
  <c r="L5344" i="3"/>
  <c r="K5344" i="3" s="1"/>
  <c r="D5344" i="3" s="1"/>
  <c r="F5344" i="3" s="1"/>
  <c r="O5694" i="3" l="1"/>
  <c r="M5693" i="3"/>
  <c r="N5345" i="3"/>
  <c r="Q5345" i="3" s="1"/>
  <c r="L5345" i="3"/>
  <c r="K5345" i="3" s="1"/>
  <c r="D5345" i="3" s="1"/>
  <c r="F5345" i="3" s="1"/>
  <c r="O5695" i="3" l="1"/>
  <c r="M5694" i="3"/>
  <c r="N5346" i="3"/>
  <c r="Q5346" i="3" s="1"/>
  <c r="L5346" i="3"/>
  <c r="K5346" i="3" s="1"/>
  <c r="D5346" i="3" s="1"/>
  <c r="F5346" i="3" s="1"/>
  <c r="O5696" i="3" l="1"/>
  <c r="M5695" i="3"/>
  <c r="L5347" i="3"/>
  <c r="K5347" i="3" s="1"/>
  <c r="D5347" i="3" s="1"/>
  <c r="F5347" i="3" s="1"/>
  <c r="N5347" i="3"/>
  <c r="Q5347" i="3" s="1"/>
  <c r="O5697" i="3" l="1"/>
  <c r="M5696" i="3"/>
  <c r="L5348" i="3"/>
  <c r="K5348" i="3" s="1"/>
  <c r="D5348" i="3" s="1"/>
  <c r="F5348" i="3" s="1"/>
  <c r="N5348" i="3"/>
  <c r="Q5348" i="3" s="1"/>
  <c r="O5698" i="3" l="1"/>
  <c r="M5697" i="3"/>
  <c r="N5349" i="3"/>
  <c r="Q5349" i="3" s="1"/>
  <c r="L5349" i="3"/>
  <c r="K5349" i="3" s="1"/>
  <c r="D5349" i="3" s="1"/>
  <c r="F5349" i="3" s="1"/>
  <c r="O5699" i="3" l="1"/>
  <c r="M5698" i="3"/>
  <c r="N5350" i="3"/>
  <c r="Q5350" i="3" s="1"/>
  <c r="L5350" i="3"/>
  <c r="K5350" i="3" s="1"/>
  <c r="D5350" i="3" s="1"/>
  <c r="F5350" i="3" s="1"/>
  <c r="O5700" i="3" l="1"/>
  <c r="M5699" i="3"/>
  <c r="L5351" i="3"/>
  <c r="K5351" i="3" s="1"/>
  <c r="D5351" i="3" s="1"/>
  <c r="N5351" i="3"/>
  <c r="Q5351" i="3" s="1"/>
  <c r="O5701" i="3" l="1"/>
  <c r="M5700" i="3"/>
  <c r="N5352" i="3"/>
  <c r="Q5352" i="3" s="1"/>
  <c r="L5352" i="3"/>
  <c r="K5352" i="3" s="1"/>
  <c r="D5352" i="3" s="1"/>
  <c r="F5351" i="3"/>
  <c r="O5702" i="3" l="1"/>
  <c r="M5701" i="3"/>
  <c r="F5352" i="3"/>
  <c r="L5353" i="3"/>
  <c r="K5353" i="3" s="1"/>
  <c r="D5353" i="3" s="1"/>
  <c r="F5353" i="3" s="1"/>
  <c r="N5353" i="3"/>
  <c r="Q5353" i="3" s="1"/>
  <c r="O5703" i="3" l="1"/>
  <c r="M5702" i="3"/>
  <c r="L5354" i="3"/>
  <c r="K5354" i="3" s="1"/>
  <c r="D5354" i="3" s="1"/>
  <c r="F5354" i="3" s="1"/>
  <c r="N5354" i="3"/>
  <c r="Q5354" i="3" s="1"/>
  <c r="O5704" i="3" l="1"/>
  <c r="M5703" i="3"/>
  <c r="N5355" i="3"/>
  <c r="Q5355" i="3" s="1"/>
  <c r="L5355" i="3"/>
  <c r="K5355" i="3" s="1"/>
  <c r="D5355" i="3" s="1"/>
  <c r="F5355" i="3" s="1"/>
  <c r="O5705" i="3" l="1"/>
  <c r="M5704" i="3"/>
  <c r="L5356" i="3"/>
  <c r="K5356" i="3" s="1"/>
  <c r="D5356" i="3" s="1"/>
  <c r="F5356" i="3" s="1"/>
  <c r="N5356" i="3"/>
  <c r="Q5356" i="3" s="1"/>
  <c r="AE58" i="6" l="1"/>
  <c r="AE59" i="6" s="1"/>
  <c r="O5706" i="3"/>
  <c r="M5705" i="3"/>
  <c r="N5357" i="3"/>
  <c r="Q5357" i="3" s="1"/>
  <c r="L5357" i="3"/>
  <c r="K5357" i="3" s="1"/>
  <c r="D5357" i="3" s="1"/>
  <c r="O5707" i="3" l="1"/>
  <c r="M5706" i="3"/>
  <c r="F5357" i="3"/>
  <c r="N5358" i="3"/>
  <c r="Q5358" i="3" s="1"/>
  <c r="L5358" i="3"/>
  <c r="K5358" i="3" s="1"/>
  <c r="D5358" i="3" s="1"/>
  <c r="F5358" i="3" s="1"/>
  <c r="O5708" i="3" l="1"/>
  <c r="M5707" i="3"/>
  <c r="L5359" i="3"/>
  <c r="K5359" i="3" s="1"/>
  <c r="D5359" i="3" s="1"/>
  <c r="F5359" i="3" s="1"/>
  <c r="N5359" i="3"/>
  <c r="Q5359" i="3" s="1"/>
  <c r="O5709" i="3" l="1"/>
  <c r="M5708" i="3"/>
  <c r="L5360" i="3"/>
  <c r="K5360" i="3" s="1"/>
  <c r="D5360" i="3" s="1"/>
  <c r="F5360" i="3" s="1"/>
  <c r="N5360" i="3"/>
  <c r="Q5360" i="3" s="1"/>
  <c r="O5710" i="3" l="1"/>
  <c r="M5709" i="3"/>
  <c r="N5361" i="3"/>
  <c r="Q5361" i="3" s="1"/>
  <c r="L5361" i="3"/>
  <c r="K5361" i="3" s="1"/>
  <c r="D5361" i="3" s="1"/>
  <c r="F5361" i="3" s="1"/>
  <c r="O5711" i="3" l="1"/>
  <c r="M5710" i="3"/>
  <c r="N5362" i="3"/>
  <c r="Q5362" i="3" s="1"/>
  <c r="L5362" i="3"/>
  <c r="K5362" i="3" s="1"/>
  <c r="D5362" i="3" s="1"/>
  <c r="O5712" i="3" l="1"/>
  <c r="M5711" i="3"/>
  <c r="F5362" i="3"/>
  <c r="P10" i="6"/>
  <c r="P11" i="6" s="1"/>
  <c r="P65" i="6" s="1"/>
  <c r="N5363" i="3"/>
  <c r="Q5363" i="3" s="1"/>
  <c r="L5363" i="3"/>
  <c r="K5363" i="3" s="1"/>
  <c r="D5363" i="3" s="1"/>
  <c r="F5363" i="3" s="1"/>
  <c r="O5713" i="3" l="1"/>
  <c r="M5712" i="3"/>
  <c r="P16" i="6"/>
  <c r="P60" i="6"/>
  <c r="N5364" i="3"/>
  <c r="Q5364" i="3" s="1"/>
  <c r="L5364" i="3"/>
  <c r="K5364" i="3" s="1"/>
  <c r="D5364" i="3" s="1"/>
  <c r="F5364" i="3" s="1"/>
  <c r="O5714" i="3" l="1"/>
  <c r="M5713" i="3"/>
  <c r="L5365" i="3"/>
  <c r="K5365" i="3" s="1"/>
  <c r="D5365" i="3" s="1"/>
  <c r="F5365" i="3" s="1"/>
  <c r="N5365" i="3"/>
  <c r="Q5365" i="3" s="1"/>
  <c r="O5715" i="3" l="1"/>
  <c r="M5714" i="3"/>
  <c r="L5366" i="3"/>
  <c r="K5366" i="3" s="1"/>
  <c r="D5366" i="3" s="1"/>
  <c r="N5366" i="3"/>
  <c r="Q5366" i="3" s="1"/>
  <c r="O5716" i="3" l="1"/>
  <c r="M5715" i="3"/>
  <c r="F5366" i="3"/>
  <c r="N5367" i="3"/>
  <c r="Q5367" i="3" s="1"/>
  <c r="L5367" i="3"/>
  <c r="K5367" i="3" s="1"/>
  <c r="D5367" i="3" s="1"/>
  <c r="O5717" i="3" l="1"/>
  <c r="M5716" i="3"/>
  <c r="F5367" i="3"/>
  <c r="N5368" i="3"/>
  <c r="Q5368" i="3" s="1"/>
  <c r="L5368" i="3"/>
  <c r="K5368" i="3" s="1"/>
  <c r="D5368" i="3" s="1"/>
  <c r="F5368" i="3" s="1"/>
  <c r="O5718" i="3" l="1"/>
  <c r="M5717" i="3"/>
  <c r="N5369" i="3"/>
  <c r="Q5369" i="3" s="1"/>
  <c r="L5369" i="3"/>
  <c r="K5369" i="3" s="1"/>
  <c r="D5369" i="3" s="1"/>
  <c r="F5369" i="3" s="1"/>
  <c r="O5719" i="3" l="1"/>
  <c r="M5718" i="3"/>
  <c r="N5370" i="3"/>
  <c r="Q5370" i="3" s="1"/>
  <c r="L5370" i="3"/>
  <c r="K5370" i="3" s="1"/>
  <c r="D5370" i="3" s="1"/>
  <c r="F5370" i="3" s="1"/>
  <c r="O5720" i="3" l="1"/>
  <c r="M5719" i="3"/>
  <c r="L5371" i="3"/>
  <c r="K5371" i="3" s="1"/>
  <c r="D5371" i="3" s="1"/>
  <c r="AE15" i="6" s="1"/>
  <c r="AE66" i="6" s="1"/>
  <c r="N5371" i="3"/>
  <c r="Q5371" i="3" s="1"/>
  <c r="O5721" i="3" l="1"/>
  <c r="M5720" i="3"/>
  <c r="L5372" i="3"/>
  <c r="K5372" i="3" s="1"/>
  <c r="D5372" i="3" s="1"/>
  <c r="F5372" i="3" s="1"/>
  <c r="N5372" i="3"/>
  <c r="Q5372" i="3" s="1"/>
  <c r="F5371" i="3"/>
  <c r="O5722" i="3" l="1"/>
  <c r="M5721" i="3"/>
  <c r="N5373" i="3"/>
  <c r="Q5373" i="3" s="1"/>
  <c r="L5373" i="3"/>
  <c r="K5373" i="3" s="1"/>
  <c r="D5373" i="3" s="1"/>
  <c r="F5373" i="3" s="1"/>
  <c r="O5723" i="3" l="1"/>
  <c r="M5722" i="3"/>
  <c r="L5374" i="3"/>
  <c r="K5374" i="3" s="1"/>
  <c r="D5374" i="3" s="1"/>
  <c r="F5374" i="3" s="1"/>
  <c r="N5374" i="3"/>
  <c r="Q5374" i="3" s="1"/>
  <c r="O5724" i="3" l="1"/>
  <c r="M5723" i="3"/>
  <c r="N5375" i="3"/>
  <c r="Q5375" i="3" s="1"/>
  <c r="L5375" i="3"/>
  <c r="K5375" i="3" s="1"/>
  <c r="D5375" i="3" s="1"/>
  <c r="F5375" i="3" s="1"/>
  <c r="O5725" i="3" l="1"/>
  <c r="M5724" i="3"/>
  <c r="N5376" i="3"/>
  <c r="Q5376" i="3" s="1"/>
  <c r="L5376" i="3"/>
  <c r="K5376" i="3" s="1"/>
  <c r="D5376" i="3" s="1"/>
  <c r="F5376" i="3" s="1"/>
  <c r="O5726" i="3" l="1"/>
  <c r="M5725" i="3"/>
  <c r="L5377" i="3"/>
  <c r="K5377" i="3" s="1"/>
  <c r="D5377" i="3" s="1"/>
  <c r="F5377" i="3" s="1"/>
  <c r="N5377" i="3"/>
  <c r="Q5377" i="3" s="1"/>
  <c r="O5727" i="3" l="1"/>
  <c r="M5726" i="3"/>
  <c r="L5378" i="3"/>
  <c r="K5378" i="3" s="1"/>
  <c r="D5378" i="3" s="1"/>
  <c r="F5378" i="3" s="1"/>
  <c r="N5378" i="3"/>
  <c r="Q5378" i="3" s="1"/>
  <c r="O5728" i="3" l="1"/>
  <c r="M5727" i="3"/>
  <c r="N5379" i="3"/>
  <c r="Q5379" i="3" s="1"/>
  <c r="L5379" i="3"/>
  <c r="K5379" i="3" s="1"/>
  <c r="D5379" i="3" s="1"/>
  <c r="F5379" i="3" s="1"/>
  <c r="O5729" i="3" l="1"/>
  <c r="M5728" i="3"/>
  <c r="N5380" i="3"/>
  <c r="Q5380" i="3" s="1"/>
  <c r="L5380" i="3"/>
  <c r="K5380" i="3" s="1"/>
  <c r="D5380" i="3" s="1"/>
  <c r="F5380" i="3" s="1"/>
  <c r="O5730" i="3" l="1"/>
  <c r="M5729" i="3"/>
  <c r="N5381" i="3"/>
  <c r="Q5381" i="3" s="1"/>
  <c r="L5381" i="3"/>
  <c r="K5381" i="3" s="1"/>
  <c r="D5381" i="3" s="1"/>
  <c r="O5731" i="3" l="1"/>
  <c r="M5730" i="3"/>
  <c r="N5382" i="3"/>
  <c r="Q5382" i="3" s="1"/>
  <c r="L5382" i="3"/>
  <c r="K5382" i="3" s="1"/>
  <c r="D5382" i="3" s="1"/>
  <c r="F5381" i="3"/>
  <c r="O5732" i="3" l="1"/>
  <c r="M5731" i="3"/>
  <c r="F5382" i="3"/>
  <c r="L5383" i="3"/>
  <c r="K5383" i="3" s="1"/>
  <c r="D5383" i="3" s="1"/>
  <c r="F5383" i="3" s="1"/>
  <c r="N5383" i="3"/>
  <c r="Q5383" i="3" s="1"/>
  <c r="O5733" i="3" l="1"/>
  <c r="M5732" i="3"/>
  <c r="L5384" i="3"/>
  <c r="K5384" i="3" s="1"/>
  <c r="D5384" i="3" s="1"/>
  <c r="F5384" i="3" s="1"/>
  <c r="N5384" i="3"/>
  <c r="Q5384" i="3" s="1"/>
  <c r="O5734" i="3" l="1"/>
  <c r="M5733" i="3"/>
  <c r="N5385" i="3"/>
  <c r="Q5385" i="3" s="1"/>
  <c r="L5385" i="3"/>
  <c r="K5385" i="3" s="1"/>
  <c r="D5385" i="3" s="1"/>
  <c r="F5385" i="3" s="1"/>
  <c r="O5735" i="3" l="1"/>
  <c r="M5734" i="3"/>
  <c r="N5386" i="3"/>
  <c r="Q5386" i="3" s="1"/>
  <c r="L5386" i="3"/>
  <c r="K5386" i="3" s="1"/>
  <c r="D5386" i="3" s="1"/>
  <c r="F5386" i="3" s="1"/>
  <c r="AF58" i="6" l="1"/>
  <c r="AF59" i="6" s="1"/>
  <c r="O5736" i="3"/>
  <c r="M5735" i="3"/>
  <c r="N5387" i="3"/>
  <c r="Q5387" i="3" s="1"/>
  <c r="L5387" i="3"/>
  <c r="K5387" i="3" s="1"/>
  <c r="D5387" i="3" s="1"/>
  <c r="O5737" i="3" l="1"/>
  <c r="M5736" i="3"/>
  <c r="F5387" i="3"/>
  <c r="N5388" i="3"/>
  <c r="Q5388" i="3" s="1"/>
  <c r="L5388" i="3"/>
  <c r="K5388" i="3" s="1"/>
  <c r="D5388" i="3" s="1"/>
  <c r="F5388" i="3" s="1"/>
  <c r="O5738" i="3" l="1"/>
  <c r="M5737" i="3"/>
  <c r="L5389" i="3"/>
  <c r="K5389" i="3" s="1"/>
  <c r="D5389" i="3" s="1"/>
  <c r="F5389" i="3" s="1"/>
  <c r="N5389" i="3"/>
  <c r="Q5389" i="3" s="1"/>
  <c r="O5739" i="3" l="1"/>
  <c r="M5738" i="3"/>
  <c r="L5390" i="3"/>
  <c r="K5390" i="3" s="1"/>
  <c r="D5390" i="3" s="1"/>
  <c r="F5390" i="3" s="1"/>
  <c r="N5390" i="3"/>
  <c r="Q5390" i="3" s="1"/>
  <c r="O5740" i="3" l="1"/>
  <c r="M5739" i="3"/>
  <c r="N5391" i="3"/>
  <c r="Q5391" i="3" s="1"/>
  <c r="L5391" i="3"/>
  <c r="K5391" i="3" s="1"/>
  <c r="D5391" i="3" s="1"/>
  <c r="F5391" i="3" s="1"/>
  <c r="O5741" i="3" l="1"/>
  <c r="M5740" i="3"/>
  <c r="L5392" i="3"/>
  <c r="K5392" i="3" s="1"/>
  <c r="D5392" i="3" s="1"/>
  <c r="N5392" i="3"/>
  <c r="Q5392" i="3" s="1"/>
  <c r="O5742" i="3" l="1"/>
  <c r="M5741" i="3"/>
  <c r="F5392" i="3"/>
  <c r="Q10" i="6"/>
  <c r="Q11" i="6" s="1"/>
  <c r="Q65" i="6" s="1"/>
  <c r="N5393" i="3"/>
  <c r="Q5393" i="3" s="1"/>
  <c r="L5393" i="3"/>
  <c r="K5393" i="3" s="1"/>
  <c r="D5393" i="3" s="1"/>
  <c r="F5393" i="3" s="1"/>
  <c r="O5743" i="3" l="1"/>
  <c r="M5742" i="3"/>
  <c r="Q16" i="6"/>
  <c r="Q60" i="6"/>
  <c r="N5394" i="3"/>
  <c r="Q5394" i="3" s="1"/>
  <c r="L5394" i="3"/>
  <c r="K5394" i="3" s="1"/>
  <c r="D5394" i="3" s="1"/>
  <c r="F5394" i="3" s="1"/>
  <c r="O5744" i="3" l="1"/>
  <c r="M5743" i="3"/>
  <c r="L5395" i="3"/>
  <c r="K5395" i="3" s="1"/>
  <c r="D5395" i="3" s="1"/>
  <c r="F5395" i="3" s="1"/>
  <c r="N5395" i="3"/>
  <c r="Q5395" i="3" s="1"/>
  <c r="O5745" i="3" l="1"/>
  <c r="M5744" i="3"/>
  <c r="L5396" i="3"/>
  <c r="K5396" i="3" s="1"/>
  <c r="D5396" i="3" s="1"/>
  <c r="F5396" i="3" s="1"/>
  <c r="N5396" i="3"/>
  <c r="Q5396" i="3" s="1"/>
  <c r="O5746" i="3" l="1"/>
  <c r="M5745" i="3"/>
  <c r="N5397" i="3"/>
  <c r="Q5397" i="3" s="1"/>
  <c r="L5397" i="3"/>
  <c r="K5397" i="3" s="1"/>
  <c r="D5397" i="3" s="1"/>
  <c r="O5747" i="3" l="1"/>
  <c r="M5746" i="3"/>
  <c r="F5397" i="3"/>
  <c r="N5398" i="3"/>
  <c r="Q5398" i="3" s="1"/>
  <c r="L5398" i="3"/>
  <c r="K5398" i="3" s="1"/>
  <c r="D5398" i="3" s="1"/>
  <c r="O5748" i="3" l="1"/>
  <c r="M5747" i="3"/>
  <c r="F5398" i="3"/>
  <c r="N5399" i="3"/>
  <c r="Q5399" i="3" s="1"/>
  <c r="L5399" i="3"/>
  <c r="K5399" i="3" s="1"/>
  <c r="D5399" i="3" s="1"/>
  <c r="F5399" i="3" s="1"/>
  <c r="O5749" i="3" l="1"/>
  <c r="M5748" i="3"/>
  <c r="N5400" i="3"/>
  <c r="Q5400" i="3" s="1"/>
  <c r="L5400" i="3"/>
  <c r="K5400" i="3" s="1"/>
  <c r="D5400" i="3" s="1"/>
  <c r="F5400" i="3" s="1"/>
  <c r="O5750" i="3" l="1"/>
  <c r="M5749" i="3"/>
  <c r="L5401" i="3"/>
  <c r="K5401" i="3" s="1"/>
  <c r="D5401" i="3" s="1"/>
  <c r="AF15" i="6" s="1"/>
  <c r="AF66" i="6" s="1"/>
  <c r="N5401" i="3"/>
  <c r="Q5401" i="3" s="1"/>
  <c r="O5751" i="3" l="1"/>
  <c r="M5750" i="3"/>
  <c r="L5402" i="3"/>
  <c r="K5402" i="3" s="1"/>
  <c r="D5402" i="3" s="1"/>
  <c r="F5402" i="3" s="1"/>
  <c r="N5402" i="3"/>
  <c r="Q5402" i="3" s="1"/>
  <c r="F5401" i="3"/>
  <c r="O5752" i="3" l="1"/>
  <c r="M5751" i="3"/>
  <c r="N5403" i="3"/>
  <c r="Q5403" i="3" s="1"/>
  <c r="L5403" i="3"/>
  <c r="K5403" i="3" s="1"/>
  <c r="D5403" i="3" s="1"/>
  <c r="F5403" i="3" s="1"/>
  <c r="O5753" i="3" l="1"/>
  <c r="M5752" i="3"/>
  <c r="N5404" i="3"/>
  <c r="Q5404" i="3" s="1"/>
  <c r="L5404" i="3"/>
  <c r="K5404" i="3" s="1"/>
  <c r="D5404" i="3" s="1"/>
  <c r="F5404" i="3" s="1"/>
  <c r="O5754" i="3" l="1"/>
  <c r="M5753" i="3"/>
  <c r="L5405" i="3"/>
  <c r="K5405" i="3" s="1"/>
  <c r="D5405" i="3" s="1"/>
  <c r="F5405" i="3" s="1"/>
  <c r="N5405" i="3"/>
  <c r="Q5405" i="3" s="1"/>
  <c r="O5755" i="3" l="1"/>
  <c r="M5754" i="3"/>
  <c r="N5406" i="3"/>
  <c r="Q5406" i="3" s="1"/>
  <c r="L5406" i="3"/>
  <c r="K5406" i="3" s="1"/>
  <c r="D5406" i="3" s="1"/>
  <c r="F5406" i="3" s="1"/>
  <c r="O5756" i="3" l="1"/>
  <c r="M5755" i="3"/>
  <c r="L5407" i="3"/>
  <c r="K5407" i="3" s="1"/>
  <c r="D5407" i="3" s="1"/>
  <c r="F5407" i="3" s="1"/>
  <c r="N5407" i="3"/>
  <c r="Q5407" i="3" s="1"/>
  <c r="O5757" i="3" l="1"/>
  <c r="M5756" i="3"/>
  <c r="L5408" i="3"/>
  <c r="K5408" i="3" s="1"/>
  <c r="D5408" i="3" s="1"/>
  <c r="F5408" i="3" s="1"/>
  <c r="N5408" i="3"/>
  <c r="Q5408" i="3" s="1"/>
  <c r="O5758" i="3" l="1"/>
  <c r="M5757" i="3"/>
  <c r="N5409" i="3"/>
  <c r="Q5409" i="3" s="1"/>
  <c r="L5409" i="3"/>
  <c r="K5409" i="3" s="1"/>
  <c r="D5409" i="3" s="1"/>
  <c r="F5409" i="3" s="1"/>
  <c r="O5759" i="3" l="1"/>
  <c r="M5758" i="3"/>
  <c r="L5410" i="3"/>
  <c r="K5410" i="3" s="1"/>
  <c r="D5410" i="3" s="1"/>
  <c r="F5410" i="3" s="1"/>
  <c r="N5410" i="3"/>
  <c r="Q5410" i="3" s="1"/>
  <c r="O5760" i="3" l="1"/>
  <c r="M5759" i="3"/>
  <c r="N5411" i="3"/>
  <c r="Q5411" i="3" s="1"/>
  <c r="L5411" i="3"/>
  <c r="K5411" i="3" s="1"/>
  <c r="D5411" i="3" s="1"/>
  <c r="F5411" i="3" s="1"/>
  <c r="O5761" i="3" l="1"/>
  <c r="M5760" i="3"/>
  <c r="N5412" i="3"/>
  <c r="Q5412" i="3" s="1"/>
  <c r="L5412" i="3"/>
  <c r="K5412" i="3" s="1"/>
  <c r="D5412" i="3" s="1"/>
  <c r="O5762" i="3" l="1"/>
  <c r="M5761" i="3"/>
  <c r="L5413" i="3"/>
  <c r="K5413" i="3" s="1"/>
  <c r="D5413" i="3" s="1"/>
  <c r="N5413" i="3"/>
  <c r="Q5413" i="3" s="1"/>
  <c r="F5412" i="3"/>
  <c r="O5763" i="3" l="1"/>
  <c r="M5762" i="3"/>
  <c r="F5413" i="3"/>
  <c r="L5414" i="3"/>
  <c r="K5414" i="3" s="1"/>
  <c r="D5414" i="3" s="1"/>
  <c r="F5414" i="3" s="1"/>
  <c r="N5414" i="3"/>
  <c r="Q5414" i="3" s="1"/>
  <c r="O5764" i="3" l="1"/>
  <c r="M5763" i="3"/>
  <c r="N5415" i="3"/>
  <c r="Q5415" i="3" s="1"/>
  <c r="L5415" i="3"/>
  <c r="K5415" i="3" s="1"/>
  <c r="D5415" i="3" s="1"/>
  <c r="F5415" i="3" s="1"/>
  <c r="O5765" i="3" l="1"/>
  <c r="M5764" i="3"/>
  <c r="N5416" i="3"/>
  <c r="Q5416" i="3" s="1"/>
  <c r="L5416" i="3"/>
  <c r="K5416" i="3" s="1"/>
  <c r="D5416" i="3" s="1"/>
  <c r="F5416" i="3" s="1"/>
  <c r="O5766" i="3" l="1"/>
  <c r="M5765" i="3"/>
  <c r="N5417" i="3"/>
  <c r="Q5417" i="3" s="1"/>
  <c r="L5417" i="3"/>
  <c r="K5417" i="3" s="1"/>
  <c r="D5417" i="3" s="1"/>
  <c r="AG58" i="6" l="1"/>
  <c r="AG59" i="6" s="1"/>
  <c r="O5767" i="3"/>
  <c r="M5766" i="3"/>
  <c r="F5417" i="3"/>
  <c r="N5418" i="3"/>
  <c r="Q5418" i="3" s="1"/>
  <c r="L5418" i="3"/>
  <c r="K5418" i="3" s="1"/>
  <c r="D5418" i="3" s="1"/>
  <c r="F5418" i="3" s="1"/>
  <c r="O5768" i="3" l="1"/>
  <c r="M5767" i="3"/>
  <c r="L5419" i="3"/>
  <c r="K5419" i="3" s="1"/>
  <c r="D5419" i="3" s="1"/>
  <c r="F5419" i="3" s="1"/>
  <c r="N5419" i="3"/>
  <c r="Q5419" i="3" s="1"/>
  <c r="O5769" i="3" l="1"/>
  <c r="M5768" i="3"/>
  <c r="L5420" i="3"/>
  <c r="K5420" i="3" s="1"/>
  <c r="D5420" i="3" s="1"/>
  <c r="F5420" i="3" s="1"/>
  <c r="N5420" i="3"/>
  <c r="Q5420" i="3" s="1"/>
  <c r="O5770" i="3" l="1"/>
  <c r="M5769" i="3"/>
  <c r="N5421" i="3"/>
  <c r="Q5421" i="3" s="1"/>
  <c r="L5421" i="3"/>
  <c r="K5421" i="3" s="1"/>
  <c r="D5421" i="3" s="1"/>
  <c r="F5421" i="3" s="1"/>
  <c r="O5771" i="3" l="1"/>
  <c r="M5770" i="3"/>
  <c r="N5422" i="3"/>
  <c r="Q5422" i="3" s="1"/>
  <c r="L5422" i="3"/>
  <c r="K5422" i="3" s="1"/>
  <c r="D5422" i="3" s="1"/>
  <c r="O5772" i="3" l="1"/>
  <c r="M5771" i="3"/>
  <c r="F5422" i="3"/>
  <c r="R10" i="6"/>
  <c r="R11" i="6" s="1"/>
  <c r="R65" i="6" s="1"/>
  <c r="N5423" i="3"/>
  <c r="Q5423" i="3" s="1"/>
  <c r="L5423" i="3"/>
  <c r="K5423" i="3" s="1"/>
  <c r="D5423" i="3" s="1"/>
  <c r="F5423" i="3" s="1"/>
  <c r="O5773" i="3" l="1"/>
  <c r="M5772" i="3"/>
  <c r="R16" i="6"/>
  <c r="R60" i="6"/>
  <c r="N5424" i="3"/>
  <c r="Q5424" i="3" s="1"/>
  <c r="L5424" i="3"/>
  <c r="K5424" i="3" s="1"/>
  <c r="D5424" i="3" s="1"/>
  <c r="F5424" i="3" s="1"/>
  <c r="O5774" i="3" l="1"/>
  <c r="M5773" i="3"/>
  <c r="L5425" i="3"/>
  <c r="K5425" i="3" s="1"/>
  <c r="D5425" i="3" s="1"/>
  <c r="F5425" i="3" s="1"/>
  <c r="N5425" i="3"/>
  <c r="Q5425" i="3" s="1"/>
  <c r="O5775" i="3" l="1"/>
  <c r="M5774" i="3"/>
  <c r="L5426" i="3"/>
  <c r="K5426" i="3" s="1"/>
  <c r="D5426" i="3" s="1"/>
  <c r="F5426" i="3" s="1"/>
  <c r="N5426" i="3"/>
  <c r="Q5426" i="3" s="1"/>
  <c r="O5776" i="3" l="1"/>
  <c r="M5775" i="3"/>
  <c r="N5427" i="3"/>
  <c r="Q5427" i="3" s="1"/>
  <c r="L5427" i="3"/>
  <c r="K5427" i="3" s="1"/>
  <c r="D5427" i="3" s="1"/>
  <c r="O5777" i="3" l="1"/>
  <c r="M5776" i="3"/>
  <c r="F5427" i="3"/>
  <c r="L5428" i="3"/>
  <c r="K5428" i="3" s="1"/>
  <c r="D5428" i="3" s="1"/>
  <c r="N5428" i="3"/>
  <c r="Q5428" i="3" s="1"/>
  <c r="O5778" i="3" l="1"/>
  <c r="M5777" i="3"/>
  <c r="F5428" i="3"/>
  <c r="N5429" i="3"/>
  <c r="Q5429" i="3" s="1"/>
  <c r="L5429" i="3"/>
  <c r="K5429" i="3" s="1"/>
  <c r="D5429" i="3" s="1"/>
  <c r="F5429" i="3" s="1"/>
  <c r="O5779" i="3" l="1"/>
  <c r="M5778" i="3"/>
  <c r="N5430" i="3"/>
  <c r="Q5430" i="3" s="1"/>
  <c r="L5430" i="3"/>
  <c r="K5430" i="3" s="1"/>
  <c r="D5430" i="3" s="1"/>
  <c r="F5430" i="3" s="1"/>
  <c r="O5780" i="3" l="1"/>
  <c r="M5779" i="3"/>
  <c r="L5431" i="3"/>
  <c r="K5431" i="3" s="1"/>
  <c r="D5431" i="3" s="1"/>
  <c r="F5431" i="3" s="1"/>
  <c r="N5431" i="3"/>
  <c r="Q5431" i="3" s="1"/>
  <c r="O5781" i="3" l="1"/>
  <c r="M5780" i="3"/>
  <c r="L5432" i="3"/>
  <c r="K5432" i="3" s="1"/>
  <c r="D5432" i="3" s="1"/>
  <c r="AG15" i="6" s="1"/>
  <c r="AG66" i="6" s="1"/>
  <c r="N5432" i="3"/>
  <c r="Q5432" i="3" s="1"/>
  <c r="O5782" i="3" l="1"/>
  <c r="M5781" i="3"/>
  <c r="N5433" i="3"/>
  <c r="Q5433" i="3" s="1"/>
  <c r="L5433" i="3"/>
  <c r="K5433" i="3" s="1"/>
  <c r="D5433" i="3" s="1"/>
  <c r="F5433" i="3" s="1"/>
  <c r="F5432" i="3"/>
  <c r="O5783" i="3" l="1"/>
  <c r="M5782" i="3"/>
  <c r="N5434" i="3"/>
  <c r="Q5434" i="3" s="1"/>
  <c r="L5434" i="3"/>
  <c r="K5434" i="3" s="1"/>
  <c r="D5434" i="3" s="1"/>
  <c r="F5434" i="3" s="1"/>
  <c r="O5784" i="3" l="1"/>
  <c r="M5783" i="3"/>
  <c r="N5435" i="3"/>
  <c r="Q5435" i="3" s="1"/>
  <c r="L5435" i="3"/>
  <c r="K5435" i="3" s="1"/>
  <c r="D5435" i="3" s="1"/>
  <c r="F5435" i="3" s="1"/>
  <c r="O5785" i="3" l="1"/>
  <c r="M5784" i="3"/>
  <c r="N5436" i="3"/>
  <c r="Q5436" i="3" s="1"/>
  <c r="L5436" i="3"/>
  <c r="K5436" i="3" s="1"/>
  <c r="D5436" i="3" s="1"/>
  <c r="F5436" i="3" s="1"/>
  <c r="O5786" i="3" l="1"/>
  <c r="M5785" i="3"/>
  <c r="L5437" i="3"/>
  <c r="K5437" i="3" s="1"/>
  <c r="D5437" i="3" s="1"/>
  <c r="F5437" i="3" s="1"/>
  <c r="N5437" i="3"/>
  <c r="Q5437" i="3" s="1"/>
  <c r="O5787" i="3" l="1"/>
  <c r="M5786" i="3"/>
  <c r="L5438" i="3"/>
  <c r="K5438" i="3" s="1"/>
  <c r="D5438" i="3" s="1"/>
  <c r="F5438" i="3" s="1"/>
  <c r="N5438" i="3"/>
  <c r="Q5438" i="3" s="1"/>
  <c r="O5788" i="3" l="1"/>
  <c r="M5787" i="3"/>
  <c r="N5439" i="3"/>
  <c r="Q5439" i="3" s="1"/>
  <c r="L5439" i="3"/>
  <c r="K5439" i="3" s="1"/>
  <c r="D5439" i="3" s="1"/>
  <c r="F5439" i="3" s="1"/>
  <c r="O5789" i="3" l="1"/>
  <c r="M5788" i="3"/>
  <c r="N5440" i="3"/>
  <c r="Q5440" i="3" s="1"/>
  <c r="L5440" i="3"/>
  <c r="K5440" i="3" s="1"/>
  <c r="D5440" i="3" s="1"/>
  <c r="F5440" i="3" s="1"/>
  <c r="O5790" i="3" l="1"/>
  <c r="M5789" i="3"/>
  <c r="N5441" i="3"/>
  <c r="Q5441" i="3" s="1"/>
  <c r="L5441" i="3"/>
  <c r="K5441" i="3" s="1"/>
  <c r="D5441" i="3" s="1"/>
  <c r="F5441" i="3" s="1"/>
  <c r="O5791" i="3" l="1"/>
  <c r="M5790" i="3"/>
  <c r="N5442" i="3"/>
  <c r="Q5442" i="3" s="1"/>
  <c r="L5442" i="3"/>
  <c r="K5442" i="3" s="1"/>
  <c r="D5442" i="3" s="1"/>
  <c r="O5792" i="3" l="1"/>
  <c r="M5791" i="3"/>
  <c r="L5443" i="3"/>
  <c r="K5443" i="3" s="1"/>
  <c r="D5443" i="3" s="1"/>
  <c r="N5443" i="3"/>
  <c r="Q5443" i="3" s="1"/>
  <c r="F5442" i="3"/>
  <c r="O5793" i="3" l="1"/>
  <c r="M5792" i="3"/>
  <c r="F5443" i="3"/>
  <c r="L5444" i="3"/>
  <c r="K5444" i="3" s="1"/>
  <c r="D5444" i="3" s="1"/>
  <c r="F5444" i="3" s="1"/>
  <c r="N5444" i="3"/>
  <c r="Q5444" i="3" s="1"/>
  <c r="O5794" i="3" l="1"/>
  <c r="M5793" i="3"/>
  <c r="N5445" i="3"/>
  <c r="Q5445" i="3" s="1"/>
  <c r="L5445" i="3"/>
  <c r="K5445" i="3" s="1"/>
  <c r="D5445" i="3" s="1"/>
  <c r="F5445" i="3" s="1"/>
  <c r="O5795" i="3" l="1"/>
  <c r="M5794" i="3"/>
  <c r="N5446" i="3"/>
  <c r="Q5446" i="3" s="1"/>
  <c r="L5446" i="3"/>
  <c r="K5446" i="3" s="1"/>
  <c r="D5446" i="3" s="1"/>
  <c r="F5446" i="3" s="1"/>
  <c r="O5796" i="3" l="1"/>
  <c r="M5795" i="3"/>
  <c r="L5447" i="3"/>
  <c r="K5447" i="3" s="1"/>
  <c r="D5447" i="3" s="1"/>
  <c r="F5447" i="3" s="1"/>
  <c r="N5447" i="3"/>
  <c r="Q5447" i="3" s="1"/>
  <c r="AH58" i="6" l="1"/>
  <c r="AH59" i="6" s="1"/>
  <c r="O5797" i="3"/>
  <c r="M5796" i="3"/>
  <c r="L5448" i="3"/>
  <c r="K5448" i="3" s="1"/>
  <c r="D5448" i="3" s="1"/>
  <c r="N5448" i="3"/>
  <c r="Q5448" i="3" s="1"/>
  <c r="O5798" i="3" l="1"/>
  <c r="M5797" i="3"/>
  <c r="F5448" i="3"/>
  <c r="L5449" i="3"/>
  <c r="K5449" i="3" s="1"/>
  <c r="D5449" i="3" s="1"/>
  <c r="F5449" i="3" s="1"/>
  <c r="N5449" i="3"/>
  <c r="Q5449" i="3" s="1"/>
  <c r="O5799" i="3" l="1"/>
  <c r="M5798" i="3"/>
  <c r="L5450" i="3"/>
  <c r="K5450" i="3" s="1"/>
  <c r="D5450" i="3" s="1"/>
  <c r="F5450" i="3" s="1"/>
  <c r="N5450" i="3"/>
  <c r="Q5450" i="3" s="1"/>
  <c r="O5800" i="3" l="1"/>
  <c r="M5799" i="3"/>
  <c r="L5451" i="3"/>
  <c r="K5451" i="3" s="1"/>
  <c r="D5451" i="3" s="1"/>
  <c r="F5451" i="3" s="1"/>
  <c r="N5451" i="3"/>
  <c r="Q5451" i="3" s="1"/>
  <c r="O5801" i="3" l="1"/>
  <c r="M5800" i="3"/>
  <c r="L5452" i="3"/>
  <c r="K5452" i="3" s="1"/>
  <c r="D5452" i="3" s="1"/>
  <c r="F5452" i="3" s="1"/>
  <c r="N5452" i="3"/>
  <c r="Q5452" i="3" s="1"/>
  <c r="O5802" i="3" l="1"/>
  <c r="M5801" i="3"/>
  <c r="L5453" i="3"/>
  <c r="K5453" i="3" s="1"/>
  <c r="D5453" i="3" s="1"/>
  <c r="N5453" i="3"/>
  <c r="Q5453" i="3" s="1"/>
  <c r="O5803" i="3" l="1"/>
  <c r="M5802" i="3"/>
  <c r="F5453" i="3"/>
  <c r="S10" i="6"/>
  <c r="S11" i="6" s="1"/>
  <c r="S65" i="6" s="1"/>
  <c r="L5454" i="3"/>
  <c r="K5454" i="3" s="1"/>
  <c r="D5454" i="3" s="1"/>
  <c r="F5454" i="3" s="1"/>
  <c r="N5454" i="3"/>
  <c r="Q5454" i="3" s="1"/>
  <c r="O5804" i="3" l="1"/>
  <c r="M5803" i="3"/>
  <c r="S16" i="6"/>
  <c r="S60" i="6"/>
  <c r="L5455" i="3"/>
  <c r="K5455" i="3" s="1"/>
  <c r="D5455" i="3" s="1"/>
  <c r="F5455" i="3" s="1"/>
  <c r="N5455" i="3"/>
  <c r="Q5455" i="3" s="1"/>
  <c r="O5805" i="3" l="1"/>
  <c r="M5804" i="3"/>
  <c r="L5456" i="3"/>
  <c r="K5456" i="3" s="1"/>
  <c r="D5456" i="3" s="1"/>
  <c r="F5456" i="3" s="1"/>
  <c r="N5456" i="3"/>
  <c r="Q5456" i="3" s="1"/>
  <c r="O5806" i="3" l="1"/>
  <c r="M5805" i="3"/>
  <c r="L5457" i="3"/>
  <c r="K5457" i="3" s="1"/>
  <c r="D5457" i="3" s="1"/>
  <c r="F5457" i="3" s="1"/>
  <c r="N5457" i="3"/>
  <c r="Q5457" i="3" s="1"/>
  <c r="O5807" i="3" l="1"/>
  <c r="M5806" i="3"/>
  <c r="N5458" i="3"/>
  <c r="Q5458" i="3" s="1"/>
  <c r="L5458" i="3"/>
  <c r="K5458" i="3" s="1"/>
  <c r="D5458" i="3" s="1"/>
  <c r="O5808" i="3" l="1"/>
  <c r="M5807" i="3"/>
  <c r="F5458" i="3"/>
  <c r="L5459" i="3"/>
  <c r="K5459" i="3" s="1"/>
  <c r="D5459" i="3" s="1"/>
  <c r="N5459" i="3"/>
  <c r="Q5459" i="3" s="1"/>
  <c r="O5809" i="3" l="1"/>
  <c r="M5808" i="3"/>
  <c r="F5459" i="3"/>
  <c r="L5460" i="3"/>
  <c r="K5460" i="3" s="1"/>
  <c r="D5460" i="3" s="1"/>
  <c r="F5460" i="3" s="1"/>
  <c r="N5460" i="3"/>
  <c r="Q5460" i="3" s="1"/>
  <c r="O5810" i="3" l="1"/>
  <c r="M5809" i="3"/>
  <c r="N5461" i="3"/>
  <c r="Q5461" i="3" s="1"/>
  <c r="L5461" i="3"/>
  <c r="K5461" i="3" s="1"/>
  <c r="D5461" i="3" s="1"/>
  <c r="F5461" i="3" s="1"/>
  <c r="O5811" i="3" l="1"/>
  <c r="M5810" i="3"/>
  <c r="L5462" i="3"/>
  <c r="K5462" i="3" s="1"/>
  <c r="D5462" i="3" s="1"/>
  <c r="AH15" i="6" s="1"/>
  <c r="AH66" i="6" s="1"/>
  <c r="N5462" i="3"/>
  <c r="Q5462" i="3" s="1"/>
  <c r="O5812" i="3" l="1"/>
  <c r="M5811" i="3"/>
  <c r="L5463" i="3"/>
  <c r="K5463" i="3" s="1"/>
  <c r="D5463" i="3" s="1"/>
  <c r="F5463" i="3" s="1"/>
  <c r="N5463" i="3"/>
  <c r="Q5463" i="3" s="1"/>
  <c r="F5462" i="3"/>
  <c r="O5813" i="3" l="1"/>
  <c r="M5812" i="3"/>
  <c r="L5464" i="3"/>
  <c r="K5464" i="3" s="1"/>
  <c r="D5464" i="3" s="1"/>
  <c r="F5464" i="3" s="1"/>
  <c r="N5464" i="3"/>
  <c r="Q5464" i="3" s="1"/>
  <c r="O5814" i="3" l="1"/>
  <c r="M5813" i="3"/>
  <c r="L5465" i="3"/>
  <c r="K5465" i="3" s="1"/>
  <c r="D5465" i="3" s="1"/>
  <c r="F5465" i="3" s="1"/>
  <c r="N5465" i="3"/>
  <c r="Q5465" i="3" s="1"/>
  <c r="O5815" i="3" l="1"/>
  <c r="M5814" i="3"/>
  <c r="L5466" i="3"/>
  <c r="K5466" i="3" s="1"/>
  <c r="D5466" i="3" s="1"/>
  <c r="F5466" i="3" s="1"/>
  <c r="N5466" i="3"/>
  <c r="Q5466" i="3" s="1"/>
  <c r="O5816" i="3" l="1"/>
  <c r="M5815" i="3"/>
  <c r="N5467" i="3"/>
  <c r="Q5467" i="3" s="1"/>
  <c r="L5467" i="3"/>
  <c r="K5467" i="3" s="1"/>
  <c r="D5467" i="3" s="1"/>
  <c r="F5467" i="3" s="1"/>
  <c r="O5817" i="3" l="1"/>
  <c r="M5816" i="3"/>
  <c r="L5468" i="3"/>
  <c r="K5468" i="3" s="1"/>
  <c r="D5468" i="3" s="1"/>
  <c r="F5468" i="3" s="1"/>
  <c r="N5468" i="3"/>
  <c r="Q5468" i="3" s="1"/>
  <c r="O5818" i="3" l="1"/>
  <c r="M5817" i="3"/>
  <c r="L5469" i="3"/>
  <c r="K5469" i="3" s="1"/>
  <c r="D5469" i="3" s="1"/>
  <c r="F5469" i="3" s="1"/>
  <c r="N5469" i="3"/>
  <c r="Q5469" i="3" s="1"/>
  <c r="O5819" i="3" l="1"/>
  <c r="M5818" i="3"/>
  <c r="N5470" i="3"/>
  <c r="Q5470" i="3" s="1"/>
  <c r="L5470" i="3"/>
  <c r="K5470" i="3" s="1"/>
  <c r="D5470" i="3" s="1"/>
  <c r="F5470" i="3" s="1"/>
  <c r="O5820" i="3" l="1"/>
  <c r="M5819" i="3"/>
  <c r="L5471" i="3"/>
  <c r="K5471" i="3" s="1"/>
  <c r="D5471" i="3" s="1"/>
  <c r="F5471" i="3" s="1"/>
  <c r="N5471" i="3"/>
  <c r="Q5471" i="3" s="1"/>
  <c r="O5821" i="3" l="1"/>
  <c r="M5820" i="3"/>
  <c r="L5472" i="3"/>
  <c r="K5472" i="3" s="1"/>
  <c r="D5472" i="3" s="1"/>
  <c r="F5472" i="3" s="1"/>
  <c r="N5472" i="3"/>
  <c r="Q5472" i="3" s="1"/>
  <c r="O5822" i="3" l="1"/>
  <c r="M5821" i="3"/>
  <c r="N5473" i="3"/>
  <c r="Q5473" i="3" s="1"/>
  <c r="L5473" i="3"/>
  <c r="K5473" i="3" s="1"/>
  <c r="D5473" i="3" s="1"/>
  <c r="O5823" i="3" l="1"/>
  <c r="M5822" i="3"/>
  <c r="L5474" i="3"/>
  <c r="K5474" i="3" s="1"/>
  <c r="D5474" i="3" s="1"/>
  <c r="N5474" i="3"/>
  <c r="Q5474" i="3" s="1"/>
  <c r="F5473" i="3"/>
  <c r="O5824" i="3" l="1"/>
  <c r="M5823" i="3"/>
  <c r="F5474" i="3"/>
  <c r="L5475" i="3"/>
  <c r="K5475" i="3" s="1"/>
  <c r="D5475" i="3" s="1"/>
  <c r="F5475" i="3" s="1"/>
  <c r="N5475" i="3"/>
  <c r="Q5475" i="3" s="1"/>
  <c r="O5825" i="3" l="1"/>
  <c r="M5824" i="3"/>
  <c r="N5476" i="3"/>
  <c r="Q5476" i="3" s="1"/>
  <c r="L5476" i="3"/>
  <c r="K5476" i="3" s="1"/>
  <c r="D5476" i="3" s="1"/>
  <c r="F5476" i="3" s="1"/>
  <c r="O5826" i="3" l="1"/>
  <c r="M5825" i="3"/>
  <c r="L5477" i="3"/>
  <c r="K5477" i="3" s="1"/>
  <c r="D5477" i="3" s="1"/>
  <c r="F5477" i="3" s="1"/>
  <c r="N5477" i="3"/>
  <c r="Q5477" i="3" s="1"/>
  <c r="AI58" i="6" l="1"/>
  <c r="AI59" i="6" s="1"/>
  <c r="O5827" i="3"/>
  <c r="M5826" i="3"/>
  <c r="L5478" i="3"/>
  <c r="K5478" i="3" s="1"/>
  <c r="D5478" i="3" s="1"/>
  <c r="N5478" i="3"/>
  <c r="Q5478" i="3" s="1"/>
  <c r="O5828" i="3" l="1"/>
  <c r="M5827" i="3"/>
  <c r="F5478" i="3"/>
  <c r="N5479" i="3"/>
  <c r="Q5479" i="3" s="1"/>
  <c r="L5479" i="3"/>
  <c r="K5479" i="3" s="1"/>
  <c r="D5479" i="3" s="1"/>
  <c r="F5479" i="3" s="1"/>
  <c r="O5829" i="3" l="1"/>
  <c r="M5828" i="3"/>
  <c r="L5480" i="3"/>
  <c r="K5480" i="3" s="1"/>
  <c r="D5480" i="3" s="1"/>
  <c r="F5480" i="3" s="1"/>
  <c r="N5480" i="3"/>
  <c r="Q5480" i="3" s="1"/>
  <c r="O5830" i="3" l="1"/>
  <c r="M5829" i="3"/>
  <c r="L5481" i="3"/>
  <c r="K5481" i="3" s="1"/>
  <c r="D5481" i="3" s="1"/>
  <c r="F5481" i="3" s="1"/>
  <c r="N5481" i="3"/>
  <c r="Q5481" i="3" s="1"/>
  <c r="O5831" i="3" l="1"/>
  <c r="M5830" i="3"/>
  <c r="L5482" i="3"/>
  <c r="K5482" i="3" s="1"/>
  <c r="D5482" i="3" s="1"/>
  <c r="F5482" i="3" s="1"/>
  <c r="N5482" i="3"/>
  <c r="Q5482" i="3" s="1"/>
  <c r="O5832" i="3" l="1"/>
  <c r="M5831" i="3"/>
  <c r="L5483" i="3"/>
  <c r="K5483" i="3" s="1"/>
  <c r="D5483" i="3" s="1"/>
  <c r="N5483" i="3"/>
  <c r="Q5483" i="3" s="1"/>
  <c r="O5833" i="3" l="1"/>
  <c r="M5832" i="3"/>
  <c r="F5483" i="3"/>
  <c r="T10" i="6"/>
  <c r="T11" i="6" s="1"/>
  <c r="T65" i="6" s="1"/>
  <c r="L5484" i="3"/>
  <c r="K5484" i="3" s="1"/>
  <c r="D5484" i="3" s="1"/>
  <c r="F5484" i="3" s="1"/>
  <c r="N5484" i="3"/>
  <c r="Q5484" i="3" s="1"/>
  <c r="O5834" i="3" l="1"/>
  <c r="M5833" i="3"/>
  <c r="T16" i="6"/>
  <c r="T60" i="6"/>
  <c r="N5485" i="3"/>
  <c r="Q5485" i="3" s="1"/>
  <c r="L5485" i="3"/>
  <c r="K5485" i="3" s="1"/>
  <c r="D5485" i="3" s="1"/>
  <c r="F5485" i="3" s="1"/>
  <c r="O5835" i="3" l="1"/>
  <c r="M5834" i="3"/>
  <c r="L5486" i="3"/>
  <c r="K5486" i="3" s="1"/>
  <c r="D5486" i="3" s="1"/>
  <c r="F5486" i="3" s="1"/>
  <c r="N5486" i="3"/>
  <c r="Q5486" i="3" s="1"/>
  <c r="O5836" i="3" l="1"/>
  <c r="M5835" i="3"/>
  <c r="L5487" i="3"/>
  <c r="K5487" i="3" s="1"/>
  <c r="D5487" i="3" s="1"/>
  <c r="F5487" i="3" s="1"/>
  <c r="N5487" i="3"/>
  <c r="Q5487" i="3" s="1"/>
  <c r="O5837" i="3" l="1"/>
  <c r="M5836" i="3"/>
  <c r="N5488" i="3"/>
  <c r="Q5488" i="3" s="1"/>
  <c r="L5488" i="3"/>
  <c r="K5488" i="3" s="1"/>
  <c r="D5488" i="3" s="1"/>
  <c r="O5838" i="3" l="1"/>
  <c r="M5837" i="3"/>
  <c r="F5488" i="3"/>
  <c r="L5489" i="3"/>
  <c r="K5489" i="3" s="1"/>
  <c r="D5489" i="3" s="1"/>
  <c r="N5489" i="3"/>
  <c r="Q5489" i="3" s="1"/>
  <c r="O5839" i="3" l="1"/>
  <c r="M5838" i="3"/>
  <c r="F5489" i="3"/>
  <c r="L5490" i="3"/>
  <c r="K5490" i="3" s="1"/>
  <c r="D5490" i="3" s="1"/>
  <c r="F5490" i="3" s="1"/>
  <c r="N5490" i="3"/>
  <c r="Q5490" i="3" s="1"/>
  <c r="O5840" i="3" l="1"/>
  <c r="M5839" i="3"/>
  <c r="N5491" i="3"/>
  <c r="Q5491" i="3" s="1"/>
  <c r="L5491" i="3"/>
  <c r="K5491" i="3" s="1"/>
  <c r="D5491" i="3" s="1"/>
  <c r="F5491" i="3" s="1"/>
  <c r="O5841" i="3" l="1"/>
  <c r="M5840" i="3"/>
  <c r="L5492" i="3"/>
  <c r="K5492" i="3" s="1"/>
  <c r="D5492" i="3" s="1"/>
  <c r="AI15" i="6" s="1"/>
  <c r="AI66" i="6" s="1"/>
  <c r="N5492" i="3"/>
  <c r="Q5492" i="3" s="1"/>
  <c r="O5842" i="3" l="1"/>
  <c r="M5841" i="3"/>
  <c r="L5493" i="3"/>
  <c r="K5493" i="3" s="1"/>
  <c r="D5493" i="3" s="1"/>
  <c r="F5493" i="3" s="1"/>
  <c r="N5493" i="3"/>
  <c r="Q5493" i="3" s="1"/>
  <c r="F5492" i="3"/>
  <c r="O5843" i="3" l="1"/>
  <c r="M5842" i="3"/>
  <c r="N5494" i="3"/>
  <c r="Q5494" i="3" s="1"/>
  <c r="L5494" i="3"/>
  <c r="K5494" i="3" s="1"/>
  <c r="D5494" i="3" s="1"/>
  <c r="F5494" i="3" s="1"/>
  <c r="O5844" i="3" l="1"/>
  <c r="M5843" i="3"/>
  <c r="L5495" i="3"/>
  <c r="K5495" i="3" s="1"/>
  <c r="D5495" i="3" s="1"/>
  <c r="F5495" i="3" s="1"/>
  <c r="N5495" i="3"/>
  <c r="Q5495" i="3" s="1"/>
  <c r="O5845" i="3" l="1"/>
  <c r="M5844" i="3"/>
  <c r="L5496" i="3"/>
  <c r="K5496" i="3" s="1"/>
  <c r="D5496" i="3" s="1"/>
  <c r="F5496" i="3" s="1"/>
  <c r="N5496" i="3"/>
  <c r="Q5496" i="3" s="1"/>
  <c r="O5846" i="3" l="1"/>
  <c r="M5845" i="3"/>
  <c r="N5497" i="3"/>
  <c r="Q5497" i="3" s="1"/>
  <c r="L5497" i="3"/>
  <c r="K5497" i="3" s="1"/>
  <c r="D5497" i="3" s="1"/>
  <c r="F5497" i="3" s="1"/>
  <c r="O5847" i="3" l="1"/>
  <c r="M5846" i="3"/>
  <c r="L5498" i="3"/>
  <c r="K5498" i="3" s="1"/>
  <c r="D5498" i="3" s="1"/>
  <c r="F5498" i="3" s="1"/>
  <c r="N5498" i="3"/>
  <c r="Q5498" i="3" s="1"/>
  <c r="O5848" i="3" l="1"/>
  <c r="M5847" i="3"/>
  <c r="L5499" i="3"/>
  <c r="K5499" i="3" s="1"/>
  <c r="D5499" i="3" s="1"/>
  <c r="F5499" i="3" s="1"/>
  <c r="N5499" i="3"/>
  <c r="Q5499" i="3" s="1"/>
  <c r="O5849" i="3" l="1"/>
  <c r="M5848" i="3"/>
  <c r="L5500" i="3"/>
  <c r="K5500" i="3" s="1"/>
  <c r="D5500" i="3" s="1"/>
  <c r="F5500" i="3" s="1"/>
  <c r="N5500" i="3"/>
  <c r="Q5500" i="3" s="1"/>
  <c r="O5850" i="3" l="1"/>
  <c r="M5849" i="3"/>
  <c r="L5501" i="3"/>
  <c r="K5501" i="3" s="1"/>
  <c r="D5501" i="3" s="1"/>
  <c r="F5501" i="3" s="1"/>
  <c r="N5501" i="3"/>
  <c r="Q5501" i="3" s="1"/>
  <c r="O5851" i="3" l="1"/>
  <c r="M5850" i="3"/>
  <c r="L5502" i="3"/>
  <c r="K5502" i="3" s="1"/>
  <c r="D5502" i="3" s="1"/>
  <c r="F5502" i="3" s="1"/>
  <c r="N5502" i="3"/>
  <c r="Q5502" i="3" s="1"/>
  <c r="O5852" i="3" l="1"/>
  <c r="M5851" i="3"/>
  <c r="N5503" i="3"/>
  <c r="Q5503" i="3" s="1"/>
  <c r="L5503" i="3"/>
  <c r="K5503" i="3" s="1"/>
  <c r="D5503" i="3" s="1"/>
  <c r="O5853" i="3" l="1"/>
  <c r="M5852" i="3"/>
  <c r="L5504" i="3"/>
  <c r="K5504" i="3" s="1"/>
  <c r="D5504" i="3" s="1"/>
  <c r="N5504" i="3"/>
  <c r="Q5504" i="3" s="1"/>
  <c r="F5503" i="3"/>
  <c r="O5854" i="3" l="1"/>
  <c r="M5853" i="3"/>
  <c r="F5504" i="3"/>
  <c r="L5505" i="3"/>
  <c r="K5505" i="3" s="1"/>
  <c r="D5505" i="3" s="1"/>
  <c r="F5505" i="3" s="1"/>
  <c r="N5505" i="3"/>
  <c r="Q5505" i="3" s="1"/>
  <c r="O5855" i="3" l="1"/>
  <c r="M5854" i="3"/>
  <c r="L5506" i="3"/>
  <c r="K5506" i="3" s="1"/>
  <c r="D5506" i="3" s="1"/>
  <c r="F5506" i="3" s="1"/>
  <c r="N5506" i="3"/>
  <c r="Q5506" i="3" s="1"/>
  <c r="O5856" i="3" l="1"/>
  <c r="M5855" i="3"/>
  <c r="L5507" i="3"/>
  <c r="K5507" i="3" s="1"/>
  <c r="D5507" i="3" s="1"/>
  <c r="F5507" i="3" s="1"/>
  <c r="N5507" i="3"/>
  <c r="Q5507" i="3" s="1"/>
  <c r="O5857" i="3" l="1"/>
  <c r="M5856" i="3"/>
  <c r="L5508" i="3"/>
  <c r="K5508" i="3" s="1"/>
  <c r="D5508" i="3" s="1"/>
  <c r="F5508" i="3" s="1"/>
  <c r="N5508" i="3"/>
  <c r="Q5508" i="3" s="1"/>
  <c r="AJ58" i="6" l="1"/>
  <c r="AJ59" i="6" s="1"/>
  <c r="O5858" i="3"/>
  <c r="M5857" i="3"/>
  <c r="N5509" i="3"/>
  <c r="Q5509" i="3" s="1"/>
  <c r="L5509" i="3"/>
  <c r="K5509" i="3" s="1"/>
  <c r="D5509" i="3" s="1"/>
  <c r="O5859" i="3" l="1"/>
  <c r="M5858" i="3"/>
  <c r="F5509" i="3"/>
  <c r="L5510" i="3"/>
  <c r="K5510" i="3" s="1"/>
  <c r="D5510" i="3" s="1"/>
  <c r="F5510" i="3" s="1"/>
  <c r="N5510" i="3"/>
  <c r="Q5510" i="3" s="1"/>
  <c r="O5860" i="3" l="1"/>
  <c r="M5859" i="3"/>
  <c r="L5511" i="3"/>
  <c r="K5511" i="3" s="1"/>
  <c r="D5511" i="3" s="1"/>
  <c r="F5511" i="3" s="1"/>
  <c r="N5511" i="3"/>
  <c r="Q5511" i="3" s="1"/>
  <c r="O5861" i="3" l="1"/>
  <c r="M5860" i="3"/>
  <c r="L5512" i="3"/>
  <c r="K5512" i="3" s="1"/>
  <c r="D5512" i="3" s="1"/>
  <c r="F5512" i="3" s="1"/>
  <c r="N5512" i="3"/>
  <c r="Q5512" i="3" s="1"/>
  <c r="O5862" i="3" l="1"/>
  <c r="M5861" i="3"/>
  <c r="L5513" i="3"/>
  <c r="K5513" i="3" s="1"/>
  <c r="D5513" i="3" s="1"/>
  <c r="F5513" i="3" s="1"/>
  <c r="N5513" i="3"/>
  <c r="Q5513" i="3" s="1"/>
  <c r="O5863" i="3" l="1"/>
  <c r="M5862" i="3"/>
  <c r="L5514" i="3"/>
  <c r="K5514" i="3" s="1"/>
  <c r="D5514" i="3" s="1"/>
  <c r="N5514" i="3"/>
  <c r="Q5514" i="3" s="1"/>
  <c r="O5864" i="3" l="1"/>
  <c r="M5863" i="3"/>
  <c r="F5514" i="3"/>
  <c r="U10" i="6"/>
  <c r="U11" i="6" s="1"/>
  <c r="U65" i="6" s="1"/>
  <c r="L5515" i="3"/>
  <c r="K5515" i="3" s="1"/>
  <c r="D5515" i="3" s="1"/>
  <c r="F5515" i="3" s="1"/>
  <c r="N5515" i="3"/>
  <c r="Q5515" i="3" s="1"/>
  <c r="O5865" i="3" l="1"/>
  <c r="M5864" i="3"/>
  <c r="U16" i="6"/>
  <c r="U60" i="6"/>
  <c r="L5516" i="3"/>
  <c r="K5516" i="3" s="1"/>
  <c r="D5516" i="3" s="1"/>
  <c r="F5516" i="3" s="1"/>
  <c r="N5516" i="3"/>
  <c r="Q5516" i="3" s="1"/>
  <c r="O5866" i="3" l="1"/>
  <c r="M5865" i="3"/>
  <c r="L5517" i="3"/>
  <c r="K5517" i="3" s="1"/>
  <c r="D5517" i="3" s="1"/>
  <c r="F5517" i="3" s="1"/>
  <c r="N5517" i="3"/>
  <c r="Q5517" i="3" s="1"/>
  <c r="O5867" i="3" l="1"/>
  <c r="M5866" i="3"/>
  <c r="L5518" i="3"/>
  <c r="K5518" i="3" s="1"/>
  <c r="D5518" i="3" s="1"/>
  <c r="N5518" i="3"/>
  <c r="Q5518" i="3" s="1"/>
  <c r="O5868" i="3" l="1"/>
  <c r="M5867" i="3"/>
  <c r="F5518" i="3"/>
  <c r="L5519" i="3"/>
  <c r="K5519" i="3" s="1"/>
  <c r="D5519" i="3" s="1"/>
  <c r="N5519" i="3"/>
  <c r="Q5519" i="3" s="1"/>
  <c r="O5869" i="3" l="1"/>
  <c r="M5868" i="3"/>
  <c r="F5519" i="3"/>
  <c r="L5520" i="3"/>
  <c r="K5520" i="3" s="1"/>
  <c r="D5520" i="3" s="1"/>
  <c r="F5520" i="3" s="1"/>
  <c r="N5520" i="3"/>
  <c r="Q5520" i="3" s="1"/>
  <c r="O5870" i="3" l="1"/>
  <c r="M5869" i="3"/>
  <c r="N5521" i="3"/>
  <c r="Q5521" i="3" s="1"/>
  <c r="L5521" i="3"/>
  <c r="K5521" i="3" s="1"/>
  <c r="D5521" i="3" s="1"/>
  <c r="F5521" i="3" s="1"/>
  <c r="O5871" i="3" l="1"/>
  <c r="M5870" i="3"/>
  <c r="L5522" i="3"/>
  <c r="K5522" i="3" s="1"/>
  <c r="D5522" i="3" s="1"/>
  <c r="F5522" i="3" s="1"/>
  <c r="N5522" i="3"/>
  <c r="Q5522" i="3" s="1"/>
  <c r="O5872" i="3" l="1"/>
  <c r="M5871" i="3"/>
  <c r="L5523" i="3"/>
  <c r="K5523" i="3" s="1"/>
  <c r="D5523" i="3" s="1"/>
  <c r="AJ15" i="6" s="1"/>
  <c r="AJ66" i="6" s="1"/>
  <c r="N5523" i="3"/>
  <c r="Q5523" i="3" s="1"/>
  <c r="O5873" i="3" l="1"/>
  <c r="M5872" i="3"/>
  <c r="L5524" i="3"/>
  <c r="K5524" i="3" s="1"/>
  <c r="D5524" i="3" s="1"/>
  <c r="F5524" i="3" s="1"/>
  <c r="N5524" i="3"/>
  <c r="Q5524" i="3" s="1"/>
  <c r="F5523" i="3"/>
  <c r="O5874" i="3" l="1"/>
  <c r="M5873" i="3"/>
  <c r="L5525" i="3"/>
  <c r="K5525" i="3" s="1"/>
  <c r="D5525" i="3" s="1"/>
  <c r="F5525" i="3" s="1"/>
  <c r="N5525" i="3"/>
  <c r="Q5525" i="3" s="1"/>
  <c r="O5875" i="3" l="1"/>
  <c r="M5874" i="3"/>
  <c r="L5526" i="3"/>
  <c r="K5526" i="3" s="1"/>
  <c r="D5526" i="3" s="1"/>
  <c r="F5526" i="3" s="1"/>
  <c r="N5526" i="3"/>
  <c r="Q5526" i="3" s="1"/>
  <c r="O5876" i="3" l="1"/>
  <c r="M5875" i="3"/>
  <c r="N5527" i="3"/>
  <c r="Q5527" i="3" s="1"/>
  <c r="L5527" i="3"/>
  <c r="K5527" i="3" s="1"/>
  <c r="D5527" i="3" s="1"/>
  <c r="F5527" i="3" s="1"/>
  <c r="O5877" i="3" l="1"/>
  <c r="M5876" i="3"/>
  <c r="L5528" i="3"/>
  <c r="K5528" i="3" s="1"/>
  <c r="D5528" i="3" s="1"/>
  <c r="F5528" i="3" s="1"/>
  <c r="N5528" i="3"/>
  <c r="Q5528" i="3" s="1"/>
  <c r="O5878" i="3" l="1"/>
  <c r="M5877" i="3"/>
  <c r="L5529" i="3"/>
  <c r="K5529" i="3" s="1"/>
  <c r="D5529" i="3" s="1"/>
  <c r="F5529" i="3" s="1"/>
  <c r="N5529" i="3"/>
  <c r="Q5529" i="3" s="1"/>
  <c r="O5879" i="3" l="1"/>
  <c r="M5878" i="3"/>
  <c r="L5530" i="3"/>
  <c r="K5530" i="3" s="1"/>
  <c r="D5530" i="3" s="1"/>
  <c r="F5530" i="3" s="1"/>
  <c r="N5530" i="3"/>
  <c r="Q5530" i="3" s="1"/>
  <c r="O5880" i="3" l="1"/>
  <c r="M5879" i="3"/>
  <c r="L5531" i="3"/>
  <c r="K5531" i="3" s="1"/>
  <c r="D5531" i="3" s="1"/>
  <c r="F5531" i="3" s="1"/>
  <c r="N5531" i="3"/>
  <c r="Q5531" i="3" s="1"/>
  <c r="O5881" i="3" l="1"/>
  <c r="M5880" i="3"/>
  <c r="L5532" i="3"/>
  <c r="K5532" i="3" s="1"/>
  <c r="D5532" i="3" s="1"/>
  <c r="F5532" i="3" s="1"/>
  <c r="N5532" i="3"/>
  <c r="Q5532" i="3" s="1"/>
  <c r="O5882" i="3" l="1"/>
  <c r="M5881" i="3"/>
  <c r="L5533" i="3"/>
  <c r="K5533" i="3" s="1"/>
  <c r="D5533" i="3" s="1"/>
  <c r="N5533" i="3"/>
  <c r="Q5533" i="3" s="1"/>
  <c r="O5883" i="3" l="1"/>
  <c r="M5882" i="3"/>
  <c r="L5534" i="3"/>
  <c r="K5534" i="3" s="1"/>
  <c r="D5534" i="3" s="1"/>
  <c r="N5534" i="3"/>
  <c r="Q5534" i="3" s="1"/>
  <c r="F5533" i="3"/>
  <c r="O5884" i="3" l="1"/>
  <c r="M5883" i="3"/>
  <c r="F5534" i="3"/>
  <c r="L5535" i="3"/>
  <c r="K5535" i="3" s="1"/>
  <c r="D5535" i="3" s="1"/>
  <c r="F5535" i="3" s="1"/>
  <c r="N5535" i="3"/>
  <c r="Q5535" i="3" s="1"/>
  <c r="O5885" i="3" l="1"/>
  <c r="M5884" i="3"/>
  <c r="L5536" i="3"/>
  <c r="K5536" i="3" s="1"/>
  <c r="D5536" i="3" s="1"/>
  <c r="F5536" i="3" s="1"/>
  <c r="N5536" i="3"/>
  <c r="Q5536" i="3" s="1"/>
  <c r="O5886" i="3" l="1"/>
  <c r="M5885" i="3"/>
  <c r="L5537" i="3"/>
  <c r="K5537" i="3" s="1"/>
  <c r="D5537" i="3" s="1"/>
  <c r="F5537" i="3" s="1"/>
  <c r="N5537" i="3"/>
  <c r="Q5537" i="3" s="1"/>
  <c r="O5887" i="3" l="1"/>
  <c r="M5886" i="3"/>
  <c r="L5538" i="3"/>
  <c r="K5538" i="3" s="1"/>
  <c r="D5538" i="3" s="1"/>
  <c r="F5538" i="3" s="1"/>
  <c r="N5538" i="3"/>
  <c r="Q5538" i="3" s="1"/>
  <c r="AK58" i="6" l="1"/>
  <c r="AK59" i="6" s="1"/>
  <c r="O5888" i="3"/>
  <c r="M5887" i="3"/>
  <c r="N5539" i="3"/>
  <c r="Q5539" i="3" s="1"/>
  <c r="L5539" i="3"/>
  <c r="K5539" i="3" s="1"/>
  <c r="D5539" i="3" s="1"/>
  <c r="O5889" i="3" l="1"/>
  <c r="M5888" i="3"/>
  <c r="F5539" i="3"/>
  <c r="L5540" i="3"/>
  <c r="K5540" i="3" s="1"/>
  <c r="D5540" i="3" s="1"/>
  <c r="F5540" i="3" s="1"/>
  <c r="N5540" i="3"/>
  <c r="Q5540" i="3" s="1"/>
  <c r="O5890" i="3" l="1"/>
  <c r="M5889" i="3"/>
  <c r="N5541" i="3"/>
  <c r="Q5541" i="3" s="1"/>
  <c r="L5541" i="3"/>
  <c r="K5541" i="3" s="1"/>
  <c r="D5541" i="3" s="1"/>
  <c r="F5541" i="3" s="1"/>
  <c r="O5891" i="3" l="1"/>
  <c r="M5890" i="3"/>
  <c r="L5542" i="3"/>
  <c r="K5542" i="3" s="1"/>
  <c r="D5542" i="3" s="1"/>
  <c r="F5542" i="3" s="1"/>
  <c r="N5542" i="3"/>
  <c r="Q5542" i="3" s="1"/>
  <c r="O5892" i="3" l="1"/>
  <c r="M5891" i="3"/>
  <c r="L5543" i="3"/>
  <c r="K5543" i="3" s="1"/>
  <c r="D5543" i="3" s="1"/>
  <c r="F5543" i="3" s="1"/>
  <c r="N5543" i="3"/>
  <c r="Q5543" i="3" s="1"/>
  <c r="O5893" i="3" l="1"/>
  <c r="M5892" i="3"/>
  <c r="L5544" i="3"/>
  <c r="K5544" i="3" s="1"/>
  <c r="D5544" i="3" s="1"/>
  <c r="N5544" i="3"/>
  <c r="Q5544" i="3" s="1"/>
  <c r="O5894" i="3" l="1"/>
  <c r="M5893" i="3"/>
  <c r="F5544" i="3"/>
  <c r="V10" i="6"/>
  <c r="V11" i="6" s="1"/>
  <c r="V65" i="6" s="1"/>
  <c r="N5545" i="3"/>
  <c r="Q5545" i="3" s="1"/>
  <c r="L5545" i="3"/>
  <c r="K5545" i="3" s="1"/>
  <c r="D5545" i="3" s="1"/>
  <c r="F5545" i="3" s="1"/>
  <c r="O5895" i="3" l="1"/>
  <c r="M5894" i="3"/>
  <c r="V16" i="6"/>
  <c r="V60" i="6"/>
  <c r="L5546" i="3"/>
  <c r="K5546" i="3" s="1"/>
  <c r="D5546" i="3" s="1"/>
  <c r="F5546" i="3" s="1"/>
  <c r="N5546" i="3"/>
  <c r="Q5546" i="3" s="1"/>
  <c r="O5896" i="3" l="1"/>
  <c r="M5895" i="3"/>
  <c r="L5547" i="3"/>
  <c r="K5547" i="3" s="1"/>
  <c r="D5547" i="3" s="1"/>
  <c r="F5547" i="3" s="1"/>
  <c r="N5547" i="3"/>
  <c r="Q5547" i="3" s="1"/>
  <c r="O5897" i="3" l="1"/>
  <c r="M5896" i="3"/>
  <c r="L5548" i="3"/>
  <c r="K5548" i="3" s="1"/>
  <c r="D5548" i="3" s="1"/>
  <c r="F5548" i="3" s="1"/>
  <c r="N5548" i="3"/>
  <c r="Q5548" i="3" s="1"/>
  <c r="O5898" i="3" l="1"/>
  <c r="M5897" i="3"/>
  <c r="L5549" i="3"/>
  <c r="K5549" i="3" s="1"/>
  <c r="D5549" i="3" s="1"/>
  <c r="N5549" i="3"/>
  <c r="Q5549" i="3" s="1"/>
  <c r="O5899" i="3" l="1"/>
  <c r="M5898" i="3"/>
  <c r="F5549" i="3"/>
  <c r="L5550" i="3"/>
  <c r="K5550" i="3" s="1"/>
  <c r="D5550" i="3" s="1"/>
  <c r="N5550" i="3"/>
  <c r="Q5550" i="3" s="1"/>
  <c r="O5900" i="3" l="1"/>
  <c r="M5899" i="3"/>
  <c r="F5550" i="3"/>
  <c r="N5551" i="3"/>
  <c r="Q5551" i="3" s="1"/>
  <c r="L5551" i="3"/>
  <c r="K5551" i="3" s="1"/>
  <c r="D5551" i="3" s="1"/>
  <c r="F5551" i="3" s="1"/>
  <c r="O5901" i="3" l="1"/>
  <c r="M5900" i="3"/>
  <c r="L5552" i="3"/>
  <c r="K5552" i="3" s="1"/>
  <c r="D5552" i="3" s="1"/>
  <c r="F5552" i="3" s="1"/>
  <c r="N5552" i="3"/>
  <c r="Q5552" i="3" s="1"/>
  <c r="O5902" i="3" l="1"/>
  <c r="M5901" i="3"/>
  <c r="L5553" i="3"/>
  <c r="K5553" i="3" s="1"/>
  <c r="D5553" i="3" s="1"/>
  <c r="AK15" i="6" s="1"/>
  <c r="AK66" i="6" s="1"/>
  <c r="N5553" i="3"/>
  <c r="Q5553" i="3" s="1"/>
  <c r="O5903" i="3" l="1"/>
  <c r="M5902" i="3"/>
  <c r="L5554" i="3"/>
  <c r="K5554" i="3" s="1"/>
  <c r="D5554" i="3" s="1"/>
  <c r="F5554" i="3" s="1"/>
  <c r="N5554" i="3"/>
  <c r="Q5554" i="3" s="1"/>
  <c r="F5553" i="3"/>
  <c r="O5904" i="3" l="1"/>
  <c r="M5903" i="3"/>
  <c r="N5555" i="3"/>
  <c r="Q5555" i="3" s="1"/>
  <c r="L5555" i="3"/>
  <c r="K5555" i="3" s="1"/>
  <c r="D5555" i="3" s="1"/>
  <c r="F5555" i="3" s="1"/>
  <c r="O5905" i="3" l="1"/>
  <c r="M5904" i="3"/>
  <c r="L5556" i="3"/>
  <c r="K5556" i="3" s="1"/>
  <c r="D5556" i="3" s="1"/>
  <c r="F5556" i="3" s="1"/>
  <c r="N5556" i="3"/>
  <c r="Q5556" i="3" s="1"/>
  <c r="O5906" i="3" l="1"/>
  <c r="M5905" i="3"/>
  <c r="N5557" i="3"/>
  <c r="Q5557" i="3" s="1"/>
  <c r="L5557" i="3"/>
  <c r="K5557" i="3" s="1"/>
  <c r="D5557" i="3" s="1"/>
  <c r="F5557" i="3" s="1"/>
  <c r="O5907" i="3" l="1"/>
  <c r="M5906" i="3"/>
  <c r="L5558" i="3"/>
  <c r="K5558" i="3" s="1"/>
  <c r="D5558" i="3" s="1"/>
  <c r="F5558" i="3" s="1"/>
  <c r="N5558" i="3"/>
  <c r="Q5558" i="3" s="1"/>
  <c r="O5908" i="3" l="1"/>
  <c r="M5907" i="3"/>
  <c r="N5559" i="3"/>
  <c r="Q5559" i="3" s="1"/>
  <c r="L5559" i="3"/>
  <c r="K5559" i="3" s="1"/>
  <c r="D5559" i="3" s="1"/>
  <c r="F5559" i="3" s="1"/>
  <c r="O5909" i="3" l="1"/>
  <c r="M5908" i="3"/>
  <c r="L5560" i="3"/>
  <c r="K5560" i="3" s="1"/>
  <c r="D5560" i="3" s="1"/>
  <c r="F5560" i="3" s="1"/>
  <c r="N5560" i="3"/>
  <c r="Q5560" i="3" s="1"/>
  <c r="O5910" i="3" l="1"/>
  <c r="M5909" i="3"/>
  <c r="L5561" i="3"/>
  <c r="K5561" i="3" s="1"/>
  <c r="D5561" i="3" s="1"/>
  <c r="F5561" i="3" s="1"/>
  <c r="N5561" i="3"/>
  <c r="Q5561" i="3" s="1"/>
  <c r="O5911" i="3" l="1"/>
  <c r="M5910" i="3"/>
  <c r="L5562" i="3"/>
  <c r="K5562" i="3" s="1"/>
  <c r="D5562" i="3" s="1"/>
  <c r="F5562" i="3" s="1"/>
  <c r="N5562" i="3"/>
  <c r="Q5562" i="3" s="1"/>
  <c r="O5912" i="3" l="1"/>
  <c r="M5911" i="3"/>
  <c r="N5563" i="3"/>
  <c r="Q5563" i="3" s="1"/>
  <c r="L5563" i="3"/>
  <c r="K5563" i="3" s="1"/>
  <c r="D5563" i="3" s="1"/>
  <c r="F5563" i="3" s="1"/>
  <c r="O5913" i="3" l="1"/>
  <c r="M5912" i="3"/>
  <c r="L5564" i="3"/>
  <c r="K5564" i="3" s="1"/>
  <c r="D5564" i="3" s="1"/>
  <c r="N5564" i="3"/>
  <c r="Q5564" i="3" s="1"/>
  <c r="O5914" i="3" l="1"/>
  <c r="M5913" i="3"/>
  <c r="L5565" i="3"/>
  <c r="K5565" i="3" s="1"/>
  <c r="D5565" i="3" s="1"/>
  <c r="N5565" i="3"/>
  <c r="Q5565" i="3" s="1"/>
  <c r="F5564" i="3"/>
  <c r="O5915" i="3" l="1"/>
  <c r="M5914" i="3"/>
  <c r="F5565" i="3"/>
  <c r="L5566" i="3"/>
  <c r="K5566" i="3" s="1"/>
  <c r="D5566" i="3" s="1"/>
  <c r="F5566" i="3" s="1"/>
  <c r="N5566" i="3"/>
  <c r="Q5566" i="3" s="1"/>
  <c r="O5916" i="3" l="1"/>
  <c r="M5915" i="3"/>
  <c r="L5567" i="3"/>
  <c r="K5567" i="3" s="1"/>
  <c r="D5567" i="3" s="1"/>
  <c r="F5567" i="3" s="1"/>
  <c r="N5567" i="3"/>
  <c r="Q5567" i="3" s="1"/>
  <c r="O5917" i="3" l="1"/>
  <c r="M5916" i="3"/>
  <c r="L5568" i="3"/>
  <c r="K5568" i="3" s="1"/>
  <c r="D5568" i="3" s="1"/>
  <c r="F5568" i="3" s="1"/>
  <c r="N5568" i="3"/>
  <c r="Q5568" i="3" s="1"/>
  <c r="O5918" i="3" l="1"/>
  <c r="M5917" i="3"/>
  <c r="L5569" i="3"/>
  <c r="K5569" i="3" s="1"/>
  <c r="D5569" i="3" s="1"/>
  <c r="N5569" i="3"/>
  <c r="Q5569" i="3" s="1"/>
  <c r="AL58" i="6" l="1"/>
  <c r="AL59" i="6" s="1"/>
  <c r="O5919" i="3"/>
  <c r="M5918" i="3"/>
  <c r="F5569" i="3"/>
  <c r="L5570" i="3"/>
  <c r="K5570" i="3" s="1"/>
  <c r="D5570" i="3" s="1"/>
  <c r="F5570" i="3" s="1"/>
  <c r="N5570" i="3"/>
  <c r="Q5570" i="3" s="1"/>
  <c r="O5920" i="3" l="1"/>
  <c r="M5919" i="3"/>
  <c r="L5571" i="3"/>
  <c r="K5571" i="3" s="1"/>
  <c r="D5571" i="3" s="1"/>
  <c r="F5571" i="3" s="1"/>
  <c r="N5571" i="3"/>
  <c r="Q5571" i="3" s="1"/>
  <c r="O5921" i="3" l="1"/>
  <c r="M5920" i="3"/>
  <c r="L5572" i="3"/>
  <c r="K5572" i="3" s="1"/>
  <c r="D5572" i="3" s="1"/>
  <c r="F5572" i="3" s="1"/>
  <c r="N5572" i="3"/>
  <c r="Q5572" i="3" s="1"/>
  <c r="O5922" i="3" l="1"/>
  <c r="M5921" i="3"/>
  <c r="L5573" i="3"/>
  <c r="K5573" i="3" s="1"/>
  <c r="D5573" i="3" s="1"/>
  <c r="F5573" i="3" s="1"/>
  <c r="N5573" i="3"/>
  <c r="Q5573" i="3" s="1"/>
  <c r="O5923" i="3" l="1"/>
  <c r="M5922" i="3"/>
  <c r="L5574" i="3"/>
  <c r="K5574" i="3" s="1"/>
  <c r="D5574" i="3" s="1"/>
  <c r="N5574" i="3"/>
  <c r="Q5574" i="3" s="1"/>
  <c r="O5924" i="3" l="1"/>
  <c r="M5923" i="3"/>
  <c r="F5574" i="3"/>
  <c r="W10" i="6"/>
  <c r="W11" i="6" s="1"/>
  <c r="W65" i="6" s="1"/>
  <c r="N5575" i="3"/>
  <c r="Q5575" i="3" s="1"/>
  <c r="L5575" i="3"/>
  <c r="K5575" i="3" s="1"/>
  <c r="D5575" i="3" s="1"/>
  <c r="F5575" i="3" s="1"/>
  <c r="O5925" i="3" l="1"/>
  <c r="M5924" i="3"/>
  <c r="W16" i="6"/>
  <c r="W60" i="6"/>
  <c r="L5576" i="3"/>
  <c r="K5576" i="3" s="1"/>
  <c r="D5576" i="3" s="1"/>
  <c r="F5576" i="3" s="1"/>
  <c r="N5576" i="3"/>
  <c r="Q5576" i="3" s="1"/>
  <c r="O5926" i="3" l="1"/>
  <c r="M5925" i="3"/>
  <c r="L5577" i="3"/>
  <c r="K5577" i="3" s="1"/>
  <c r="D5577" i="3" s="1"/>
  <c r="F5577" i="3" s="1"/>
  <c r="N5577" i="3"/>
  <c r="Q5577" i="3" s="1"/>
  <c r="O5927" i="3" l="1"/>
  <c r="M5926" i="3"/>
  <c r="L5578" i="3"/>
  <c r="K5578" i="3" s="1"/>
  <c r="D5578" i="3" s="1"/>
  <c r="F5578" i="3" s="1"/>
  <c r="N5578" i="3"/>
  <c r="Q5578" i="3" s="1"/>
  <c r="O5928" i="3" l="1"/>
  <c r="M5927" i="3"/>
  <c r="L5579" i="3"/>
  <c r="K5579" i="3" s="1"/>
  <c r="D5579" i="3" s="1"/>
  <c r="N5579" i="3"/>
  <c r="Q5579" i="3" s="1"/>
  <c r="O5929" i="3" l="1"/>
  <c r="M5928" i="3"/>
  <c r="F5579" i="3"/>
  <c r="L5580" i="3"/>
  <c r="K5580" i="3" s="1"/>
  <c r="D5580" i="3" s="1"/>
  <c r="N5580" i="3"/>
  <c r="Q5580" i="3" s="1"/>
  <c r="O5930" i="3" l="1"/>
  <c r="M5929" i="3"/>
  <c r="F5580" i="3"/>
  <c r="N5581" i="3"/>
  <c r="Q5581" i="3" s="1"/>
  <c r="L5581" i="3"/>
  <c r="K5581" i="3" s="1"/>
  <c r="D5581" i="3" s="1"/>
  <c r="F5581" i="3" s="1"/>
  <c r="O5931" i="3" l="1"/>
  <c r="M5930" i="3"/>
  <c r="L5582" i="3"/>
  <c r="K5582" i="3" s="1"/>
  <c r="D5582" i="3" s="1"/>
  <c r="F5582" i="3" s="1"/>
  <c r="N5582" i="3"/>
  <c r="Q5582" i="3" s="1"/>
  <c r="O5932" i="3" l="1"/>
  <c r="M5931" i="3"/>
  <c r="L5583" i="3"/>
  <c r="K5583" i="3" s="1"/>
  <c r="D5583" i="3" s="1"/>
  <c r="F5583" i="3" s="1"/>
  <c r="N5583" i="3"/>
  <c r="Q5583" i="3" s="1"/>
  <c r="O5933" i="3" l="1"/>
  <c r="M5932" i="3"/>
  <c r="N5584" i="3"/>
  <c r="Q5584" i="3" s="1"/>
  <c r="L5584" i="3"/>
  <c r="K5584" i="3" s="1"/>
  <c r="D5584" i="3" s="1"/>
  <c r="AL15" i="6" s="1"/>
  <c r="AL66" i="6" s="1"/>
  <c r="O5934" i="3" l="1"/>
  <c r="M5933" i="3"/>
  <c r="L5585" i="3"/>
  <c r="K5585" i="3" s="1"/>
  <c r="D5585" i="3" s="1"/>
  <c r="F5585" i="3" s="1"/>
  <c r="N5585" i="3"/>
  <c r="Q5585" i="3" s="1"/>
  <c r="F5584" i="3"/>
  <c r="O5935" i="3" l="1"/>
  <c r="M5934" i="3"/>
  <c r="L5586" i="3"/>
  <c r="K5586" i="3" s="1"/>
  <c r="D5586" i="3" s="1"/>
  <c r="F5586" i="3" s="1"/>
  <c r="N5586" i="3"/>
  <c r="Q5586" i="3" s="1"/>
  <c r="O5936" i="3" l="1"/>
  <c r="M5935" i="3"/>
  <c r="N5587" i="3"/>
  <c r="Q5587" i="3" s="1"/>
  <c r="L5587" i="3"/>
  <c r="K5587" i="3" s="1"/>
  <c r="D5587" i="3" s="1"/>
  <c r="F5587" i="3" s="1"/>
  <c r="O5937" i="3" l="1"/>
  <c r="M5936" i="3"/>
  <c r="L5588" i="3"/>
  <c r="K5588" i="3" s="1"/>
  <c r="D5588" i="3" s="1"/>
  <c r="F5588" i="3" s="1"/>
  <c r="N5588" i="3"/>
  <c r="Q5588" i="3" s="1"/>
  <c r="O5938" i="3" l="1"/>
  <c r="M5937" i="3"/>
  <c r="L5589" i="3"/>
  <c r="K5589" i="3" s="1"/>
  <c r="D5589" i="3" s="1"/>
  <c r="F5589" i="3" s="1"/>
  <c r="N5589" i="3"/>
  <c r="Q5589" i="3" s="1"/>
  <c r="O5939" i="3" l="1"/>
  <c r="M5938" i="3"/>
  <c r="L5590" i="3"/>
  <c r="K5590" i="3" s="1"/>
  <c r="D5590" i="3" s="1"/>
  <c r="F5590" i="3" s="1"/>
  <c r="N5590" i="3"/>
  <c r="Q5590" i="3" s="1"/>
  <c r="O5940" i="3" l="1"/>
  <c r="M5939" i="3"/>
  <c r="L5591" i="3"/>
  <c r="K5591" i="3" s="1"/>
  <c r="D5591" i="3" s="1"/>
  <c r="F5591" i="3" s="1"/>
  <c r="N5591" i="3"/>
  <c r="Q5591" i="3" s="1"/>
  <c r="O5941" i="3" l="1"/>
  <c r="M5940" i="3"/>
  <c r="L5592" i="3"/>
  <c r="K5592" i="3" s="1"/>
  <c r="D5592" i="3" s="1"/>
  <c r="F5592" i="3" s="1"/>
  <c r="N5592" i="3"/>
  <c r="Q5592" i="3" s="1"/>
  <c r="O5942" i="3" l="1"/>
  <c r="M5941" i="3"/>
  <c r="N5593" i="3"/>
  <c r="Q5593" i="3" s="1"/>
  <c r="L5593" i="3"/>
  <c r="K5593" i="3" s="1"/>
  <c r="D5593" i="3" s="1"/>
  <c r="F5593" i="3" s="1"/>
  <c r="O5943" i="3" l="1"/>
  <c r="M5942" i="3"/>
  <c r="L5594" i="3"/>
  <c r="K5594" i="3" s="1"/>
  <c r="D5594" i="3" s="1"/>
  <c r="N5594" i="3"/>
  <c r="Q5594" i="3" s="1"/>
  <c r="O5944" i="3" l="1"/>
  <c r="M5943" i="3"/>
  <c r="L5595" i="3"/>
  <c r="K5595" i="3" s="1"/>
  <c r="D5595" i="3" s="1"/>
  <c r="N5595" i="3"/>
  <c r="Q5595" i="3" s="1"/>
  <c r="F5594" i="3"/>
  <c r="O5945" i="3" l="1"/>
  <c r="M5944" i="3"/>
  <c r="F5595" i="3"/>
  <c r="L5596" i="3"/>
  <c r="K5596" i="3" s="1"/>
  <c r="D5596" i="3" s="1"/>
  <c r="F5596" i="3" s="1"/>
  <c r="N5596" i="3"/>
  <c r="Q5596" i="3" s="1"/>
  <c r="O5946" i="3" l="1"/>
  <c r="M5945" i="3"/>
  <c r="L5597" i="3"/>
  <c r="K5597" i="3" s="1"/>
  <c r="D5597" i="3" s="1"/>
  <c r="F5597" i="3" s="1"/>
  <c r="N5597" i="3"/>
  <c r="Q5597" i="3" s="1"/>
  <c r="O5947" i="3" l="1"/>
  <c r="M5946" i="3"/>
  <c r="L5598" i="3"/>
  <c r="K5598" i="3" s="1"/>
  <c r="D5598" i="3" s="1"/>
  <c r="F5598" i="3" s="1"/>
  <c r="N5598" i="3"/>
  <c r="Q5598" i="3" s="1"/>
  <c r="O5948" i="3" l="1"/>
  <c r="M5947" i="3"/>
  <c r="N5599" i="3"/>
  <c r="Q5599" i="3" s="1"/>
  <c r="L5599" i="3"/>
  <c r="K5599" i="3" s="1"/>
  <c r="D5599" i="3" s="1"/>
  <c r="F5599" i="3" s="1"/>
  <c r="AM58" i="6" l="1"/>
  <c r="AM59" i="6" s="1"/>
  <c r="O5949" i="3"/>
  <c r="M5948" i="3"/>
  <c r="L5600" i="3"/>
  <c r="K5600" i="3" s="1"/>
  <c r="D5600" i="3" s="1"/>
  <c r="N5600" i="3"/>
  <c r="Q5600" i="3" s="1"/>
  <c r="O5950" i="3" l="1"/>
  <c r="M5949" i="3"/>
  <c r="F5600" i="3"/>
  <c r="L5601" i="3"/>
  <c r="K5601" i="3" s="1"/>
  <c r="D5601" i="3" s="1"/>
  <c r="F5601" i="3" s="1"/>
  <c r="N5601" i="3"/>
  <c r="Q5601" i="3" s="1"/>
  <c r="O5951" i="3" l="1"/>
  <c r="M5950" i="3"/>
  <c r="N5602" i="3"/>
  <c r="Q5602" i="3" s="1"/>
  <c r="L5602" i="3"/>
  <c r="K5602" i="3" s="1"/>
  <c r="D5602" i="3" s="1"/>
  <c r="F5602" i="3" s="1"/>
  <c r="O5952" i="3" l="1"/>
  <c r="M5951" i="3"/>
  <c r="L5603" i="3"/>
  <c r="K5603" i="3" s="1"/>
  <c r="D5603" i="3" s="1"/>
  <c r="F5603" i="3" s="1"/>
  <c r="N5603" i="3"/>
  <c r="Q5603" i="3" s="1"/>
  <c r="O5953" i="3" l="1"/>
  <c r="M5952" i="3"/>
  <c r="L5604" i="3"/>
  <c r="K5604" i="3" s="1"/>
  <c r="D5604" i="3" s="1"/>
  <c r="F5604" i="3" s="1"/>
  <c r="N5604" i="3"/>
  <c r="Q5604" i="3" s="1"/>
  <c r="O5954" i="3" l="1"/>
  <c r="M5953" i="3"/>
  <c r="L5605" i="3"/>
  <c r="K5605" i="3" s="1"/>
  <c r="D5605" i="3" s="1"/>
  <c r="N5605" i="3"/>
  <c r="Q5605" i="3" s="1"/>
  <c r="O5955" i="3" l="1"/>
  <c r="M5954" i="3"/>
  <c r="F5605" i="3"/>
  <c r="X10" i="6"/>
  <c r="X11" i="6" s="1"/>
  <c r="X65" i="6" s="1"/>
  <c r="L5606" i="3"/>
  <c r="K5606" i="3" s="1"/>
  <c r="D5606" i="3" s="1"/>
  <c r="F5606" i="3" s="1"/>
  <c r="N5606" i="3"/>
  <c r="Q5606" i="3" s="1"/>
  <c r="O5956" i="3" l="1"/>
  <c r="M5955" i="3"/>
  <c r="X16" i="6"/>
  <c r="X60" i="6"/>
  <c r="L5607" i="3"/>
  <c r="K5607" i="3" s="1"/>
  <c r="D5607" i="3" s="1"/>
  <c r="F5607" i="3" s="1"/>
  <c r="N5607" i="3"/>
  <c r="Q5607" i="3" s="1"/>
  <c r="O5957" i="3" l="1"/>
  <c r="M5956" i="3"/>
  <c r="L5608" i="3"/>
  <c r="K5608" i="3" s="1"/>
  <c r="D5608" i="3" s="1"/>
  <c r="F5608" i="3" s="1"/>
  <c r="N5608" i="3"/>
  <c r="Q5608" i="3" s="1"/>
  <c r="O5958" i="3" l="1"/>
  <c r="M5957" i="3"/>
  <c r="L5609" i="3"/>
  <c r="K5609" i="3" s="1"/>
  <c r="D5609" i="3" s="1"/>
  <c r="F5609" i="3" s="1"/>
  <c r="N5609" i="3"/>
  <c r="Q5609" i="3" s="1"/>
  <c r="O5959" i="3" l="1"/>
  <c r="M5958" i="3"/>
  <c r="L5610" i="3"/>
  <c r="K5610" i="3" s="1"/>
  <c r="D5610" i="3" s="1"/>
  <c r="N5610" i="3"/>
  <c r="Q5610" i="3" s="1"/>
  <c r="O5960" i="3" l="1"/>
  <c r="M5959" i="3"/>
  <c r="F5610" i="3"/>
  <c r="N5611" i="3"/>
  <c r="Q5611" i="3" s="1"/>
  <c r="L5611" i="3"/>
  <c r="K5611" i="3" s="1"/>
  <c r="D5611" i="3" s="1"/>
  <c r="O5961" i="3" l="1"/>
  <c r="M5960" i="3"/>
  <c r="F5611" i="3"/>
  <c r="L5612" i="3"/>
  <c r="K5612" i="3" s="1"/>
  <c r="D5612" i="3" s="1"/>
  <c r="F5612" i="3" s="1"/>
  <c r="N5612" i="3"/>
  <c r="Q5612" i="3" s="1"/>
  <c r="O5962" i="3" l="1"/>
  <c r="M5961" i="3"/>
  <c r="N5613" i="3"/>
  <c r="Q5613" i="3" s="1"/>
  <c r="L5613" i="3"/>
  <c r="K5613" i="3" s="1"/>
  <c r="D5613" i="3" s="1"/>
  <c r="F5613" i="3" s="1"/>
  <c r="O5963" i="3" l="1"/>
  <c r="M5962" i="3"/>
  <c r="L5614" i="3"/>
  <c r="K5614" i="3" s="1"/>
  <c r="D5614" i="3" s="1"/>
  <c r="AM15" i="6" s="1"/>
  <c r="AM66" i="6" s="1"/>
  <c r="N5614" i="3"/>
  <c r="Q5614" i="3" s="1"/>
  <c r="O5964" i="3" l="1"/>
  <c r="M5963" i="3"/>
  <c r="L5615" i="3"/>
  <c r="K5615" i="3" s="1"/>
  <c r="D5615" i="3" s="1"/>
  <c r="F5615" i="3" s="1"/>
  <c r="N5615" i="3"/>
  <c r="Q5615" i="3" s="1"/>
  <c r="F5614" i="3"/>
  <c r="O5965" i="3" l="1"/>
  <c r="M5964" i="3"/>
  <c r="L5616" i="3"/>
  <c r="K5616" i="3" s="1"/>
  <c r="D5616" i="3" s="1"/>
  <c r="F5616" i="3" s="1"/>
  <c r="N5616" i="3"/>
  <c r="Q5616" i="3" s="1"/>
  <c r="O5966" i="3" l="1"/>
  <c r="M5965" i="3"/>
  <c r="N5617" i="3"/>
  <c r="Q5617" i="3" s="1"/>
  <c r="L5617" i="3"/>
  <c r="K5617" i="3" s="1"/>
  <c r="D5617" i="3" s="1"/>
  <c r="F5617" i="3" s="1"/>
  <c r="O5967" i="3" l="1"/>
  <c r="M5966" i="3"/>
  <c r="L5618" i="3"/>
  <c r="K5618" i="3" s="1"/>
  <c r="D5618" i="3" s="1"/>
  <c r="F5618" i="3" s="1"/>
  <c r="N5618" i="3"/>
  <c r="Q5618" i="3" s="1"/>
  <c r="O5968" i="3" l="1"/>
  <c r="M5967" i="3"/>
  <c r="L5619" i="3"/>
  <c r="K5619" i="3" s="1"/>
  <c r="D5619" i="3" s="1"/>
  <c r="F5619" i="3" s="1"/>
  <c r="N5619" i="3"/>
  <c r="Q5619" i="3" s="1"/>
  <c r="O5969" i="3" l="1"/>
  <c r="M5968" i="3"/>
  <c r="L5620" i="3"/>
  <c r="K5620" i="3" s="1"/>
  <c r="D5620" i="3" s="1"/>
  <c r="F5620" i="3" s="1"/>
  <c r="N5620" i="3"/>
  <c r="Q5620" i="3" s="1"/>
  <c r="O5970" i="3" l="1"/>
  <c r="M5969" i="3"/>
  <c r="L5621" i="3"/>
  <c r="K5621" i="3" s="1"/>
  <c r="D5621" i="3" s="1"/>
  <c r="F5621" i="3" s="1"/>
  <c r="N5621" i="3"/>
  <c r="Q5621" i="3" s="1"/>
  <c r="O5971" i="3" l="1"/>
  <c r="M5970" i="3"/>
  <c r="L5622" i="3"/>
  <c r="K5622" i="3" s="1"/>
  <c r="D5622" i="3" s="1"/>
  <c r="F5622" i="3" s="1"/>
  <c r="N5622" i="3"/>
  <c r="Q5622" i="3" s="1"/>
  <c r="O5972" i="3" l="1"/>
  <c r="M5971" i="3"/>
  <c r="N5623" i="3"/>
  <c r="Q5623" i="3" s="1"/>
  <c r="L5623" i="3"/>
  <c r="K5623" i="3" s="1"/>
  <c r="D5623" i="3" s="1"/>
  <c r="F5623" i="3" s="1"/>
  <c r="O5973" i="3" l="1"/>
  <c r="M5972" i="3"/>
  <c r="L5624" i="3"/>
  <c r="K5624" i="3" s="1"/>
  <c r="D5624" i="3" s="1"/>
  <c r="F5624" i="3" s="1"/>
  <c r="N5624" i="3"/>
  <c r="Q5624" i="3" s="1"/>
  <c r="O5974" i="3" l="1"/>
  <c r="M5973" i="3"/>
  <c r="L5625" i="3"/>
  <c r="K5625" i="3" s="1"/>
  <c r="D5625" i="3" s="1"/>
  <c r="N5625" i="3"/>
  <c r="Q5625" i="3" s="1"/>
  <c r="O5975" i="3" l="1"/>
  <c r="M5974" i="3"/>
  <c r="N5626" i="3"/>
  <c r="Q5626" i="3" s="1"/>
  <c r="L5626" i="3"/>
  <c r="K5626" i="3" s="1"/>
  <c r="D5626" i="3" s="1"/>
  <c r="F5625" i="3"/>
  <c r="O5976" i="3" l="1"/>
  <c r="M5975" i="3"/>
  <c r="F5626" i="3"/>
  <c r="L5627" i="3"/>
  <c r="K5627" i="3" s="1"/>
  <c r="D5627" i="3" s="1"/>
  <c r="F5627" i="3" s="1"/>
  <c r="N5627" i="3"/>
  <c r="Q5627" i="3" s="1"/>
  <c r="O5977" i="3" l="1"/>
  <c r="M5976" i="3"/>
  <c r="L5628" i="3"/>
  <c r="K5628" i="3" s="1"/>
  <c r="D5628" i="3" s="1"/>
  <c r="F5628" i="3" s="1"/>
  <c r="N5628" i="3"/>
  <c r="Q5628" i="3" s="1"/>
  <c r="O5978" i="3" l="1"/>
  <c r="M5977" i="3"/>
  <c r="N5629" i="3"/>
  <c r="Q5629" i="3" s="1"/>
  <c r="L5629" i="3"/>
  <c r="K5629" i="3" s="1"/>
  <c r="D5629" i="3" s="1"/>
  <c r="F5629" i="3" s="1"/>
  <c r="O5979" i="3" l="1"/>
  <c r="M5978" i="3"/>
  <c r="L5630" i="3"/>
  <c r="K5630" i="3" s="1"/>
  <c r="D5630" i="3" s="1"/>
  <c r="N5630" i="3"/>
  <c r="Q5630" i="3" s="1"/>
  <c r="AN58" i="6" l="1"/>
  <c r="AN59" i="6" s="1"/>
  <c r="O5980" i="3"/>
  <c r="M5979" i="3"/>
  <c r="F5630" i="3"/>
  <c r="L5631" i="3"/>
  <c r="K5631" i="3" s="1"/>
  <c r="D5631" i="3" s="1"/>
  <c r="F5631" i="3" s="1"/>
  <c r="N5631" i="3"/>
  <c r="Q5631" i="3" s="1"/>
  <c r="O5981" i="3" l="1"/>
  <c r="M5980" i="3"/>
  <c r="L5632" i="3"/>
  <c r="K5632" i="3" s="1"/>
  <c r="D5632" i="3" s="1"/>
  <c r="F5632" i="3" s="1"/>
  <c r="N5632" i="3"/>
  <c r="Q5632" i="3" s="1"/>
  <c r="O5982" i="3" l="1"/>
  <c r="M5981" i="3"/>
  <c r="L5633" i="3"/>
  <c r="K5633" i="3" s="1"/>
  <c r="D5633" i="3" s="1"/>
  <c r="F5633" i="3" s="1"/>
  <c r="N5633" i="3"/>
  <c r="Q5633" i="3" s="1"/>
  <c r="O5983" i="3" l="1"/>
  <c r="M5982" i="3"/>
  <c r="L5634" i="3"/>
  <c r="K5634" i="3" s="1"/>
  <c r="D5634" i="3" s="1"/>
  <c r="F5634" i="3" s="1"/>
  <c r="N5634" i="3"/>
  <c r="Q5634" i="3" s="1"/>
  <c r="O5984" i="3" l="1"/>
  <c r="M5983" i="3"/>
  <c r="L5635" i="3"/>
  <c r="K5635" i="3" s="1"/>
  <c r="D5635" i="3" s="1"/>
  <c r="N5635" i="3"/>
  <c r="Q5635" i="3" s="1"/>
  <c r="O5985" i="3" l="1"/>
  <c r="M5984" i="3"/>
  <c r="F5635" i="3"/>
  <c r="Y10" i="6"/>
  <c r="Y11" i="6" s="1"/>
  <c r="Y65" i="6" s="1"/>
  <c r="L5636" i="3"/>
  <c r="K5636" i="3" s="1"/>
  <c r="D5636" i="3" s="1"/>
  <c r="F5636" i="3" s="1"/>
  <c r="N5636" i="3"/>
  <c r="Q5636" i="3" s="1"/>
  <c r="O5986" i="3" l="1"/>
  <c r="M5985" i="3"/>
  <c r="Y16" i="6"/>
  <c r="Y60" i="6"/>
  <c r="L5637" i="3"/>
  <c r="K5637" i="3" s="1"/>
  <c r="D5637" i="3" s="1"/>
  <c r="F5637" i="3" s="1"/>
  <c r="N5637" i="3"/>
  <c r="Q5637" i="3" s="1"/>
  <c r="O5987" i="3" l="1"/>
  <c r="M5986" i="3"/>
  <c r="N5638" i="3"/>
  <c r="Q5638" i="3" s="1"/>
  <c r="L5638" i="3"/>
  <c r="K5638" i="3" s="1"/>
  <c r="D5638" i="3" s="1"/>
  <c r="F5638" i="3" s="1"/>
  <c r="O5988" i="3" l="1"/>
  <c r="M5987" i="3"/>
  <c r="L5639" i="3"/>
  <c r="K5639" i="3" s="1"/>
  <c r="D5639" i="3" s="1"/>
  <c r="F5639" i="3" s="1"/>
  <c r="N5639" i="3"/>
  <c r="Q5639" i="3" s="1"/>
  <c r="O5989" i="3" l="1"/>
  <c r="M5988" i="3"/>
  <c r="L5640" i="3"/>
  <c r="K5640" i="3" s="1"/>
  <c r="D5640" i="3" s="1"/>
  <c r="N5640" i="3"/>
  <c r="Q5640" i="3" s="1"/>
  <c r="O5990" i="3" l="1"/>
  <c r="M5989" i="3"/>
  <c r="F5640" i="3"/>
  <c r="N5641" i="3"/>
  <c r="Q5641" i="3" s="1"/>
  <c r="L5641" i="3"/>
  <c r="K5641" i="3" s="1"/>
  <c r="D5641" i="3" s="1"/>
  <c r="O5991" i="3" l="1"/>
  <c r="M5990" i="3"/>
  <c r="F5641" i="3"/>
  <c r="L5642" i="3"/>
  <c r="K5642" i="3" s="1"/>
  <c r="D5642" i="3" s="1"/>
  <c r="F5642" i="3" s="1"/>
  <c r="N5642" i="3"/>
  <c r="Q5642" i="3" s="1"/>
  <c r="O5992" i="3" l="1"/>
  <c r="M5991" i="3"/>
  <c r="L5643" i="3"/>
  <c r="K5643" i="3" s="1"/>
  <c r="D5643" i="3" s="1"/>
  <c r="F5643" i="3" s="1"/>
  <c r="N5643" i="3"/>
  <c r="Q5643" i="3" s="1"/>
  <c r="O5993" i="3" l="1"/>
  <c r="M5992" i="3"/>
  <c r="L5644" i="3"/>
  <c r="K5644" i="3" s="1"/>
  <c r="D5644" i="3" s="1"/>
  <c r="F5644" i="3" s="1"/>
  <c r="N5644" i="3"/>
  <c r="Q5644" i="3" s="1"/>
  <c r="O5994" i="3" l="1"/>
  <c r="M5993" i="3"/>
  <c r="L5645" i="3"/>
  <c r="K5645" i="3" s="1"/>
  <c r="D5645" i="3" s="1"/>
  <c r="AN15" i="6" s="1"/>
  <c r="N5645" i="3"/>
  <c r="Q5645" i="3" s="1"/>
  <c r="AN66" i="6" l="1"/>
  <c r="O5995" i="3"/>
  <c r="M5994" i="3"/>
  <c r="L5646" i="3"/>
  <c r="K5646" i="3" s="1"/>
  <c r="D5646" i="3" s="1"/>
  <c r="F5646" i="3" s="1"/>
  <c r="N5646" i="3"/>
  <c r="Q5646" i="3" s="1"/>
  <c r="F5645" i="3"/>
  <c r="O5996" i="3" l="1"/>
  <c r="M5995" i="3"/>
  <c r="L5647" i="3"/>
  <c r="K5647" i="3" s="1"/>
  <c r="D5647" i="3" s="1"/>
  <c r="F5647" i="3" s="1"/>
  <c r="N5647" i="3"/>
  <c r="Q5647" i="3" s="1"/>
  <c r="O5997" i="3" l="1"/>
  <c r="M5996" i="3"/>
  <c r="L5648" i="3"/>
  <c r="K5648" i="3" s="1"/>
  <c r="D5648" i="3" s="1"/>
  <c r="F5648" i="3" s="1"/>
  <c r="N5648" i="3"/>
  <c r="Q5648" i="3" s="1"/>
  <c r="O5998" i="3" l="1"/>
  <c r="M5997" i="3"/>
  <c r="L5649" i="3"/>
  <c r="K5649" i="3" s="1"/>
  <c r="D5649" i="3" s="1"/>
  <c r="F5649" i="3" s="1"/>
  <c r="N5649" i="3"/>
  <c r="Q5649" i="3" s="1"/>
  <c r="O5999" i="3" l="1"/>
  <c r="M5998" i="3"/>
  <c r="N5650" i="3"/>
  <c r="Q5650" i="3" s="1"/>
  <c r="L5650" i="3"/>
  <c r="K5650" i="3" s="1"/>
  <c r="D5650" i="3" s="1"/>
  <c r="F5650" i="3" s="1"/>
  <c r="O6000" i="3" l="1"/>
  <c r="M5999" i="3"/>
  <c r="L5651" i="3"/>
  <c r="K5651" i="3" s="1"/>
  <c r="D5651" i="3" s="1"/>
  <c r="F5651" i="3" s="1"/>
  <c r="N5651" i="3"/>
  <c r="Q5651" i="3" s="1"/>
  <c r="O6001" i="3" l="1"/>
  <c r="M6000" i="3"/>
  <c r="L5652" i="3"/>
  <c r="K5652" i="3" s="1"/>
  <c r="D5652" i="3" s="1"/>
  <c r="F5652" i="3" s="1"/>
  <c r="N5652" i="3"/>
  <c r="Q5652" i="3" s="1"/>
  <c r="O6002" i="3" l="1"/>
  <c r="M6001" i="3"/>
  <c r="L5653" i="3"/>
  <c r="K5653" i="3" s="1"/>
  <c r="D5653" i="3" s="1"/>
  <c r="F5653" i="3" s="1"/>
  <c r="N5653" i="3"/>
  <c r="Q5653" i="3" s="1"/>
  <c r="O6003" i="3" l="1"/>
  <c r="M6002" i="3"/>
  <c r="L5654" i="3"/>
  <c r="K5654" i="3" s="1"/>
  <c r="D5654" i="3" s="1"/>
  <c r="F5654" i="3" s="1"/>
  <c r="N5654" i="3"/>
  <c r="Q5654" i="3" s="1"/>
  <c r="O6004" i="3" l="1"/>
  <c r="M6003" i="3"/>
  <c r="L5655" i="3"/>
  <c r="K5655" i="3" s="1"/>
  <c r="D5655" i="3" s="1"/>
  <c r="N5655" i="3"/>
  <c r="Q5655" i="3" s="1"/>
  <c r="O6005" i="3" l="1"/>
  <c r="M6004" i="3"/>
  <c r="L5656" i="3"/>
  <c r="K5656" i="3" s="1"/>
  <c r="D5656" i="3" s="1"/>
  <c r="N5656" i="3"/>
  <c r="Q5656" i="3" s="1"/>
  <c r="F5655" i="3"/>
  <c r="O6006" i="3" l="1"/>
  <c r="M6005" i="3"/>
  <c r="F5656" i="3"/>
  <c r="L5657" i="3"/>
  <c r="K5657" i="3" s="1"/>
  <c r="D5657" i="3" s="1"/>
  <c r="F5657" i="3" s="1"/>
  <c r="N5657" i="3"/>
  <c r="Q5657" i="3" s="1"/>
  <c r="O6007" i="3" l="1"/>
  <c r="M6006" i="3"/>
  <c r="L5658" i="3"/>
  <c r="K5658" i="3" s="1"/>
  <c r="D5658" i="3" s="1"/>
  <c r="F5658" i="3" s="1"/>
  <c r="N5658" i="3"/>
  <c r="Q5658" i="3" s="1"/>
  <c r="O6008" i="3" l="1"/>
  <c r="M6007" i="3"/>
  <c r="L5659" i="3"/>
  <c r="K5659" i="3" s="1"/>
  <c r="D5659" i="3" s="1"/>
  <c r="F5659" i="3" s="1"/>
  <c r="N5659" i="3"/>
  <c r="Q5659" i="3" s="1"/>
  <c r="O6009" i="3" l="1"/>
  <c r="M6008" i="3"/>
  <c r="L5660" i="3"/>
  <c r="K5660" i="3" s="1"/>
  <c r="D5660" i="3" s="1"/>
  <c r="F5660" i="3" s="1"/>
  <c r="N5660" i="3"/>
  <c r="Q5660" i="3" s="1"/>
  <c r="AO58" i="6" l="1"/>
  <c r="AO59" i="6" s="1"/>
  <c r="O6010" i="3"/>
  <c r="M6009" i="3"/>
  <c r="L5661" i="3"/>
  <c r="K5661" i="3" s="1"/>
  <c r="D5661" i="3" s="1"/>
  <c r="N5661" i="3"/>
  <c r="Q5661" i="3" s="1"/>
  <c r="O6011" i="3" l="1"/>
  <c r="M6010" i="3"/>
  <c r="F5661" i="3"/>
  <c r="N5662" i="3"/>
  <c r="Q5662" i="3" s="1"/>
  <c r="L5662" i="3"/>
  <c r="K5662" i="3" s="1"/>
  <c r="D5662" i="3" s="1"/>
  <c r="F5662" i="3" s="1"/>
  <c r="O6012" i="3" l="1"/>
  <c r="M6011" i="3"/>
  <c r="L5663" i="3"/>
  <c r="K5663" i="3" s="1"/>
  <c r="D5663" i="3" s="1"/>
  <c r="F5663" i="3" s="1"/>
  <c r="N5663" i="3"/>
  <c r="Q5663" i="3" s="1"/>
  <c r="O6013" i="3" l="1"/>
  <c r="M6012" i="3"/>
  <c r="L5664" i="3"/>
  <c r="K5664" i="3" s="1"/>
  <c r="D5664" i="3" s="1"/>
  <c r="F5664" i="3" s="1"/>
  <c r="N5664" i="3"/>
  <c r="Q5664" i="3" s="1"/>
  <c r="O6014" i="3" l="1"/>
  <c r="M6013" i="3"/>
  <c r="N5665" i="3"/>
  <c r="Q5665" i="3" s="1"/>
  <c r="L5665" i="3"/>
  <c r="K5665" i="3" s="1"/>
  <c r="D5665" i="3" s="1"/>
  <c r="F5665" i="3" s="1"/>
  <c r="O6015" i="3" l="1"/>
  <c r="M6014" i="3"/>
  <c r="L5666" i="3"/>
  <c r="K5666" i="3" s="1"/>
  <c r="D5666" i="3" s="1"/>
  <c r="N5666" i="3"/>
  <c r="Q5666" i="3" s="1"/>
  <c r="O6016" i="3" l="1"/>
  <c r="M6015" i="3"/>
  <c r="F5666" i="3"/>
  <c r="Z10" i="6"/>
  <c r="Z11" i="6" s="1"/>
  <c r="Z65" i="6" s="1"/>
  <c r="L5667" i="3"/>
  <c r="K5667" i="3" s="1"/>
  <c r="D5667" i="3" s="1"/>
  <c r="F5667" i="3" s="1"/>
  <c r="N5667" i="3"/>
  <c r="Q5667" i="3" s="1"/>
  <c r="O6017" i="3" l="1"/>
  <c r="M6016" i="3"/>
  <c r="Z16" i="6"/>
  <c r="Z60" i="6"/>
  <c r="L5668" i="3"/>
  <c r="K5668" i="3" s="1"/>
  <c r="D5668" i="3" s="1"/>
  <c r="F5668" i="3" s="1"/>
  <c r="N5668" i="3"/>
  <c r="Q5668" i="3" s="1"/>
  <c r="O6018" i="3" l="1"/>
  <c r="M6017" i="3"/>
  <c r="L5669" i="3"/>
  <c r="K5669" i="3" s="1"/>
  <c r="D5669" i="3" s="1"/>
  <c r="F5669" i="3" s="1"/>
  <c r="N5669" i="3"/>
  <c r="Q5669" i="3" s="1"/>
  <c r="O6019" i="3" l="1"/>
  <c r="M6018" i="3"/>
  <c r="L5670" i="3"/>
  <c r="K5670" i="3" s="1"/>
  <c r="D5670" i="3" s="1"/>
  <c r="N5670" i="3"/>
  <c r="Q5670" i="3" s="1"/>
  <c r="O6020" i="3" l="1"/>
  <c r="M6019" i="3"/>
  <c r="F5670" i="3"/>
  <c r="L5671" i="3"/>
  <c r="K5671" i="3" s="1"/>
  <c r="D5671" i="3" s="1"/>
  <c r="F5671" i="3" s="1"/>
  <c r="N5671" i="3"/>
  <c r="Q5671" i="3" s="1"/>
  <c r="O6021" i="3" l="1"/>
  <c r="M6020" i="3"/>
  <c r="L5672" i="3"/>
  <c r="K5672" i="3" s="1"/>
  <c r="D5672" i="3" s="1"/>
  <c r="N5672" i="3"/>
  <c r="Q5672" i="3" s="1"/>
  <c r="O6022" i="3" l="1"/>
  <c r="M6021" i="3"/>
  <c r="F5672" i="3"/>
  <c r="L5673" i="3"/>
  <c r="K5673" i="3" s="1"/>
  <c r="D5673" i="3" s="1"/>
  <c r="F5673" i="3" s="1"/>
  <c r="N5673" i="3"/>
  <c r="Q5673" i="3" s="1"/>
  <c r="O6023" i="3" l="1"/>
  <c r="M6022" i="3"/>
  <c r="L5674" i="3"/>
  <c r="K5674" i="3" s="1"/>
  <c r="D5674" i="3" s="1"/>
  <c r="F5674" i="3" s="1"/>
  <c r="N5674" i="3"/>
  <c r="Q5674" i="3" s="1"/>
  <c r="O6024" i="3" l="1"/>
  <c r="M6023" i="3"/>
  <c r="L5675" i="3"/>
  <c r="K5675" i="3" s="1"/>
  <c r="D5675" i="3" s="1"/>
  <c r="AO15" i="6" s="1"/>
  <c r="AO66" i="6" s="1"/>
  <c r="N5675" i="3"/>
  <c r="Q5675" i="3" s="1"/>
  <c r="O6025" i="3" l="1"/>
  <c r="M6024" i="3"/>
  <c r="L5676" i="3"/>
  <c r="K5676" i="3" s="1"/>
  <c r="D5676" i="3" s="1"/>
  <c r="F5676" i="3" s="1"/>
  <c r="N5676" i="3"/>
  <c r="Q5676" i="3" s="1"/>
  <c r="F5675" i="3"/>
  <c r="O6026" i="3" l="1"/>
  <c r="M6025" i="3"/>
  <c r="N5677" i="3"/>
  <c r="Q5677" i="3" s="1"/>
  <c r="L5677" i="3"/>
  <c r="K5677" i="3" s="1"/>
  <c r="D5677" i="3" s="1"/>
  <c r="F5677" i="3" s="1"/>
  <c r="O6027" i="3" l="1"/>
  <c r="M6026" i="3"/>
  <c r="L5678" i="3"/>
  <c r="K5678" i="3" s="1"/>
  <c r="D5678" i="3" s="1"/>
  <c r="F5678" i="3" s="1"/>
  <c r="N5678" i="3"/>
  <c r="Q5678" i="3" s="1"/>
  <c r="O6028" i="3" l="1"/>
  <c r="M6027" i="3"/>
  <c r="L5679" i="3"/>
  <c r="K5679" i="3" s="1"/>
  <c r="D5679" i="3" s="1"/>
  <c r="F5679" i="3" s="1"/>
  <c r="N5679" i="3"/>
  <c r="Q5679" i="3" s="1"/>
  <c r="O6029" i="3" l="1"/>
  <c r="M6028" i="3"/>
  <c r="N5680" i="3"/>
  <c r="Q5680" i="3" s="1"/>
  <c r="L5680" i="3"/>
  <c r="K5680" i="3" s="1"/>
  <c r="D5680" i="3" s="1"/>
  <c r="F5680" i="3" s="1"/>
  <c r="O6030" i="3" l="1"/>
  <c r="M6029" i="3"/>
  <c r="L5681" i="3"/>
  <c r="K5681" i="3" s="1"/>
  <c r="D5681" i="3" s="1"/>
  <c r="F5681" i="3" s="1"/>
  <c r="N5681" i="3"/>
  <c r="Q5681" i="3" s="1"/>
  <c r="O6031" i="3" l="1"/>
  <c r="M6030" i="3"/>
  <c r="L5682" i="3"/>
  <c r="K5682" i="3" s="1"/>
  <c r="D5682" i="3" s="1"/>
  <c r="F5682" i="3" s="1"/>
  <c r="N5682" i="3"/>
  <c r="Q5682" i="3" s="1"/>
  <c r="O6032" i="3" l="1"/>
  <c r="M6031" i="3"/>
  <c r="L5683" i="3"/>
  <c r="K5683" i="3" s="1"/>
  <c r="D5683" i="3" s="1"/>
  <c r="F5683" i="3" s="1"/>
  <c r="N5683" i="3"/>
  <c r="Q5683" i="3" s="1"/>
  <c r="O6033" i="3" l="1"/>
  <c r="M6032" i="3"/>
  <c r="L5684" i="3"/>
  <c r="K5684" i="3" s="1"/>
  <c r="D5684" i="3" s="1"/>
  <c r="F5684" i="3" s="1"/>
  <c r="N5684" i="3"/>
  <c r="Q5684" i="3" s="1"/>
  <c r="O6034" i="3" l="1"/>
  <c r="M6033" i="3"/>
  <c r="L5685" i="3"/>
  <c r="K5685" i="3" s="1"/>
  <c r="D5685" i="3" s="1"/>
  <c r="F5685" i="3" s="1"/>
  <c r="N5685" i="3"/>
  <c r="Q5685" i="3" s="1"/>
  <c r="O6035" i="3" l="1"/>
  <c r="M6034" i="3"/>
  <c r="N5686" i="3"/>
  <c r="Q5686" i="3" s="1"/>
  <c r="L5686" i="3"/>
  <c r="K5686" i="3" s="1"/>
  <c r="D5686" i="3" s="1"/>
  <c r="O6036" i="3" l="1"/>
  <c r="M6035" i="3"/>
  <c r="L5687" i="3"/>
  <c r="K5687" i="3" s="1"/>
  <c r="D5687" i="3" s="1"/>
  <c r="N5687" i="3"/>
  <c r="Q5687" i="3" s="1"/>
  <c r="F5686" i="3"/>
  <c r="O6037" i="3" l="1"/>
  <c r="M6036" i="3"/>
  <c r="F5687" i="3"/>
  <c r="L5688" i="3"/>
  <c r="K5688" i="3" s="1"/>
  <c r="D5688" i="3" s="1"/>
  <c r="F5688" i="3" s="1"/>
  <c r="N5688" i="3"/>
  <c r="Q5688" i="3" s="1"/>
  <c r="O6038" i="3" l="1"/>
  <c r="M6037" i="3"/>
  <c r="N5689" i="3"/>
  <c r="Q5689" i="3" s="1"/>
  <c r="L5689" i="3"/>
  <c r="K5689" i="3" s="1"/>
  <c r="D5689" i="3" s="1"/>
  <c r="F5689" i="3" s="1"/>
  <c r="O6039" i="3" l="1"/>
  <c r="M6038" i="3"/>
  <c r="L5690" i="3"/>
  <c r="K5690" i="3" s="1"/>
  <c r="D5690" i="3" s="1"/>
  <c r="F5690" i="3" s="1"/>
  <c r="N5690" i="3"/>
  <c r="Q5690" i="3" s="1"/>
  <c r="AP58" i="6" l="1"/>
  <c r="AP59" i="6" s="1"/>
  <c r="O6040" i="3"/>
  <c r="M6039" i="3"/>
  <c r="L5691" i="3"/>
  <c r="K5691" i="3" s="1"/>
  <c r="D5691" i="3" s="1"/>
  <c r="N5691" i="3"/>
  <c r="Q5691" i="3" s="1"/>
  <c r="O6041" i="3" l="1"/>
  <c r="M6040" i="3"/>
  <c r="F5691" i="3"/>
  <c r="L5692" i="3"/>
  <c r="K5692" i="3" s="1"/>
  <c r="D5692" i="3" s="1"/>
  <c r="F5692" i="3" s="1"/>
  <c r="N5692" i="3"/>
  <c r="Q5692" i="3" s="1"/>
  <c r="O6042" i="3" l="1"/>
  <c r="M6041" i="3"/>
  <c r="L5693" i="3"/>
  <c r="K5693" i="3" s="1"/>
  <c r="D5693" i="3" s="1"/>
  <c r="F5693" i="3" s="1"/>
  <c r="N5693" i="3"/>
  <c r="Q5693" i="3" s="1"/>
  <c r="O6043" i="3" l="1"/>
  <c r="M6042" i="3"/>
  <c r="L5694" i="3"/>
  <c r="K5694" i="3" s="1"/>
  <c r="D5694" i="3" s="1"/>
  <c r="F5694" i="3" s="1"/>
  <c r="N5694" i="3"/>
  <c r="Q5694" i="3" s="1"/>
  <c r="O6044" i="3" l="1"/>
  <c r="M6043" i="3"/>
  <c r="N5695" i="3"/>
  <c r="Q5695" i="3" s="1"/>
  <c r="L5695" i="3"/>
  <c r="K5695" i="3" s="1"/>
  <c r="D5695" i="3" s="1"/>
  <c r="F5695" i="3" s="1"/>
  <c r="O6045" i="3" l="1"/>
  <c r="M6044" i="3"/>
  <c r="L5696" i="3"/>
  <c r="K5696" i="3" s="1"/>
  <c r="D5696" i="3" s="1"/>
  <c r="N5696" i="3"/>
  <c r="Q5696" i="3" s="1"/>
  <c r="O6046" i="3" l="1"/>
  <c r="M6045" i="3"/>
  <c r="F5696" i="3"/>
  <c r="AA10" i="6"/>
  <c r="AA11" i="6" s="1"/>
  <c r="AA65" i="6" s="1"/>
  <c r="L5697" i="3"/>
  <c r="K5697" i="3" s="1"/>
  <c r="D5697" i="3" s="1"/>
  <c r="F5697" i="3" s="1"/>
  <c r="N5697" i="3"/>
  <c r="Q5697" i="3" s="1"/>
  <c r="O6047" i="3" l="1"/>
  <c r="M6046" i="3"/>
  <c r="AA16" i="6"/>
  <c r="AA60" i="6"/>
  <c r="L5698" i="3"/>
  <c r="K5698" i="3" s="1"/>
  <c r="D5698" i="3" s="1"/>
  <c r="F5698" i="3" s="1"/>
  <c r="N5698" i="3"/>
  <c r="Q5698" i="3" s="1"/>
  <c r="O6048" i="3" l="1"/>
  <c r="M6047" i="3"/>
  <c r="L5699" i="3"/>
  <c r="K5699" i="3" s="1"/>
  <c r="D5699" i="3" s="1"/>
  <c r="F5699" i="3" s="1"/>
  <c r="N5699" i="3"/>
  <c r="Q5699" i="3" s="1"/>
  <c r="O6049" i="3" l="1"/>
  <c r="M6048" i="3"/>
  <c r="L5700" i="3"/>
  <c r="K5700" i="3" s="1"/>
  <c r="D5700" i="3" s="1"/>
  <c r="F5700" i="3" s="1"/>
  <c r="N5700" i="3"/>
  <c r="Q5700" i="3" s="1"/>
  <c r="O6050" i="3" l="1"/>
  <c r="M6049" i="3"/>
  <c r="N5701" i="3"/>
  <c r="Q5701" i="3" s="1"/>
  <c r="L5701" i="3"/>
  <c r="K5701" i="3" s="1"/>
  <c r="D5701" i="3" s="1"/>
  <c r="O6051" i="3" l="1"/>
  <c r="M6050" i="3"/>
  <c r="F5701" i="3"/>
  <c r="L5702" i="3"/>
  <c r="K5702" i="3" s="1"/>
  <c r="D5702" i="3" s="1"/>
  <c r="N5702" i="3"/>
  <c r="Q5702" i="3" s="1"/>
  <c r="O6052" i="3" l="1"/>
  <c r="M6051" i="3"/>
  <c r="F5702" i="3"/>
  <c r="N5703" i="3"/>
  <c r="Q5703" i="3" s="1"/>
  <c r="L5703" i="3"/>
  <c r="K5703" i="3" s="1"/>
  <c r="D5703" i="3" s="1"/>
  <c r="F5703" i="3" s="1"/>
  <c r="O6053" i="3" l="1"/>
  <c r="M6052" i="3"/>
  <c r="L5704" i="3"/>
  <c r="K5704" i="3" s="1"/>
  <c r="D5704" i="3" s="1"/>
  <c r="F5704" i="3" s="1"/>
  <c r="N5704" i="3"/>
  <c r="Q5704" i="3" s="1"/>
  <c r="O6054" i="3" l="1"/>
  <c r="M6053" i="3"/>
  <c r="L5705" i="3"/>
  <c r="K5705" i="3" s="1"/>
  <c r="D5705" i="3" s="1"/>
  <c r="AP15" i="6" s="1"/>
  <c r="AP66" i="6" s="1"/>
  <c r="N5705" i="3"/>
  <c r="Q5705" i="3" s="1"/>
  <c r="O6055" i="3" l="1"/>
  <c r="M6054" i="3"/>
  <c r="L5706" i="3"/>
  <c r="K5706" i="3" s="1"/>
  <c r="D5706" i="3" s="1"/>
  <c r="F5706" i="3" s="1"/>
  <c r="N5706" i="3"/>
  <c r="Q5706" i="3" s="1"/>
  <c r="F5705" i="3"/>
  <c r="O6056" i="3" l="1"/>
  <c r="M6055" i="3"/>
  <c r="N5707" i="3"/>
  <c r="Q5707" i="3" s="1"/>
  <c r="L5707" i="3"/>
  <c r="K5707" i="3" s="1"/>
  <c r="D5707" i="3" s="1"/>
  <c r="F5707" i="3" s="1"/>
  <c r="O6057" i="3" l="1"/>
  <c r="M6056" i="3"/>
  <c r="L5708" i="3"/>
  <c r="K5708" i="3" s="1"/>
  <c r="D5708" i="3" s="1"/>
  <c r="F5708" i="3" s="1"/>
  <c r="N5708" i="3"/>
  <c r="Q5708" i="3" s="1"/>
  <c r="O6058" i="3" l="1"/>
  <c r="M6057" i="3"/>
  <c r="L5709" i="3"/>
  <c r="K5709" i="3" s="1"/>
  <c r="D5709" i="3" s="1"/>
  <c r="F5709" i="3" s="1"/>
  <c r="N5709" i="3"/>
  <c r="Q5709" i="3" s="1"/>
  <c r="O6059" i="3" l="1"/>
  <c r="M6058" i="3"/>
  <c r="L5710" i="3"/>
  <c r="K5710" i="3" s="1"/>
  <c r="D5710" i="3" s="1"/>
  <c r="F5710" i="3" s="1"/>
  <c r="N5710" i="3"/>
  <c r="Q5710" i="3" s="1"/>
  <c r="O6060" i="3" l="1"/>
  <c r="M6059" i="3"/>
  <c r="L5711" i="3"/>
  <c r="K5711" i="3" s="1"/>
  <c r="D5711" i="3" s="1"/>
  <c r="F5711" i="3" s="1"/>
  <c r="N5711" i="3"/>
  <c r="Q5711" i="3" s="1"/>
  <c r="O6061" i="3" l="1"/>
  <c r="M6060" i="3"/>
  <c r="L5712" i="3"/>
  <c r="K5712" i="3" s="1"/>
  <c r="D5712" i="3" s="1"/>
  <c r="F5712" i="3" s="1"/>
  <c r="N5712" i="3"/>
  <c r="Q5712" i="3" s="1"/>
  <c r="O6062" i="3" l="1"/>
  <c r="M6061" i="3"/>
  <c r="L5713" i="3"/>
  <c r="K5713" i="3" s="1"/>
  <c r="D5713" i="3" s="1"/>
  <c r="F5713" i="3" s="1"/>
  <c r="N5713" i="3"/>
  <c r="Q5713" i="3" s="1"/>
  <c r="O6063" i="3" l="1"/>
  <c r="M6062" i="3"/>
  <c r="L5714" i="3"/>
  <c r="K5714" i="3" s="1"/>
  <c r="D5714" i="3" s="1"/>
  <c r="F5714" i="3" s="1"/>
  <c r="N5714" i="3"/>
  <c r="Q5714" i="3" s="1"/>
  <c r="O6064" i="3" l="1"/>
  <c r="M6063" i="3"/>
  <c r="L5715" i="3"/>
  <c r="K5715" i="3" s="1"/>
  <c r="D5715" i="3" s="1"/>
  <c r="F5715" i="3" s="1"/>
  <c r="N5715" i="3"/>
  <c r="Q5715" i="3" s="1"/>
  <c r="O6065" i="3" l="1"/>
  <c r="M6064" i="3"/>
  <c r="L5716" i="3"/>
  <c r="K5716" i="3" s="1"/>
  <c r="D5716" i="3" s="1"/>
  <c r="N5716" i="3"/>
  <c r="Q5716" i="3" s="1"/>
  <c r="O6066" i="3" l="1"/>
  <c r="M6065" i="3"/>
  <c r="N5717" i="3"/>
  <c r="Q5717" i="3" s="1"/>
  <c r="L5717" i="3"/>
  <c r="K5717" i="3" s="1"/>
  <c r="D5717" i="3" s="1"/>
  <c r="F5716" i="3"/>
  <c r="O6067" i="3" l="1"/>
  <c r="M6066" i="3"/>
  <c r="F5717" i="3"/>
  <c r="L5718" i="3"/>
  <c r="K5718" i="3" s="1"/>
  <c r="D5718" i="3" s="1"/>
  <c r="F5718" i="3" s="1"/>
  <c r="N5718" i="3"/>
  <c r="Q5718" i="3" s="1"/>
  <c r="O6068" i="3" l="1"/>
  <c r="M6067" i="3"/>
  <c r="N5719" i="3"/>
  <c r="Q5719" i="3" s="1"/>
  <c r="L5719" i="3"/>
  <c r="K5719" i="3" s="1"/>
  <c r="D5719" i="3" s="1"/>
  <c r="F5719" i="3" s="1"/>
  <c r="O6069" i="3" l="1"/>
  <c r="M6068" i="3"/>
  <c r="L5720" i="3"/>
  <c r="K5720" i="3" s="1"/>
  <c r="D5720" i="3" s="1"/>
  <c r="F5720" i="3" s="1"/>
  <c r="N5720" i="3"/>
  <c r="Q5720" i="3" s="1"/>
  <c r="O6070" i="3" l="1"/>
  <c r="M6069" i="3"/>
  <c r="L5721" i="3"/>
  <c r="K5721" i="3" s="1"/>
  <c r="D5721" i="3" s="1"/>
  <c r="F5721" i="3" s="1"/>
  <c r="N5721" i="3"/>
  <c r="Q5721" i="3" s="1"/>
  <c r="AQ58" i="6" l="1"/>
  <c r="AQ59" i="6" s="1"/>
  <c r="O6071" i="3"/>
  <c r="M6070" i="3"/>
  <c r="L5722" i="3"/>
  <c r="K5722" i="3" s="1"/>
  <c r="D5722" i="3" s="1"/>
  <c r="N5722" i="3"/>
  <c r="Q5722" i="3" s="1"/>
  <c r="O6072" i="3" l="1"/>
  <c r="M6071" i="3"/>
  <c r="F5722" i="3"/>
  <c r="L5723" i="3"/>
  <c r="K5723" i="3" s="1"/>
  <c r="D5723" i="3" s="1"/>
  <c r="F5723" i="3" s="1"/>
  <c r="N5723" i="3"/>
  <c r="Q5723" i="3" s="1"/>
  <c r="O6073" i="3" l="1"/>
  <c r="M6072" i="3"/>
  <c r="L5724" i="3"/>
  <c r="K5724" i="3" s="1"/>
  <c r="D5724" i="3" s="1"/>
  <c r="F5724" i="3" s="1"/>
  <c r="N5724" i="3"/>
  <c r="Q5724" i="3" s="1"/>
  <c r="O6074" i="3" l="1"/>
  <c r="M6073" i="3"/>
  <c r="N5725" i="3"/>
  <c r="Q5725" i="3" s="1"/>
  <c r="L5725" i="3"/>
  <c r="K5725" i="3" s="1"/>
  <c r="D5725" i="3" s="1"/>
  <c r="F5725" i="3" s="1"/>
  <c r="O6075" i="3" l="1"/>
  <c r="M6074" i="3"/>
  <c r="L5726" i="3"/>
  <c r="K5726" i="3" s="1"/>
  <c r="D5726" i="3" s="1"/>
  <c r="F5726" i="3" s="1"/>
  <c r="N5726" i="3"/>
  <c r="Q5726" i="3" s="1"/>
  <c r="O6076" i="3" l="1"/>
  <c r="M6075" i="3"/>
  <c r="L5727" i="3"/>
  <c r="K5727" i="3" s="1"/>
  <c r="D5727" i="3" s="1"/>
  <c r="N5727" i="3"/>
  <c r="Q5727" i="3" s="1"/>
  <c r="O6077" i="3" l="1"/>
  <c r="M6076" i="3"/>
  <c r="F5727" i="3"/>
  <c r="AB10" i="6"/>
  <c r="AB11" i="6" s="1"/>
  <c r="AB65" i="6" s="1"/>
  <c r="N5728" i="3"/>
  <c r="Q5728" i="3" s="1"/>
  <c r="L5728" i="3"/>
  <c r="K5728" i="3" s="1"/>
  <c r="D5728" i="3" s="1"/>
  <c r="F5728" i="3" s="1"/>
  <c r="O6078" i="3" l="1"/>
  <c r="M6077" i="3"/>
  <c r="AB16" i="6"/>
  <c r="AB60" i="6"/>
  <c r="L5729" i="3"/>
  <c r="K5729" i="3" s="1"/>
  <c r="D5729" i="3" s="1"/>
  <c r="F5729" i="3" s="1"/>
  <c r="N5729" i="3"/>
  <c r="Q5729" i="3" s="1"/>
  <c r="O6079" i="3" l="1"/>
  <c r="M6078" i="3"/>
  <c r="L5730" i="3"/>
  <c r="K5730" i="3" s="1"/>
  <c r="D5730" i="3" s="1"/>
  <c r="F5730" i="3" s="1"/>
  <c r="N5730" i="3"/>
  <c r="Q5730" i="3" s="1"/>
  <c r="O6080" i="3" l="1"/>
  <c r="M6079" i="3"/>
  <c r="L5731" i="3"/>
  <c r="K5731" i="3" s="1"/>
  <c r="D5731" i="3" s="1"/>
  <c r="N5731" i="3"/>
  <c r="Q5731" i="3" s="1"/>
  <c r="O6081" i="3" l="1"/>
  <c r="M6080" i="3"/>
  <c r="F5731" i="3"/>
  <c r="L5732" i="3"/>
  <c r="K5732" i="3" s="1"/>
  <c r="D5732" i="3" s="1"/>
  <c r="N5732" i="3"/>
  <c r="Q5732" i="3" s="1"/>
  <c r="O6082" i="3" l="1"/>
  <c r="M6081" i="3"/>
  <c r="F5732" i="3"/>
  <c r="L5733" i="3"/>
  <c r="K5733" i="3" s="1"/>
  <c r="D5733" i="3" s="1"/>
  <c r="F5733" i="3" s="1"/>
  <c r="N5733" i="3"/>
  <c r="Q5733" i="3" s="1"/>
  <c r="O6083" i="3" l="1"/>
  <c r="M6082" i="3"/>
  <c r="L5734" i="3"/>
  <c r="K5734" i="3" s="1"/>
  <c r="D5734" i="3" s="1"/>
  <c r="F5734" i="3" s="1"/>
  <c r="N5734" i="3"/>
  <c r="Q5734" i="3" s="1"/>
  <c r="O6084" i="3" l="1"/>
  <c r="M6083" i="3"/>
  <c r="L5735" i="3"/>
  <c r="K5735" i="3" s="1"/>
  <c r="D5735" i="3" s="1"/>
  <c r="F5735" i="3" s="1"/>
  <c r="N5735" i="3"/>
  <c r="Q5735" i="3" s="1"/>
  <c r="O6085" i="3" l="1"/>
  <c r="M6084" i="3"/>
  <c r="L5736" i="3"/>
  <c r="K5736" i="3" s="1"/>
  <c r="D5736" i="3" s="1"/>
  <c r="AQ15" i="6" s="1"/>
  <c r="AQ66" i="6" s="1"/>
  <c r="N5736" i="3"/>
  <c r="Q5736" i="3" s="1"/>
  <c r="O6086" i="3" l="1"/>
  <c r="M6085" i="3"/>
  <c r="N5737" i="3"/>
  <c r="Q5737" i="3" s="1"/>
  <c r="L5737" i="3"/>
  <c r="K5737" i="3" s="1"/>
  <c r="D5737" i="3" s="1"/>
  <c r="F5737" i="3" s="1"/>
  <c r="F5736" i="3"/>
  <c r="O6087" i="3" l="1"/>
  <c r="M6086" i="3"/>
  <c r="L5738" i="3"/>
  <c r="K5738" i="3" s="1"/>
  <c r="D5738" i="3" s="1"/>
  <c r="F5738" i="3" s="1"/>
  <c r="N5738" i="3"/>
  <c r="Q5738" i="3" s="1"/>
  <c r="O6088" i="3" l="1"/>
  <c r="M6087" i="3"/>
  <c r="L5739" i="3"/>
  <c r="K5739" i="3" s="1"/>
  <c r="D5739" i="3" s="1"/>
  <c r="F5739" i="3" s="1"/>
  <c r="N5739" i="3"/>
  <c r="Q5739" i="3" s="1"/>
  <c r="O6089" i="3" l="1"/>
  <c r="M6088" i="3"/>
  <c r="L5740" i="3"/>
  <c r="K5740" i="3" s="1"/>
  <c r="D5740" i="3" s="1"/>
  <c r="F5740" i="3" s="1"/>
  <c r="N5740" i="3"/>
  <c r="Q5740" i="3" s="1"/>
  <c r="O6090" i="3" l="1"/>
  <c r="M6089" i="3"/>
  <c r="L5741" i="3"/>
  <c r="K5741" i="3" s="1"/>
  <c r="D5741" i="3" s="1"/>
  <c r="F5741" i="3" s="1"/>
  <c r="N5741" i="3"/>
  <c r="Q5741" i="3" s="1"/>
  <c r="O6091" i="3" l="1"/>
  <c r="M6090" i="3"/>
  <c r="L5742" i="3"/>
  <c r="K5742" i="3" s="1"/>
  <c r="D5742" i="3" s="1"/>
  <c r="F5742" i="3" s="1"/>
  <c r="N5742" i="3"/>
  <c r="Q5742" i="3" s="1"/>
  <c r="O6092" i="3" l="1"/>
  <c r="M6091" i="3"/>
  <c r="N5743" i="3"/>
  <c r="Q5743" i="3" s="1"/>
  <c r="L5743" i="3"/>
  <c r="K5743" i="3" s="1"/>
  <c r="D5743" i="3" s="1"/>
  <c r="F5743" i="3" s="1"/>
  <c r="O6093" i="3" l="1"/>
  <c r="M6092" i="3"/>
  <c r="L5744" i="3"/>
  <c r="K5744" i="3" s="1"/>
  <c r="D5744" i="3" s="1"/>
  <c r="F5744" i="3" s="1"/>
  <c r="N5744" i="3"/>
  <c r="Q5744" i="3" s="1"/>
  <c r="O6094" i="3" l="1"/>
  <c r="M6093" i="3"/>
  <c r="L5745" i="3"/>
  <c r="K5745" i="3" s="1"/>
  <c r="D5745" i="3" s="1"/>
  <c r="F5745" i="3" s="1"/>
  <c r="N5745" i="3"/>
  <c r="Q5745" i="3" s="1"/>
  <c r="O6095" i="3" l="1"/>
  <c r="M6094" i="3"/>
  <c r="N5746" i="3"/>
  <c r="Q5746" i="3" s="1"/>
  <c r="L5746" i="3"/>
  <c r="K5746" i="3" s="1"/>
  <c r="D5746" i="3" s="1"/>
  <c r="O6096" i="3" l="1"/>
  <c r="M6095" i="3"/>
  <c r="L5747" i="3"/>
  <c r="K5747" i="3" s="1"/>
  <c r="D5747" i="3" s="1"/>
  <c r="N5747" i="3"/>
  <c r="Q5747" i="3" s="1"/>
  <c r="F5746" i="3"/>
  <c r="O6097" i="3" l="1"/>
  <c r="M6096" i="3"/>
  <c r="F5747" i="3"/>
  <c r="L5748" i="3"/>
  <c r="K5748" i="3" s="1"/>
  <c r="D5748" i="3" s="1"/>
  <c r="F5748" i="3" s="1"/>
  <c r="N5748" i="3"/>
  <c r="Q5748" i="3" s="1"/>
  <c r="O6098" i="3" l="1"/>
  <c r="M6097" i="3"/>
  <c r="L5749" i="3"/>
  <c r="K5749" i="3" s="1"/>
  <c r="D5749" i="3" s="1"/>
  <c r="F5749" i="3" s="1"/>
  <c r="N5749" i="3"/>
  <c r="Q5749" i="3" s="1"/>
  <c r="O6099" i="3" l="1"/>
  <c r="M6098" i="3"/>
  <c r="L5750" i="3"/>
  <c r="K5750" i="3" s="1"/>
  <c r="D5750" i="3" s="1"/>
  <c r="F5750" i="3" s="1"/>
  <c r="N5750" i="3"/>
  <c r="Q5750" i="3" s="1"/>
  <c r="O6100" i="3" l="1"/>
  <c r="M6099" i="3"/>
  <c r="L5751" i="3"/>
  <c r="K5751" i="3" s="1"/>
  <c r="D5751" i="3" s="1"/>
  <c r="F5751" i="3" s="1"/>
  <c r="N5751" i="3"/>
  <c r="Q5751" i="3" s="1"/>
  <c r="AR58" i="6" l="1"/>
  <c r="AR59" i="6" s="1"/>
  <c r="O6101" i="3"/>
  <c r="M6100" i="3"/>
  <c r="L5752" i="3"/>
  <c r="K5752" i="3" s="1"/>
  <c r="D5752" i="3" s="1"/>
  <c r="N5752" i="3"/>
  <c r="Q5752" i="3" s="1"/>
  <c r="O6102" i="3" l="1"/>
  <c r="M6101" i="3"/>
  <c r="F5752" i="3"/>
  <c r="L5753" i="3"/>
  <c r="K5753" i="3" s="1"/>
  <c r="D5753" i="3" s="1"/>
  <c r="F5753" i="3" s="1"/>
  <c r="N5753" i="3"/>
  <c r="Q5753" i="3" s="1"/>
  <c r="O6103" i="3" l="1"/>
  <c r="M6102" i="3"/>
  <c r="L5754" i="3"/>
  <c r="K5754" i="3" s="1"/>
  <c r="D5754" i="3" s="1"/>
  <c r="F5754" i="3" s="1"/>
  <c r="N5754" i="3"/>
  <c r="Q5754" i="3" s="1"/>
  <c r="O6104" i="3" l="1"/>
  <c r="M6103" i="3"/>
  <c r="N5755" i="3"/>
  <c r="Q5755" i="3" s="1"/>
  <c r="L5755" i="3"/>
  <c r="K5755" i="3" s="1"/>
  <c r="D5755" i="3" s="1"/>
  <c r="F5755" i="3" s="1"/>
  <c r="O6105" i="3" l="1"/>
  <c r="M6104" i="3"/>
  <c r="L5756" i="3"/>
  <c r="K5756" i="3" s="1"/>
  <c r="D5756" i="3" s="1"/>
  <c r="F5756" i="3" s="1"/>
  <c r="N5756" i="3"/>
  <c r="Q5756" i="3" s="1"/>
  <c r="O6106" i="3" l="1"/>
  <c r="M6105" i="3"/>
  <c r="N5757" i="3"/>
  <c r="Q5757" i="3" s="1"/>
  <c r="L5757" i="3"/>
  <c r="K5757" i="3" s="1"/>
  <c r="D5757" i="3" s="1"/>
  <c r="O6107" i="3" l="1"/>
  <c r="M6106" i="3"/>
  <c r="F5757" i="3"/>
  <c r="AC10" i="6"/>
  <c r="AC11" i="6" s="1"/>
  <c r="AC65" i="6" s="1"/>
  <c r="L5758" i="3"/>
  <c r="K5758" i="3" s="1"/>
  <c r="D5758" i="3" s="1"/>
  <c r="F5758" i="3" s="1"/>
  <c r="N5758" i="3"/>
  <c r="Q5758" i="3" s="1"/>
  <c r="O6108" i="3" l="1"/>
  <c r="M6107" i="3"/>
  <c r="AC16" i="6"/>
  <c r="AC60" i="6"/>
  <c r="L5759" i="3"/>
  <c r="K5759" i="3" s="1"/>
  <c r="D5759" i="3" s="1"/>
  <c r="F5759" i="3" s="1"/>
  <c r="N5759" i="3"/>
  <c r="Q5759" i="3" s="1"/>
  <c r="O6109" i="3" l="1"/>
  <c r="M6108" i="3"/>
  <c r="L5760" i="3"/>
  <c r="K5760" i="3" s="1"/>
  <c r="D5760" i="3" s="1"/>
  <c r="F5760" i="3" s="1"/>
  <c r="N5760" i="3"/>
  <c r="Q5760" i="3" s="1"/>
  <c r="O6110" i="3" l="1"/>
  <c r="M6109" i="3"/>
  <c r="N5761" i="3"/>
  <c r="Q5761" i="3" s="1"/>
  <c r="L5761" i="3"/>
  <c r="K5761" i="3" s="1"/>
  <c r="D5761" i="3" s="1"/>
  <c r="F5761" i="3" s="1"/>
  <c r="O6111" i="3" l="1"/>
  <c r="M6110" i="3"/>
  <c r="L5762" i="3"/>
  <c r="K5762" i="3" s="1"/>
  <c r="D5762" i="3" s="1"/>
  <c r="N5762" i="3"/>
  <c r="Q5762" i="3" s="1"/>
  <c r="O6112" i="3" l="1"/>
  <c r="M6111" i="3"/>
  <c r="F5762" i="3"/>
  <c r="L5763" i="3"/>
  <c r="K5763" i="3" s="1"/>
  <c r="D5763" i="3" s="1"/>
  <c r="N5763" i="3"/>
  <c r="Q5763" i="3" s="1"/>
  <c r="O6113" i="3" l="1"/>
  <c r="M6112" i="3"/>
  <c r="F5763" i="3"/>
  <c r="L5764" i="3"/>
  <c r="K5764" i="3" s="1"/>
  <c r="D5764" i="3" s="1"/>
  <c r="F5764" i="3" s="1"/>
  <c r="N5764" i="3"/>
  <c r="Q5764" i="3" s="1"/>
  <c r="O6114" i="3" l="1"/>
  <c r="M6113" i="3"/>
  <c r="L5765" i="3"/>
  <c r="K5765" i="3" s="1"/>
  <c r="D5765" i="3" s="1"/>
  <c r="F5765" i="3" s="1"/>
  <c r="N5765" i="3"/>
  <c r="Q5765" i="3" s="1"/>
  <c r="O6115" i="3" l="1"/>
  <c r="M6114" i="3"/>
  <c r="L5766" i="3"/>
  <c r="K5766" i="3" s="1"/>
  <c r="D5766" i="3" s="1"/>
  <c r="AR15" i="6" s="1"/>
  <c r="AR66" i="6" s="1"/>
  <c r="N5766" i="3"/>
  <c r="Q5766" i="3" s="1"/>
  <c r="O6116" i="3" l="1"/>
  <c r="M6115" i="3"/>
  <c r="N5767" i="3"/>
  <c r="Q5767" i="3" s="1"/>
  <c r="L5767" i="3"/>
  <c r="K5767" i="3" s="1"/>
  <c r="D5767" i="3" s="1"/>
  <c r="F5767" i="3" s="1"/>
  <c r="F5766" i="3"/>
  <c r="O6117" i="3" l="1"/>
  <c r="M6116" i="3"/>
  <c r="L5768" i="3"/>
  <c r="K5768" i="3" s="1"/>
  <c r="D5768" i="3" s="1"/>
  <c r="F5768" i="3" s="1"/>
  <c r="N5768" i="3"/>
  <c r="Q5768" i="3" s="1"/>
  <c r="O6118" i="3" l="1"/>
  <c r="M6117" i="3"/>
  <c r="L5769" i="3"/>
  <c r="K5769" i="3" s="1"/>
  <c r="D5769" i="3" s="1"/>
  <c r="F5769" i="3" s="1"/>
  <c r="N5769" i="3"/>
  <c r="Q5769" i="3" s="1"/>
  <c r="O6119" i="3" l="1"/>
  <c r="M6118" i="3"/>
  <c r="L5770" i="3"/>
  <c r="K5770" i="3" s="1"/>
  <c r="D5770" i="3" s="1"/>
  <c r="F5770" i="3" s="1"/>
  <c r="N5770" i="3"/>
  <c r="Q5770" i="3" s="1"/>
  <c r="O6120" i="3" l="1"/>
  <c r="M6119" i="3"/>
  <c r="N5771" i="3"/>
  <c r="Q5771" i="3" s="1"/>
  <c r="L5771" i="3"/>
  <c r="K5771" i="3" s="1"/>
  <c r="D5771" i="3" s="1"/>
  <c r="F5771" i="3" s="1"/>
  <c r="O6121" i="3" l="1"/>
  <c r="M6120" i="3"/>
  <c r="L5772" i="3"/>
  <c r="K5772" i="3" s="1"/>
  <c r="D5772" i="3" s="1"/>
  <c r="F5772" i="3" s="1"/>
  <c r="N5772" i="3"/>
  <c r="Q5772" i="3" s="1"/>
  <c r="O6122" i="3" l="1"/>
  <c r="M6121" i="3"/>
  <c r="N5773" i="3"/>
  <c r="Q5773" i="3" s="1"/>
  <c r="L5773" i="3"/>
  <c r="K5773" i="3" s="1"/>
  <c r="D5773" i="3" s="1"/>
  <c r="F5773" i="3" s="1"/>
  <c r="O6123" i="3" l="1"/>
  <c r="M6122" i="3"/>
  <c r="L5774" i="3"/>
  <c r="K5774" i="3" s="1"/>
  <c r="D5774" i="3" s="1"/>
  <c r="F5774" i="3" s="1"/>
  <c r="N5774" i="3"/>
  <c r="Q5774" i="3" s="1"/>
  <c r="O6124" i="3" l="1"/>
  <c r="M6123" i="3"/>
  <c r="N5775" i="3"/>
  <c r="Q5775" i="3" s="1"/>
  <c r="L5775" i="3"/>
  <c r="K5775" i="3" s="1"/>
  <c r="D5775" i="3" s="1"/>
  <c r="F5775" i="3" s="1"/>
  <c r="O6125" i="3" l="1"/>
  <c r="M6124" i="3"/>
  <c r="L5776" i="3"/>
  <c r="K5776" i="3" s="1"/>
  <c r="D5776" i="3" s="1"/>
  <c r="F5776" i="3" s="1"/>
  <c r="N5776" i="3"/>
  <c r="Q5776" i="3" s="1"/>
  <c r="O6126" i="3" l="1"/>
  <c r="M6125" i="3"/>
  <c r="L5777" i="3"/>
  <c r="K5777" i="3" s="1"/>
  <c r="D5777" i="3" s="1"/>
  <c r="N5777" i="3"/>
  <c r="Q5777" i="3" s="1"/>
  <c r="O6127" i="3" l="1"/>
  <c r="M6126" i="3"/>
  <c r="L5778" i="3"/>
  <c r="K5778" i="3" s="1"/>
  <c r="D5778" i="3" s="1"/>
  <c r="N5778" i="3"/>
  <c r="Q5778" i="3" s="1"/>
  <c r="F5777" i="3"/>
  <c r="O6128" i="3" l="1"/>
  <c r="M6127" i="3"/>
  <c r="F5778" i="3"/>
  <c r="N5779" i="3"/>
  <c r="Q5779" i="3" s="1"/>
  <c r="L5779" i="3"/>
  <c r="K5779" i="3" s="1"/>
  <c r="D5779" i="3" s="1"/>
  <c r="F5779" i="3" s="1"/>
  <c r="O6129" i="3" l="1"/>
  <c r="M6128" i="3"/>
  <c r="L5780" i="3"/>
  <c r="K5780" i="3" s="1"/>
  <c r="D5780" i="3" s="1"/>
  <c r="F5780" i="3" s="1"/>
  <c r="N5780" i="3"/>
  <c r="Q5780" i="3" s="1"/>
  <c r="O6130" i="3" l="1"/>
  <c r="M6129" i="3"/>
  <c r="L5781" i="3"/>
  <c r="K5781" i="3" s="1"/>
  <c r="D5781" i="3" s="1"/>
  <c r="F5781" i="3" s="1"/>
  <c r="N5781" i="3"/>
  <c r="Q5781" i="3" s="1"/>
  <c r="O6131" i="3" l="1"/>
  <c r="M6130" i="3"/>
  <c r="L5782" i="3"/>
  <c r="K5782" i="3" s="1"/>
  <c r="D5782" i="3" s="1"/>
  <c r="N5782" i="3"/>
  <c r="Q5782" i="3" s="1"/>
  <c r="AS58" i="6" l="1"/>
  <c r="AS59" i="6" s="1"/>
  <c r="O6132" i="3"/>
  <c r="M6131" i="3"/>
  <c r="F5782" i="3"/>
  <c r="L5783" i="3"/>
  <c r="K5783" i="3" s="1"/>
  <c r="D5783" i="3" s="1"/>
  <c r="F5783" i="3" s="1"/>
  <c r="N5783" i="3"/>
  <c r="Q5783" i="3" s="1"/>
  <c r="O6133" i="3" l="1"/>
  <c r="M6132" i="3"/>
  <c r="L5784" i="3"/>
  <c r="K5784" i="3" s="1"/>
  <c r="D5784" i="3" s="1"/>
  <c r="F5784" i="3" s="1"/>
  <c r="N5784" i="3"/>
  <c r="Q5784" i="3" s="1"/>
  <c r="O6134" i="3" l="1"/>
  <c r="M6133" i="3"/>
  <c r="L5785" i="3"/>
  <c r="K5785" i="3" s="1"/>
  <c r="D5785" i="3" s="1"/>
  <c r="F5785" i="3" s="1"/>
  <c r="N5785" i="3"/>
  <c r="Q5785" i="3" s="1"/>
  <c r="O6135" i="3" l="1"/>
  <c r="M6134" i="3"/>
  <c r="L5786" i="3"/>
  <c r="K5786" i="3" s="1"/>
  <c r="D5786" i="3" s="1"/>
  <c r="F5786" i="3" s="1"/>
  <c r="N5786" i="3"/>
  <c r="Q5786" i="3" s="1"/>
  <c r="O6136" i="3" l="1"/>
  <c r="M6135" i="3"/>
  <c r="L5787" i="3"/>
  <c r="K5787" i="3" s="1"/>
  <c r="D5787" i="3" s="1"/>
  <c r="N5787" i="3"/>
  <c r="Q5787" i="3" s="1"/>
  <c r="O6137" i="3" l="1"/>
  <c r="M6136" i="3"/>
  <c r="F5787" i="3"/>
  <c r="AD10" i="6"/>
  <c r="AD11" i="6" s="1"/>
  <c r="AD65" i="6" s="1"/>
  <c r="L5788" i="3"/>
  <c r="K5788" i="3" s="1"/>
  <c r="D5788" i="3" s="1"/>
  <c r="F5788" i="3" s="1"/>
  <c r="N5788" i="3"/>
  <c r="Q5788" i="3" s="1"/>
  <c r="O6138" i="3" l="1"/>
  <c r="M6137" i="3"/>
  <c r="AD16" i="6"/>
  <c r="AD60" i="6"/>
  <c r="N5789" i="3"/>
  <c r="Q5789" i="3" s="1"/>
  <c r="L5789" i="3"/>
  <c r="K5789" i="3" s="1"/>
  <c r="D5789" i="3" s="1"/>
  <c r="F5789" i="3" s="1"/>
  <c r="O6139" i="3" l="1"/>
  <c r="M6138" i="3"/>
  <c r="L5790" i="3"/>
  <c r="K5790" i="3" s="1"/>
  <c r="D5790" i="3" s="1"/>
  <c r="F5790" i="3" s="1"/>
  <c r="N5790" i="3"/>
  <c r="Q5790" i="3" s="1"/>
  <c r="O6140" i="3" l="1"/>
  <c r="M6139" i="3"/>
  <c r="N5791" i="3"/>
  <c r="Q5791" i="3" s="1"/>
  <c r="L5791" i="3"/>
  <c r="K5791" i="3" s="1"/>
  <c r="D5791" i="3" s="1"/>
  <c r="F5791" i="3" s="1"/>
  <c r="O6141" i="3" l="1"/>
  <c r="M6140" i="3"/>
  <c r="L5792" i="3"/>
  <c r="K5792" i="3" s="1"/>
  <c r="D5792" i="3" s="1"/>
  <c r="N5792" i="3"/>
  <c r="Q5792" i="3" s="1"/>
  <c r="O6142" i="3" l="1"/>
  <c r="M6141" i="3"/>
  <c r="F5792" i="3"/>
  <c r="L5793" i="3"/>
  <c r="K5793" i="3" s="1"/>
  <c r="D5793" i="3" s="1"/>
  <c r="N5793" i="3"/>
  <c r="Q5793" i="3" s="1"/>
  <c r="O6143" i="3" l="1"/>
  <c r="M6142" i="3"/>
  <c r="F5793" i="3"/>
  <c r="L5794" i="3"/>
  <c r="K5794" i="3" s="1"/>
  <c r="D5794" i="3" s="1"/>
  <c r="F5794" i="3" s="1"/>
  <c r="N5794" i="3"/>
  <c r="Q5794" i="3" s="1"/>
  <c r="O6144" i="3" l="1"/>
  <c r="M6143" i="3"/>
  <c r="L5795" i="3"/>
  <c r="K5795" i="3" s="1"/>
  <c r="D5795" i="3" s="1"/>
  <c r="F5795" i="3" s="1"/>
  <c r="N5795" i="3"/>
  <c r="Q5795" i="3" s="1"/>
  <c r="O6145" i="3" l="1"/>
  <c r="M6144" i="3"/>
  <c r="L5796" i="3"/>
  <c r="K5796" i="3" s="1"/>
  <c r="D5796" i="3" s="1"/>
  <c r="F5796" i="3" s="1"/>
  <c r="N5796" i="3"/>
  <c r="Q5796" i="3" s="1"/>
  <c r="O6146" i="3" l="1"/>
  <c r="M6145" i="3"/>
  <c r="N5797" i="3"/>
  <c r="Q5797" i="3" s="1"/>
  <c r="L5797" i="3"/>
  <c r="K5797" i="3" s="1"/>
  <c r="D5797" i="3" s="1"/>
  <c r="AS15" i="6" s="1"/>
  <c r="AS66" i="6" s="1"/>
  <c r="O6147" i="3" l="1"/>
  <c r="M6146" i="3"/>
  <c r="L5798" i="3"/>
  <c r="K5798" i="3" s="1"/>
  <c r="D5798" i="3" s="1"/>
  <c r="F5798" i="3" s="1"/>
  <c r="N5798" i="3"/>
  <c r="Q5798" i="3" s="1"/>
  <c r="F5797" i="3"/>
  <c r="O6148" i="3" l="1"/>
  <c r="M6147" i="3"/>
  <c r="L5799" i="3"/>
  <c r="K5799" i="3" s="1"/>
  <c r="D5799" i="3" s="1"/>
  <c r="F5799" i="3" s="1"/>
  <c r="N5799" i="3"/>
  <c r="Q5799" i="3" s="1"/>
  <c r="O6149" i="3" l="1"/>
  <c r="M6148" i="3"/>
  <c r="N5800" i="3"/>
  <c r="Q5800" i="3" s="1"/>
  <c r="L5800" i="3"/>
  <c r="K5800" i="3" s="1"/>
  <c r="D5800" i="3" s="1"/>
  <c r="F5800" i="3" s="1"/>
  <c r="O6150" i="3" l="1"/>
  <c r="M6149" i="3"/>
  <c r="L5801" i="3"/>
  <c r="K5801" i="3" s="1"/>
  <c r="D5801" i="3" s="1"/>
  <c r="F5801" i="3" s="1"/>
  <c r="N5801" i="3"/>
  <c r="Q5801" i="3" s="1"/>
  <c r="O6151" i="3" l="1"/>
  <c r="M6150" i="3"/>
  <c r="L5802" i="3"/>
  <c r="K5802" i="3" s="1"/>
  <c r="D5802" i="3" s="1"/>
  <c r="F5802" i="3" s="1"/>
  <c r="N5802" i="3"/>
  <c r="Q5802" i="3" s="1"/>
  <c r="O6152" i="3" l="1"/>
  <c r="M6151" i="3"/>
  <c r="L5803" i="3"/>
  <c r="K5803" i="3" s="1"/>
  <c r="D5803" i="3" s="1"/>
  <c r="F5803" i="3" s="1"/>
  <c r="N5803" i="3"/>
  <c r="Q5803" i="3" s="1"/>
  <c r="O6153" i="3" l="1"/>
  <c r="M6152" i="3"/>
  <c r="L5804" i="3"/>
  <c r="K5804" i="3" s="1"/>
  <c r="D5804" i="3" s="1"/>
  <c r="F5804" i="3" s="1"/>
  <c r="N5804" i="3"/>
  <c r="Q5804" i="3" s="1"/>
  <c r="O6154" i="3" l="1"/>
  <c r="M6153" i="3"/>
  <c r="L5805" i="3"/>
  <c r="K5805" i="3" s="1"/>
  <c r="D5805" i="3" s="1"/>
  <c r="F5805" i="3" s="1"/>
  <c r="N5805" i="3"/>
  <c r="Q5805" i="3" s="1"/>
  <c r="O6155" i="3" l="1"/>
  <c r="M6154" i="3"/>
  <c r="L5806" i="3"/>
  <c r="K5806" i="3" s="1"/>
  <c r="D5806" i="3" s="1"/>
  <c r="F5806" i="3" s="1"/>
  <c r="N5806" i="3"/>
  <c r="Q5806" i="3" s="1"/>
  <c r="O6156" i="3" l="1"/>
  <c r="M6155" i="3"/>
  <c r="L5807" i="3"/>
  <c r="K5807" i="3" s="1"/>
  <c r="D5807" i="3" s="1"/>
  <c r="N5807" i="3"/>
  <c r="Q5807" i="3" s="1"/>
  <c r="O6157" i="3" l="1"/>
  <c r="M6156" i="3"/>
  <c r="L5808" i="3"/>
  <c r="K5808" i="3" s="1"/>
  <c r="D5808" i="3" s="1"/>
  <c r="N5808" i="3"/>
  <c r="Q5808" i="3" s="1"/>
  <c r="F5807" i="3"/>
  <c r="O6158" i="3" l="1"/>
  <c r="M6157" i="3"/>
  <c r="F5808" i="3"/>
  <c r="L5809" i="3"/>
  <c r="K5809" i="3" s="1"/>
  <c r="D5809" i="3" s="1"/>
  <c r="F5809" i="3" s="1"/>
  <c r="N5809" i="3"/>
  <c r="Q5809" i="3" s="1"/>
  <c r="O6159" i="3" l="1"/>
  <c r="M6158" i="3"/>
  <c r="L5810" i="3"/>
  <c r="K5810" i="3" s="1"/>
  <c r="D5810" i="3" s="1"/>
  <c r="F5810" i="3" s="1"/>
  <c r="N5810" i="3"/>
  <c r="Q5810" i="3" s="1"/>
  <c r="O6160" i="3" l="1"/>
  <c r="M6159" i="3"/>
  <c r="L5811" i="3"/>
  <c r="K5811" i="3" s="1"/>
  <c r="D5811" i="3" s="1"/>
  <c r="F5811" i="3" s="1"/>
  <c r="N5811" i="3"/>
  <c r="Q5811" i="3" s="1"/>
  <c r="O6161" i="3" l="1"/>
  <c r="M6160" i="3"/>
  <c r="N5812" i="3"/>
  <c r="Q5812" i="3" s="1"/>
  <c r="L5812" i="3"/>
  <c r="K5812" i="3" s="1"/>
  <c r="D5812" i="3" s="1"/>
  <c r="F5812" i="3" s="1"/>
  <c r="AT58" i="6" l="1"/>
  <c r="AT59" i="6" s="1"/>
  <c r="O6162" i="3"/>
  <c r="M6161" i="3"/>
  <c r="L5813" i="3"/>
  <c r="K5813" i="3" s="1"/>
  <c r="D5813" i="3" s="1"/>
  <c r="N5813" i="3"/>
  <c r="Q5813" i="3" s="1"/>
  <c r="O6163" i="3" l="1"/>
  <c r="M6162" i="3"/>
  <c r="F5813" i="3"/>
  <c r="L5814" i="3"/>
  <c r="K5814" i="3" s="1"/>
  <c r="D5814" i="3" s="1"/>
  <c r="F5814" i="3" s="1"/>
  <c r="N5814" i="3"/>
  <c r="Q5814" i="3" s="1"/>
  <c r="O6164" i="3" l="1"/>
  <c r="M6163" i="3"/>
  <c r="N5815" i="3"/>
  <c r="Q5815" i="3" s="1"/>
  <c r="L5815" i="3"/>
  <c r="K5815" i="3" s="1"/>
  <c r="D5815" i="3" s="1"/>
  <c r="F5815" i="3" s="1"/>
  <c r="O6165" i="3" l="1"/>
  <c r="M6164" i="3"/>
  <c r="L5816" i="3"/>
  <c r="K5816" i="3" s="1"/>
  <c r="D5816" i="3" s="1"/>
  <c r="F5816" i="3" s="1"/>
  <c r="N5816" i="3"/>
  <c r="Q5816" i="3" s="1"/>
  <c r="O6166" i="3" l="1"/>
  <c r="M6165" i="3"/>
  <c r="L5817" i="3"/>
  <c r="K5817" i="3" s="1"/>
  <c r="D5817" i="3" s="1"/>
  <c r="F5817" i="3" s="1"/>
  <c r="N5817" i="3"/>
  <c r="Q5817" i="3" s="1"/>
  <c r="O6167" i="3" l="1"/>
  <c r="M6166" i="3"/>
  <c r="L5818" i="3"/>
  <c r="K5818" i="3" s="1"/>
  <c r="D5818" i="3" s="1"/>
  <c r="N5818" i="3"/>
  <c r="Q5818" i="3" s="1"/>
  <c r="O6168" i="3" l="1"/>
  <c r="M6167" i="3"/>
  <c r="F5818" i="3"/>
  <c r="AE10" i="6"/>
  <c r="AE11" i="6" s="1"/>
  <c r="AE65" i="6" s="1"/>
  <c r="L5819" i="3"/>
  <c r="K5819" i="3" s="1"/>
  <c r="D5819" i="3" s="1"/>
  <c r="F5819" i="3" s="1"/>
  <c r="N5819" i="3"/>
  <c r="Q5819" i="3" s="1"/>
  <c r="O6169" i="3" l="1"/>
  <c r="M6168" i="3"/>
  <c r="AE16" i="6"/>
  <c r="AE60" i="6"/>
  <c r="L5820" i="3"/>
  <c r="K5820" i="3" s="1"/>
  <c r="D5820" i="3" s="1"/>
  <c r="F5820" i="3" s="1"/>
  <c r="N5820" i="3"/>
  <c r="Q5820" i="3" s="1"/>
  <c r="O6170" i="3" l="1"/>
  <c r="M6169" i="3"/>
  <c r="L5821" i="3"/>
  <c r="K5821" i="3" s="1"/>
  <c r="D5821" i="3" s="1"/>
  <c r="F5821" i="3" s="1"/>
  <c r="N5821" i="3"/>
  <c r="Q5821" i="3" s="1"/>
  <c r="O6171" i="3" l="1"/>
  <c r="M6170" i="3"/>
  <c r="L5822" i="3"/>
  <c r="K5822" i="3" s="1"/>
  <c r="D5822" i="3" s="1"/>
  <c r="F5822" i="3" s="1"/>
  <c r="N5822" i="3"/>
  <c r="Q5822" i="3" s="1"/>
  <c r="O6172" i="3" l="1"/>
  <c r="M6171" i="3"/>
  <c r="L5823" i="3"/>
  <c r="K5823" i="3" s="1"/>
  <c r="D5823" i="3" s="1"/>
  <c r="N5823" i="3"/>
  <c r="Q5823" i="3" s="1"/>
  <c r="O6173" i="3" l="1"/>
  <c r="M6172" i="3"/>
  <c r="F5823" i="3"/>
  <c r="L5824" i="3"/>
  <c r="K5824" i="3" s="1"/>
  <c r="D5824" i="3" s="1"/>
  <c r="N5824" i="3"/>
  <c r="Q5824" i="3" s="1"/>
  <c r="O6174" i="3" l="1"/>
  <c r="M6173" i="3"/>
  <c r="F5824" i="3"/>
  <c r="L5825" i="3"/>
  <c r="K5825" i="3" s="1"/>
  <c r="D5825" i="3" s="1"/>
  <c r="F5825" i="3" s="1"/>
  <c r="N5825" i="3"/>
  <c r="Q5825" i="3" s="1"/>
  <c r="O6175" i="3" l="1"/>
  <c r="M6174" i="3"/>
  <c r="L5826" i="3"/>
  <c r="K5826" i="3" s="1"/>
  <c r="D5826" i="3" s="1"/>
  <c r="F5826" i="3" s="1"/>
  <c r="N5826" i="3"/>
  <c r="Q5826" i="3" s="1"/>
  <c r="O6176" i="3" l="1"/>
  <c r="M6175" i="3"/>
  <c r="N5827" i="3"/>
  <c r="Q5827" i="3" s="1"/>
  <c r="L5827" i="3"/>
  <c r="K5827" i="3" s="1"/>
  <c r="D5827" i="3" s="1"/>
  <c r="AT15" i="6" s="1"/>
  <c r="AT66" i="6" s="1"/>
  <c r="O6177" i="3" l="1"/>
  <c r="M6176" i="3"/>
  <c r="L5828" i="3"/>
  <c r="K5828" i="3" s="1"/>
  <c r="D5828" i="3" s="1"/>
  <c r="F5828" i="3" s="1"/>
  <c r="N5828" i="3"/>
  <c r="Q5828" i="3" s="1"/>
  <c r="F5827" i="3"/>
  <c r="O6178" i="3" l="1"/>
  <c r="M6177" i="3"/>
  <c r="L5829" i="3"/>
  <c r="K5829" i="3" s="1"/>
  <c r="D5829" i="3" s="1"/>
  <c r="F5829" i="3" s="1"/>
  <c r="N5829" i="3"/>
  <c r="Q5829" i="3" s="1"/>
  <c r="O6179" i="3" l="1"/>
  <c r="M6178" i="3"/>
  <c r="L5830" i="3"/>
  <c r="K5830" i="3" s="1"/>
  <c r="D5830" i="3" s="1"/>
  <c r="F5830" i="3" s="1"/>
  <c r="N5830" i="3"/>
  <c r="Q5830" i="3" s="1"/>
  <c r="O6180" i="3" l="1"/>
  <c r="M6179" i="3"/>
  <c r="L5831" i="3"/>
  <c r="K5831" i="3" s="1"/>
  <c r="D5831" i="3" s="1"/>
  <c r="F5831" i="3" s="1"/>
  <c r="N5831" i="3"/>
  <c r="Q5831" i="3" s="1"/>
  <c r="O6181" i="3" l="1"/>
  <c r="M6180" i="3"/>
  <c r="L5832" i="3"/>
  <c r="K5832" i="3" s="1"/>
  <c r="D5832" i="3" s="1"/>
  <c r="F5832" i="3" s="1"/>
  <c r="N5832" i="3"/>
  <c r="Q5832" i="3" s="1"/>
  <c r="O6182" i="3" l="1"/>
  <c r="M6181" i="3"/>
  <c r="L5833" i="3"/>
  <c r="K5833" i="3" s="1"/>
  <c r="D5833" i="3" s="1"/>
  <c r="F5833" i="3" s="1"/>
  <c r="N5833" i="3"/>
  <c r="Q5833" i="3" s="1"/>
  <c r="O6183" i="3" l="1"/>
  <c r="M6182" i="3"/>
  <c r="L5834" i="3"/>
  <c r="K5834" i="3" s="1"/>
  <c r="D5834" i="3" s="1"/>
  <c r="F5834" i="3" s="1"/>
  <c r="N5834" i="3"/>
  <c r="Q5834" i="3" s="1"/>
  <c r="O6184" i="3" l="1"/>
  <c r="M6183" i="3"/>
  <c r="L5835" i="3"/>
  <c r="K5835" i="3" s="1"/>
  <c r="D5835" i="3" s="1"/>
  <c r="F5835" i="3" s="1"/>
  <c r="N5835" i="3"/>
  <c r="Q5835" i="3" s="1"/>
  <c r="O6185" i="3" l="1"/>
  <c r="M6184" i="3"/>
  <c r="N5836" i="3"/>
  <c r="Q5836" i="3" s="1"/>
  <c r="L5836" i="3"/>
  <c r="K5836" i="3" s="1"/>
  <c r="D5836" i="3" s="1"/>
  <c r="F5836" i="3" s="1"/>
  <c r="O6186" i="3" l="1"/>
  <c r="M6185" i="3"/>
  <c r="L5837" i="3"/>
  <c r="K5837" i="3" s="1"/>
  <c r="D5837" i="3" s="1"/>
  <c r="F5837" i="3" s="1"/>
  <c r="N5837" i="3"/>
  <c r="Q5837" i="3" s="1"/>
  <c r="O6187" i="3" l="1"/>
  <c r="M6186" i="3"/>
  <c r="L5838" i="3"/>
  <c r="K5838" i="3" s="1"/>
  <c r="D5838" i="3" s="1"/>
  <c r="N5838" i="3"/>
  <c r="Q5838" i="3" s="1"/>
  <c r="O6188" i="3" l="1"/>
  <c r="M6187" i="3"/>
  <c r="L5839" i="3"/>
  <c r="K5839" i="3" s="1"/>
  <c r="D5839" i="3" s="1"/>
  <c r="N5839" i="3"/>
  <c r="Q5839" i="3" s="1"/>
  <c r="F5838" i="3"/>
  <c r="O6189" i="3" l="1"/>
  <c r="M6188" i="3"/>
  <c r="F5839" i="3"/>
  <c r="L5840" i="3"/>
  <c r="K5840" i="3" s="1"/>
  <c r="D5840" i="3" s="1"/>
  <c r="F5840" i="3" s="1"/>
  <c r="N5840" i="3"/>
  <c r="Q5840" i="3" s="1"/>
  <c r="O6190" i="3" l="1"/>
  <c r="M6189" i="3"/>
  <c r="L5841" i="3"/>
  <c r="K5841" i="3" s="1"/>
  <c r="D5841" i="3" s="1"/>
  <c r="F5841" i="3" s="1"/>
  <c r="N5841" i="3"/>
  <c r="Q5841" i="3" s="1"/>
  <c r="O6191" i="3" l="1"/>
  <c r="M6190" i="3"/>
  <c r="L5842" i="3"/>
  <c r="K5842" i="3" s="1"/>
  <c r="D5842" i="3" s="1"/>
  <c r="F5842" i="3" s="1"/>
  <c r="N5842" i="3"/>
  <c r="Q5842" i="3" s="1"/>
  <c r="AU58" i="6" l="1"/>
  <c r="AU59" i="6" s="1"/>
  <c r="O6192" i="3"/>
  <c r="M6191" i="3"/>
  <c r="L5843" i="3"/>
  <c r="K5843" i="3" s="1"/>
  <c r="D5843" i="3" s="1"/>
  <c r="N5843" i="3"/>
  <c r="Q5843" i="3" s="1"/>
  <c r="O6193" i="3" l="1"/>
  <c r="M6192" i="3"/>
  <c r="F5843" i="3"/>
  <c r="L5844" i="3"/>
  <c r="K5844" i="3" s="1"/>
  <c r="D5844" i="3" s="1"/>
  <c r="F5844" i="3" s="1"/>
  <c r="N5844" i="3"/>
  <c r="Q5844" i="3" s="1"/>
  <c r="O6194" i="3" l="1"/>
  <c r="M6193" i="3"/>
  <c r="N5845" i="3"/>
  <c r="Q5845" i="3" s="1"/>
  <c r="L5845" i="3"/>
  <c r="K5845" i="3" s="1"/>
  <c r="D5845" i="3" s="1"/>
  <c r="F5845" i="3" s="1"/>
  <c r="O6195" i="3" l="1"/>
  <c r="M6194" i="3"/>
  <c r="L5846" i="3"/>
  <c r="K5846" i="3" s="1"/>
  <c r="D5846" i="3" s="1"/>
  <c r="F5846" i="3" s="1"/>
  <c r="N5846" i="3"/>
  <c r="Q5846" i="3" s="1"/>
  <c r="O6196" i="3" l="1"/>
  <c r="M6195" i="3"/>
  <c r="L5847" i="3"/>
  <c r="K5847" i="3" s="1"/>
  <c r="D5847" i="3" s="1"/>
  <c r="F5847" i="3" s="1"/>
  <c r="N5847" i="3"/>
  <c r="Q5847" i="3" s="1"/>
  <c r="O6197" i="3" l="1"/>
  <c r="M6196" i="3"/>
  <c r="N5848" i="3"/>
  <c r="Q5848" i="3" s="1"/>
  <c r="L5848" i="3"/>
  <c r="K5848" i="3" s="1"/>
  <c r="D5848" i="3" s="1"/>
  <c r="O6198" i="3" l="1"/>
  <c r="M6197" i="3"/>
  <c r="F5848" i="3"/>
  <c r="AF10" i="6"/>
  <c r="AF11" i="6" s="1"/>
  <c r="AF65" i="6" s="1"/>
  <c r="L5849" i="3"/>
  <c r="K5849" i="3" s="1"/>
  <c r="D5849" i="3" s="1"/>
  <c r="F5849" i="3" s="1"/>
  <c r="N5849" i="3"/>
  <c r="Q5849" i="3" s="1"/>
  <c r="O6199" i="3" l="1"/>
  <c r="M6198" i="3"/>
  <c r="AF16" i="6"/>
  <c r="AF60" i="6"/>
  <c r="L5850" i="3"/>
  <c r="K5850" i="3" s="1"/>
  <c r="D5850" i="3" s="1"/>
  <c r="F5850" i="3" s="1"/>
  <c r="N5850" i="3"/>
  <c r="Q5850" i="3" s="1"/>
  <c r="O6200" i="3" l="1"/>
  <c r="M6199" i="3"/>
  <c r="N5851" i="3"/>
  <c r="Q5851" i="3" s="1"/>
  <c r="L5851" i="3"/>
  <c r="K5851" i="3" s="1"/>
  <c r="D5851" i="3" s="1"/>
  <c r="F5851" i="3" s="1"/>
  <c r="O6201" i="3" l="1"/>
  <c r="M6200" i="3"/>
  <c r="L5852" i="3"/>
  <c r="K5852" i="3" s="1"/>
  <c r="D5852" i="3" s="1"/>
  <c r="F5852" i="3" s="1"/>
  <c r="N5852" i="3"/>
  <c r="Q5852" i="3" s="1"/>
  <c r="O6202" i="3" l="1"/>
  <c r="M6201" i="3"/>
  <c r="L5853" i="3"/>
  <c r="K5853" i="3" s="1"/>
  <c r="D5853" i="3" s="1"/>
  <c r="N5853" i="3"/>
  <c r="Q5853" i="3" s="1"/>
  <c r="O6203" i="3" l="1"/>
  <c r="M6202" i="3"/>
  <c r="F5853" i="3"/>
  <c r="L5854" i="3"/>
  <c r="K5854" i="3" s="1"/>
  <c r="D5854" i="3" s="1"/>
  <c r="N5854" i="3"/>
  <c r="Q5854" i="3" s="1"/>
  <c r="O6204" i="3" l="1"/>
  <c r="M6203" i="3"/>
  <c r="F5854" i="3"/>
  <c r="L5855" i="3"/>
  <c r="K5855" i="3" s="1"/>
  <c r="D5855" i="3" s="1"/>
  <c r="F5855" i="3" s="1"/>
  <c r="N5855" i="3"/>
  <c r="Q5855" i="3" s="1"/>
  <c r="O6205" i="3" l="1"/>
  <c r="M6204" i="3"/>
  <c r="L5856" i="3"/>
  <c r="K5856" i="3" s="1"/>
  <c r="D5856" i="3" s="1"/>
  <c r="F5856" i="3" s="1"/>
  <c r="N5856" i="3"/>
  <c r="Q5856" i="3" s="1"/>
  <c r="O6206" i="3" l="1"/>
  <c r="M6205" i="3"/>
  <c r="L5857" i="3"/>
  <c r="K5857" i="3" s="1"/>
  <c r="D5857" i="3" s="1"/>
  <c r="AU15" i="6" s="1"/>
  <c r="AU66" i="6" s="1"/>
  <c r="N5857" i="3"/>
  <c r="Q5857" i="3" s="1"/>
  <c r="O6207" i="3" l="1"/>
  <c r="M6206" i="3"/>
  <c r="L5858" i="3"/>
  <c r="K5858" i="3" s="1"/>
  <c r="D5858" i="3" s="1"/>
  <c r="F5858" i="3" s="1"/>
  <c r="N5858" i="3"/>
  <c r="Q5858" i="3" s="1"/>
  <c r="F5857" i="3"/>
  <c r="O6208" i="3" l="1"/>
  <c r="M6207" i="3"/>
  <c r="L5859" i="3"/>
  <c r="K5859" i="3" s="1"/>
  <c r="D5859" i="3" s="1"/>
  <c r="F5859" i="3" s="1"/>
  <c r="N5859" i="3"/>
  <c r="Q5859" i="3" s="1"/>
  <c r="O6209" i="3" l="1"/>
  <c r="M6208" i="3"/>
  <c r="L5860" i="3"/>
  <c r="K5860" i="3" s="1"/>
  <c r="D5860" i="3" s="1"/>
  <c r="F5860" i="3" s="1"/>
  <c r="N5860" i="3"/>
  <c r="Q5860" i="3" s="1"/>
  <c r="O6210" i="3" l="1"/>
  <c r="M6209" i="3"/>
  <c r="L5861" i="3"/>
  <c r="K5861" i="3" s="1"/>
  <c r="D5861" i="3" s="1"/>
  <c r="F5861" i="3" s="1"/>
  <c r="N5861" i="3"/>
  <c r="Q5861" i="3" s="1"/>
  <c r="O6211" i="3" l="1"/>
  <c r="M6210" i="3"/>
  <c r="L5862" i="3"/>
  <c r="K5862" i="3" s="1"/>
  <c r="D5862" i="3" s="1"/>
  <c r="F5862" i="3" s="1"/>
  <c r="N5862" i="3"/>
  <c r="Q5862" i="3" s="1"/>
  <c r="O6212" i="3" l="1"/>
  <c r="M6211" i="3"/>
  <c r="N5863" i="3"/>
  <c r="Q5863" i="3" s="1"/>
  <c r="L5863" i="3"/>
  <c r="K5863" i="3" s="1"/>
  <c r="D5863" i="3" s="1"/>
  <c r="F5863" i="3" s="1"/>
  <c r="O6213" i="3" l="1"/>
  <c r="M6212" i="3"/>
  <c r="L5864" i="3"/>
  <c r="K5864" i="3" s="1"/>
  <c r="D5864" i="3" s="1"/>
  <c r="F5864" i="3" s="1"/>
  <c r="N5864" i="3"/>
  <c r="Q5864" i="3" s="1"/>
  <c r="O6214" i="3" l="1"/>
  <c r="M6213" i="3"/>
  <c r="L5865" i="3"/>
  <c r="K5865" i="3" s="1"/>
  <c r="D5865" i="3" s="1"/>
  <c r="F5865" i="3" s="1"/>
  <c r="N5865" i="3"/>
  <c r="Q5865" i="3" s="1"/>
  <c r="O6215" i="3" l="1"/>
  <c r="M6214" i="3"/>
  <c r="L5866" i="3"/>
  <c r="K5866" i="3" s="1"/>
  <c r="D5866" i="3" s="1"/>
  <c r="F5866" i="3" s="1"/>
  <c r="N5866" i="3"/>
  <c r="Q5866" i="3" s="1"/>
  <c r="O6216" i="3" l="1"/>
  <c r="M6215" i="3"/>
  <c r="L5867" i="3"/>
  <c r="K5867" i="3" s="1"/>
  <c r="D5867" i="3" s="1"/>
  <c r="F5867" i="3" s="1"/>
  <c r="N5867" i="3"/>
  <c r="Q5867" i="3" s="1"/>
  <c r="O6217" i="3" l="1"/>
  <c r="M6216" i="3"/>
  <c r="L5868" i="3"/>
  <c r="K5868" i="3" s="1"/>
  <c r="D5868" i="3" s="1"/>
  <c r="N5868" i="3"/>
  <c r="Q5868" i="3" s="1"/>
  <c r="O6218" i="3" l="1"/>
  <c r="M6217" i="3"/>
  <c r="L5869" i="3"/>
  <c r="K5869" i="3" s="1"/>
  <c r="D5869" i="3" s="1"/>
  <c r="N5869" i="3"/>
  <c r="Q5869" i="3" s="1"/>
  <c r="F5868" i="3"/>
  <c r="O6219" i="3" l="1"/>
  <c r="M6218" i="3"/>
  <c r="F5869" i="3"/>
  <c r="L5870" i="3"/>
  <c r="K5870" i="3" s="1"/>
  <c r="D5870" i="3" s="1"/>
  <c r="F5870" i="3" s="1"/>
  <c r="N5870" i="3"/>
  <c r="Q5870" i="3" s="1"/>
  <c r="O6220" i="3" l="1"/>
  <c r="M6219" i="3"/>
  <c r="L5871" i="3"/>
  <c r="K5871" i="3" s="1"/>
  <c r="D5871" i="3" s="1"/>
  <c r="F5871" i="3" s="1"/>
  <c r="N5871" i="3"/>
  <c r="Q5871" i="3" s="1"/>
  <c r="O6221" i="3" l="1"/>
  <c r="M6220" i="3"/>
  <c r="N5872" i="3"/>
  <c r="Q5872" i="3" s="1"/>
  <c r="L5872" i="3"/>
  <c r="K5872" i="3" s="1"/>
  <c r="D5872" i="3" s="1"/>
  <c r="F5872" i="3" s="1"/>
  <c r="O6222" i="3" l="1"/>
  <c r="M6221" i="3"/>
  <c r="L5873" i="3"/>
  <c r="K5873" i="3" s="1"/>
  <c r="D5873" i="3" s="1"/>
  <c r="F5873" i="3" s="1"/>
  <c r="N5873" i="3"/>
  <c r="Q5873" i="3" s="1"/>
  <c r="AV58" i="6" l="1"/>
  <c r="AV59" i="6" s="1"/>
  <c r="O6223" i="3"/>
  <c r="M6222" i="3"/>
  <c r="L5874" i="3"/>
  <c r="K5874" i="3" s="1"/>
  <c r="D5874" i="3" s="1"/>
  <c r="N5874" i="3"/>
  <c r="Q5874" i="3" s="1"/>
  <c r="O6224" i="3" l="1"/>
  <c r="M6223" i="3"/>
  <c r="F5874" i="3"/>
  <c r="L5875" i="3"/>
  <c r="K5875" i="3" s="1"/>
  <c r="D5875" i="3" s="1"/>
  <c r="F5875" i="3" s="1"/>
  <c r="N5875" i="3"/>
  <c r="Q5875" i="3" s="1"/>
  <c r="O6225" i="3" l="1"/>
  <c r="M6224" i="3"/>
  <c r="L5876" i="3"/>
  <c r="K5876" i="3" s="1"/>
  <c r="D5876" i="3" s="1"/>
  <c r="F5876" i="3" s="1"/>
  <c r="N5876" i="3"/>
  <c r="Q5876" i="3" s="1"/>
  <c r="O6226" i="3" l="1"/>
  <c r="M6225" i="3"/>
  <c r="L5877" i="3"/>
  <c r="K5877" i="3" s="1"/>
  <c r="D5877" i="3" s="1"/>
  <c r="F5877" i="3" s="1"/>
  <c r="N5877" i="3"/>
  <c r="Q5877" i="3" s="1"/>
  <c r="O6227" i="3" l="1"/>
  <c r="M6226" i="3"/>
  <c r="L5878" i="3"/>
  <c r="K5878" i="3" s="1"/>
  <c r="D5878" i="3" s="1"/>
  <c r="F5878" i="3" s="1"/>
  <c r="N5878" i="3"/>
  <c r="Q5878" i="3" s="1"/>
  <c r="O6228" i="3" l="1"/>
  <c r="M6227" i="3"/>
  <c r="L5879" i="3"/>
  <c r="K5879" i="3" s="1"/>
  <c r="D5879" i="3" s="1"/>
  <c r="N5879" i="3"/>
  <c r="Q5879" i="3" s="1"/>
  <c r="O6229" i="3" l="1"/>
  <c r="M6228" i="3"/>
  <c r="F5879" i="3"/>
  <c r="AG10" i="6"/>
  <c r="AG11" i="6" s="1"/>
  <c r="AG65" i="6" s="1"/>
  <c r="L5880" i="3"/>
  <c r="K5880" i="3" s="1"/>
  <c r="D5880" i="3" s="1"/>
  <c r="F5880" i="3" s="1"/>
  <c r="N5880" i="3"/>
  <c r="Q5880" i="3" s="1"/>
  <c r="O6230" i="3" l="1"/>
  <c r="M6229" i="3"/>
  <c r="AG16" i="6"/>
  <c r="AG60" i="6"/>
  <c r="N5881" i="3"/>
  <c r="Q5881" i="3" s="1"/>
  <c r="L5881" i="3"/>
  <c r="K5881" i="3" s="1"/>
  <c r="D5881" i="3" s="1"/>
  <c r="F5881" i="3" s="1"/>
  <c r="O6231" i="3" l="1"/>
  <c r="M6230" i="3"/>
  <c r="L5882" i="3"/>
  <c r="K5882" i="3" s="1"/>
  <c r="D5882" i="3" s="1"/>
  <c r="F5882" i="3" s="1"/>
  <c r="N5882" i="3"/>
  <c r="Q5882" i="3" s="1"/>
  <c r="O6232" i="3" l="1"/>
  <c r="M6231" i="3"/>
  <c r="L5883" i="3"/>
  <c r="K5883" i="3" s="1"/>
  <c r="D5883" i="3" s="1"/>
  <c r="N5883" i="3"/>
  <c r="Q5883" i="3" s="1"/>
  <c r="O6233" i="3" l="1"/>
  <c r="M6232" i="3"/>
  <c r="F5883" i="3"/>
  <c r="N5884" i="3"/>
  <c r="Q5884" i="3" s="1"/>
  <c r="L5884" i="3"/>
  <c r="K5884" i="3" s="1"/>
  <c r="D5884" i="3" s="1"/>
  <c r="O6234" i="3" l="1"/>
  <c r="M6233" i="3"/>
  <c r="F5884" i="3"/>
  <c r="L5885" i="3"/>
  <c r="K5885" i="3" s="1"/>
  <c r="D5885" i="3" s="1"/>
  <c r="F5885" i="3" s="1"/>
  <c r="N5885" i="3"/>
  <c r="Q5885" i="3" s="1"/>
  <c r="O6235" i="3" l="1"/>
  <c r="M6234" i="3"/>
  <c r="L5886" i="3"/>
  <c r="K5886" i="3" s="1"/>
  <c r="D5886" i="3" s="1"/>
  <c r="F5886" i="3" s="1"/>
  <c r="N5886" i="3"/>
  <c r="Q5886" i="3" s="1"/>
  <c r="O6236" i="3" l="1"/>
  <c r="M6235" i="3"/>
  <c r="N5887" i="3"/>
  <c r="Q5887" i="3" s="1"/>
  <c r="L5887" i="3"/>
  <c r="K5887" i="3" s="1"/>
  <c r="D5887" i="3" s="1"/>
  <c r="F5887" i="3" s="1"/>
  <c r="O6237" i="3" l="1"/>
  <c r="M6236" i="3"/>
  <c r="L5888" i="3"/>
  <c r="K5888" i="3" s="1"/>
  <c r="D5888" i="3" s="1"/>
  <c r="AV15" i="6" s="1"/>
  <c r="AV66" i="6" s="1"/>
  <c r="N5888" i="3"/>
  <c r="Q5888" i="3" s="1"/>
  <c r="O6238" i="3" l="1"/>
  <c r="M6237" i="3"/>
  <c r="L5889" i="3"/>
  <c r="K5889" i="3" s="1"/>
  <c r="D5889" i="3" s="1"/>
  <c r="F5889" i="3" s="1"/>
  <c r="N5889" i="3"/>
  <c r="Q5889" i="3" s="1"/>
  <c r="F5888" i="3"/>
  <c r="O6239" i="3" l="1"/>
  <c r="M6238" i="3"/>
  <c r="L5890" i="3"/>
  <c r="K5890" i="3" s="1"/>
  <c r="D5890" i="3" s="1"/>
  <c r="F5890" i="3" s="1"/>
  <c r="N5890" i="3"/>
  <c r="Q5890" i="3" s="1"/>
  <c r="O6240" i="3" l="1"/>
  <c r="M6239" i="3"/>
  <c r="L5891" i="3"/>
  <c r="K5891" i="3" s="1"/>
  <c r="D5891" i="3" s="1"/>
  <c r="F5891" i="3" s="1"/>
  <c r="N5891" i="3"/>
  <c r="Q5891" i="3" s="1"/>
  <c r="O6241" i="3" l="1"/>
  <c r="M6240" i="3"/>
  <c r="L5892" i="3"/>
  <c r="K5892" i="3" s="1"/>
  <c r="D5892" i="3" s="1"/>
  <c r="F5892" i="3" s="1"/>
  <c r="N5892" i="3"/>
  <c r="Q5892" i="3" s="1"/>
  <c r="O6242" i="3" l="1"/>
  <c r="M6241" i="3"/>
  <c r="L5893" i="3"/>
  <c r="K5893" i="3" s="1"/>
  <c r="D5893" i="3" s="1"/>
  <c r="F5893" i="3" s="1"/>
  <c r="N5893" i="3"/>
  <c r="Q5893" i="3" s="1"/>
  <c r="O6243" i="3" l="1"/>
  <c r="M6242" i="3"/>
  <c r="L5894" i="3"/>
  <c r="K5894" i="3" s="1"/>
  <c r="D5894" i="3" s="1"/>
  <c r="F5894" i="3" s="1"/>
  <c r="N5894" i="3"/>
  <c r="Q5894" i="3" s="1"/>
  <c r="O6244" i="3" l="1"/>
  <c r="M6243" i="3"/>
  <c r="L5895" i="3"/>
  <c r="K5895" i="3" s="1"/>
  <c r="D5895" i="3" s="1"/>
  <c r="F5895" i="3" s="1"/>
  <c r="N5895" i="3"/>
  <c r="Q5895" i="3" s="1"/>
  <c r="O6245" i="3" l="1"/>
  <c r="M6244" i="3"/>
  <c r="N5896" i="3"/>
  <c r="Q5896" i="3" s="1"/>
  <c r="L5896" i="3"/>
  <c r="K5896" i="3" s="1"/>
  <c r="D5896" i="3" s="1"/>
  <c r="F5896" i="3" s="1"/>
  <c r="O6246" i="3" l="1"/>
  <c r="M6245" i="3"/>
  <c r="L5897" i="3"/>
  <c r="K5897" i="3" s="1"/>
  <c r="D5897" i="3" s="1"/>
  <c r="F5897" i="3" s="1"/>
  <c r="N5897" i="3"/>
  <c r="Q5897" i="3" s="1"/>
  <c r="O6247" i="3" l="1"/>
  <c r="M6246" i="3"/>
  <c r="L5898" i="3"/>
  <c r="K5898" i="3" s="1"/>
  <c r="D5898" i="3" s="1"/>
  <c r="N5898" i="3"/>
  <c r="Q5898" i="3" s="1"/>
  <c r="O6248" i="3" l="1"/>
  <c r="M6247" i="3"/>
  <c r="N5899" i="3"/>
  <c r="Q5899" i="3" s="1"/>
  <c r="L5899" i="3"/>
  <c r="K5899" i="3" s="1"/>
  <c r="D5899" i="3" s="1"/>
  <c r="F5898" i="3"/>
  <c r="O6249" i="3" l="1"/>
  <c r="M6248" i="3"/>
  <c r="F5899" i="3"/>
  <c r="L5900" i="3"/>
  <c r="K5900" i="3" s="1"/>
  <c r="D5900" i="3" s="1"/>
  <c r="F5900" i="3" s="1"/>
  <c r="N5900" i="3"/>
  <c r="Q5900" i="3" s="1"/>
  <c r="O6250" i="3" l="1"/>
  <c r="M6249" i="3"/>
  <c r="L5901" i="3"/>
  <c r="K5901" i="3" s="1"/>
  <c r="D5901" i="3" s="1"/>
  <c r="F5901" i="3" s="1"/>
  <c r="N5901" i="3"/>
  <c r="Q5901" i="3" s="1"/>
  <c r="O6251" i="3" l="1"/>
  <c r="M6250" i="3"/>
  <c r="L5902" i="3"/>
  <c r="K5902" i="3" s="1"/>
  <c r="D5902" i="3" s="1"/>
  <c r="F5902" i="3" s="1"/>
  <c r="N5902" i="3"/>
  <c r="Q5902" i="3" s="1"/>
  <c r="O6252" i="3" l="1"/>
  <c r="M6251" i="3"/>
  <c r="L5903" i="3"/>
  <c r="K5903" i="3" s="1"/>
  <c r="D5903" i="3" s="1"/>
  <c r="F5903" i="3" s="1"/>
  <c r="N5903" i="3"/>
  <c r="Q5903" i="3" s="1"/>
  <c r="AW58" i="6" l="1"/>
  <c r="AW59" i="6" s="1"/>
  <c r="O6253" i="3"/>
  <c r="M6252" i="3"/>
  <c r="L5904" i="3"/>
  <c r="K5904" i="3" s="1"/>
  <c r="D5904" i="3" s="1"/>
  <c r="N5904" i="3"/>
  <c r="Q5904" i="3" s="1"/>
  <c r="O6254" i="3" l="1"/>
  <c r="M6253" i="3"/>
  <c r="F5904" i="3"/>
  <c r="L5905" i="3"/>
  <c r="K5905" i="3" s="1"/>
  <c r="D5905" i="3" s="1"/>
  <c r="F5905" i="3" s="1"/>
  <c r="N5905" i="3"/>
  <c r="Q5905" i="3" s="1"/>
  <c r="O6255" i="3" l="1"/>
  <c r="M6254" i="3"/>
  <c r="L5906" i="3"/>
  <c r="K5906" i="3" s="1"/>
  <c r="D5906" i="3" s="1"/>
  <c r="F5906" i="3" s="1"/>
  <c r="N5906" i="3"/>
  <c r="Q5906" i="3" s="1"/>
  <c r="O6256" i="3" l="1"/>
  <c r="M6255" i="3"/>
  <c r="L5907" i="3"/>
  <c r="K5907" i="3" s="1"/>
  <c r="D5907" i="3" s="1"/>
  <c r="F5907" i="3" s="1"/>
  <c r="N5907" i="3"/>
  <c r="Q5907" i="3" s="1"/>
  <c r="O6257" i="3" l="1"/>
  <c r="M6256" i="3"/>
  <c r="N5908" i="3"/>
  <c r="Q5908" i="3" s="1"/>
  <c r="L5908" i="3"/>
  <c r="K5908" i="3" s="1"/>
  <c r="D5908" i="3" s="1"/>
  <c r="F5908" i="3" s="1"/>
  <c r="O6258" i="3" l="1"/>
  <c r="M6257" i="3"/>
  <c r="L5909" i="3"/>
  <c r="K5909" i="3" s="1"/>
  <c r="D5909" i="3" s="1"/>
  <c r="N5909" i="3"/>
  <c r="Q5909" i="3" s="1"/>
  <c r="O6259" i="3" l="1"/>
  <c r="M6258" i="3"/>
  <c r="F5909" i="3"/>
  <c r="AH10" i="6"/>
  <c r="AH11" i="6" s="1"/>
  <c r="AH65" i="6" s="1"/>
  <c r="L5910" i="3"/>
  <c r="K5910" i="3" s="1"/>
  <c r="D5910" i="3" s="1"/>
  <c r="F5910" i="3" s="1"/>
  <c r="N5910" i="3"/>
  <c r="Q5910" i="3" s="1"/>
  <c r="O6260" i="3" l="1"/>
  <c r="M6259" i="3"/>
  <c r="AH16" i="6"/>
  <c r="AH60" i="6"/>
  <c r="L5911" i="3"/>
  <c r="K5911" i="3" s="1"/>
  <c r="D5911" i="3" s="1"/>
  <c r="F5911" i="3" s="1"/>
  <c r="N5911" i="3"/>
  <c r="Q5911" i="3" s="1"/>
  <c r="O6261" i="3" l="1"/>
  <c r="M6260" i="3"/>
  <c r="L5912" i="3"/>
  <c r="K5912" i="3" s="1"/>
  <c r="D5912" i="3" s="1"/>
  <c r="F5912" i="3" s="1"/>
  <c r="N5912" i="3"/>
  <c r="Q5912" i="3" s="1"/>
  <c r="O6262" i="3" l="1"/>
  <c r="M6261" i="3"/>
  <c r="L5913" i="3"/>
  <c r="K5913" i="3" s="1"/>
  <c r="D5913" i="3" s="1"/>
  <c r="F5913" i="3" s="1"/>
  <c r="N5913" i="3"/>
  <c r="Q5913" i="3" s="1"/>
  <c r="O6263" i="3" l="1"/>
  <c r="M6262" i="3"/>
  <c r="L5914" i="3"/>
  <c r="K5914" i="3" s="1"/>
  <c r="D5914" i="3" s="1"/>
  <c r="N5914" i="3"/>
  <c r="Q5914" i="3" s="1"/>
  <c r="O6264" i="3" l="1"/>
  <c r="M6263" i="3"/>
  <c r="F5914" i="3"/>
  <c r="L5915" i="3"/>
  <c r="K5915" i="3" s="1"/>
  <c r="D5915" i="3" s="1"/>
  <c r="N5915" i="3"/>
  <c r="Q5915" i="3" s="1"/>
  <c r="O6265" i="3" l="1"/>
  <c r="M6264" i="3"/>
  <c r="F5915" i="3"/>
  <c r="L5916" i="3"/>
  <c r="K5916" i="3" s="1"/>
  <c r="D5916" i="3" s="1"/>
  <c r="F5916" i="3" s="1"/>
  <c r="N5916" i="3"/>
  <c r="Q5916" i="3" s="1"/>
  <c r="O6266" i="3" l="1"/>
  <c r="M6265" i="3"/>
  <c r="L5917" i="3"/>
  <c r="K5917" i="3" s="1"/>
  <c r="D5917" i="3" s="1"/>
  <c r="F5917" i="3" s="1"/>
  <c r="N5917" i="3"/>
  <c r="Q5917" i="3" s="1"/>
  <c r="O6267" i="3" l="1"/>
  <c r="M6266" i="3"/>
  <c r="L5918" i="3"/>
  <c r="K5918" i="3" s="1"/>
  <c r="D5918" i="3" s="1"/>
  <c r="AW15" i="6" s="1"/>
  <c r="AW66" i="6" s="1"/>
  <c r="N5918" i="3"/>
  <c r="Q5918" i="3" s="1"/>
  <c r="O6268" i="3" l="1"/>
  <c r="M6267" i="3"/>
  <c r="L5919" i="3"/>
  <c r="K5919" i="3" s="1"/>
  <c r="D5919" i="3" s="1"/>
  <c r="F5919" i="3" s="1"/>
  <c r="N5919" i="3"/>
  <c r="Q5919" i="3" s="1"/>
  <c r="F5918" i="3"/>
  <c r="O6269" i="3" l="1"/>
  <c r="M6268" i="3"/>
  <c r="N5920" i="3"/>
  <c r="Q5920" i="3" s="1"/>
  <c r="L5920" i="3"/>
  <c r="K5920" i="3" s="1"/>
  <c r="D5920" i="3" s="1"/>
  <c r="F5920" i="3" s="1"/>
  <c r="O6270" i="3" l="1"/>
  <c r="M6269" i="3"/>
  <c r="L5921" i="3"/>
  <c r="K5921" i="3" s="1"/>
  <c r="D5921" i="3" s="1"/>
  <c r="F5921" i="3" s="1"/>
  <c r="N5921" i="3"/>
  <c r="Q5921" i="3" s="1"/>
  <c r="O6271" i="3" l="1"/>
  <c r="M6270" i="3"/>
  <c r="L5922" i="3"/>
  <c r="K5922" i="3" s="1"/>
  <c r="D5922" i="3" s="1"/>
  <c r="F5922" i="3" s="1"/>
  <c r="N5922" i="3"/>
  <c r="Q5922" i="3" s="1"/>
  <c r="O6272" i="3" l="1"/>
  <c r="M6271" i="3"/>
  <c r="N5923" i="3"/>
  <c r="Q5923" i="3" s="1"/>
  <c r="L5923" i="3"/>
  <c r="K5923" i="3" s="1"/>
  <c r="D5923" i="3" s="1"/>
  <c r="F5923" i="3" s="1"/>
  <c r="O6273" i="3" l="1"/>
  <c r="M6272" i="3"/>
  <c r="L5924" i="3"/>
  <c r="K5924" i="3" s="1"/>
  <c r="D5924" i="3" s="1"/>
  <c r="F5924" i="3" s="1"/>
  <c r="N5924" i="3"/>
  <c r="Q5924" i="3" s="1"/>
  <c r="O6274" i="3" l="1"/>
  <c r="M6273" i="3"/>
  <c r="L5925" i="3"/>
  <c r="K5925" i="3" s="1"/>
  <c r="D5925" i="3" s="1"/>
  <c r="F5925" i="3" s="1"/>
  <c r="N5925" i="3"/>
  <c r="Q5925" i="3" s="1"/>
  <c r="O6275" i="3" l="1"/>
  <c r="M6274" i="3"/>
  <c r="L5926" i="3"/>
  <c r="K5926" i="3" s="1"/>
  <c r="D5926" i="3" s="1"/>
  <c r="F5926" i="3" s="1"/>
  <c r="N5926" i="3"/>
  <c r="Q5926" i="3" s="1"/>
  <c r="O6276" i="3" l="1"/>
  <c r="M6275" i="3"/>
  <c r="L5927" i="3"/>
  <c r="K5927" i="3" s="1"/>
  <c r="D5927" i="3" s="1"/>
  <c r="F5927" i="3" s="1"/>
  <c r="N5927" i="3"/>
  <c r="Q5927" i="3" s="1"/>
  <c r="O6277" i="3" l="1"/>
  <c r="M6276" i="3"/>
  <c r="L5928" i="3"/>
  <c r="K5928" i="3" s="1"/>
  <c r="D5928" i="3" s="1"/>
  <c r="F5928" i="3" s="1"/>
  <c r="N5928" i="3"/>
  <c r="Q5928" i="3" s="1"/>
  <c r="O6278" i="3" l="1"/>
  <c r="M6277" i="3"/>
  <c r="L5929" i="3"/>
  <c r="K5929" i="3" s="1"/>
  <c r="D5929" i="3" s="1"/>
  <c r="N5929" i="3"/>
  <c r="Q5929" i="3" s="1"/>
  <c r="O6279" i="3" l="1"/>
  <c r="M6278" i="3"/>
  <c r="L5930" i="3"/>
  <c r="K5930" i="3" s="1"/>
  <c r="D5930" i="3" s="1"/>
  <c r="N5930" i="3"/>
  <c r="Q5930" i="3" s="1"/>
  <c r="F5929" i="3"/>
  <c r="O6280" i="3" l="1"/>
  <c r="M6279" i="3"/>
  <c r="F5930" i="3"/>
  <c r="L5931" i="3"/>
  <c r="K5931" i="3" s="1"/>
  <c r="D5931" i="3" s="1"/>
  <c r="F5931" i="3" s="1"/>
  <c r="N5931" i="3"/>
  <c r="Q5931" i="3" s="1"/>
  <c r="O6281" i="3" l="1"/>
  <c r="M6280" i="3"/>
  <c r="L5932" i="3"/>
  <c r="K5932" i="3" s="1"/>
  <c r="D5932" i="3" s="1"/>
  <c r="F5932" i="3" s="1"/>
  <c r="N5932" i="3"/>
  <c r="Q5932" i="3" s="1"/>
  <c r="O6282" i="3" l="1"/>
  <c r="M6281" i="3"/>
  <c r="L5933" i="3"/>
  <c r="K5933" i="3" s="1"/>
  <c r="D5933" i="3" s="1"/>
  <c r="F5933" i="3" s="1"/>
  <c r="N5933" i="3"/>
  <c r="Q5933" i="3" s="1"/>
  <c r="O6283" i="3" l="1"/>
  <c r="M6282" i="3"/>
  <c r="L5934" i="3"/>
  <c r="K5934" i="3" s="1"/>
  <c r="D5934" i="3" s="1"/>
  <c r="N5934" i="3"/>
  <c r="Q5934" i="3" s="1"/>
  <c r="AX58" i="6" l="1"/>
  <c r="AX59" i="6" s="1"/>
  <c r="O6284" i="3"/>
  <c r="M6283" i="3"/>
  <c r="F5934" i="3"/>
  <c r="N5935" i="3"/>
  <c r="Q5935" i="3" s="1"/>
  <c r="L5935" i="3"/>
  <c r="K5935" i="3" s="1"/>
  <c r="D5935" i="3" s="1"/>
  <c r="F5935" i="3" s="1"/>
  <c r="O6285" i="3" l="1"/>
  <c r="M6284" i="3"/>
  <c r="L5936" i="3"/>
  <c r="K5936" i="3" s="1"/>
  <c r="D5936" i="3" s="1"/>
  <c r="F5936" i="3" s="1"/>
  <c r="N5936" i="3"/>
  <c r="Q5936" i="3" s="1"/>
  <c r="O6286" i="3" l="1"/>
  <c r="M6285" i="3"/>
  <c r="L5937" i="3"/>
  <c r="K5937" i="3" s="1"/>
  <c r="D5937" i="3" s="1"/>
  <c r="F5937" i="3" s="1"/>
  <c r="N5937" i="3"/>
  <c r="Q5937" i="3" s="1"/>
  <c r="O6287" i="3" l="1"/>
  <c r="M6286" i="3"/>
  <c r="N5938" i="3"/>
  <c r="Q5938" i="3" s="1"/>
  <c r="L5938" i="3"/>
  <c r="K5938" i="3" s="1"/>
  <c r="D5938" i="3" s="1"/>
  <c r="F5938" i="3" s="1"/>
  <c r="O6288" i="3" l="1"/>
  <c r="M6287" i="3"/>
  <c r="L5939" i="3"/>
  <c r="K5939" i="3" s="1"/>
  <c r="D5939" i="3" s="1"/>
  <c r="N5939" i="3"/>
  <c r="Q5939" i="3" s="1"/>
  <c r="O6289" i="3" l="1"/>
  <c r="M6288" i="3"/>
  <c r="F5939" i="3"/>
  <c r="AI10" i="6"/>
  <c r="AI11" i="6" s="1"/>
  <c r="AI65" i="6" s="1"/>
  <c r="L5940" i="3"/>
  <c r="K5940" i="3" s="1"/>
  <c r="D5940" i="3" s="1"/>
  <c r="F5940" i="3" s="1"/>
  <c r="N5940" i="3"/>
  <c r="Q5940" i="3" s="1"/>
  <c r="O6290" i="3" l="1"/>
  <c r="M6289" i="3"/>
  <c r="AI16" i="6"/>
  <c r="AI60" i="6"/>
  <c r="L5941" i="3"/>
  <c r="K5941" i="3" s="1"/>
  <c r="D5941" i="3" s="1"/>
  <c r="F5941" i="3" s="1"/>
  <c r="N5941" i="3"/>
  <c r="Q5941" i="3" s="1"/>
  <c r="O6291" i="3" l="1"/>
  <c r="M6290" i="3"/>
  <c r="L5942" i="3"/>
  <c r="K5942" i="3" s="1"/>
  <c r="D5942" i="3" s="1"/>
  <c r="F5942" i="3" s="1"/>
  <c r="N5942" i="3"/>
  <c r="Q5942" i="3" s="1"/>
  <c r="O6292" i="3" l="1"/>
  <c r="M6291" i="3"/>
  <c r="L5943" i="3"/>
  <c r="K5943" i="3" s="1"/>
  <c r="D5943" i="3" s="1"/>
  <c r="F5943" i="3" s="1"/>
  <c r="N5943" i="3"/>
  <c r="Q5943" i="3" s="1"/>
  <c r="O6293" i="3" l="1"/>
  <c r="M6292" i="3"/>
  <c r="N5944" i="3"/>
  <c r="Q5944" i="3" s="1"/>
  <c r="L5944" i="3"/>
  <c r="K5944" i="3" s="1"/>
  <c r="D5944" i="3" s="1"/>
  <c r="O6294" i="3" l="1"/>
  <c r="M6293" i="3"/>
  <c r="F5944" i="3"/>
  <c r="L5945" i="3"/>
  <c r="K5945" i="3" s="1"/>
  <c r="D5945" i="3" s="1"/>
  <c r="N5945" i="3"/>
  <c r="Q5945" i="3" s="1"/>
  <c r="O6295" i="3" l="1"/>
  <c r="M6294" i="3"/>
  <c r="F5945" i="3"/>
  <c r="L5946" i="3"/>
  <c r="K5946" i="3" s="1"/>
  <c r="D5946" i="3" s="1"/>
  <c r="F5946" i="3" s="1"/>
  <c r="N5946" i="3"/>
  <c r="Q5946" i="3" s="1"/>
  <c r="O6296" i="3" l="1"/>
  <c r="M6295" i="3"/>
  <c r="N5947" i="3"/>
  <c r="Q5947" i="3" s="1"/>
  <c r="L5947" i="3"/>
  <c r="K5947" i="3" s="1"/>
  <c r="D5947" i="3" s="1"/>
  <c r="F5947" i="3" s="1"/>
  <c r="O6297" i="3" l="1"/>
  <c r="M6296" i="3"/>
  <c r="L5948" i="3"/>
  <c r="K5948" i="3" s="1"/>
  <c r="D5948" i="3" s="1"/>
  <c r="F5948" i="3" s="1"/>
  <c r="N5948" i="3"/>
  <c r="Q5948" i="3" s="1"/>
  <c r="O6298" i="3" l="1"/>
  <c r="M6297" i="3"/>
  <c r="L5949" i="3"/>
  <c r="K5949" i="3" s="1"/>
  <c r="D5949" i="3" s="1"/>
  <c r="AX15" i="6" s="1"/>
  <c r="AX66" i="6" s="1"/>
  <c r="N5949" i="3"/>
  <c r="Q5949" i="3" s="1"/>
  <c r="O6299" i="3" l="1"/>
  <c r="M6298" i="3"/>
  <c r="L5950" i="3"/>
  <c r="K5950" i="3" s="1"/>
  <c r="D5950" i="3" s="1"/>
  <c r="F5950" i="3" s="1"/>
  <c r="N5950" i="3"/>
  <c r="Q5950" i="3" s="1"/>
  <c r="F5949" i="3"/>
  <c r="O6300" i="3" l="1"/>
  <c r="M6299" i="3"/>
  <c r="L5951" i="3"/>
  <c r="K5951" i="3" s="1"/>
  <c r="D5951" i="3" s="1"/>
  <c r="F5951" i="3" s="1"/>
  <c r="N5951" i="3"/>
  <c r="Q5951" i="3" s="1"/>
  <c r="O6301" i="3" l="1"/>
  <c r="M6300" i="3"/>
  <c r="L5952" i="3"/>
  <c r="K5952" i="3" s="1"/>
  <c r="D5952" i="3" s="1"/>
  <c r="F5952" i="3" s="1"/>
  <c r="N5952" i="3"/>
  <c r="Q5952" i="3" s="1"/>
  <c r="O6302" i="3" l="1"/>
  <c r="M6301" i="3"/>
  <c r="L5953" i="3"/>
  <c r="K5953" i="3" s="1"/>
  <c r="D5953" i="3" s="1"/>
  <c r="F5953" i="3" s="1"/>
  <c r="N5953" i="3"/>
  <c r="Q5953" i="3" s="1"/>
  <c r="O6303" i="3" l="1"/>
  <c r="M6302" i="3"/>
  <c r="L5954" i="3"/>
  <c r="K5954" i="3" s="1"/>
  <c r="D5954" i="3" s="1"/>
  <c r="F5954" i="3" s="1"/>
  <c r="N5954" i="3"/>
  <c r="Q5954" i="3" s="1"/>
  <c r="O6304" i="3" l="1"/>
  <c r="M6303" i="3"/>
  <c r="L5955" i="3"/>
  <c r="K5955" i="3" s="1"/>
  <c r="D5955" i="3" s="1"/>
  <c r="F5955" i="3" s="1"/>
  <c r="N5955" i="3"/>
  <c r="Q5955" i="3" s="1"/>
  <c r="O6305" i="3" l="1"/>
  <c r="M6304" i="3"/>
  <c r="N5956" i="3"/>
  <c r="Q5956" i="3" s="1"/>
  <c r="L5956" i="3"/>
  <c r="K5956" i="3" s="1"/>
  <c r="D5956" i="3" s="1"/>
  <c r="F5956" i="3" s="1"/>
  <c r="O6306" i="3" l="1"/>
  <c r="M6305" i="3"/>
  <c r="L5957" i="3"/>
  <c r="K5957" i="3" s="1"/>
  <c r="D5957" i="3" s="1"/>
  <c r="F5957" i="3" s="1"/>
  <c r="N5957" i="3"/>
  <c r="Q5957" i="3" s="1"/>
  <c r="O6307" i="3" l="1"/>
  <c r="M6306" i="3"/>
  <c r="L5958" i="3"/>
  <c r="K5958" i="3" s="1"/>
  <c r="D5958" i="3" s="1"/>
  <c r="F5958" i="3" s="1"/>
  <c r="N5958" i="3"/>
  <c r="Q5958" i="3" s="1"/>
  <c r="O6308" i="3" l="1"/>
  <c r="M6307" i="3"/>
  <c r="N5959" i="3"/>
  <c r="Q5959" i="3" s="1"/>
  <c r="L5959" i="3"/>
  <c r="K5959" i="3" s="1"/>
  <c r="D5959" i="3" s="1"/>
  <c r="O6309" i="3" l="1"/>
  <c r="M6308" i="3"/>
  <c r="L5960" i="3"/>
  <c r="K5960" i="3" s="1"/>
  <c r="D5960" i="3" s="1"/>
  <c r="N5960" i="3"/>
  <c r="Q5960" i="3" s="1"/>
  <c r="F5959" i="3"/>
  <c r="O6310" i="3" l="1"/>
  <c r="M6309" i="3"/>
  <c r="F5960" i="3"/>
  <c r="L5961" i="3"/>
  <c r="K5961" i="3" s="1"/>
  <c r="D5961" i="3" s="1"/>
  <c r="F5961" i="3" s="1"/>
  <c r="N5961" i="3"/>
  <c r="Q5961" i="3" s="1"/>
  <c r="O6311" i="3" l="1"/>
  <c r="M6310" i="3"/>
  <c r="L5962" i="3"/>
  <c r="K5962" i="3" s="1"/>
  <c r="D5962" i="3" s="1"/>
  <c r="F5962" i="3" s="1"/>
  <c r="N5962" i="3"/>
  <c r="Q5962" i="3" s="1"/>
  <c r="O6312" i="3" l="1"/>
  <c r="M6311" i="3"/>
  <c r="L5963" i="3"/>
  <c r="K5963" i="3" s="1"/>
  <c r="D5963" i="3" s="1"/>
  <c r="F5963" i="3" s="1"/>
  <c r="N5963" i="3"/>
  <c r="Q5963" i="3" s="1"/>
  <c r="O6313" i="3" l="1"/>
  <c r="M6312" i="3"/>
  <c r="L5964" i="3"/>
  <c r="K5964" i="3" s="1"/>
  <c r="D5964" i="3" s="1"/>
  <c r="F5964" i="3" s="1"/>
  <c r="N5964" i="3"/>
  <c r="Q5964" i="3" s="1"/>
  <c r="AY58" i="6" l="1"/>
  <c r="AY59" i="6" s="1"/>
  <c r="O6314" i="3"/>
  <c r="M6313" i="3"/>
  <c r="L5965" i="3"/>
  <c r="K5965" i="3" s="1"/>
  <c r="D5965" i="3" s="1"/>
  <c r="N5965" i="3"/>
  <c r="Q5965" i="3" s="1"/>
  <c r="O6315" i="3" l="1"/>
  <c r="M6314" i="3"/>
  <c r="F5965" i="3"/>
  <c r="L5966" i="3"/>
  <c r="K5966" i="3" s="1"/>
  <c r="D5966" i="3" s="1"/>
  <c r="F5966" i="3" s="1"/>
  <c r="N5966" i="3"/>
  <c r="Q5966" i="3" s="1"/>
  <c r="O6316" i="3" l="1"/>
  <c r="M6315" i="3"/>
  <c r="L5967" i="3"/>
  <c r="K5967" i="3" s="1"/>
  <c r="D5967" i="3" s="1"/>
  <c r="F5967" i="3" s="1"/>
  <c r="N5967" i="3"/>
  <c r="Q5967" i="3" s="1"/>
  <c r="O6317" i="3" l="1"/>
  <c r="M6316" i="3"/>
  <c r="L5968" i="3"/>
  <c r="K5968" i="3" s="1"/>
  <c r="D5968" i="3" s="1"/>
  <c r="F5968" i="3" s="1"/>
  <c r="N5968" i="3"/>
  <c r="Q5968" i="3" s="1"/>
  <c r="O6318" i="3" l="1"/>
  <c r="M6317" i="3"/>
  <c r="L5969" i="3"/>
  <c r="K5969" i="3" s="1"/>
  <c r="D5969" i="3" s="1"/>
  <c r="F5969" i="3" s="1"/>
  <c r="N5969" i="3"/>
  <c r="Q5969" i="3" s="1"/>
  <c r="O6319" i="3" l="1"/>
  <c r="M6318" i="3"/>
  <c r="L5970" i="3"/>
  <c r="K5970" i="3" s="1"/>
  <c r="D5970" i="3" s="1"/>
  <c r="N5970" i="3"/>
  <c r="Q5970" i="3" s="1"/>
  <c r="O6320" i="3" l="1"/>
  <c r="M6319" i="3"/>
  <c r="F5970" i="3"/>
  <c r="AJ10" i="6"/>
  <c r="AJ11" i="6" s="1"/>
  <c r="AJ65" i="6" s="1"/>
  <c r="N5971" i="3"/>
  <c r="Q5971" i="3" s="1"/>
  <c r="L5971" i="3"/>
  <c r="K5971" i="3" s="1"/>
  <c r="D5971" i="3" s="1"/>
  <c r="F5971" i="3" s="1"/>
  <c r="O6321" i="3" l="1"/>
  <c r="M6320" i="3"/>
  <c r="AJ16" i="6"/>
  <c r="AJ60" i="6"/>
  <c r="L5972" i="3"/>
  <c r="K5972" i="3" s="1"/>
  <c r="D5972" i="3" s="1"/>
  <c r="F5972" i="3" s="1"/>
  <c r="N5972" i="3"/>
  <c r="Q5972" i="3" s="1"/>
  <c r="O6322" i="3" l="1"/>
  <c r="M6321" i="3"/>
  <c r="L5973" i="3"/>
  <c r="K5973" i="3" s="1"/>
  <c r="D5973" i="3" s="1"/>
  <c r="F5973" i="3" s="1"/>
  <c r="N5973" i="3"/>
  <c r="Q5973" i="3" s="1"/>
  <c r="O6323" i="3" l="1"/>
  <c r="M6322" i="3"/>
  <c r="L5974" i="3"/>
  <c r="K5974" i="3" s="1"/>
  <c r="D5974" i="3" s="1"/>
  <c r="F5974" i="3" s="1"/>
  <c r="N5974" i="3"/>
  <c r="Q5974" i="3" s="1"/>
  <c r="O6324" i="3" l="1"/>
  <c r="M6323" i="3"/>
  <c r="L5975" i="3"/>
  <c r="K5975" i="3" s="1"/>
  <c r="D5975" i="3" s="1"/>
  <c r="N5975" i="3"/>
  <c r="Q5975" i="3" s="1"/>
  <c r="O6325" i="3" l="1"/>
  <c r="M6324" i="3"/>
  <c r="F5975" i="3"/>
  <c r="L5976" i="3"/>
  <c r="K5976" i="3" s="1"/>
  <c r="D5976" i="3" s="1"/>
  <c r="N5976" i="3"/>
  <c r="Q5976" i="3" s="1"/>
  <c r="O6326" i="3" l="1"/>
  <c r="M6325" i="3"/>
  <c r="F5976" i="3"/>
  <c r="L5977" i="3"/>
  <c r="K5977" i="3" s="1"/>
  <c r="D5977" i="3" s="1"/>
  <c r="F5977" i="3" s="1"/>
  <c r="N5977" i="3"/>
  <c r="Q5977" i="3" s="1"/>
  <c r="O6327" i="3" l="1"/>
  <c r="M6326" i="3"/>
  <c r="L5978" i="3"/>
  <c r="K5978" i="3" s="1"/>
  <c r="D5978" i="3" s="1"/>
  <c r="F5978" i="3" s="1"/>
  <c r="N5978" i="3"/>
  <c r="Q5978" i="3" s="1"/>
  <c r="O6328" i="3" l="1"/>
  <c r="M6327" i="3"/>
  <c r="L5979" i="3"/>
  <c r="K5979" i="3" s="1"/>
  <c r="D5979" i="3" s="1"/>
  <c r="AY15" i="6" s="1"/>
  <c r="AY66" i="6" s="1"/>
  <c r="N5979" i="3"/>
  <c r="Q5979" i="3" s="1"/>
  <c r="O6329" i="3" l="1"/>
  <c r="M6328" i="3"/>
  <c r="N5980" i="3"/>
  <c r="Q5980" i="3" s="1"/>
  <c r="L5980" i="3"/>
  <c r="K5980" i="3" s="1"/>
  <c r="D5980" i="3" s="1"/>
  <c r="F5980" i="3" s="1"/>
  <c r="F5979" i="3"/>
  <c r="O6330" i="3" l="1"/>
  <c r="M6329" i="3"/>
  <c r="L5981" i="3"/>
  <c r="K5981" i="3" s="1"/>
  <c r="D5981" i="3" s="1"/>
  <c r="F5981" i="3" s="1"/>
  <c r="N5981" i="3"/>
  <c r="Q5981" i="3" s="1"/>
  <c r="O6331" i="3" l="1"/>
  <c r="M6330" i="3"/>
  <c r="L5982" i="3"/>
  <c r="K5982" i="3" s="1"/>
  <c r="D5982" i="3" s="1"/>
  <c r="F5982" i="3" s="1"/>
  <c r="N5982" i="3"/>
  <c r="Q5982" i="3" s="1"/>
  <c r="O6332" i="3" l="1"/>
  <c r="M6331" i="3"/>
  <c r="L5983" i="3"/>
  <c r="K5983" i="3" s="1"/>
  <c r="D5983" i="3" s="1"/>
  <c r="F5983" i="3" s="1"/>
  <c r="N5983" i="3"/>
  <c r="Q5983" i="3" s="1"/>
  <c r="O6333" i="3" l="1"/>
  <c r="M6332" i="3"/>
  <c r="L5984" i="3"/>
  <c r="K5984" i="3" s="1"/>
  <c r="D5984" i="3" s="1"/>
  <c r="F5984" i="3" s="1"/>
  <c r="N5984" i="3"/>
  <c r="Q5984" i="3" s="1"/>
  <c r="O6334" i="3" l="1"/>
  <c r="M6333" i="3"/>
  <c r="L5985" i="3"/>
  <c r="K5985" i="3" s="1"/>
  <c r="D5985" i="3" s="1"/>
  <c r="F5985" i="3" s="1"/>
  <c r="N5985" i="3"/>
  <c r="Q5985" i="3" s="1"/>
  <c r="O6335" i="3" l="1"/>
  <c r="M6334" i="3"/>
  <c r="L5986" i="3"/>
  <c r="K5986" i="3" s="1"/>
  <c r="D5986" i="3" s="1"/>
  <c r="F5986" i="3" s="1"/>
  <c r="N5986" i="3"/>
  <c r="Q5986" i="3" s="1"/>
  <c r="O6336" i="3" l="1"/>
  <c r="M6335" i="3"/>
  <c r="L5987" i="3"/>
  <c r="K5987" i="3" s="1"/>
  <c r="D5987" i="3" s="1"/>
  <c r="F5987" i="3" s="1"/>
  <c r="N5987" i="3"/>
  <c r="Q5987" i="3" s="1"/>
  <c r="O6337" i="3" l="1"/>
  <c r="M6336" i="3"/>
  <c r="L5988" i="3"/>
  <c r="K5988" i="3" s="1"/>
  <c r="D5988" i="3" s="1"/>
  <c r="F5988" i="3" s="1"/>
  <c r="N5988" i="3"/>
  <c r="Q5988" i="3" s="1"/>
  <c r="O6338" i="3" l="1"/>
  <c r="M6337" i="3"/>
  <c r="L5989" i="3"/>
  <c r="K5989" i="3" s="1"/>
  <c r="D5989" i="3" s="1"/>
  <c r="F5989" i="3" s="1"/>
  <c r="N5989" i="3"/>
  <c r="Q5989" i="3" s="1"/>
  <c r="O6339" i="3" l="1"/>
  <c r="M6338" i="3"/>
  <c r="L5990" i="3"/>
  <c r="K5990" i="3" s="1"/>
  <c r="D5990" i="3" s="1"/>
  <c r="N5990" i="3"/>
  <c r="Q5990" i="3" s="1"/>
  <c r="O6340" i="3" l="1"/>
  <c r="M6339" i="3"/>
  <c r="N5991" i="3"/>
  <c r="Q5991" i="3" s="1"/>
  <c r="L5991" i="3"/>
  <c r="K5991" i="3" s="1"/>
  <c r="D5991" i="3" s="1"/>
  <c r="F5990" i="3"/>
  <c r="O6341" i="3" l="1"/>
  <c r="M6340" i="3"/>
  <c r="F5991" i="3"/>
  <c r="L5992" i="3"/>
  <c r="K5992" i="3" s="1"/>
  <c r="D5992" i="3" s="1"/>
  <c r="F5992" i="3" s="1"/>
  <c r="N5992" i="3"/>
  <c r="Q5992" i="3" s="1"/>
  <c r="O6342" i="3" l="1"/>
  <c r="M6341" i="3"/>
  <c r="N5993" i="3"/>
  <c r="Q5993" i="3" s="1"/>
  <c r="L5993" i="3"/>
  <c r="K5993" i="3" s="1"/>
  <c r="D5993" i="3" s="1"/>
  <c r="F5993" i="3" s="1"/>
  <c r="O6343" i="3" l="1"/>
  <c r="M6342" i="3"/>
  <c r="L5994" i="3"/>
  <c r="K5994" i="3" s="1"/>
  <c r="D5994" i="3" s="1"/>
  <c r="F5994" i="3" s="1"/>
  <c r="N5994" i="3"/>
  <c r="Q5994" i="3" s="1"/>
  <c r="O6344" i="3" l="1"/>
  <c r="M6343" i="3"/>
  <c r="L5995" i="3"/>
  <c r="K5995" i="3" s="1"/>
  <c r="D5995" i="3" s="1"/>
  <c r="N5995" i="3"/>
  <c r="Q5995" i="3" s="1"/>
  <c r="AZ58" i="6" l="1"/>
  <c r="AZ59" i="6" s="1"/>
  <c r="O6345" i="3"/>
  <c r="M6344" i="3"/>
  <c r="F5995" i="3"/>
  <c r="L5996" i="3"/>
  <c r="K5996" i="3" s="1"/>
  <c r="D5996" i="3" s="1"/>
  <c r="F5996" i="3" s="1"/>
  <c r="N5996" i="3"/>
  <c r="Q5996" i="3" s="1"/>
  <c r="O6346" i="3" l="1"/>
  <c r="M6345" i="3"/>
  <c r="N5997" i="3"/>
  <c r="Q5997" i="3" s="1"/>
  <c r="L5997" i="3"/>
  <c r="K5997" i="3" s="1"/>
  <c r="D5997" i="3" s="1"/>
  <c r="F5997" i="3" s="1"/>
  <c r="O6347" i="3" l="1"/>
  <c r="M6346" i="3"/>
  <c r="N5998" i="3"/>
  <c r="Q5998" i="3" s="1"/>
  <c r="L5998" i="3"/>
  <c r="K5998" i="3" s="1"/>
  <c r="D5998" i="3" s="1"/>
  <c r="F5998" i="3" s="1"/>
  <c r="O6348" i="3" l="1"/>
  <c r="M6347" i="3"/>
  <c r="L5999" i="3"/>
  <c r="K5999" i="3" s="1"/>
  <c r="D5999" i="3" s="1"/>
  <c r="F5999" i="3" s="1"/>
  <c r="N5999" i="3"/>
  <c r="Q5999" i="3" s="1"/>
  <c r="O6349" i="3" l="1"/>
  <c r="M6348" i="3"/>
  <c r="L6000" i="3"/>
  <c r="K6000" i="3" s="1"/>
  <c r="D6000" i="3" s="1"/>
  <c r="N6000" i="3"/>
  <c r="Q6000" i="3" s="1"/>
  <c r="O6350" i="3" l="1"/>
  <c r="M6349" i="3"/>
  <c r="F6000" i="3"/>
  <c r="AK10" i="6"/>
  <c r="AK11" i="6" s="1"/>
  <c r="AK65" i="6" s="1"/>
  <c r="L6001" i="3"/>
  <c r="K6001" i="3" s="1"/>
  <c r="D6001" i="3" s="1"/>
  <c r="F6001" i="3" s="1"/>
  <c r="N6001" i="3"/>
  <c r="Q6001" i="3" s="1"/>
  <c r="O6351" i="3" l="1"/>
  <c r="M6350" i="3"/>
  <c r="AK16" i="6"/>
  <c r="AK60" i="6"/>
  <c r="L6002" i="3"/>
  <c r="K6002" i="3" s="1"/>
  <c r="D6002" i="3" s="1"/>
  <c r="F6002" i="3" s="1"/>
  <c r="N6002" i="3"/>
  <c r="Q6002" i="3" s="1"/>
  <c r="O6352" i="3" l="1"/>
  <c r="M6351" i="3"/>
  <c r="L6003" i="3"/>
  <c r="K6003" i="3" s="1"/>
  <c r="D6003" i="3" s="1"/>
  <c r="F6003" i="3" s="1"/>
  <c r="N6003" i="3"/>
  <c r="Q6003" i="3" s="1"/>
  <c r="O6353" i="3" l="1"/>
  <c r="M6352" i="3"/>
  <c r="N6004" i="3"/>
  <c r="Q6004" i="3" s="1"/>
  <c r="L6004" i="3"/>
  <c r="K6004" i="3" s="1"/>
  <c r="D6004" i="3" s="1"/>
  <c r="F6004" i="3" s="1"/>
  <c r="O6354" i="3" l="1"/>
  <c r="M6353" i="3"/>
  <c r="N6005" i="3"/>
  <c r="Q6005" i="3" s="1"/>
  <c r="L6005" i="3"/>
  <c r="K6005" i="3" s="1"/>
  <c r="D6005" i="3" s="1"/>
  <c r="O6355" i="3" l="1"/>
  <c r="M6354" i="3"/>
  <c r="F6005" i="3"/>
  <c r="L6006" i="3"/>
  <c r="K6006" i="3" s="1"/>
  <c r="D6006" i="3" s="1"/>
  <c r="N6006" i="3"/>
  <c r="Q6006" i="3" s="1"/>
  <c r="O6356" i="3" l="1"/>
  <c r="M6355" i="3"/>
  <c r="F6006" i="3"/>
  <c r="L6007" i="3"/>
  <c r="K6007" i="3" s="1"/>
  <c r="D6007" i="3" s="1"/>
  <c r="F6007" i="3" s="1"/>
  <c r="N6007" i="3"/>
  <c r="Q6007" i="3" s="1"/>
  <c r="O6357" i="3" l="1"/>
  <c r="M6356" i="3"/>
  <c r="L6008" i="3"/>
  <c r="K6008" i="3" s="1"/>
  <c r="D6008" i="3" s="1"/>
  <c r="F6008" i="3" s="1"/>
  <c r="N6008" i="3"/>
  <c r="Q6008" i="3" s="1"/>
  <c r="O6358" i="3" l="1"/>
  <c r="M6357" i="3"/>
  <c r="N6009" i="3"/>
  <c r="Q6009" i="3" s="1"/>
  <c r="L6009" i="3"/>
  <c r="K6009" i="3" s="1"/>
  <c r="D6009" i="3" s="1"/>
  <c r="F6009" i="3" s="1"/>
  <c r="O6359" i="3" l="1"/>
  <c r="M6358" i="3"/>
  <c r="N6010" i="3"/>
  <c r="Q6010" i="3" s="1"/>
  <c r="L6010" i="3"/>
  <c r="K6010" i="3" s="1"/>
  <c r="D6010" i="3" s="1"/>
  <c r="AZ15" i="6" s="1"/>
  <c r="AZ66" i="6" s="1"/>
  <c r="O6360" i="3" l="1"/>
  <c r="M6359" i="3"/>
  <c r="N6011" i="3"/>
  <c r="Q6011" i="3" s="1"/>
  <c r="L6011" i="3"/>
  <c r="K6011" i="3" s="1"/>
  <c r="D6011" i="3" s="1"/>
  <c r="F6011" i="3" s="1"/>
  <c r="F6010" i="3"/>
  <c r="O6361" i="3" l="1"/>
  <c r="M6360" i="3"/>
  <c r="L6012" i="3"/>
  <c r="K6012" i="3" s="1"/>
  <c r="D6012" i="3" s="1"/>
  <c r="F6012" i="3" s="1"/>
  <c r="N6012" i="3"/>
  <c r="Q6012" i="3" s="1"/>
  <c r="O6362" i="3" l="1"/>
  <c r="M6361" i="3"/>
  <c r="L6013" i="3"/>
  <c r="K6013" i="3" s="1"/>
  <c r="D6013" i="3" s="1"/>
  <c r="F6013" i="3" s="1"/>
  <c r="N6013" i="3"/>
  <c r="Q6013" i="3" s="1"/>
  <c r="O6363" i="3" l="1"/>
  <c r="M6362" i="3"/>
  <c r="L6014" i="3"/>
  <c r="K6014" i="3" s="1"/>
  <c r="D6014" i="3" s="1"/>
  <c r="F6014" i="3" s="1"/>
  <c r="N6014" i="3"/>
  <c r="Q6014" i="3" s="1"/>
  <c r="O6364" i="3" l="1"/>
  <c r="M6363" i="3"/>
  <c r="N6015" i="3"/>
  <c r="Q6015" i="3" s="1"/>
  <c r="L6015" i="3"/>
  <c r="K6015" i="3" s="1"/>
  <c r="D6015" i="3" s="1"/>
  <c r="F6015" i="3" s="1"/>
  <c r="O6365" i="3" l="1"/>
  <c r="M6364" i="3"/>
  <c r="N6016" i="3"/>
  <c r="Q6016" i="3" s="1"/>
  <c r="L6016" i="3"/>
  <c r="K6016" i="3" s="1"/>
  <c r="D6016" i="3" s="1"/>
  <c r="F6016" i="3" s="1"/>
  <c r="O6366" i="3" l="1"/>
  <c r="M6365" i="3"/>
  <c r="L6017" i="3"/>
  <c r="K6017" i="3" s="1"/>
  <c r="D6017" i="3" s="1"/>
  <c r="F6017" i="3" s="1"/>
  <c r="N6017" i="3"/>
  <c r="Q6017" i="3" s="1"/>
  <c r="O6367" i="3" l="1"/>
  <c r="M6366" i="3"/>
  <c r="L6018" i="3"/>
  <c r="K6018" i="3" s="1"/>
  <c r="D6018" i="3" s="1"/>
  <c r="F6018" i="3" s="1"/>
  <c r="N6018" i="3"/>
  <c r="Q6018" i="3" s="1"/>
  <c r="O6368" i="3" l="1"/>
  <c r="M6367" i="3"/>
  <c r="L6019" i="3"/>
  <c r="K6019" i="3" s="1"/>
  <c r="D6019" i="3" s="1"/>
  <c r="F6019" i="3" s="1"/>
  <c r="N6019" i="3"/>
  <c r="Q6019" i="3" s="1"/>
  <c r="O6369" i="3" l="1"/>
  <c r="M6368" i="3"/>
  <c r="L6020" i="3"/>
  <c r="K6020" i="3" s="1"/>
  <c r="D6020" i="3" s="1"/>
  <c r="N6020" i="3"/>
  <c r="Q6020" i="3" s="1"/>
  <c r="O6370" i="3" l="1"/>
  <c r="M6369" i="3"/>
  <c r="L6021" i="3"/>
  <c r="K6021" i="3" s="1"/>
  <c r="D6021" i="3" s="1"/>
  <c r="N6021" i="3"/>
  <c r="Q6021" i="3" s="1"/>
  <c r="F6020" i="3"/>
  <c r="O6371" i="3" l="1"/>
  <c r="M6370" i="3"/>
  <c r="F6021" i="3"/>
  <c r="N6022" i="3"/>
  <c r="Q6022" i="3" s="1"/>
  <c r="L6022" i="3"/>
  <c r="K6022" i="3" s="1"/>
  <c r="D6022" i="3" s="1"/>
  <c r="F6022" i="3" s="1"/>
  <c r="O6372" i="3" l="1"/>
  <c r="M6371" i="3"/>
  <c r="N6023" i="3"/>
  <c r="Q6023" i="3" s="1"/>
  <c r="L6023" i="3"/>
  <c r="K6023" i="3" s="1"/>
  <c r="D6023" i="3" s="1"/>
  <c r="F6023" i="3" s="1"/>
  <c r="O6373" i="3" l="1"/>
  <c r="M6372" i="3"/>
  <c r="L6024" i="3"/>
  <c r="K6024" i="3" s="1"/>
  <c r="D6024" i="3" s="1"/>
  <c r="F6024" i="3" s="1"/>
  <c r="N6024" i="3"/>
  <c r="Q6024" i="3" s="1"/>
  <c r="O6374" i="3" l="1"/>
  <c r="M6373" i="3"/>
  <c r="L6025" i="3"/>
  <c r="K6025" i="3" s="1"/>
  <c r="D6025" i="3" s="1"/>
  <c r="F6025" i="3" s="1"/>
  <c r="N6025" i="3"/>
  <c r="Q6025" i="3" s="1"/>
  <c r="BA58" i="6" l="1"/>
  <c r="BA59" i="6" s="1"/>
  <c r="O6375" i="3"/>
  <c r="M6374" i="3"/>
  <c r="L6026" i="3"/>
  <c r="K6026" i="3" s="1"/>
  <c r="D6026" i="3" s="1"/>
  <c r="N6026" i="3"/>
  <c r="Q6026" i="3" s="1"/>
  <c r="O6376" i="3" l="1"/>
  <c r="M6375" i="3"/>
  <c r="F6026" i="3"/>
  <c r="N6027" i="3"/>
  <c r="Q6027" i="3" s="1"/>
  <c r="L6027" i="3"/>
  <c r="K6027" i="3" s="1"/>
  <c r="D6027" i="3" s="1"/>
  <c r="F6027" i="3" s="1"/>
  <c r="O6377" i="3" l="1"/>
  <c r="M6376" i="3"/>
  <c r="L6028" i="3"/>
  <c r="K6028" i="3" s="1"/>
  <c r="D6028" i="3" s="1"/>
  <c r="F6028" i="3" s="1"/>
  <c r="N6028" i="3"/>
  <c r="Q6028" i="3" s="1"/>
  <c r="O6378" i="3" l="1"/>
  <c r="M6377" i="3"/>
  <c r="N6029" i="3"/>
  <c r="Q6029" i="3" s="1"/>
  <c r="L6029" i="3"/>
  <c r="K6029" i="3" s="1"/>
  <c r="D6029" i="3" s="1"/>
  <c r="F6029" i="3" s="1"/>
  <c r="O6379" i="3" l="1"/>
  <c r="M6378" i="3"/>
  <c r="L6030" i="3"/>
  <c r="K6030" i="3" s="1"/>
  <c r="D6030" i="3" s="1"/>
  <c r="F6030" i="3" s="1"/>
  <c r="N6030" i="3"/>
  <c r="Q6030" i="3" s="1"/>
  <c r="O6380" i="3" l="1"/>
  <c r="M6379" i="3"/>
  <c r="L6031" i="3"/>
  <c r="K6031" i="3" s="1"/>
  <c r="D6031" i="3" s="1"/>
  <c r="N6031" i="3"/>
  <c r="Q6031" i="3" s="1"/>
  <c r="O6381" i="3" l="1"/>
  <c r="M6380" i="3"/>
  <c r="F6031" i="3"/>
  <c r="AL10" i="6"/>
  <c r="AL11" i="6" s="1"/>
  <c r="AL65" i="6" s="1"/>
  <c r="L6032" i="3"/>
  <c r="K6032" i="3" s="1"/>
  <c r="D6032" i="3" s="1"/>
  <c r="F6032" i="3" s="1"/>
  <c r="N6032" i="3"/>
  <c r="Q6032" i="3" s="1"/>
  <c r="O6382" i="3" l="1"/>
  <c r="M6381" i="3"/>
  <c r="AL16" i="6"/>
  <c r="AL60" i="6"/>
  <c r="N6033" i="3"/>
  <c r="Q6033" i="3" s="1"/>
  <c r="L6033" i="3"/>
  <c r="K6033" i="3" s="1"/>
  <c r="D6033" i="3" s="1"/>
  <c r="F6033" i="3" s="1"/>
  <c r="O6383" i="3" l="1"/>
  <c r="M6382" i="3"/>
  <c r="N6034" i="3"/>
  <c r="Q6034" i="3" s="1"/>
  <c r="L6034" i="3"/>
  <c r="K6034" i="3" s="1"/>
  <c r="D6034" i="3" s="1"/>
  <c r="F6034" i="3" s="1"/>
  <c r="O6384" i="3" l="1"/>
  <c r="M6383" i="3"/>
  <c r="L6035" i="3"/>
  <c r="K6035" i="3" s="1"/>
  <c r="D6035" i="3" s="1"/>
  <c r="N6035" i="3"/>
  <c r="Q6035" i="3" s="1"/>
  <c r="O6385" i="3" l="1"/>
  <c r="M6384" i="3"/>
  <c r="F6035" i="3"/>
  <c r="L6036" i="3"/>
  <c r="K6036" i="3" s="1"/>
  <c r="D6036" i="3" s="1"/>
  <c r="F6036" i="3" s="1"/>
  <c r="N6036" i="3"/>
  <c r="Q6036" i="3" s="1"/>
  <c r="O6386" i="3" l="1"/>
  <c r="M6385" i="3"/>
  <c r="L6037" i="3"/>
  <c r="K6037" i="3" s="1"/>
  <c r="D6037" i="3" s="1"/>
  <c r="N6037" i="3"/>
  <c r="Q6037" i="3" s="1"/>
  <c r="O6387" i="3" l="1"/>
  <c r="M6386" i="3"/>
  <c r="F6037" i="3"/>
  <c r="L6038" i="3"/>
  <c r="K6038" i="3" s="1"/>
  <c r="D6038" i="3" s="1"/>
  <c r="F6038" i="3" s="1"/>
  <c r="N6038" i="3"/>
  <c r="Q6038" i="3" s="1"/>
  <c r="O6388" i="3" l="1"/>
  <c r="M6387" i="3"/>
  <c r="L6039" i="3"/>
  <c r="K6039" i="3" s="1"/>
  <c r="D6039" i="3" s="1"/>
  <c r="F6039" i="3" s="1"/>
  <c r="N6039" i="3"/>
  <c r="Q6039" i="3" s="1"/>
  <c r="O6389" i="3" l="1"/>
  <c r="M6388" i="3"/>
  <c r="N6040" i="3"/>
  <c r="Q6040" i="3" s="1"/>
  <c r="L6040" i="3"/>
  <c r="K6040" i="3" s="1"/>
  <c r="D6040" i="3" s="1"/>
  <c r="BA15" i="6" s="1"/>
  <c r="BA66" i="6" s="1"/>
  <c r="O6390" i="3" l="1"/>
  <c r="M6389" i="3"/>
  <c r="N6041" i="3"/>
  <c r="Q6041" i="3" s="1"/>
  <c r="L6041" i="3"/>
  <c r="K6041" i="3" s="1"/>
  <c r="D6041" i="3" s="1"/>
  <c r="F6041" i="3" s="1"/>
  <c r="F6040" i="3"/>
  <c r="O6391" i="3" l="1"/>
  <c r="M6390" i="3"/>
  <c r="L6042" i="3"/>
  <c r="K6042" i="3" s="1"/>
  <c r="D6042" i="3" s="1"/>
  <c r="F6042" i="3" s="1"/>
  <c r="N6042" i="3"/>
  <c r="Q6042" i="3" s="1"/>
  <c r="O6392" i="3" l="1"/>
  <c r="M6391" i="3"/>
  <c r="N6043" i="3"/>
  <c r="Q6043" i="3" s="1"/>
  <c r="L6043" i="3"/>
  <c r="K6043" i="3" s="1"/>
  <c r="D6043" i="3" s="1"/>
  <c r="F6043" i="3" s="1"/>
  <c r="O6393" i="3" l="1"/>
  <c r="M6392" i="3"/>
  <c r="L6044" i="3"/>
  <c r="K6044" i="3" s="1"/>
  <c r="D6044" i="3" s="1"/>
  <c r="F6044" i="3" s="1"/>
  <c r="N6044" i="3"/>
  <c r="Q6044" i="3" s="1"/>
  <c r="O6394" i="3" l="1"/>
  <c r="M6393" i="3"/>
  <c r="N6045" i="3"/>
  <c r="Q6045" i="3" s="1"/>
  <c r="L6045" i="3"/>
  <c r="K6045" i="3" s="1"/>
  <c r="D6045" i="3" s="1"/>
  <c r="F6045" i="3" s="1"/>
  <c r="O6395" i="3" l="1"/>
  <c r="M6394" i="3"/>
  <c r="L6046" i="3"/>
  <c r="K6046" i="3" s="1"/>
  <c r="D6046" i="3" s="1"/>
  <c r="F6046" i="3" s="1"/>
  <c r="N6046" i="3"/>
  <c r="Q6046" i="3" s="1"/>
  <c r="O6396" i="3" l="1"/>
  <c r="M6395" i="3"/>
  <c r="N6047" i="3"/>
  <c r="Q6047" i="3" s="1"/>
  <c r="L6047" i="3"/>
  <c r="K6047" i="3" s="1"/>
  <c r="D6047" i="3" s="1"/>
  <c r="F6047" i="3" s="1"/>
  <c r="O6397" i="3" l="1"/>
  <c r="M6396" i="3"/>
  <c r="L6048" i="3"/>
  <c r="K6048" i="3" s="1"/>
  <c r="D6048" i="3" s="1"/>
  <c r="F6048" i="3" s="1"/>
  <c r="N6048" i="3"/>
  <c r="Q6048" i="3" s="1"/>
  <c r="O6398" i="3" l="1"/>
  <c r="M6397" i="3"/>
  <c r="L6049" i="3"/>
  <c r="K6049" i="3" s="1"/>
  <c r="D6049" i="3" s="1"/>
  <c r="F6049" i="3" s="1"/>
  <c r="N6049" i="3"/>
  <c r="Q6049" i="3" s="1"/>
  <c r="O6399" i="3" l="1"/>
  <c r="M6398" i="3"/>
  <c r="L6050" i="3"/>
  <c r="K6050" i="3" s="1"/>
  <c r="D6050" i="3" s="1"/>
  <c r="F6050" i="3" s="1"/>
  <c r="N6050" i="3"/>
  <c r="Q6050" i="3" s="1"/>
  <c r="O6400" i="3" l="1"/>
  <c r="M6399" i="3"/>
  <c r="N6051" i="3"/>
  <c r="Q6051" i="3" s="1"/>
  <c r="L6051" i="3"/>
  <c r="K6051" i="3" s="1"/>
  <c r="D6051" i="3" s="1"/>
  <c r="O6401" i="3" l="1"/>
  <c r="M6400" i="3"/>
  <c r="N6052" i="3"/>
  <c r="Q6052" i="3" s="1"/>
  <c r="L6052" i="3"/>
  <c r="K6052" i="3" s="1"/>
  <c r="D6052" i="3" s="1"/>
  <c r="F6051" i="3"/>
  <c r="O6402" i="3" l="1"/>
  <c r="M6401" i="3"/>
  <c r="F6052" i="3"/>
  <c r="N6053" i="3"/>
  <c r="Q6053" i="3" s="1"/>
  <c r="L6053" i="3"/>
  <c r="K6053" i="3" s="1"/>
  <c r="D6053" i="3" s="1"/>
  <c r="F6053" i="3" s="1"/>
  <c r="O6403" i="3" l="1"/>
  <c r="M6402" i="3"/>
  <c r="L6054" i="3"/>
  <c r="K6054" i="3" s="1"/>
  <c r="D6054" i="3" s="1"/>
  <c r="F6054" i="3" s="1"/>
  <c r="N6054" i="3"/>
  <c r="Q6054" i="3" s="1"/>
  <c r="O6404" i="3" l="1"/>
  <c r="M6403" i="3"/>
  <c r="L6055" i="3"/>
  <c r="K6055" i="3" s="1"/>
  <c r="D6055" i="3" s="1"/>
  <c r="F6055" i="3" s="1"/>
  <c r="N6055" i="3"/>
  <c r="Q6055" i="3" s="1"/>
  <c r="BB58" i="6" l="1"/>
  <c r="BB59" i="6" s="1"/>
  <c r="O6405" i="3"/>
  <c r="M6404" i="3"/>
  <c r="L6056" i="3"/>
  <c r="K6056" i="3" s="1"/>
  <c r="D6056" i="3" s="1"/>
  <c r="N6056" i="3"/>
  <c r="Q6056" i="3" s="1"/>
  <c r="O6406" i="3" l="1"/>
  <c r="M6405" i="3"/>
  <c r="F6056" i="3"/>
  <c r="L6057" i="3"/>
  <c r="K6057" i="3" s="1"/>
  <c r="D6057" i="3" s="1"/>
  <c r="F6057" i="3" s="1"/>
  <c r="N6057" i="3"/>
  <c r="Q6057" i="3" s="1"/>
  <c r="O6407" i="3" l="1"/>
  <c r="M6406" i="3"/>
  <c r="N6058" i="3"/>
  <c r="Q6058" i="3" s="1"/>
  <c r="L6058" i="3"/>
  <c r="K6058" i="3" s="1"/>
  <c r="D6058" i="3" s="1"/>
  <c r="F6058" i="3" s="1"/>
  <c r="O6408" i="3" l="1"/>
  <c r="M6407" i="3"/>
  <c r="N6059" i="3"/>
  <c r="Q6059" i="3" s="1"/>
  <c r="L6059" i="3"/>
  <c r="K6059" i="3" s="1"/>
  <c r="D6059" i="3" s="1"/>
  <c r="F6059" i="3" s="1"/>
  <c r="O6409" i="3" l="1"/>
  <c r="M6408" i="3"/>
  <c r="L6060" i="3"/>
  <c r="K6060" i="3" s="1"/>
  <c r="D6060" i="3" s="1"/>
  <c r="F6060" i="3" s="1"/>
  <c r="N6060" i="3"/>
  <c r="Q6060" i="3" s="1"/>
  <c r="O6410" i="3" l="1"/>
  <c r="M6409" i="3"/>
  <c r="N6061" i="3"/>
  <c r="Q6061" i="3" s="1"/>
  <c r="L6061" i="3"/>
  <c r="K6061" i="3" s="1"/>
  <c r="D6061" i="3" s="1"/>
  <c r="O6411" i="3" l="1"/>
  <c r="M6410" i="3"/>
  <c r="F6061" i="3"/>
  <c r="AM10" i="6"/>
  <c r="AM11" i="6" s="1"/>
  <c r="AM65" i="6" s="1"/>
  <c r="L6062" i="3"/>
  <c r="K6062" i="3" s="1"/>
  <c r="D6062" i="3" s="1"/>
  <c r="F6062" i="3" s="1"/>
  <c r="N6062" i="3"/>
  <c r="Q6062" i="3" s="1"/>
  <c r="O6412" i="3" l="1"/>
  <c r="M6411" i="3"/>
  <c r="AM16" i="6"/>
  <c r="AM60" i="6"/>
  <c r="N6063" i="3"/>
  <c r="Q6063" i="3" s="1"/>
  <c r="L6063" i="3"/>
  <c r="K6063" i="3" s="1"/>
  <c r="D6063" i="3" s="1"/>
  <c r="F6063" i="3" s="1"/>
  <c r="O6413" i="3" l="1"/>
  <c r="M6412" i="3"/>
  <c r="L6064" i="3"/>
  <c r="K6064" i="3" s="1"/>
  <c r="D6064" i="3" s="1"/>
  <c r="F6064" i="3" s="1"/>
  <c r="N6064" i="3"/>
  <c r="Q6064" i="3" s="1"/>
  <c r="O6414" i="3" l="1"/>
  <c r="M6413" i="3"/>
  <c r="N6065" i="3"/>
  <c r="Q6065" i="3" s="1"/>
  <c r="L6065" i="3"/>
  <c r="K6065" i="3" s="1"/>
  <c r="D6065" i="3" s="1"/>
  <c r="F6065" i="3" s="1"/>
  <c r="O6415" i="3" l="1"/>
  <c r="M6414" i="3"/>
  <c r="L6066" i="3"/>
  <c r="K6066" i="3" s="1"/>
  <c r="D6066" i="3" s="1"/>
  <c r="N6066" i="3"/>
  <c r="Q6066" i="3" s="1"/>
  <c r="O6416" i="3" l="1"/>
  <c r="M6415" i="3"/>
  <c r="F6066" i="3"/>
  <c r="L6067" i="3"/>
  <c r="K6067" i="3" s="1"/>
  <c r="D6067" i="3" s="1"/>
  <c r="N6067" i="3"/>
  <c r="Q6067" i="3" s="1"/>
  <c r="O6417" i="3" l="1"/>
  <c r="M6416" i="3"/>
  <c r="F6067" i="3"/>
  <c r="L6068" i="3"/>
  <c r="K6068" i="3" s="1"/>
  <c r="D6068" i="3" s="1"/>
  <c r="F6068" i="3" s="1"/>
  <c r="N6068" i="3"/>
  <c r="Q6068" i="3" s="1"/>
  <c r="O6418" i="3" l="1"/>
  <c r="M6417" i="3"/>
  <c r="N6069" i="3"/>
  <c r="Q6069" i="3" s="1"/>
  <c r="L6069" i="3"/>
  <c r="K6069" i="3" s="1"/>
  <c r="D6069" i="3" s="1"/>
  <c r="F6069" i="3" s="1"/>
  <c r="O6419" i="3" l="1"/>
  <c r="M6418" i="3"/>
  <c r="N6070" i="3"/>
  <c r="Q6070" i="3" s="1"/>
  <c r="L6070" i="3"/>
  <c r="K6070" i="3" s="1"/>
  <c r="D6070" i="3" s="1"/>
  <c r="BB15" i="6" s="1"/>
  <c r="BB66" i="6" s="1"/>
  <c r="O6420" i="3" l="1"/>
  <c r="M6419" i="3"/>
  <c r="L6071" i="3"/>
  <c r="K6071" i="3" s="1"/>
  <c r="D6071" i="3" s="1"/>
  <c r="F6071" i="3" s="1"/>
  <c r="N6071" i="3"/>
  <c r="Q6071" i="3" s="1"/>
  <c r="F6070" i="3"/>
  <c r="O6421" i="3" l="1"/>
  <c r="M6420" i="3"/>
  <c r="L6072" i="3"/>
  <c r="K6072" i="3" s="1"/>
  <c r="D6072" i="3" s="1"/>
  <c r="F6072" i="3" s="1"/>
  <c r="N6072" i="3"/>
  <c r="Q6072" i="3" s="1"/>
  <c r="O6422" i="3" l="1"/>
  <c r="M6421" i="3"/>
  <c r="L6073" i="3"/>
  <c r="K6073" i="3" s="1"/>
  <c r="D6073" i="3" s="1"/>
  <c r="F6073" i="3" s="1"/>
  <c r="N6073" i="3"/>
  <c r="Q6073" i="3" s="1"/>
  <c r="O6423" i="3" l="1"/>
  <c r="M6422" i="3"/>
  <c r="L6074" i="3"/>
  <c r="K6074" i="3" s="1"/>
  <c r="D6074" i="3" s="1"/>
  <c r="F6074" i="3" s="1"/>
  <c r="N6074" i="3"/>
  <c r="Q6074" i="3" s="1"/>
  <c r="O6424" i="3" l="1"/>
  <c r="M6423" i="3"/>
  <c r="L6075" i="3"/>
  <c r="K6075" i="3" s="1"/>
  <c r="D6075" i="3" s="1"/>
  <c r="F6075" i="3" s="1"/>
  <c r="N6075" i="3"/>
  <c r="Q6075" i="3" s="1"/>
  <c r="O6425" i="3" l="1"/>
  <c r="M6424" i="3"/>
  <c r="N6076" i="3"/>
  <c r="Q6076" i="3" s="1"/>
  <c r="L6076" i="3"/>
  <c r="K6076" i="3" s="1"/>
  <c r="D6076" i="3" s="1"/>
  <c r="F6076" i="3" s="1"/>
  <c r="O6426" i="3" l="1"/>
  <c r="M6425" i="3"/>
  <c r="N6077" i="3"/>
  <c r="Q6077" i="3" s="1"/>
  <c r="L6077" i="3"/>
  <c r="K6077" i="3" s="1"/>
  <c r="D6077" i="3" s="1"/>
  <c r="F6077" i="3" s="1"/>
  <c r="O6427" i="3" l="1"/>
  <c r="M6426" i="3"/>
  <c r="L6078" i="3"/>
  <c r="K6078" i="3" s="1"/>
  <c r="D6078" i="3" s="1"/>
  <c r="F6078" i="3" s="1"/>
  <c r="N6078" i="3"/>
  <c r="Q6078" i="3" s="1"/>
  <c r="O6428" i="3" l="1"/>
  <c r="M6427" i="3"/>
  <c r="N6079" i="3"/>
  <c r="Q6079" i="3" s="1"/>
  <c r="L6079" i="3"/>
  <c r="K6079" i="3" s="1"/>
  <c r="D6079" i="3" s="1"/>
  <c r="F6079" i="3" s="1"/>
  <c r="O6429" i="3" l="1"/>
  <c r="M6428" i="3"/>
  <c r="N6080" i="3"/>
  <c r="Q6080" i="3" s="1"/>
  <c r="L6080" i="3"/>
  <c r="K6080" i="3" s="1"/>
  <c r="D6080" i="3" s="1"/>
  <c r="F6080" i="3" s="1"/>
  <c r="O6430" i="3" l="1"/>
  <c r="M6429" i="3"/>
  <c r="L6081" i="3"/>
  <c r="K6081" i="3" s="1"/>
  <c r="D6081" i="3" s="1"/>
  <c r="N6081" i="3"/>
  <c r="Q6081" i="3" s="1"/>
  <c r="O6431" i="3" l="1"/>
  <c r="M6430" i="3"/>
  <c r="N6082" i="3"/>
  <c r="Q6082" i="3" s="1"/>
  <c r="L6082" i="3"/>
  <c r="K6082" i="3" s="1"/>
  <c r="D6082" i="3" s="1"/>
  <c r="F6081" i="3"/>
  <c r="O6432" i="3" l="1"/>
  <c r="M6431" i="3"/>
  <c r="F6082" i="3"/>
  <c r="N6083" i="3"/>
  <c r="Q6083" i="3" s="1"/>
  <c r="L6083" i="3"/>
  <c r="K6083" i="3" s="1"/>
  <c r="D6083" i="3" s="1"/>
  <c r="F6083" i="3" s="1"/>
  <c r="O6433" i="3" l="1"/>
  <c r="M6432" i="3"/>
  <c r="L6084" i="3"/>
  <c r="K6084" i="3" s="1"/>
  <c r="D6084" i="3" s="1"/>
  <c r="F6084" i="3" s="1"/>
  <c r="N6084" i="3"/>
  <c r="Q6084" i="3" s="1"/>
  <c r="O6434" i="3" l="1"/>
  <c r="M6433" i="3"/>
  <c r="N6085" i="3"/>
  <c r="Q6085" i="3" s="1"/>
  <c r="L6085" i="3"/>
  <c r="K6085" i="3" s="1"/>
  <c r="D6085" i="3" s="1"/>
  <c r="F6085" i="3" s="1"/>
  <c r="O6435" i="3" l="1"/>
  <c r="M6434" i="3"/>
  <c r="N6086" i="3"/>
  <c r="Q6086" i="3" s="1"/>
  <c r="L6086" i="3"/>
  <c r="K6086" i="3" s="1"/>
  <c r="D6086" i="3" s="1"/>
  <c r="F6086" i="3" s="1"/>
  <c r="BC58" i="6" l="1"/>
  <c r="BC59" i="6" s="1"/>
  <c r="O6436" i="3"/>
  <c r="M6435" i="3"/>
  <c r="L6087" i="3"/>
  <c r="K6087" i="3" s="1"/>
  <c r="D6087" i="3" s="1"/>
  <c r="N6087" i="3"/>
  <c r="Q6087" i="3" s="1"/>
  <c r="O6437" i="3" l="1"/>
  <c r="M6436" i="3"/>
  <c r="F6087" i="3"/>
  <c r="N6088" i="3"/>
  <c r="Q6088" i="3" s="1"/>
  <c r="L6088" i="3"/>
  <c r="K6088" i="3" s="1"/>
  <c r="D6088" i="3" s="1"/>
  <c r="F6088" i="3" s="1"/>
  <c r="O6438" i="3" l="1"/>
  <c r="M6437" i="3"/>
  <c r="N6089" i="3"/>
  <c r="Q6089" i="3" s="1"/>
  <c r="L6089" i="3"/>
  <c r="K6089" i="3" s="1"/>
  <c r="D6089" i="3" s="1"/>
  <c r="F6089" i="3" s="1"/>
  <c r="O6439" i="3" l="1"/>
  <c r="M6438" i="3"/>
  <c r="L6090" i="3"/>
  <c r="K6090" i="3" s="1"/>
  <c r="D6090" i="3" s="1"/>
  <c r="F6090" i="3" s="1"/>
  <c r="N6090" i="3"/>
  <c r="Q6090" i="3" s="1"/>
  <c r="O6440" i="3" l="1"/>
  <c r="M6439" i="3"/>
  <c r="N6091" i="3"/>
  <c r="Q6091" i="3" s="1"/>
  <c r="L6091" i="3"/>
  <c r="K6091" i="3" s="1"/>
  <c r="D6091" i="3" s="1"/>
  <c r="F6091" i="3" s="1"/>
  <c r="O6441" i="3" l="1"/>
  <c r="M6440" i="3"/>
  <c r="N6092" i="3"/>
  <c r="Q6092" i="3" s="1"/>
  <c r="L6092" i="3"/>
  <c r="K6092" i="3" s="1"/>
  <c r="D6092" i="3" s="1"/>
  <c r="O6442" i="3" l="1"/>
  <c r="M6441" i="3"/>
  <c r="F6092" i="3"/>
  <c r="AN10" i="6"/>
  <c r="AN11" i="6" s="1"/>
  <c r="AN65" i="6" s="1"/>
  <c r="N6093" i="3"/>
  <c r="Q6093" i="3" s="1"/>
  <c r="L6093" i="3"/>
  <c r="K6093" i="3" s="1"/>
  <c r="D6093" i="3" s="1"/>
  <c r="F6093" i="3" s="1"/>
  <c r="O6443" i="3" l="1"/>
  <c r="M6442" i="3"/>
  <c r="AN16" i="6"/>
  <c r="AN60" i="6"/>
  <c r="N6094" i="3"/>
  <c r="Q6094" i="3" s="1"/>
  <c r="L6094" i="3"/>
  <c r="K6094" i="3" s="1"/>
  <c r="D6094" i="3" s="1"/>
  <c r="F6094" i="3" s="1"/>
  <c r="O6444" i="3" l="1"/>
  <c r="M6443" i="3"/>
  <c r="N6095" i="3"/>
  <c r="Q6095" i="3" s="1"/>
  <c r="L6095" i="3"/>
  <c r="K6095" i="3" s="1"/>
  <c r="D6095" i="3" s="1"/>
  <c r="F6095" i="3" s="1"/>
  <c r="O6445" i="3" l="1"/>
  <c r="M6444" i="3"/>
  <c r="L6096" i="3"/>
  <c r="K6096" i="3" s="1"/>
  <c r="D6096" i="3" s="1"/>
  <c r="N6096" i="3"/>
  <c r="Q6096" i="3" s="1"/>
  <c r="O6446" i="3" l="1"/>
  <c r="M6445" i="3"/>
  <c r="F6096" i="3"/>
  <c r="N6097" i="3"/>
  <c r="Q6097" i="3" s="1"/>
  <c r="L6097" i="3"/>
  <c r="K6097" i="3" s="1"/>
  <c r="D6097" i="3" s="1"/>
  <c r="O6447" i="3" l="1"/>
  <c r="M6446" i="3"/>
  <c r="F6097" i="3"/>
  <c r="N6098" i="3"/>
  <c r="Q6098" i="3" s="1"/>
  <c r="L6098" i="3"/>
  <c r="K6098" i="3" s="1"/>
  <c r="D6098" i="3" s="1"/>
  <c r="F6098" i="3" s="1"/>
  <c r="O6448" i="3" l="1"/>
  <c r="M6447" i="3"/>
  <c r="L6099" i="3"/>
  <c r="K6099" i="3" s="1"/>
  <c r="D6099" i="3" s="1"/>
  <c r="F6099" i="3" s="1"/>
  <c r="N6099" i="3"/>
  <c r="Q6099" i="3" s="1"/>
  <c r="O6449" i="3" l="1"/>
  <c r="M6448" i="3"/>
  <c r="N6100" i="3"/>
  <c r="Q6100" i="3" s="1"/>
  <c r="L6100" i="3"/>
  <c r="K6100" i="3" s="1"/>
  <c r="D6100" i="3" s="1"/>
  <c r="F6100" i="3" s="1"/>
  <c r="O6450" i="3" l="1"/>
  <c r="M6449" i="3"/>
  <c r="N6101" i="3"/>
  <c r="Q6101" i="3" s="1"/>
  <c r="L6101" i="3"/>
  <c r="K6101" i="3" s="1"/>
  <c r="D6101" i="3" s="1"/>
  <c r="BC15" i="6" s="1"/>
  <c r="BC66" i="6" s="1"/>
  <c r="O6451" i="3" l="1"/>
  <c r="M6450" i="3"/>
  <c r="L6102" i="3"/>
  <c r="K6102" i="3" s="1"/>
  <c r="D6102" i="3" s="1"/>
  <c r="F6102" i="3" s="1"/>
  <c r="N6102" i="3"/>
  <c r="Q6102" i="3" s="1"/>
  <c r="F6101" i="3"/>
  <c r="O6452" i="3" l="1"/>
  <c r="M6451" i="3"/>
  <c r="N6103" i="3"/>
  <c r="Q6103" i="3" s="1"/>
  <c r="L6103" i="3"/>
  <c r="K6103" i="3" s="1"/>
  <c r="D6103" i="3" s="1"/>
  <c r="F6103" i="3" s="1"/>
  <c r="O6453" i="3" l="1"/>
  <c r="M6452" i="3"/>
  <c r="N6104" i="3"/>
  <c r="Q6104" i="3" s="1"/>
  <c r="L6104" i="3"/>
  <c r="K6104" i="3" s="1"/>
  <c r="D6104" i="3" s="1"/>
  <c r="F6104" i="3" s="1"/>
  <c r="O6454" i="3" l="1"/>
  <c r="M6453" i="3"/>
  <c r="N6105" i="3"/>
  <c r="Q6105" i="3" s="1"/>
  <c r="L6105" i="3"/>
  <c r="K6105" i="3" s="1"/>
  <c r="D6105" i="3" s="1"/>
  <c r="F6105" i="3" s="1"/>
  <c r="O6455" i="3" l="1"/>
  <c r="M6454" i="3"/>
  <c r="N6106" i="3"/>
  <c r="Q6106" i="3" s="1"/>
  <c r="L6106" i="3"/>
  <c r="K6106" i="3" s="1"/>
  <c r="D6106" i="3" s="1"/>
  <c r="F6106" i="3" s="1"/>
  <c r="O6456" i="3" l="1"/>
  <c r="M6455" i="3"/>
  <c r="N6107" i="3"/>
  <c r="Q6107" i="3" s="1"/>
  <c r="L6107" i="3"/>
  <c r="K6107" i="3" s="1"/>
  <c r="D6107" i="3" s="1"/>
  <c r="F6107" i="3" s="1"/>
  <c r="O6457" i="3" l="1"/>
  <c r="M6456" i="3"/>
  <c r="L6108" i="3"/>
  <c r="K6108" i="3" s="1"/>
  <c r="D6108" i="3" s="1"/>
  <c r="F6108" i="3" s="1"/>
  <c r="N6108" i="3"/>
  <c r="Q6108" i="3" s="1"/>
  <c r="O6458" i="3" l="1"/>
  <c r="M6457" i="3"/>
  <c r="N6109" i="3"/>
  <c r="Q6109" i="3" s="1"/>
  <c r="L6109" i="3"/>
  <c r="K6109" i="3" s="1"/>
  <c r="D6109" i="3" s="1"/>
  <c r="F6109" i="3" s="1"/>
  <c r="O6459" i="3" l="1"/>
  <c r="M6458" i="3"/>
  <c r="N6110" i="3"/>
  <c r="Q6110" i="3" s="1"/>
  <c r="L6110" i="3"/>
  <c r="K6110" i="3" s="1"/>
  <c r="D6110" i="3" s="1"/>
  <c r="F6110" i="3" s="1"/>
  <c r="O6460" i="3" l="1"/>
  <c r="M6459" i="3"/>
  <c r="L6111" i="3"/>
  <c r="K6111" i="3" s="1"/>
  <c r="D6111" i="3" s="1"/>
  <c r="N6111" i="3"/>
  <c r="Q6111" i="3" s="1"/>
  <c r="O6461" i="3" l="1"/>
  <c r="M6460" i="3"/>
  <c r="N6112" i="3"/>
  <c r="Q6112" i="3" s="1"/>
  <c r="L6112" i="3"/>
  <c r="K6112" i="3" s="1"/>
  <c r="D6112" i="3" s="1"/>
  <c r="F6111" i="3"/>
  <c r="O6462" i="3" l="1"/>
  <c r="M6461" i="3"/>
  <c r="F6112" i="3"/>
  <c r="N6113" i="3"/>
  <c r="Q6113" i="3" s="1"/>
  <c r="L6113" i="3"/>
  <c r="K6113" i="3" s="1"/>
  <c r="D6113" i="3" s="1"/>
  <c r="F6113" i="3" s="1"/>
  <c r="O6463" i="3" l="1"/>
  <c r="M6462" i="3"/>
  <c r="L6114" i="3"/>
  <c r="K6114" i="3" s="1"/>
  <c r="D6114" i="3" s="1"/>
  <c r="F6114" i="3" s="1"/>
  <c r="N6114" i="3"/>
  <c r="Q6114" i="3" s="1"/>
  <c r="O6464" i="3" l="1"/>
  <c r="M6463" i="3"/>
  <c r="N6115" i="3"/>
  <c r="Q6115" i="3" s="1"/>
  <c r="L6115" i="3"/>
  <c r="K6115" i="3" s="1"/>
  <c r="D6115" i="3" s="1"/>
  <c r="F6115" i="3" s="1"/>
  <c r="O6465" i="3" l="1"/>
  <c r="M6464" i="3"/>
  <c r="N6116" i="3"/>
  <c r="Q6116" i="3" s="1"/>
  <c r="L6116" i="3"/>
  <c r="K6116" i="3" s="1"/>
  <c r="D6116" i="3" s="1"/>
  <c r="F6116" i="3" s="1"/>
  <c r="BD58" i="6" l="1"/>
  <c r="BD59" i="6" s="1"/>
  <c r="O6466" i="3"/>
  <c r="M6465" i="3"/>
  <c r="N6117" i="3"/>
  <c r="Q6117" i="3" s="1"/>
  <c r="L6117" i="3"/>
  <c r="K6117" i="3" s="1"/>
  <c r="D6117" i="3" s="1"/>
  <c r="O6467" i="3" l="1"/>
  <c r="M6466" i="3"/>
  <c r="F6117" i="3"/>
  <c r="N6118" i="3"/>
  <c r="Q6118" i="3" s="1"/>
  <c r="L6118" i="3"/>
  <c r="K6118" i="3" s="1"/>
  <c r="D6118" i="3" s="1"/>
  <c r="F6118" i="3" s="1"/>
  <c r="O6468" i="3" l="1"/>
  <c r="M6467" i="3"/>
  <c r="N6119" i="3"/>
  <c r="Q6119" i="3" s="1"/>
  <c r="L6119" i="3"/>
  <c r="K6119" i="3" s="1"/>
  <c r="D6119" i="3" s="1"/>
  <c r="F6119" i="3" s="1"/>
  <c r="O6469" i="3" l="1"/>
  <c r="M6468" i="3"/>
  <c r="L6120" i="3"/>
  <c r="K6120" i="3" s="1"/>
  <c r="D6120" i="3" s="1"/>
  <c r="F6120" i="3" s="1"/>
  <c r="N6120" i="3"/>
  <c r="Q6120" i="3" s="1"/>
  <c r="O6470" i="3" l="1"/>
  <c r="M6469" i="3"/>
  <c r="N6121" i="3"/>
  <c r="Q6121" i="3" s="1"/>
  <c r="L6121" i="3"/>
  <c r="K6121" i="3" s="1"/>
  <c r="D6121" i="3" s="1"/>
  <c r="F6121" i="3" s="1"/>
  <c r="O6471" i="3" l="1"/>
  <c r="M6470" i="3"/>
  <c r="N6122" i="3"/>
  <c r="Q6122" i="3" s="1"/>
  <c r="L6122" i="3"/>
  <c r="K6122" i="3" s="1"/>
  <c r="D6122" i="3" s="1"/>
  <c r="O6472" i="3" l="1"/>
  <c r="M6471" i="3"/>
  <c r="F6122" i="3"/>
  <c r="AO10" i="6"/>
  <c r="AO11" i="6" s="1"/>
  <c r="AO65" i="6" s="1"/>
  <c r="L6123" i="3"/>
  <c r="K6123" i="3" s="1"/>
  <c r="D6123" i="3" s="1"/>
  <c r="F6123" i="3" s="1"/>
  <c r="N6123" i="3"/>
  <c r="Q6123" i="3" s="1"/>
  <c r="O6473" i="3" l="1"/>
  <c r="M6472" i="3"/>
  <c r="AO16" i="6"/>
  <c r="AO60" i="6"/>
  <c r="N6124" i="3"/>
  <c r="Q6124" i="3" s="1"/>
  <c r="L6124" i="3"/>
  <c r="K6124" i="3" s="1"/>
  <c r="D6124" i="3" s="1"/>
  <c r="F6124" i="3" s="1"/>
  <c r="O6474" i="3" l="1"/>
  <c r="M6473" i="3"/>
  <c r="N6125" i="3"/>
  <c r="Q6125" i="3" s="1"/>
  <c r="L6125" i="3"/>
  <c r="K6125" i="3" s="1"/>
  <c r="D6125" i="3" s="1"/>
  <c r="F6125" i="3" s="1"/>
  <c r="O6475" i="3" l="1"/>
  <c r="M6474" i="3"/>
  <c r="L6126" i="3"/>
  <c r="K6126" i="3" s="1"/>
  <c r="D6126" i="3" s="1"/>
  <c r="F6126" i="3" s="1"/>
  <c r="N6126" i="3"/>
  <c r="Q6126" i="3" s="1"/>
  <c r="O6476" i="3" l="1"/>
  <c r="M6475" i="3"/>
  <c r="N6127" i="3"/>
  <c r="Q6127" i="3" s="1"/>
  <c r="L6127" i="3"/>
  <c r="K6127" i="3" s="1"/>
  <c r="D6127" i="3" s="1"/>
  <c r="O6477" i="3" l="1"/>
  <c r="M6476" i="3"/>
  <c r="F6127" i="3"/>
  <c r="N6128" i="3"/>
  <c r="Q6128" i="3" s="1"/>
  <c r="L6128" i="3"/>
  <c r="K6128" i="3" s="1"/>
  <c r="D6128" i="3" s="1"/>
  <c r="O6478" i="3" l="1"/>
  <c r="M6477" i="3"/>
  <c r="F6128" i="3"/>
  <c r="N6129" i="3"/>
  <c r="Q6129" i="3" s="1"/>
  <c r="L6129" i="3"/>
  <c r="K6129" i="3" s="1"/>
  <c r="D6129" i="3" s="1"/>
  <c r="F6129" i="3" s="1"/>
  <c r="O6479" i="3" l="1"/>
  <c r="M6478" i="3"/>
  <c r="N6130" i="3"/>
  <c r="Q6130" i="3" s="1"/>
  <c r="L6130" i="3"/>
  <c r="K6130" i="3" s="1"/>
  <c r="D6130" i="3" s="1"/>
  <c r="F6130" i="3" s="1"/>
  <c r="O6480" i="3" l="1"/>
  <c r="M6479" i="3"/>
  <c r="N6131" i="3"/>
  <c r="Q6131" i="3" s="1"/>
  <c r="L6131" i="3"/>
  <c r="K6131" i="3" s="1"/>
  <c r="D6131" i="3" s="1"/>
  <c r="BD15" i="6" s="1"/>
  <c r="BD66" i="6" s="1"/>
  <c r="O6481" i="3" l="1"/>
  <c r="M6480" i="3"/>
  <c r="L6132" i="3"/>
  <c r="K6132" i="3" s="1"/>
  <c r="D6132" i="3" s="1"/>
  <c r="F6132" i="3" s="1"/>
  <c r="N6132" i="3"/>
  <c r="Q6132" i="3" s="1"/>
  <c r="F6131" i="3"/>
  <c r="O6482" i="3" l="1"/>
  <c r="M6481" i="3"/>
  <c r="N6133" i="3"/>
  <c r="Q6133" i="3" s="1"/>
  <c r="L6133" i="3"/>
  <c r="K6133" i="3" s="1"/>
  <c r="D6133" i="3" s="1"/>
  <c r="F6133" i="3" s="1"/>
  <c r="O6483" i="3" l="1"/>
  <c r="M6482" i="3"/>
  <c r="N6134" i="3"/>
  <c r="Q6134" i="3" s="1"/>
  <c r="L6134" i="3"/>
  <c r="K6134" i="3" s="1"/>
  <c r="D6134" i="3" s="1"/>
  <c r="F6134" i="3" s="1"/>
  <c r="O6484" i="3" l="1"/>
  <c r="M6483" i="3"/>
  <c r="L6135" i="3"/>
  <c r="K6135" i="3" s="1"/>
  <c r="D6135" i="3" s="1"/>
  <c r="F6135" i="3" s="1"/>
  <c r="N6135" i="3"/>
  <c r="Q6135" i="3" s="1"/>
  <c r="O6485" i="3" l="1"/>
  <c r="M6484" i="3"/>
  <c r="N6136" i="3"/>
  <c r="Q6136" i="3" s="1"/>
  <c r="L6136" i="3"/>
  <c r="K6136" i="3" s="1"/>
  <c r="D6136" i="3" s="1"/>
  <c r="F6136" i="3" s="1"/>
  <c r="O6486" i="3" l="1"/>
  <c r="M6485" i="3"/>
  <c r="N6137" i="3"/>
  <c r="Q6137" i="3" s="1"/>
  <c r="L6137" i="3"/>
  <c r="K6137" i="3" s="1"/>
  <c r="D6137" i="3" s="1"/>
  <c r="F6137" i="3" s="1"/>
  <c r="O6487" i="3" l="1"/>
  <c r="M6486" i="3"/>
  <c r="L6138" i="3"/>
  <c r="K6138" i="3" s="1"/>
  <c r="D6138" i="3" s="1"/>
  <c r="F6138" i="3" s="1"/>
  <c r="N6138" i="3"/>
  <c r="Q6138" i="3" s="1"/>
  <c r="O6488" i="3" l="1"/>
  <c r="M6487" i="3"/>
  <c r="N6139" i="3"/>
  <c r="Q6139" i="3" s="1"/>
  <c r="L6139" i="3"/>
  <c r="K6139" i="3" s="1"/>
  <c r="D6139" i="3" s="1"/>
  <c r="F6139" i="3" s="1"/>
  <c r="O6489" i="3" l="1"/>
  <c r="M6488" i="3"/>
  <c r="N6140" i="3"/>
  <c r="Q6140" i="3" s="1"/>
  <c r="L6140" i="3"/>
  <c r="K6140" i="3" s="1"/>
  <c r="D6140" i="3" s="1"/>
  <c r="F6140" i="3" s="1"/>
  <c r="O6490" i="3" l="1"/>
  <c r="M6489" i="3"/>
  <c r="N6141" i="3"/>
  <c r="Q6141" i="3" s="1"/>
  <c r="L6141" i="3"/>
  <c r="K6141" i="3" s="1"/>
  <c r="D6141" i="3" s="1"/>
  <c r="F6141" i="3" s="1"/>
  <c r="O6491" i="3" l="1"/>
  <c r="M6490" i="3"/>
  <c r="N6142" i="3"/>
  <c r="Q6142" i="3" s="1"/>
  <c r="L6142" i="3"/>
  <c r="K6142" i="3" s="1"/>
  <c r="D6142" i="3" s="1"/>
  <c r="O6492" i="3" l="1"/>
  <c r="M6491" i="3"/>
  <c r="N6143" i="3"/>
  <c r="Q6143" i="3" s="1"/>
  <c r="L6143" i="3"/>
  <c r="K6143" i="3" s="1"/>
  <c r="D6143" i="3" s="1"/>
  <c r="F6142" i="3"/>
  <c r="O6493" i="3" l="1"/>
  <c r="M6492" i="3"/>
  <c r="F6143" i="3"/>
  <c r="L6144" i="3"/>
  <c r="K6144" i="3" s="1"/>
  <c r="D6144" i="3" s="1"/>
  <c r="F6144" i="3" s="1"/>
  <c r="N6144" i="3"/>
  <c r="Q6144" i="3" s="1"/>
  <c r="O6494" i="3" l="1"/>
  <c r="M6493" i="3"/>
  <c r="N6145" i="3"/>
  <c r="Q6145" i="3" s="1"/>
  <c r="L6145" i="3"/>
  <c r="K6145" i="3" s="1"/>
  <c r="D6145" i="3" s="1"/>
  <c r="F6145" i="3" s="1"/>
  <c r="O6495" i="3" l="1"/>
  <c r="M6494" i="3"/>
  <c r="N6146" i="3"/>
  <c r="Q6146" i="3" s="1"/>
  <c r="L6146" i="3"/>
  <c r="K6146" i="3" s="1"/>
  <c r="D6146" i="3" s="1"/>
  <c r="F6146" i="3" s="1"/>
  <c r="O6496" i="3" l="1"/>
  <c r="M6495" i="3"/>
  <c r="L6147" i="3"/>
  <c r="K6147" i="3" s="1"/>
  <c r="D6147" i="3" s="1"/>
  <c r="N6147" i="3"/>
  <c r="Q6147" i="3" s="1"/>
  <c r="BE58" i="6" l="1"/>
  <c r="BE59" i="6" s="1"/>
  <c r="O6497" i="3"/>
  <c r="M6496" i="3"/>
  <c r="F6147" i="3"/>
  <c r="N6148" i="3"/>
  <c r="Q6148" i="3" s="1"/>
  <c r="L6148" i="3"/>
  <c r="K6148" i="3" s="1"/>
  <c r="D6148" i="3" s="1"/>
  <c r="F6148" i="3" s="1"/>
  <c r="O6498" i="3" l="1"/>
  <c r="M6497" i="3"/>
  <c r="N6149" i="3"/>
  <c r="Q6149" i="3" s="1"/>
  <c r="L6149" i="3"/>
  <c r="K6149" i="3" s="1"/>
  <c r="D6149" i="3" s="1"/>
  <c r="F6149" i="3" s="1"/>
  <c r="O6499" i="3" l="1"/>
  <c r="M6498" i="3"/>
  <c r="L6150" i="3"/>
  <c r="K6150" i="3" s="1"/>
  <c r="D6150" i="3" s="1"/>
  <c r="F6150" i="3" s="1"/>
  <c r="N6150" i="3"/>
  <c r="Q6150" i="3" s="1"/>
  <c r="O6500" i="3" l="1"/>
  <c r="M6499" i="3"/>
  <c r="N6151" i="3"/>
  <c r="Q6151" i="3" s="1"/>
  <c r="L6151" i="3"/>
  <c r="K6151" i="3" s="1"/>
  <c r="D6151" i="3" s="1"/>
  <c r="F6151" i="3" s="1"/>
  <c r="O6501" i="3" l="1"/>
  <c r="M6500" i="3"/>
  <c r="N6152" i="3"/>
  <c r="Q6152" i="3" s="1"/>
  <c r="L6152" i="3"/>
  <c r="K6152" i="3" s="1"/>
  <c r="D6152" i="3" s="1"/>
  <c r="O6502" i="3" l="1"/>
  <c r="M6501" i="3"/>
  <c r="F6152" i="3"/>
  <c r="AP10" i="6"/>
  <c r="AP11" i="6" s="1"/>
  <c r="AP65" i="6" s="1"/>
  <c r="L6153" i="3"/>
  <c r="K6153" i="3" s="1"/>
  <c r="D6153" i="3" s="1"/>
  <c r="F6153" i="3" s="1"/>
  <c r="N6153" i="3"/>
  <c r="Q6153" i="3" s="1"/>
  <c r="O6503" i="3" l="1"/>
  <c r="M6502" i="3"/>
  <c r="AP16" i="6"/>
  <c r="AP60" i="6"/>
  <c r="N6154" i="3"/>
  <c r="Q6154" i="3" s="1"/>
  <c r="L6154" i="3"/>
  <c r="K6154" i="3" s="1"/>
  <c r="D6154" i="3" s="1"/>
  <c r="F6154" i="3" s="1"/>
  <c r="O6504" i="3" l="1"/>
  <c r="M6503" i="3"/>
  <c r="N6155" i="3"/>
  <c r="Q6155" i="3" s="1"/>
  <c r="L6155" i="3"/>
  <c r="K6155" i="3" s="1"/>
  <c r="D6155" i="3" s="1"/>
  <c r="F6155" i="3" s="1"/>
  <c r="O6505" i="3" l="1"/>
  <c r="M6504" i="3"/>
  <c r="L6156" i="3"/>
  <c r="K6156" i="3" s="1"/>
  <c r="D6156" i="3" s="1"/>
  <c r="F6156" i="3" s="1"/>
  <c r="N6156" i="3"/>
  <c r="Q6156" i="3" s="1"/>
  <c r="O6506" i="3" l="1"/>
  <c r="M6505" i="3"/>
  <c r="N6157" i="3"/>
  <c r="Q6157" i="3" s="1"/>
  <c r="L6157" i="3"/>
  <c r="K6157" i="3" s="1"/>
  <c r="D6157" i="3" s="1"/>
  <c r="O6507" i="3" l="1"/>
  <c r="M6506" i="3"/>
  <c r="F6157" i="3"/>
  <c r="N6158" i="3"/>
  <c r="Q6158" i="3" s="1"/>
  <c r="L6158" i="3"/>
  <c r="K6158" i="3" s="1"/>
  <c r="D6158" i="3" s="1"/>
  <c r="O6508" i="3" l="1"/>
  <c r="M6507" i="3"/>
  <c r="F6158" i="3"/>
  <c r="L6159" i="3"/>
  <c r="K6159" i="3" s="1"/>
  <c r="D6159" i="3" s="1"/>
  <c r="F6159" i="3" s="1"/>
  <c r="N6159" i="3"/>
  <c r="Q6159" i="3" s="1"/>
  <c r="O6509" i="3" l="1"/>
  <c r="M6508" i="3"/>
  <c r="N6160" i="3"/>
  <c r="Q6160" i="3" s="1"/>
  <c r="L6160" i="3"/>
  <c r="K6160" i="3" s="1"/>
  <c r="D6160" i="3" s="1"/>
  <c r="F6160" i="3" s="1"/>
  <c r="O6510" i="3" l="1"/>
  <c r="M6509" i="3"/>
  <c r="N6161" i="3"/>
  <c r="Q6161" i="3" s="1"/>
  <c r="L6161" i="3"/>
  <c r="K6161" i="3" s="1"/>
  <c r="D6161" i="3" s="1"/>
  <c r="F6161" i="3" s="1"/>
  <c r="O6511" i="3" l="1"/>
  <c r="M6510" i="3"/>
  <c r="L6162" i="3"/>
  <c r="K6162" i="3" s="1"/>
  <c r="D6162" i="3" s="1"/>
  <c r="BE15" i="6" s="1"/>
  <c r="BE66" i="6" s="1"/>
  <c r="N6162" i="3"/>
  <c r="Q6162" i="3" s="1"/>
  <c r="O6512" i="3" l="1"/>
  <c r="M6511" i="3"/>
  <c r="N6163" i="3"/>
  <c r="Q6163" i="3" s="1"/>
  <c r="L6163" i="3"/>
  <c r="K6163" i="3" s="1"/>
  <c r="D6163" i="3" s="1"/>
  <c r="F6163" i="3" s="1"/>
  <c r="F6162" i="3"/>
  <c r="O6513" i="3" l="1"/>
  <c r="M6512" i="3"/>
  <c r="N6164" i="3"/>
  <c r="Q6164" i="3" s="1"/>
  <c r="L6164" i="3"/>
  <c r="K6164" i="3" s="1"/>
  <c r="D6164" i="3" s="1"/>
  <c r="F6164" i="3" s="1"/>
  <c r="O6514" i="3" l="1"/>
  <c r="M6513" i="3"/>
  <c r="N6165" i="3"/>
  <c r="Q6165" i="3" s="1"/>
  <c r="L6165" i="3"/>
  <c r="K6165" i="3" s="1"/>
  <c r="D6165" i="3" s="1"/>
  <c r="F6165" i="3" s="1"/>
  <c r="O6515" i="3" l="1"/>
  <c r="M6514" i="3"/>
  <c r="N6166" i="3"/>
  <c r="Q6166" i="3" s="1"/>
  <c r="L6166" i="3"/>
  <c r="K6166" i="3" s="1"/>
  <c r="D6166" i="3" s="1"/>
  <c r="F6166" i="3" s="1"/>
  <c r="O6516" i="3" l="1"/>
  <c r="M6515" i="3"/>
  <c r="N6167" i="3"/>
  <c r="Q6167" i="3" s="1"/>
  <c r="L6167" i="3"/>
  <c r="K6167" i="3" s="1"/>
  <c r="D6167" i="3" s="1"/>
  <c r="F6167" i="3" s="1"/>
  <c r="O6517" i="3" l="1"/>
  <c r="M6516" i="3"/>
  <c r="L6168" i="3"/>
  <c r="K6168" i="3" s="1"/>
  <c r="D6168" i="3" s="1"/>
  <c r="F6168" i="3" s="1"/>
  <c r="N6168" i="3"/>
  <c r="Q6168" i="3" s="1"/>
  <c r="O6518" i="3" l="1"/>
  <c r="M6517" i="3"/>
  <c r="N6169" i="3"/>
  <c r="Q6169" i="3" s="1"/>
  <c r="L6169" i="3"/>
  <c r="K6169" i="3" s="1"/>
  <c r="D6169" i="3" s="1"/>
  <c r="F6169" i="3" s="1"/>
  <c r="O6519" i="3" l="1"/>
  <c r="M6518" i="3"/>
  <c r="N6170" i="3"/>
  <c r="Q6170" i="3" s="1"/>
  <c r="L6170" i="3"/>
  <c r="K6170" i="3" s="1"/>
  <c r="D6170" i="3" s="1"/>
  <c r="F6170" i="3" s="1"/>
  <c r="O6520" i="3" l="1"/>
  <c r="M6519" i="3"/>
  <c r="L6171" i="3"/>
  <c r="K6171" i="3" s="1"/>
  <c r="D6171" i="3" s="1"/>
  <c r="F6171" i="3" s="1"/>
  <c r="N6171" i="3"/>
  <c r="Q6171" i="3" s="1"/>
  <c r="O6521" i="3" l="1"/>
  <c r="M6520" i="3"/>
  <c r="N6172" i="3"/>
  <c r="Q6172" i="3" s="1"/>
  <c r="L6172" i="3"/>
  <c r="K6172" i="3" s="1"/>
  <c r="D6172" i="3" s="1"/>
  <c r="O6522" i="3" l="1"/>
  <c r="M6521" i="3"/>
  <c r="N6173" i="3"/>
  <c r="Q6173" i="3" s="1"/>
  <c r="L6173" i="3"/>
  <c r="K6173" i="3" s="1"/>
  <c r="D6173" i="3" s="1"/>
  <c r="F6172" i="3"/>
  <c r="O6523" i="3" l="1"/>
  <c r="M6522" i="3"/>
  <c r="F6173" i="3"/>
  <c r="L6174" i="3"/>
  <c r="K6174" i="3" s="1"/>
  <c r="D6174" i="3" s="1"/>
  <c r="F6174" i="3" s="1"/>
  <c r="N6174" i="3"/>
  <c r="Q6174" i="3" s="1"/>
  <c r="O6524" i="3" l="1"/>
  <c r="M6523" i="3"/>
  <c r="N6175" i="3"/>
  <c r="Q6175" i="3" s="1"/>
  <c r="L6175" i="3"/>
  <c r="K6175" i="3" s="1"/>
  <c r="D6175" i="3" s="1"/>
  <c r="F6175" i="3" s="1"/>
  <c r="O6525" i="3" l="1"/>
  <c r="M6524" i="3"/>
  <c r="N6176" i="3"/>
  <c r="Q6176" i="3" s="1"/>
  <c r="L6176" i="3"/>
  <c r="K6176" i="3" s="1"/>
  <c r="D6176" i="3" s="1"/>
  <c r="F6176" i="3" s="1"/>
  <c r="O6526" i="3" l="1"/>
  <c r="M6525" i="3"/>
  <c r="N6177" i="3"/>
  <c r="Q6177" i="3" s="1"/>
  <c r="L6177" i="3"/>
  <c r="K6177" i="3" s="1"/>
  <c r="D6177" i="3" s="1"/>
  <c r="F6177" i="3" s="1"/>
  <c r="BF58" i="6" l="1"/>
  <c r="BF59" i="6" s="1"/>
  <c r="O6527" i="3"/>
  <c r="M6526" i="3"/>
  <c r="N6178" i="3"/>
  <c r="Q6178" i="3" s="1"/>
  <c r="L6178" i="3"/>
  <c r="K6178" i="3" s="1"/>
  <c r="D6178" i="3" s="1"/>
  <c r="O6528" i="3" l="1"/>
  <c r="M6527" i="3"/>
  <c r="F6178" i="3"/>
  <c r="N6179" i="3"/>
  <c r="Q6179" i="3" s="1"/>
  <c r="L6179" i="3"/>
  <c r="K6179" i="3" s="1"/>
  <c r="D6179" i="3" s="1"/>
  <c r="F6179" i="3" s="1"/>
  <c r="O6529" i="3" l="1"/>
  <c r="M6528" i="3"/>
  <c r="L6180" i="3"/>
  <c r="K6180" i="3" s="1"/>
  <c r="D6180" i="3" s="1"/>
  <c r="F6180" i="3" s="1"/>
  <c r="N6180" i="3"/>
  <c r="Q6180" i="3" s="1"/>
  <c r="O6530" i="3" l="1"/>
  <c r="M6529" i="3"/>
  <c r="N6181" i="3"/>
  <c r="Q6181" i="3" s="1"/>
  <c r="L6181" i="3"/>
  <c r="K6181" i="3" s="1"/>
  <c r="D6181" i="3" s="1"/>
  <c r="F6181" i="3" s="1"/>
  <c r="O6531" i="3" l="1"/>
  <c r="M6530" i="3"/>
  <c r="N6182" i="3"/>
  <c r="Q6182" i="3" s="1"/>
  <c r="L6182" i="3"/>
  <c r="K6182" i="3" s="1"/>
  <c r="D6182" i="3" s="1"/>
  <c r="F6182" i="3" s="1"/>
  <c r="O6532" i="3" l="1"/>
  <c r="M6531" i="3"/>
  <c r="L6183" i="3"/>
  <c r="K6183" i="3" s="1"/>
  <c r="D6183" i="3" s="1"/>
  <c r="N6183" i="3"/>
  <c r="Q6183" i="3" s="1"/>
  <c r="O6533" i="3" l="1"/>
  <c r="M6532" i="3"/>
  <c r="F6183" i="3"/>
  <c r="AQ10" i="6"/>
  <c r="AQ11" i="6" s="1"/>
  <c r="AQ65" i="6" s="1"/>
  <c r="N6184" i="3"/>
  <c r="Q6184" i="3" s="1"/>
  <c r="L6184" i="3"/>
  <c r="K6184" i="3" s="1"/>
  <c r="D6184" i="3" s="1"/>
  <c r="F6184" i="3" s="1"/>
  <c r="O6534" i="3" l="1"/>
  <c r="M6533" i="3"/>
  <c r="AQ16" i="6"/>
  <c r="AQ60" i="6"/>
  <c r="N6185" i="3"/>
  <c r="Q6185" i="3" s="1"/>
  <c r="L6185" i="3"/>
  <c r="K6185" i="3" s="1"/>
  <c r="D6185" i="3" s="1"/>
  <c r="F6185" i="3" s="1"/>
  <c r="O6535" i="3" l="1"/>
  <c r="M6534" i="3"/>
  <c r="L6186" i="3"/>
  <c r="K6186" i="3" s="1"/>
  <c r="D6186" i="3" s="1"/>
  <c r="F6186" i="3" s="1"/>
  <c r="N6186" i="3"/>
  <c r="Q6186" i="3" s="1"/>
  <c r="O6536" i="3" l="1"/>
  <c r="M6535" i="3"/>
  <c r="N6187" i="3"/>
  <c r="Q6187" i="3" s="1"/>
  <c r="L6187" i="3"/>
  <c r="K6187" i="3" s="1"/>
  <c r="D6187" i="3" s="1"/>
  <c r="F6187" i="3" s="1"/>
  <c r="O6537" i="3" l="1"/>
  <c r="M6536" i="3"/>
  <c r="N6188" i="3"/>
  <c r="Q6188" i="3" s="1"/>
  <c r="L6188" i="3"/>
  <c r="K6188" i="3" s="1"/>
  <c r="D6188" i="3" s="1"/>
  <c r="O6538" i="3" l="1"/>
  <c r="M6537" i="3"/>
  <c r="F6188" i="3"/>
  <c r="L6189" i="3"/>
  <c r="K6189" i="3" s="1"/>
  <c r="D6189" i="3" s="1"/>
  <c r="N6189" i="3"/>
  <c r="Q6189" i="3" s="1"/>
  <c r="O6539" i="3" l="1"/>
  <c r="M6538" i="3"/>
  <c r="F6189" i="3"/>
  <c r="N6190" i="3"/>
  <c r="Q6190" i="3" s="1"/>
  <c r="L6190" i="3"/>
  <c r="K6190" i="3" s="1"/>
  <c r="D6190" i="3" s="1"/>
  <c r="F6190" i="3" s="1"/>
  <c r="O6540" i="3" l="1"/>
  <c r="M6539" i="3"/>
  <c r="N6191" i="3"/>
  <c r="Q6191" i="3" s="1"/>
  <c r="L6191" i="3"/>
  <c r="K6191" i="3" s="1"/>
  <c r="D6191" i="3" s="1"/>
  <c r="F6191" i="3" s="1"/>
  <c r="O6541" i="3" l="1"/>
  <c r="M6540" i="3"/>
  <c r="L6192" i="3"/>
  <c r="K6192" i="3" s="1"/>
  <c r="D6192" i="3" s="1"/>
  <c r="BF15" i="6" s="1"/>
  <c r="BF66" i="6" s="1"/>
  <c r="N6192" i="3"/>
  <c r="Q6192" i="3" s="1"/>
  <c r="O6542" i="3" l="1"/>
  <c r="M6541" i="3"/>
  <c r="N6193" i="3"/>
  <c r="Q6193" i="3" s="1"/>
  <c r="L6193" i="3"/>
  <c r="K6193" i="3" s="1"/>
  <c r="D6193" i="3" s="1"/>
  <c r="F6193" i="3" s="1"/>
  <c r="F6192" i="3"/>
  <c r="O6543" i="3" l="1"/>
  <c r="M6542" i="3"/>
  <c r="N6194" i="3"/>
  <c r="Q6194" i="3" s="1"/>
  <c r="L6194" i="3"/>
  <c r="K6194" i="3" s="1"/>
  <c r="D6194" i="3" s="1"/>
  <c r="F6194" i="3" s="1"/>
  <c r="O6544" i="3" l="1"/>
  <c r="M6543" i="3"/>
  <c r="L6195" i="3"/>
  <c r="K6195" i="3" s="1"/>
  <c r="D6195" i="3" s="1"/>
  <c r="F6195" i="3" s="1"/>
  <c r="N6195" i="3"/>
  <c r="Q6195" i="3" s="1"/>
  <c r="O6545" i="3" l="1"/>
  <c r="M6544" i="3"/>
  <c r="N6196" i="3"/>
  <c r="Q6196" i="3" s="1"/>
  <c r="L6196" i="3"/>
  <c r="K6196" i="3" s="1"/>
  <c r="D6196" i="3" s="1"/>
  <c r="F6196" i="3" s="1"/>
  <c r="O6546" i="3" l="1"/>
  <c r="M6545" i="3"/>
  <c r="N6197" i="3"/>
  <c r="Q6197" i="3" s="1"/>
  <c r="L6197" i="3"/>
  <c r="K6197" i="3" s="1"/>
  <c r="D6197" i="3" s="1"/>
  <c r="F6197" i="3" s="1"/>
  <c r="O6547" i="3" l="1"/>
  <c r="M6546" i="3"/>
  <c r="L6198" i="3"/>
  <c r="K6198" i="3" s="1"/>
  <c r="D6198" i="3" s="1"/>
  <c r="F6198" i="3" s="1"/>
  <c r="N6198" i="3"/>
  <c r="Q6198" i="3" s="1"/>
  <c r="O6548" i="3" l="1"/>
  <c r="M6547" i="3"/>
  <c r="N6199" i="3"/>
  <c r="Q6199" i="3" s="1"/>
  <c r="L6199" i="3"/>
  <c r="K6199" i="3" s="1"/>
  <c r="D6199" i="3" s="1"/>
  <c r="F6199" i="3" s="1"/>
  <c r="O6549" i="3" l="1"/>
  <c r="M6548" i="3"/>
  <c r="N6200" i="3"/>
  <c r="Q6200" i="3" s="1"/>
  <c r="L6200" i="3"/>
  <c r="K6200" i="3" s="1"/>
  <c r="D6200" i="3" s="1"/>
  <c r="F6200" i="3" s="1"/>
  <c r="O6550" i="3" l="1"/>
  <c r="M6549" i="3"/>
  <c r="N6201" i="3"/>
  <c r="Q6201" i="3" s="1"/>
  <c r="L6201" i="3"/>
  <c r="K6201" i="3" s="1"/>
  <c r="D6201" i="3" s="1"/>
  <c r="F6201" i="3" s="1"/>
  <c r="O6551" i="3" l="1"/>
  <c r="M6550" i="3"/>
  <c r="N6202" i="3"/>
  <c r="Q6202" i="3" s="1"/>
  <c r="L6202" i="3"/>
  <c r="K6202" i="3" s="1"/>
  <c r="D6202" i="3" s="1"/>
  <c r="F6202" i="3" s="1"/>
  <c r="O6552" i="3" l="1"/>
  <c r="M6551" i="3"/>
  <c r="N6203" i="3"/>
  <c r="Q6203" i="3" s="1"/>
  <c r="L6203" i="3"/>
  <c r="K6203" i="3" s="1"/>
  <c r="D6203" i="3" s="1"/>
  <c r="O6553" i="3" l="1"/>
  <c r="M6552" i="3"/>
  <c r="L6204" i="3"/>
  <c r="K6204" i="3" s="1"/>
  <c r="D6204" i="3" s="1"/>
  <c r="N6204" i="3"/>
  <c r="Q6204" i="3" s="1"/>
  <c r="F6203" i="3"/>
  <c r="O6554" i="3" l="1"/>
  <c r="M6553" i="3"/>
  <c r="F6204" i="3"/>
  <c r="N6205" i="3"/>
  <c r="Q6205" i="3" s="1"/>
  <c r="L6205" i="3"/>
  <c r="K6205" i="3" s="1"/>
  <c r="D6205" i="3" s="1"/>
  <c r="F6205" i="3" s="1"/>
  <c r="O6555" i="3" l="1"/>
  <c r="M6554" i="3"/>
  <c r="N6206" i="3"/>
  <c r="Q6206" i="3" s="1"/>
  <c r="L6206" i="3"/>
  <c r="K6206" i="3" s="1"/>
  <c r="D6206" i="3" s="1"/>
  <c r="F6206" i="3" s="1"/>
  <c r="O6556" i="3" l="1"/>
  <c r="M6555" i="3"/>
  <c r="L6207" i="3"/>
  <c r="K6207" i="3" s="1"/>
  <c r="D6207" i="3" s="1"/>
  <c r="F6207" i="3" s="1"/>
  <c r="N6207" i="3"/>
  <c r="Q6207" i="3" s="1"/>
  <c r="BG58" i="6" l="1"/>
  <c r="BG59" i="6" s="1"/>
  <c r="O6557" i="3"/>
  <c r="M6556" i="3"/>
  <c r="N6208" i="3"/>
  <c r="Q6208" i="3" s="1"/>
  <c r="L6208" i="3"/>
  <c r="K6208" i="3" s="1"/>
  <c r="D6208" i="3" s="1"/>
  <c r="O6558" i="3" l="1"/>
  <c r="M6557" i="3"/>
  <c r="F6208" i="3"/>
  <c r="N6209" i="3"/>
  <c r="Q6209" i="3" s="1"/>
  <c r="L6209" i="3"/>
  <c r="K6209" i="3" s="1"/>
  <c r="D6209" i="3" s="1"/>
  <c r="F6209" i="3" s="1"/>
  <c r="O6559" i="3" l="1"/>
  <c r="M6558" i="3"/>
  <c r="L6210" i="3"/>
  <c r="K6210" i="3" s="1"/>
  <c r="D6210" i="3" s="1"/>
  <c r="F6210" i="3" s="1"/>
  <c r="N6210" i="3"/>
  <c r="Q6210" i="3" s="1"/>
  <c r="O6560" i="3" l="1"/>
  <c r="M6559" i="3"/>
  <c r="N6211" i="3"/>
  <c r="Q6211" i="3" s="1"/>
  <c r="L6211" i="3"/>
  <c r="K6211" i="3" s="1"/>
  <c r="D6211" i="3" s="1"/>
  <c r="F6211" i="3" s="1"/>
  <c r="O6561" i="3" l="1"/>
  <c r="M6560" i="3"/>
  <c r="N6212" i="3"/>
  <c r="Q6212" i="3" s="1"/>
  <c r="L6212" i="3"/>
  <c r="K6212" i="3" s="1"/>
  <c r="D6212" i="3" s="1"/>
  <c r="F6212" i="3" s="1"/>
  <c r="O6562" i="3" l="1"/>
  <c r="M6561" i="3"/>
  <c r="N6213" i="3"/>
  <c r="Q6213" i="3" s="1"/>
  <c r="L6213" i="3"/>
  <c r="K6213" i="3" s="1"/>
  <c r="D6213" i="3" s="1"/>
  <c r="O6563" i="3" l="1"/>
  <c r="M6562" i="3"/>
  <c r="F6213" i="3"/>
  <c r="AR10" i="6"/>
  <c r="AR11" i="6" s="1"/>
  <c r="AR65" i="6" s="1"/>
  <c r="N6214" i="3"/>
  <c r="Q6214" i="3" s="1"/>
  <c r="L6214" i="3"/>
  <c r="K6214" i="3" s="1"/>
  <c r="D6214" i="3" s="1"/>
  <c r="F6214" i="3" s="1"/>
  <c r="O6564" i="3" l="1"/>
  <c r="M6563" i="3"/>
  <c r="AR16" i="6"/>
  <c r="AR60" i="6"/>
  <c r="N6215" i="3"/>
  <c r="Q6215" i="3" s="1"/>
  <c r="L6215" i="3"/>
  <c r="K6215" i="3" s="1"/>
  <c r="D6215" i="3" s="1"/>
  <c r="F6215" i="3" s="1"/>
  <c r="O6565" i="3" l="1"/>
  <c r="M6564" i="3"/>
  <c r="L6216" i="3"/>
  <c r="K6216" i="3" s="1"/>
  <c r="D6216" i="3" s="1"/>
  <c r="F6216" i="3" s="1"/>
  <c r="N6216" i="3"/>
  <c r="Q6216" i="3" s="1"/>
  <c r="O6566" i="3" l="1"/>
  <c r="M6565" i="3"/>
  <c r="N6217" i="3"/>
  <c r="Q6217" i="3" s="1"/>
  <c r="L6217" i="3"/>
  <c r="K6217" i="3" s="1"/>
  <c r="D6217" i="3" s="1"/>
  <c r="F6217" i="3" s="1"/>
  <c r="O6567" i="3" l="1"/>
  <c r="M6566" i="3"/>
  <c r="N6218" i="3"/>
  <c r="Q6218" i="3" s="1"/>
  <c r="L6218" i="3"/>
  <c r="K6218" i="3" s="1"/>
  <c r="D6218" i="3" s="1"/>
  <c r="F6218" i="3" s="1"/>
  <c r="O6568" i="3" l="1"/>
  <c r="M6567" i="3"/>
  <c r="L6219" i="3"/>
  <c r="K6219" i="3" s="1"/>
  <c r="D6219" i="3" s="1"/>
  <c r="N6219" i="3"/>
  <c r="Q6219" i="3" s="1"/>
  <c r="O6569" i="3" l="1"/>
  <c r="M6568" i="3"/>
  <c r="F6219" i="3"/>
  <c r="N6220" i="3"/>
  <c r="Q6220" i="3" s="1"/>
  <c r="L6220" i="3"/>
  <c r="K6220" i="3" s="1"/>
  <c r="D6220" i="3" s="1"/>
  <c r="F6220" i="3" s="1"/>
  <c r="O6570" i="3" l="1"/>
  <c r="M6569" i="3"/>
  <c r="N6221" i="3"/>
  <c r="Q6221" i="3" s="1"/>
  <c r="L6221" i="3"/>
  <c r="K6221" i="3" s="1"/>
  <c r="D6221" i="3" s="1"/>
  <c r="F6221" i="3" s="1"/>
  <c r="O6571" i="3" l="1"/>
  <c r="M6570" i="3"/>
  <c r="L6222" i="3"/>
  <c r="K6222" i="3" s="1"/>
  <c r="D6222" i="3" s="1"/>
  <c r="BG15" i="6" s="1"/>
  <c r="BG66" i="6" s="1"/>
  <c r="N6222" i="3"/>
  <c r="Q6222" i="3" s="1"/>
  <c r="O6572" i="3" l="1"/>
  <c r="M6571" i="3"/>
  <c r="N6223" i="3"/>
  <c r="Q6223" i="3" s="1"/>
  <c r="L6223" i="3"/>
  <c r="K6223" i="3" s="1"/>
  <c r="D6223" i="3" s="1"/>
  <c r="F6223" i="3" s="1"/>
  <c r="F6222" i="3"/>
  <c r="O6573" i="3" l="1"/>
  <c r="M6572" i="3"/>
  <c r="N6224" i="3"/>
  <c r="Q6224" i="3" s="1"/>
  <c r="L6224" i="3"/>
  <c r="K6224" i="3" s="1"/>
  <c r="D6224" i="3" s="1"/>
  <c r="F6224" i="3" s="1"/>
  <c r="O6574" i="3" l="1"/>
  <c r="M6573" i="3"/>
  <c r="N6225" i="3"/>
  <c r="Q6225" i="3" s="1"/>
  <c r="L6225" i="3"/>
  <c r="K6225" i="3" s="1"/>
  <c r="D6225" i="3" s="1"/>
  <c r="F6225" i="3" s="1"/>
  <c r="O6575" i="3" l="1"/>
  <c r="M6574" i="3"/>
  <c r="N6226" i="3"/>
  <c r="Q6226" i="3" s="1"/>
  <c r="L6226" i="3"/>
  <c r="K6226" i="3" s="1"/>
  <c r="D6226" i="3" s="1"/>
  <c r="F6226" i="3" s="1"/>
  <c r="O6576" i="3" l="1"/>
  <c r="M6575" i="3"/>
  <c r="N6227" i="3"/>
  <c r="Q6227" i="3" s="1"/>
  <c r="L6227" i="3"/>
  <c r="K6227" i="3" s="1"/>
  <c r="D6227" i="3" s="1"/>
  <c r="F6227" i="3" s="1"/>
  <c r="O6577" i="3" l="1"/>
  <c r="M6576" i="3"/>
  <c r="L6228" i="3"/>
  <c r="K6228" i="3" s="1"/>
  <c r="D6228" i="3" s="1"/>
  <c r="F6228" i="3" s="1"/>
  <c r="N6228" i="3"/>
  <c r="Q6228" i="3" s="1"/>
  <c r="O6578" i="3" l="1"/>
  <c r="M6577" i="3"/>
  <c r="N6229" i="3"/>
  <c r="Q6229" i="3" s="1"/>
  <c r="L6229" i="3"/>
  <c r="K6229" i="3" s="1"/>
  <c r="D6229" i="3" s="1"/>
  <c r="F6229" i="3" s="1"/>
  <c r="O6579" i="3" l="1"/>
  <c r="M6578" i="3"/>
  <c r="N6230" i="3"/>
  <c r="Q6230" i="3" s="1"/>
  <c r="L6230" i="3"/>
  <c r="K6230" i="3" s="1"/>
  <c r="D6230" i="3" s="1"/>
  <c r="F6230" i="3" s="1"/>
  <c r="O6580" i="3" l="1"/>
  <c r="M6579" i="3"/>
  <c r="L6231" i="3"/>
  <c r="K6231" i="3" s="1"/>
  <c r="D6231" i="3" s="1"/>
  <c r="F6231" i="3" s="1"/>
  <c r="N6231" i="3"/>
  <c r="Q6231" i="3" s="1"/>
  <c r="O6581" i="3" l="1"/>
  <c r="M6580" i="3"/>
  <c r="N6232" i="3"/>
  <c r="Q6232" i="3" s="1"/>
  <c r="L6232" i="3"/>
  <c r="K6232" i="3" s="1"/>
  <c r="D6232" i="3" s="1"/>
  <c r="F6232" i="3" s="1"/>
  <c r="O6582" i="3" l="1"/>
  <c r="M6581" i="3"/>
  <c r="N6233" i="3"/>
  <c r="Q6233" i="3" s="1"/>
  <c r="L6233" i="3"/>
  <c r="K6233" i="3" s="1"/>
  <c r="D6233" i="3" s="1"/>
  <c r="O6583" i="3" l="1"/>
  <c r="M6582" i="3"/>
  <c r="L6234" i="3"/>
  <c r="K6234" i="3" s="1"/>
  <c r="D6234" i="3" s="1"/>
  <c r="N6234" i="3"/>
  <c r="Q6234" i="3" s="1"/>
  <c r="F6233" i="3"/>
  <c r="O6584" i="3" l="1"/>
  <c r="M6583" i="3"/>
  <c r="F6234" i="3"/>
  <c r="N6235" i="3"/>
  <c r="Q6235" i="3" s="1"/>
  <c r="L6235" i="3"/>
  <c r="K6235" i="3" s="1"/>
  <c r="D6235" i="3" s="1"/>
  <c r="F6235" i="3" s="1"/>
  <c r="O6585" i="3" l="1"/>
  <c r="M6584" i="3"/>
  <c r="N6236" i="3"/>
  <c r="Q6236" i="3" s="1"/>
  <c r="L6236" i="3"/>
  <c r="K6236" i="3" s="1"/>
  <c r="D6236" i="3" s="1"/>
  <c r="F6236" i="3" s="1"/>
  <c r="O6586" i="3" l="1"/>
  <c r="M6585" i="3"/>
  <c r="L6237" i="3"/>
  <c r="K6237" i="3" s="1"/>
  <c r="D6237" i="3" s="1"/>
  <c r="F6237" i="3" s="1"/>
  <c r="N6237" i="3"/>
  <c r="Q6237" i="3" s="1"/>
  <c r="O6587" i="3" l="1"/>
  <c r="M6586" i="3"/>
  <c r="N6238" i="3"/>
  <c r="Q6238" i="3" s="1"/>
  <c r="L6238" i="3"/>
  <c r="K6238" i="3" s="1"/>
  <c r="D6238" i="3" s="1"/>
  <c r="F6238" i="3" s="1"/>
  <c r="BH58" i="6" l="1"/>
  <c r="BH59" i="6" s="1"/>
  <c r="O6588" i="3"/>
  <c r="M6587" i="3"/>
  <c r="N6239" i="3"/>
  <c r="Q6239" i="3" s="1"/>
  <c r="L6239" i="3"/>
  <c r="K6239" i="3" s="1"/>
  <c r="D6239" i="3" s="1"/>
  <c r="O6589" i="3" l="1"/>
  <c r="M6588" i="3"/>
  <c r="F6239" i="3"/>
  <c r="N6240" i="3"/>
  <c r="Q6240" i="3" s="1"/>
  <c r="L6240" i="3"/>
  <c r="K6240" i="3" s="1"/>
  <c r="D6240" i="3" s="1"/>
  <c r="F6240" i="3" s="1"/>
  <c r="O6590" i="3" l="1"/>
  <c r="M6589" i="3"/>
  <c r="L6241" i="3"/>
  <c r="K6241" i="3" s="1"/>
  <c r="D6241" i="3" s="1"/>
  <c r="F6241" i="3" s="1"/>
  <c r="N6241" i="3"/>
  <c r="Q6241" i="3" s="1"/>
  <c r="O6591" i="3" l="1"/>
  <c r="M6590" i="3"/>
  <c r="N6242" i="3"/>
  <c r="Q6242" i="3" s="1"/>
  <c r="L6242" i="3"/>
  <c r="K6242" i="3" s="1"/>
  <c r="D6242" i="3" s="1"/>
  <c r="F6242" i="3" s="1"/>
  <c r="O6592" i="3" l="1"/>
  <c r="M6591" i="3"/>
  <c r="L6243" i="3"/>
  <c r="K6243" i="3" s="1"/>
  <c r="D6243" i="3" s="1"/>
  <c r="F6243" i="3" s="1"/>
  <c r="N6243" i="3"/>
  <c r="Q6243" i="3" s="1"/>
  <c r="O6593" i="3" l="1"/>
  <c r="M6592" i="3"/>
  <c r="N6244" i="3"/>
  <c r="Q6244" i="3" s="1"/>
  <c r="L6244" i="3"/>
  <c r="K6244" i="3" s="1"/>
  <c r="D6244" i="3" s="1"/>
  <c r="O6594" i="3" l="1"/>
  <c r="M6593" i="3"/>
  <c r="F6244" i="3"/>
  <c r="AS10" i="6"/>
  <c r="AS11" i="6" s="1"/>
  <c r="AS65" i="6" s="1"/>
  <c r="L6245" i="3"/>
  <c r="K6245" i="3" s="1"/>
  <c r="D6245" i="3" s="1"/>
  <c r="F6245" i="3" s="1"/>
  <c r="N6245" i="3"/>
  <c r="Q6245" i="3" s="1"/>
  <c r="O6595" i="3" l="1"/>
  <c r="M6594" i="3"/>
  <c r="AS16" i="6"/>
  <c r="AS60" i="6"/>
  <c r="N6246" i="3"/>
  <c r="Q6246" i="3" s="1"/>
  <c r="L6246" i="3"/>
  <c r="K6246" i="3" s="1"/>
  <c r="D6246" i="3" s="1"/>
  <c r="F6246" i="3" s="1"/>
  <c r="O6596" i="3" l="1"/>
  <c r="M6595" i="3"/>
  <c r="N6247" i="3"/>
  <c r="Q6247" i="3" s="1"/>
  <c r="L6247" i="3"/>
  <c r="K6247" i="3" s="1"/>
  <c r="D6247" i="3" s="1"/>
  <c r="F6247" i="3" s="1"/>
  <c r="O6597" i="3" l="1"/>
  <c r="M6596" i="3"/>
  <c r="N6248" i="3"/>
  <c r="Q6248" i="3" s="1"/>
  <c r="L6248" i="3"/>
  <c r="K6248" i="3" s="1"/>
  <c r="D6248" i="3" s="1"/>
  <c r="F6248" i="3" s="1"/>
  <c r="O6598" i="3" l="1"/>
  <c r="M6597" i="3"/>
  <c r="L6249" i="3"/>
  <c r="K6249" i="3" s="1"/>
  <c r="D6249" i="3" s="1"/>
  <c r="N6249" i="3"/>
  <c r="Q6249" i="3" s="1"/>
  <c r="O6599" i="3" l="1"/>
  <c r="M6598" i="3"/>
  <c r="F6249" i="3"/>
  <c r="N6250" i="3"/>
  <c r="Q6250" i="3" s="1"/>
  <c r="L6250" i="3"/>
  <c r="K6250" i="3" s="1"/>
  <c r="D6250" i="3" s="1"/>
  <c r="F6250" i="3" s="1"/>
  <c r="O6600" i="3" l="1"/>
  <c r="M6599" i="3"/>
  <c r="N6251" i="3"/>
  <c r="Q6251" i="3" s="1"/>
  <c r="L6251" i="3"/>
  <c r="K6251" i="3" s="1"/>
  <c r="D6251" i="3" s="1"/>
  <c r="F6251" i="3" s="1"/>
  <c r="O6601" i="3" l="1"/>
  <c r="M6600" i="3"/>
  <c r="N6252" i="3"/>
  <c r="Q6252" i="3" s="1"/>
  <c r="L6252" i="3"/>
  <c r="K6252" i="3" s="1"/>
  <c r="D6252" i="3" s="1"/>
  <c r="F6252" i="3" s="1"/>
  <c r="O6602" i="3" l="1"/>
  <c r="M6601" i="3"/>
  <c r="N6253" i="3"/>
  <c r="Q6253" i="3" s="1"/>
  <c r="L6253" i="3"/>
  <c r="K6253" i="3" s="1"/>
  <c r="D6253" i="3" s="1"/>
  <c r="BH15" i="6" s="1"/>
  <c r="BH66" i="6" s="1"/>
  <c r="O6603" i="3" l="1"/>
  <c r="M6602" i="3"/>
  <c r="N6254" i="3"/>
  <c r="Q6254" i="3" s="1"/>
  <c r="L6254" i="3"/>
  <c r="K6254" i="3" s="1"/>
  <c r="D6254" i="3" s="1"/>
  <c r="F6254" i="3" s="1"/>
  <c r="F6253" i="3"/>
  <c r="O6604" i="3" l="1"/>
  <c r="M6603" i="3"/>
  <c r="L6255" i="3"/>
  <c r="K6255" i="3" s="1"/>
  <c r="D6255" i="3" s="1"/>
  <c r="F6255" i="3" s="1"/>
  <c r="N6255" i="3"/>
  <c r="Q6255" i="3" s="1"/>
  <c r="O6605" i="3" l="1"/>
  <c r="M6604" i="3"/>
  <c r="N6256" i="3"/>
  <c r="Q6256" i="3" s="1"/>
  <c r="L6256" i="3"/>
  <c r="K6256" i="3" s="1"/>
  <c r="D6256" i="3" s="1"/>
  <c r="F6256" i="3" s="1"/>
  <c r="O6606" i="3" l="1"/>
  <c r="M6605" i="3"/>
  <c r="N6257" i="3"/>
  <c r="Q6257" i="3" s="1"/>
  <c r="L6257" i="3"/>
  <c r="K6257" i="3" s="1"/>
  <c r="D6257" i="3" s="1"/>
  <c r="F6257" i="3" s="1"/>
  <c r="O6607" i="3" l="1"/>
  <c r="M6606" i="3"/>
  <c r="N6258" i="3"/>
  <c r="Q6258" i="3" s="1"/>
  <c r="L6258" i="3"/>
  <c r="K6258" i="3" s="1"/>
  <c r="D6258" i="3" s="1"/>
  <c r="F6258" i="3" s="1"/>
  <c r="O6608" i="3" l="1"/>
  <c r="M6607" i="3"/>
  <c r="L6259" i="3"/>
  <c r="K6259" i="3" s="1"/>
  <c r="D6259" i="3" s="1"/>
  <c r="F6259" i="3" s="1"/>
  <c r="N6259" i="3"/>
  <c r="Q6259" i="3" s="1"/>
  <c r="O6609" i="3" l="1"/>
  <c r="M6608" i="3"/>
  <c r="N6260" i="3"/>
  <c r="Q6260" i="3" s="1"/>
  <c r="L6260" i="3"/>
  <c r="K6260" i="3" s="1"/>
  <c r="D6260" i="3" s="1"/>
  <c r="F6260" i="3" s="1"/>
  <c r="O6610" i="3" l="1"/>
  <c r="M6609" i="3"/>
  <c r="L6261" i="3"/>
  <c r="K6261" i="3" s="1"/>
  <c r="D6261" i="3" s="1"/>
  <c r="F6261" i="3" s="1"/>
  <c r="N6261" i="3"/>
  <c r="Q6261" i="3" s="1"/>
  <c r="O6611" i="3" l="1"/>
  <c r="M6610" i="3"/>
  <c r="N6262" i="3"/>
  <c r="Q6262" i="3" s="1"/>
  <c r="L6262" i="3"/>
  <c r="K6262" i="3" s="1"/>
  <c r="D6262" i="3" s="1"/>
  <c r="F6262" i="3" s="1"/>
  <c r="O6612" i="3" l="1"/>
  <c r="M6611" i="3"/>
  <c r="L6263" i="3"/>
  <c r="K6263" i="3" s="1"/>
  <c r="D6263" i="3" s="1"/>
  <c r="N6263" i="3"/>
  <c r="Q6263" i="3" s="1"/>
  <c r="O6613" i="3" l="1"/>
  <c r="M6612" i="3"/>
  <c r="N6264" i="3"/>
  <c r="Q6264" i="3" s="1"/>
  <c r="L6264" i="3"/>
  <c r="K6264" i="3" s="1"/>
  <c r="D6264" i="3" s="1"/>
  <c r="F6263" i="3"/>
  <c r="O6614" i="3" l="1"/>
  <c r="M6613" i="3"/>
  <c r="F6264" i="3"/>
  <c r="N6265" i="3"/>
  <c r="Q6265" i="3" s="1"/>
  <c r="L6265" i="3"/>
  <c r="K6265" i="3" s="1"/>
  <c r="D6265" i="3" s="1"/>
  <c r="F6265" i="3" s="1"/>
  <c r="O6615" i="3" l="1"/>
  <c r="M6614" i="3"/>
  <c r="N6266" i="3"/>
  <c r="Q6266" i="3" s="1"/>
  <c r="L6266" i="3"/>
  <c r="K6266" i="3" s="1"/>
  <c r="D6266" i="3" s="1"/>
  <c r="F6266" i="3" s="1"/>
  <c r="O6616" i="3" l="1"/>
  <c r="M6615" i="3"/>
  <c r="L6267" i="3"/>
  <c r="K6267" i="3" s="1"/>
  <c r="D6267" i="3" s="1"/>
  <c r="F6267" i="3" s="1"/>
  <c r="N6267" i="3"/>
  <c r="Q6267" i="3" s="1"/>
  <c r="O6617" i="3" l="1"/>
  <c r="M6616" i="3"/>
  <c r="N6268" i="3"/>
  <c r="Q6268" i="3" s="1"/>
  <c r="L6268" i="3"/>
  <c r="K6268" i="3" s="1"/>
  <c r="D6268" i="3" s="1"/>
  <c r="F6268" i="3" s="1"/>
  <c r="BI58" i="6" l="1"/>
  <c r="BI59" i="6" s="1"/>
  <c r="O6618" i="3"/>
  <c r="M6617" i="3"/>
  <c r="N6269" i="3"/>
  <c r="Q6269" i="3" s="1"/>
  <c r="L6269" i="3"/>
  <c r="K6269" i="3" s="1"/>
  <c r="D6269" i="3" s="1"/>
  <c r="O6619" i="3" l="1"/>
  <c r="M6618" i="3"/>
  <c r="F6269" i="3"/>
  <c r="L6270" i="3"/>
  <c r="K6270" i="3" s="1"/>
  <c r="D6270" i="3" s="1"/>
  <c r="F6270" i="3" s="1"/>
  <c r="N6270" i="3"/>
  <c r="Q6270" i="3" s="1"/>
  <c r="O6620" i="3" l="1"/>
  <c r="M6619" i="3"/>
  <c r="N6271" i="3"/>
  <c r="Q6271" i="3" s="1"/>
  <c r="L6271" i="3"/>
  <c r="K6271" i="3" s="1"/>
  <c r="D6271" i="3" s="1"/>
  <c r="F6271" i="3" s="1"/>
  <c r="O6621" i="3" l="1"/>
  <c r="M6620" i="3"/>
  <c r="N6272" i="3"/>
  <c r="Q6272" i="3" s="1"/>
  <c r="L6272" i="3"/>
  <c r="K6272" i="3" s="1"/>
  <c r="D6272" i="3" s="1"/>
  <c r="F6272" i="3" s="1"/>
  <c r="O6622" i="3" l="1"/>
  <c r="M6621" i="3"/>
  <c r="L6273" i="3"/>
  <c r="K6273" i="3" s="1"/>
  <c r="D6273" i="3" s="1"/>
  <c r="F6273" i="3" s="1"/>
  <c r="N6273" i="3"/>
  <c r="Q6273" i="3" s="1"/>
  <c r="O6623" i="3" l="1"/>
  <c r="M6622" i="3"/>
  <c r="N6274" i="3"/>
  <c r="Q6274" i="3" s="1"/>
  <c r="L6274" i="3"/>
  <c r="K6274" i="3" s="1"/>
  <c r="D6274" i="3" s="1"/>
  <c r="O6624" i="3" l="1"/>
  <c r="M6623" i="3"/>
  <c r="F6274" i="3"/>
  <c r="AT10" i="6"/>
  <c r="AT11" i="6" s="1"/>
  <c r="AT65" i="6" s="1"/>
  <c r="N6275" i="3"/>
  <c r="Q6275" i="3" s="1"/>
  <c r="L6275" i="3"/>
  <c r="K6275" i="3" s="1"/>
  <c r="D6275" i="3" s="1"/>
  <c r="F6275" i="3" s="1"/>
  <c r="O6625" i="3" l="1"/>
  <c r="M6624" i="3"/>
  <c r="AT16" i="6"/>
  <c r="AT60" i="6"/>
  <c r="N6276" i="3"/>
  <c r="Q6276" i="3" s="1"/>
  <c r="L6276" i="3"/>
  <c r="K6276" i="3" s="1"/>
  <c r="D6276" i="3" s="1"/>
  <c r="F6276" i="3" s="1"/>
  <c r="O6626" i="3" l="1"/>
  <c r="M6625" i="3"/>
  <c r="L6277" i="3"/>
  <c r="K6277" i="3" s="1"/>
  <c r="D6277" i="3" s="1"/>
  <c r="F6277" i="3" s="1"/>
  <c r="N6277" i="3"/>
  <c r="Q6277" i="3" s="1"/>
  <c r="O6627" i="3" l="1"/>
  <c r="M6626" i="3"/>
  <c r="N6278" i="3"/>
  <c r="Q6278" i="3" s="1"/>
  <c r="L6278" i="3"/>
  <c r="K6278" i="3" s="1"/>
  <c r="D6278" i="3" s="1"/>
  <c r="F6278" i="3" s="1"/>
  <c r="O6628" i="3" l="1"/>
  <c r="M6627" i="3"/>
  <c r="L6279" i="3"/>
  <c r="K6279" i="3" s="1"/>
  <c r="D6279" i="3" s="1"/>
  <c r="F6279" i="3" s="1"/>
  <c r="N6279" i="3"/>
  <c r="Q6279" i="3" s="1"/>
  <c r="O6629" i="3" l="1"/>
  <c r="M6628" i="3"/>
  <c r="N6280" i="3"/>
  <c r="Q6280" i="3" s="1"/>
  <c r="L6280" i="3"/>
  <c r="K6280" i="3" s="1"/>
  <c r="D6280" i="3" s="1"/>
  <c r="O6630" i="3" l="1"/>
  <c r="M6629" i="3"/>
  <c r="F6280" i="3"/>
  <c r="N6281" i="3"/>
  <c r="Q6281" i="3" s="1"/>
  <c r="L6281" i="3"/>
  <c r="K6281" i="3" s="1"/>
  <c r="D6281" i="3" s="1"/>
  <c r="F6281" i="3" s="1"/>
  <c r="O6631" i="3" l="1"/>
  <c r="M6630" i="3"/>
  <c r="N6282" i="3"/>
  <c r="Q6282" i="3" s="1"/>
  <c r="L6282" i="3"/>
  <c r="K6282" i="3" s="1"/>
  <c r="D6282" i="3" s="1"/>
  <c r="F6282" i="3" s="1"/>
  <c r="O6632" i="3" l="1"/>
  <c r="M6631" i="3"/>
  <c r="N6283" i="3"/>
  <c r="Q6283" i="3" s="1"/>
  <c r="L6283" i="3"/>
  <c r="K6283" i="3" s="1"/>
  <c r="D6283" i="3" s="1"/>
  <c r="BI15" i="6" s="1"/>
  <c r="BI66" i="6" s="1"/>
  <c r="O6633" i="3" l="1"/>
  <c r="M6632" i="3"/>
  <c r="N6284" i="3"/>
  <c r="Q6284" i="3" s="1"/>
  <c r="L6284" i="3"/>
  <c r="K6284" i="3" s="1"/>
  <c r="D6284" i="3" s="1"/>
  <c r="F6284" i="3" s="1"/>
  <c r="F6283" i="3"/>
  <c r="O6634" i="3" l="1"/>
  <c r="M6633" i="3"/>
  <c r="L6285" i="3"/>
  <c r="K6285" i="3" s="1"/>
  <c r="D6285" i="3" s="1"/>
  <c r="F6285" i="3" s="1"/>
  <c r="N6285" i="3"/>
  <c r="Q6285" i="3" s="1"/>
  <c r="O6635" i="3" l="1"/>
  <c r="M6634" i="3"/>
  <c r="N6286" i="3"/>
  <c r="Q6286" i="3" s="1"/>
  <c r="L6286" i="3"/>
  <c r="K6286" i="3" s="1"/>
  <c r="D6286" i="3" s="1"/>
  <c r="F6286" i="3" s="1"/>
  <c r="O6636" i="3" l="1"/>
  <c r="M6635" i="3"/>
  <c r="N6287" i="3"/>
  <c r="Q6287" i="3" s="1"/>
  <c r="L6287" i="3"/>
  <c r="K6287" i="3" s="1"/>
  <c r="D6287" i="3" s="1"/>
  <c r="F6287" i="3" s="1"/>
  <c r="O6637" i="3" l="1"/>
  <c r="M6636" i="3"/>
  <c r="L6288" i="3"/>
  <c r="K6288" i="3" s="1"/>
  <c r="D6288" i="3" s="1"/>
  <c r="F6288" i="3" s="1"/>
  <c r="N6288" i="3"/>
  <c r="Q6288" i="3" s="1"/>
  <c r="O6638" i="3" l="1"/>
  <c r="M6637" i="3"/>
  <c r="N6289" i="3"/>
  <c r="Q6289" i="3" s="1"/>
  <c r="L6289" i="3"/>
  <c r="K6289" i="3" s="1"/>
  <c r="D6289" i="3" s="1"/>
  <c r="F6289" i="3" s="1"/>
  <c r="O6639" i="3" l="1"/>
  <c r="M6638" i="3"/>
  <c r="N6290" i="3"/>
  <c r="Q6290" i="3" s="1"/>
  <c r="L6290" i="3"/>
  <c r="K6290" i="3" s="1"/>
  <c r="D6290" i="3" s="1"/>
  <c r="F6290" i="3" s="1"/>
  <c r="O6640" i="3" l="1"/>
  <c r="M6639" i="3"/>
  <c r="L6291" i="3"/>
  <c r="K6291" i="3" s="1"/>
  <c r="D6291" i="3" s="1"/>
  <c r="F6291" i="3" s="1"/>
  <c r="N6291" i="3"/>
  <c r="Q6291" i="3" s="1"/>
  <c r="O6641" i="3" l="1"/>
  <c r="M6640" i="3"/>
  <c r="N6292" i="3"/>
  <c r="Q6292" i="3" s="1"/>
  <c r="L6292" i="3"/>
  <c r="K6292" i="3" s="1"/>
  <c r="D6292" i="3" s="1"/>
  <c r="F6292" i="3" s="1"/>
  <c r="O6642" i="3" l="1"/>
  <c r="M6641" i="3"/>
  <c r="N6293" i="3"/>
  <c r="Q6293" i="3" s="1"/>
  <c r="L6293" i="3"/>
  <c r="K6293" i="3" s="1"/>
  <c r="D6293" i="3" s="1"/>
  <c r="F6293" i="3" s="1"/>
  <c r="O6643" i="3" l="1"/>
  <c r="M6642" i="3"/>
  <c r="N6294" i="3"/>
  <c r="Q6294" i="3" s="1"/>
  <c r="L6294" i="3"/>
  <c r="K6294" i="3" s="1"/>
  <c r="D6294" i="3" s="1"/>
  <c r="O6644" i="3" l="1"/>
  <c r="M6643" i="3"/>
  <c r="L6295" i="3"/>
  <c r="K6295" i="3" s="1"/>
  <c r="D6295" i="3" s="1"/>
  <c r="N6295" i="3"/>
  <c r="Q6295" i="3" s="1"/>
  <c r="F6294" i="3"/>
  <c r="O6645" i="3" l="1"/>
  <c r="M6644" i="3"/>
  <c r="F6295" i="3"/>
  <c r="N6296" i="3"/>
  <c r="Q6296" i="3" s="1"/>
  <c r="L6296" i="3"/>
  <c r="K6296" i="3" s="1"/>
  <c r="D6296" i="3" s="1"/>
  <c r="F6296" i="3" s="1"/>
  <c r="O6646" i="3" l="1"/>
  <c r="M6645" i="3"/>
  <c r="L6297" i="3"/>
  <c r="K6297" i="3" s="1"/>
  <c r="D6297" i="3" s="1"/>
  <c r="F6297" i="3" s="1"/>
  <c r="N6297" i="3"/>
  <c r="Q6297" i="3" s="1"/>
  <c r="O6647" i="3" l="1"/>
  <c r="M6646" i="3"/>
  <c r="N6298" i="3"/>
  <c r="Q6298" i="3" s="1"/>
  <c r="L6298" i="3"/>
  <c r="K6298" i="3" s="1"/>
  <c r="D6298" i="3" s="1"/>
  <c r="F6298" i="3" s="1"/>
  <c r="O6648" i="3" l="1"/>
  <c r="M6647" i="3"/>
  <c r="L6299" i="3"/>
  <c r="K6299" i="3" s="1"/>
  <c r="D6299" i="3" s="1"/>
  <c r="N6299" i="3"/>
  <c r="Q6299" i="3" s="1"/>
  <c r="BJ58" i="6" l="1"/>
  <c r="BJ59" i="6" s="1"/>
  <c r="O6649" i="3"/>
  <c r="M6648" i="3"/>
  <c r="F6299" i="3"/>
  <c r="N6300" i="3"/>
  <c r="Q6300" i="3" s="1"/>
  <c r="L6300" i="3"/>
  <c r="K6300" i="3" s="1"/>
  <c r="D6300" i="3" s="1"/>
  <c r="F6300" i="3" s="1"/>
  <c r="O6650" i="3" l="1"/>
  <c r="M6649" i="3"/>
  <c r="N6301" i="3"/>
  <c r="Q6301" i="3" s="1"/>
  <c r="L6301" i="3"/>
  <c r="K6301" i="3" s="1"/>
  <c r="D6301" i="3" s="1"/>
  <c r="F6301" i="3" s="1"/>
  <c r="O6651" i="3" l="1"/>
  <c r="M6650" i="3"/>
  <c r="N6302" i="3"/>
  <c r="Q6302" i="3" s="1"/>
  <c r="L6302" i="3"/>
  <c r="K6302" i="3" s="1"/>
  <c r="D6302" i="3" s="1"/>
  <c r="F6302" i="3" s="1"/>
  <c r="O6652" i="3" l="1"/>
  <c r="M6651" i="3"/>
  <c r="L6303" i="3"/>
  <c r="K6303" i="3" s="1"/>
  <c r="D6303" i="3" s="1"/>
  <c r="F6303" i="3" s="1"/>
  <c r="N6303" i="3"/>
  <c r="Q6303" i="3" s="1"/>
  <c r="O6653" i="3" l="1"/>
  <c r="M6652" i="3"/>
  <c r="N6304" i="3"/>
  <c r="Q6304" i="3" s="1"/>
  <c r="L6304" i="3"/>
  <c r="K6304" i="3" s="1"/>
  <c r="D6304" i="3" s="1"/>
  <c r="O6654" i="3" l="1"/>
  <c r="M6653" i="3"/>
  <c r="F6304" i="3"/>
  <c r="AU10" i="6"/>
  <c r="AU11" i="6" s="1"/>
  <c r="AU65" i="6" s="1"/>
  <c r="N6305" i="3"/>
  <c r="Q6305" i="3" s="1"/>
  <c r="L6305" i="3"/>
  <c r="K6305" i="3" s="1"/>
  <c r="D6305" i="3" s="1"/>
  <c r="F6305" i="3" s="1"/>
  <c r="O6655" i="3" l="1"/>
  <c r="M6654" i="3"/>
  <c r="AU16" i="6"/>
  <c r="AU60" i="6"/>
  <c r="L6306" i="3"/>
  <c r="K6306" i="3" s="1"/>
  <c r="D6306" i="3" s="1"/>
  <c r="F6306" i="3" s="1"/>
  <c r="N6306" i="3"/>
  <c r="Q6306" i="3" s="1"/>
  <c r="O6656" i="3" l="1"/>
  <c r="M6655" i="3"/>
  <c r="N6307" i="3"/>
  <c r="Q6307" i="3" s="1"/>
  <c r="L6307" i="3"/>
  <c r="K6307" i="3" s="1"/>
  <c r="D6307" i="3" s="1"/>
  <c r="F6307" i="3" s="1"/>
  <c r="O6657" i="3" l="1"/>
  <c r="M6656" i="3"/>
  <c r="N6308" i="3"/>
  <c r="Q6308" i="3" s="1"/>
  <c r="L6308" i="3"/>
  <c r="K6308" i="3" s="1"/>
  <c r="D6308" i="3" s="1"/>
  <c r="F6308" i="3" s="1"/>
  <c r="O6658" i="3" l="1"/>
  <c r="M6657" i="3"/>
  <c r="L6309" i="3"/>
  <c r="K6309" i="3" s="1"/>
  <c r="D6309" i="3" s="1"/>
  <c r="F6309" i="3" s="1"/>
  <c r="N6309" i="3"/>
  <c r="Q6309" i="3" s="1"/>
  <c r="O6659" i="3" l="1"/>
  <c r="M6658" i="3"/>
  <c r="N6310" i="3"/>
  <c r="Q6310" i="3" s="1"/>
  <c r="L6310" i="3"/>
  <c r="K6310" i="3" s="1"/>
  <c r="D6310" i="3" s="1"/>
  <c r="O6660" i="3" l="1"/>
  <c r="M6659" i="3"/>
  <c r="F6310" i="3"/>
  <c r="N6311" i="3"/>
  <c r="Q6311" i="3" s="1"/>
  <c r="L6311" i="3"/>
  <c r="K6311" i="3" s="1"/>
  <c r="D6311" i="3" s="1"/>
  <c r="F6311" i="3" s="1"/>
  <c r="O6661" i="3" l="1"/>
  <c r="M6660" i="3"/>
  <c r="N6312" i="3"/>
  <c r="Q6312" i="3" s="1"/>
  <c r="L6312" i="3"/>
  <c r="K6312" i="3" s="1"/>
  <c r="D6312" i="3" s="1"/>
  <c r="F6312" i="3" s="1"/>
  <c r="O6662" i="3" l="1"/>
  <c r="M6661" i="3"/>
  <c r="L6313" i="3"/>
  <c r="K6313" i="3" s="1"/>
  <c r="D6313" i="3" s="1"/>
  <c r="F6313" i="3" s="1"/>
  <c r="N6313" i="3"/>
  <c r="Q6313" i="3" s="1"/>
  <c r="O6663" i="3" l="1"/>
  <c r="M6662" i="3"/>
  <c r="N6314" i="3"/>
  <c r="Q6314" i="3" s="1"/>
  <c r="L6314" i="3"/>
  <c r="K6314" i="3" s="1"/>
  <c r="D6314" i="3" s="1"/>
  <c r="BJ15" i="6" s="1"/>
  <c r="BJ66" i="6" s="1"/>
  <c r="O6664" i="3" l="1"/>
  <c r="M6663" i="3"/>
  <c r="L6315" i="3"/>
  <c r="K6315" i="3" s="1"/>
  <c r="D6315" i="3" s="1"/>
  <c r="F6315" i="3" s="1"/>
  <c r="N6315" i="3"/>
  <c r="Q6315" i="3" s="1"/>
  <c r="F6314" i="3"/>
  <c r="O6665" i="3" l="1"/>
  <c r="M6664" i="3"/>
  <c r="N6316" i="3"/>
  <c r="Q6316" i="3" s="1"/>
  <c r="L6316" i="3"/>
  <c r="K6316" i="3" s="1"/>
  <c r="D6316" i="3" s="1"/>
  <c r="F6316" i="3" s="1"/>
  <c r="O6666" i="3" l="1"/>
  <c r="M6665" i="3"/>
  <c r="L6317" i="3"/>
  <c r="K6317" i="3" s="1"/>
  <c r="D6317" i="3" s="1"/>
  <c r="F6317" i="3" s="1"/>
  <c r="N6317" i="3"/>
  <c r="Q6317" i="3" s="1"/>
  <c r="O6667" i="3" l="1"/>
  <c r="M6666" i="3"/>
  <c r="N6318" i="3"/>
  <c r="Q6318" i="3" s="1"/>
  <c r="L6318" i="3"/>
  <c r="K6318" i="3" s="1"/>
  <c r="D6318" i="3" s="1"/>
  <c r="F6318" i="3" s="1"/>
  <c r="O6668" i="3" l="1"/>
  <c r="M6667" i="3"/>
  <c r="N6319" i="3"/>
  <c r="Q6319" i="3" s="1"/>
  <c r="L6319" i="3"/>
  <c r="K6319" i="3" s="1"/>
  <c r="D6319" i="3" s="1"/>
  <c r="F6319" i="3" s="1"/>
  <c r="O6669" i="3" l="1"/>
  <c r="M6668" i="3"/>
  <c r="N6320" i="3"/>
  <c r="Q6320" i="3" s="1"/>
  <c r="L6320" i="3"/>
  <c r="K6320" i="3" s="1"/>
  <c r="D6320" i="3" s="1"/>
  <c r="F6320" i="3" s="1"/>
  <c r="O6670" i="3" l="1"/>
  <c r="M6669" i="3"/>
  <c r="L6321" i="3"/>
  <c r="K6321" i="3" s="1"/>
  <c r="D6321" i="3" s="1"/>
  <c r="F6321" i="3" s="1"/>
  <c r="N6321" i="3"/>
  <c r="Q6321" i="3" s="1"/>
  <c r="O6671" i="3" l="1"/>
  <c r="M6670" i="3"/>
  <c r="N6322" i="3"/>
  <c r="Q6322" i="3" s="1"/>
  <c r="L6322" i="3"/>
  <c r="K6322" i="3" s="1"/>
  <c r="D6322" i="3" s="1"/>
  <c r="F6322" i="3" s="1"/>
  <c r="O6672" i="3" l="1"/>
  <c r="M6671" i="3"/>
  <c r="N6323" i="3"/>
  <c r="Q6323" i="3" s="1"/>
  <c r="L6323" i="3"/>
  <c r="K6323" i="3" s="1"/>
  <c r="D6323" i="3" s="1"/>
  <c r="F6323" i="3" s="1"/>
  <c r="O6673" i="3" l="1"/>
  <c r="M6672" i="3"/>
  <c r="N6324" i="3"/>
  <c r="Q6324" i="3" s="1"/>
  <c r="L6324" i="3"/>
  <c r="K6324" i="3" s="1"/>
  <c r="D6324" i="3" s="1"/>
  <c r="O6674" i="3" l="1"/>
  <c r="M6673" i="3"/>
  <c r="N6325" i="3"/>
  <c r="Q6325" i="3" s="1"/>
  <c r="L6325" i="3"/>
  <c r="K6325" i="3" s="1"/>
  <c r="D6325" i="3" s="1"/>
  <c r="F6324" i="3"/>
  <c r="O6675" i="3" l="1"/>
  <c r="M6674" i="3"/>
  <c r="F6325" i="3"/>
  <c r="N6326" i="3"/>
  <c r="Q6326" i="3" s="1"/>
  <c r="L6326" i="3"/>
  <c r="K6326" i="3" s="1"/>
  <c r="D6326" i="3" s="1"/>
  <c r="F6326" i="3" s="1"/>
  <c r="O6676" i="3" l="1"/>
  <c r="M6675" i="3"/>
  <c r="L6327" i="3"/>
  <c r="K6327" i="3" s="1"/>
  <c r="D6327" i="3" s="1"/>
  <c r="F6327" i="3" s="1"/>
  <c r="N6327" i="3"/>
  <c r="Q6327" i="3" s="1"/>
  <c r="O6677" i="3" l="1"/>
  <c r="M6676" i="3"/>
  <c r="N6328" i="3"/>
  <c r="Q6328" i="3" s="1"/>
  <c r="L6328" i="3"/>
  <c r="K6328" i="3" s="1"/>
  <c r="D6328" i="3" s="1"/>
  <c r="F6328" i="3" s="1"/>
  <c r="O6678" i="3" l="1"/>
  <c r="M6677" i="3"/>
  <c r="N6329" i="3"/>
  <c r="Q6329" i="3" s="1"/>
  <c r="L6329" i="3"/>
  <c r="K6329" i="3" s="1"/>
  <c r="D6329" i="3" s="1"/>
  <c r="F6329" i="3" s="1"/>
  <c r="BK58" i="6" l="1"/>
  <c r="BK59" i="6" s="1"/>
  <c r="O6679" i="3"/>
  <c r="M6678" i="3"/>
  <c r="N6330" i="3"/>
  <c r="Q6330" i="3" s="1"/>
  <c r="L6330" i="3"/>
  <c r="K6330" i="3" s="1"/>
  <c r="D6330" i="3" s="1"/>
  <c r="O6680" i="3" l="1"/>
  <c r="M6679" i="3"/>
  <c r="F6330" i="3"/>
  <c r="L6331" i="3"/>
  <c r="K6331" i="3" s="1"/>
  <c r="D6331" i="3" s="1"/>
  <c r="F6331" i="3" s="1"/>
  <c r="N6331" i="3"/>
  <c r="Q6331" i="3" s="1"/>
  <c r="O6681" i="3" l="1"/>
  <c r="M6680" i="3"/>
  <c r="N6332" i="3"/>
  <c r="Q6332" i="3" s="1"/>
  <c r="L6332" i="3"/>
  <c r="K6332" i="3" s="1"/>
  <c r="D6332" i="3" s="1"/>
  <c r="F6332" i="3" s="1"/>
  <c r="O6682" i="3" l="1"/>
  <c r="M6681" i="3"/>
  <c r="N6333" i="3"/>
  <c r="Q6333" i="3" s="1"/>
  <c r="L6333" i="3"/>
  <c r="K6333" i="3" s="1"/>
  <c r="D6333" i="3" s="1"/>
  <c r="F6333" i="3" s="1"/>
  <c r="O6683" i="3" l="1"/>
  <c r="M6682" i="3"/>
  <c r="N6334" i="3"/>
  <c r="Q6334" i="3" s="1"/>
  <c r="L6334" i="3"/>
  <c r="K6334" i="3" s="1"/>
  <c r="D6334" i="3" s="1"/>
  <c r="F6334" i="3" s="1"/>
  <c r="O6684" i="3" l="1"/>
  <c r="M6683" i="3"/>
  <c r="L6335" i="3"/>
  <c r="K6335" i="3" s="1"/>
  <c r="D6335" i="3" s="1"/>
  <c r="N6335" i="3"/>
  <c r="Q6335" i="3" s="1"/>
  <c r="O6685" i="3" l="1"/>
  <c r="M6684" i="3"/>
  <c r="F6335" i="3"/>
  <c r="AV10" i="6"/>
  <c r="AV11" i="6" s="1"/>
  <c r="AV65" i="6" s="1"/>
  <c r="L6336" i="3"/>
  <c r="K6336" i="3" s="1"/>
  <c r="D6336" i="3" s="1"/>
  <c r="F6336" i="3" s="1"/>
  <c r="N6336" i="3"/>
  <c r="Q6336" i="3" s="1"/>
  <c r="O6686" i="3" l="1"/>
  <c r="M6685" i="3"/>
  <c r="AV16" i="6"/>
  <c r="AV60" i="6"/>
  <c r="L6337" i="3"/>
  <c r="K6337" i="3" s="1"/>
  <c r="D6337" i="3" s="1"/>
  <c r="F6337" i="3" s="1"/>
  <c r="N6337" i="3"/>
  <c r="Q6337" i="3" s="1"/>
  <c r="O6687" i="3" l="1"/>
  <c r="M6686" i="3"/>
  <c r="L6338" i="3"/>
  <c r="K6338" i="3" s="1"/>
  <c r="D6338" i="3" s="1"/>
  <c r="F6338" i="3" s="1"/>
  <c r="N6338" i="3"/>
  <c r="Q6338" i="3" s="1"/>
  <c r="O6688" i="3" l="1"/>
  <c r="M6687" i="3"/>
  <c r="L6339" i="3"/>
  <c r="K6339" i="3" s="1"/>
  <c r="D6339" i="3" s="1"/>
  <c r="F6339" i="3" s="1"/>
  <c r="N6339" i="3"/>
  <c r="Q6339" i="3" s="1"/>
  <c r="O6689" i="3" l="1"/>
  <c r="M6688" i="3"/>
  <c r="L6340" i="3"/>
  <c r="K6340" i="3" s="1"/>
  <c r="D6340" i="3" s="1"/>
  <c r="F6340" i="3" s="1"/>
  <c r="N6340" i="3"/>
  <c r="Q6340" i="3" s="1"/>
  <c r="O6690" i="3" l="1"/>
  <c r="M6689" i="3"/>
  <c r="N6341" i="3"/>
  <c r="Q6341" i="3" s="1"/>
  <c r="L6341" i="3"/>
  <c r="K6341" i="3" s="1"/>
  <c r="D6341" i="3" s="1"/>
  <c r="O6691" i="3" l="1"/>
  <c r="M6690" i="3"/>
  <c r="F6341" i="3"/>
  <c r="L6342" i="3"/>
  <c r="K6342" i="3" s="1"/>
  <c r="D6342" i="3" s="1"/>
  <c r="F6342" i="3" s="1"/>
  <c r="N6342" i="3"/>
  <c r="Q6342" i="3" s="1"/>
  <c r="O6692" i="3" l="1"/>
  <c r="M6691" i="3"/>
  <c r="L6343" i="3"/>
  <c r="K6343" i="3" s="1"/>
  <c r="D6343" i="3" s="1"/>
  <c r="F6343" i="3" s="1"/>
  <c r="N6343" i="3"/>
  <c r="Q6343" i="3" s="1"/>
  <c r="O6693" i="3" l="1"/>
  <c r="M6692" i="3"/>
  <c r="L6344" i="3"/>
  <c r="K6344" i="3" s="1"/>
  <c r="D6344" i="3" s="1"/>
  <c r="BK15" i="6" s="1"/>
  <c r="BK66" i="6" s="1"/>
  <c r="N6344" i="3"/>
  <c r="Q6344" i="3" s="1"/>
  <c r="O6694" i="3" l="1"/>
  <c r="M6693" i="3"/>
  <c r="L6345" i="3"/>
  <c r="K6345" i="3" s="1"/>
  <c r="D6345" i="3" s="1"/>
  <c r="F6345" i="3" s="1"/>
  <c r="N6345" i="3"/>
  <c r="Q6345" i="3" s="1"/>
  <c r="F6344" i="3"/>
  <c r="O6695" i="3" l="1"/>
  <c r="M6694" i="3"/>
  <c r="L6346" i="3"/>
  <c r="K6346" i="3" s="1"/>
  <c r="D6346" i="3" s="1"/>
  <c r="F6346" i="3" s="1"/>
  <c r="N6346" i="3"/>
  <c r="Q6346" i="3" s="1"/>
  <c r="O6696" i="3" l="1"/>
  <c r="M6695" i="3"/>
  <c r="L6347" i="3"/>
  <c r="K6347" i="3" s="1"/>
  <c r="D6347" i="3" s="1"/>
  <c r="F6347" i="3" s="1"/>
  <c r="N6347" i="3"/>
  <c r="Q6347" i="3" s="1"/>
  <c r="O6697" i="3" l="1"/>
  <c r="M6696" i="3"/>
  <c r="L6348" i="3"/>
  <c r="K6348" i="3" s="1"/>
  <c r="D6348" i="3" s="1"/>
  <c r="F6348" i="3" s="1"/>
  <c r="N6348" i="3"/>
  <c r="Q6348" i="3" s="1"/>
  <c r="O6698" i="3" l="1"/>
  <c r="M6697" i="3"/>
  <c r="L6349" i="3"/>
  <c r="K6349" i="3" s="1"/>
  <c r="D6349" i="3" s="1"/>
  <c r="F6349" i="3" s="1"/>
  <c r="N6349" i="3"/>
  <c r="Q6349" i="3" s="1"/>
  <c r="O6699" i="3" l="1"/>
  <c r="M6698" i="3"/>
  <c r="L6350" i="3"/>
  <c r="K6350" i="3" s="1"/>
  <c r="D6350" i="3" s="1"/>
  <c r="F6350" i="3" s="1"/>
  <c r="N6350" i="3"/>
  <c r="Q6350" i="3" s="1"/>
  <c r="O6700" i="3" l="1"/>
  <c r="M6699" i="3"/>
  <c r="L6351" i="3"/>
  <c r="K6351" i="3" s="1"/>
  <c r="D6351" i="3" s="1"/>
  <c r="F6351" i="3" s="1"/>
  <c r="N6351" i="3"/>
  <c r="Q6351" i="3" s="1"/>
  <c r="O6701" i="3" l="1"/>
  <c r="M6700" i="3"/>
  <c r="L6352" i="3"/>
  <c r="K6352" i="3" s="1"/>
  <c r="D6352" i="3" s="1"/>
  <c r="F6352" i="3" s="1"/>
  <c r="N6352" i="3"/>
  <c r="Q6352" i="3" s="1"/>
  <c r="O6702" i="3" l="1"/>
  <c r="M6701" i="3"/>
  <c r="L6353" i="3"/>
  <c r="K6353" i="3" s="1"/>
  <c r="D6353" i="3" s="1"/>
  <c r="F6353" i="3" s="1"/>
  <c r="N6353" i="3"/>
  <c r="Q6353" i="3" s="1"/>
  <c r="O6703" i="3" l="1"/>
  <c r="M6702" i="3"/>
  <c r="L6354" i="3"/>
  <c r="K6354" i="3" s="1"/>
  <c r="D6354" i="3" s="1"/>
  <c r="F6354" i="3" s="1"/>
  <c r="N6354" i="3"/>
  <c r="Q6354" i="3" s="1"/>
  <c r="O6704" i="3" l="1"/>
  <c r="M6703" i="3"/>
  <c r="L6355" i="3"/>
  <c r="K6355" i="3" s="1"/>
  <c r="D6355" i="3" s="1"/>
  <c r="N6355" i="3"/>
  <c r="Q6355" i="3" s="1"/>
  <c r="O6705" i="3" l="1"/>
  <c r="M6704" i="3"/>
  <c r="N6356" i="3"/>
  <c r="Q6356" i="3" s="1"/>
  <c r="L6356" i="3"/>
  <c r="K6356" i="3" s="1"/>
  <c r="D6356" i="3" s="1"/>
  <c r="F6355" i="3"/>
  <c r="O6706" i="3" l="1"/>
  <c r="M6705" i="3"/>
  <c r="F6356" i="3"/>
  <c r="L6357" i="3"/>
  <c r="K6357" i="3" s="1"/>
  <c r="D6357" i="3" s="1"/>
  <c r="F6357" i="3" s="1"/>
  <c r="N6357" i="3"/>
  <c r="Q6357" i="3" s="1"/>
  <c r="O6707" i="3" l="1"/>
  <c r="M6706" i="3"/>
  <c r="L6358" i="3"/>
  <c r="K6358" i="3" s="1"/>
  <c r="D6358" i="3" s="1"/>
  <c r="F6358" i="3" s="1"/>
  <c r="N6358" i="3"/>
  <c r="Q6358" i="3" s="1"/>
  <c r="O6708" i="3" l="1"/>
  <c r="M6707" i="3"/>
  <c r="L6359" i="3"/>
  <c r="K6359" i="3" s="1"/>
  <c r="D6359" i="3" s="1"/>
  <c r="F6359" i="3" s="1"/>
  <c r="N6359" i="3"/>
  <c r="Q6359" i="3" s="1"/>
  <c r="O6709" i="3" l="1"/>
  <c r="M6708" i="3"/>
  <c r="L6360" i="3"/>
  <c r="K6360" i="3" s="1"/>
  <c r="D6360" i="3" s="1"/>
  <c r="N6360" i="3"/>
  <c r="Q6360" i="3" s="1"/>
  <c r="BL58" i="6" l="1"/>
  <c r="BL59" i="6" s="1"/>
  <c r="O6710" i="3"/>
  <c r="M6709" i="3"/>
  <c r="F6360" i="3"/>
  <c r="L6361" i="3"/>
  <c r="K6361" i="3" s="1"/>
  <c r="D6361" i="3" s="1"/>
  <c r="F6361" i="3" s="1"/>
  <c r="N6361" i="3"/>
  <c r="Q6361" i="3" s="1"/>
  <c r="O6711" i="3" l="1"/>
  <c r="M6710" i="3"/>
  <c r="L6362" i="3"/>
  <c r="K6362" i="3" s="1"/>
  <c r="D6362" i="3" s="1"/>
  <c r="F6362" i="3" s="1"/>
  <c r="N6362" i="3"/>
  <c r="Q6362" i="3" s="1"/>
  <c r="O6712" i="3" l="1"/>
  <c r="M6711" i="3"/>
  <c r="L6363" i="3"/>
  <c r="K6363" i="3" s="1"/>
  <c r="D6363" i="3" s="1"/>
  <c r="F6363" i="3" s="1"/>
  <c r="N6363" i="3"/>
  <c r="Q6363" i="3" s="1"/>
  <c r="O6713" i="3" l="1"/>
  <c r="M6712" i="3"/>
  <c r="L6364" i="3"/>
  <c r="K6364" i="3" s="1"/>
  <c r="D6364" i="3" s="1"/>
  <c r="F6364" i="3" s="1"/>
  <c r="N6364" i="3"/>
  <c r="Q6364" i="3" s="1"/>
  <c r="O6714" i="3" l="1"/>
  <c r="M6713" i="3"/>
  <c r="L6365" i="3"/>
  <c r="K6365" i="3" s="1"/>
  <c r="D6365" i="3" s="1"/>
  <c r="N6365" i="3"/>
  <c r="Q6365" i="3" s="1"/>
  <c r="O6715" i="3" l="1"/>
  <c r="M6714" i="3"/>
  <c r="F6365" i="3"/>
  <c r="AW10" i="6"/>
  <c r="AW11" i="6" s="1"/>
  <c r="AW65" i="6" s="1"/>
  <c r="L6366" i="3"/>
  <c r="K6366" i="3" s="1"/>
  <c r="D6366" i="3" s="1"/>
  <c r="F6366" i="3" s="1"/>
  <c r="N6366" i="3"/>
  <c r="Q6366" i="3" s="1"/>
  <c r="O6716" i="3" l="1"/>
  <c r="M6715" i="3"/>
  <c r="AW16" i="6"/>
  <c r="AW60" i="6"/>
  <c r="L6367" i="3"/>
  <c r="K6367" i="3" s="1"/>
  <c r="D6367" i="3" s="1"/>
  <c r="F6367" i="3" s="1"/>
  <c r="N6367" i="3"/>
  <c r="Q6367" i="3" s="1"/>
  <c r="O6717" i="3" l="1"/>
  <c r="M6716" i="3"/>
  <c r="N6368" i="3"/>
  <c r="Q6368" i="3" s="1"/>
  <c r="L6368" i="3"/>
  <c r="K6368" i="3" s="1"/>
  <c r="D6368" i="3" s="1"/>
  <c r="F6368" i="3" s="1"/>
  <c r="O6718" i="3" l="1"/>
  <c r="M6717" i="3"/>
  <c r="L6369" i="3"/>
  <c r="K6369" i="3" s="1"/>
  <c r="D6369" i="3" s="1"/>
  <c r="F6369" i="3" s="1"/>
  <c r="N6369" i="3"/>
  <c r="Q6369" i="3" s="1"/>
  <c r="O6719" i="3" l="1"/>
  <c r="M6718" i="3"/>
  <c r="L6370" i="3"/>
  <c r="K6370" i="3" s="1"/>
  <c r="D6370" i="3" s="1"/>
  <c r="F6370" i="3" s="1"/>
  <c r="N6370" i="3"/>
  <c r="Q6370" i="3" s="1"/>
  <c r="O6720" i="3" l="1"/>
  <c r="M6719" i="3"/>
  <c r="L6371" i="3"/>
  <c r="K6371" i="3" s="1"/>
  <c r="D6371" i="3" s="1"/>
  <c r="N6371" i="3"/>
  <c r="Q6371" i="3" s="1"/>
  <c r="O6721" i="3" l="1"/>
  <c r="M6720" i="3"/>
  <c r="F6371" i="3"/>
  <c r="L6372" i="3"/>
  <c r="K6372" i="3" s="1"/>
  <c r="D6372" i="3" s="1"/>
  <c r="F6372" i="3" s="1"/>
  <c r="N6372" i="3"/>
  <c r="Q6372" i="3" s="1"/>
  <c r="O6722" i="3" l="1"/>
  <c r="M6721" i="3"/>
  <c r="L6373" i="3"/>
  <c r="K6373" i="3" s="1"/>
  <c r="D6373" i="3" s="1"/>
  <c r="F6373" i="3" s="1"/>
  <c r="N6373" i="3"/>
  <c r="Q6373" i="3" s="1"/>
  <c r="O6723" i="3" l="1"/>
  <c r="M6722" i="3"/>
  <c r="L6374" i="3"/>
  <c r="K6374" i="3" s="1"/>
  <c r="D6374" i="3" s="1"/>
  <c r="F6374" i="3" s="1"/>
  <c r="N6374" i="3"/>
  <c r="Q6374" i="3" s="1"/>
  <c r="O6724" i="3" l="1"/>
  <c r="M6723" i="3"/>
  <c r="L6375" i="3"/>
  <c r="K6375" i="3" s="1"/>
  <c r="D6375" i="3" s="1"/>
  <c r="BL15" i="6" s="1"/>
  <c r="BL66" i="6" s="1"/>
  <c r="N6375" i="3"/>
  <c r="Q6375" i="3" s="1"/>
  <c r="O6725" i="3" l="1"/>
  <c r="M6724" i="3"/>
  <c r="L6376" i="3"/>
  <c r="K6376" i="3" s="1"/>
  <c r="D6376" i="3" s="1"/>
  <c r="F6376" i="3" s="1"/>
  <c r="N6376" i="3"/>
  <c r="Q6376" i="3" s="1"/>
  <c r="F6375" i="3"/>
  <c r="O6726" i="3" l="1"/>
  <c r="M6725" i="3"/>
  <c r="N6377" i="3"/>
  <c r="Q6377" i="3" s="1"/>
  <c r="L6377" i="3"/>
  <c r="K6377" i="3" s="1"/>
  <c r="D6377" i="3" s="1"/>
  <c r="F6377" i="3" s="1"/>
  <c r="O6727" i="3" l="1"/>
  <c r="M6726" i="3"/>
  <c r="L6378" i="3"/>
  <c r="K6378" i="3" s="1"/>
  <c r="D6378" i="3" s="1"/>
  <c r="F6378" i="3" s="1"/>
  <c r="N6378" i="3"/>
  <c r="Q6378" i="3" s="1"/>
  <c r="O6728" i="3" l="1"/>
  <c r="M6727" i="3"/>
  <c r="L6379" i="3"/>
  <c r="K6379" i="3" s="1"/>
  <c r="D6379" i="3" s="1"/>
  <c r="F6379" i="3" s="1"/>
  <c r="N6379" i="3"/>
  <c r="Q6379" i="3" s="1"/>
  <c r="O6729" i="3" l="1"/>
  <c r="M6728" i="3"/>
  <c r="L6380" i="3"/>
  <c r="K6380" i="3" s="1"/>
  <c r="D6380" i="3" s="1"/>
  <c r="F6380" i="3" s="1"/>
  <c r="N6380" i="3"/>
  <c r="Q6380" i="3" s="1"/>
  <c r="O6730" i="3" l="1"/>
  <c r="M6729" i="3"/>
  <c r="L6381" i="3"/>
  <c r="K6381" i="3" s="1"/>
  <c r="D6381" i="3" s="1"/>
  <c r="F6381" i="3" s="1"/>
  <c r="N6381" i="3"/>
  <c r="Q6381" i="3" s="1"/>
  <c r="O6731" i="3" l="1"/>
  <c r="M6730" i="3"/>
  <c r="L6382" i="3"/>
  <c r="K6382" i="3" s="1"/>
  <c r="D6382" i="3" s="1"/>
  <c r="F6382" i="3" s="1"/>
  <c r="N6382" i="3"/>
  <c r="Q6382" i="3" s="1"/>
  <c r="O6732" i="3" l="1"/>
  <c r="M6731" i="3"/>
  <c r="L6383" i="3"/>
  <c r="K6383" i="3" s="1"/>
  <c r="D6383" i="3" s="1"/>
  <c r="F6383" i="3" s="1"/>
  <c r="N6383" i="3"/>
  <c r="Q6383" i="3" s="1"/>
  <c r="O6733" i="3" l="1"/>
  <c r="M6732" i="3"/>
  <c r="L6384" i="3"/>
  <c r="K6384" i="3" s="1"/>
  <c r="D6384" i="3" s="1"/>
  <c r="F6384" i="3" s="1"/>
  <c r="N6384" i="3"/>
  <c r="Q6384" i="3" s="1"/>
  <c r="O6734" i="3" l="1"/>
  <c r="M6733" i="3"/>
  <c r="L6385" i="3"/>
  <c r="K6385" i="3" s="1"/>
  <c r="D6385" i="3" s="1"/>
  <c r="N6385" i="3"/>
  <c r="Q6385" i="3" s="1"/>
  <c r="O6735" i="3" l="1"/>
  <c r="M6734" i="3"/>
  <c r="L6386" i="3"/>
  <c r="K6386" i="3" s="1"/>
  <c r="D6386" i="3" s="1"/>
  <c r="N6386" i="3"/>
  <c r="Q6386" i="3" s="1"/>
  <c r="F6385" i="3"/>
  <c r="O6736" i="3" l="1"/>
  <c r="M6735" i="3"/>
  <c r="F6386" i="3"/>
  <c r="L6387" i="3"/>
  <c r="K6387" i="3" s="1"/>
  <c r="D6387" i="3" s="1"/>
  <c r="F6387" i="3" s="1"/>
  <c r="N6387" i="3"/>
  <c r="Q6387" i="3" s="1"/>
  <c r="O6737" i="3" l="1"/>
  <c r="M6736" i="3"/>
  <c r="L6388" i="3"/>
  <c r="K6388" i="3" s="1"/>
  <c r="D6388" i="3" s="1"/>
  <c r="F6388" i="3" s="1"/>
  <c r="N6388" i="3"/>
  <c r="Q6388" i="3" s="1"/>
  <c r="O6738" i="3" l="1"/>
  <c r="M6737" i="3"/>
  <c r="N6389" i="3"/>
  <c r="Q6389" i="3" s="1"/>
  <c r="L6389" i="3"/>
  <c r="K6389" i="3" s="1"/>
  <c r="D6389" i="3" s="1"/>
  <c r="F6389" i="3" s="1"/>
  <c r="O6739" i="3" l="1"/>
  <c r="M6738" i="3"/>
  <c r="L6390" i="3"/>
  <c r="K6390" i="3" s="1"/>
  <c r="D6390" i="3" s="1"/>
  <c r="F6390" i="3" s="1"/>
  <c r="N6390" i="3"/>
  <c r="Q6390" i="3" s="1"/>
  <c r="O6740" i="3" l="1"/>
  <c r="M6739" i="3"/>
  <c r="L6391" i="3"/>
  <c r="K6391" i="3" s="1"/>
  <c r="D6391" i="3" s="1"/>
  <c r="N6391" i="3"/>
  <c r="Q6391" i="3" s="1"/>
  <c r="O6741" i="3" l="1"/>
  <c r="M6740" i="3"/>
  <c r="F6391" i="3"/>
  <c r="N6392" i="3"/>
  <c r="Q6392" i="3" s="1"/>
  <c r="L6392" i="3"/>
  <c r="K6392" i="3" s="1"/>
  <c r="D6392" i="3" s="1"/>
  <c r="F6392" i="3" s="1"/>
  <c r="O6742" i="3" l="1"/>
  <c r="M6741" i="3"/>
  <c r="L6393" i="3"/>
  <c r="K6393" i="3" s="1"/>
  <c r="D6393" i="3" s="1"/>
  <c r="F6393" i="3" s="1"/>
  <c r="N6393" i="3"/>
  <c r="Q6393" i="3" s="1"/>
  <c r="O6743" i="3" l="1"/>
  <c r="M6742" i="3"/>
  <c r="L6394" i="3"/>
  <c r="K6394" i="3" s="1"/>
  <c r="D6394" i="3" s="1"/>
  <c r="F6394" i="3" s="1"/>
  <c r="N6394" i="3"/>
  <c r="Q6394" i="3" s="1"/>
  <c r="O6744" i="3" l="1"/>
  <c r="M6743" i="3"/>
  <c r="L6395" i="3"/>
  <c r="K6395" i="3" s="1"/>
  <c r="D6395" i="3" s="1"/>
  <c r="F6395" i="3" s="1"/>
  <c r="N6395" i="3"/>
  <c r="Q6395" i="3" s="1"/>
  <c r="O6745" i="3" l="1"/>
  <c r="M6744" i="3"/>
  <c r="L6396" i="3"/>
  <c r="K6396" i="3" s="1"/>
  <c r="D6396" i="3" s="1"/>
  <c r="N6396" i="3"/>
  <c r="Q6396" i="3" s="1"/>
  <c r="O6746" i="3" l="1"/>
  <c r="M6745" i="3"/>
  <c r="F6396" i="3"/>
  <c r="AX10" i="6"/>
  <c r="AX11" i="6" s="1"/>
  <c r="AX65" i="6" s="1"/>
  <c r="L6397" i="3"/>
  <c r="K6397" i="3" s="1"/>
  <c r="D6397" i="3" s="1"/>
  <c r="F6397" i="3" s="1"/>
  <c r="N6397" i="3"/>
  <c r="Q6397" i="3" s="1"/>
  <c r="O6747" i="3" l="1"/>
  <c r="M6746" i="3"/>
  <c r="AX16" i="6"/>
  <c r="AX60" i="6"/>
  <c r="L6398" i="3"/>
  <c r="K6398" i="3" s="1"/>
  <c r="D6398" i="3" s="1"/>
  <c r="F6398" i="3" s="1"/>
  <c r="N6398" i="3"/>
  <c r="Q6398" i="3" s="1"/>
  <c r="O6748" i="3" l="1"/>
  <c r="M6747" i="3"/>
  <c r="L6399" i="3"/>
  <c r="K6399" i="3" s="1"/>
  <c r="D6399" i="3" s="1"/>
  <c r="F6399" i="3" s="1"/>
  <c r="N6399" i="3"/>
  <c r="Q6399" i="3" s="1"/>
  <c r="O6749" i="3" l="1"/>
  <c r="M6748" i="3"/>
  <c r="L6400" i="3"/>
  <c r="K6400" i="3" s="1"/>
  <c r="D6400" i="3" s="1"/>
  <c r="F6400" i="3" s="1"/>
  <c r="N6400" i="3"/>
  <c r="Q6400" i="3" s="1"/>
  <c r="O6750" i="3" l="1"/>
  <c r="M6749" i="3"/>
  <c r="L6401" i="3"/>
  <c r="K6401" i="3" s="1"/>
  <c r="D6401" i="3" s="1"/>
  <c r="F6401" i="3" s="1"/>
  <c r="N6401" i="3"/>
  <c r="Q6401" i="3" s="1"/>
  <c r="O6751" i="3" l="1"/>
  <c r="M6750" i="3"/>
  <c r="L6402" i="3"/>
  <c r="K6402" i="3" s="1"/>
  <c r="D6402" i="3" s="1"/>
  <c r="N6402" i="3"/>
  <c r="Q6402" i="3" s="1"/>
  <c r="O6752" i="3" l="1"/>
  <c r="M6751" i="3"/>
  <c r="F6402" i="3"/>
  <c r="L6403" i="3"/>
  <c r="K6403" i="3" s="1"/>
  <c r="D6403" i="3" s="1"/>
  <c r="F6403" i="3" s="1"/>
  <c r="N6403" i="3"/>
  <c r="Q6403" i="3" s="1"/>
  <c r="O6753" i="3" l="1"/>
  <c r="M6752" i="3"/>
  <c r="L6404" i="3"/>
  <c r="K6404" i="3" s="1"/>
  <c r="D6404" i="3" s="1"/>
  <c r="F6404" i="3" s="1"/>
  <c r="N6404" i="3"/>
  <c r="Q6404" i="3" s="1"/>
  <c r="O6754" i="3" l="1"/>
  <c r="M6753" i="3"/>
  <c r="L6405" i="3"/>
  <c r="K6405" i="3" s="1"/>
  <c r="D6405" i="3" s="1"/>
  <c r="F6405" i="3" s="1"/>
  <c r="N6405" i="3"/>
  <c r="Q6405" i="3" s="1"/>
  <c r="O6755" i="3" l="1"/>
  <c r="M6754" i="3"/>
  <c r="L6406" i="3"/>
  <c r="K6406" i="3" s="1"/>
  <c r="D6406" i="3" s="1"/>
  <c r="F6406" i="3" s="1"/>
  <c r="N6406" i="3"/>
  <c r="Q6406" i="3" s="1"/>
  <c r="O6756" i="3" l="1"/>
  <c r="M6755" i="3"/>
  <c r="N6407" i="3"/>
  <c r="Q6407" i="3" s="1"/>
  <c r="L6407" i="3"/>
  <c r="K6407" i="3" s="1"/>
  <c r="D6407" i="3" s="1"/>
  <c r="F6407" i="3" s="1"/>
  <c r="O6757" i="3" l="1"/>
  <c r="M6756" i="3"/>
  <c r="L6408" i="3"/>
  <c r="K6408" i="3" s="1"/>
  <c r="D6408" i="3" s="1"/>
  <c r="F6408" i="3" s="1"/>
  <c r="N6408" i="3"/>
  <c r="Q6408" i="3" s="1"/>
  <c r="O6758" i="3" l="1"/>
  <c r="M6758" i="3" s="1"/>
  <c r="M6757" i="3"/>
  <c r="L6409" i="3"/>
  <c r="K6409" i="3" s="1"/>
  <c r="D6409" i="3" s="1"/>
  <c r="F6409" i="3" s="1"/>
  <c r="N6409" i="3"/>
  <c r="Q6409" i="3" s="1"/>
  <c r="L6410" i="3" l="1"/>
  <c r="K6410" i="3" s="1"/>
  <c r="D6410" i="3" s="1"/>
  <c r="F6410" i="3" s="1"/>
  <c r="N6410" i="3"/>
  <c r="Q6410" i="3" s="1"/>
  <c r="L6411" i="3" l="1"/>
  <c r="K6411" i="3" s="1"/>
  <c r="D6411" i="3" s="1"/>
  <c r="F6411" i="3" s="1"/>
  <c r="N6411" i="3"/>
  <c r="Q6411" i="3" s="1"/>
  <c r="L6412" i="3" l="1"/>
  <c r="K6412" i="3" s="1"/>
  <c r="D6412" i="3" s="1"/>
  <c r="F6412" i="3" s="1"/>
  <c r="N6412" i="3"/>
  <c r="Q6412" i="3" s="1"/>
  <c r="N6413" i="3" l="1"/>
  <c r="Q6413" i="3" s="1"/>
  <c r="L6413" i="3"/>
  <c r="K6413" i="3" s="1"/>
  <c r="D6413" i="3" s="1"/>
  <c r="F6413" i="3" s="1"/>
  <c r="L6414" i="3" l="1"/>
  <c r="K6414" i="3" s="1"/>
  <c r="D6414" i="3" s="1"/>
  <c r="F6414" i="3" s="1"/>
  <c r="N6414" i="3"/>
  <c r="Q6414" i="3" s="1"/>
  <c r="L6415" i="3" l="1"/>
  <c r="K6415" i="3" s="1"/>
  <c r="D6415" i="3" s="1"/>
  <c r="F6415" i="3" s="1"/>
  <c r="N6415" i="3"/>
  <c r="Q6415" i="3" s="1"/>
  <c r="L6416" i="3" l="1"/>
  <c r="K6416" i="3" s="1"/>
  <c r="D6416" i="3" s="1"/>
  <c r="N6416" i="3"/>
  <c r="Q6416" i="3" s="1"/>
  <c r="L6417" i="3" l="1"/>
  <c r="K6417" i="3" s="1"/>
  <c r="D6417" i="3" s="1"/>
  <c r="N6417" i="3"/>
  <c r="Q6417" i="3" s="1"/>
  <c r="F6416" i="3"/>
  <c r="F6417" i="3" l="1"/>
  <c r="L6418" i="3"/>
  <c r="K6418" i="3" s="1"/>
  <c r="D6418" i="3" s="1"/>
  <c r="F6418" i="3" s="1"/>
  <c r="N6418" i="3"/>
  <c r="Q6418" i="3" s="1"/>
  <c r="L6419" i="3" l="1"/>
  <c r="K6419" i="3" s="1"/>
  <c r="D6419" i="3" s="1"/>
  <c r="F6419" i="3" s="1"/>
  <c r="N6419" i="3"/>
  <c r="Q6419" i="3" s="1"/>
  <c r="L6420" i="3" l="1"/>
  <c r="K6420" i="3" s="1"/>
  <c r="D6420" i="3" s="1"/>
  <c r="F6420" i="3" s="1"/>
  <c r="N6420" i="3"/>
  <c r="Q6420" i="3" s="1"/>
  <c r="L6421" i="3" l="1"/>
  <c r="K6421" i="3" s="1"/>
  <c r="D6421" i="3" s="1"/>
  <c r="N6421" i="3"/>
  <c r="Q6421" i="3" s="1"/>
  <c r="F6421" i="3" l="1"/>
  <c r="L6422" i="3"/>
  <c r="K6422" i="3" s="1"/>
  <c r="D6422" i="3" s="1"/>
  <c r="F6422" i="3" s="1"/>
  <c r="N6422" i="3"/>
  <c r="Q6422" i="3" s="1"/>
  <c r="L6423" i="3" l="1"/>
  <c r="K6423" i="3" s="1"/>
  <c r="D6423" i="3" s="1"/>
  <c r="F6423" i="3" s="1"/>
  <c r="N6423" i="3"/>
  <c r="Q6423" i="3" s="1"/>
  <c r="L6424" i="3" l="1"/>
  <c r="K6424" i="3" s="1"/>
  <c r="D6424" i="3" s="1"/>
  <c r="F6424" i="3" s="1"/>
  <c r="N6424" i="3"/>
  <c r="Q6424" i="3" s="1"/>
  <c r="L6425" i="3" l="1"/>
  <c r="K6425" i="3" s="1"/>
  <c r="D6425" i="3" s="1"/>
  <c r="F6425" i="3" s="1"/>
  <c r="N6425" i="3"/>
  <c r="Q6425" i="3" s="1"/>
  <c r="L6426" i="3" l="1"/>
  <c r="K6426" i="3" s="1"/>
  <c r="D6426" i="3" s="1"/>
  <c r="N6426" i="3"/>
  <c r="Q6426" i="3" s="1"/>
  <c r="F6426" i="3" l="1"/>
  <c r="AY10" i="6"/>
  <c r="AY11" i="6" s="1"/>
  <c r="AY65" i="6" s="1"/>
  <c r="L6427" i="3"/>
  <c r="K6427" i="3" s="1"/>
  <c r="D6427" i="3" s="1"/>
  <c r="F6427" i="3" s="1"/>
  <c r="N6427" i="3"/>
  <c r="Q6427" i="3" s="1"/>
  <c r="AY16" i="6" l="1"/>
  <c r="AY60" i="6"/>
  <c r="N6428" i="3"/>
  <c r="Q6428" i="3" s="1"/>
  <c r="L6428" i="3"/>
  <c r="K6428" i="3" s="1"/>
  <c r="D6428" i="3" s="1"/>
  <c r="F6428" i="3" s="1"/>
  <c r="L6429" i="3" l="1"/>
  <c r="K6429" i="3" s="1"/>
  <c r="D6429" i="3" s="1"/>
  <c r="F6429" i="3" s="1"/>
  <c r="N6429" i="3"/>
  <c r="Q6429" i="3" s="1"/>
  <c r="L6430" i="3" l="1"/>
  <c r="K6430" i="3" s="1"/>
  <c r="D6430" i="3" s="1"/>
  <c r="F6430" i="3" s="1"/>
  <c r="N6430" i="3"/>
  <c r="Q6430" i="3" s="1"/>
  <c r="L6431" i="3" l="1"/>
  <c r="K6431" i="3" s="1"/>
  <c r="D6431" i="3" s="1"/>
  <c r="F6431" i="3" s="1"/>
  <c r="N6431" i="3"/>
  <c r="Q6431" i="3" s="1"/>
  <c r="L6432" i="3" l="1"/>
  <c r="K6432" i="3" s="1"/>
  <c r="D6432" i="3" s="1"/>
  <c r="N6432" i="3"/>
  <c r="Q6432" i="3" s="1"/>
  <c r="F6432" i="3" l="1"/>
  <c r="L6433" i="3"/>
  <c r="K6433" i="3" s="1"/>
  <c r="D6433" i="3" s="1"/>
  <c r="F6433" i="3" s="1"/>
  <c r="N6433" i="3"/>
  <c r="Q6433" i="3" s="1"/>
  <c r="L6434" i="3" l="1"/>
  <c r="K6434" i="3" s="1"/>
  <c r="D6434" i="3" s="1"/>
  <c r="F6434" i="3" s="1"/>
  <c r="N6434" i="3"/>
  <c r="Q6434" i="3" s="1"/>
  <c r="L6435" i="3" l="1"/>
  <c r="K6435" i="3" s="1"/>
  <c r="D6435" i="3" s="1"/>
  <c r="F6435" i="3" s="1"/>
  <c r="N6435" i="3"/>
  <c r="Q6435" i="3" s="1"/>
  <c r="L6436" i="3" l="1"/>
  <c r="K6436" i="3" s="1"/>
  <c r="D6436" i="3" s="1"/>
  <c r="F6436" i="3" s="1"/>
  <c r="N6436" i="3"/>
  <c r="Q6436" i="3" s="1"/>
  <c r="L6437" i="3" l="1"/>
  <c r="K6437" i="3" s="1"/>
  <c r="D6437" i="3" s="1"/>
  <c r="F6437" i="3" s="1"/>
  <c r="N6437" i="3"/>
  <c r="Q6437" i="3" s="1"/>
  <c r="L6438" i="3" l="1"/>
  <c r="K6438" i="3" s="1"/>
  <c r="D6438" i="3" s="1"/>
  <c r="F6438" i="3" s="1"/>
  <c r="N6438" i="3"/>
  <c r="Q6438" i="3" s="1"/>
  <c r="L6439" i="3" l="1"/>
  <c r="K6439" i="3" s="1"/>
  <c r="D6439" i="3" s="1"/>
  <c r="F6439" i="3" s="1"/>
  <c r="N6439" i="3"/>
  <c r="Q6439" i="3" s="1"/>
  <c r="N6440" i="3" l="1"/>
  <c r="Q6440" i="3" s="1"/>
  <c r="L6440" i="3"/>
  <c r="K6440" i="3" s="1"/>
  <c r="D6440" i="3" s="1"/>
  <c r="F6440" i="3" s="1"/>
  <c r="L6441" i="3" l="1"/>
  <c r="K6441" i="3" s="1"/>
  <c r="D6441" i="3" s="1"/>
  <c r="F6441" i="3" s="1"/>
  <c r="N6441" i="3"/>
  <c r="Q6441" i="3" s="1"/>
  <c r="L6442" i="3" l="1"/>
  <c r="K6442" i="3" s="1"/>
  <c r="D6442" i="3" s="1"/>
  <c r="F6442" i="3" s="1"/>
  <c r="N6442" i="3"/>
  <c r="Q6442" i="3" s="1"/>
  <c r="L6443" i="3" l="1"/>
  <c r="K6443" i="3" s="1"/>
  <c r="D6443" i="3" s="1"/>
  <c r="F6443" i="3" s="1"/>
  <c r="N6443" i="3"/>
  <c r="Q6443" i="3" s="1"/>
  <c r="L6444" i="3" l="1"/>
  <c r="K6444" i="3" s="1"/>
  <c r="D6444" i="3" s="1"/>
  <c r="F6444" i="3" s="1"/>
  <c r="N6444" i="3"/>
  <c r="Q6444" i="3" s="1"/>
  <c r="L6445" i="3" l="1"/>
  <c r="K6445" i="3" s="1"/>
  <c r="D6445" i="3" s="1"/>
  <c r="F6445" i="3" s="1"/>
  <c r="N6445" i="3"/>
  <c r="Q6445" i="3" s="1"/>
  <c r="L6446" i="3" l="1"/>
  <c r="K6446" i="3" s="1"/>
  <c r="D6446" i="3" s="1"/>
  <c r="F6446" i="3" s="1"/>
  <c r="N6446" i="3"/>
  <c r="Q6446" i="3" s="1"/>
  <c r="L6447" i="3" l="1"/>
  <c r="K6447" i="3" s="1"/>
  <c r="D6447" i="3" s="1"/>
  <c r="N6447" i="3"/>
  <c r="Q6447" i="3" s="1"/>
  <c r="F6447" i="3" l="1"/>
  <c r="L6448" i="3"/>
  <c r="K6448" i="3" s="1"/>
  <c r="D6448" i="3" s="1"/>
  <c r="F6448" i="3" s="1"/>
  <c r="N6448" i="3"/>
  <c r="Q6448" i="3" s="1"/>
  <c r="N6449" i="3" l="1"/>
  <c r="Q6449" i="3" s="1"/>
  <c r="L6449" i="3"/>
  <c r="K6449" i="3" s="1"/>
  <c r="D6449" i="3" s="1"/>
  <c r="F6449" i="3" s="1"/>
  <c r="L6450" i="3" l="1"/>
  <c r="K6450" i="3" s="1"/>
  <c r="D6450" i="3" s="1"/>
  <c r="F6450" i="3" s="1"/>
  <c r="N6450" i="3"/>
  <c r="Q6450" i="3" s="1"/>
  <c r="L6451" i="3" l="1"/>
  <c r="K6451" i="3" s="1"/>
  <c r="D6451" i="3" s="1"/>
  <c r="F6451" i="3" s="1"/>
  <c r="N6451" i="3"/>
  <c r="Q6451" i="3" s="1"/>
  <c r="L6452" i="3" l="1"/>
  <c r="K6452" i="3" s="1"/>
  <c r="D6452" i="3" s="1"/>
  <c r="N6452" i="3"/>
  <c r="Q6452" i="3" s="1"/>
  <c r="F6452" i="3" l="1"/>
  <c r="L6453" i="3"/>
  <c r="K6453" i="3" s="1"/>
  <c r="D6453" i="3" s="1"/>
  <c r="F6453" i="3" s="1"/>
  <c r="N6453" i="3"/>
  <c r="Q6453" i="3" s="1"/>
  <c r="L6454" i="3" l="1"/>
  <c r="K6454" i="3" s="1"/>
  <c r="D6454" i="3" s="1"/>
  <c r="F6454" i="3" s="1"/>
  <c r="N6454" i="3"/>
  <c r="Q6454" i="3" s="1"/>
  <c r="L6455" i="3" l="1"/>
  <c r="K6455" i="3" s="1"/>
  <c r="D6455" i="3" s="1"/>
  <c r="F6455" i="3" s="1"/>
  <c r="N6455" i="3"/>
  <c r="Q6455" i="3" s="1"/>
  <c r="L6456" i="3" l="1"/>
  <c r="K6456" i="3" s="1"/>
  <c r="D6456" i="3" s="1"/>
  <c r="F6456" i="3" s="1"/>
  <c r="N6456" i="3"/>
  <c r="Q6456" i="3" s="1"/>
  <c r="L6457" i="3" l="1"/>
  <c r="K6457" i="3" s="1"/>
  <c r="D6457" i="3" s="1"/>
  <c r="N6457" i="3"/>
  <c r="Q6457" i="3" s="1"/>
  <c r="F6457" i="3" l="1"/>
  <c r="AZ10" i="6"/>
  <c r="AZ11" i="6" s="1"/>
  <c r="AZ65" i="6" s="1"/>
  <c r="L6458" i="3"/>
  <c r="K6458" i="3" s="1"/>
  <c r="D6458" i="3" s="1"/>
  <c r="F6458" i="3" s="1"/>
  <c r="N6458" i="3"/>
  <c r="Q6458" i="3" s="1"/>
  <c r="AZ16" i="6" l="1"/>
  <c r="AZ60" i="6"/>
  <c r="L6459" i="3"/>
  <c r="K6459" i="3" s="1"/>
  <c r="D6459" i="3" s="1"/>
  <c r="F6459" i="3" s="1"/>
  <c r="N6459" i="3"/>
  <c r="Q6459" i="3" s="1"/>
  <c r="L6460" i="3" l="1"/>
  <c r="K6460" i="3" s="1"/>
  <c r="D6460" i="3" s="1"/>
  <c r="F6460" i="3" s="1"/>
  <c r="N6460" i="3"/>
  <c r="Q6460" i="3" s="1"/>
  <c r="N6461" i="3" l="1"/>
  <c r="Q6461" i="3" s="1"/>
  <c r="L6461" i="3"/>
  <c r="K6461" i="3" s="1"/>
  <c r="D6461" i="3" s="1"/>
  <c r="F6461" i="3" s="1"/>
  <c r="L6462" i="3" l="1"/>
  <c r="K6462" i="3" s="1"/>
  <c r="D6462" i="3" s="1"/>
  <c r="N6462" i="3"/>
  <c r="Q6462" i="3" s="1"/>
  <c r="F6462" i="3" l="1"/>
  <c r="L6463" i="3"/>
  <c r="K6463" i="3" s="1"/>
  <c r="D6463" i="3" s="1"/>
  <c r="F6463" i="3" s="1"/>
  <c r="N6463" i="3"/>
  <c r="Q6463" i="3" s="1"/>
  <c r="N6464" i="3" l="1"/>
  <c r="Q6464" i="3" s="1"/>
  <c r="L6464" i="3"/>
  <c r="K6464" i="3" s="1"/>
  <c r="D6464" i="3" s="1"/>
  <c r="F6464" i="3" s="1"/>
  <c r="L6465" i="3" l="1"/>
  <c r="K6465" i="3" s="1"/>
  <c r="D6465" i="3" s="1"/>
  <c r="F6465" i="3" s="1"/>
  <c r="N6465" i="3"/>
  <c r="Q6465" i="3" s="1"/>
  <c r="L6466" i="3" l="1"/>
  <c r="K6466" i="3" s="1"/>
  <c r="D6466" i="3" s="1"/>
  <c r="F6466" i="3" s="1"/>
  <c r="N6466" i="3"/>
  <c r="Q6466" i="3" s="1"/>
  <c r="L6467" i="3" l="1"/>
  <c r="K6467" i="3" s="1"/>
  <c r="D6467" i="3" s="1"/>
  <c r="F6467" i="3" s="1"/>
  <c r="N6467" i="3"/>
  <c r="Q6467" i="3" s="1"/>
  <c r="L6468" i="3" l="1"/>
  <c r="K6468" i="3" s="1"/>
  <c r="D6468" i="3" s="1"/>
  <c r="F6468" i="3" s="1"/>
  <c r="N6468" i="3"/>
  <c r="Q6468" i="3" s="1"/>
  <c r="L6469" i="3" l="1"/>
  <c r="K6469" i="3" s="1"/>
  <c r="D6469" i="3" s="1"/>
  <c r="F6469" i="3" s="1"/>
  <c r="N6469" i="3"/>
  <c r="Q6469" i="3" s="1"/>
  <c r="L6470" i="3" l="1"/>
  <c r="K6470" i="3" s="1"/>
  <c r="D6470" i="3" s="1"/>
  <c r="F6470" i="3" s="1"/>
  <c r="N6470" i="3"/>
  <c r="Q6470" i="3" s="1"/>
  <c r="L6471" i="3" l="1"/>
  <c r="K6471" i="3" s="1"/>
  <c r="D6471" i="3" s="1"/>
  <c r="F6471" i="3" s="1"/>
  <c r="N6471" i="3"/>
  <c r="Q6471" i="3" s="1"/>
  <c r="L6472" i="3" l="1"/>
  <c r="K6472" i="3" s="1"/>
  <c r="D6472" i="3" s="1"/>
  <c r="F6472" i="3" s="1"/>
  <c r="N6472" i="3"/>
  <c r="Q6472" i="3" s="1"/>
  <c r="L6473" i="3" l="1"/>
  <c r="K6473" i="3" s="1"/>
  <c r="D6473" i="3" s="1"/>
  <c r="F6473" i="3" s="1"/>
  <c r="N6473" i="3"/>
  <c r="Q6473" i="3" s="1"/>
  <c r="L6474" i="3" l="1"/>
  <c r="K6474" i="3" s="1"/>
  <c r="D6474" i="3" s="1"/>
  <c r="F6474" i="3" s="1"/>
  <c r="N6474" i="3"/>
  <c r="Q6474" i="3" s="1"/>
  <c r="L6475" i="3" l="1"/>
  <c r="K6475" i="3" s="1"/>
  <c r="D6475" i="3" s="1"/>
  <c r="F6475" i="3" s="1"/>
  <c r="N6475" i="3"/>
  <c r="Q6475" i="3" s="1"/>
  <c r="L6476" i="3" l="1"/>
  <c r="K6476" i="3" s="1"/>
  <c r="D6476" i="3" s="1"/>
  <c r="F6476" i="3" s="1"/>
  <c r="N6476" i="3"/>
  <c r="Q6476" i="3" s="1"/>
  <c r="L6477" i="3" l="1"/>
  <c r="K6477" i="3" s="1"/>
  <c r="D6477" i="3" s="1"/>
  <c r="N6477" i="3"/>
  <c r="Q6477" i="3" s="1"/>
  <c r="F6477" i="3" l="1"/>
  <c r="L6478" i="3"/>
  <c r="K6478" i="3" s="1"/>
  <c r="D6478" i="3" s="1"/>
  <c r="F6478" i="3" s="1"/>
  <c r="N6478" i="3"/>
  <c r="Q6478" i="3" s="1"/>
  <c r="L6479" i="3" l="1"/>
  <c r="K6479" i="3" s="1"/>
  <c r="D6479" i="3" s="1"/>
  <c r="F6479" i="3" s="1"/>
  <c r="N6479" i="3"/>
  <c r="Q6479" i="3" s="1"/>
  <c r="L6480" i="3" l="1"/>
  <c r="K6480" i="3" s="1"/>
  <c r="D6480" i="3" s="1"/>
  <c r="F6480" i="3" s="1"/>
  <c r="N6480" i="3"/>
  <c r="Q6480" i="3" s="1"/>
  <c r="L6481" i="3" l="1"/>
  <c r="K6481" i="3" s="1"/>
  <c r="D6481" i="3" s="1"/>
  <c r="F6481" i="3" s="1"/>
  <c r="N6481" i="3"/>
  <c r="Q6481" i="3" s="1"/>
  <c r="L6482" i="3" l="1"/>
  <c r="K6482" i="3" s="1"/>
  <c r="D6482" i="3" s="1"/>
  <c r="N6482" i="3"/>
  <c r="Q6482" i="3" s="1"/>
  <c r="F6482" i="3" l="1"/>
  <c r="L6483" i="3"/>
  <c r="K6483" i="3" s="1"/>
  <c r="D6483" i="3" s="1"/>
  <c r="F6483" i="3" s="1"/>
  <c r="N6483" i="3"/>
  <c r="Q6483" i="3" s="1"/>
  <c r="L6484" i="3" l="1"/>
  <c r="K6484" i="3" s="1"/>
  <c r="D6484" i="3" s="1"/>
  <c r="F6484" i="3" s="1"/>
  <c r="N6484" i="3"/>
  <c r="Q6484" i="3" s="1"/>
  <c r="N6485" i="3" l="1"/>
  <c r="Q6485" i="3" s="1"/>
  <c r="L6485" i="3"/>
  <c r="K6485" i="3" s="1"/>
  <c r="D6485" i="3" s="1"/>
  <c r="F6485" i="3" s="1"/>
  <c r="L6486" i="3" l="1"/>
  <c r="K6486" i="3" s="1"/>
  <c r="D6486" i="3" s="1"/>
  <c r="F6486" i="3" s="1"/>
  <c r="N6486" i="3"/>
  <c r="Q6486" i="3" s="1"/>
  <c r="L6487" i="3" l="1"/>
  <c r="K6487" i="3" s="1"/>
  <c r="D6487" i="3" s="1"/>
  <c r="N6487" i="3"/>
  <c r="Q6487" i="3" s="1"/>
  <c r="F6487" i="3" l="1"/>
  <c r="BA10" i="6"/>
  <c r="BA11" i="6" s="1"/>
  <c r="BA65" i="6" s="1"/>
  <c r="L6488" i="3"/>
  <c r="K6488" i="3" s="1"/>
  <c r="D6488" i="3" s="1"/>
  <c r="F6488" i="3" s="1"/>
  <c r="N6488" i="3"/>
  <c r="Q6488" i="3" s="1"/>
  <c r="BA16" i="6" l="1"/>
  <c r="BA60" i="6"/>
  <c r="L6489" i="3"/>
  <c r="K6489" i="3" s="1"/>
  <c r="D6489" i="3" s="1"/>
  <c r="F6489" i="3" s="1"/>
  <c r="N6489" i="3"/>
  <c r="Q6489" i="3" s="1"/>
  <c r="N6490" i="3" l="1"/>
  <c r="Q6490" i="3" s="1"/>
  <c r="L6490" i="3"/>
  <c r="K6490" i="3" s="1"/>
  <c r="D6490" i="3" s="1"/>
  <c r="F6490" i="3" s="1"/>
  <c r="L6491" i="3" l="1"/>
  <c r="K6491" i="3" s="1"/>
  <c r="D6491" i="3" s="1"/>
  <c r="F6491" i="3" s="1"/>
  <c r="N6491" i="3"/>
  <c r="Q6491" i="3" s="1"/>
  <c r="N6492" i="3" l="1"/>
  <c r="Q6492" i="3" s="1"/>
  <c r="L6492" i="3"/>
  <c r="K6492" i="3" s="1"/>
  <c r="D6492" i="3" s="1"/>
  <c r="F6492" i="3" s="1"/>
  <c r="L6493" i="3" l="1"/>
  <c r="K6493" i="3" s="1"/>
  <c r="D6493" i="3" s="1"/>
  <c r="N6493" i="3"/>
  <c r="Q6493" i="3" s="1"/>
  <c r="F6493" i="3" l="1"/>
  <c r="L6494" i="3"/>
  <c r="K6494" i="3" s="1"/>
  <c r="D6494" i="3" s="1"/>
  <c r="F6494" i="3" s="1"/>
  <c r="N6494" i="3"/>
  <c r="Q6494" i="3" s="1"/>
  <c r="L6495" i="3" l="1"/>
  <c r="K6495" i="3" s="1"/>
  <c r="D6495" i="3" s="1"/>
  <c r="F6495" i="3" s="1"/>
  <c r="N6495" i="3"/>
  <c r="Q6495" i="3" s="1"/>
  <c r="N6496" i="3" l="1"/>
  <c r="Q6496" i="3" s="1"/>
  <c r="L6496" i="3"/>
  <c r="K6496" i="3" s="1"/>
  <c r="D6496" i="3" s="1"/>
  <c r="F6496" i="3" s="1"/>
  <c r="N6497" i="3" l="1"/>
  <c r="Q6497" i="3" s="1"/>
  <c r="L6497" i="3"/>
  <c r="K6497" i="3" s="1"/>
  <c r="D6497" i="3" s="1"/>
  <c r="F6497" i="3" s="1"/>
  <c r="L6498" i="3" l="1"/>
  <c r="K6498" i="3" s="1"/>
  <c r="D6498" i="3" s="1"/>
  <c r="F6498" i="3" s="1"/>
  <c r="N6498" i="3"/>
  <c r="Q6498" i="3" s="1"/>
  <c r="F4513" i="3"/>
  <c r="E4512" i="3"/>
  <c r="F4512" i="3" s="1"/>
  <c r="H4512" i="3" s="1"/>
  <c r="F4511" i="3"/>
  <c r="H4511" i="3" s="1"/>
  <c r="E4511" i="3"/>
  <c r="E4510" i="3"/>
  <c r="F4510" i="3" s="1"/>
  <c r="H4510" i="3" s="1"/>
  <c r="E4509" i="3"/>
  <c r="F4509" i="3"/>
  <c r="H4509" i="3" s="1"/>
  <c r="E4508" i="3"/>
  <c r="F4508" i="3" s="1"/>
  <c r="H4508" i="3" s="1"/>
  <c r="E4507" i="3"/>
  <c r="F4507" i="3" s="1"/>
  <c r="H4507" i="3" s="1"/>
  <c r="F4506" i="3"/>
  <c r="H4506" i="3" s="1"/>
  <c r="E4506" i="3"/>
  <c r="E4505" i="3"/>
  <c r="F4505" i="3" s="1"/>
  <c r="H4505" i="3" s="1"/>
  <c r="E4504" i="3"/>
  <c r="F4504" i="3" s="1"/>
  <c r="H4504" i="3" s="1"/>
  <c r="E4503" i="3"/>
  <c r="F4503" i="3" s="1"/>
  <c r="H4503" i="3" s="1"/>
  <c r="E4502" i="3"/>
  <c r="F4502" i="3" s="1"/>
  <c r="H4502" i="3" s="1"/>
  <c r="E4501" i="3"/>
  <c r="F4501" i="3" s="1"/>
  <c r="H4501" i="3" s="1"/>
  <c r="E4500" i="3"/>
  <c r="F4500" i="3" s="1"/>
  <c r="H4500" i="3" s="1"/>
  <c r="E4499" i="3"/>
  <c r="F4499" i="3" s="1"/>
  <c r="H4499" i="3" s="1"/>
  <c r="F4498" i="3"/>
  <c r="H4498" i="3" s="1"/>
  <c r="E4498" i="3"/>
  <c r="E4497" i="3"/>
  <c r="F4497" i="3" s="1"/>
  <c r="H4497" i="3" s="1"/>
  <c r="E4496" i="3"/>
  <c r="F4496" i="3" s="1"/>
  <c r="H4496" i="3" s="1"/>
  <c r="E4495" i="3"/>
  <c r="F4495" i="3" s="1"/>
  <c r="H4495" i="3" s="1"/>
  <c r="E4494" i="3"/>
  <c r="F4494" i="3" s="1"/>
  <c r="H4494" i="3" s="1"/>
  <c r="E4493" i="3"/>
  <c r="F4493" i="3" s="1"/>
  <c r="H4493" i="3" s="1"/>
  <c r="E4492" i="3"/>
  <c r="F4492" i="3" s="1"/>
  <c r="H4492" i="3" s="1"/>
  <c r="E4491" i="3"/>
  <c r="F4491" i="3" s="1"/>
  <c r="H4491" i="3" s="1"/>
  <c r="E4490" i="3"/>
  <c r="F4490" i="3" s="1"/>
  <c r="H4490" i="3" s="1"/>
  <c r="E4489" i="3"/>
  <c r="F4489" i="3" s="1"/>
  <c r="H4489" i="3" s="1"/>
  <c r="E4488" i="3"/>
  <c r="F4488" i="3" s="1"/>
  <c r="H4488" i="3" s="1"/>
  <c r="E4487" i="3"/>
  <c r="F4487" i="3" s="1"/>
  <c r="H4487" i="3" s="1"/>
  <c r="E4486" i="3"/>
  <c r="F4486" i="3" s="1"/>
  <c r="H4486" i="3" s="1"/>
  <c r="E4485" i="3"/>
  <c r="F4485" i="3" s="1"/>
  <c r="H4485" i="3" s="1"/>
  <c r="E4484" i="3"/>
  <c r="F4484" i="3" s="1"/>
  <c r="H4484" i="3" s="1"/>
  <c r="E4483" i="3"/>
  <c r="F4483" i="3" s="1"/>
  <c r="H4483" i="3" s="1"/>
  <c r="E4482" i="3"/>
  <c r="F4482" i="3" s="1"/>
  <c r="H4482" i="3" s="1"/>
  <c r="E11" i="6"/>
  <c r="E4481" i="3"/>
  <c r="F4481" i="3" s="1"/>
  <c r="H4481" i="3" s="1"/>
  <c r="E4480" i="3"/>
  <c r="F4480" i="3" s="1"/>
  <c r="H4480" i="3" s="1"/>
  <c r="E4479" i="3"/>
  <c r="F4479" i="3" s="1"/>
  <c r="H4479" i="3" s="1"/>
  <c r="E4478" i="3"/>
  <c r="F4478" i="3" s="1"/>
  <c r="H4478" i="3" s="1"/>
  <c r="E4477" i="3"/>
  <c r="F4477" i="3" s="1"/>
  <c r="H4477" i="3" s="1"/>
  <c r="F4476" i="3"/>
  <c r="H4476" i="3" s="1"/>
  <c r="E4476" i="3"/>
  <c r="F4475" i="3"/>
  <c r="H4475" i="3" s="1"/>
  <c r="E4475" i="3"/>
  <c r="E4474" i="3"/>
  <c r="F4474" i="3" s="1"/>
  <c r="H4474" i="3" s="1"/>
  <c r="E4473" i="3"/>
  <c r="F4473" i="3" s="1"/>
  <c r="H4473" i="3" s="1"/>
  <c r="E4472" i="3"/>
  <c r="F4472" i="3" s="1"/>
  <c r="H4472" i="3" s="1"/>
  <c r="E4471" i="3"/>
  <c r="F4471" i="3" s="1"/>
  <c r="H4471" i="3" s="1"/>
  <c r="E4470" i="3"/>
  <c r="F4470" i="3" s="1"/>
  <c r="H4470" i="3" s="1"/>
  <c r="E4469" i="3"/>
  <c r="F4469" i="3" s="1"/>
  <c r="H4469" i="3" s="1"/>
  <c r="E4468" i="3"/>
  <c r="F4468" i="3" s="1"/>
  <c r="H4468" i="3" s="1"/>
  <c r="E4467" i="3"/>
  <c r="F4467" i="3" s="1"/>
  <c r="H4467" i="3" s="1"/>
  <c r="E4466" i="3"/>
  <c r="F4466" i="3" s="1"/>
  <c r="H4466" i="3" s="1"/>
  <c r="E4465" i="3"/>
  <c r="F4465" i="3" s="1"/>
  <c r="H4465" i="3" s="1"/>
  <c r="E4464" i="3"/>
  <c r="F4464" i="3" s="1"/>
  <c r="H4464" i="3" s="1"/>
  <c r="E4463" i="3"/>
  <c r="F4463" i="3" s="1"/>
  <c r="H4463" i="3" s="1"/>
  <c r="E4462" i="3"/>
  <c r="F4462" i="3" s="1"/>
  <c r="H4462" i="3" s="1"/>
  <c r="E4461" i="3"/>
  <c r="F4461" i="3" s="1"/>
  <c r="H4461" i="3" s="1"/>
  <c r="E4460" i="3"/>
  <c r="F4460" i="3" s="1"/>
  <c r="H4460" i="3" s="1"/>
  <c r="E4459" i="3"/>
  <c r="F4459" i="3" s="1"/>
  <c r="H4459" i="3" s="1"/>
  <c r="E4458" i="3"/>
  <c r="F4458" i="3" s="1"/>
  <c r="H4458" i="3" s="1"/>
  <c r="E4457" i="3"/>
  <c r="F4457" i="3" s="1"/>
  <c r="H4457" i="3" s="1"/>
  <c r="E4456" i="3"/>
  <c r="F4456" i="3" s="1"/>
  <c r="H4456" i="3" s="1"/>
  <c r="E4455" i="3"/>
  <c r="F4455" i="3" s="1"/>
  <c r="H4455" i="3" s="1"/>
  <c r="E4454" i="3"/>
  <c r="F4454" i="3" s="1"/>
  <c r="H4454" i="3" s="1"/>
  <c r="E4453" i="3"/>
  <c r="F4453" i="3" s="1"/>
  <c r="H4453" i="3" s="1"/>
  <c r="E4452" i="3"/>
  <c r="F4452" i="3" s="1"/>
  <c r="H4452" i="3" s="1"/>
  <c r="E4451" i="3"/>
  <c r="F4451" i="3" s="1"/>
  <c r="H4451" i="3" s="1"/>
  <c r="E4450" i="3"/>
  <c r="F4450" i="3" s="1"/>
  <c r="H4450" i="3" s="1"/>
  <c r="E65" i="6" l="1"/>
  <c r="E60" i="6"/>
  <c r="L6499" i="3"/>
  <c r="K6499" i="3" s="1"/>
  <c r="D6499" i="3" s="1"/>
  <c r="F6499" i="3" s="1"/>
  <c r="N6499" i="3"/>
  <c r="Q6499" i="3" s="1"/>
  <c r="E16" i="6"/>
  <c r="E13" i="6"/>
  <c r="F16" i="6"/>
  <c r="H4513" i="3"/>
  <c r="E56" i="6" l="1"/>
  <c r="L6500" i="3"/>
  <c r="K6500" i="3" s="1"/>
  <c r="D6500" i="3" s="1"/>
  <c r="F6500" i="3" s="1"/>
  <c r="N6500" i="3"/>
  <c r="Q6500" i="3" s="1"/>
  <c r="F13" i="6"/>
  <c r="F4514" i="3"/>
  <c r="H4514" i="3" s="1"/>
  <c r="F56" i="6" l="1"/>
  <c r="L6501" i="3"/>
  <c r="K6501" i="3" s="1"/>
  <c r="D6501" i="3" s="1"/>
  <c r="F6501" i="3" s="1"/>
  <c r="N6501" i="3"/>
  <c r="Q6501" i="3" s="1"/>
  <c r="G13" i="6"/>
  <c r="G56" i="6" l="1"/>
  <c r="L6502" i="3"/>
  <c r="K6502" i="3" s="1"/>
  <c r="D6502" i="3" s="1"/>
  <c r="F6502" i="3" s="1"/>
  <c r="N6502" i="3"/>
  <c r="Q6502" i="3" s="1"/>
  <c r="H13" i="6"/>
  <c r="F4731" i="3"/>
  <c r="H4731" i="3" s="1"/>
  <c r="F4732" i="3"/>
  <c r="H4732" i="3" s="1"/>
  <c r="H4729" i="3"/>
  <c r="F4730" i="3"/>
  <c r="H4730" i="3" s="1"/>
  <c r="H4728" i="3"/>
  <c r="K11" i="6"/>
  <c r="K60" i="6" l="1"/>
  <c r="K65" i="6"/>
  <c r="H56" i="6"/>
  <c r="N6503" i="3"/>
  <c r="Q6503" i="3" s="1"/>
  <c r="L6503" i="3"/>
  <c r="K6503" i="3" s="1"/>
  <c r="D6503" i="3" s="1"/>
  <c r="F6503" i="3" s="1"/>
  <c r="I13" i="6"/>
  <c r="K16" i="6"/>
  <c r="I56" i="6" l="1"/>
  <c r="N6504" i="3"/>
  <c r="Q6504" i="3" s="1"/>
  <c r="L6504" i="3"/>
  <c r="K6504" i="3" s="1"/>
  <c r="D6504" i="3" s="1"/>
  <c r="F6504" i="3" s="1"/>
  <c r="J13" i="6"/>
  <c r="N4910" i="3"/>
  <c r="J56" i="6" l="1"/>
  <c r="L6505" i="3"/>
  <c r="K6505" i="3" s="1"/>
  <c r="D6505" i="3" s="1"/>
  <c r="F6505" i="3" s="1"/>
  <c r="N6505" i="3"/>
  <c r="Q6505" i="3" s="1"/>
  <c r="K13" i="6"/>
  <c r="N4911" i="3"/>
  <c r="N4940" i="3"/>
  <c r="N4919" i="3"/>
  <c r="N4935" i="3"/>
  <c r="N4937" i="3"/>
  <c r="N4917" i="3"/>
  <c r="N4909" i="3"/>
  <c r="N4926" i="3"/>
  <c r="N4941" i="3"/>
  <c r="N4923" i="3"/>
  <c r="N4936" i="3"/>
  <c r="N4934" i="3"/>
  <c r="N4925" i="3"/>
  <c r="N4916" i="3"/>
  <c r="N4942" i="3"/>
  <c r="N4905" i="3"/>
  <c r="K56" i="6" l="1"/>
  <c r="L6506" i="3"/>
  <c r="K6506" i="3" s="1"/>
  <c r="D6506" i="3" s="1"/>
  <c r="F6506" i="3" s="1"/>
  <c r="N6506" i="3"/>
  <c r="Q6506" i="3" s="1"/>
  <c r="L13" i="6"/>
  <c r="L56" i="6" l="1"/>
  <c r="L6507" i="3"/>
  <c r="K6507" i="3" s="1"/>
  <c r="D6507" i="3" s="1"/>
  <c r="F6507" i="3" s="1"/>
  <c r="N6507" i="3"/>
  <c r="Q6507" i="3" s="1"/>
  <c r="M13" i="6"/>
  <c r="M56" i="6" l="1"/>
  <c r="L6508" i="3"/>
  <c r="K6508" i="3" s="1"/>
  <c r="D6508" i="3" s="1"/>
  <c r="N6508" i="3"/>
  <c r="Q6508" i="3" s="1"/>
  <c r="N13" i="6"/>
  <c r="F6508" i="3" l="1"/>
  <c r="N56" i="6"/>
  <c r="L6509" i="3"/>
  <c r="K6509" i="3" s="1"/>
  <c r="D6509" i="3" s="1"/>
  <c r="F6509" i="3" s="1"/>
  <c r="N6509" i="3"/>
  <c r="Q6509" i="3" s="1"/>
  <c r="O13" i="6"/>
  <c r="O56" i="6" l="1"/>
  <c r="N6510" i="3"/>
  <c r="Q6510" i="3" s="1"/>
  <c r="L6510" i="3"/>
  <c r="K6510" i="3" s="1"/>
  <c r="D6510" i="3" s="1"/>
  <c r="F6510" i="3" s="1"/>
  <c r="P13" i="6"/>
  <c r="Q13" i="6" l="1"/>
  <c r="P56" i="6"/>
  <c r="L6511" i="3"/>
  <c r="K6511" i="3" s="1"/>
  <c r="D6511" i="3" s="1"/>
  <c r="F6511" i="3" s="1"/>
  <c r="N6511" i="3"/>
  <c r="Q6511" i="3" s="1"/>
  <c r="R13" i="6" l="1"/>
  <c r="Q56" i="6"/>
  <c r="L6512" i="3"/>
  <c r="K6512" i="3" s="1"/>
  <c r="D6512" i="3" s="1"/>
  <c r="N6512" i="3"/>
  <c r="Q6512" i="3" s="1"/>
  <c r="F6512" i="3" l="1"/>
  <c r="S13" i="6"/>
  <c r="R56" i="6"/>
  <c r="L6513" i="3"/>
  <c r="K6513" i="3" s="1"/>
  <c r="D6513" i="3" s="1"/>
  <c r="F6513" i="3" s="1"/>
  <c r="N6513" i="3"/>
  <c r="Q6513" i="3" s="1"/>
  <c r="T13" i="6" l="1"/>
  <c r="S56" i="6"/>
  <c r="N6514" i="3"/>
  <c r="Q6514" i="3" s="1"/>
  <c r="L6514" i="3"/>
  <c r="K6514" i="3" s="1"/>
  <c r="D6514" i="3" s="1"/>
  <c r="F6514" i="3" s="1"/>
  <c r="U13" i="6" l="1"/>
  <c r="T56" i="6"/>
  <c r="L6515" i="3"/>
  <c r="K6515" i="3" s="1"/>
  <c r="D6515" i="3" s="1"/>
  <c r="F6515" i="3" s="1"/>
  <c r="N6515" i="3"/>
  <c r="Q6515" i="3" s="1"/>
  <c r="H4916" i="3"/>
  <c r="V13" i="6" l="1"/>
  <c r="U56" i="6"/>
  <c r="L6516" i="3"/>
  <c r="K6516" i="3" s="1"/>
  <c r="D6516" i="3" s="1"/>
  <c r="F6516" i="3" s="1"/>
  <c r="N6516" i="3"/>
  <c r="Q6516" i="3" s="1"/>
  <c r="H4917" i="3"/>
  <c r="W13" i="6" l="1"/>
  <c r="V56" i="6"/>
  <c r="L6517" i="3"/>
  <c r="K6517" i="3" s="1"/>
  <c r="D6517" i="3" s="1"/>
  <c r="N6517" i="3"/>
  <c r="Q6517" i="3" s="1"/>
  <c r="H4918" i="3"/>
  <c r="F6517" i="3" l="1"/>
  <c r="BB10" i="6"/>
  <c r="BB11" i="6" s="1"/>
  <c r="BB65" i="6" s="1"/>
  <c r="X13" i="6"/>
  <c r="W56" i="6"/>
  <c r="L6518" i="3"/>
  <c r="K6518" i="3" s="1"/>
  <c r="D6518" i="3" s="1"/>
  <c r="F6518" i="3" s="1"/>
  <c r="N6518" i="3"/>
  <c r="Q6518" i="3" s="1"/>
  <c r="H4919" i="3"/>
  <c r="BB16" i="6" l="1"/>
  <c r="BB60" i="6"/>
  <c r="Y13" i="6"/>
  <c r="X56" i="6"/>
  <c r="L6519" i="3"/>
  <c r="K6519" i="3" s="1"/>
  <c r="D6519" i="3" s="1"/>
  <c r="F6519" i="3" s="1"/>
  <c r="N6519" i="3"/>
  <c r="Q6519" i="3" s="1"/>
  <c r="H4920" i="3"/>
  <c r="Z13" i="6" l="1"/>
  <c r="Y56" i="6"/>
  <c r="L6520" i="3"/>
  <c r="K6520" i="3" s="1"/>
  <c r="D6520" i="3" s="1"/>
  <c r="F6520" i="3" s="1"/>
  <c r="N6520" i="3"/>
  <c r="Q6520" i="3" s="1"/>
  <c r="H4921" i="3"/>
  <c r="AA13" i="6" l="1"/>
  <c r="Z56" i="6"/>
  <c r="N6521" i="3"/>
  <c r="Q6521" i="3" s="1"/>
  <c r="L6521" i="3"/>
  <c r="K6521" i="3" s="1"/>
  <c r="D6521" i="3" s="1"/>
  <c r="F6521" i="3" s="1"/>
  <c r="H4922" i="3"/>
  <c r="AB13" i="6" l="1"/>
  <c r="AA56" i="6"/>
  <c r="L6522" i="3"/>
  <c r="K6522" i="3" s="1"/>
  <c r="D6522" i="3" s="1"/>
  <c r="F6522" i="3" s="1"/>
  <c r="N6522" i="3"/>
  <c r="Q6522" i="3" s="1"/>
  <c r="H4923" i="3"/>
  <c r="AC13" i="6" l="1"/>
  <c r="AB56" i="6"/>
  <c r="L6523" i="3"/>
  <c r="K6523" i="3" s="1"/>
  <c r="D6523" i="3" s="1"/>
  <c r="N6523" i="3"/>
  <c r="Q6523" i="3" s="1"/>
  <c r="H4924" i="3"/>
  <c r="F6523" i="3" l="1"/>
  <c r="AD13" i="6"/>
  <c r="AC56" i="6"/>
  <c r="L6524" i="3"/>
  <c r="K6524" i="3" s="1"/>
  <c r="D6524" i="3" s="1"/>
  <c r="F6524" i="3" s="1"/>
  <c r="N6524" i="3"/>
  <c r="Q6524" i="3" s="1"/>
  <c r="H4925" i="3"/>
  <c r="AE13" i="6" l="1"/>
  <c r="AD56" i="6"/>
  <c r="L6525" i="3"/>
  <c r="K6525" i="3" s="1"/>
  <c r="D6525" i="3" s="1"/>
  <c r="F6525" i="3" s="1"/>
  <c r="N6525" i="3"/>
  <c r="Q6525" i="3" s="1"/>
  <c r="H4926" i="3"/>
  <c r="AF13" i="6" l="1"/>
  <c r="AE56" i="6"/>
  <c r="N6526" i="3"/>
  <c r="Q6526" i="3" s="1"/>
  <c r="L6526" i="3"/>
  <c r="K6526" i="3" s="1"/>
  <c r="D6526" i="3" s="1"/>
  <c r="F6526" i="3" s="1"/>
  <c r="H4927" i="3"/>
  <c r="AG13" i="6" l="1"/>
  <c r="AF56" i="6"/>
  <c r="L6527" i="3"/>
  <c r="K6527" i="3" s="1"/>
  <c r="D6527" i="3" s="1"/>
  <c r="F6527" i="3" s="1"/>
  <c r="N6527" i="3"/>
  <c r="Q6527" i="3" s="1"/>
  <c r="H4928" i="3"/>
  <c r="AH13" i="6" l="1"/>
  <c r="AG56" i="6"/>
  <c r="N6528" i="3"/>
  <c r="Q6528" i="3" s="1"/>
  <c r="L6528" i="3"/>
  <c r="K6528" i="3" s="1"/>
  <c r="D6528" i="3" s="1"/>
  <c r="F6528" i="3" s="1"/>
  <c r="H4929" i="3"/>
  <c r="AI13" i="6" l="1"/>
  <c r="AH56" i="6"/>
  <c r="L6529" i="3"/>
  <c r="K6529" i="3" s="1"/>
  <c r="D6529" i="3" s="1"/>
  <c r="F6529" i="3" s="1"/>
  <c r="N6529" i="3"/>
  <c r="Q6529" i="3" s="1"/>
  <c r="H4930" i="3"/>
  <c r="AJ13" i="6" l="1"/>
  <c r="AI56" i="6"/>
  <c r="L6530" i="3"/>
  <c r="K6530" i="3" s="1"/>
  <c r="D6530" i="3" s="1"/>
  <c r="F6530" i="3" s="1"/>
  <c r="N6530" i="3"/>
  <c r="Q6530" i="3" s="1"/>
  <c r="H4931" i="3"/>
  <c r="AK13" i="6" l="1"/>
  <c r="AJ56" i="6"/>
  <c r="L6531" i="3"/>
  <c r="K6531" i="3" s="1"/>
  <c r="D6531" i="3" s="1"/>
  <c r="F6531" i="3" s="1"/>
  <c r="N6531" i="3"/>
  <c r="Q6531" i="3" s="1"/>
  <c r="H4932" i="3"/>
  <c r="AL13" i="6" l="1"/>
  <c r="AK56" i="6"/>
  <c r="N6532" i="3"/>
  <c r="Q6532" i="3" s="1"/>
  <c r="L6532" i="3"/>
  <c r="K6532" i="3" s="1"/>
  <c r="D6532" i="3" s="1"/>
  <c r="F6532" i="3" s="1"/>
  <c r="H4933" i="3"/>
  <c r="AM13" i="6" l="1"/>
  <c r="AL56" i="6"/>
  <c r="N6533" i="3"/>
  <c r="Q6533" i="3" s="1"/>
  <c r="L6533" i="3"/>
  <c r="K6533" i="3" s="1"/>
  <c r="D6533" i="3" s="1"/>
  <c r="F6533" i="3" s="1"/>
  <c r="H4934" i="3"/>
  <c r="AN13" i="6" l="1"/>
  <c r="AM56" i="6"/>
  <c r="L6534" i="3"/>
  <c r="K6534" i="3" s="1"/>
  <c r="D6534" i="3" s="1"/>
  <c r="F6534" i="3" s="1"/>
  <c r="N6534" i="3"/>
  <c r="Q6534" i="3" s="1"/>
  <c r="H4935" i="3"/>
  <c r="AO13" i="6" l="1"/>
  <c r="AN56" i="6"/>
  <c r="L6535" i="3"/>
  <c r="K6535" i="3" s="1"/>
  <c r="D6535" i="3" s="1"/>
  <c r="F6535" i="3" s="1"/>
  <c r="N6535" i="3"/>
  <c r="Q6535" i="3" s="1"/>
  <c r="H4936" i="3"/>
  <c r="AP13" i="6" l="1"/>
  <c r="AO56" i="6"/>
  <c r="L6536" i="3"/>
  <c r="K6536" i="3" s="1"/>
  <c r="D6536" i="3" s="1"/>
  <c r="F6536" i="3" s="1"/>
  <c r="N6536" i="3"/>
  <c r="Q6536" i="3" s="1"/>
  <c r="H4937" i="3"/>
  <c r="AQ13" i="6" l="1"/>
  <c r="AP56" i="6"/>
  <c r="L6537" i="3"/>
  <c r="K6537" i="3" s="1"/>
  <c r="D6537" i="3" s="1"/>
  <c r="F6537" i="3" s="1"/>
  <c r="N6537" i="3"/>
  <c r="Q6537" i="3" s="1"/>
  <c r="H4938" i="3"/>
  <c r="AR13" i="6" l="1"/>
  <c r="AQ56" i="6"/>
  <c r="L6538" i="3"/>
  <c r="K6538" i="3" s="1"/>
  <c r="D6538" i="3" s="1"/>
  <c r="N6538" i="3"/>
  <c r="Q6538" i="3" s="1"/>
  <c r="H4939" i="3"/>
  <c r="F6538" i="3" l="1"/>
  <c r="AS13" i="6"/>
  <c r="AR56" i="6"/>
  <c r="N6539" i="3"/>
  <c r="Q6539" i="3" s="1"/>
  <c r="L6539" i="3"/>
  <c r="K6539" i="3" s="1"/>
  <c r="D6539" i="3" s="1"/>
  <c r="F6539" i="3" s="1"/>
  <c r="H4940" i="3"/>
  <c r="AT13" i="6" l="1"/>
  <c r="AS56" i="6"/>
  <c r="N6540" i="3"/>
  <c r="Q6540" i="3" s="1"/>
  <c r="L6540" i="3"/>
  <c r="K6540" i="3" s="1"/>
  <c r="D6540" i="3" s="1"/>
  <c r="F6540" i="3" s="1"/>
  <c r="H4941" i="3"/>
  <c r="AU13" i="6" l="1"/>
  <c r="AT56" i="6"/>
  <c r="L6541" i="3"/>
  <c r="K6541" i="3" s="1"/>
  <c r="D6541" i="3" s="1"/>
  <c r="F6541" i="3" s="1"/>
  <c r="N6541" i="3"/>
  <c r="Q6541" i="3" s="1"/>
  <c r="H4942" i="3"/>
  <c r="AV13" i="6" l="1"/>
  <c r="AU56" i="6"/>
  <c r="L6542" i="3"/>
  <c r="K6542" i="3" s="1"/>
  <c r="D6542" i="3" s="1"/>
  <c r="F6542" i="3" s="1"/>
  <c r="N6542" i="3"/>
  <c r="Q6542" i="3" s="1"/>
  <c r="H4943" i="3"/>
  <c r="AW13" i="6" l="1"/>
  <c r="AV56" i="6"/>
  <c r="L6543" i="3"/>
  <c r="K6543" i="3" s="1"/>
  <c r="D6543" i="3" s="1"/>
  <c r="N6543" i="3"/>
  <c r="Q6543" i="3" s="1"/>
  <c r="H4944" i="3"/>
  <c r="F6543" i="3" l="1"/>
  <c r="AX13" i="6"/>
  <c r="AW56" i="6"/>
  <c r="L6544" i="3"/>
  <c r="K6544" i="3" s="1"/>
  <c r="D6544" i="3" s="1"/>
  <c r="F6544" i="3" s="1"/>
  <c r="N6544" i="3"/>
  <c r="Q6544" i="3" s="1"/>
  <c r="H4945" i="3"/>
  <c r="AY13" i="6" l="1"/>
  <c r="AX56" i="6"/>
  <c r="L6545" i="3"/>
  <c r="K6545" i="3" s="1"/>
  <c r="D6545" i="3" s="1"/>
  <c r="F6545" i="3" s="1"/>
  <c r="N6545" i="3"/>
  <c r="Q6545" i="3" s="1"/>
  <c r="H4946" i="3"/>
  <c r="AZ13" i="6" l="1"/>
  <c r="AY56" i="6"/>
  <c r="N6546" i="3"/>
  <c r="Q6546" i="3" s="1"/>
  <c r="L6546" i="3"/>
  <c r="K6546" i="3" s="1"/>
  <c r="D6546" i="3" s="1"/>
  <c r="F6546" i="3" s="1"/>
  <c r="BA13" i="6" l="1"/>
  <c r="AZ56" i="6"/>
  <c r="L6547" i="3"/>
  <c r="K6547" i="3" s="1"/>
  <c r="D6547" i="3" s="1"/>
  <c r="F6547" i="3" s="1"/>
  <c r="N6547" i="3"/>
  <c r="Q6547" i="3" s="1"/>
  <c r="BB13" i="6" l="1"/>
  <c r="BA56" i="6"/>
  <c r="L6548" i="3"/>
  <c r="K6548" i="3" s="1"/>
  <c r="D6548" i="3" s="1"/>
  <c r="N6548" i="3"/>
  <c r="Q6548" i="3" s="1"/>
  <c r="F6548" i="3" l="1"/>
  <c r="BC10" i="6"/>
  <c r="BC11" i="6" s="1"/>
  <c r="BC65" i="6" s="1"/>
  <c r="BB56" i="6"/>
  <c r="L6549" i="3"/>
  <c r="K6549" i="3" s="1"/>
  <c r="D6549" i="3" s="1"/>
  <c r="F6549" i="3" s="1"/>
  <c r="N6549" i="3"/>
  <c r="Q6549" i="3" s="1"/>
  <c r="BC16" i="6" l="1"/>
  <c r="BC60" i="6"/>
  <c r="BC13" i="6"/>
  <c r="BC56" i="6" s="1"/>
  <c r="N6550" i="3"/>
  <c r="Q6550" i="3" s="1"/>
  <c r="L6550" i="3"/>
  <c r="K6550" i="3" s="1"/>
  <c r="D6550" i="3" s="1"/>
  <c r="F6550" i="3" s="1"/>
  <c r="L6551" i="3" l="1"/>
  <c r="K6551" i="3" s="1"/>
  <c r="D6551" i="3" s="1"/>
  <c r="F6551" i="3" s="1"/>
  <c r="N6551" i="3"/>
  <c r="Q6551" i="3" s="1"/>
  <c r="L6552" i="3" l="1"/>
  <c r="K6552" i="3" s="1"/>
  <c r="D6552" i="3" s="1"/>
  <c r="F6552" i="3" s="1"/>
  <c r="N6552" i="3"/>
  <c r="Q6552" i="3" s="1"/>
  <c r="L6553" i="3" l="1"/>
  <c r="K6553" i="3" s="1"/>
  <c r="D6553" i="3" s="1"/>
  <c r="F6553" i="3" s="1"/>
  <c r="N6553" i="3"/>
  <c r="Q6553" i="3" s="1"/>
  <c r="L6554" i="3" l="1"/>
  <c r="K6554" i="3" s="1"/>
  <c r="D6554" i="3" s="1"/>
  <c r="N6554" i="3"/>
  <c r="Q6554" i="3" s="1"/>
  <c r="F6554" i="3" l="1"/>
  <c r="L6555" i="3"/>
  <c r="K6555" i="3" s="1"/>
  <c r="D6555" i="3" s="1"/>
  <c r="F6555" i="3" s="1"/>
  <c r="N6555" i="3"/>
  <c r="Q6555" i="3" s="1"/>
  <c r="L6556" i="3" l="1"/>
  <c r="K6556" i="3" s="1"/>
  <c r="D6556" i="3" s="1"/>
  <c r="F6556" i="3" s="1"/>
  <c r="N6556" i="3"/>
  <c r="Q6556" i="3" s="1"/>
  <c r="N6557" i="3" l="1"/>
  <c r="Q6557" i="3" s="1"/>
  <c r="L6557" i="3"/>
  <c r="K6557" i="3" s="1"/>
  <c r="D6557" i="3" s="1"/>
  <c r="F6557" i="3" s="1"/>
  <c r="L6558" i="3" l="1"/>
  <c r="K6558" i="3" s="1"/>
  <c r="D6558" i="3" s="1"/>
  <c r="F6558" i="3" s="1"/>
  <c r="N6558" i="3"/>
  <c r="Q6558" i="3" s="1"/>
  <c r="L6559" i="3" l="1"/>
  <c r="K6559" i="3" s="1"/>
  <c r="D6559" i="3" s="1"/>
  <c r="F6559" i="3" s="1"/>
  <c r="N6559" i="3"/>
  <c r="Q6559" i="3" s="1"/>
  <c r="L6560" i="3" l="1"/>
  <c r="K6560" i="3" s="1"/>
  <c r="D6560" i="3" s="1"/>
  <c r="F6560" i="3" s="1"/>
  <c r="N6560" i="3"/>
  <c r="Q6560" i="3" s="1"/>
  <c r="L6561" i="3" l="1"/>
  <c r="K6561" i="3" s="1"/>
  <c r="D6561" i="3" s="1"/>
  <c r="F6561" i="3" s="1"/>
  <c r="N6561" i="3"/>
  <c r="Q6561" i="3" s="1"/>
  <c r="N6562" i="3" l="1"/>
  <c r="Q6562" i="3" s="1"/>
  <c r="L6562" i="3"/>
  <c r="K6562" i="3" s="1"/>
  <c r="D6562" i="3" s="1"/>
  <c r="F6562" i="3" s="1"/>
  <c r="L6563" i="3" l="1"/>
  <c r="K6563" i="3" s="1"/>
  <c r="D6563" i="3" s="1"/>
  <c r="F6563" i="3" s="1"/>
  <c r="N6563" i="3"/>
  <c r="Q6563" i="3" s="1"/>
  <c r="N6564" i="3" l="1"/>
  <c r="Q6564" i="3" s="1"/>
  <c r="L6564" i="3"/>
  <c r="K6564" i="3" s="1"/>
  <c r="D6564" i="3" s="1"/>
  <c r="F6564" i="3" s="1"/>
  <c r="H4965" i="3"/>
  <c r="L6565" i="3" l="1"/>
  <c r="K6565" i="3" s="1"/>
  <c r="D6565" i="3" s="1"/>
  <c r="F6565" i="3" s="1"/>
  <c r="N6565" i="3"/>
  <c r="Q6565" i="3" s="1"/>
  <c r="H4966" i="3"/>
  <c r="L6566" i="3" l="1"/>
  <c r="K6566" i="3" s="1"/>
  <c r="D6566" i="3" s="1"/>
  <c r="F6566" i="3" s="1"/>
  <c r="N6566" i="3"/>
  <c r="Q6566" i="3" s="1"/>
  <c r="H4967" i="3"/>
  <c r="L6567" i="3" l="1"/>
  <c r="K6567" i="3" s="1"/>
  <c r="D6567" i="3" s="1"/>
  <c r="N6567" i="3"/>
  <c r="Q6567" i="3" s="1"/>
  <c r="H4968" i="3"/>
  <c r="F6567" i="3" l="1"/>
  <c r="N6568" i="3"/>
  <c r="Q6568" i="3" s="1"/>
  <c r="L6568" i="3"/>
  <c r="K6568" i="3" s="1"/>
  <c r="D6568" i="3" s="1"/>
  <c r="F6568" i="3" s="1"/>
  <c r="H4969" i="3"/>
  <c r="N6569" i="3" l="1"/>
  <c r="Q6569" i="3" s="1"/>
  <c r="L6569" i="3"/>
  <c r="K6569" i="3" s="1"/>
  <c r="D6569" i="3" s="1"/>
  <c r="H4970" i="3"/>
  <c r="F6569" i="3" l="1"/>
  <c r="L6570" i="3"/>
  <c r="K6570" i="3" s="1"/>
  <c r="D6570" i="3" s="1"/>
  <c r="F6570" i="3" s="1"/>
  <c r="N6570" i="3"/>
  <c r="Q6570" i="3" s="1"/>
  <c r="H4971" i="3"/>
  <c r="L6571" i="3" l="1"/>
  <c r="K6571" i="3" s="1"/>
  <c r="D6571" i="3" s="1"/>
  <c r="F6571" i="3" s="1"/>
  <c r="N6571" i="3"/>
  <c r="Q6571" i="3" s="1"/>
  <c r="H4972" i="3"/>
  <c r="L6572" i="3" l="1"/>
  <c r="K6572" i="3" s="1"/>
  <c r="D6572" i="3" s="1"/>
  <c r="F6572" i="3" s="1"/>
  <c r="N6572" i="3"/>
  <c r="Q6572" i="3" s="1"/>
  <c r="H4973" i="3"/>
  <c r="L6573" i="3" l="1"/>
  <c r="K6573" i="3" s="1"/>
  <c r="D6573" i="3" s="1"/>
  <c r="N6573" i="3"/>
  <c r="Q6573" i="3" s="1"/>
  <c r="H4974" i="3"/>
  <c r="F6573" i="3" l="1"/>
  <c r="L6574" i="3"/>
  <c r="K6574" i="3" s="1"/>
  <c r="D6574" i="3" s="1"/>
  <c r="F6574" i="3" s="1"/>
  <c r="N6574" i="3"/>
  <c r="Q6574" i="3" s="1"/>
  <c r="H4975" i="3"/>
  <c r="N6575" i="3" l="1"/>
  <c r="Q6575" i="3" s="1"/>
  <c r="L6575" i="3"/>
  <c r="K6575" i="3" s="1"/>
  <c r="D6575" i="3" s="1"/>
  <c r="F6575" i="3" s="1"/>
  <c r="H4976" i="3"/>
  <c r="N6576" i="3" l="1"/>
  <c r="Q6576" i="3" s="1"/>
  <c r="L6576" i="3"/>
  <c r="K6576" i="3" s="1"/>
  <c r="D6576" i="3" s="1"/>
  <c r="F6576" i="3" s="1"/>
  <c r="H4977" i="3"/>
  <c r="L6577" i="3" l="1"/>
  <c r="K6577" i="3" s="1"/>
  <c r="D6577" i="3" s="1"/>
  <c r="F6577" i="3" s="1"/>
  <c r="N6577" i="3"/>
  <c r="Q6577" i="3" s="1"/>
  <c r="H4978" i="3"/>
  <c r="L6578" i="3" l="1"/>
  <c r="K6578" i="3" s="1"/>
  <c r="D6578" i="3" s="1"/>
  <c r="N6578" i="3"/>
  <c r="Q6578" i="3" s="1"/>
  <c r="H4979" i="3"/>
  <c r="F6578" i="3" l="1"/>
  <c r="BD10" i="6"/>
  <c r="BD11" i="6" s="1"/>
  <c r="L6579" i="3"/>
  <c r="K6579" i="3" s="1"/>
  <c r="D6579" i="3" s="1"/>
  <c r="F6579" i="3" s="1"/>
  <c r="N6579" i="3"/>
  <c r="Q6579" i="3" s="1"/>
  <c r="H4980" i="3"/>
  <c r="BD60" i="6" l="1"/>
  <c r="BD65" i="6"/>
  <c r="BD16" i="6"/>
  <c r="BD13" i="6"/>
  <c r="BD56" i="6" s="1"/>
  <c r="L6580" i="3"/>
  <c r="K6580" i="3" s="1"/>
  <c r="D6580" i="3" s="1"/>
  <c r="F6580" i="3" s="1"/>
  <c r="N6580" i="3"/>
  <c r="Q6580" i="3" s="1"/>
  <c r="H4981" i="3"/>
  <c r="L6581" i="3" l="1"/>
  <c r="K6581" i="3" s="1"/>
  <c r="D6581" i="3" s="1"/>
  <c r="F6581" i="3" s="1"/>
  <c r="N6581" i="3"/>
  <c r="Q6581" i="3" s="1"/>
  <c r="H4982" i="3"/>
  <c r="N6582" i="3" l="1"/>
  <c r="Q6582" i="3" s="1"/>
  <c r="L6582" i="3"/>
  <c r="K6582" i="3" s="1"/>
  <c r="D6582" i="3" s="1"/>
  <c r="F6582" i="3" s="1"/>
  <c r="H4983" i="3"/>
  <c r="L6583" i="3" l="1"/>
  <c r="K6583" i="3" s="1"/>
  <c r="D6583" i="3" s="1"/>
  <c r="F6583" i="3" s="1"/>
  <c r="N6583" i="3"/>
  <c r="Q6583" i="3" s="1"/>
  <c r="H4984" i="3"/>
  <c r="L6584" i="3" l="1"/>
  <c r="K6584" i="3" s="1"/>
  <c r="D6584" i="3" s="1"/>
  <c r="N6584" i="3"/>
  <c r="Q6584" i="3" s="1"/>
  <c r="H4985" i="3"/>
  <c r="F6584" i="3" l="1"/>
  <c r="L6585" i="3"/>
  <c r="K6585" i="3" s="1"/>
  <c r="D6585" i="3" s="1"/>
  <c r="F6585" i="3" s="1"/>
  <c r="N6585" i="3"/>
  <c r="Q6585" i="3" s="1"/>
  <c r="H4986" i="3"/>
  <c r="N6586" i="3" l="1"/>
  <c r="Q6586" i="3" s="1"/>
  <c r="L6586" i="3"/>
  <c r="K6586" i="3" s="1"/>
  <c r="D6586" i="3" s="1"/>
  <c r="F6586" i="3" s="1"/>
  <c r="H4987" i="3"/>
  <c r="L6587" i="3" l="1"/>
  <c r="K6587" i="3" s="1"/>
  <c r="D6587" i="3" s="1"/>
  <c r="F6587" i="3" s="1"/>
  <c r="N6587" i="3"/>
  <c r="Q6587" i="3" s="1"/>
  <c r="H4988" i="3"/>
  <c r="L6588" i="3" l="1"/>
  <c r="K6588" i="3" s="1"/>
  <c r="D6588" i="3" s="1"/>
  <c r="F6588" i="3" s="1"/>
  <c r="N6588" i="3"/>
  <c r="Q6588" i="3" s="1"/>
  <c r="H4989" i="3"/>
  <c r="L6589" i="3" l="1"/>
  <c r="K6589" i="3" s="1"/>
  <c r="D6589" i="3" s="1"/>
  <c r="F6589" i="3" s="1"/>
  <c r="N6589" i="3"/>
  <c r="Q6589" i="3" s="1"/>
  <c r="H4990" i="3"/>
  <c r="L6590" i="3" l="1"/>
  <c r="K6590" i="3" s="1"/>
  <c r="D6590" i="3" s="1"/>
  <c r="F6590" i="3" s="1"/>
  <c r="N6590" i="3"/>
  <c r="Q6590" i="3" s="1"/>
  <c r="H4991" i="3"/>
  <c r="L6591" i="3" l="1"/>
  <c r="K6591" i="3" s="1"/>
  <c r="D6591" i="3" s="1"/>
  <c r="F6591" i="3" s="1"/>
  <c r="N6591" i="3"/>
  <c r="Q6591" i="3" s="1"/>
  <c r="H4992" i="3"/>
  <c r="L6592" i="3" l="1"/>
  <c r="K6592" i="3" s="1"/>
  <c r="D6592" i="3" s="1"/>
  <c r="F6592" i="3" s="1"/>
  <c r="N6592" i="3"/>
  <c r="Q6592" i="3" s="1"/>
  <c r="H4993" i="3"/>
  <c r="N6593" i="3" l="1"/>
  <c r="Q6593" i="3" s="1"/>
  <c r="L6593" i="3"/>
  <c r="K6593" i="3" s="1"/>
  <c r="D6593" i="3" s="1"/>
  <c r="F6593" i="3" s="1"/>
  <c r="H4994" i="3"/>
  <c r="L6594" i="3" l="1"/>
  <c r="K6594" i="3" s="1"/>
  <c r="D6594" i="3" s="1"/>
  <c r="F6594" i="3" s="1"/>
  <c r="N6594" i="3"/>
  <c r="Q6594" i="3" s="1"/>
  <c r="H4995" i="3"/>
  <c r="L6595" i="3" l="1"/>
  <c r="K6595" i="3" s="1"/>
  <c r="D6595" i="3" s="1"/>
  <c r="F6595" i="3" s="1"/>
  <c r="N6595" i="3"/>
  <c r="Q6595" i="3" s="1"/>
  <c r="H4996" i="3"/>
  <c r="L6596" i="3" l="1"/>
  <c r="K6596" i="3" s="1"/>
  <c r="D6596" i="3" s="1"/>
  <c r="F6596" i="3" s="1"/>
  <c r="N6596" i="3"/>
  <c r="Q6596" i="3" s="1"/>
  <c r="H4997" i="3"/>
  <c r="L6597" i="3" l="1"/>
  <c r="K6597" i="3" s="1"/>
  <c r="D6597" i="3" s="1"/>
  <c r="F6597" i="3" s="1"/>
  <c r="N6597" i="3"/>
  <c r="Q6597" i="3" s="1"/>
  <c r="H4998" i="3"/>
  <c r="N6598" i="3" l="1"/>
  <c r="Q6598" i="3" s="1"/>
  <c r="L6598" i="3"/>
  <c r="K6598" i="3" s="1"/>
  <c r="D6598" i="3" s="1"/>
  <c r="F6598" i="3" s="1"/>
  <c r="H4999" i="3"/>
  <c r="L6599" i="3" l="1"/>
  <c r="K6599" i="3" s="1"/>
  <c r="D6599" i="3" s="1"/>
  <c r="N6599" i="3"/>
  <c r="Q6599" i="3" s="1"/>
  <c r="H5000" i="3"/>
  <c r="F6599" i="3" l="1"/>
  <c r="N6600" i="3"/>
  <c r="Q6600" i="3" s="1"/>
  <c r="L6600" i="3"/>
  <c r="K6600" i="3" s="1"/>
  <c r="D6600" i="3" s="1"/>
  <c r="F6600" i="3" s="1"/>
  <c r="H5001" i="3"/>
  <c r="L6601" i="3" l="1"/>
  <c r="K6601" i="3" s="1"/>
  <c r="D6601" i="3" s="1"/>
  <c r="F6601" i="3" s="1"/>
  <c r="N6601" i="3"/>
  <c r="Q6601" i="3" s="1"/>
  <c r="H5002" i="3"/>
  <c r="L6602" i="3" l="1"/>
  <c r="K6602" i="3" s="1"/>
  <c r="D6602" i="3" s="1"/>
  <c r="F6602" i="3" s="1"/>
  <c r="N6602" i="3"/>
  <c r="Q6602" i="3" s="1"/>
  <c r="H5003" i="3"/>
  <c r="N6603" i="3" l="1"/>
  <c r="Q6603" i="3" s="1"/>
  <c r="L6603" i="3"/>
  <c r="K6603" i="3" s="1"/>
  <c r="D6603" i="3" s="1"/>
  <c r="F6603" i="3" s="1"/>
  <c r="H5004" i="3"/>
  <c r="N6604" i="3" l="1"/>
  <c r="Q6604" i="3" s="1"/>
  <c r="L6604" i="3"/>
  <c r="K6604" i="3" s="1"/>
  <c r="D6604" i="3" s="1"/>
  <c r="H5005" i="3"/>
  <c r="F6604" i="3" l="1"/>
  <c r="L6605" i="3"/>
  <c r="K6605" i="3" s="1"/>
  <c r="D6605" i="3" s="1"/>
  <c r="F6605" i="3" s="1"/>
  <c r="N6605" i="3"/>
  <c r="Q6605" i="3" s="1"/>
  <c r="H5006" i="3"/>
  <c r="N6606" i="3" l="1"/>
  <c r="Q6606" i="3" s="1"/>
  <c r="L6606" i="3"/>
  <c r="K6606" i="3" s="1"/>
  <c r="D6606" i="3" s="1"/>
  <c r="F6606" i="3" s="1"/>
  <c r="H5007" i="3"/>
  <c r="L6607" i="3" l="1"/>
  <c r="K6607" i="3" s="1"/>
  <c r="D6607" i="3" s="1"/>
  <c r="F6607" i="3" s="1"/>
  <c r="N6607" i="3"/>
  <c r="Q6607" i="3" s="1"/>
  <c r="H5008" i="3"/>
  <c r="L6608" i="3" l="1"/>
  <c r="K6608" i="3" s="1"/>
  <c r="D6608" i="3" s="1"/>
  <c r="F6608" i="3" s="1"/>
  <c r="N6608" i="3"/>
  <c r="Q6608" i="3" s="1"/>
  <c r="H5009" i="3"/>
  <c r="N6609" i="3" l="1"/>
  <c r="Q6609" i="3" s="1"/>
  <c r="L6609" i="3"/>
  <c r="K6609" i="3" s="1"/>
  <c r="D6609" i="3" s="1"/>
  <c r="H5010" i="3"/>
  <c r="F6609" i="3" l="1"/>
  <c r="BE10" i="6"/>
  <c r="BE11" i="6" s="1"/>
  <c r="N6610" i="3"/>
  <c r="Q6610" i="3" s="1"/>
  <c r="L6610" i="3"/>
  <c r="K6610" i="3" s="1"/>
  <c r="D6610" i="3" s="1"/>
  <c r="F6610" i="3" s="1"/>
  <c r="H5011" i="3"/>
  <c r="BE60" i="6" l="1"/>
  <c r="BE65" i="6"/>
  <c r="BE16" i="6"/>
  <c r="BE13" i="6"/>
  <c r="BE56" i="6" s="1"/>
  <c r="L6611" i="3"/>
  <c r="K6611" i="3" s="1"/>
  <c r="D6611" i="3" s="1"/>
  <c r="F6611" i="3" s="1"/>
  <c r="N6611" i="3"/>
  <c r="Q6611" i="3" s="1"/>
  <c r="H5012" i="3"/>
  <c r="N6612" i="3" l="1"/>
  <c r="Q6612" i="3" s="1"/>
  <c r="L6612" i="3"/>
  <c r="K6612" i="3" s="1"/>
  <c r="D6612" i="3" s="1"/>
  <c r="F6612" i="3" s="1"/>
  <c r="H5013" i="3"/>
  <c r="L6613" i="3" l="1"/>
  <c r="K6613" i="3" s="1"/>
  <c r="D6613" i="3" s="1"/>
  <c r="F6613" i="3" s="1"/>
  <c r="N6613" i="3"/>
  <c r="Q6613" i="3" s="1"/>
  <c r="H5014" i="3"/>
  <c r="L6614" i="3" l="1"/>
  <c r="K6614" i="3" s="1"/>
  <c r="D6614" i="3" s="1"/>
  <c r="N6614" i="3"/>
  <c r="Q6614" i="3" s="1"/>
  <c r="H5015" i="3"/>
  <c r="F6614" i="3" l="1"/>
  <c r="N6615" i="3"/>
  <c r="Q6615" i="3" s="1"/>
  <c r="L6615" i="3"/>
  <c r="K6615" i="3" s="1"/>
  <c r="D6615" i="3" s="1"/>
  <c r="F6615" i="3" s="1"/>
  <c r="H5016" i="3"/>
  <c r="N6616" i="3" l="1"/>
  <c r="Q6616" i="3" s="1"/>
  <c r="L6616" i="3"/>
  <c r="K6616" i="3" s="1"/>
  <c r="D6616" i="3" s="1"/>
  <c r="F6616" i="3" s="1"/>
  <c r="H5017" i="3"/>
  <c r="L6617" i="3" l="1"/>
  <c r="K6617" i="3" s="1"/>
  <c r="D6617" i="3" s="1"/>
  <c r="F6617" i="3" s="1"/>
  <c r="N6617" i="3"/>
  <c r="Q6617" i="3" s="1"/>
  <c r="H5018" i="3"/>
  <c r="N6618" i="3" l="1"/>
  <c r="Q6618" i="3" s="1"/>
  <c r="L6618" i="3"/>
  <c r="K6618" i="3" s="1"/>
  <c r="D6618" i="3" s="1"/>
  <c r="F6618" i="3" s="1"/>
  <c r="H5019" i="3"/>
  <c r="L6619" i="3" l="1"/>
  <c r="K6619" i="3" s="1"/>
  <c r="D6619" i="3" s="1"/>
  <c r="F6619" i="3" s="1"/>
  <c r="N6619" i="3"/>
  <c r="Q6619" i="3" s="1"/>
  <c r="H5020" i="3"/>
  <c r="L6620" i="3" l="1"/>
  <c r="K6620" i="3" s="1"/>
  <c r="D6620" i="3" s="1"/>
  <c r="F6620" i="3" s="1"/>
  <c r="N6620" i="3"/>
  <c r="Q6620" i="3" s="1"/>
  <c r="H5021" i="3"/>
  <c r="N6621" i="3" l="1"/>
  <c r="Q6621" i="3" s="1"/>
  <c r="L6621" i="3"/>
  <c r="K6621" i="3" s="1"/>
  <c r="D6621" i="3" s="1"/>
  <c r="F6621" i="3" s="1"/>
  <c r="H5022" i="3"/>
  <c r="N6622" i="3" l="1"/>
  <c r="Q6622" i="3" s="1"/>
  <c r="L6622" i="3"/>
  <c r="K6622" i="3" s="1"/>
  <c r="D6622" i="3" s="1"/>
  <c r="F6622" i="3" s="1"/>
  <c r="H5023" i="3"/>
  <c r="L6623" i="3" l="1"/>
  <c r="K6623" i="3" s="1"/>
  <c r="D6623" i="3" s="1"/>
  <c r="F6623" i="3" s="1"/>
  <c r="N6623" i="3"/>
  <c r="Q6623" i="3" s="1"/>
  <c r="H5024" i="3"/>
  <c r="N6624" i="3" l="1"/>
  <c r="Q6624" i="3" s="1"/>
  <c r="L6624" i="3"/>
  <c r="K6624" i="3" s="1"/>
  <c r="D6624" i="3" s="1"/>
  <c r="F6624" i="3" s="1"/>
  <c r="H5025" i="3"/>
  <c r="L6625" i="3" l="1"/>
  <c r="K6625" i="3" s="1"/>
  <c r="D6625" i="3" s="1"/>
  <c r="F6625" i="3" s="1"/>
  <c r="N6625" i="3"/>
  <c r="Q6625" i="3" s="1"/>
  <c r="H5026" i="3"/>
  <c r="E12" i="6"/>
  <c r="E14" i="6" l="1"/>
  <c r="E19" i="6" s="1"/>
  <c r="E20" i="6" s="1"/>
  <c r="E68" i="6" s="1"/>
  <c r="E55" i="6"/>
  <c r="E52" i="6"/>
  <c r="E54" i="6" s="1"/>
  <c r="L6626" i="3"/>
  <c r="K6626" i="3" s="1"/>
  <c r="D6626" i="3" s="1"/>
  <c r="F6626" i="3" s="1"/>
  <c r="N6626" i="3"/>
  <c r="Q6626" i="3" s="1"/>
  <c r="H5027" i="3"/>
  <c r="E62" i="6" l="1"/>
  <c r="E63" i="6" s="1"/>
  <c r="E64" i="6" s="1"/>
  <c r="E61" i="6"/>
  <c r="E22" i="6"/>
  <c r="E26" i="6" s="1"/>
  <c r="E28" i="6" s="1"/>
  <c r="E29" i="6" s="1"/>
  <c r="C45" i="6"/>
  <c r="E45" i="6"/>
  <c r="E57" i="6" s="1"/>
  <c r="N6627" i="3"/>
  <c r="Q6627" i="3" s="1"/>
  <c r="L6627" i="3"/>
  <c r="K6627" i="3" s="1"/>
  <c r="D6627" i="3" s="1"/>
  <c r="F6627" i="3" s="1"/>
  <c r="H5028" i="3"/>
  <c r="E43" i="6" l="1"/>
  <c r="E44" i="6" s="1"/>
  <c r="E37" i="6"/>
  <c r="E38" i="6" s="1"/>
  <c r="N6628" i="3"/>
  <c r="Q6628" i="3" s="1"/>
  <c r="L6628" i="3"/>
  <c r="K6628" i="3" s="1"/>
  <c r="D6628" i="3" s="1"/>
  <c r="F6628" i="3" s="1"/>
  <c r="H5029" i="3"/>
  <c r="L6629" i="3" l="1"/>
  <c r="K6629" i="3" s="1"/>
  <c r="D6629" i="3" s="1"/>
  <c r="N6629" i="3"/>
  <c r="Q6629" i="3" s="1"/>
  <c r="H5030" i="3"/>
  <c r="F6629" i="3" l="1"/>
  <c r="N6630" i="3"/>
  <c r="Q6630" i="3" s="1"/>
  <c r="L6630" i="3"/>
  <c r="K6630" i="3" s="1"/>
  <c r="D6630" i="3" s="1"/>
  <c r="F6630" i="3" s="1"/>
  <c r="H5031" i="3"/>
  <c r="L6631" i="3" l="1"/>
  <c r="K6631" i="3" s="1"/>
  <c r="D6631" i="3" s="1"/>
  <c r="F6631" i="3" s="1"/>
  <c r="N6631" i="3"/>
  <c r="Q6631" i="3" s="1"/>
  <c r="H5032" i="3"/>
  <c r="L6632" i="3" l="1"/>
  <c r="K6632" i="3" s="1"/>
  <c r="D6632" i="3" s="1"/>
  <c r="F6632" i="3" s="1"/>
  <c r="N6632" i="3"/>
  <c r="Q6632" i="3" s="1"/>
  <c r="H5033" i="3"/>
  <c r="N6633" i="3" l="1"/>
  <c r="Q6633" i="3" s="1"/>
  <c r="L6633" i="3"/>
  <c r="K6633" i="3" s="1"/>
  <c r="D6633" i="3" s="1"/>
  <c r="F6633" i="3" s="1"/>
  <c r="H5034" i="3"/>
  <c r="N6634" i="3" l="1"/>
  <c r="Q6634" i="3" s="1"/>
  <c r="L6634" i="3"/>
  <c r="K6634" i="3" s="1"/>
  <c r="D6634" i="3" s="1"/>
  <c r="H5035" i="3"/>
  <c r="F6634" i="3" l="1"/>
  <c r="L6635" i="3"/>
  <c r="K6635" i="3" s="1"/>
  <c r="D6635" i="3" s="1"/>
  <c r="F6635" i="3" s="1"/>
  <c r="N6635" i="3"/>
  <c r="Q6635" i="3" s="1"/>
  <c r="H5036" i="3"/>
  <c r="N6636" i="3" l="1"/>
  <c r="Q6636" i="3" s="1"/>
  <c r="L6636" i="3"/>
  <c r="K6636" i="3" s="1"/>
  <c r="D6636" i="3" s="1"/>
  <c r="F6636" i="3" s="1"/>
  <c r="H5037" i="3"/>
  <c r="L6637" i="3" l="1"/>
  <c r="K6637" i="3" s="1"/>
  <c r="D6637" i="3" s="1"/>
  <c r="F6637" i="3" s="1"/>
  <c r="N6637" i="3"/>
  <c r="Q6637" i="3" s="1"/>
  <c r="H5038" i="3"/>
  <c r="L6638" i="3" l="1"/>
  <c r="K6638" i="3" s="1"/>
  <c r="D6638" i="3" s="1"/>
  <c r="F6638" i="3" s="1"/>
  <c r="N6638" i="3"/>
  <c r="Q6638" i="3" s="1"/>
  <c r="H5039" i="3"/>
  <c r="N6639" i="3" l="1"/>
  <c r="Q6639" i="3" s="1"/>
  <c r="L6639" i="3"/>
  <c r="K6639" i="3" s="1"/>
  <c r="D6639" i="3" s="1"/>
  <c r="H5040" i="3"/>
  <c r="F6639" i="3" l="1"/>
  <c r="BF10" i="6"/>
  <c r="BF11" i="6" s="1"/>
  <c r="N6640" i="3"/>
  <c r="Q6640" i="3" s="1"/>
  <c r="L6640" i="3"/>
  <c r="K6640" i="3" s="1"/>
  <c r="D6640" i="3" s="1"/>
  <c r="F6640" i="3" s="1"/>
  <c r="H5041" i="3"/>
  <c r="BF60" i="6" l="1"/>
  <c r="BF65" i="6"/>
  <c r="BF16" i="6"/>
  <c r="BF13" i="6"/>
  <c r="BF56" i="6" s="1"/>
  <c r="L6641" i="3"/>
  <c r="K6641" i="3" s="1"/>
  <c r="D6641" i="3" s="1"/>
  <c r="F6641" i="3" s="1"/>
  <c r="N6641" i="3"/>
  <c r="Q6641" i="3" s="1"/>
  <c r="H5042" i="3"/>
  <c r="N6642" i="3" l="1"/>
  <c r="Q6642" i="3" s="1"/>
  <c r="L6642" i="3"/>
  <c r="K6642" i="3" s="1"/>
  <c r="D6642" i="3" s="1"/>
  <c r="F6642" i="3" s="1"/>
  <c r="H5043" i="3"/>
  <c r="L6643" i="3" l="1"/>
  <c r="K6643" i="3" s="1"/>
  <c r="D6643" i="3" s="1"/>
  <c r="F6643" i="3" s="1"/>
  <c r="N6643" i="3"/>
  <c r="Q6643" i="3" s="1"/>
  <c r="H5044" i="3"/>
  <c r="L6644" i="3" l="1"/>
  <c r="K6644" i="3" s="1"/>
  <c r="D6644" i="3" s="1"/>
  <c r="F6644" i="3" s="1"/>
  <c r="N6644" i="3"/>
  <c r="Q6644" i="3" s="1"/>
  <c r="H5045" i="3"/>
  <c r="N6645" i="3" l="1"/>
  <c r="Q6645" i="3" s="1"/>
  <c r="L6645" i="3"/>
  <c r="K6645" i="3" s="1"/>
  <c r="D6645" i="3" s="1"/>
  <c r="H5046" i="3"/>
  <c r="F6645" i="3" l="1"/>
  <c r="N6646" i="3"/>
  <c r="Q6646" i="3" s="1"/>
  <c r="L6646" i="3"/>
  <c r="K6646" i="3" s="1"/>
  <c r="D6646" i="3" s="1"/>
  <c r="F6646" i="3" s="1"/>
  <c r="H5047" i="3"/>
  <c r="L6647" i="3" l="1"/>
  <c r="K6647" i="3" s="1"/>
  <c r="D6647" i="3" s="1"/>
  <c r="F6647" i="3" s="1"/>
  <c r="N6647" i="3"/>
  <c r="Q6647" i="3" s="1"/>
  <c r="H5048" i="3"/>
  <c r="N6648" i="3" l="1"/>
  <c r="Q6648" i="3" s="1"/>
  <c r="L6648" i="3"/>
  <c r="K6648" i="3" s="1"/>
  <c r="D6648" i="3" s="1"/>
  <c r="F6648" i="3" s="1"/>
  <c r="H5049" i="3"/>
  <c r="L6649" i="3" l="1"/>
  <c r="K6649" i="3" s="1"/>
  <c r="D6649" i="3" s="1"/>
  <c r="F6649" i="3" s="1"/>
  <c r="N6649" i="3"/>
  <c r="Q6649" i="3" s="1"/>
  <c r="H5050" i="3"/>
  <c r="L6650" i="3" l="1"/>
  <c r="K6650" i="3" s="1"/>
  <c r="D6650" i="3" s="1"/>
  <c r="F6650" i="3" s="1"/>
  <c r="N6650" i="3"/>
  <c r="Q6650" i="3" s="1"/>
  <c r="H5051" i="3"/>
  <c r="N6651" i="3" l="1"/>
  <c r="Q6651" i="3" s="1"/>
  <c r="L6651" i="3"/>
  <c r="K6651" i="3" s="1"/>
  <c r="D6651" i="3" s="1"/>
  <c r="F6651" i="3" s="1"/>
  <c r="H5052" i="3"/>
  <c r="N6652" i="3" l="1"/>
  <c r="Q6652" i="3" s="1"/>
  <c r="L6652" i="3"/>
  <c r="K6652" i="3" s="1"/>
  <c r="D6652" i="3" s="1"/>
  <c r="F6652" i="3" s="1"/>
  <c r="H5053" i="3"/>
  <c r="L6653" i="3" l="1"/>
  <c r="K6653" i="3" s="1"/>
  <c r="D6653" i="3" s="1"/>
  <c r="F6653" i="3" s="1"/>
  <c r="N6653" i="3"/>
  <c r="Q6653" i="3" s="1"/>
  <c r="H5054" i="3"/>
  <c r="N6654" i="3" l="1"/>
  <c r="Q6654" i="3" s="1"/>
  <c r="L6654" i="3"/>
  <c r="K6654" i="3" s="1"/>
  <c r="D6654" i="3" s="1"/>
  <c r="F6654" i="3" s="1"/>
  <c r="H5055" i="3"/>
  <c r="L6655" i="3" l="1"/>
  <c r="K6655" i="3" s="1"/>
  <c r="D6655" i="3" s="1"/>
  <c r="F6655" i="3" s="1"/>
  <c r="N6655" i="3"/>
  <c r="Q6655" i="3" s="1"/>
  <c r="H5056" i="3"/>
  <c r="F12" i="6"/>
  <c r="F55" i="6" l="1"/>
  <c r="F14" i="6"/>
  <c r="F54" i="6"/>
  <c r="L6656" i="3"/>
  <c r="K6656" i="3" s="1"/>
  <c r="D6656" i="3" s="1"/>
  <c r="F6656" i="3" s="1"/>
  <c r="N6656" i="3"/>
  <c r="Q6656" i="3" s="1"/>
  <c r="H5057" i="3"/>
  <c r="F19" i="6" l="1"/>
  <c r="F20" i="6" s="1"/>
  <c r="F68" i="6" s="1"/>
  <c r="N6657" i="3"/>
  <c r="Q6657" i="3" s="1"/>
  <c r="L6657" i="3"/>
  <c r="K6657" i="3" s="1"/>
  <c r="D6657" i="3" s="1"/>
  <c r="F6657" i="3" s="1"/>
  <c r="H5058" i="3"/>
  <c r="F62" i="6" l="1"/>
  <c r="F63" i="6" s="1"/>
  <c r="F64" i="6" s="1"/>
  <c r="F45" i="6"/>
  <c r="F57" i="6" s="1"/>
  <c r="F61" i="6"/>
  <c r="F22" i="6"/>
  <c r="F26" i="6" s="1"/>
  <c r="F28" i="6" s="1"/>
  <c r="F29" i="6" s="1"/>
  <c r="F43" i="6" s="1"/>
  <c r="F44" i="6" s="1"/>
  <c r="N6658" i="3"/>
  <c r="Q6658" i="3" s="1"/>
  <c r="L6658" i="3"/>
  <c r="K6658" i="3" s="1"/>
  <c r="D6658" i="3" s="1"/>
  <c r="F6658" i="3" s="1"/>
  <c r="H5059" i="3"/>
  <c r="F37" i="6" l="1"/>
  <c r="F38" i="6" s="1"/>
  <c r="L6659" i="3"/>
  <c r="K6659" i="3" s="1"/>
  <c r="D6659" i="3" s="1"/>
  <c r="F6659" i="3" s="1"/>
  <c r="N6659" i="3"/>
  <c r="Q6659" i="3" s="1"/>
  <c r="H5060" i="3"/>
  <c r="N6660" i="3" l="1"/>
  <c r="Q6660" i="3" s="1"/>
  <c r="L6660" i="3"/>
  <c r="K6660" i="3" s="1"/>
  <c r="D6660" i="3" s="1"/>
  <c r="H5061" i="3"/>
  <c r="F6660" i="3" l="1"/>
  <c r="L6661" i="3"/>
  <c r="K6661" i="3" s="1"/>
  <c r="D6661" i="3" s="1"/>
  <c r="F6661" i="3" s="1"/>
  <c r="N6661" i="3"/>
  <c r="Q6661" i="3" s="1"/>
  <c r="H5062" i="3"/>
  <c r="L6662" i="3" l="1"/>
  <c r="K6662" i="3" s="1"/>
  <c r="D6662" i="3" s="1"/>
  <c r="F6662" i="3" s="1"/>
  <c r="N6662" i="3"/>
  <c r="Q6662" i="3" s="1"/>
  <c r="H5063" i="3"/>
  <c r="N6663" i="3" l="1"/>
  <c r="Q6663" i="3" s="1"/>
  <c r="L6663" i="3"/>
  <c r="K6663" i="3" s="1"/>
  <c r="D6663" i="3" s="1"/>
  <c r="F6663" i="3" s="1"/>
  <c r="H5064" i="3"/>
  <c r="N6664" i="3" l="1"/>
  <c r="Q6664" i="3" s="1"/>
  <c r="L6664" i="3"/>
  <c r="K6664" i="3" s="1"/>
  <c r="D6664" i="3" s="1"/>
  <c r="H5065" i="3"/>
  <c r="F6664" i="3" l="1"/>
  <c r="L6665" i="3"/>
  <c r="K6665" i="3" s="1"/>
  <c r="D6665" i="3" s="1"/>
  <c r="F6665" i="3" s="1"/>
  <c r="N6665" i="3"/>
  <c r="Q6665" i="3" s="1"/>
  <c r="H5066" i="3"/>
  <c r="N6666" i="3" l="1"/>
  <c r="Q6666" i="3" s="1"/>
  <c r="L6666" i="3"/>
  <c r="K6666" i="3" s="1"/>
  <c r="D6666" i="3" s="1"/>
  <c r="F6666" i="3" s="1"/>
  <c r="H5067" i="3"/>
  <c r="L6667" i="3" l="1"/>
  <c r="K6667" i="3" s="1"/>
  <c r="D6667" i="3" s="1"/>
  <c r="F6667" i="3" s="1"/>
  <c r="N6667" i="3"/>
  <c r="Q6667" i="3" s="1"/>
  <c r="H5068" i="3"/>
  <c r="L6668" i="3" l="1"/>
  <c r="K6668" i="3" s="1"/>
  <c r="D6668" i="3" s="1"/>
  <c r="F6668" i="3" s="1"/>
  <c r="N6668" i="3"/>
  <c r="Q6668" i="3" s="1"/>
  <c r="H5069" i="3"/>
  <c r="N6669" i="3" l="1"/>
  <c r="Q6669" i="3" s="1"/>
  <c r="L6669" i="3"/>
  <c r="K6669" i="3" s="1"/>
  <c r="D6669" i="3" s="1"/>
  <c r="H5070" i="3"/>
  <c r="F6669" i="3" l="1"/>
  <c r="BG10" i="6"/>
  <c r="BG11" i="6" s="1"/>
  <c r="N6670" i="3"/>
  <c r="Q6670" i="3" s="1"/>
  <c r="L6670" i="3"/>
  <c r="K6670" i="3" s="1"/>
  <c r="D6670" i="3" s="1"/>
  <c r="F6670" i="3" s="1"/>
  <c r="H5071" i="3"/>
  <c r="BG60" i="6" l="1"/>
  <c r="BG65" i="6"/>
  <c r="BG16" i="6"/>
  <c r="BG13" i="6"/>
  <c r="BG56" i="6" s="1"/>
  <c r="L6671" i="3"/>
  <c r="K6671" i="3" s="1"/>
  <c r="D6671" i="3" s="1"/>
  <c r="F6671" i="3" s="1"/>
  <c r="N6671" i="3"/>
  <c r="Q6671" i="3" s="1"/>
  <c r="H5072" i="3"/>
  <c r="N6672" i="3" l="1"/>
  <c r="Q6672" i="3" s="1"/>
  <c r="L6672" i="3"/>
  <c r="K6672" i="3" s="1"/>
  <c r="D6672" i="3" s="1"/>
  <c r="F6672" i="3" s="1"/>
  <c r="H5073" i="3"/>
  <c r="L6673" i="3" l="1"/>
  <c r="K6673" i="3" s="1"/>
  <c r="D6673" i="3" s="1"/>
  <c r="F6673" i="3" s="1"/>
  <c r="N6673" i="3"/>
  <c r="Q6673" i="3" s="1"/>
  <c r="H5074" i="3"/>
  <c r="L6674" i="3" l="1"/>
  <c r="K6674" i="3" s="1"/>
  <c r="D6674" i="3" s="1"/>
  <c r="F6674" i="3" s="1"/>
  <c r="N6674" i="3"/>
  <c r="Q6674" i="3" s="1"/>
  <c r="H5075" i="3"/>
  <c r="N6675" i="3" l="1"/>
  <c r="Q6675" i="3" s="1"/>
  <c r="L6675" i="3"/>
  <c r="K6675" i="3" s="1"/>
  <c r="D6675" i="3" s="1"/>
  <c r="H5076" i="3"/>
  <c r="G5077" i="3"/>
  <c r="F6675" i="3" l="1"/>
  <c r="N6676" i="3"/>
  <c r="Q6676" i="3" s="1"/>
  <c r="L6676" i="3"/>
  <c r="K6676" i="3" s="1"/>
  <c r="D6676" i="3" s="1"/>
  <c r="F6676" i="3" s="1"/>
  <c r="I5077" i="3"/>
  <c r="H5077" i="3"/>
  <c r="G5078" i="3"/>
  <c r="L6677" i="3" l="1"/>
  <c r="K6677" i="3" s="1"/>
  <c r="D6677" i="3" s="1"/>
  <c r="F6677" i="3" s="1"/>
  <c r="N6677" i="3"/>
  <c r="Q6677" i="3" s="1"/>
  <c r="I5078" i="3"/>
  <c r="H5078" i="3"/>
  <c r="G5079" i="3"/>
  <c r="N6678" i="3" l="1"/>
  <c r="Q6678" i="3" s="1"/>
  <c r="L6678" i="3"/>
  <c r="K6678" i="3" s="1"/>
  <c r="D6678" i="3" s="1"/>
  <c r="F6678" i="3" s="1"/>
  <c r="I5079" i="3"/>
  <c r="H5079" i="3"/>
  <c r="G5080" i="3"/>
  <c r="L6679" i="3" l="1"/>
  <c r="K6679" i="3" s="1"/>
  <c r="D6679" i="3" s="1"/>
  <c r="F6679" i="3" s="1"/>
  <c r="N6679" i="3"/>
  <c r="Q6679" i="3" s="1"/>
  <c r="I5080" i="3"/>
  <c r="H5080" i="3"/>
  <c r="G5081" i="3"/>
  <c r="L6680" i="3" l="1"/>
  <c r="K6680" i="3" s="1"/>
  <c r="D6680" i="3" s="1"/>
  <c r="F6680" i="3" s="1"/>
  <c r="N6680" i="3"/>
  <c r="Q6680" i="3" s="1"/>
  <c r="I5081" i="3"/>
  <c r="H5081" i="3"/>
  <c r="G5082" i="3"/>
  <c r="N6681" i="3" l="1"/>
  <c r="Q6681" i="3" s="1"/>
  <c r="L6681" i="3"/>
  <c r="K6681" i="3" s="1"/>
  <c r="D6681" i="3" s="1"/>
  <c r="F6681" i="3" s="1"/>
  <c r="I5082" i="3"/>
  <c r="H5082" i="3"/>
  <c r="G5083" i="3"/>
  <c r="N6682" i="3" l="1"/>
  <c r="Q6682" i="3" s="1"/>
  <c r="L6682" i="3"/>
  <c r="K6682" i="3" s="1"/>
  <c r="D6682" i="3" s="1"/>
  <c r="F6682" i="3" s="1"/>
  <c r="I5083" i="3"/>
  <c r="H5083" i="3"/>
  <c r="G5084" i="3"/>
  <c r="L6683" i="3" l="1"/>
  <c r="K6683" i="3" s="1"/>
  <c r="D6683" i="3" s="1"/>
  <c r="F6683" i="3" s="1"/>
  <c r="N6683" i="3"/>
  <c r="Q6683" i="3" s="1"/>
  <c r="I5084" i="3"/>
  <c r="H5084" i="3"/>
  <c r="G5085" i="3"/>
  <c r="N6684" i="3" l="1"/>
  <c r="Q6684" i="3" s="1"/>
  <c r="L6684" i="3"/>
  <c r="K6684" i="3" s="1"/>
  <c r="D6684" i="3" s="1"/>
  <c r="F6684" i="3" s="1"/>
  <c r="I5085" i="3"/>
  <c r="H5085" i="3"/>
  <c r="G5086" i="3"/>
  <c r="L6685" i="3" l="1"/>
  <c r="K6685" i="3" s="1"/>
  <c r="D6685" i="3" s="1"/>
  <c r="F6685" i="3" s="1"/>
  <c r="N6685" i="3"/>
  <c r="Q6685" i="3" s="1"/>
  <c r="I5086" i="3"/>
  <c r="H5086" i="3"/>
  <c r="G5087" i="3"/>
  <c r="L6686" i="3" l="1"/>
  <c r="K6686" i="3" s="1"/>
  <c r="D6686" i="3" s="1"/>
  <c r="F6686" i="3" s="1"/>
  <c r="N6686" i="3"/>
  <c r="Q6686" i="3" s="1"/>
  <c r="I5087" i="3"/>
  <c r="H5087" i="3"/>
  <c r="G5088" i="3"/>
  <c r="G12" i="6" s="1"/>
  <c r="G55" i="6" l="1"/>
  <c r="G14" i="6"/>
  <c r="G54" i="6"/>
  <c r="N6687" i="3"/>
  <c r="Q6687" i="3" s="1"/>
  <c r="L6687" i="3"/>
  <c r="K6687" i="3" s="1"/>
  <c r="D6687" i="3" s="1"/>
  <c r="F6687" i="3" s="1"/>
  <c r="I5088" i="3"/>
  <c r="H5088" i="3"/>
  <c r="G5089" i="3"/>
  <c r="G19" i="6" l="1"/>
  <c r="G20" i="6" s="1"/>
  <c r="G68" i="6" s="1"/>
  <c r="N6688" i="3"/>
  <c r="Q6688" i="3" s="1"/>
  <c r="L6688" i="3"/>
  <c r="K6688" i="3" s="1"/>
  <c r="D6688" i="3" s="1"/>
  <c r="F6688" i="3" s="1"/>
  <c r="I5089" i="3"/>
  <c r="H5089" i="3"/>
  <c r="G5090" i="3"/>
  <c r="G62" i="6" l="1"/>
  <c r="G63" i="6" s="1"/>
  <c r="G64" i="6" s="1"/>
  <c r="G45" i="6"/>
  <c r="G57" i="6" s="1"/>
  <c r="G61" i="6"/>
  <c r="G22" i="6"/>
  <c r="G26" i="6" s="1"/>
  <c r="G28" i="6" s="1"/>
  <c r="G29" i="6" s="1"/>
  <c r="G37" i="6" s="1"/>
  <c r="G38" i="6" s="1"/>
  <c r="L6689" i="3"/>
  <c r="K6689" i="3" s="1"/>
  <c r="D6689" i="3" s="1"/>
  <c r="F6689" i="3" s="1"/>
  <c r="N6689" i="3"/>
  <c r="Q6689" i="3" s="1"/>
  <c r="I5090" i="3"/>
  <c r="H5090" i="3"/>
  <c r="G5091" i="3"/>
  <c r="G43" i="6" l="1"/>
  <c r="G44" i="6" s="1"/>
  <c r="N6690" i="3"/>
  <c r="Q6690" i="3" s="1"/>
  <c r="L6690" i="3"/>
  <c r="K6690" i="3" s="1"/>
  <c r="D6690" i="3" s="1"/>
  <c r="I5091" i="3"/>
  <c r="H5091" i="3"/>
  <c r="G5092" i="3"/>
  <c r="F6690" i="3" l="1"/>
  <c r="L6691" i="3"/>
  <c r="K6691" i="3" s="1"/>
  <c r="D6691" i="3" s="1"/>
  <c r="F6691" i="3" s="1"/>
  <c r="N6691" i="3"/>
  <c r="Q6691" i="3" s="1"/>
  <c r="I5092" i="3"/>
  <c r="H5092" i="3"/>
  <c r="G5093" i="3"/>
  <c r="L6692" i="3" l="1"/>
  <c r="K6692" i="3" s="1"/>
  <c r="D6692" i="3" s="1"/>
  <c r="F6692" i="3" s="1"/>
  <c r="N6692" i="3"/>
  <c r="Q6692" i="3" s="1"/>
  <c r="I5093" i="3"/>
  <c r="H5093" i="3"/>
  <c r="G5094" i="3"/>
  <c r="N6693" i="3" l="1"/>
  <c r="Q6693" i="3" s="1"/>
  <c r="L6693" i="3"/>
  <c r="K6693" i="3" s="1"/>
  <c r="D6693" i="3" s="1"/>
  <c r="F6693" i="3" s="1"/>
  <c r="I5094" i="3"/>
  <c r="H5094" i="3"/>
  <c r="G5095" i="3"/>
  <c r="N6694" i="3" l="1"/>
  <c r="Q6694" i="3" s="1"/>
  <c r="L6694" i="3"/>
  <c r="K6694" i="3" s="1"/>
  <c r="D6694" i="3" s="1"/>
  <c r="F6694" i="3" s="1"/>
  <c r="I5095" i="3"/>
  <c r="H5095" i="3"/>
  <c r="G5096" i="3"/>
  <c r="L6695" i="3" l="1"/>
  <c r="K6695" i="3" s="1"/>
  <c r="D6695" i="3" s="1"/>
  <c r="N6695" i="3"/>
  <c r="Q6695" i="3" s="1"/>
  <c r="I5096" i="3"/>
  <c r="H5096" i="3"/>
  <c r="G5097" i="3"/>
  <c r="F6695" i="3" l="1"/>
  <c r="N6696" i="3"/>
  <c r="Q6696" i="3" s="1"/>
  <c r="L6696" i="3"/>
  <c r="K6696" i="3" s="1"/>
  <c r="D6696" i="3" s="1"/>
  <c r="F6696" i="3" s="1"/>
  <c r="I5097" i="3"/>
  <c r="H5097" i="3"/>
  <c r="G5098" i="3"/>
  <c r="L6697" i="3" l="1"/>
  <c r="K6697" i="3" s="1"/>
  <c r="D6697" i="3" s="1"/>
  <c r="F6697" i="3" s="1"/>
  <c r="N6697" i="3"/>
  <c r="Q6697" i="3" s="1"/>
  <c r="I5098" i="3"/>
  <c r="H5098" i="3"/>
  <c r="G5099" i="3"/>
  <c r="L6698" i="3" l="1"/>
  <c r="K6698" i="3" s="1"/>
  <c r="D6698" i="3" s="1"/>
  <c r="F6698" i="3" s="1"/>
  <c r="N6698" i="3"/>
  <c r="Q6698" i="3" s="1"/>
  <c r="I5099" i="3"/>
  <c r="H5099" i="3"/>
  <c r="G5100" i="3"/>
  <c r="N6699" i="3" l="1"/>
  <c r="Q6699" i="3" s="1"/>
  <c r="L6699" i="3"/>
  <c r="K6699" i="3" s="1"/>
  <c r="D6699" i="3" s="1"/>
  <c r="F6699" i="3" s="1"/>
  <c r="I5100" i="3"/>
  <c r="H5100" i="3"/>
  <c r="G5101" i="3"/>
  <c r="N6700" i="3" l="1"/>
  <c r="Q6700" i="3" s="1"/>
  <c r="L6700" i="3"/>
  <c r="K6700" i="3" s="1"/>
  <c r="D6700" i="3" s="1"/>
  <c r="I5101" i="3"/>
  <c r="H5101" i="3"/>
  <c r="G5102" i="3"/>
  <c r="F6700" i="3" l="1"/>
  <c r="BH10" i="6"/>
  <c r="BH11" i="6" s="1"/>
  <c r="L6701" i="3"/>
  <c r="K6701" i="3" s="1"/>
  <c r="D6701" i="3" s="1"/>
  <c r="F6701" i="3" s="1"/>
  <c r="N6701" i="3"/>
  <c r="Q6701" i="3" s="1"/>
  <c r="I5102" i="3"/>
  <c r="H5102" i="3"/>
  <c r="G5103" i="3"/>
  <c r="BH60" i="6" l="1"/>
  <c r="BH65" i="6"/>
  <c r="BH16" i="6"/>
  <c r="BH13" i="6"/>
  <c r="BH56" i="6" s="1"/>
  <c r="N6702" i="3"/>
  <c r="Q6702" i="3" s="1"/>
  <c r="L6702" i="3"/>
  <c r="K6702" i="3" s="1"/>
  <c r="D6702" i="3" s="1"/>
  <c r="F6702" i="3" s="1"/>
  <c r="I5103" i="3"/>
  <c r="H5103" i="3"/>
  <c r="G5104" i="3"/>
  <c r="L6703" i="3" l="1"/>
  <c r="K6703" i="3" s="1"/>
  <c r="D6703" i="3" s="1"/>
  <c r="F6703" i="3" s="1"/>
  <c r="N6703" i="3"/>
  <c r="Q6703" i="3" s="1"/>
  <c r="I5104" i="3"/>
  <c r="H5104" i="3"/>
  <c r="G5105" i="3"/>
  <c r="N6704" i="3" l="1"/>
  <c r="Q6704" i="3" s="1"/>
  <c r="L6704" i="3"/>
  <c r="K6704" i="3" s="1"/>
  <c r="D6704" i="3" s="1"/>
  <c r="F6704" i="3" s="1"/>
  <c r="I5105" i="3"/>
  <c r="H5105" i="3"/>
  <c r="G5106" i="3"/>
  <c r="N6705" i="3" l="1"/>
  <c r="Q6705" i="3" s="1"/>
  <c r="L6705" i="3"/>
  <c r="K6705" i="3" s="1"/>
  <c r="D6705" i="3" s="1"/>
  <c r="F6705" i="3" s="1"/>
  <c r="I5106" i="3"/>
  <c r="H5106" i="3"/>
  <c r="G5107" i="3"/>
  <c r="N6706" i="3" l="1"/>
  <c r="Q6706" i="3" s="1"/>
  <c r="L6706" i="3"/>
  <c r="K6706" i="3" s="1"/>
  <c r="D6706" i="3" s="1"/>
  <c r="I5107" i="3"/>
  <c r="H5107" i="3"/>
  <c r="G5108" i="3"/>
  <c r="F6706" i="3" l="1"/>
  <c r="L6707" i="3"/>
  <c r="K6707" i="3" s="1"/>
  <c r="D6707" i="3" s="1"/>
  <c r="F6707" i="3" s="1"/>
  <c r="N6707" i="3"/>
  <c r="Q6707" i="3" s="1"/>
  <c r="I5108" i="3"/>
  <c r="H5108" i="3"/>
  <c r="G5109" i="3"/>
  <c r="N6708" i="3" l="1"/>
  <c r="Q6708" i="3" s="1"/>
  <c r="L6708" i="3"/>
  <c r="K6708" i="3" s="1"/>
  <c r="D6708" i="3" s="1"/>
  <c r="F6708" i="3" s="1"/>
  <c r="I5109" i="3"/>
  <c r="H5109" i="3"/>
  <c r="G5110" i="3"/>
  <c r="L6709" i="3" l="1"/>
  <c r="K6709" i="3" s="1"/>
  <c r="D6709" i="3" s="1"/>
  <c r="N6709" i="3"/>
  <c r="Q6709" i="3" s="1"/>
  <c r="I5110" i="3"/>
  <c r="H5110" i="3"/>
  <c r="G5111" i="3"/>
  <c r="F6709" i="3" l="1"/>
  <c r="BL10" i="6"/>
  <c r="BL11" i="6" s="1"/>
  <c r="BL65" i="6" s="1"/>
  <c r="L6710" i="3"/>
  <c r="K6710" i="3" s="1"/>
  <c r="D6710" i="3" s="1"/>
  <c r="F6710" i="3" s="1"/>
  <c r="N6710" i="3"/>
  <c r="Q6710" i="3" s="1"/>
  <c r="I5111" i="3"/>
  <c r="H5111" i="3"/>
  <c r="G5112" i="3"/>
  <c r="BL16" i="6" l="1"/>
  <c r="BL60" i="6"/>
  <c r="L6711" i="3"/>
  <c r="K6711" i="3" s="1"/>
  <c r="D6711" i="3" s="1"/>
  <c r="F6711" i="3" s="1"/>
  <c r="N6711" i="3"/>
  <c r="Q6711" i="3" s="1"/>
  <c r="I5112" i="3"/>
  <c r="H5112" i="3"/>
  <c r="G5113" i="3"/>
  <c r="N6712" i="3" l="1"/>
  <c r="Q6712" i="3" s="1"/>
  <c r="L6712" i="3"/>
  <c r="K6712" i="3" s="1"/>
  <c r="D6712" i="3" s="1"/>
  <c r="F6712" i="3" s="1"/>
  <c r="I5113" i="3"/>
  <c r="H5113" i="3"/>
  <c r="G5114" i="3"/>
  <c r="L6713" i="3" l="1"/>
  <c r="K6713" i="3" s="1"/>
  <c r="D6713" i="3" s="1"/>
  <c r="F6713" i="3" s="1"/>
  <c r="N6713" i="3"/>
  <c r="Q6713" i="3" s="1"/>
  <c r="I5114" i="3"/>
  <c r="H5114" i="3"/>
  <c r="G5115" i="3"/>
  <c r="N6714" i="3" l="1"/>
  <c r="Q6714" i="3" s="1"/>
  <c r="L6714" i="3"/>
  <c r="K6714" i="3" s="1"/>
  <c r="D6714" i="3" s="1"/>
  <c r="F6714" i="3" s="1"/>
  <c r="I5115" i="3"/>
  <c r="H5115" i="3"/>
  <c r="G5116" i="3"/>
  <c r="L6715" i="3" l="1"/>
  <c r="K6715" i="3" s="1"/>
  <c r="D6715" i="3" s="1"/>
  <c r="F6715" i="3" s="1"/>
  <c r="N6715" i="3"/>
  <c r="Q6715" i="3" s="1"/>
  <c r="I5116" i="3"/>
  <c r="H5116" i="3"/>
  <c r="G5117" i="3"/>
  <c r="N6716" i="3" l="1"/>
  <c r="Q6716" i="3" s="1"/>
  <c r="L6716" i="3"/>
  <c r="K6716" i="3" s="1"/>
  <c r="D6716" i="3" s="1"/>
  <c r="F6716" i="3" s="1"/>
  <c r="I5117" i="3"/>
  <c r="H5117" i="3"/>
  <c r="G5118" i="3"/>
  <c r="H12" i="6" s="1"/>
  <c r="H54" i="6" l="1"/>
  <c r="H14" i="6"/>
  <c r="H55" i="6"/>
  <c r="L6717" i="3"/>
  <c r="K6717" i="3" s="1"/>
  <c r="D6717" i="3" s="1"/>
  <c r="F6717" i="3" s="1"/>
  <c r="N6717" i="3"/>
  <c r="Q6717" i="3" s="1"/>
  <c r="I5118" i="3"/>
  <c r="H5118" i="3"/>
  <c r="G5119" i="3"/>
  <c r="H19" i="6" l="1"/>
  <c r="H20" i="6" s="1"/>
  <c r="H68" i="6" s="1"/>
  <c r="N6718" i="3"/>
  <c r="Q6718" i="3" s="1"/>
  <c r="L6718" i="3"/>
  <c r="K6718" i="3" s="1"/>
  <c r="D6718" i="3" s="1"/>
  <c r="F6718" i="3" s="1"/>
  <c r="I5119" i="3"/>
  <c r="H5119" i="3"/>
  <c r="G5120" i="3"/>
  <c r="H62" i="6" l="1"/>
  <c r="H63" i="6" s="1"/>
  <c r="H64" i="6" s="1"/>
  <c r="H45" i="6"/>
  <c r="H57" i="6" s="1"/>
  <c r="H61" i="6"/>
  <c r="H22" i="6"/>
  <c r="H26" i="6" s="1"/>
  <c r="H28" i="6" s="1"/>
  <c r="H29" i="6" s="1"/>
  <c r="H37" i="6" s="1"/>
  <c r="H38" i="6" s="1"/>
  <c r="L6719" i="3"/>
  <c r="K6719" i="3" s="1"/>
  <c r="D6719" i="3" s="1"/>
  <c r="F6719" i="3" s="1"/>
  <c r="N6719" i="3"/>
  <c r="Q6719" i="3" s="1"/>
  <c r="I5120" i="3"/>
  <c r="H5120" i="3"/>
  <c r="G5121" i="3"/>
  <c r="H43" i="6" l="1"/>
  <c r="H44" i="6" s="1"/>
  <c r="N6720" i="3"/>
  <c r="Q6720" i="3" s="1"/>
  <c r="L6720" i="3"/>
  <c r="K6720" i="3" s="1"/>
  <c r="D6720" i="3" s="1"/>
  <c r="F6720" i="3" s="1"/>
  <c r="I5121" i="3"/>
  <c r="H5121" i="3"/>
  <c r="G5122" i="3"/>
  <c r="L6721" i="3" l="1"/>
  <c r="K6721" i="3" s="1"/>
  <c r="D6721" i="3" s="1"/>
  <c r="N6721" i="3"/>
  <c r="Q6721" i="3" s="1"/>
  <c r="I5122" i="3"/>
  <c r="H5122" i="3"/>
  <c r="G5123" i="3"/>
  <c r="F6721" i="3" l="1"/>
  <c r="L6722" i="3"/>
  <c r="K6722" i="3" s="1"/>
  <c r="D6722" i="3" s="1"/>
  <c r="F6722" i="3" s="1"/>
  <c r="N6722" i="3"/>
  <c r="Q6722" i="3" s="1"/>
  <c r="I5123" i="3"/>
  <c r="H5123" i="3"/>
  <c r="G5124" i="3"/>
  <c r="L6723" i="3" l="1"/>
  <c r="K6723" i="3" s="1"/>
  <c r="D6723" i="3" s="1"/>
  <c r="F6723" i="3" s="1"/>
  <c r="N6723" i="3"/>
  <c r="Q6723" i="3" s="1"/>
  <c r="I5124" i="3"/>
  <c r="H5124" i="3"/>
  <c r="G5125" i="3"/>
  <c r="N6724" i="3" l="1"/>
  <c r="Q6724" i="3" s="1"/>
  <c r="L6724" i="3"/>
  <c r="K6724" i="3" s="1"/>
  <c r="D6724" i="3" s="1"/>
  <c r="F6724" i="3" s="1"/>
  <c r="I5125" i="3"/>
  <c r="H5125" i="3"/>
  <c r="G5126" i="3"/>
  <c r="L6725" i="3" l="1"/>
  <c r="K6725" i="3" s="1"/>
  <c r="D6725" i="3" s="1"/>
  <c r="N6725" i="3"/>
  <c r="Q6725" i="3" s="1"/>
  <c r="I5126" i="3"/>
  <c r="H5126" i="3"/>
  <c r="G5127" i="3"/>
  <c r="F6725" i="3" l="1"/>
  <c r="N6726" i="3"/>
  <c r="Q6726" i="3" s="1"/>
  <c r="L6726" i="3"/>
  <c r="K6726" i="3" s="1"/>
  <c r="D6726" i="3" s="1"/>
  <c r="F6726" i="3" s="1"/>
  <c r="I5127" i="3"/>
  <c r="H5127" i="3"/>
  <c r="G5128" i="3"/>
  <c r="L6727" i="3" l="1"/>
  <c r="K6727" i="3" s="1"/>
  <c r="D6727" i="3" s="1"/>
  <c r="F6727" i="3" s="1"/>
  <c r="N6727" i="3"/>
  <c r="Q6727" i="3" s="1"/>
  <c r="I5128" i="3"/>
  <c r="H5128" i="3"/>
  <c r="G5129" i="3"/>
  <c r="L6728" i="3" l="1"/>
  <c r="K6728" i="3" s="1"/>
  <c r="D6728" i="3" s="1"/>
  <c r="F6728" i="3" s="1"/>
  <c r="N6728" i="3"/>
  <c r="Q6728" i="3" s="1"/>
  <c r="I5129" i="3"/>
  <c r="H5129" i="3"/>
  <c r="G5130" i="3"/>
  <c r="L6729" i="3" l="1"/>
  <c r="K6729" i="3" s="1"/>
  <c r="D6729" i="3" s="1"/>
  <c r="F6729" i="3" s="1"/>
  <c r="N6729" i="3"/>
  <c r="Q6729" i="3" s="1"/>
  <c r="I5130" i="3"/>
  <c r="H5130" i="3"/>
  <c r="G5131" i="3"/>
  <c r="N6730" i="3" l="1"/>
  <c r="Q6730" i="3" s="1"/>
  <c r="L6730" i="3"/>
  <c r="K6730" i="3" s="1"/>
  <c r="D6730" i="3" s="1"/>
  <c r="I5131" i="3"/>
  <c r="H5131" i="3"/>
  <c r="G5132" i="3"/>
  <c r="F6730" i="3" l="1"/>
  <c r="BI10" i="6"/>
  <c r="BI11" i="6" s="1"/>
  <c r="N6731" i="3"/>
  <c r="Q6731" i="3" s="1"/>
  <c r="L6731" i="3"/>
  <c r="K6731" i="3" s="1"/>
  <c r="D6731" i="3" s="1"/>
  <c r="F6731" i="3" s="1"/>
  <c r="I5132" i="3"/>
  <c r="H5132" i="3"/>
  <c r="G5133" i="3"/>
  <c r="BI60" i="6" l="1"/>
  <c r="BI65" i="6"/>
  <c r="BI16" i="6"/>
  <c r="BI13" i="6"/>
  <c r="BI56" i="6" s="1"/>
  <c r="N6732" i="3"/>
  <c r="Q6732" i="3" s="1"/>
  <c r="L6732" i="3"/>
  <c r="K6732" i="3" s="1"/>
  <c r="D6732" i="3" s="1"/>
  <c r="F6732" i="3" s="1"/>
  <c r="I5133" i="3"/>
  <c r="H5133" i="3"/>
  <c r="G5134" i="3"/>
  <c r="L6733" i="3" l="1"/>
  <c r="K6733" i="3" s="1"/>
  <c r="D6733" i="3" s="1"/>
  <c r="F6733" i="3" s="1"/>
  <c r="N6733" i="3"/>
  <c r="Q6733" i="3" s="1"/>
  <c r="I5134" i="3"/>
  <c r="H5134" i="3"/>
  <c r="G5135" i="3"/>
  <c r="L6734" i="3" l="1"/>
  <c r="K6734" i="3" s="1"/>
  <c r="D6734" i="3" s="1"/>
  <c r="F6734" i="3" s="1"/>
  <c r="N6734" i="3"/>
  <c r="Q6734" i="3" s="1"/>
  <c r="I5135" i="3"/>
  <c r="H5135" i="3"/>
  <c r="G5136" i="3"/>
  <c r="L6735" i="3" l="1"/>
  <c r="K6735" i="3" s="1"/>
  <c r="D6735" i="3" s="1"/>
  <c r="F6735" i="3" s="1"/>
  <c r="N6735" i="3"/>
  <c r="Q6735" i="3" s="1"/>
  <c r="I5136" i="3"/>
  <c r="H5136" i="3"/>
  <c r="G5137" i="3"/>
  <c r="N6736" i="3" l="1"/>
  <c r="Q6736" i="3" s="1"/>
  <c r="L6736" i="3"/>
  <c r="K6736" i="3" s="1"/>
  <c r="D6736" i="3" s="1"/>
  <c r="I5137" i="3"/>
  <c r="H5137" i="3"/>
  <c r="G5138" i="3"/>
  <c r="F6736" i="3" l="1"/>
  <c r="L6737" i="3"/>
  <c r="K6737" i="3" s="1"/>
  <c r="D6737" i="3" s="1"/>
  <c r="F6737" i="3" s="1"/>
  <c r="N6737" i="3"/>
  <c r="Q6737" i="3" s="1"/>
  <c r="I5138" i="3"/>
  <c r="H5138" i="3"/>
  <c r="G5139" i="3"/>
  <c r="N6738" i="3" l="1"/>
  <c r="Q6738" i="3" s="1"/>
  <c r="L6738" i="3"/>
  <c r="K6738" i="3" s="1"/>
  <c r="D6738" i="3" s="1"/>
  <c r="F6738" i="3" s="1"/>
  <c r="I5139" i="3"/>
  <c r="H5139" i="3"/>
  <c r="G5140" i="3"/>
  <c r="L6739" i="3" l="1"/>
  <c r="K6739" i="3" s="1"/>
  <c r="D6739" i="3" s="1"/>
  <c r="F6739" i="3" s="1"/>
  <c r="N6739" i="3"/>
  <c r="Q6739" i="3" s="1"/>
  <c r="I5140" i="3"/>
  <c r="H5140" i="3"/>
  <c r="G5141" i="3"/>
  <c r="L6740" i="3" l="1"/>
  <c r="K6740" i="3" s="1"/>
  <c r="D6740" i="3" s="1"/>
  <c r="F6740" i="3" s="1"/>
  <c r="N6740" i="3"/>
  <c r="Q6740" i="3" s="1"/>
  <c r="I5141" i="3"/>
  <c r="H5141" i="3"/>
  <c r="G5142" i="3"/>
  <c r="L6741" i="3" l="1"/>
  <c r="K6741" i="3" s="1"/>
  <c r="D6741" i="3" s="1"/>
  <c r="F6741" i="3" s="1"/>
  <c r="N6741" i="3"/>
  <c r="Q6741" i="3" s="1"/>
  <c r="I5142" i="3"/>
  <c r="H5142" i="3"/>
  <c r="G5143" i="3"/>
  <c r="N6742" i="3" l="1"/>
  <c r="Q6742" i="3" s="1"/>
  <c r="L6742" i="3"/>
  <c r="K6742" i="3" s="1"/>
  <c r="D6742" i="3" s="1"/>
  <c r="F6742" i="3" s="1"/>
  <c r="I5143" i="3"/>
  <c r="H5143" i="3"/>
  <c r="G5144" i="3"/>
  <c r="N6743" i="3" l="1"/>
  <c r="Q6743" i="3" s="1"/>
  <c r="L6743" i="3"/>
  <c r="K6743" i="3" s="1"/>
  <c r="D6743" i="3" s="1"/>
  <c r="F6743" i="3" s="1"/>
  <c r="I5144" i="3"/>
  <c r="H5144" i="3"/>
  <c r="G5145" i="3"/>
  <c r="N6744" i="3" l="1"/>
  <c r="Q6744" i="3" s="1"/>
  <c r="L6744" i="3"/>
  <c r="K6744" i="3" s="1"/>
  <c r="D6744" i="3" s="1"/>
  <c r="F6744" i="3" s="1"/>
  <c r="I5145" i="3"/>
  <c r="H5145" i="3"/>
  <c r="G5146" i="3"/>
  <c r="L6745" i="3" l="1"/>
  <c r="K6745" i="3" s="1"/>
  <c r="D6745" i="3" s="1"/>
  <c r="F6745" i="3" s="1"/>
  <c r="N6745" i="3"/>
  <c r="Q6745" i="3" s="1"/>
  <c r="I5146" i="3"/>
  <c r="H5146" i="3"/>
  <c r="G5147" i="3"/>
  <c r="L6746" i="3" l="1"/>
  <c r="K6746" i="3" s="1"/>
  <c r="D6746" i="3" s="1"/>
  <c r="F6746" i="3" s="1"/>
  <c r="N6746" i="3"/>
  <c r="Q6746" i="3" s="1"/>
  <c r="I5147" i="3"/>
  <c r="H5147" i="3"/>
  <c r="G5148" i="3"/>
  <c r="L6747" i="3" l="1"/>
  <c r="K6747" i="3" s="1"/>
  <c r="D6747" i="3" s="1"/>
  <c r="F6747" i="3" s="1"/>
  <c r="N6747" i="3"/>
  <c r="Q6747" i="3" s="1"/>
  <c r="I5148" i="3"/>
  <c r="H5148" i="3"/>
  <c r="G5149" i="3"/>
  <c r="I12" i="6" s="1"/>
  <c r="I54" i="6" l="1"/>
  <c r="I14" i="6"/>
  <c r="I55" i="6"/>
  <c r="N6748" i="3"/>
  <c r="Q6748" i="3" s="1"/>
  <c r="L6748" i="3"/>
  <c r="K6748" i="3" s="1"/>
  <c r="D6748" i="3" s="1"/>
  <c r="F6748" i="3" s="1"/>
  <c r="I5149" i="3"/>
  <c r="H5149" i="3"/>
  <c r="G5150" i="3"/>
  <c r="I19" i="6" l="1"/>
  <c r="I20" i="6" s="1"/>
  <c r="I68" i="6" s="1"/>
  <c r="N6749" i="3"/>
  <c r="Q6749" i="3" s="1"/>
  <c r="L6749" i="3"/>
  <c r="K6749" i="3" s="1"/>
  <c r="D6749" i="3" s="1"/>
  <c r="F6749" i="3" s="1"/>
  <c r="I5150" i="3"/>
  <c r="H5150" i="3"/>
  <c r="G5151" i="3"/>
  <c r="I62" i="6" l="1"/>
  <c r="I63" i="6" s="1"/>
  <c r="I64" i="6" s="1"/>
  <c r="I45" i="6"/>
  <c r="I57" i="6" s="1"/>
  <c r="I61" i="6"/>
  <c r="I22" i="6"/>
  <c r="I26" i="6" s="1"/>
  <c r="I28" i="6" s="1"/>
  <c r="I29" i="6" s="1"/>
  <c r="I43" i="6" s="1"/>
  <c r="I44" i="6" s="1"/>
  <c r="N6750" i="3"/>
  <c r="Q6750" i="3" s="1"/>
  <c r="L6750" i="3"/>
  <c r="K6750" i="3" s="1"/>
  <c r="D6750" i="3" s="1"/>
  <c r="F6750" i="3" s="1"/>
  <c r="I5151" i="3"/>
  <c r="H5151" i="3"/>
  <c r="G5152" i="3"/>
  <c r="I37" i="6" l="1"/>
  <c r="I38" i="6" s="1"/>
  <c r="L6751" i="3"/>
  <c r="K6751" i="3" s="1"/>
  <c r="D6751" i="3" s="1"/>
  <c r="N6751" i="3"/>
  <c r="Q6751" i="3" s="1"/>
  <c r="I5152" i="3"/>
  <c r="H5152" i="3"/>
  <c r="G5153" i="3"/>
  <c r="F6751" i="3" l="1"/>
  <c r="BK10" i="6"/>
  <c r="BK11" i="6" s="1"/>
  <c r="L6752" i="3"/>
  <c r="K6752" i="3" s="1"/>
  <c r="D6752" i="3" s="1"/>
  <c r="F6752" i="3" s="1"/>
  <c r="N6752" i="3"/>
  <c r="Q6752" i="3" s="1"/>
  <c r="I5153" i="3"/>
  <c r="H5153" i="3"/>
  <c r="G5154" i="3"/>
  <c r="BK60" i="6" l="1"/>
  <c r="BK65" i="6"/>
  <c r="BK16" i="6"/>
  <c r="L6753" i="3"/>
  <c r="K6753" i="3" s="1"/>
  <c r="D6753" i="3" s="1"/>
  <c r="F6753" i="3" s="1"/>
  <c r="N6753" i="3"/>
  <c r="Q6753" i="3" s="1"/>
  <c r="I5154" i="3"/>
  <c r="H5154" i="3"/>
  <c r="G5155" i="3"/>
  <c r="N6754" i="3" l="1"/>
  <c r="Q6754" i="3" s="1"/>
  <c r="L6754" i="3"/>
  <c r="K6754" i="3" s="1"/>
  <c r="D6754" i="3" s="1"/>
  <c r="F6754" i="3" s="1"/>
  <c r="I5155" i="3"/>
  <c r="H5155" i="3"/>
  <c r="G5156" i="3"/>
  <c r="L6755" i="3" l="1"/>
  <c r="K6755" i="3" s="1"/>
  <c r="D6755" i="3" s="1"/>
  <c r="F6755" i="3" s="1"/>
  <c r="N6755" i="3"/>
  <c r="Q6755" i="3" s="1"/>
  <c r="I5156" i="3"/>
  <c r="H5156" i="3"/>
  <c r="G5157" i="3"/>
  <c r="N6756" i="3" l="1"/>
  <c r="Q6756" i="3" s="1"/>
  <c r="L6756" i="3"/>
  <c r="K6756" i="3" s="1"/>
  <c r="D6756" i="3" s="1"/>
  <c r="I5157" i="3"/>
  <c r="H5157" i="3"/>
  <c r="G5158" i="3"/>
  <c r="F6756" i="3" l="1"/>
  <c r="BJ10" i="6"/>
  <c r="BJ11" i="6" s="1"/>
  <c r="L6757" i="3"/>
  <c r="K6757" i="3" s="1"/>
  <c r="D6757" i="3" s="1"/>
  <c r="F6757" i="3" s="1"/>
  <c r="N6757" i="3"/>
  <c r="Q6757" i="3" s="1"/>
  <c r="I5158" i="3"/>
  <c r="H5158" i="3"/>
  <c r="G5159" i="3"/>
  <c r="BJ60" i="6" l="1"/>
  <c r="BJ65" i="6"/>
  <c r="BJ16" i="6"/>
  <c r="BJ13" i="6"/>
  <c r="L6758" i="3"/>
  <c r="K6758" i="3" s="1"/>
  <c r="D6758" i="3" s="1"/>
  <c r="F6758" i="3" s="1"/>
  <c r="N6758" i="3"/>
  <c r="Q6758" i="3" s="1"/>
  <c r="I5159" i="3"/>
  <c r="H5159" i="3"/>
  <c r="G5160" i="3"/>
  <c r="BJ56" i="6" l="1"/>
  <c r="BK13" i="6"/>
  <c r="I5160" i="3"/>
  <c r="H5160" i="3"/>
  <c r="G5161" i="3"/>
  <c r="BK56" i="6" l="1"/>
  <c r="BL13" i="6"/>
  <c r="BL56" i="6" s="1"/>
  <c r="I5161" i="3"/>
  <c r="H5161" i="3"/>
  <c r="G5162" i="3"/>
  <c r="I5162" i="3" l="1"/>
  <c r="H5162" i="3"/>
  <c r="G5163" i="3"/>
  <c r="I5163" i="3" l="1"/>
  <c r="H5163" i="3"/>
  <c r="G5164" i="3"/>
  <c r="I5164" i="3" l="1"/>
  <c r="H5164" i="3"/>
  <c r="G5165" i="3"/>
  <c r="I5165" i="3" l="1"/>
  <c r="H5165" i="3"/>
  <c r="G5166" i="3"/>
  <c r="I5166" i="3" l="1"/>
  <c r="H5166" i="3"/>
  <c r="G5167" i="3"/>
  <c r="I5167" i="3" l="1"/>
  <c r="H5167" i="3"/>
  <c r="G5168" i="3"/>
  <c r="I5168" i="3" l="1"/>
  <c r="H5168" i="3"/>
  <c r="G5169" i="3"/>
  <c r="I5169" i="3" l="1"/>
  <c r="H5169" i="3"/>
  <c r="G5170" i="3"/>
  <c r="I5170" i="3" l="1"/>
  <c r="H5170" i="3"/>
  <c r="G5171" i="3"/>
  <c r="I5171" i="3" l="1"/>
  <c r="H5171" i="3"/>
  <c r="G5172" i="3"/>
  <c r="I5172" i="3" l="1"/>
  <c r="H5172" i="3"/>
  <c r="G5173" i="3"/>
  <c r="I5173" i="3" l="1"/>
  <c r="H5173" i="3"/>
  <c r="G5174" i="3"/>
  <c r="I5174" i="3" l="1"/>
  <c r="H5174" i="3"/>
  <c r="G5175" i="3"/>
  <c r="I5175" i="3" l="1"/>
  <c r="H5175" i="3"/>
  <c r="G5176" i="3"/>
  <c r="I5176" i="3" l="1"/>
  <c r="H5176" i="3"/>
  <c r="G5177" i="3"/>
  <c r="I5177" i="3" l="1"/>
  <c r="H5177" i="3"/>
  <c r="G5178" i="3"/>
  <c r="I5178" i="3" l="1"/>
  <c r="H5178" i="3"/>
  <c r="G5179" i="3"/>
  <c r="J12" i="6" s="1"/>
  <c r="J14" i="6" l="1"/>
  <c r="J55" i="6"/>
  <c r="J54" i="6"/>
  <c r="I5179" i="3"/>
  <c r="H5179" i="3"/>
  <c r="G5180" i="3"/>
  <c r="J19" i="6" l="1"/>
  <c r="J20" i="6" s="1"/>
  <c r="J68" i="6" s="1"/>
  <c r="I5180" i="3"/>
  <c r="H5180" i="3"/>
  <c r="G5181" i="3"/>
  <c r="J62" i="6" l="1"/>
  <c r="J63" i="6" s="1"/>
  <c r="J64" i="6" s="1"/>
  <c r="J45" i="6"/>
  <c r="J57" i="6" s="1"/>
  <c r="J61" i="6"/>
  <c r="J22" i="6"/>
  <c r="J26" i="6" s="1"/>
  <c r="J28" i="6" s="1"/>
  <c r="J29" i="6" s="1"/>
  <c r="J43" i="6" s="1"/>
  <c r="J44" i="6" s="1"/>
  <c r="I5181" i="3"/>
  <c r="H5181" i="3"/>
  <c r="G5182" i="3"/>
  <c r="J37" i="6" l="1"/>
  <c r="J38" i="6" s="1"/>
  <c r="I5182" i="3"/>
  <c r="H5182" i="3"/>
  <c r="G5183" i="3"/>
  <c r="I5183" i="3" l="1"/>
  <c r="H5183" i="3"/>
  <c r="G5184" i="3"/>
  <c r="I5184" i="3" l="1"/>
  <c r="H5184" i="3"/>
  <c r="G5185" i="3"/>
  <c r="I5185" i="3" l="1"/>
  <c r="H5185" i="3"/>
  <c r="G5186" i="3"/>
  <c r="I5186" i="3" l="1"/>
  <c r="H5186" i="3"/>
  <c r="G5187" i="3"/>
  <c r="I5187" i="3" l="1"/>
  <c r="H5187" i="3"/>
  <c r="G5188" i="3"/>
  <c r="I5188" i="3" l="1"/>
  <c r="H5188" i="3"/>
  <c r="G5189" i="3"/>
  <c r="I5189" i="3" l="1"/>
  <c r="H5189" i="3"/>
  <c r="G5190" i="3"/>
  <c r="I5190" i="3" l="1"/>
  <c r="H5190" i="3"/>
  <c r="G5191" i="3"/>
  <c r="I5191" i="3" l="1"/>
  <c r="H5191" i="3"/>
  <c r="G5192" i="3"/>
  <c r="I5192" i="3" l="1"/>
  <c r="H5192" i="3"/>
  <c r="G5193" i="3"/>
  <c r="I5193" i="3" l="1"/>
  <c r="H5193" i="3"/>
  <c r="G5194" i="3"/>
  <c r="I5194" i="3" l="1"/>
  <c r="H5194" i="3"/>
  <c r="G5195" i="3"/>
  <c r="I5195" i="3" l="1"/>
  <c r="H5195" i="3"/>
  <c r="G5196" i="3"/>
  <c r="I5196" i="3" l="1"/>
  <c r="H5196" i="3"/>
  <c r="G5197" i="3"/>
  <c r="I5197" i="3" l="1"/>
  <c r="H5197" i="3"/>
  <c r="G5198" i="3"/>
  <c r="I5198" i="3" l="1"/>
  <c r="H5198" i="3"/>
  <c r="G5199" i="3"/>
  <c r="I5199" i="3" l="1"/>
  <c r="H5199" i="3"/>
  <c r="G5200" i="3"/>
  <c r="I5200" i="3" l="1"/>
  <c r="H5200" i="3"/>
  <c r="G5201" i="3"/>
  <c r="I5201" i="3" l="1"/>
  <c r="H5201" i="3"/>
  <c r="G5202" i="3"/>
  <c r="I5202" i="3" l="1"/>
  <c r="H5202" i="3"/>
  <c r="G5203" i="3"/>
  <c r="I5203" i="3" l="1"/>
  <c r="H5203" i="3"/>
  <c r="G5204" i="3"/>
  <c r="I5204" i="3" l="1"/>
  <c r="H5204" i="3"/>
  <c r="G5205" i="3"/>
  <c r="I5205" i="3" l="1"/>
  <c r="H5205" i="3"/>
  <c r="G5206" i="3"/>
  <c r="I5206" i="3" l="1"/>
  <c r="H5206" i="3"/>
  <c r="G5207" i="3"/>
  <c r="I5207" i="3" l="1"/>
  <c r="H5207" i="3"/>
  <c r="G5208" i="3"/>
  <c r="I5208" i="3" l="1"/>
  <c r="H5208" i="3"/>
  <c r="G5209" i="3"/>
  <c r="K12" i="6" s="1"/>
  <c r="K14" i="6" l="1"/>
  <c r="K55" i="6"/>
  <c r="K54" i="6"/>
  <c r="I5209" i="3"/>
  <c r="H5209" i="3"/>
  <c r="G5210" i="3"/>
  <c r="K19" i="6" l="1"/>
  <c r="K20" i="6" s="1"/>
  <c r="K68" i="6" s="1"/>
  <c r="I5210" i="3"/>
  <c r="H5210" i="3"/>
  <c r="G5211" i="3"/>
  <c r="K62" i="6" l="1"/>
  <c r="K63" i="6" s="1"/>
  <c r="K64" i="6" s="1"/>
  <c r="K45" i="6"/>
  <c r="K57" i="6" s="1"/>
  <c r="K61" i="6"/>
  <c r="K22" i="6"/>
  <c r="K26" i="6" s="1"/>
  <c r="K28" i="6" s="1"/>
  <c r="K29" i="6" s="1"/>
  <c r="K37" i="6" s="1"/>
  <c r="K38" i="6" s="1"/>
  <c r="I5211" i="3"/>
  <c r="H5211" i="3"/>
  <c r="G5212" i="3"/>
  <c r="K43" i="6" l="1"/>
  <c r="K44" i="6" s="1"/>
  <c r="I5212" i="3"/>
  <c r="H5212" i="3"/>
  <c r="G5213" i="3"/>
  <c r="I5213" i="3" l="1"/>
  <c r="H5213" i="3"/>
  <c r="G5214" i="3"/>
  <c r="I5214" i="3" l="1"/>
  <c r="H5214" i="3"/>
  <c r="G5215" i="3"/>
  <c r="I5215" i="3" l="1"/>
  <c r="H5215" i="3"/>
  <c r="G5216" i="3"/>
  <c r="I5216" i="3" l="1"/>
  <c r="H5216" i="3"/>
  <c r="G5217" i="3"/>
  <c r="I5217" i="3" l="1"/>
  <c r="H5217" i="3"/>
  <c r="G5218" i="3"/>
  <c r="I5218" i="3" l="1"/>
  <c r="H5218" i="3"/>
  <c r="G5219" i="3"/>
  <c r="I5219" i="3" l="1"/>
  <c r="H5219" i="3"/>
  <c r="G5220" i="3"/>
  <c r="I5220" i="3" l="1"/>
  <c r="H5220" i="3"/>
  <c r="G5221" i="3"/>
  <c r="I5221" i="3" l="1"/>
  <c r="H5221" i="3"/>
  <c r="G5222" i="3"/>
  <c r="I5222" i="3" l="1"/>
  <c r="H5222" i="3"/>
  <c r="G5223" i="3"/>
  <c r="I5223" i="3" l="1"/>
  <c r="H5223" i="3"/>
  <c r="G5224" i="3"/>
  <c r="I5224" i="3" l="1"/>
  <c r="H5224" i="3"/>
  <c r="G5225" i="3"/>
  <c r="I5225" i="3" l="1"/>
  <c r="H5225" i="3"/>
  <c r="G5226" i="3"/>
  <c r="I5226" i="3" l="1"/>
  <c r="H5226" i="3"/>
  <c r="G5227" i="3"/>
  <c r="I5227" i="3" l="1"/>
  <c r="H5227" i="3"/>
  <c r="G5228" i="3"/>
  <c r="I5228" i="3" l="1"/>
  <c r="H5228" i="3"/>
  <c r="G5229" i="3"/>
  <c r="I5229" i="3" l="1"/>
  <c r="H5229" i="3"/>
  <c r="G5230" i="3"/>
  <c r="I5230" i="3" l="1"/>
  <c r="H5230" i="3"/>
  <c r="G5231" i="3"/>
  <c r="I5231" i="3" l="1"/>
  <c r="H5231" i="3"/>
  <c r="G5232" i="3"/>
  <c r="I5232" i="3" l="1"/>
  <c r="H5232" i="3"/>
  <c r="G5233" i="3"/>
  <c r="I5233" i="3" l="1"/>
  <c r="H5233" i="3"/>
  <c r="G5234" i="3"/>
  <c r="I5234" i="3" l="1"/>
  <c r="H5234" i="3"/>
  <c r="G5235" i="3"/>
  <c r="I5235" i="3" l="1"/>
  <c r="H5235" i="3"/>
  <c r="G5236" i="3"/>
  <c r="H5236" i="3" l="1"/>
  <c r="I5236" i="3"/>
  <c r="G5237" i="3"/>
  <c r="I5237" i="3" l="1"/>
  <c r="H5237" i="3"/>
  <c r="G5238" i="3"/>
  <c r="I5238" i="3" l="1"/>
  <c r="H5238" i="3"/>
  <c r="G5239" i="3"/>
  <c r="I5239" i="3" l="1"/>
  <c r="H5239" i="3"/>
  <c r="G5240" i="3"/>
  <c r="L12" i="6" s="1"/>
  <c r="L55" i="6" l="1"/>
  <c r="L14" i="6"/>
  <c r="L54" i="6"/>
  <c r="H5240" i="3"/>
  <c r="I5240" i="3"/>
  <c r="G5241" i="3"/>
  <c r="L19" i="6" l="1"/>
  <c r="L20" i="6" s="1"/>
  <c r="L68" i="6" s="1"/>
  <c r="I5241" i="3"/>
  <c r="H5241" i="3"/>
  <c r="G5242" i="3"/>
  <c r="L62" i="6" l="1"/>
  <c r="L63" i="6" s="1"/>
  <c r="L64" i="6" s="1"/>
  <c r="L45" i="6"/>
  <c r="L57" i="6" s="1"/>
  <c r="L61" i="6"/>
  <c r="L22" i="6"/>
  <c r="L26" i="6" s="1"/>
  <c r="L28" i="6" s="1"/>
  <c r="L29" i="6" s="1"/>
  <c r="L43" i="6" s="1"/>
  <c r="L44" i="6" s="1"/>
  <c r="I5242" i="3"/>
  <c r="H5242" i="3"/>
  <c r="G5243" i="3"/>
  <c r="L37" i="6" l="1"/>
  <c r="L38" i="6" s="1"/>
  <c r="I5243" i="3"/>
  <c r="H5243" i="3"/>
  <c r="G5244" i="3"/>
  <c r="H5244" i="3" l="1"/>
  <c r="I5244" i="3"/>
  <c r="G5245" i="3"/>
  <c r="I5245" i="3" l="1"/>
  <c r="H5245" i="3"/>
  <c r="G5246" i="3"/>
  <c r="I5246" i="3" l="1"/>
  <c r="H5246" i="3"/>
  <c r="G5247" i="3"/>
  <c r="I5247" i="3" l="1"/>
  <c r="H5247" i="3"/>
  <c r="G5248" i="3"/>
  <c r="H5248" i="3" l="1"/>
  <c r="I5248" i="3"/>
  <c r="G5249" i="3"/>
  <c r="I5249" i="3" l="1"/>
  <c r="H5249" i="3"/>
  <c r="G5250" i="3"/>
  <c r="I5250" i="3" l="1"/>
  <c r="H5250" i="3"/>
  <c r="G5251" i="3"/>
  <c r="I5251" i="3" l="1"/>
  <c r="H5251" i="3"/>
  <c r="G5252" i="3"/>
  <c r="H5252" i="3" l="1"/>
  <c r="I5252" i="3"/>
  <c r="G5253" i="3"/>
  <c r="I5253" i="3" l="1"/>
  <c r="H5253" i="3"/>
  <c r="G5254" i="3"/>
  <c r="I5254" i="3" l="1"/>
  <c r="H5254" i="3"/>
  <c r="G5255" i="3"/>
  <c r="I5255" i="3" l="1"/>
  <c r="H5255" i="3"/>
  <c r="G5256" i="3"/>
  <c r="H5256" i="3" l="1"/>
  <c r="I5256" i="3"/>
  <c r="G5257" i="3"/>
  <c r="I5257" i="3" l="1"/>
  <c r="H5257" i="3"/>
  <c r="G5258" i="3"/>
  <c r="I5258" i="3" l="1"/>
  <c r="H5258" i="3"/>
  <c r="G5259" i="3"/>
  <c r="I5259" i="3" l="1"/>
  <c r="H5259" i="3"/>
  <c r="G5260" i="3"/>
  <c r="H5260" i="3" l="1"/>
  <c r="I5260" i="3"/>
  <c r="G5261" i="3"/>
  <c r="I5261" i="3" l="1"/>
  <c r="H5261" i="3"/>
  <c r="G5262" i="3"/>
  <c r="I5262" i="3" l="1"/>
  <c r="H5262" i="3"/>
  <c r="G5263" i="3"/>
  <c r="I5263" i="3" l="1"/>
  <c r="H5263" i="3"/>
  <c r="G5264" i="3"/>
  <c r="H5264" i="3" l="1"/>
  <c r="I5264" i="3"/>
  <c r="G5265" i="3"/>
  <c r="I5265" i="3" l="1"/>
  <c r="H5265" i="3"/>
  <c r="G5266" i="3"/>
  <c r="I5266" i="3" l="1"/>
  <c r="H5266" i="3"/>
  <c r="G5267" i="3"/>
  <c r="I5267" i="3" l="1"/>
  <c r="H5267" i="3"/>
  <c r="G5268" i="3"/>
  <c r="H5268" i="3" l="1"/>
  <c r="I5268" i="3"/>
  <c r="G5269" i="3"/>
  <c r="I5269" i="3" l="1"/>
  <c r="H5269" i="3"/>
  <c r="G5270" i="3"/>
  <c r="M12" i="6" s="1"/>
  <c r="M14" i="6" l="1"/>
  <c r="M55" i="6"/>
  <c r="M54" i="6"/>
  <c r="I5270" i="3"/>
  <c r="H5270" i="3"/>
  <c r="G5271" i="3"/>
  <c r="M19" i="6" l="1"/>
  <c r="M20" i="6" s="1"/>
  <c r="M68" i="6" s="1"/>
  <c r="I5271" i="3"/>
  <c r="H5271" i="3"/>
  <c r="G5272" i="3"/>
  <c r="M62" i="6" l="1"/>
  <c r="M63" i="6" s="1"/>
  <c r="M64" i="6" s="1"/>
  <c r="M45" i="6"/>
  <c r="M57" i="6" s="1"/>
  <c r="M61" i="6"/>
  <c r="M22" i="6"/>
  <c r="M26" i="6" s="1"/>
  <c r="M28" i="6" s="1"/>
  <c r="M29" i="6" s="1"/>
  <c r="M43" i="6" s="1"/>
  <c r="M44" i="6" s="1"/>
  <c r="H5272" i="3"/>
  <c r="I5272" i="3"/>
  <c r="G5273" i="3"/>
  <c r="M37" i="6" l="1"/>
  <c r="M38" i="6" s="1"/>
  <c r="I5273" i="3"/>
  <c r="H5273" i="3"/>
  <c r="G5274" i="3"/>
  <c r="I5274" i="3" l="1"/>
  <c r="H5274" i="3"/>
  <c r="G5275" i="3"/>
  <c r="I5275" i="3" l="1"/>
  <c r="H5275" i="3"/>
  <c r="G5276" i="3"/>
  <c r="H5276" i="3" l="1"/>
  <c r="I5276" i="3"/>
  <c r="G5277" i="3"/>
  <c r="I5277" i="3" l="1"/>
  <c r="H5277" i="3"/>
  <c r="G5278" i="3"/>
  <c r="I5278" i="3" l="1"/>
  <c r="H5278" i="3"/>
  <c r="G5279" i="3"/>
  <c r="I5279" i="3" l="1"/>
  <c r="H5279" i="3"/>
  <c r="G5280" i="3"/>
  <c r="H5280" i="3" l="1"/>
  <c r="I5280" i="3"/>
  <c r="G5281" i="3"/>
  <c r="I5281" i="3" l="1"/>
  <c r="H5281" i="3"/>
  <c r="G5282" i="3"/>
  <c r="I5282" i="3" l="1"/>
  <c r="H5282" i="3"/>
  <c r="G5283" i="3"/>
  <c r="I5283" i="3" l="1"/>
  <c r="H5283" i="3"/>
  <c r="G5284" i="3"/>
  <c r="H5284" i="3" l="1"/>
  <c r="I5284" i="3"/>
  <c r="G5285" i="3"/>
  <c r="I5285" i="3" l="1"/>
  <c r="H5285" i="3"/>
  <c r="G5286" i="3"/>
  <c r="I5286" i="3" l="1"/>
  <c r="H5286" i="3"/>
  <c r="G5287" i="3"/>
  <c r="I5287" i="3" l="1"/>
  <c r="H5287" i="3"/>
  <c r="G5288" i="3"/>
  <c r="H5288" i="3" l="1"/>
  <c r="I5288" i="3"/>
  <c r="G5289" i="3"/>
  <c r="I5289" i="3" l="1"/>
  <c r="H5289" i="3"/>
  <c r="G5290" i="3"/>
  <c r="I5290" i="3" l="1"/>
  <c r="H5290" i="3"/>
  <c r="G5291" i="3"/>
  <c r="I5291" i="3" l="1"/>
  <c r="H5291" i="3"/>
  <c r="G5292" i="3"/>
  <c r="H5292" i="3" l="1"/>
  <c r="I5292" i="3"/>
  <c r="G5293" i="3"/>
  <c r="I5293" i="3" l="1"/>
  <c r="H5293" i="3"/>
  <c r="G5294" i="3"/>
  <c r="I5294" i="3" l="1"/>
  <c r="H5294" i="3"/>
  <c r="G5295" i="3"/>
  <c r="I5295" i="3" l="1"/>
  <c r="H5295" i="3"/>
  <c r="G5296" i="3"/>
  <c r="H5296" i="3" l="1"/>
  <c r="I5296" i="3"/>
  <c r="G5297" i="3"/>
  <c r="I5297" i="3" l="1"/>
  <c r="H5297" i="3"/>
  <c r="G5298" i="3"/>
  <c r="I5298" i="3" l="1"/>
  <c r="H5298" i="3"/>
  <c r="G5299" i="3"/>
  <c r="I5299" i="3" l="1"/>
  <c r="H5299" i="3"/>
  <c r="G5300" i="3"/>
  <c r="H5300" i="3" l="1"/>
  <c r="I5300" i="3"/>
  <c r="G5301" i="3"/>
  <c r="N12" i="6" s="1"/>
  <c r="N14" i="6" l="1"/>
  <c r="N55" i="6"/>
  <c r="N54" i="6"/>
  <c r="I5301" i="3"/>
  <c r="H5301" i="3"/>
  <c r="G5302" i="3"/>
  <c r="N19" i="6" l="1"/>
  <c r="N20" i="6" s="1"/>
  <c r="N68" i="6" s="1"/>
  <c r="I5302" i="3"/>
  <c r="H5302" i="3"/>
  <c r="G5303" i="3"/>
  <c r="N62" i="6" l="1"/>
  <c r="N63" i="6" s="1"/>
  <c r="N64" i="6" s="1"/>
  <c r="N45" i="6"/>
  <c r="N57" i="6" s="1"/>
  <c r="N61" i="6"/>
  <c r="N22" i="6"/>
  <c r="N26" i="6" s="1"/>
  <c r="N28" i="6" s="1"/>
  <c r="N29" i="6" s="1"/>
  <c r="N37" i="6" s="1"/>
  <c r="N38" i="6" s="1"/>
  <c r="I5303" i="3"/>
  <c r="H5303" i="3"/>
  <c r="G5304" i="3"/>
  <c r="N43" i="6" l="1"/>
  <c r="N44" i="6" s="1"/>
  <c r="H5304" i="3"/>
  <c r="I5304" i="3"/>
  <c r="G5305" i="3"/>
  <c r="I5305" i="3" l="1"/>
  <c r="H5305" i="3"/>
  <c r="G5306" i="3"/>
  <c r="I5306" i="3" l="1"/>
  <c r="H5306" i="3"/>
  <c r="G5307" i="3"/>
  <c r="I5307" i="3" l="1"/>
  <c r="H5307" i="3"/>
  <c r="G5308" i="3"/>
  <c r="H5308" i="3" l="1"/>
  <c r="I5308" i="3"/>
  <c r="G5309" i="3"/>
  <c r="I5309" i="3" l="1"/>
  <c r="H5309" i="3"/>
  <c r="G5310" i="3"/>
  <c r="I5310" i="3" l="1"/>
  <c r="H5310" i="3"/>
  <c r="G5311" i="3"/>
  <c r="I5311" i="3" l="1"/>
  <c r="H5311" i="3"/>
  <c r="G5312" i="3"/>
  <c r="H5312" i="3" l="1"/>
  <c r="I5312" i="3"/>
  <c r="G5313" i="3"/>
  <c r="I5313" i="3" l="1"/>
  <c r="H5313" i="3"/>
  <c r="G5314" i="3"/>
  <c r="I5314" i="3" l="1"/>
  <c r="H5314" i="3"/>
  <c r="G5315" i="3"/>
  <c r="I5315" i="3" l="1"/>
  <c r="H5315" i="3"/>
  <c r="G5316" i="3"/>
  <c r="H5316" i="3" l="1"/>
  <c r="I5316" i="3"/>
  <c r="G5317" i="3"/>
  <c r="I5317" i="3" l="1"/>
  <c r="H5317" i="3"/>
  <c r="G5318" i="3"/>
  <c r="I5318" i="3" l="1"/>
  <c r="H5318" i="3"/>
  <c r="G5319" i="3"/>
  <c r="I5319" i="3" l="1"/>
  <c r="H5319" i="3"/>
  <c r="G5320" i="3"/>
  <c r="H5320" i="3" l="1"/>
  <c r="I5320" i="3"/>
  <c r="G5321" i="3"/>
  <c r="I5321" i="3" l="1"/>
  <c r="H5321" i="3"/>
  <c r="G5322" i="3"/>
  <c r="I5322" i="3" l="1"/>
  <c r="H5322" i="3"/>
  <c r="G5323" i="3"/>
  <c r="I5323" i="3" l="1"/>
  <c r="H5323" i="3"/>
  <c r="G5324" i="3"/>
  <c r="H5324" i="3" l="1"/>
  <c r="I5324" i="3"/>
  <c r="G5325" i="3"/>
  <c r="I5325" i="3" l="1"/>
  <c r="H5325" i="3"/>
  <c r="G5326" i="3"/>
  <c r="I5326" i="3" l="1"/>
  <c r="H5326" i="3"/>
  <c r="G5327" i="3"/>
  <c r="I5327" i="3" l="1"/>
  <c r="H5327" i="3"/>
  <c r="G5328" i="3"/>
  <c r="H5328" i="3" l="1"/>
  <c r="I5328" i="3"/>
  <c r="G5329" i="3"/>
  <c r="I5329" i="3" l="1"/>
  <c r="H5329" i="3"/>
  <c r="G5330" i="3"/>
  <c r="I5330" i="3" l="1"/>
  <c r="H5330" i="3"/>
  <c r="G5331" i="3"/>
  <c r="O12" i="6" s="1"/>
  <c r="O14" i="6" l="1"/>
  <c r="O54" i="6"/>
  <c r="O55" i="6"/>
  <c r="I5331" i="3"/>
  <c r="H5331" i="3"/>
  <c r="G5332" i="3"/>
  <c r="O19" i="6" l="1"/>
  <c r="O20" i="6" s="1"/>
  <c r="O68" i="6" s="1"/>
  <c r="H5332" i="3"/>
  <c r="I5332" i="3"/>
  <c r="G5333" i="3"/>
  <c r="O62" i="6" l="1"/>
  <c r="O63" i="6" s="1"/>
  <c r="O64" i="6" s="1"/>
  <c r="O45" i="6"/>
  <c r="O57" i="6" s="1"/>
  <c r="O61" i="6"/>
  <c r="O22" i="6"/>
  <c r="O26" i="6" s="1"/>
  <c r="O28" i="6" s="1"/>
  <c r="O29" i="6" s="1"/>
  <c r="O43" i="6" s="1"/>
  <c r="O44" i="6" s="1"/>
  <c r="I5333" i="3"/>
  <c r="H5333" i="3"/>
  <c r="G5334" i="3"/>
  <c r="O37" i="6" l="1"/>
  <c r="O38" i="6" s="1"/>
  <c r="I5334" i="3"/>
  <c r="H5334" i="3"/>
  <c r="G5335" i="3"/>
  <c r="I5335" i="3" l="1"/>
  <c r="H5335" i="3"/>
  <c r="G5336" i="3"/>
  <c r="H5336" i="3" l="1"/>
  <c r="I5336" i="3"/>
  <c r="G5337" i="3"/>
  <c r="I5337" i="3" l="1"/>
  <c r="H5337" i="3"/>
  <c r="G5338" i="3"/>
  <c r="I5338" i="3" l="1"/>
  <c r="H5338" i="3"/>
  <c r="G5339" i="3"/>
  <c r="I5339" i="3" l="1"/>
  <c r="H5339" i="3"/>
  <c r="G5340" i="3"/>
  <c r="H5340" i="3" l="1"/>
  <c r="I5340" i="3"/>
  <c r="G5341" i="3"/>
  <c r="I5341" i="3" l="1"/>
  <c r="H5341" i="3"/>
  <c r="G5342" i="3"/>
  <c r="I5342" i="3" l="1"/>
  <c r="H5342" i="3"/>
  <c r="G5343" i="3"/>
  <c r="I5343" i="3" l="1"/>
  <c r="H5343" i="3"/>
  <c r="G5344" i="3"/>
  <c r="H5344" i="3" l="1"/>
  <c r="I5344" i="3"/>
  <c r="G5345" i="3"/>
  <c r="I5345" i="3" l="1"/>
  <c r="H5345" i="3"/>
  <c r="G5346" i="3"/>
  <c r="I5346" i="3" l="1"/>
  <c r="H5346" i="3"/>
  <c r="G5347" i="3"/>
  <c r="I5347" i="3" l="1"/>
  <c r="H5347" i="3"/>
  <c r="G5348" i="3"/>
  <c r="H5348" i="3" l="1"/>
  <c r="I5348" i="3"/>
  <c r="G5349" i="3"/>
  <c r="I5349" i="3" l="1"/>
  <c r="H5349" i="3"/>
  <c r="G5350" i="3"/>
  <c r="I5350" i="3" l="1"/>
  <c r="H5350" i="3"/>
  <c r="G5351" i="3"/>
  <c r="I5351" i="3" l="1"/>
  <c r="H5351" i="3"/>
  <c r="G5352" i="3"/>
  <c r="H5352" i="3" l="1"/>
  <c r="I5352" i="3"/>
  <c r="G5353" i="3"/>
  <c r="I5353" i="3" l="1"/>
  <c r="H5353" i="3"/>
  <c r="G5354" i="3"/>
  <c r="I5354" i="3" l="1"/>
  <c r="H5354" i="3"/>
  <c r="G5355" i="3"/>
  <c r="I5355" i="3" l="1"/>
  <c r="H5355" i="3"/>
  <c r="G5356" i="3"/>
  <c r="H5356" i="3" l="1"/>
  <c r="I5356" i="3"/>
  <c r="G5357" i="3"/>
  <c r="I5357" i="3" l="1"/>
  <c r="H5357" i="3"/>
  <c r="G5358" i="3"/>
  <c r="I5358" i="3" l="1"/>
  <c r="H5358" i="3"/>
  <c r="G5359" i="3"/>
  <c r="I5359" i="3" l="1"/>
  <c r="H5359" i="3"/>
  <c r="G5360" i="3"/>
  <c r="H5360" i="3" l="1"/>
  <c r="I5360" i="3"/>
  <c r="G5361" i="3"/>
  <c r="I5361" i="3" l="1"/>
  <c r="H5361" i="3"/>
  <c r="G5362" i="3"/>
  <c r="P12" i="6" s="1"/>
  <c r="P14" i="6" l="1"/>
  <c r="P55" i="6"/>
  <c r="P54" i="6"/>
  <c r="I5362" i="3"/>
  <c r="H5362" i="3"/>
  <c r="G5363" i="3"/>
  <c r="P19" i="6" l="1"/>
  <c r="P20" i="6" s="1"/>
  <c r="P68" i="6" s="1"/>
  <c r="I5363" i="3"/>
  <c r="H5363" i="3"/>
  <c r="G5364" i="3"/>
  <c r="P62" i="6" l="1"/>
  <c r="P63" i="6" s="1"/>
  <c r="P64" i="6" s="1"/>
  <c r="P45" i="6"/>
  <c r="P57" i="6" s="1"/>
  <c r="P61" i="6"/>
  <c r="P22" i="6"/>
  <c r="P26" i="6" s="1"/>
  <c r="P28" i="6" s="1"/>
  <c r="P29" i="6" s="1"/>
  <c r="P37" i="6" s="1"/>
  <c r="P38" i="6" s="1"/>
  <c r="H5364" i="3"/>
  <c r="I5364" i="3"/>
  <c r="G5365" i="3"/>
  <c r="P43" i="6" l="1"/>
  <c r="P44" i="6" s="1"/>
  <c r="I5365" i="3"/>
  <c r="H5365" i="3"/>
  <c r="G5366" i="3"/>
  <c r="I5366" i="3" l="1"/>
  <c r="H5366" i="3"/>
  <c r="G5367" i="3"/>
  <c r="I5367" i="3" l="1"/>
  <c r="H5367" i="3"/>
  <c r="G5368" i="3"/>
  <c r="H5368" i="3" l="1"/>
  <c r="I5368" i="3"/>
  <c r="G5369" i="3"/>
  <c r="I5369" i="3" l="1"/>
  <c r="H5369" i="3"/>
  <c r="G5370" i="3"/>
  <c r="I5370" i="3" l="1"/>
  <c r="H5370" i="3"/>
  <c r="G5371" i="3"/>
  <c r="I5371" i="3" l="1"/>
  <c r="H5371" i="3"/>
  <c r="G5372" i="3"/>
  <c r="H5372" i="3" l="1"/>
  <c r="I5372" i="3"/>
  <c r="G5373" i="3"/>
  <c r="I5373" i="3" l="1"/>
  <c r="H5373" i="3"/>
  <c r="G5374" i="3"/>
  <c r="I5374" i="3" l="1"/>
  <c r="H5374" i="3"/>
  <c r="G5375" i="3"/>
  <c r="I5375" i="3" l="1"/>
  <c r="H5375" i="3"/>
  <c r="G5376" i="3"/>
  <c r="H5376" i="3" l="1"/>
  <c r="I5376" i="3"/>
  <c r="G5377" i="3"/>
  <c r="I5377" i="3" l="1"/>
  <c r="H5377" i="3"/>
  <c r="G5378" i="3"/>
  <c r="I5378" i="3" l="1"/>
  <c r="H5378" i="3"/>
  <c r="G5379" i="3"/>
  <c r="I5379" i="3" l="1"/>
  <c r="H5379" i="3"/>
  <c r="G5380" i="3"/>
  <c r="H5380" i="3" l="1"/>
  <c r="I5380" i="3"/>
  <c r="G5381" i="3"/>
  <c r="I5381" i="3" l="1"/>
  <c r="H5381" i="3"/>
  <c r="G5382" i="3"/>
  <c r="I5382" i="3" l="1"/>
  <c r="H5382" i="3"/>
  <c r="G5383" i="3"/>
  <c r="I5383" i="3" l="1"/>
  <c r="H5383" i="3"/>
  <c r="G5384" i="3"/>
  <c r="H5384" i="3" l="1"/>
  <c r="I5384" i="3"/>
  <c r="G5385" i="3"/>
  <c r="I5385" i="3" l="1"/>
  <c r="H5385" i="3"/>
  <c r="G5386" i="3"/>
  <c r="I5386" i="3" l="1"/>
  <c r="H5386" i="3"/>
  <c r="G5387" i="3"/>
  <c r="I5387" i="3" l="1"/>
  <c r="H5387" i="3"/>
  <c r="G5388" i="3"/>
  <c r="I5388" i="3" l="1"/>
  <c r="H5388" i="3"/>
  <c r="G5389" i="3"/>
  <c r="I5389" i="3" l="1"/>
  <c r="H5389" i="3"/>
  <c r="G5390" i="3"/>
  <c r="I5390" i="3" l="1"/>
  <c r="H5390" i="3"/>
  <c r="G5391" i="3"/>
  <c r="H5391" i="3" l="1"/>
  <c r="I5391" i="3"/>
  <c r="G5392" i="3"/>
  <c r="Q12" i="6" s="1"/>
  <c r="Q14" i="6" l="1"/>
  <c r="Q55" i="6"/>
  <c r="Q54" i="6"/>
  <c r="I5392" i="3"/>
  <c r="H5392" i="3"/>
  <c r="G5393" i="3"/>
  <c r="Q19" i="6" l="1"/>
  <c r="Q20" i="6" s="1"/>
  <c r="Q68" i="6" s="1"/>
  <c r="I5393" i="3"/>
  <c r="H5393" i="3"/>
  <c r="G5394" i="3"/>
  <c r="Q62" i="6" l="1"/>
  <c r="Q63" i="6" s="1"/>
  <c r="Q64" i="6" s="1"/>
  <c r="Q45" i="6"/>
  <c r="Q57" i="6" s="1"/>
  <c r="Q61" i="6"/>
  <c r="Q22" i="6"/>
  <c r="Q26" i="6" s="1"/>
  <c r="Q28" i="6" s="1"/>
  <c r="Q29" i="6" s="1"/>
  <c r="Q43" i="6" s="1"/>
  <c r="Q44" i="6" s="1"/>
  <c r="I5394" i="3"/>
  <c r="H5394" i="3"/>
  <c r="G5395" i="3"/>
  <c r="Q37" i="6" l="1"/>
  <c r="Q38" i="6" s="1"/>
  <c r="H5395" i="3"/>
  <c r="I5395" i="3"/>
  <c r="G5396" i="3"/>
  <c r="I5396" i="3" l="1"/>
  <c r="H5396" i="3"/>
  <c r="G5397" i="3"/>
  <c r="I5397" i="3" l="1"/>
  <c r="H5397" i="3"/>
  <c r="G5398" i="3"/>
  <c r="I5398" i="3" l="1"/>
  <c r="H5398" i="3"/>
  <c r="G5399" i="3"/>
  <c r="H5399" i="3" l="1"/>
  <c r="I5399" i="3"/>
  <c r="G5400" i="3"/>
  <c r="I5400" i="3" l="1"/>
  <c r="H5400" i="3"/>
  <c r="G5401" i="3"/>
  <c r="I5401" i="3" l="1"/>
  <c r="H5401" i="3"/>
  <c r="G5402" i="3"/>
  <c r="I5402" i="3" l="1"/>
  <c r="H5402" i="3"/>
  <c r="G5403" i="3"/>
  <c r="H5403" i="3" l="1"/>
  <c r="I5403" i="3"/>
  <c r="G5404" i="3"/>
  <c r="I5404" i="3" l="1"/>
  <c r="H5404" i="3"/>
  <c r="G5405" i="3"/>
  <c r="I5405" i="3" l="1"/>
  <c r="H5405" i="3"/>
  <c r="G5406" i="3"/>
  <c r="I5406" i="3" l="1"/>
  <c r="H5406" i="3"/>
  <c r="G5407" i="3"/>
  <c r="H5407" i="3" l="1"/>
  <c r="I5407" i="3"/>
  <c r="G5408" i="3"/>
  <c r="I5408" i="3" l="1"/>
  <c r="H5408" i="3"/>
  <c r="G5409" i="3"/>
  <c r="I5409" i="3" l="1"/>
  <c r="H5409" i="3"/>
  <c r="G5410" i="3"/>
  <c r="I5410" i="3" l="1"/>
  <c r="H5410" i="3"/>
  <c r="G5411" i="3"/>
  <c r="H5411" i="3" l="1"/>
  <c r="I5411" i="3"/>
  <c r="G5412" i="3"/>
  <c r="I5412" i="3" l="1"/>
  <c r="H5412" i="3"/>
  <c r="G5413" i="3"/>
  <c r="I5413" i="3" l="1"/>
  <c r="H5413" i="3"/>
  <c r="G5414" i="3"/>
  <c r="I5414" i="3" l="1"/>
  <c r="H5414" i="3"/>
  <c r="G5415" i="3"/>
  <c r="H5415" i="3" l="1"/>
  <c r="I5415" i="3"/>
  <c r="G5416" i="3"/>
  <c r="I5416" i="3" l="1"/>
  <c r="H5416" i="3"/>
  <c r="G5417" i="3"/>
  <c r="I5417" i="3" l="1"/>
  <c r="H5417" i="3"/>
  <c r="G5418" i="3"/>
  <c r="I5418" i="3" l="1"/>
  <c r="H5418" i="3"/>
  <c r="G5419" i="3"/>
  <c r="H5419" i="3" l="1"/>
  <c r="I5419" i="3"/>
  <c r="G5420" i="3"/>
  <c r="I5420" i="3" l="1"/>
  <c r="H5420" i="3"/>
  <c r="G5421" i="3"/>
  <c r="I5421" i="3" l="1"/>
  <c r="H5421" i="3"/>
  <c r="G5422" i="3"/>
  <c r="R12" i="6" s="1"/>
  <c r="R14" i="6" l="1"/>
  <c r="R54" i="6"/>
  <c r="R55" i="6"/>
  <c r="I5422" i="3"/>
  <c r="H5422" i="3"/>
  <c r="G5423" i="3"/>
  <c r="R19" i="6" l="1"/>
  <c r="R20" i="6" s="1"/>
  <c r="R68" i="6" s="1"/>
  <c r="H5423" i="3"/>
  <c r="I5423" i="3"/>
  <c r="G5424" i="3"/>
  <c r="R62" i="6" l="1"/>
  <c r="R63" i="6" s="1"/>
  <c r="R64" i="6" s="1"/>
  <c r="R45" i="6"/>
  <c r="R57" i="6" s="1"/>
  <c r="R61" i="6"/>
  <c r="R22" i="6"/>
  <c r="R26" i="6" s="1"/>
  <c r="R28" i="6" s="1"/>
  <c r="R29" i="6" s="1"/>
  <c r="R43" i="6" s="1"/>
  <c r="R44" i="6" s="1"/>
  <c r="I5424" i="3"/>
  <c r="H5424" i="3"/>
  <c r="G5425" i="3"/>
  <c r="R37" i="6" l="1"/>
  <c r="R38" i="6" s="1"/>
  <c r="I5425" i="3"/>
  <c r="H5425" i="3"/>
  <c r="G5426" i="3"/>
  <c r="I5426" i="3" l="1"/>
  <c r="H5426" i="3"/>
  <c r="G5427" i="3"/>
  <c r="H5427" i="3" l="1"/>
  <c r="I5427" i="3"/>
  <c r="G5428" i="3"/>
  <c r="I5428" i="3" l="1"/>
  <c r="H5428" i="3"/>
  <c r="G5429" i="3"/>
  <c r="I5429" i="3" l="1"/>
  <c r="H5429" i="3"/>
  <c r="G5430" i="3"/>
  <c r="I5430" i="3" l="1"/>
  <c r="H5430" i="3"/>
  <c r="G5431" i="3"/>
  <c r="H5431" i="3" l="1"/>
  <c r="I5431" i="3"/>
  <c r="G5432" i="3"/>
  <c r="I5432" i="3" l="1"/>
  <c r="H5432" i="3"/>
  <c r="G5433" i="3"/>
  <c r="I5433" i="3" l="1"/>
  <c r="H5433" i="3"/>
  <c r="G5434" i="3"/>
  <c r="I5434" i="3" l="1"/>
  <c r="H5434" i="3"/>
  <c r="G5435" i="3"/>
  <c r="H5435" i="3" l="1"/>
  <c r="I5435" i="3"/>
  <c r="G5436" i="3"/>
  <c r="I5436" i="3" l="1"/>
  <c r="H5436" i="3"/>
  <c r="G5437" i="3"/>
  <c r="I5437" i="3" l="1"/>
  <c r="H5437" i="3"/>
  <c r="G5438" i="3"/>
  <c r="I5438" i="3" l="1"/>
  <c r="H5438" i="3"/>
  <c r="G5439" i="3"/>
  <c r="H5439" i="3" l="1"/>
  <c r="I5439" i="3"/>
  <c r="G5440" i="3"/>
  <c r="I5440" i="3" l="1"/>
  <c r="H5440" i="3"/>
  <c r="G5441" i="3"/>
  <c r="I5441" i="3" l="1"/>
  <c r="H5441" i="3"/>
  <c r="G5442" i="3"/>
  <c r="I5442" i="3" l="1"/>
  <c r="H5442" i="3"/>
  <c r="G5443" i="3"/>
  <c r="H5443" i="3" l="1"/>
  <c r="I5443" i="3"/>
  <c r="G5444" i="3"/>
  <c r="I5444" i="3" l="1"/>
  <c r="H5444" i="3"/>
  <c r="G5445" i="3"/>
  <c r="I5445" i="3" l="1"/>
  <c r="H5445" i="3"/>
  <c r="G5446" i="3"/>
  <c r="I5446" i="3" l="1"/>
  <c r="H5446" i="3"/>
  <c r="G5447" i="3"/>
  <c r="H5447" i="3" l="1"/>
  <c r="I5447" i="3"/>
  <c r="G5448" i="3"/>
  <c r="I5448" i="3" l="1"/>
  <c r="H5448" i="3"/>
  <c r="G5449" i="3"/>
  <c r="I5449" i="3" l="1"/>
  <c r="H5449" i="3"/>
  <c r="G5450" i="3"/>
  <c r="I5450" i="3" l="1"/>
  <c r="H5450" i="3"/>
  <c r="G5451" i="3"/>
  <c r="H5451" i="3" l="1"/>
  <c r="I5451" i="3"/>
  <c r="G5452" i="3"/>
  <c r="I5452" i="3" l="1"/>
  <c r="H5452" i="3"/>
  <c r="G5453" i="3"/>
  <c r="S12" i="6" s="1"/>
  <c r="S14" i="6" l="1"/>
  <c r="S54" i="6"/>
  <c r="S55" i="6"/>
  <c r="I5453" i="3"/>
  <c r="H5453" i="3"/>
  <c r="G5454" i="3"/>
  <c r="S19" i="6" l="1"/>
  <c r="S20" i="6" s="1"/>
  <c r="S68" i="6" s="1"/>
  <c r="I5454" i="3"/>
  <c r="H5454" i="3"/>
  <c r="G5455" i="3"/>
  <c r="S62" i="6" l="1"/>
  <c r="S63" i="6" s="1"/>
  <c r="S64" i="6" s="1"/>
  <c r="S45" i="6"/>
  <c r="S57" i="6" s="1"/>
  <c r="S61" i="6"/>
  <c r="S22" i="6"/>
  <c r="S26" i="6" s="1"/>
  <c r="S28" i="6" s="1"/>
  <c r="S29" i="6" s="1"/>
  <c r="H5455" i="3"/>
  <c r="I5455" i="3"/>
  <c r="G5456" i="3"/>
  <c r="S37" i="6" l="1"/>
  <c r="S38" i="6" s="1"/>
  <c r="S43" i="6"/>
  <c r="S44" i="6" s="1"/>
  <c r="I5456" i="3"/>
  <c r="H5456" i="3"/>
  <c r="G5457" i="3"/>
  <c r="I5457" i="3" l="1"/>
  <c r="H5457" i="3"/>
  <c r="G5458" i="3"/>
  <c r="I5458" i="3" l="1"/>
  <c r="H5458" i="3"/>
  <c r="G5459" i="3"/>
  <c r="H5459" i="3" l="1"/>
  <c r="I5459" i="3"/>
  <c r="G5460" i="3"/>
  <c r="I5460" i="3" l="1"/>
  <c r="H5460" i="3"/>
  <c r="G5461" i="3"/>
  <c r="I5461" i="3" l="1"/>
  <c r="H5461" i="3"/>
  <c r="G5462" i="3"/>
  <c r="I5462" i="3" l="1"/>
  <c r="H5462" i="3"/>
  <c r="G5463" i="3"/>
  <c r="H5463" i="3" l="1"/>
  <c r="I5463" i="3"/>
  <c r="G5464" i="3"/>
  <c r="I5464" i="3" l="1"/>
  <c r="H5464" i="3"/>
  <c r="G5465" i="3"/>
  <c r="I5465" i="3" l="1"/>
  <c r="H5465" i="3"/>
  <c r="G5466" i="3"/>
  <c r="I5466" i="3" l="1"/>
  <c r="H5466" i="3"/>
  <c r="G5467" i="3"/>
  <c r="H5467" i="3" l="1"/>
  <c r="I5467" i="3"/>
  <c r="G5468" i="3"/>
  <c r="I5468" i="3" l="1"/>
  <c r="H5468" i="3"/>
  <c r="G5469" i="3"/>
  <c r="I5469" i="3" l="1"/>
  <c r="H5469" i="3"/>
  <c r="G5470" i="3"/>
  <c r="I5470" i="3" l="1"/>
  <c r="H5470" i="3"/>
  <c r="G5471" i="3"/>
  <c r="H5471" i="3" l="1"/>
  <c r="I5471" i="3"/>
  <c r="G5472" i="3"/>
  <c r="I5472" i="3" l="1"/>
  <c r="H5472" i="3"/>
  <c r="G5473" i="3"/>
  <c r="I5473" i="3" l="1"/>
  <c r="H5473" i="3"/>
  <c r="G5474" i="3"/>
  <c r="I5474" i="3" l="1"/>
  <c r="H5474" i="3"/>
  <c r="G5475" i="3"/>
  <c r="H5475" i="3" l="1"/>
  <c r="I5475" i="3"/>
  <c r="G5476" i="3"/>
  <c r="I5476" i="3" l="1"/>
  <c r="H5476" i="3"/>
  <c r="G5477" i="3"/>
  <c r="I5477" i="3" l="1"/>
  <c r="H5477" i="3"/>
  <c r="G5478" i="3"/>
  <c r="I5478" i="3" l="1"/>
  <c r="H5478" i="3"/>
  <c r="G5479" i="3"/>
  <c r="H5479" i="3" l="1"/>
  <c r="I5479" i="3"/>
  <c r="G5480" i="3"/>
  <c r="I5480" i="3" l="1"/>
  <c r="H5480" i="3"/>
  <c r="G5481" i="3"/>
  <c r="I5481" i="3" l="1"/>
  <c r="H5481" i="3"/>
  <c r="G5482" i="3"/>
  <c r="I5482" i="3" l="1"/>
  <c r="H5482" i="3"/>
  <c r="G5483" i="3"/>
  <c r="T12" i="6" s="1"/>
  <c r="T14" i="6" l="1"/>
  <c r="T55" i="6"/>
  <c r="T54" i="6"/>
  <c r="H5483" i="3"/>
  <c r="I5483" i="3"/>
  <c r="G5484" i="3"/>
  <c r="T19" i="6" l="1"/>
  <c r="T20" i="6" s="1"/>
  <c r="T68" i="6" s="1"/>
  <c r="I5484" i="3"/>
  <c r="H5484" i="3"/>
  <c r="G5485" i="3"/>
  <c r="T62" i="6" l="1"/>
  <c r="T63" i="6" s="1"/>
  <c r="T64" i="6" s="1"/>
  <c r="T45" i="6"/>
  <c r="T57" i="6" s="1"/>
  <c r="T61" i="6"/>
  <c r="T22" i="6"/>
  <c r="T26" i="6" s="1"/>
  <c r="T28" i="6" s="1"/>
  <c r="T29" i="6" s="1"/>
  <c r="T43" i="6" s="1"/>
  <c r="T44" i="6" s="1"/>
  <c r="I5485" i="3"/>
  <c r="H5485" i="3"/>
  <c r="G5486" i="3"/>
  <c r="T37" i="6" l="1"/>
  <c r="T38" i="6" s="1"/>
  <c r="I5486" i="3"/>
  <c r="H5486" i="3"/>
  <c r="G5487" i="3"/>
  <c r="H5487" i="3" l="1"/>
  <c r="I5487" i="3"/>
  <c r="G5488" i="3"/>
  <c r="I5488" i="3" l="1"/>
  <c r="H5488" i="3"/>
  <c r="G5489" i="3"/>
  <c r="I5489" i="3" l="1"/>
  <c r="H5489" i="3"/>
  <c r="G5490" i="3"/>
  <c r="I5490" i="3" l="1"/>
  <c r="H5490" i="3"/>
  <c r="G5491" i="3"/>
  <c r="H5491" i="3" l="1"/>
  <c r="I5491" i="3"/>
  <c r="G5492" i="3"/>
  <c r="I5492" i="3" l="1"/>
  <c r="H5492" i="3"/>
  <c r="G5493" i="3"/>
  <c r="I5493" i="3" l="1"/>
  <c r="H5493" i="3"/>
  <c r="G5494" i="3"/>
  <c r="I5494" i="3" l="1"/>
  <c r="H5494" i="3"/>
  <c r="G5495" i="3"/>
  <c r="H5495" i="3" l="1"/>
  <c r="I5495" i="3"/>
  <c r="G5496" i="3"/>
  <c r="I5496" i="3" l="1"/>
  <c r="H5496" i="3"/>
  <c r="G5497" i="3"/>
  <c r="I5497" i="3" l="1"/>
  <c r="H5497" i="3"/>
  <c r="G5498" i="3"/>
  <c r="I5498" i="3" l="1"/>
  <c r="H5498" i="3"/>
  <c r="G5499" i="3"/>
  <c r="H5499" i="3" l="1"/>
  <c r="I5499" i="3"/>
  <c r="G5500" i="3"/>
  <c r="I5500" i="3" l="1"/>
  <c r="H5500" i="3"/>
  <c r="G5501" i="3"/>
  <c r="I5501" i="3" l="1"/>
  <c r="H5501" i="3"/>
  <c r="G5502" i="3"/>
  <c r="I5502" i="3" l="1"/>
  <c r="H5502" i="3"/>
  <c r="G5503" i="3"/>
  <c r="H5503" i="3" l="1"/>
  <c r="I5503" i="3"/>
  <c r="G5504" i="3"/>
  <c r="I5504" i="3" l="1"/>
  <c r="H5504" i="3"/>
  <c r="G5505" i="3"/>
  <c r="I5505" i="3" l="1"/>
  <c r="H5505" i="3"/>
  <c r="G5506" i="3"/>
  <c r="I5506" i="3" l="1"/>
  <c r="H5506" i="3"/>
  <c r="G5507" i="3"/>
  <c r="H5507" i="3" l="1"/>
  <c r="I5507" i="3"/>
  <c r="G5508" i="3"/>
  <c r="I5508" i="3" l="1"/>
  <c r="H5508" i="3"/>
  <c r="G5509" i="3"/>
  <c r="I5509" i="3" l="1"/>
  <c r="H5509" i="3"/>
  <c r="G5510" i="3"/>
  <c r="I5510" i="3" l="1"/>
  <c r="H5510" i="3"/>
  <c r="G5511" i="3"/>
  <c r="H5511" i="3" l="1"/>
  <c r="I5511" i="3"/>
  <c r="G5512" i="3"/>
  <c r="I5512" i="3" l="1"/>
  <c r="H5512" i="3"/>
  <c r="G5513" i="3"/>
  <c r="I5513" i="3" l="1"/>
  <c r="H5513" i="3"/>
  <c r="G5514" i="3"/>
  <c r="U12" i="6" s="1"/>
  <c r="U14" i="6" l="1"/>
  <c r="U54" i="6"/>
  <c r="U55" i="6"/>
  <c r="I5514" i="3"/>
  <c r="H5514" i="3"/>
  <c r="G5515" i="3"/>
  <c r="U19" i="6" l="1"/>
  <c r="U20" i="6" s="1"/>
  <c r="U68" i="6" s="1"/>
  <c r="H5515" i="3"/>
  <c r="I5515" i="3"/>
  <c r="G5516" i="3"/>
  <c r="U62" i="6" l="1"/>
  <c r="U63" i="6" s="1"/>
  <c r="U64" i="6" s="1"/>
  <c r="U45" i="6"/>
  <c r="U57" i="6" s="1"/>
  <c r="U61" i="6"/>
  <c r="U22" i="6"/>
  <c r="U26" i="6" s="1"/>
  <c r="U28" i="6" s="1"/>
  <c r="U29" i="6" s="1"/>
  <c r="U37" i="6" s="1"/>
  <c r="U38" i="6" s="1"/>
  <c r="I5516" i="3"/>
  <c r="H5516" i="3"/>
  <c r="G5517" i="3"/>
  <c r="U43" i="6" l="1"/>
  <c r="U44" i="6" s="1"/>
  <c r="I5517" i="3"/>
  <c r="H5517" i="3"/>
  <c r="G5518" i="3"/>
  <c r="I5518" i="3" l="1"/>
  <c r="H5518" i="3"/>
  <c r="G5519" i="3"/>
  <c r="H5519" i="3" l="1"/>
  <c r="I5519" i="3"/>
  <c r="G5520" i="3"/>
  <c r="I5520" i="3" l="1"/>
  <c r="H5520" i="3"/>
  <c r="G5521" i="3"/>
  <c r="I5521" i="3" l="1"/>
  <c r="H5521" i="3"/>
  <c r="G5522" i="3"/>
  <c r="I5522" i="3" l="1"/>
  <c r="H5522" i="3"/>
  <c r="G5523" i="3"/>
  <c r="H5523" i="3" l="1"/>
  <c r="I5523" i="3"/>
  <c r="G5524" i="3"/>
  <c r="I5524" i="3" l="1"/>
  <c r="H5524" i="3"/>
  <c r="G5525" i="3"/>
  <c r="I5525" i="3" l="1"/>
  <c r="H5525" i="3"/>
  <c r="G5526" i="3"/>
  <c r="I5526" i="3" l="1"/>
  <c r="H5526" i="3"/>
  <c r="G5527" i="3"/>
  <c r="H5527" i="3" l="1"/>
  <c r="I5527" i="3"/>
  <c r="G5528" i="3"/>
  <c r="I5528" i="3" l="1"/>
  <c r="H5528" i="3"/>
  <c r="G5529" i="3"/>
  <c r="I5529" i="3" l="1"/>
  <c r="H5529" i="3"/>
  <c r="G5530" i="3"/>
  <c r="I5530" i="3" l="1"/>
  <c r="H5530" i="3"/>
  <c r="G5531" i="3"/>
  <c r="H5531" i="3" l="1"/>
  <c r="I5531" i="3"/>
  <c r="G5532" i="3"/>
  <c r="I5532" i="3" l="1"/>
  <c r="H5532" i="3"/>
  <c r="G5533" i="3"/>
  <c r="I5533" i="3" l="1"/>
  <c r="H5533" i="3"/>
  <c r="G5534" i="3"/>
  <c r="I5534" i="3" l="1"/>
  <c r="H5534" i="3"/>
  <c r="G5535" i="3"/>
  <c r="H5535" i="3" l="1"/>
  <c r="I5535" i="3"/>
  <c r="G5536" i="3"/>
  <c r="I5536" i="3" l="1"/>
  <c r="H5536" i="3"/>
  <c r="G5537" i="3"/>
  <c r="H5537" i="3" l="1"/>
  <c r="G5538" i="3"/>
  <c r="I5537" i="3"/>
  <c r="I5538" i="3" l="1"/>
  <c r="H5538" i="3"/>
  <c r="G5539" i="3"/>
  <c r="H5539" i="3" l="1"/>
  <c r="I5539" i="3"/>
  <c r="G5540" i="3"/>
  <c r="I5540" i="3" l="1"/>
  <c r="H5540" i="3"/>
  <c r="G5541" i="3"/>
  <c r="I5541" i="3" l="1"/>
  <c r="H5541" i="3"/>
  <c r="G5542" i="3"/>
  <c r="I5542" i="3" l="1"/>
  <c r="H5542" i="3"/>
  <c r="G5543" i="3"/>
  <c r="H5543" i="3" l="1"/>
  <c r="I5543" i="3"/>
  <c r="G5544" i="3"/>
  <c r="V12" i="6" s="1"/>
  <c r="V55" i="6" l="1"/>
  <c r="V14" i="6"/>
  <c r="V54" i="6"/>
  <c r="I5544" i="3"/>
  <c r="H5544" i="3"/>
  <c r="G5545" i="3"/>
  <c r="V19" i="6" l="1"/>
  <c r="V20" i="6" s="1"/>
  <c r="V68" i="6" s="1"/>
  <c r="I5545" i="3"/>
  <c r="H5545" i="3"/>
  <c r="G5546" i="3"/>
  <c r="V62" i="6" l="1"/>
  <c r="V63" i="6" s="1"/>
  <c r="V64" i="6" s="1"/>
  <c r="V45" i="6"/>
  <c r="V57" i="6" s="1"/>
  <c r="V61" i="6"/>
  <c r="V22" i="6"/>
  <c r="V26" i="6" s="1"/>
  <c r="V28" i="6" s="1"/>
  <c r="V29" i="6" s="1"/>
  <c r="V43" i="6" s="1"/>
  <c r="V44" i="6" s="1"/>
  <c r="I5546" i="3"/>
  <c r="H5546" i="3"/>
  <c r="G5547" i="3"/>
  <c r="V37" i="6" l="1"/>
  <c r="V38" i="6" s="1"/>
  <c r="H5547" i="3"/>
  <c r="I5547" i="3"/>
  <c r="G5548" i="3"/>
  <c r="I5548" i="3" l="1"/>
  <c r="H5548" i="3"/>
  <c r="G5549" i="3"/>
  <c r="I5549" i="3" l="1"/>
  <c r="H5549" i="3"/>
  <c r="G5550" i="3"/>
  <c r="I5550" i="3" l="1"/>
  <c r="H5550" i="3"/>
  <c r="G5551" i="3"/>
  <c r="H5551" i="3" l="1"/>
  <c r="I5551" i="3"/>
  <c r="G5552" i="3"/>
  <c r="I5552" i="3" l="1"/>
  <c r="H5552" i="3"/>
  <c r="G5553" i="3"/>
  <c r="I5553" i="3" l="1"/>
  <c r="H5553" i="3"/>
  <c r="G5554" i="3"/>
  <c r="I5554" i="3" l="1"/>
  <c r="H5554" i="3"/>
  <c r="G5555" i="3"/>
  <c r="H5555" i="3" l="1"/>
  <c r="I5555" i="3"/>
  <c r="G5556" i="3"/>
  <c r="I5556" i="3" l="1"/>
  <c r="H5556" i="3"/>
  <c r="G5557" i="3"/>
  <c r="I5557" i="3" l="1"/>
  <c r="H5557" i="3"/>
  <c r="G5558" i="3"/>
  <c r="I5558" i="3" l="1"/>
  <c r="H5558" i="3"/>
  <c r="G5559" i="3"/>
  <c r="H5559" i="3" l="1"/>
  <c r="I5559" i="3"/>
  <c r="G5560" i="3"/>
  <c r="I5560" i="3" l="1"/>
  <c r="H5560" i="3"/>
  <c r="G5561" i="3"/>
  <c r="I5561" i="3" l="1"/>
  <c r="H5561" i="3"/>
  <c r="G5562" i="3"/>
  <c r="I5562" i="3" l="1"/>
  <c r="H5562" i="3"/>
  <c r="G5563" i="3"/>
  <c r="H5563" i="3" l="1"/>
  <c r="I5563" i="3"/>
  <c r="G5564" i="3"/>
  <c r="I5564" i="3" l="1"/>
  <c r="H5564" i="3"/>
  <c r="G5565" i="3"/>
  <c r="I5565" i="3" l="1"/>
  <c r="H5565" i="3"/>
  <c r="G5566" i="3"/>
  <c r="I5566" i="3" l="1"/>
  <c r="H5566" i="3"/>
  <c r="G5567" i="3"/>
  <c r="H5567" i="3" l="1"/>
  <c r="I5567" i="3"/>
  <c r="G5568" i="3"/>
  <c r="I5568" i="3" l="1"/>
  <c r="H5568" i="3"/>
  <c r="G5569" i="3"/>
  <c r="I5569" i="3" l="1"/>
  <c r="H5569" i="3"/>
  <c r="G5570" i="3"/>
  <c r="I5570" i="3" l="1"/>
  <c r="H5570" i="3"/>
  <c r="G5571" i="3"/>
  <c r="H5571" i="3" l="1"/>
  <c r="I5571" i="3"/>
  <c r="G5572" i="3"/>
  <c r="I5572" i="3" l="1"/>
  <c r="H5572" i="3"/>
  <c r="G5573" i="3"/>
  <c r="I5573" i="3" l="1"/>
  <c r="H5573" i="3"/>
  <c r="G5574" i="3"/>
  <c r="W12" i="6" s="1"/>
  <c r="W14" i="6" l="1"/>
  <c r="W55" i="6"/>
  <c r="W54" i="6"/>
  <c r="I5574" i="3"/>
  <c r="H5574" i="3"/>
  <c r="G5575" i="3"/>
  <c r="W19" i="6" l="1"/>
  <c r="W20" i="6" s="1"/>
  <c r="W68" i="6" s="1"/>
  <c r="H5575" i="3"/>
  <c r="I5575" i="3"/>
  <c r="G5576" i="3"/>
  <c r="W62" i="6" l="1"/>
  <c r="W63" i="6" s="1"/>
  <c r="W64" i="6" s="1"/>
  <c r="W45" i="6"/>
  <c r="W57" i="6" s="1"/>
  <c r="W61" i="6"/>
  <c r="W22" i="6"/>
  <c r="W26" i="6" s="1"/>
  <c r="W28" i="6" s="1"/>
  <c r="W29" i="6" s="1"/>
  <c r="I5576" i="3"/>
  <c r="H5576" i="3"/>
  <c r="G5577" i="3"/>
  <c r="W43" i="6" l="1"/>
  <c r="W44" i="6" s="1"/>
  <c r="W37" i="6"/>
  <c r="W38" i="6" s="1"/>
  <c r="I5577" i="3"/>
  <c r="H5577" i="3"/>
  <c r="G5578" i="3"/>
  <c r="I5578" i="3" l="1"/>
  <c r="H5578" i="3"/>
  <c r="G5579" i="3"/>
  <c r="H5579" i="3" l="1"/>
  <c r="I5579" i="3"/>
  <c r="G5580" i="3"/>
  <c r="I5580" i="3" l="1"/>
  <c r="H5580" i="3"/>
  <c r="G5581" i="3"/>
  <c r="I5581" i="3" l="1"/>
  <c r="H5581" i="3"/>
  <c r="G5582" i="3"/>
  <c r="I5582" i="3" l="1"/>
  <c r="H5582" i="3"/>
  <c r="G5583" i="3"/>
  <c r="H5583" i="3" l="1"/>
  <c r="I5583" i="3"/>
  <c r="G5584" i="3"/>
  <c r="I5584" i="3" l="1"/>
  <c r="H5584" i="3"/>
  <c r="G5585" i="3"/>
  <c r="I5585" i="3" l="1"/>
  <c r="H5585" i="3"/>
  <c r="G5586" i="3"/>
  <c r="I5586" i="3" l="1"/>
  <c r="H5586" i="3"/>
  <c r="G5587" i="3"/>
  <c r="H5587" i="3" l="1"/>
  <c r="I5587" i="3"/>
  <c r="G5588" i="3"/>
  <c r="I5588" i="3" l="1"/>
  <c r="H5588" i="3"/>
  <c r="G5589" i="3"/>
  <c r="I5589" i="3" l="1"/>
  <c r="H5589" i="3"/>
  <c r="G5590" i="3"/>
  <c r="I5590" i="3" l="1"/>
  <c r="H5590" i="3"/>
  <c r="G5591" i="3"/>
  <c r="H5591" i="3" l="1"/>
  <c r="I5591" i="3"/>
  <c r="G5592" i="3"/>
  <c r="I5592" i="3" l="1"/>
  <c r="H5592" i="3"/>
  <c r="G5593" i="3"/>
  <c r="I5593" i="3" l="1"/>
  <c r="H5593" i="3"/>
  <c r="G5594" i="3"/>
  <c r="I5594" i="3" l="1"/>
  <c r="H5594" i="3"/>
  <c r="G5595" i="3"/>
  <c r="H5595" i="3" l="1"/>
  <c r="I5595" i="3"/>
  <c r="G5596" i="3"/>
  <c r="I5596" i="3" l="1"/>
  <c r="H5596" i="3"/>
  <c r="G5597" i="3"/>
  <c r="I5597" i="3" l="1"/>
  <c r="H5597" i="3"/>
  <c r="G5598" i="3"/>
  <c r="I5598" i="3" l="1"/>
  <c r="H5598" i="3"/>
  <c r="G5599" i="3"/>
  <c r="H5599" i="3" l="1"/>
  <c r="I5599" i="3"/>
  <c r="G5600" i="3"/>
  <c r="I5600" i="3" l="1"/>
  <c r="H5600" i="3"/>
  <c r="G5601" i="3"/>
  <c r="I5601" i="3" l="1"/>
  <c r="H5601" i="3"/>
  <c r="G5602" i="3"/>
  <c r="I5602" i="3" l="1"/>
  <c r="H5602" i="3"/>
  <c r="G5603" i="3"/>
  <c r="H5603" i="3" l="1"/>
  <c r="I5603" i="3"/>
  <c r="G5604" i="3"/>
  <c r="I5604" i="3" l="1"/>
  <c r="H5604" i="3"/>
  <c r="G5605" i="3"/>
  <c r="X12" i="6" s="1"/>
  <c r="X54" i="6" l="1"/>
  <c r="X14" i="6"/>
  <c r="X55" i="6"/>
  <c r="I5605" i="3"/>
  <c r="H5605" i="3"/>
  <c r="G5606" i="3"/>
  <c r="X19" i="6" l="1"/>
  <c r="X20" i="6" s="1"/>
  <c r="X68" i="6" s="1"/>
  <c r="I5606" i="3"/>
  <c r="H5606" i="3"/>
  <c r="G5607" i="3"/>
  <c r="X62" i="6" l="1"/>
  <c r="X63" i="6" s="1"/>
  <c r="X64" i="6" s="1"/>
  <c r="X45" i="6"/>
  <c r="X57" i="6" s="1"/>
  <c r="X61" i="6"/>
  <c r="X22" i="6"/>
  <c r="X26" i="6" s="1"/>
  <c r="X28" i="6" s="1"/>
  <c r="X29" i="6" s="1"/>
  <c r="X37" i="6" s="1"/>
  <c r="X38" i="6" s="1"/>
  <c r="H5607" i="3"/>
  <c r="I5607" i="3"/>
  <c r="G5608" i="3"/>
  <c r="X43" i="6" l="1"/>
  <c r="X44" i="6" s="1"/>
  <c r="I5608" i="3"/>
  <c r="H5608" i="3"/>
  <c r="G5609" i="3"/>
  <c r="I5609" i="3" l="1"/>
  <c r="H5609" i="3"/>
  <c r="G5610" i="3"/>
  <c r="I5610" i="3" l="1"/>
  <c r="H5610" i="3"/>
  <c r="G5611" i="3"/>
  <c r="H5611" i="3" l="1"/>
  <c r="I5611" i="3"/>
  <c r="G5612" i="3"/>
  <c r="I5612" i="3" l="1"/>
  <c r="H5612" i="3"/>
  <c r="G5613" i="3"/>
  <c r="I5613" i="3" l="1"/>
  <c r="H5613" i="3"/>
  <c r="G5614" i="3"/>
  <c r="I5614" i="3" l="1"/>
  <c r="H5614" i="3"/>
  <c r="G5615" i="3"/>
  <c r="H5615" i="3" l="1"/>
  <c r="I5615" i="3"/>
  <c r="G5616" i="3"/>
  <c r="I5616" i="3" l="1"/>
  <c r="H5616" i="3"/>
  <c r="G5617" i="3"/>
  <c r="I5617" i="3" l="1"/>
  <c r="H5617" i="3"/>
  <c r="G5618" i="3"/>
  <c r="I5618" i="3" l="1"/>
  <c r="H5618" i="3"/>
  <c r="G5619" i="3"/>
  <c r="H5619" i="3" l="1"/>
  <c r="I5619" i="3"/>
  <c r="G5620" i="3"/>
  <c r="I5620" i="3" l="1"/>
  <c r="H5620" i="3"/>
  <c r="G5621" i="3"/>
  <c r="I5621" i="3" l="1"/>
  <c r="H5621" i="3"/>
  <c r="G5622" i="3"/>
  <c r="I5622" i="3" l="1"/>
  <c r="H5622" i="3"/>
  <c r="G5623" i="3"/>
  <c r="H5623" i="3" l="1"/>
  <c r="I5623" i="3"/>
  <c r="G5624" i="3"/>
  <c r="I5624" i="3" l="1"/>
  <c r="H5624" i="3"/>
  <c r="G5625" i="3"/>
  <c r="I5625" i="3" l="1"/>
  <c r="H5625" i="3"/>
  <c r="G5626" i="3"/>
  <c r="I5626" i="3" l="1"/>
  <c r="H5626" i="3"/>
  <c r="G5627" i="3"/>
  <c r="H5627" i="3" l="1"/>
  <c r="I5627" i="3"/>
  <c r="G5628" i="3"/>
  <c r="I5628" i="3" l="1"/>
  <c r="H5628" i="3"/>
  <c r="G5629" i="3"/>
  <c r="I5629" i="3" l="1"/>
  <c r="H5629" i="3"/>
  <c r="G5630" i="3"/>
  <c r="I5630" i="3" l="1"/>
  <c r="H5630" i="3"/>
  <c r="G5631" i="3"/>
  <c r="H5631" i="3" l="1"/>
  <c r="I5631" i="3"/>
  <c r="G5632" i="3"/>
  <c r="I5632" i="3" l="1"/>
  <c r="H5632" i="3"/>
  <c r="G5633" i="3"/>
  <c r="I5633" i="3" l="1"/>
  <c r="H5633" i="3"/>
  <c r="G5634" i="3"/>
  <c r="I5634" i="3" l="1"/>
  <c r="H5634" i="3"/>
  <c r="G5635" i="3"/>
  <c r="Y12" i="6" s="1"/>
  <c r="Y14" i="6" l="1"/>
  <c r="Y55" i="6"/>
  <c r="Y54" i="6"/>
  <c r="H5635" i="3"/>
  <c r="I5635" i="3"/>
  <c r="G5636" i="3"/>
  <c r="Y19" i="6" l="1"/>
  <c r="Y20" i="6" s="1"/>
  <c r="Y68" i="6" s="1"/>
  <c r="I5636" i="3"/>
  <c r="H5636" i="3"/>
  <c r="G5637" i="3"/>
  <c r="Y62" i="6" l="1"/>
  <c r="Y63" i="6" s="1"/>
  <c r="Y64" i="6" s="1"/>
  <c r="Y45" i="6"/>
  <c r="Y57" i="6" s="1"/>
  <c r="Y61" i="6"/>
  <c r="Y22" i="6"/>
  <c r="Y26" i="6" s="1"/>
  <c r="Y28" i="6" s="1"/>
  <c r="Y29" i="6" s="1"/>
  <c r="Y43" i="6" s="1"/>
  <c r="Y44" i="6" s="1"/>
  <c r="I5637" i="3"/>
  <c r="H5637" i="3"/>
  <c r="G5638" i="3"/>
  <c r="Y37" i="6" l="1"/>
  <c r="Y38" i="6" s="1"/>
  <c r="I5638" i="3"/>
  <c r="H5638" i="3"/>
  <c r="G5639" i="3"/>
  <c r="H5639" i="3" l="1"/>
  <c r="I5639" i="3"/>
  <c r="G5640" i="3"/>
  <c r="I5640" i="3" l="1"/>
  <c r="H5640" i="3"/>
  <c r="G5641" i="3"/>
  <c r="I5641" i="3" l="1"/>
  <c r="H5641" i="3"/>
  <c r="G5642" i="3"/>
  <c r="I5642" i="3" l="1"/>
  <c r="H5642" i="3"/>
  <c r="G5643" i="3"/>
  <c r="H5643" i="3" l="1"/>
  <c r="I5643" i="3"/>
  <c r="G5644" i="3"/>
  <c r="I5644" i="3" l="1"/>
  <c r="H5644" i="3"/>
  <c r="G5645" i="3"/>
  <c r="I5645" i="3" l="1"/>
  <c r="H5645" i="3"/>
  <c r="G5646" i="3"/>
  <c r="I5646" i="3" l="1"/>
  <c r="H5646" i="3"/>
  <c r="G5647" i="3"/>
  <c r="H5647" i="3" l="1"/>
  <c r="I5647" i="3"/>
  <c r="G5648" i="3"/>
  <c r="I5648" i="3" l="1"/>
  <c r="H5648" i="3"/>
  <c r="G5649" i="3"/>
  <c r="I5649" i="3" l="1"/>
  <c r="H5649" i="3"/>
  <c r="G5650" i="3"/>
  <c r="I5650" i="3" l="1"/>
  <c r="H5650" i="3"/>
  <c r="G5651" i="3"/>
  <c r="H5651" i="3" l="1"/>
  <c r="I5651" i="3"/>
  <c r="G5652" i="3"/>
  <c r="I5652" i="3" l="1"/>
  <c r="H5652" i="3"/>
  <c r="G5653" i="3"/>
  <c r="I5653" i="3" l="1"/>
  <c r="H5653" i="3"/>
  <c r="G5654" i="3"/>
  <c r="I5654" i="3" l="1"/>
  <c r="H5654" i="3"/>
  <c r="G5655" i="3"/>
  <c r="H5655" i="3" l="1"/>
  <c r="I5655" i="3"/>
  <c r="G5656" i="3"/>
  <c r="I5656" i="3" l="1"/>
  <c r="H5656" i="3"/>
  <c r="G5657" i="3"/>
  <c r="I5657" i="3" l="1"/>
  <c r="H5657" i="3"/>
  <c r="G5658" i="3"/>
  <c r="I5658" i="3" l="1"/>
  <c r="H5658" i="3"/>
  <c r="G5659" i="3"/>
  <c r="H5659" i="3" l="1"/>
  <c r="I5659" i="3"/>
  <c r="G5660" i="3"/>
  <c r="I5660" i="3" l="1"/>
  <c r="H5660" i="3"/>
  <c r="G5661" i="3"/>
  <c r="I5661" i="3" l="1"/>
  <c r="H5661" i="3"/>
  <c r="G5662" i="3"/>
  <c r="I5662" i="3" l="1"/>
  <c r="H5662" i="3"/>
  <c r="G5663" i="3"/>
  <c r="H5663" i="3" l="1"/>
  <c r="I5663" i="3"/>
  <c r="G5664" i="3"/>
  <c r="I5664" i="3" l="1"/>
  <c r="H5664" i="3"/>
  <c r="G5665" i="3"/>
  <c r="I5665" i="3" l="1"/>
  <c r="H5665" i="3"/>
  <c r="G5666" i="3"/>
  <c r="Z12" i="6" s="1"/>
  <c r="Z14" i="6" l="1"/>
  <c r="Z55" i="6"/>
  <c r="Z54" i="6"/>
  <c r="I5666" i="3"/>
  <c r="H5666" i="3"/>
  <c r="G5667" i="3"/>
  <c r="Z19" i="6" l="1"/>
  <c r="Z20" i="6" s="1"/>
  <c r="Z68" i="6" s="1"/>
  <c r="H5667" i="3"/>
  <c r="I5667" i="3"/>
  <c r="G5668" i="3"/>
  <c r="Z62" i="6" l="1"/>
  <c r="Z63" i="6" s="1"/>
  <c r="Z64" i="6" s="1"/>
  <c r="Z45" i="6"/>
  <c r="Z57" i="6" s="1"/>
  <c r="Z61" i="6"/>
  <c r="Z22" i="6"/>
  <c r="Z26" i="6" s="1"/>
  <c r="Z28" i="6" s="1"/>
  <c r="Z29" i="6" s="1"/>
  <c r="Z43" i="6" s="1"/>
  <c r="Z44" i="6" s="1"/>
  <c r="I5668" i="3"/>
  <c r="H5668" i="3"/>
  <c r="G5669" i="3"/>
  <c r="Z37" i="6" l="1"/>
  <c r="Z38" i="6" s="1"/>
  <c r="I5669" i="3"/>
  <c r="H5669" i="3"/>
  <c r="G5670" i="3"/>
  <c r="I5670" i="3" l="1"/>
  <c r="H5670" i="3"/>
  <c r="G5671" i="3"/>
  <c r="H5671" i="3" l="1"/>
  <c r="I5671" i="3"/>
  <c r="G5672" i="3"/>
  <c r="I5672" i="3" l="1"/>
  <c r="H5672" i="3"/>
  <c r="G5673" i="3"/>
  <c r="I5673" i="3" l="1"/>
  <c r="H5673" i="3"/>
  <c r="G5674" i="3"/>
  <c r="I5674" i="3" l="1"/>
  <c r="H5674" i="3"/>
  <c r="G5675" i="3"/>
  <c r="H5675" i="3" l="1"/>
  <c r="I5675" i="3"/>
  <c r="G5676" i="3"/>
  <c r="I5676" i="3" l="1"/>
  <c r="H5676" i="3"/>
  <c r="G5677" i="3"/>
  <c r="I5677" i="3" l="1"/>
  <c r="H5677" i="3"/>
  <c r="G5678" i="3"/>
  <c r="I5678" i="3" l="1"/>
  <c r="H5678" i="3"/>
  <c r="G5679" i="3"/>
  <c r="H5679" i="3" l="1"/>
  <c r="I5679" i="3"/>
  <c r="G5680" i="3"/>
  <c r="I5680" i="3" l="1"/>
  <c r="H5680" i="3"/>
  <c r="G5681" i="3"/>
  <c r="I5681" i="3" l="1"/>
  <c r="H5681" i="3"/>
  <c r="G5682" i="3"/>
  <c r="I5682" i="3" l="1"/>
  <c r="H5682" i="3"/>
  <c r="G5683" i="3"/>
  <c r="H5683" i="3" l="1"/>
  <c r="I5683" i="3"/>
  <c r="G5684" i="3"/>
  <c r="I5684" i="3" l="1"/>
  <c r="H5684" i="3"/>
  <c r="G5685" i="3"/>
  <c r="I5685" i="3" l="1"/>
  <c r="H5685" i="3"/>
  <c r="G5686" i="3"/>
  <c r="I5686" i="3" l="1"/>
  <c r="H5686" i="3"/>
  <c r="G5687" i="3"/>
  <c r="H5687" i="3" l="1"/>
  <c r="I5687" i="3"/>
  <c r="G5688" i="3"/>
  <c r="I5688" i="3" l="1"/>
  <c r="H5688" i="3"/>
  <c r="G5689" i="3"/>
  <c r="I5689" i="3" l="1"/>
  <c r="H5689" i="3"/>
  <c r="G5690" i="3"/>
  <c r="I5690" i="3" l="1"/>
  <c r="H5690" i="3"/>
  <c r="G5691" i="3"/>
  <c r="H5691" i="3" l="1"/>
  <c r="I5691" i="3"/>
  <c r="G5692" i="3"/>
  <c r="I5692" i="3" l="1"/>
  <c r="H5692" i="3"/>
  <c r="G5693" i="3"/>
  <c r="I5693" i="3" l="1"/>
  <c r="H5693" i="3"/>
  <c r="G5694" i="3"/>
  <c r="I5694" i="3" l="1"/>
  <c r="H5694" i="3"/>
  <c r="G5695" i="3"/>
  <c r="H5695" i="3" l="1"/>
  <c r="I5695" i="3"/>
  <c r="G5696" i="3"/>
  <c r="AA12" i="6" s="1"/>
  <c r="AA14" i="6" l="1"/>
  <c r="AA55" i="6"/>
  <c r="AA54" i="6"/>
  <c r="I5696" i="3"/>
  <c r="H5696" i="3"/>
  <c r="G5697" i="3"/>
  <c r="AA19" i="6" l="1"/>
  <c r="AA20" i="6" s="1"/>
  <c r="AA68" i="6" s="1"/>
  <c r="I5697" i="3"/>
  <c r="H5697" i="3"/>
  <c r="G5698" i="3"/>
  <c r="AA62" i="6" l="1"/>
  <c r="AA63" i="6" s="1"/>
  <c r="AA64" i="6" s="1"/>
  <c r="AA45" i="6"/>
  <c r="AA57" i="6" s="1"/>
  <c r="AA61" i="6"/>
  <c r="AA22" i="6"/>
  <c r="AA26" i="6" s="1"/>
  <c r="AA28" i="6" s="1"/>
  <c r="AA29" i="6" s="1"/>
  <c r="AA37" i="6" s="1"/>
  <c r="AA38" i="6" s="1"/>
  <c r="I5698" i="3"/>
  <c r="H5698" i="3"/>
  <c r="G5699" i="3"/>
  <c r="AA43" i="6" l="1"/>
  <c r="AA44" i="6" s="1"/>
  <c r="H5699" i="3"/>
  <c r="I5699" i="3"/>
  <c r="G5700" i="3"/>
  <c r="I5700" i="3" l="1"/>
  <c r="H5700" i="3"/>
  <c r="G5701" i="3"/>
  <c r="I5701" i="3" l="1"/>
  <c r="H5701" i="3"/>
  <c r="G5702" i="3"/>
  <c r="I5702" i="3" l="1"/>
  <c r="H5702" i="3"/>
  <c r="G5703" i="3"/>
  <c r="H5703" i="3" l="1"/>
  <c r="I5703" i="3"/>
  <c r="G5704" i="3"/>
  <c r="I5704" i="3" l="1"/>
  <c r="H5704" i="3"/>
  <c r="G5705" i="3"/>
  <c r="I5705" i="3" l="1"/>
  <c r="H5705" i="3"/>
  <c r="G5706" i="3"/>
  <c r="I5706" i="3" l="1"/>
  <c r="H5706" i="3"/>
  <c r="G5707" i="3"/>
  <c r="H5707" i="3" l="1"/>
  <c r="I5707" i="3"/>
  <c r="G5708" i="3"/>
  <c r="I5708" i="3" l="1"/>
  <c r="H5708" i="3"/>
  <c r="G5709" i="3"/>
  <c r="I5709" i="3" l="1"/>
  <c r="H5709" i="3"/>
  <c r="G5710" i="3"/>
  <c r="I5710" i="3" l="1"/>
  <c r="H5710" i="3"/>
  <c r="G5711" i="3"/>
  <c r="H5711" i="3" l="1"/>
  <c r="I5711" i="3"/>
  <c r="G5712" i="3"/>
  <c r="I5712" i="3" l="1"/>
  <c r="H5712" i="3"/>
  <c r="G5713" i="3"/>
  <c r="I5713" i="3" l="1"/>
  <c r="H5713" i="3"/>
  <c r="G5714" i="3"/>
  <c r="I5714" i="3" l="1"/>
  <c r="H5714" i="3"/>
  <c r="G5715" i="3"/>
  <c r="H5715" i="3" l="1"/>
  <c r="I5715" i="3"/>
  <c r="G5716" i="3"/>
  <c r="I5716" i="3" l="1"/>
  <c r="H5716" i="3"/>
  <c r="G5717" i="3"/>
  <c r="I5717" i="3" l="1"/>
  <c r="H5717" i="3"/>
  <c r="G5718" i="3"/>
  <c r="I5718" i="3" l="1"/>
  <c r="H5718" i="3"/>
  <c r="G5719" i="3"/>
  <c r="H5719" i="3" l="1"/>
  <c r="I5719" i="3"/>
  <c r="G5720" i="3"/>
  <c r="I5720" i="3" l="1"/>
  <c r="H5720" i="3"/>
  <c r="G5721" i="3"/>
  <c r="I5721" i="3" l="1"/>
  <c r="H5721" i="3"/>
  <c r="G5722" i="3"/>
  <c r="I5722" i="3" l="1"/>
  <c r="H5722" i="3"/>
  <c r="G5723" i="3"/>
  <c r="H5723" i="3" l="1"/>
  <c r="I5723" i="3"/>
  <c r="G5724" i="3"/>
  <c r="I5724" i="3" l="1"/>
  <c r="H5724" i="3"/>
  <c r="G5725" i="3"/>
  <c r="I5725" i="3" l="1"/>
  <c r="H5725" i="3"/>
  <c r="G5726" i="3"/>
  <c r="I5726" i="3" l="1"/>
  <c r="H5726" i="3"/>
  <c r="G5727" i="3"/>
  <c r="AB12" i="6" s="1"/>
  <c r="AB54" i="6" l="1"/>
  <c r="AB14" i="6"/>
  <c r="AB55" i="6"/>
  <c r="H5727" i="3"/>
  <c r="I5727" i="3"/>
  <c r="G5728" i="3"/>
  <c r="AB19" i="6" l="1"/>
  <c r="AB20" i="6" s="1"/>
  <c r="AB68" i="6" s="1"/>
  <c r="I5728" i="3"/>
  <c r="H5728" i="3"/>
  <c r="G5729" i="3"/>
  <c r="AB62" i="6" l="1"/>
  <c r="AB63" i="6" s="1"/>
  <c r="AB64" i="6" s="1"/>
  <c r="AB45" i="6"/>
  <c r="AB57" i="6" s="1"/>
  <c r="AB61" i="6"/>
  <c r="AB22" i="6"/>
  <c r="AB26" i="6" s="1"/>
  <c r="AB28" i="6" s="1"/>
  <c r="AB29" i="6" s="1"/>
  <c r="AB37" i="6" s="1"/>
  <c r="AB38" i="6" s="1"/>
  <c r="I5729" i="3"/>
  <c r="H5729" i="3"/>
  <c r="G5730" i="3"/>
  <c r="AB43" i="6" l="1"/>
  <c r="AB44" i="6" s="1"/>
  <c r="I5730" i="3"/>
  <c r="H5730" i="3"/>
  <c r="G5731" i="3"/>
  <c r="I5731" i="3" l="1"/>
  <c r="H5731" i="3"/>
  <c r="G5732" i="3"/>
  <c r="I5732" i="3" l="1"/>
  <c r="H5732" i="3"/>
  <c r="G5733" i="3"/>
  <c r="H5733" i="3" l="1"/>
  <c r="I5733" i="3"/>
  <c r="G5734" i="3"/>
  <c r="I5734" i="3" l="1"/>
  <c r="H5734" i="3"/>
  <c r="G5735" i="3"/>
  <c r="I5735" i="3" l="1"/>
  <c r="H5735" i="3"/>
  <c r="G5736" i="3"/>
  <c r="I5736" i="3" l="1"/>
  <c r="H5736" i="3"/>
  <c r="G5737" i="3"/>
  <c r="H5737" i="3" l="1"/>
  <c r="I5737" i="3"/>
  <c r="G5738" i="3"/>
  <c r="I5738" i="3" l="1"/>
  <c r="H5738" i="3"/>
  <c r="G5739" i="3"/>
  <c r="I5739" i="3" l="1"/>
  <c r="H5739" i="3"/>
  <c r="G5740" i="3"/>
  <c r="I5740" i="3" l="1"/>
  <c r="H5740" i="3"/>
  <c r="G5741" i="3"/>
  <c r="H5741" i="3" l="1"/>
  <c r="I5741" i="3"/>
  <c r="G5742" i="3"/>
  <c r="I5742" i="3" l="1"/>
  <c r="H5742" i="3"/>
  <c r="G5743" i="3"/>
  <c r="I5743" i="3" l="1"/>
  <c r="H5743" i="3"/>
  <c r="G5744" i="3"/>
  <c r="I5744" i="3" l="1"/>
  <c r="H5744" i="3"/>
  <c r="G5745" i="3"/>
  <c r="H5745" i="3" l="1"/>
  <c r="I5745" i="3"/>
  <c r="G5746" i="3"/>
  <c r="I5746" i="3" l="1"/>
  <c r="H5746" i="3"/>
  <c r="G5747" i="3"/>
  <c r="I5747" i="3" l="1"/>
  <c r="H5747" i="3"/>
  <c r="G5748" i="3"/>
  <c r="I5748" i="3" l="1"/>
  <c r="H5748" i="3"/>
  <c r="G5749" i="3"/>
  <c r="H5749" i="3" l="1"/>
  <c r="I5749" i="3"/>
  <c r="G5750" i="3"/>
  <c r="I5750" i="3" l="1"/>
  <c r="H5750" i="3"/>
  <c r="G5751" i="3"/>
  <c r="I5751" i="3" l="1"/>
  <c r="H5751" i="3"/>
  <c r="G5752" i="3"/>
  <c r="I5752" i="3" l="1"/>
  <c r="H5752" i="3"/>
  <c r="G5753" i="3"/>
  <c r="H5753" i="3" l="1"/>
  <c r="I5753" i="3"/>
  <c r="G5754" i="3"/>
  <c r="I5754" i="3" l="1"/>
  <c r="H5754" i="3"/>
  <c r="G5755" i="3"/>
  <c r="I5755" i="3" l="1"/>
  <c r="H5755" i="3"/>
  <c r="G5756" i="3"/>
  <c r="I5756" i="3" l="1"/>
  <c r="H5756" i="3"/>
  <c r="G5757" i="3"/>
  <c r="AC12" i="6" s="1"/>
  <c r="AC55" i="6" l="1"/>
  <c r="AC54" i="6"/>
  <c r="AC14" i="6"/>
  <c r="H5757" i="3"/>
  <c r="I5757" i="3"/>
  <c r="G5758" i="3"/>
  <c r="AC19" i="6" l="1"/>
  <c r="AC20" i="6" s="1"/>
  <c r="AC68" i="6" s="1"/>
  <c r="I5758" i="3"/>
  <c r="H5758" i="3"/>
  <c r="G5759" i="3"/>
  <c r="AC62" i="6" l="1"/>
  <c r="AC63" i="6" s="1"/>
  <c r="AC64" i="6" s="1"/>
  <c r="AC45" i="6"/>
  <c r="AC57" i="6" s="1"/>
  <c r="AC61" i="6"/>
  <c r="AC22" i="6"/>
  <c r="AC26" i="6" s="1"/>
  <c r="AC28" i="6" s="1"/>
  <c r="AC29" i="6" s="1"/>
  <c r="AC37" i="6" s="1"/>
  <c r="AC38" i="6" s="1"/>
  <c r="I5759" i="3"/>
  <c r="H5759" i="3"/>
  <c r="G5760" i="3"/>
  <c r="AC43" i="6" l="1"/>
  <c r="AC44" i="6" s="1"/>
  <c r="I5760" i="3"/>
  <c r="H5760" i="3"/>
  <c r="G5761" i="3"/>
  <c r="H5761" i="3" l="1"/>
  <c r="I5761" i="3"/>
  <c r="G5762" i="3"/>
  <c r="I5762" i="3" l="1"/>
  <c r="H5762" i="3"/>
  <c r="G5763" i="3"/>
  <c r="I5763" i="3" l="1"/>
  <c r="H5763" i="3"/>
  <c r="G5764" i="3"/>
  <c r="I5764" i="3" l="1"/>
  <c r="H5764" i="3"/>
  <c r="G5765" i="3"/>
  <c r="H5765" i="3" l="1"/>
  <c r="I5765" i="3"/>
  <c r="G5766" i="3"/>
  <c r="I5766" i="3" l="1"/>
  <c r="H5766" i="3"/>
  <c r="G5767" i="3"/>
  <c r="I5767" i="3" l="1"/>
  <c r="H5767" i="3"/>
  <c r="G5768" i="3"/>
  <c r="I5768" i="3" l="1"/>
  <c r="H5768" i="3"/>
  <c r="G5769" i="3"/>
  <c r="H5769" i="3" l="1"/>
  <c r="I5769" i="3"/>
  <c r="G5770" i="3"/>
  <c r="I5770" i="3" l="1"/>
  <c r="H5770" i="3"/>
  <c r="G5771" i="3"/>
  <c r="I5771" i="3" l="1"/>
  <c r="H5771" i="3"/>
  <c r="G5772" i="3"/>
  <c r="I5772" i="3" l="1"/>
  <c r="H5772" i="3"/>
  <c r="G5773" i="3"/>
  <c r="H5773" i="3" l="1"/>
  <c r="I5773" i="3"/>
  <c r="G5774" i="3"/>
  <c r="I5774" i="3" l="1"/>
  <c r="H5774" i="3"/>
  <c r="G5775" i="3"/>
  <c r="I5775" i="3" l="1"/>
  <c r="H5775" i="3"/>
  <c r="G5776" i="3"/>
  <c r="I5776" i="3" l="1"/>
  <c r="H5776" i="3"/>
  <c r="G5777" i="3"/>
  <c r="H5777" i="3" l="1"/>
  <c r="I5777" i="3"/>
  <c r="G5778" i="3"/>
  <c r="I5778" i="3" l="1"/>
  <c r="H5778" i="3"/>
  <c r="G5779" i="3"/>
  <c r="I5779" i="3" l="1"/>
  <c r="H5779" i="3"/>
  <c r="G5780" i="3"/>
  <c r="I5780" i="3" l="1"/>
  <c r="H5780" i="3"/>
  <c r="G5781" i="3"/>
  <c r="H5781" i="3" l="1"/>
  <c r="I5781" i="3"/>
  <c r="G5782" i="3"/>
  <c r="I5782" i="3" l="1"/>
  <c r="H5782" i="3"/>
  <c r="G5783" i="3"/>
  <c r="I5783" i="3" l="1"/>
  <c r="H5783" i="3"/>
  <c r="G5784" i="3"/>
  <c r="I5784" i="3" l="1"/>
  <c r="H5784" i="3"/>
  <c r="G5785" i="3"/>
  <c r="H5785" i="3" l="1"/>
  <c r="I5785" i="3"/>
  <c r="G5786" i="3"/>
  <c r="I5786" i="3" l="1"/>
  <c r="H5786" i="3"/>
  <c r="G5787" i="3"/>
  <c r="AD12" i="6" s="1"/>
  <c r="AD54" i="6" l="1"/>
  <c r="AD14" i="6"/>
  <c r="AD55" i="6"/>
  <c r="I5787" i="3"/>
  <c r="H5787" i="3"/>
  <c r="G5788" i="3"/>
  <c r="AD19" i="6" l="1"/>
  <c r="AD20" i="6" s="1"/>
  <c r="AD68" i="6" s="1"/>
  <c r="I5788" i="3"/>
  <c r="H5788" i="3"/>
  <c r="G5789" i="3"/>
  <c r="AD62" i="6" l="1"/>
  <c r="AD63" i="6" s="1"/>
  <c r="AD64" i="6" s="1"/>
  <c r="AD45" i="6"/>
  <c r="AD57" i="6" s="1"/>
  <c r="AD61" i="6"/>
  <c r="AD22" i="6"/>
  <c r="AD26" i="6" s="1"/>
  <c r="AD28" i="6" s="1"/>
  <c r="AD29" i="6" s="1"/>
  <c r="AD37" i="6" s="1"/>
  <c r="AD38" i="6" s="1"/>
  <c r="H5789" i="3"/>
  <c r="I5789" i="3"/>
  <c r="G5790" i="3"/>
  <c r="AD43" i="6" l="1"/>
  <c r="AD44" i="6" s="1"/>
  <c r="I5790" i="3"/>
  <c r="H5790" i="3"/>
  <c r="G5791" i="3"/>
  <c r="I5791" i="3" l="1"/>
  <c r="H5791" i="3"/>
  <c r="G5792" i="3"/>
  <c r="I5792" i="3" l="1"/>
  <c r="H5792" i="3"/>
  <c r="G5793" i="3"/>
  <c r="H5793" i="3" l="1"/>
  <c r="I5793" i="3"/>
  <c r="G5794" i="3"/>
  <c r="I5794" i="3" l="1"/>
  <c r="H5794" i="3"/>
  <c r="G5795" i="3"/>
  <c r="I5795" i="3" l="1"/>
  <c r="H5795" i="3"/>
  <c r="G5796" i="3"/>
  <c r="I5796" i="3" l="1"/>
  <c r="H5796" i="3"/>
  <c r="G5797" i="3"/>
  <c r="H5797" i="3" l="1"/>
  <c r="I5797" i="3"/>
  <c r="G5798" i="3"/>
  <c r="I5798" i="3" l="1"/>
  <c r="H5798" i="3"/>
  <c r="G5799" i="3"/>
  <c r="I5799" i="3" l="1"/>
  <c r="H5799" i="3"/>
  <c r="G5800" i="3"/>
  <c r="I5800" i="3" l="1"/>
  <c r="H5800" i="3"/>
  <c r="G5801" i="3"/>
  <c r="H5801" i="3" l="1"/>
  <c r="I5801" i="3"/>
  <c r="G5802" i="3"/>
  <c r="I5802" i="3" l="1"/>
  <c r="H5802" i="3"/>
  <c r="G5803" i="3"/>
  <c r="I5803" i="3" l="1"/>
  <c r="H5803" i="3"/>
  <c r="G5804" i="3"/>
  <c r="I5804" i="3" l="1"/>
  <c r="H5804" i="3"/>
  <c r="G5805" i="3"/>
  <c r="H5805" i="3" l="1"/>
  <c r="I5805" i="3"/>
  <c r="G5806" i="3"/>
  <c r="I5806" i="3" l="1"/>
  <c r="H5806" i="3"/>
  <c r="G5807" i="3"/>
  <c r="I5807" i="3" l="1"/>
  <c r="H5807" i="3"/>
  <c r="G5808" i="3"/>
  <c r="I5808" i="3" l="1"/>
  <c r="H5808" i="3"/>
  <c r="G5809" i="3"/>
  <c r="H5809" i="3" l="1"/>
  <c r="I5809" i="3"/>
  <c r="G5810" i="3"/>
  <c r="I5810" i="3" l="1"/>
  <c r="H5810" i="3"/>
  <c r="G5811" i="3"/>
  <c r="I5811" i="3" l="1"/>
  <c r="H5811" i="3"/>
  <c r="G5812" i="3"/>
  <c r="I5812" i="3" l="1"/>
  <c r="H5812" i="3"/>
  <c r="G5813" i="3"/>
  <c r="H5813" i="3" l="1"/>
  <c r="I5813" i="3"/>
  <c r="G5814" i="3"/>
  <c r="I5814" i="3" l="1"/>
  <c r="H5814" i="3"/>
  <c r="G5815" i="3"/>
  <c r="I5815" i="3" l="1"/>
  <c r="H5815" i="3"/>
  <c r="G5816" i="3"/>
  <c r="I5816" i="3" l="1"/>
  <c r="H5816" i="3"/>
  <c r="G5817" i="3"/>
  <c r="H5817" i="3" l="1"/>
  <c r="I5817" i="3"/>
  <c r="G5818" i="3"/>
  <c r="AE12" i="6" s="1"/>
  <c r="AE54" i="6" l="1"/>
  <c r="AE14" i="6"/>
  <c r="AE55" i="6"/>
  <c r="I5818" i="3"/>
  <c r="H5818" i="3"/>
  <c r="G5819" i="3"/>
  <c r="AE19" i="6" l="1"/>
  <c r="AE20" i="6" s="1"/>
  <c r="AE68" i="6" s="1"/>
  <c r="I5819" i="3"/>
  <c r="H5819" i="3"/>
  <c r="G5820" i="3"/>
  <c r="AE62" i="6" l="1"/>
  <c r="AE63" i="6" s="1"/>
  <c r="AE64" i="6" s="1"/>
  <c r="AE45" i="6"/>
  <c r="AE57" i="6" s="1"/>
  <c r="AE61" i="6"/>
  <c r="AE22" i="6"/>
  <c r="AE26" i="6" s="1"/>
  <c r="AE28" i="6" s="1"/>
  <c r="AE29" i="6" s="1"/>
  <c r="AE43" i="6" s="1"/>
  <c r="AE44" i="6" s="1"/>
  <c r="I5820" i="3"/>
  <c r="H5820" i="3"/>
  <c r="G5821" i="3"/>
  <c r="AE37" i="6" l="1"/>
  <c r="AE38" i="6" s="1"/>
  <c r="H5821" i="3"/>
  <c r="I5821" i="3"/>
  <c r="G5822" i="3"/>
  <c r="I5822" i="3" l="1"/>
  <c r="H5822" i="3"/>
  <c r="G5823" i="3"/>
  <c r="I5823" i="3" l="1"/>
  <c r="H5823" i="3"/>
  <c r="G5824" i="3"/>
  <c r="I5824" i="3" l="1"/>
  <c r="H5824" i="3"/>
  <c r="G5825" i="3"/>
  <c r="H5825" i="3" l="1"/>
  <c r="I5825" i="3"/>
  <c r="G5826" i="3"/>
  <c r="I5826" i="3" l="1"/>
  <c r="H5826" i="3"/>
  <c r="G5827" i="3"/>
  <c r="I5827" i="3" l="1"/>
  <c r="H5827" i="3"/>
  <c r="G5828" i="3"/>
  <c r="I5828" i="3" l="1"/>
  <c r="H5828" i="3"/>
  <c r="G5829" i="3"/>
  <c r="H5829" i="3" l="1"/>
  <c r="I5829" i="3"/>
  <c r="G5830" i="3"/>
  <c r="I5830" i="3" l="1"/>
  <c r="H5830" i="3"/>
  <c r="G5831" i="3"/>
  <c r="I5831" i="3" l="1"/>
  <c r="H5831" i="3"/>
  <c r="G5832" i="3"/>
  <c r="I5832" i="3" l="1"/>
  <c r="H5832" i="3"/>
  <c r="G5833" i="3"/>
  <c r="H5833" i="3" l="1"/>
  <c r="I5833" i="3"/>
  <c r="G5834" i="3"/>
  <c r="I5834" i="3" l="1"/>
  <c r="H5834" i="3"/>
  <c r="G5835" i="3"/>
  <c r="I5835" i="3" l="1"/>
  <c r="H5835" i="3"/>
  <c r="G5836" i="3"/>
  <c r="I5836" i="3" l="1"/>
  <c r="H5836" i="3"/>
  <c r="G5837" i="3"/>
  <c r="H5837" i="3" l="1"/>
  <c r="I5837" i="3"/>
  <c r="G5838" i="3"/>
  <c r="I5838" i="3" l="1"/>
  <c r="H5838" i="3"/>
  <c r="G5839" i="3"/>
  <c r="I5839" i="3" l="1"/>
  <c r="H5839" i="3"/>
  <c r="G5840" i="3"/>
  <c r="I5840" i="3" l="1"/>
  <c r="H5840" i="3"/>
  <c r="G5841" i="3"/>
  <c r="H5841" i="3" l="1"/>
  <c r="I5841" i="3"/>
  <c r="G5842" i="3"/>
  <c r="I5842" i="3" l="1"/>
  <c r="H5842" i="3"/>
  <c r="G5843" i="3"/>
  <c r="I5843" i="3" l="1"/>
  <c r="H5843" i="3"/>
  <c r="G5844" i="3"/>
  <c r="I5844" i="3" l="1"/>
  <c r="H5844" i="3"/>
  <c r="G5845" i="3"/>
  <c r="H5845" i="3" l="1"/>
  <c r="I5845" i="3"/>
  <c r="G5846" i="3"/>
  <c r="I5846" i="3" l="1"/>
  <c r="H5846" i="3"/>
  <c r="G5847" i="3"/>
  <c r="I5847" i="3" l="1"/>
  <c r="H5847" i="3"/>
  <c r="G5848" i="3"/>
  <c r="AF12" i="6" s="1"/>
  <c r="AF54" i="6" l="1"/>
  <c r="AF14" i="6"/>
  <c r="AF55" i="6"/>
  <c r="I5848" i="3"/>
  <c r="H5848" i="3"/>
  <c r="G5849" i="3"/>
  <c r="AF19" i="6" l="1"/>
  <c r="AF20" i="6" s="1"/>
  <c r="AF68" i="6" s="1"/>
  <c r="H5849" i="3"/>
  <c r="I5849" i="3"/>
  <c r="G5850" i="3"/>
  <c r="AF62" i="6" l="1"/>
  <c r="AF63" i="6" s="1"/>
  <c r="AF64" i="6" s="1"/>
  <c r="AF45" i="6"/>
  <c r="AF57" i="6" s="1"/>
  <c r="AF61" i="6"/>
  <c r="AF22" i="6"/>
  <c r="AF26" i="6" s="1"/>
  <c r="AF28" i="6" s="1"/>
  <c r="AF29" i="6" s="1"/>
  <c r="AF43" i="6" s="1"/>
  <c r="AF44" i="6" s="1"/>
  <c r="I5850" i="3"/>
  <c r="H5850" i="3"/>
  <c r="G5851" i="3"/>
  <c r="AF37" i="6" l="1"/>
  <c r="AF38" i="6" s="1"/>
  <c r="I5851" i="3"/>
  <c r="H5851" i="3"/>
  <c r="G5852" i="3"/>
  <c r="I5852" i="3" l="1"/>
  <c r="H5852" i="3"/>
  <c r="G5853" i="3"/>
  <c r="H5853" i="3" l="1"/>
  <c r="I5853" i="3"/>
  <c r="G5854" i="3"/>
  <c r="I5854" i="3" l="1"/>
  <c r="H5854" i="3"/>
  <c r="G5855" i="3"/>
  <c r="I5855" i="3" l="1"/>
  <c r="H5855" i="3"/>
  <c r="G5856" i="3"/>
  <c r="I5856" i="3" l="1"/>
  <c r="H5856" i="3"/>
  <c r="G5857" i="3"/>
  <c r="H5857" i="3" l="1"/>
  <c r="I5857" i="3"/>
  <c r="G5858" i="3"/>
  <c r="I5858" i="3" l="1"/>
  <c r="H5858" i="3"/>
  <c r="G5859" i="3"/>
  <c r="I5859" i="3" l="1"/>
  <c r="H5859" i="3"/>
  <c r="G5860" i="3"/>
  <c r="I5860" i="3" l="1"/>
  <c r="H5860" i="3"/>
  <c r="G5861" i="3"/>
  <c r="H5861" i="3" l="1"/>
  <c r="I5861" i="3"/>
  <c r="G5862" i="3"/>
  <c r="I5862" i="3" l="1"/>
  <c r="H5862" i="3"/>
  <c r="G5863" i="3"/>
  <c r="I5863" i="3" l="1"/>
  <c r="H5863" i="3"/>
  <c r="G5864" i="3"/>
  <c r="I5864" i="3" l="1"/>
  <c r="H5864" i="3"/>
  <c r="G5865" i="3"/>
  <c r="H5865" i="3" l="1"/>
  <c r="I5865" i="3"/>
  <c r="G5866" i="3"/>
  <c r="I5866" i="3" l="1"/>
  <c r="H5866" i="3"/>
  <c r="G5867" i="3"/>
  <c r="I5867" i="3" l="1"/>
  <c r="H5867" i="3"/>
  <c r="G5868" i="3"/>
  <c r="I5868" i="3" l="1"/>
  <c r="H5868" i="3"/>
  <c r="G5869" i="3"/>
  <c r="H5869" i="3" l="1"/>
  <c r="I5869" i="3"/>
  <c r="G5870" i="3"/>
  <c r="I5870" i="3" l="1"/>
  <c r="H5870" i="3"/>
  <c r="G5871" i="3"/>
  <c r="I5871" i="3" l="1"/>
  <c r="H5871" i="3"/>
  <c r="G5872" i="3"/>
  <c r="I5872" i="3" l="1"/>
  <c r="H5872" i="3"/>
  <c r="G5873" i="3"/>
  <c r="H5873" i="3" l="1"/>
  <c r="I5873" i="3"/>
  <c r="G5874" i="3"/>
  <c r="I5874" i="3" l="1"/>
  <c r="H5874" i="3"/>
  <c r="G5875" i="3"/>
  <c r="I5875" i="3" l="1"/>
  <c r="H5875" i="3"/>
  <c r="G5876" i="3"/>
  <c r="I5876" i="3" l="1"/>
  <c r="H5876" i="3"/>
  <c r="G5877" i="3"/>
  <c r="H5877" i="3" l="1"/>
  <c r="I5877" i="3"/>
  <c r="G5878" i="3"/>
  <c r="I5878" i="3" l="1"/>
  <c r="H5878" i="3"/>
  <c r="G5879" i="3"/>
  <c r="AG12" i="6" s="1"/>
  <c r="AG54" i="6" l="1"/>
  <c r="AG14" i="6"/>
  <c r="AG55" i="6"/>
  <c r="I5879" i="3"/>
  <c r="H5879" i="3"/>
  <c r="G5880" i="3"/>
  <c r="AG19" i="6" l="1"/>
  <c r="AG20" i="6" s="1"/>
  <c r="AG68" i="6" s="1"/>
  <c r="I5880" i="3"/>
  <c r="H5880" i="3"/>
  <c r="G5881" i="3"/>
  <c r="AG62" i="6" l="1"/>
  <c r="AG63" i="6" s="1"/>
  <c r="AG64" i="6" s="1"/>
  <c r="AG45" i="6"/>
  <c r="AG57" i="6" s="1"/>
  <c r="AG61" i="6"/>
  <c r="AG22" i="6"/>
  <c r="AG26" i="6" s="1"/>
  <c r="AG28" i="6" s="1"/>
  <c r="AG29" i="6" s="1"/>
  <c r="AG37" i="6" s="1"/>
  <c r="AG38" i="6" s="1"/>
  <c r="H5881" i="3"/>
  <c r="I5881" i="3"/>
  <c r="G5882" i="3"/>
  <c r="AG43" i="6" l="1"/>
  <c r="AG44" i="6" s="1"/>
  <c r="I5882" i="3"/>
  <c r="H5882" i="3"/>
  <c r="G5883" i="3"/>
  <c r="I5883" i="3" l="1"/>
  <c r="H5883" i="3"/>
  <c r="G5884" i="3"/>
  <c r="I5884" i="3" l="1"/>
  <c r="H5884" i="3"/>
  <c r="G5885" i="3"/>
  <c r="H5885" i="3" l="1"/>
  <c r="I5885" i="3"/>
  <c r="G5886" i="3"/>
  <c r="I5886" i="3" l="1"/>
  <c r="H5886" i="3"/>
  <c r="G5887" i="3"/>
  <c r="I5887" i="3" l="1"/>
  <c r="H5887" i="3"/>
  <c r="G5888" i="3"/>
  <c r="I5888" i="3" l="1"/>
  <c r="H5888" i="3"/>
  <c r="G5889" i="3"/>
  <c r="H5889" i="3" l="1"/>
  <c r="I5889" i="3"/>
  <c r="G5890" i="3"/>
  <c r="I5890" i="3" l="1"/>
  <c r="H5890" i="3"/>
  <c r="G5891" i="3"/>
  <c r="I5891" i="3" l="1"/>
  <c r="H5891" i="3"/>
  <c r="G5892" i="3"/>
  <c r="I5892" i="3" l="1"/>
  <c r="H5892" i="3"/>
  <c r="G5893" i="3"/>
  <c r="H5893" i="3" l="1"/>
  <c r="I5893" i="3"/>
  <c r="G5894" i="3"/>
  <c r="I5894" i="3" l="1"/>
  <c r="H5894" i="3"/>
  <c r="G5895" i="3"/>
  <c r="I5895" i="3" l="1"/>
  <c r="H5895" i="3"/>
  <c r="G5896" i="3"/>
  <c r="I5896" i="3" l="1"/>
  <c r="H5896" i="3"/>
  <c r="G5897" i="3"/>
  <c r="H5897" i="3" l="1"/>
  <c r="I5897" i="3"/>
  <c r="G5898" i="3"/>
  <c r="I5898" i="3" l="1"/>
  <c r="H5898" i="3"/>
  <c r="G5899" i="3"/>
  <c r="I5899" i="3" l="1"/>
  <c r="H5899" i="3"/>
  <c r="G5900" i="3"/>
  <c r="I5900" i="3" l="1"/>
  <c r="H5900" i="3"/>
  <c r="G5901" i="3"/>
  <c r="H5901" i="3" l="1"/>
  <c r="I5901" i="3"/>
  <c r="G5902" i="3"/>
  <c r="I5902" i="3" l="1"/>
  <c r="H5902" i="3"/>
  <c r="G5903" i="3"/>
  <c r="I5903" i="3" l="1"/>
  <c r="H5903" i="3"/>
  <c r="G5904" i="3"/>
  <c r="I5904" i="3" l="1"/>
  <c r="H5904" i="3"/>
  <c r="G5905" i="3"/>
  <c r="H5905" i="3" l="1"/>
  <c r="I5905" i="3"/>
  <c r="G5906" i="3"/>
  <c r="I5906" i="3" l="1"/>
  <c r="H5906" i="3"/>
  <c r="G5907" i="3"/>
  <c r="I5907" i="3" l="1"/>
  <c r="H5907" i="3"/>
  <c r="G5908" i="3"/>
  <c r="I5908" i="3" l="1"/>
  <c r="H5908" i="3"/>
  <c r="G5909" i="3"/>
  <c r="AH12" i="6" s="1"/>
  <c r="AH14" i="6" l="1"/>
  <c r="AH55" i="6"/>
  <c r="AH54" i="6"/>
  <c r="H5909" i="3"/>
  <c r="I5909" i="3"/>
  <c r="G5910" i="3"/>
  <c r="AH19" i="6" l="1"/>
  <c r="AH20" i="6" s="1"/>
  <c r="AH68" i="6" s="1"/>
  <c r="I5910" i="3"/>
  <c r="H5910" i="3"/>
  <c r="G5911" i="3"/>
  <c r="AH62" i="6" l="1"/>
  <c r="AH63" i="6" s="1"/>
  <c r="AH64" i="6" s="1"/>
  <c r="AH45" i="6"/>
  <c r="AH57" i="6" s="1"/>
  <c r="AH61" i="6"/>
  <c r="AH22" i="6"/>
  <c r="AH26" i="6" s="1"/>
  <c r="AH28" i="6" s="1"/>
  <c r="AH29" i="6" s="1"/>
  <c r="AH43" i="6" s="1"/>
  <c r="AH44" i="6" s="1"/>
  <c r="I5911" i="3"/>
  <c r="H5911" i="3"/>
  <c r="G5912" i="3"/>
  <c r="AH37" i="6" l="1"/>
  <c r="AH38" i="6" s="1"/>
  <c r="I5912" i="3"/>
  <c r="H5912" i="3"/>
  <c r="G5913" i="3"/>
  <c r="H5913" i="3" l="1"/>
  <c r="I5913" i="3"/>
  <c r="G5914" i="3"/>
  <c r="I5914" i="3" l="1"/>
  <c r="H5914" i="3"/>
  <c r="G5915" i="3"/>
  <c r="I5915" i="3" l="1"/>
  <c r="H5915" i="3"/>
  <c r="G5916" i="3"/>
  <c r="I5916" i="3" l="1"/>
  <c r="H5916" i="3"/>
  <c r="G5917" i="3"/>
  <c r="H5917" i="3" l="1"/>
  <c r="I5917" i="3"/>
  <c r="G5918" i="3"/>
  <c r="I5918" i="3" l="1"/>
  <c r="H5918" i="3"/>
  <c r="G5919" i="3"/>
  <c r="I5919" i="3" l="1"/>
  <c r="H5919" i="3"/>
  <c r="G5920" i="3"/>
  <c r="I5920" i="3" l="1"/>
  <c r="H5920" i="3"/>
  <c r="G5921" i="3"/>
  <c r="H5921" i="3" l="1"/>
  <c r="I5921" i="3"/>
  <c r="G5922" i="3"/>
  <c r="I5922" i="3" l="1"/>
  <c r="H5922" i="3"/>
  <c r="G5923" i="3"/>
  <c r="I5923" i="3" l="1"/>
  <c r="H5923" i="3"/>
  <c r="G5924" i="3"/>
  <c r="I5924" i="3" l="1"/>
  <c r="H5924" i="3"/>
  <c r="G5925" i="3"/>
  <c r="H5925" i="3" l="1"/>
  <c r="I5925" i="3"/>
  <c r="G5926" i="3"/>
  <c r="I5926" i="3" l="1"/>
  <c r="H5926" i="3"/>
  <c r="G5927" i="3"/>
  <c r="I5927" i="3" l="1"/>
  <c r="H5927" i="3"/>
  <c r="G5928" i="3"/>
  <c r="I5928" i="3" l="1"/>
  <c r="H5928" i="3"/>
  <c r="G5929" i="3"/>
  <c r="H5929" i="3" l="1"/>
  <c r="I5929" i="3"/>
  <c r="G5930" i="3"/>
  <c r="I5930" i="3" l="1"/>
  <c r="H5930" i="3"/>
  <c r="G5931" i="3"/>
  <c r="I5931" i="3" l="1"/>
  <c r="H5931" i="3"/>
  <c r="G5932" i="3"/>
  <c r="I5932" i="3" l="1"/>
  <c r="H5932" i="3"/>
  <c r="G5933" i="3"/>
  <c r="H5933" i="3" l="1"/>
  <c r="I5933" i="3"/>
  <c r="G5934" i="3"/>
  <c r="I5934" i="3" l="1"/>
  <c r="H5934" i="3"/>
  <c r="G5935" i="3"/>
  <c r="I5935" i="3" l="1"/>
  <c r="H5935" i="3"/>
  <c r="G5936" i="3"/>
  <c r="I5936" i="3" l="1"/>
  <c r="H5936" i="3"/>
  <c r="G5937" i="3"/>
  <c r="H5937" i="3" l="1"/>
  <c r="I5937" i="3"/>
  <c r="G5938" i="3"/>
  <c r="I5938" i="3" l="1"/>
  <c r="H5938" i="3"/>
  <c r="G5939" i="3"/>
  <c r="AI12" i="6" s="1"/>
  <c r="AI14" i="6" l="1"/>
  <c r="AI54" i="6"/>
  <c r="AI55" i="6"/>
  <c r="I5939" i="3"/>
  <c r="H5939" i="3"/>
  <c r="G5940" i="3"/>
  <c r="AI19" i="6" l="1"/>
  <c r="AI20" i="6" s="1"/>
  <c r="AI68" i="6" s="1"/>
  <c r="I5940" i="3"/>
  <c r="H5940" i="3"/>
  <c r="G5941" i="3"/>
  <c r="AI62" i="6" l="1"/>
  <c r="AI63" i="6" s="1"/>
  <c r="AI64" i="6" s="1"/>
  <c r="AI45" i="6"/>
  <c r="AI57" i="6" s="1"/>
  <c r="AI61" i="6"/>
  <c r="AI22" i="6"/>
  <c r="AI26" i="6" s="1"/>
  <c r="AI28" i="6" s="1"/>
  <c r="AI29" i="6" s="1"/>
  <c r="H5941" i="3"/>
  <c r="I5941" i="3"/>
  <c r="G5942" i="3"/>
  <c r="AI37" i="6" l="1"/>
  <c r="AI38" i="6" s="1"/>
  <c r="AI43" i="6"/>
  <c r="AI44" i="6" s="1"/>
  <c r="I5942" i="3"/>
  <c r="H5942" i="3"/>
  <c r="G5943" i="3"/>
  <c r="I5943" i="3" l="1"/>
  <c r="H5943" i="3"/>
  <c r="G5944" i="3"/>
  <c r="I5944" i="3" l="1"/>
  <c r="H5944" i="3"/>
  <c r="G5945" i="3"/>
  <c r="H5945" i="3" l="1"/>
  <c r="I5945" i="3"/>
  <c r="G5946" i="3"/>
  <c r="I5946" i="3" l="1"/>
  <c r="H5946" i="3"/>
  <c r="G5947" i="3"/>
  <c r="I5947" i="3" l="1"/>
  <c r="H5947" i="3"/>
  <c r="G5948" i="3"/>
  <c r="I5948" i="3" l="1"/>
  <c r="H5948" i="3"/>
  <c r="G5949" i="3"/>
  <c r="H5949" i="3" l="1"/>
  <c r="I5949" i="3"/>
  <c r="G5950" i="3"/>
  <c r="I5950" i="3" l="1"/>
  <c r="H5950" i="3"/>
  <c r="G5951" i="3"/>
  <c r="I5951" i="3" l="1"/>
  <c r="H5951" i="3"/>
  <c r="G5952" i="3"/>
  <c r="I5952" i="3" l="1"/>
  <c r="H5952" i="3"/>
  <c r="G5953" i="3"/>
  <c r="H5953" i="3" l="1"/>
  <c r="I5953" i="3"/>
  <c r="G5954" i="3"/>
  <c r="I5954" i="3" l="1"/>
  <c r="H5954" i="3"/>
  <c r="G5955" i="3"/>
  <c r="I5955" i="3" l="1"/>
  <c r="H5955" i="3"/>
  <c r="G5956" i="3"/>
  <c r="I5956" i="3" l="1"/>
  <c r="H5956" i="3"/>
  <c r="G5957" i="3"/>
  <c r="H5957" i="3" l="1"/>
  <c r="I5957" i="3"/>
  <c r="G5958" i="3"/>
  <c r="I5958" i="3" l="1"/>
  <c r="H5958" i="3"/>
  <c r="G5959" i="3"/>
  <c r="I5959" i="3" l="1"/>
  <c r="H5959" i="3"/>
  <c r="G5960" i="3"/>
  <c r="I5960" i="3" l="1"/>
  <c r="H5960" i="3"/>
  <c r="G5961" i="3"/>
  <c r="H5961" i="3" l="1"/>
  <c r="I5961" i="3"/>
  <c r="G5962" i="3"/>
  <c r="I5962" i="3" l="1"/>
  <c r="H5962" i="3"/>
  <c r="G5963" i="3"/>
  <c r="I5963" i="3" l="1"/>
  <c r="H5963" i="3"/>
  <c r="G5964" i="3"/>
  <c r="I5964" i="3" l="1"/>
  <c r="H5964" i="3"/>
  <c r="G5965" i="3"/>
  <c r="H5965" i="3" l="1"/>
  <c r="I5965" i="3"/>
  <c r="G5966" i="3"/>
  <c r="I5966" i="3" l="1"/>
  <c r="H5966" i="3"/>
  <c r="G5967" i="3"/>
  <c r="I5967" i="3" l="1"/>
  <c r="H5967" i="3"/>
  <c r="G5968" i="3"/>
  <c r="I5968" i="3" l="1"/>
  <c r="H5968" i="3"/>
  <c r="G5969" i="3"/>
  <c r="H5969" i="3" l="1"/>
  <c r="I5969" i="3"/>
  <c r="G5970" i="3"/>
  <c r="AJ12" i="6" s="1"/>
  <c r="AJ54" i="6" l="1"/>
  <c r="AJ14" i="6"/>
  <c r="AJ55" i="6"/>
  <c r="I5970" i="3"/>
  <c r="H5970" i="3"/>
  <c r="G5971" i="3"/>
  <c r="AJ19" i="6" l="1"/>
  <c r="AJ20" i="6" s="1"/>
  <c r="AJ68" i="6" s="1"/>
  <c r="I5971" i="3"/>
  <c r="H5971" i="3"/>
  <c r="G5972" i="3"/>
  <c r="AJ62" i="6" l="1"/>
  <c r="AJ63" i="6" s="1"/>
  <c r="AJ64" i="6" s="1"/>
  <c r="AJ45" i="6"/>
  <c r="AJ57" i="6" s="1"/>
  <c r="AJ61" i="6"/>
  <c r="AJ22" i="6"/>
  <c r="AJ26" i="6" s="1"/>
  <c r="AJ28" i="6" s="1"/>
  <c r="AJ29" i="6" s="1"/>
  <c r="AJ43" i="6" s="1"/>
  <c r="AJ44" i="6" s="1"/>
  <c r="I5972" i="3"/>
  <c r="H5972" i="3"/>
  <c r="G5973" i="3"/>
  <c r="AJ37" i="6" l="1"/>
  <c r="AJ38" i="6" s="1"/>
  <c r="H5973" i="3"/>
  <c r="I5973" i="3"/>
  <c r="G5974" i="3"/>
  <c r="I5974" i="3" l="1"/>
  <c r="H5974" i="3"/>
  <c r="G5975" i="3"/>
  <c r="I5975" i="3" l="1"/>
  <c r="H5975" i="3"/>
  <c r="G5976" i="3"/>
  <c r="I5976" i="3" l="1"/>
  <c r="H5976" i="3"/>
  <c r="G5977" i="3"/>
  <c r="H5977" i="3" l="1"/>
  <c r="I5977" i="3"/>
  <c r="G5978" i="3"/>
  <c r="I5978" i="3" l="1"/>
  <c r="H5978" i="3"/>
  <c r="G5979" i="3"/>
  <c r="I5979" i="3" l="1"/>
  <c r="H5979" i="3"/>
  <c r="G5980" i="3"/>
  <c r="I5980" i="3" l="1"/>
  <c r="H5980" i="3"/>
  <c r="G5981" i="3"/>
  <c r="H5981" i="3" l="1"/>
  <c r="I5981" i="3"/>
  <c r="G5982" i="3"/>
  <c r="I5982" i="3" l="1"/>
  <c r="H5982" i="3"/>
  <c r="G5983" i="3"/>
  <c r="I5983" i="3" l="1"/>
  <c r="H5983" i="3"/>
  <c r="G5984" i="3"/>
  <c r="I5984" i="3" l="1"/>
  <c r="H5984" i="3"/>
  <c r="G5985" i="3"/>
  <c r="H5985" i="3" l="1"/>
  <c r="I5985" i="3"/>
  <c r="G5986" i="3"/>
  <c r="I5986" i="3" l="1"/>
  <c r="H5986" i="3"/>
  <c r="G5987" i="3"/>
  <c r="I5987" i="3" l="1"/>
  <c r="H5987" i="3"/>
  <c r="G5988" i="3"/>
  <c r="I5988" i="3" l="1"/>
  <c r="H5988" i="3"/>
  <c r="G5989" i="3"/>
  <c r="H5989" i="3" l="1"/>
  <c r="I5989" i="3"/>
  <c r="G5990" i="3"/>
  <c r="I5990" i="3" l="1"/>
  <c r="H5990" i="3"/>
  <c r="G5991" i="3"/>
  <c r="I5991" i="3" l="1"/>
  <c r="H5991" i="3"/>
  <c r="G5992" i="3"/>
  <c r="I5992" i="3" l="1"/>
  <c r="H5992" i="3"/>
  <c r="G5993" i="3"/>
  <c r="H5993" i="3" l="1"/>
  <c r="I5993" i="3"/>
  <c r="G5994" i="3"/>
  <c r="I5994" i="3" l="1"/>
  <c r="H5994" i="3"/>
  <c r="G5995" i="3"/>
  <c r="I5995" i="3" l="1"/>
  <c r="H5995" i="3"/>
  <c r="G5996" i="3"/>
  <c r="I5996" i="3" l="1"/>
  <c r="H5996" i="3"/>
  <c r="G5997" i="3"/>
  <c r="H5997" i="3" l="1"/>
  <c r="I5997" i="3"/>
  <c r="G5998" i="3"/>
  <c r="I5998" i="3" l="1"/>
  <c r="H5998" i="3"/>
  <c r="G5999" i="3"/>
  <c r="I5999" i="3" l="1"/>
  <c r="H5999" i="3"/>
  <c r="G6000" i="3"/>
  <c r="AK12" i="6" s="1"/>
  <c r="AK54" i="6" l="1"/>
  <c r="AK14" i="6"/>
  <c r="AK55" i="6"/>
  <c r="I6000" i="3"/>
  <c r="H6000" i="3"/>
  <c r="G6001" i="3"/>
  <c r="AK19" i="6" l="1"/>
  <c r="AK20" i="6" s="1"/>
  <c r="AK68" i="6" s="1"/>
  <c r="H6001" i="3"/>
  <c r="I6001" i="3"/>
  <c r="G6002" i="3"/>
  <c r="AK62" i="6" l="1"/>
  <c r="AK63" i="6" s="1"/>
  <c r="AK64" i="6" s="1"/>
  <c r="AK45" i="6"/>
  <c r="AK57" i="6" s="1"/>
  <c r="AK61" i="6"/>
  <c r="AK22" i="6"/>
  <c r="AK26" i="6" s="1"/>
  <c r="AK28" i="6" s="1"/>
  <c r="AK29" i="6" s="1"/>
  <c r="AK43" i="6" s="1"/>
  <c r="AK44" i="6" s="1"/>
  <c r="I6002" i="3"/>
  <c r="H6002" i="3"/>
  <c r="G6003" i="3"/>
  <c r="AK37" i="6" l="1"/>
  <c r="AK38" i="6" s="1"/>
  <c r="I6003" i="3"/>
  <c r="H6003" i="3"/>
  <c r="G6004" i="3"/>
  <c r="I6004" i="3" l="1"/>
  <c r="H6004" i="3"/>
  <c r="G6005" i="3"/>
  <c r="H6005" i="3" l="1"/>
  <c r="I6005" i="3"/>
  <c r="G6006" i="3"/>
  <c r="I6006" i="3" l="1"/>
  <c r="H6006" i="3"/>
  <c r="G6007" i="3"/>
  <c r="I6007" i="3" l="1"/>
  <c r="H6007" i="3"/>
  <c r="G6008" i="3"/>
  <c r="I6008" i="3" l="1"/>
  <c r="H6008" i="3"/>
  <c r="G6009" i="3"/>
  <c r="H6009" i="3" l="1"/>
  <c r="I6009" i="3"/>
  <c r="G6010" i="3"/>
  <c r="I6010" i="3" l="1"/>
  <c r="H6010" i="3"/>
  <c r="G6011" i="3"/>
  <c r="I6011" i="3" l="1"/>
  <c r="H6011" i="3"/>
  <c r="G6012" i="3"/>
  <c r="I6012" i="3" l="1"/>
  <c r="H6012" i="3"/>
  <c r="G6013" i="3"/>
  <c r="H6013" i="3" l="1"/>
  <c r="I6013" i="3"/>
  <c r="G6014" i="3"/>
  <c r="I6014" i="3" l="1"/>
  <c r="H6014" i="3"/>
  <c r="G6015" i="3"/>
  <c r="I6015" i="3" l="1"/>
  <c r="H6015" i="3"/>
  <c r="G6016" i="3"/>
  <c r="I6016" i="3" l="1"/>
  <c r="H6016" i="3"/>
  <c r="G6017" i="3"/>
  <c r="H6017" i="3" l="1"/>
  <c r="I6017" i="3"/>
  <c r="G6018" i="3"/>
  <c r="I6018" i="3" l="1"/>
  <c r="H6018" i="3"/>
  <c r="G6019" i="3"/>
  <c r="H6019" i="3" l="1"/>
  <c r="I6019" i="3"/>
  <c r="G6020" i="3"/>
  <c r="I6020" i="3" l="1"/>
  <c r="H6020" i="3"/>
  <c r="G6021" i="3"/>
  <c r="H6021" i="3" l="1"/>
  <c r="I6021" i="3"/>
  <c r="G6022" i="3"/>
  <c r="I6022" i="3" l="1"/>
  <c r="H6022" i="3"/>
  <c r="G6023" i="3"/>
  <c r="I6023" i="3" l="1"/>
  <c r="H6023" i="3"/>
  <c r="G6024" i="3"/>
  <c r="H6024" i="3" l="1"/>
  <c r="I6024" i="3"/>
  <c r="G6025" i="3"/>
  <c r="H6025" i="3" l="1"/>
  <c r="I6025" i="3"/>
  <c r="G6026" i="3"/>
  <c r="I6026" i="3" l="1"/>
  <c r="H6026" i="3"/>
  <c r="G6027" i="3"/>
  <c r="I6027" i="3" l="1"/>
  <c r="H6027" i="3"/>
  <c r="G6028" i="3"/>
  <c r="I6028" i="3" l="1"/>
  <c r="H6028" i="3"/>
  <c r="G6029" i="3"/>
  <c r="H6029" i="3" l="1"/>
  <c r="I6029" i="3"/>
  <c r="G6030" i="3"/>
  <c r="I6030" i="3" l="1"/>
  <c r="H6030" i="3"/>
  <c r="G6031" i="3"/>
  <c r="AL12" i="6" s="1"/>
  <c r="AL54" i="6" l="1"/>
  <c r="AL14" i="6"/>
  <c r="AL55" i="6"/>
  <c r="I6031" i="3"/>
  <c r="H6031" i="3"/>
  <c r="G6032" i="3"/>
  <c r="AL19" i="6" l="1"/>
  <c r="AL20" i="6" s="1"/>
  <c r="AL68" i="6" s="1"/>
  <c r="H6032" i="3"/>
  <c r="I6032" i="3"/>
  <c r="G6033" i="3"/>
  <c r="AL62" i="6" l="1"/>
  <c r="AL63" i="6" s="1"/>
  <c r="AL64" i="6" s="1"/>
  <c r="AL45" i="6"/>
  <c r="AL57" i="6" s="1"/>
  <c r="AL61" i="6"/>
  <c r="AL22" i="6"/>
  <c r="AL26" i="6" s="1"/>
  <c r="AL28" i="6" s="1"/>
  <c r="AL29" i="6" s="1"/>
  <c r="AL43" i="6" s="1"/>
  <c r="AL44" i="6" s="1"/>
  <c r="I6033" i="3"/>
  <c r="H6033" i="3"/>
  <c r="G6034" i="3"/>
  <c r="AL37" i="6" l="1"/>
  <c r="AL38" i="6" s="1"/>
  <c r="I6034" i="3"/>
  <c r="H6034" i="3"/>
  <c r="G6035" i="3"/>
  <c r="I6035" i="3" l="1"/>
  <c r="H6035" i="3"/>
  <c r="G6036" i="3"/>
  <c r="H6036" i="3" l="1"/>
  <c r="I6036" i="3"/>
  <c r="G6037" i="3"/>
  <c r="I6037" i="3" l="1"/>
  <c r="H6037" i="3"/>
  <c r="G6038" i="3"/>
  <c r="I6038" i="3" l="1"/>
  <c r="H6038" i="3"/>
  <c r="G6039" i="3"/>
  <c r="I6039" i="3" l="1"/>
  <c r="H6039" i="3"/>
  <c r="G6040" i="3"/>
  <c r="H6040" i="3" l="1"/>
  <c r="I6040" i="3"/>
  <c r="G6041" i="3"/>
  <c r="I6041" i="3" l="1"/>
  <c r="H6041" i="3"/>
  <c r="G6042" i="3"/>
  <c r="I6042" i="3" l="1"/>
  <c r="H6042" i="3"/>
  <c r="G6043" i="3"/>
  <c r="I6043" i="3" l="1"/>
  <c r="H6043" i="3"/>
  <c r="G6044" i="3"/>
  <c r="H6044" i="3" l="1"/>
  <c r="I6044" i="3"/>
  <c r="G6045" i="3"/>
  <c r="I6045" i="3" l="1"/>
  <c r="H6045" i="3"/>
  <c r="G6046" i="3"/>
  <c r="I6046" i="3" l="1"/>
  <c r="H6046" i="3"/>
  <c r="G6047" i="3"/>
  <c r="I6047" i="3" l="1"/>
  <c r="H6047" i="3"/>
  <c r="G6048" i="3"/>
  <c r="H6048" i="3" l="1"/>
  <c r="I6048" i="3"/>
  <c r="G6049" i="3"/>
  <c r="I6049" i="3" l="1"/>
  <c r="H6049" i="3"/>
  <c r="G6050" i="3"/>
  <c r="I6050" i="3" l="1"/>
  <c r="H6050" i="3"/>
  <c r="G6051" i="3"/>
  <c r="I6051" i="3" l="1"/>
  <c r="H6051" i="3"/>
  <c r="G6052" i="3"/>
  <c r="H6052" i="3" l="1"/>
  <c r="I6052" i="3"/>
  <c r="G6053" i="3"/>
  <c r="I6053" i="3" l="1"/>
  <c r="H6053" i="3"/>
  <c r="G6054" i="3"/>
  <c r="I6054" i="3" l="1"/>
  <c r="H6054" i="3"/>
  <c r="G6055" i="3"/>
  <c r="I6055" i="3" l="1"/>
  <c r="H6055" i="3"/>
  <c r="G6056" i="3"/>
  <c r="H6056" i="3" l="1"/>
  <c r="I6056" i="3"/>
  <c r="G6057" i="3"/>
  <c r="I6057" i="3" l="1"/>
  <c r="H6057" i="3"/>
  <c r="G6058" i="3"/>
  <c r="I6058" i="3" l="1"/>
  <c r="H6058" i="3"/>
  <c r="G6059" i="3"/>
  <c r="I6059" i="3" l="1"/>
  <c r="H6059" i="3"/>
  <c r="G6060" i="3"/>
  <c r="H6060" i="3" l="1"/>
  <c r="I6060" i="3"/>
  <c r="G6061" i="3"/>
  <c r="AM12" i="6" s="1"/>
  <c r="AM55" i="6" l="1"/>
  <c r="AM14" i="6"/>
  <c r="AM54" i="6"/>
  <c r="I6061" i="3"/>
  <c r="H6061" i="3"/>
  <c r="G6062" i="3"/>
  <c r="AM19" i="6" l="1"/>
  <c r="AM20" i="6" s="1"/>
  <c r="AM68" i="6" s="1"/>
  <c r="I6062" i="3"/>
  <c r="H6062" i="3"/>
  <c r="G6063" i="3"/>
  <c r="AM62" i="6" l="1"/>
  <c r="AM63" i="6" s="1"/>
  <c r="AM64" i="6" s="1"/>
  <c r="AM45" i="6"/>
  <c r="AM57" i="6" s="1"/>
  <c r="AM61" i="6"/>
  <c r="AM22" i="6"/>
  <c r="AM26" i="6" s="1"/>
  <c r="AM28" i="6" s="1"/>
  <c r="AM29" i="6" s="1"/>
  <c r="AM43" i="6" s="1"/>
  <c r="AM44" i="6" s="1"/>
  <c r="I6063" i="3"/>
  <c r="H6063" i="3"/>
  <c r="G6064" i="3"/>
  <c r="AM37" i="6" l="1"/>
  <c r="AM38" i="6" s="1"/>
  <c r="H6064" i="3"/>
  <c r="I6064" i="3"/>
  <c r="G6065" i="3"/>
  <c r="I6065" i="3" l="1"/>
  <c r="H6065" i="3"/>
  <c r="G6066" i="3"/>
  <c r="I6066" i="3" l="1"/>
  <c r="H6066" i="3"/>
  <c r="G6067" i="3"/>
  <c r="I6067" i="3" l="1"/>
  <c r="H6067" i="3"/>
  <c r="G6068" i="3"/>
  <c r="H6068" i="3" l="1"/>
  <c r="I6068" i="3"/>
  <c r="G6069" i="3"/>
  <c r="I6069" i="3" l="1"/>
  <c r="H6069" i="3"/>
  <c r="G6070" i="3"/>
  <c r="I6070" i="3" l="1"/>
  <c r="H6070" i="3"/>
  <c r="G6071" i="3"/>
  <c r="I6071" i="3" l="1"/>
  <c r="H6071" i="3"/>
  <c r="G6072" i="3"/>
  <c r="I6072" i="3" l="1"/>
  <c r="H6072" i="3"/>
  <c r="G6073" i="3"/>
  <c r="H6073" i="3" l="1"/>
  <c r="I6073" i="3"/>
  <c r="G6074" i="3"/>
  <c r="I6074" i="3" l="1"/>
  <c r="H6074" i="3"/>
  <c r="G6075" i="3"/>
  <c r="I6075" i="3" l="1"/>
  <c r="H6075" i="3"/>
  <c r="G6076" i="3"/>
  <c r="I6076" i="3" l="1"/>
  <c r="H6076" i="3"/>
  <c r="G6077" i="3"/>
  <c r="H6077" i="3" l="1"/>
  <c r="I6077" i="3"/>
  <c r="G6078" i="3"/>
  <c r="I6078" i="3" l="1"/>
  <c r="H6078" i="3"/>
  <c r="G6079" i="3"/>
  <c r="I6079" i="3" l="1"/>
  <c r="H6079" i="3"/>
  <c r="G6080" i="3"/>
  <c r="I6080" i="3" l="1"/>
  <c r="H6080" i="3"/>
  <c r="G6081" i="3"/>
  <c r="H6081" i="3" l="1"/>
  <c r="I6081" i="3"/>
  <c r="G6082" i="3"/>
  <c r="I6082" i="3" l="1"/>
  <c r="H6082" i="3"/>
  <c r="G6083" i="3"/>
  <c r="I6083" i="3" l="1"/>
  <c r="H6083" i="3"/>
  <c r="G6084" i="3"/>
  <c r="I6084" i="3" l="1"/>
  <c r="H6084" i="3"/>
  <c r="G6085" i="3"/>
  <c r="I6085" i="3" l="1"/>
  <c r="H6085" i="3"/>
  <c r="G6086" i="3"/>
  <c r="I6086" i="3" l="1"/>
  <c r="H6086" i="3"/>
  <c r="G6087" i="3"/>
  <c r="I6087" i="3" l="1"/>
  <c r="H6087" i="3"/>
  <c r="G6088" i="3"/>
  <c r="I6088" i="3" l="1"/>
  <c r="H6088" i="3"/>
  <c r="G6089" i="3"/>
  <c r="H6089" i="3" l="1"/>
  <c r="I6089" i="3"/>
  <c r="G6090" i="3"/>
  <c r="I6090" i="3" l="1"/>
  <c r="H6090" i="3"/>
  <c r="G6091" i="3"/>
  <c r="I6091" i="3" l="1"/>
  <c r="H6091" i="3"/>
  <c r="G6092" i="3"/>
  <c r="AN12" i="6" s="1"/>
  <c r="AN55" i="6" l="1"/>
  <c r="AN54" i="6"/>
  <c r="AN14" i="6"/>
  <c r="I6092" i="3"/>
  <c r="H6092" i="3"/>
  <c r="G6093" i="3"/>
  <c r="AN19" i="6" l="1"/>
  <c r="AN20" i="6" s="1"/>
  <c r="AN68" i="6" s="1"/>
  <c r="H6093" i="3"/>
  <c r="I6093" i="3"/>
  <c r="G6094" i="3"/>
  <c r="AN62" i="6" l="1"/>
  <c r="AN63" i="6" s="1"/>
  <c r="AN64" i="6" s="1"/>
  <c r="AN45" i="6"/>
  <c r="AN57" i="6" s="1"/>
  <c r="AN61" i="6"/>
  <c r="AN22" i="6"/>
  <c r="AN26" i="6" s="1"/>
  <c r="AN28" i="6" s="1"/>
  <c r="AN29" i="6" s="1"/>
  <c r="AN43" i="6" s="1"/>
  <c r="AN44" i="6" s="1"/>
  <c r="I6094" i="3"/>
  <c r="H6094" i="3"/>
  <c r="G6095" i="3"/>
  <c r="AN37" i="6" l="1"/>
  <c r="AN38" i="6" s="1"/>
  <c r="I6095" i="3"/>
  <c r="H6095" i="3"/>
  <c r="G6096" i="3"/>
  <c r="I6096" i="3" l="1"/>
  <c r="H6096" i="3"/>
  <c r="G6097" i="3"/>
  <c r="H6097" i="3" l="1"/>
  <c r="I6097" i="3"/>
  <c r="G6098" i="3"/>
  <c r="I6098" i="3" l="1"/>
  <c r="H6098" i="3"/>
  <c r="G6099" i="3"/>
  <c r="I6099" i="3" l="1"/>
  <c r="H6099" i="3"/>
  <c r="G6100" i="3"/>
  <c r="I6100" i="3" l="1"/>
  <c r="H6100" i="3"/>
  <c r="G6101" i="3"/>
  <c r="H6101" i="3" l="1"/>
  <c r="I6101" i="3"/>
  <c r="G6102" i="3"/>
  <c r="I6102" i="3" l="1"/>
  <c r="H6102" i="3"/>
  <c r="G6103" i="3"/>
  <c r="I6103" i="3" l="1"/>
  <c r="H6103" i="3"/>
  <c r="G6104" i="3"/>
  <c r="I6104" i="3" l="1"/>
  <c r="H6104" i="3"/>
  <c r="G6105" i="3"/>
  <c r="H6105" i="3" l="1"/>
  <c r="I6105" i="3"/>
  <c r="G6106" i="3"/>
  <c r="I6106" i="3" l="1"/>
  <c r="H6106" i="3"/>
  <c r="G6107" i="3"/>
  <c r="I6107" i="3" l="1"/>
  <c r="H6107" i="3"/>
  <c r="G6108" i="3"/>
  <c r="I6108" i="3" l="1"/>
  <c r="H6108" i="3"/>
  <c r="G6109" i="3"/>
  <c r="H6109" i="3" l="1"/>
  <c r="I6109" i="3"/>
  <c r="G6110" i="3"/>
  <c r="I6110" i="3" l="1"/>
  <c r="H6110" i="3"/>
  <c r="G6111" i="3"/>
  <c r="I6111" i="3" l="1"/>
  <c r="H6111" i="3"/>
  <c r="G6112" i="3"/>
  <c r="I6112" i="3" l="1"/>
  <c r="H6112" i="3"/>
  <c r="G6113" i="3"/>
  <c r="H6113" i="3" l="1"/>
  <c r="I6113" i="3"/>
  <c r="G6114" i="3"/>
  <c r="I6114" i="3" l="1"/>
  <c r="H6114" i="3"/>
  <c r="G6115" i="3"/>
  <c r="I6115" i="3" l="1"/>
  <c r="H6115" i="3"/>
  <c r="G6116" i="3"/>
  <c r="I6116" i="3" l="1"/>
  <c r="H6116" i="3"/>
  <c r="G6117" i="3"/>
  <c r="H6117" i="3" l="1"/>
  <c r="I6117" i="3"/>
  <c r="G6118" i="3"/>
  <c r="I6118" i="3" l="1"/>
  <c r="H6118" i="3"/>
  <c r="G6119" i="3"/>
  <c r="I6119" i="3" l="1"/>
  <c r="H6119" i="3"/>
  <c r="G6120" i="3"/>
  <c r="I6120" i="3" l="1"/>
  <c r="H6120" i="3"/>
  <c r="G6121" i="3"/>
  <c r="H6121" i="3" l="1"/>
  <c r="I6121" i="3"/>
  <c r="G6122" i="3"/>
  <c r="AO12" i="6" s="1"/>
  <c r="AO55" i="6" l="1"/>
  <c r="AO14" i="6"/>
  <c r="AO54" i="6"/>
  <c r="I6122" i="3"/>
  <c r="H6122" i="3"/>
  <c r="G6123" i="3"/>
  <c r="AO19" i="6" l="1"/>
  <c r="AO20" i="6" s="1"/>
  <c r="I6123" i="3"/>
  <c r="H6123" i="3"/>
  <c r="G6124" i="3"/>
  <c r="AO62" i="6" l="1"/>
  <c r="AO63" i="6" s="1"/>
  <c r="AO64" i="6" s="1"/>
  <c r="AO45" i="6"/>
  <c r="AO57" i="6" s="1"/>
  <c r="AO61" i="6"/>
  <c r="AO22" i="6"/>
  <c r="AO26" i="6" s="1"/>
  <c r="AO28" i="6" s="1"/>
  <c r="AO29" i="6" s="1"/>
  <c r="I6124" i="3"/>
  <c r="H6124" i="3"/>
  <c r="G6125" i="3"/>
  <c r="AO37" i="6" l="1"/>
  <c r="AO38" i="6" s="1"/>
  <c r="AO43" i="6"/>
  <c r="AO44" i="6" s="1"/>
  <c r="H6125" i="3"/>
  <c r="I6125" i="3"/>
  <c r="G6126" i="3"/>
  <c r="I6126" i="3" l="1"/>
  <c r="H6126" i="3"/>
  <c r="G6127" i="3"/>
  <c r="I6127" i="3" l="1"/>
  <c r="H6127" i="3"/>
  <c r="G6128" i="3"/>
  <c r="I6128" i="3" l="1"/>
  <c r="H6128" i="3"/>
  <c r="G6129" i="3"/>
  <c r="H6129" i="3" l="1"/>
  <c r="I6129" i="3"/>
  <c r="G6130" i="3"/>
  <c r="I6130" i="3" l="1"/>
  <c r="H6130" i="3"/>
  <c r="G6131" i="3"/>
  <c r="I6131" i="3" l="1"/>
  <c r="H6131" i="3"/>
  <c r="G6132" i="3"/>
  <c r="I6132" i="3" l="1"/>
  <c r="H6132" i="3"/>
  <c r="G6133" i="3"/>
  <c r="H6133" i="3" l="1"/>
  <c r="I6133" i="3"/>
  <c r="G6134" i="3"/>
  <c r="I6134" i="3" l="1"/>
  <c r="H6134" i="3"/>
  <c r="G6135" i="3"/>
  <c r="I6135" i="3" l="1"/>
  <c r="H6135" i="3"/>
  <c r="G6136" i="3"/>
  <c r="I6136" i="3" l="1"/>
  <c r="H6136" i="3"/>
  <c r="G6137" i="3"/>
  <c r="H6137" i="3" l="1"/>
  <c r="I6137" i="3"/>
  <c r="G6138" i="3"/>
  <c r="I6138" i="3" l="1"/>
  <c r="H6138" i="3"/>
  <c r="G6139" i="3"/>
  <c r="I6139" i="3" l="1"/>
  <c r="H6139" i="3"/>
  <c r="G6140" i="3"/>
  <c r="I6140" i="3" l="1"/>
  <c r="H6140" i="3"/>
  <c r="G6141" i="3"/>
  <c r="H6141" i="3" l="1"/>
  <c r="I6141" i="3"/>
  <c r="G6142" i="3"/>
  <c r="I6142" i="3" l="1"/>
  <c r="H6142" i="3"/>
  <c r="G6143" i="3"/>
  <c r="I6143" i="3" l="1"/>
  <c r="H6143" i="3"/>
  <c r="G6144" i="3"/>
  <c r="I6144" i="3" l="1"/>
  <c r="H6144" i="3"/>
  <c r="G6145" i="3"/>
  <c r="H6145" i="3" l="1"/>
  <c r="I6145" i="3"/>
  <c r="G6146" i="3"/>
  <c r="I6146" i="3" l="1"/>
  <c r="H6146" i="3"/>
  <c r="G6147" i="3"/>
  <c r="I6147" i="3" l="1"/>
  <c r="H6147" i="3"/>
  <c r="G6148" i="3"/>
  <c r="I6148" i="3" l="1"/>
  <c r="H6148" i="3"/>
  <c r="G6149" i="3"/>
  <c r="H6149" i="3" l="1"/>
  <c r="I6149" i="3"/>
  <c r="G6150" i="3"/>
  <c r="I6150" i="3" l="1"/>
  <c r="H6150" i="3"/>
  <c r="G6151" i="3"/>
  <c r="I6151" i="3" l="1"/>
  <c r="H6151" i="3"/>
  <c r="G6152" i="3"/>
  <c r="AP12" i="6" s="1"/>
  <c r="AP14" i="6" l="1"/>
  <c r="AP55" i="6"/>
  <c r="AP54" i="6"/>
  <c r="I6152" i="3"/>
  <c r="H6152" i="3"/>
  <c r="G6153" i="3"/>
  <c r="AP19" i="6" l="1"/>
  <c r="AP20" i="6" s="1"/>
  <c r="H6153" i="3"/>
  <c r="I6153" i="3"/>
  <c r="G6154" i="3"/>
  <c r="AP62" i="6" l="1"/>
  <c r="AP63" i="6" s="1"/>
  <c r="AP64" i="6" s="1"/>
  <c r="AP45" i="6"/>
  <c r="AP57" i="6" s="1"/>
  <c r="AP61" i="6"/>
  <c r="AP22" i="6"/>
  <c r="AP26" i="6" s="1"/>
  <c r="AP28" i="6" s="1"/>
  <c r="AP29" i="6" s="1"/>
  <c r="AP43" i="6" s="1"/>
  <c r="AP44" i="6" s="1"/>
  <c r="I6154" i="3"/>
  <c r="H6154" i="3"/>
  <c r="G6155" i="3"/>
  <c r="AP37" i="6" l="1"/>
  <c r="AP38" i="6" s="1"/>
  <c r="I6155" i="3"/>
  <c r="H6155" i="3"/>
  <c r="G6156" i="3"/>
  <c r="I6156" i="3" l="1"/>
  <c r="H6156" i="3"/>
  <c r="G6157" i="3"/>
  <c r="H6157" i="3" l="1"/>
  <c r="I6157" i="3"/>
  <c r="G6158" i="3"/>
  <c r="I6158" i="3" l="1"/>
  <c r="H6158" i="3"/>
  <c r="G6159" i="3"/>
  <c r="I6159" i="3" l="1"/>
  <c r="H6159" i="3"/>
  <c r="G6160" i="3"/>
  <c r="I6160" i="3" l="1"/>
  <c r="H6160" i="3"/>
  <c r="G6161" i="3"/>
  <c r="H6161" i="3" l="1"/>
  <c r="I6161" i="3"/>
  <c r="G6162" i="3"/>
  <c r="I6162" i="3" l="1"/>
  <c r="H6162" i="3"/>
  <c r="G6163" i="3"/>
  <c r="I6163" i="3" l="1"/>
  <c r="H6163" i="3"/>
  <c r="G6164" i="3"/>
  <c r="I6164" i="3" l="1"/>
  <c r="H6164" i="3"/>
  <c r="G6165" i="3"/>
  <c r="H6165" i="3" l="1"/>
  <c r="I6165" i="3"/>
  <c r="G6166" i="3"/>
  <c r="I6166" i="3" l="1"/>
  <c r="H6166" i="3"/>
  <c r="G6167" i="3"/>
  <c r="I6167" i="3" l="1"/>
  <c r="H6167" i="3"/>
  <c r="G6168" i="3"/>
  <c r="I6168" i="3" l="1"/>
  <c r="H6168" i="3"/>
  <c r="G6169" i="3"/>
  <c r="H6169" i="3" l="1"/>
  <c r="I6169" i="3"/>
  <c r="G6170" i="3"/>
  <c r="I6170" i="3" l="1"/>
  <c r="H6170" i="3"/>
  <c r="G6171" i="3"/>
  <c r="I6171" i="3" l="1"/>
  <c r="H6171" i="3"/>
  <c r="G6172" i="3"/>
  <c r="I6172" i="3" l="1"/>
  <c r="H6172" i="3"/>
  <c r="G6173" i="3"/>
  <c r="H6173" i="3" l="1"/>
  <c r="I6173" i="3"/>
  <c r="G6174" i="3"/>
  <c r="I6174" i="3" l="1"/>
  <c r="H6174" i="3"/>
  <c r="G6175" i="3"/>
  <c r="I6175" i="3" l="1"/>
  <c r="H6175" i="3"/>
  <c r="G6176" i="3"/>
  <c r="I6176" i="3" l="1"/>
  <c r="H6176" i="3"/>
  <c r="G6177" i="3"/>
  <c r="H6177" i="3" l="1"/>
  <c r="I6177" i="3"/>
  <c r="G6178" i="3"/>
  <c r="I6178" i="3" l="1"/>
  <c r="H6178" i="3"/>
  <c r="G6179" i="3"/>
  <c r="I6179" i="3" l="1"/>
  <c r="H6179" i="3"/>
  <c r="G6180" i="3"/>
  <c r="I6180" i="3" l="1"/>
  <c r="H6180" i="3"/>
  <c r="G6181" i="3"/>
  <c r="H6181" i="3" l="1"/>
  <c r="I6181" i="3"/>
  <c r="G6182" i="3"/>
  <c r="I6182" i="3" l="1"/>
  <c r="H6182" i="3"/>
  <c r="G6183" i="3"/>
  <c r="AQ12" i="6" s="1"/>
  <c r="AQ14" i="6" l="1"/>
  <c r="AQ54" i="6"/>
  <c r="AQ55" i="6"/>
  <c r="I6183" i="3"/>
  <c r="H6183" i="3"/>
  <c r="G6184" i="3"/>
  <c r="AQ19" i="6" l="1"/>
  <c r="AQ20" i="6" s="1"/>
  <c r="I6184" i="3"/>
  <c r="H6184" i="3"/>
  <c r="G6185" i="3"/>
  <c r="AQ62" i="6" l="1"/>
  <c r="AQ63" i="6" s="1"/>
  <c r="AQ64" i="6" s="1"/>
  <c r="AQ45" i="6"/>
  <c r="AQ57" i="6" s="1"/>
  <c r="AQ61" i="6"/>
  <c r="AQ22" i="6"/>
  <c r="AQ26" i="6" s="1"/>
  <c r="AQ28" i="6" s="1"/>
  <c r="AQ29" i="6" s="1"/>
  <c r="AQ43" i="6" s="1"/>
  <c r="AQ44" i="6" s="1"/>
  <c r="H6185" i="3"/>
  <c r="I6185" i="3"/>
  <c r="G6186" i="3"/>
  <c r="AQ37" i="6" l="1"/>
  <c r="AQ38" i="6" s="1"/>
  <c r="I6186" i="3"/>
  <c r="H6186" i="3"/>
  <c r="G6187" i="3"/>
  <c r="I6187" i="3" l="1"/>
  <c r="H6187" i="3"/>
  <c r="G6188" i="3"/>
  <c r="I6188" i="3" l="1"/>
  <c r="H6188" i="3"/>
  <c r="G6189" i="3"/>
  <c r="H6189" i="3" l="1"/>
  <c r="I6189" i="3"/>
  <c r="G6190" i="3"/>
  <c r="I6190" i="3" l="1"/>
  <c r="H6190" i="3"/>
  <c r="G6191" i="3"/>
  <c r="I6191" i="3" l="1"/>
  <c r="H6191" i="3"/>
  <c r="G6192" i="3"/>
  <c r="I6192" i="3" l="1"/>
  <c r="H6192" i="3"/>
  <c r="G6193" i="3"/>
  <c r="H6193" i="3" l="1"/>
  <c r="I6193" i="3"/>
  <c r="G6194" i="3"/>
  <c r="I6194" i="3" l="1"/>
  <c r="H6194" i="3"/>
  <c r="G6195" i="3"/>
  <c r="I6195" i="3" l="1"/>
  <c r="H6195" i="3"/>
  <c r="G6196" i="3"/>
  <c r="I6196" i="3" l="1"/>
  <c r="H6196" i="3"/>
  <c r="G6197" i="3"/>
  <c r="H6197" i="3" l="1"/>
  <c r="I6197" i="3"/>
  <c r="G6198" i="3"/>
  <c r="I6198" i="3" l="1"/>
  <c r="H6198" i="3"/>
  <c r="G6199" i="3"/>
  <c r="I6199" i="3" l="1"/>
  <c r="H6199" i="3"/>
  <c r="G6200" i="3"/>
  <c r="I6200" i="3" l="1"/>
  <c r="H6200" i="3"/>
  <c r="G6201" i="3"/>
  <c r="H6201" i="3" l="1"/>
  <c r="I6201" i="3"/>
  <c r="G6202" i="3"/>
  <c r="I6202" i="3" l="1"/>
  <c r="H6202" i="3"/>
  <c r="G6203" i="3"/>
  <c r="I6203" i="3" l="1"/>
  <c r="H6203" i="3"/>
  <c r="G6204" i="3"/>
  <c r="I6204" i="3" l="1"/>
  <c r="H6204" i="3"/>
  <c r="G6205" i="3"/>
  <c r="H6205" i="3" l="1"/>
  <c r="I6205" i="3"/>
  <c r="G6206" i="3"/>
  <c r="I6206" i="3" l="1"/>
  <c r="H6206" i="3"/>
  <c r="G6207" i="3"/>
  <c r="I6207" i="3" l="1"/>
  <c r="H6207" i="3"/>
  <c r="G6208" i="3"/>
  <c r="I6208" i="3" l="1"/>
  <c r="H6208" i="3"/>
  <c r="G6209" i="3"/>
  <c r="H6209" i="3" l="1"/>
  <c r="I6209" i="3"/>
  <c r="G6210" i="3"/>
  <c r="I6210" i="3" l="1"/>
  <c r="H6210" i="3"/>
  <c r="G6211" i="3"/>
  <c r="I6211" i="3" l="1"/>
  <c r="H6211" i="3"/>
  <c r="G6212" i="3"/>
  <c r="I6212" i="3" l="1"/>
  <c r="H6212" i="3"/>
  <c r="G6213" i="3"/>
  <c r="AR12" i="6" s="1"/>
  <c r="AR55" i="6" l="1"/>
  <c r="AR54" i="6"/>
  <c r="AR14" i="6"/>
  <c r="H6213" i="3"/>
  <c r="I6213" i="3"/>
  <c r="G6214" i="3"/>
  <c r="AR19" i="6" l="1"/>
  <c r="AR20" i="6" s="1"/>
  <c r="I6214" i="3"/>
  <c r="H6214" i="3"/>
  <c r="G6215" i="3"/>
  <c r="AR62" i="6" l="1"/>
  <c r="AR63" i="6" s="1"/>
  <c r="AR64" i="6" s="1"/>
  <c r="AR45" i="6"/>
  <c r="AR57" i="6" s="1"/>
  <c r="AR61" i="6"/>
  <c r="AR22" i="6"/>
  <c r="AR26" i="6" s="1"/>
  <c r="AR28" i="6" s="1"/>
  <c r="AR29" i="6" s="1"/>
  <c r="AR43" i="6" s="1"/>
  <c r="AR44" i="6" s="1"/>
  <c r="I6215" i="3"/>
  <c r="H6215" i="3"/>
  <c r="G6216" i="3"/>
  <c r="AR37" i="6" l="1"/>
  <c r="AR38" i="6" s="1"/>
  <c r="I6216" i="3"/>
  <c r="H6216" i="3"/>
  <c r="G6217" i="3"/>
  <c r="H6217" i="3" l="1"/>
  <c r="I6217" i="3"/>
  <c r="G6218" i="3"/>
  <c r="I6218" i="3" l="1"/>
  <c r="H6218" i="3"/>
  <c r="G6219" i="3"/>
  <c r="I6219" i="3" l="1"/>
  <c r="H6219" i="3"/>
  <c r="G6220" i="3"/>
  <c r="I6220" i="3" l="1"/>
  <c r="H6220" i="3"/>
  <c r="G6221" i="3"/>
  <c r="H6221" i="3" l="1"/>
  <c r="I6221" i="3"/>
  <c r="G6222" i="3"/>
  <c r="I6222" i="3" l="1"/>
  <c r="H6222" i="3"/>
  <c r="G6223" i="3"/>
  <c r="I6223" i="3" l="1"/>
  <c r="H6223" i="3"/>
  <c r="G6224" i="3"/>
  <c r="I6224" i="3" l="1"/>
  <c r="H6224" i="3"/>
  <c r="G6225" i="3"/>
  <c r="H6225" i="3" l="1"/>
  <c r="I6225" i="3"/>
  <c r="G6226" i="3"/>
  <c r="I6226" i="3" l="1"/>
  <c r="H6226" i="3"/>
  <c r="G6227" i="3"/>
  <c r="I6227" i="3" l="1"/>
  <c r="H6227" i="3"/>
  <c r="G6228" i="3"/>
  <c r="I6228" i="3" l="1"/>
  <c r="H6228" i="3"/>
  <c r="G6229" i="3"/>
  <c r="H6229" i="3" l="1"/>
  <c r="I6229" i="3"/>
  <c r="G6230" i="3"/>
  <c r="I6230" i="3" l="1"/>
  <c r="H6230" i="3"/>
  <c r="G6231" i="3"/>
  <c r="I6231" i="3" l="1"/>
  <c r="H6231" i="3"/>
  <c r="G6232" i="3"/>
  <c r="I6232" i="3" l="1"/>
  <c r="H6232" i="3"/>
  <c r="G6233" i="3"/>
  <c r="H6233" i="3" l="1"/>
  <c r="I6233" i="3"/>
  <c r="G6234" i="3"/>
  <c r="I6234" i="3" l="1"/>
  <c r="H6234" i="3"/>
  <c r="G6235" i="3"/>
  <c r="I6235" i="3" l="1"/>
  <c r="H6235" i="3"/>
  <c r="G6236" i="3"/>
  <c r="I6236" i="3" l="1"/>
  <c r="H6236" i="3"/>
  <c r="G6237" i="3"/>
  <c r="H6237" i="3" l="1"/>
  <c r="I6237" i="3"/>
  <c r="G6238" i="3"/>
  <c r="I6238" i="3" l="1"/>
  <c r="H6238" i="3"/>
  <c r="G6239" i="3"/>
  <c r="I6239" i="3" l="1"/>
  <c r="H6239" i="3"/>
  <c r="G6240" i="3"/>
  <c r="I6240" i="3" l="1"/>
  <c r="H6240" i="3"/>
  <c r="G6241" i="3"/>
  <c r="H6241" i="3" l="1"/>
  <c r="I6241" i="3"/>
  <c r="G6242" i="3"/>
  <c r="I6242" i="3" l="1"/>
  <c r="H6242" i="3"/>
  <c r="G6243" i="3"/>
  <c r="I6243" i="3" l="1"/>
  <c r="H6243" i="3"/>
  <c r="G6244" i="3"/>
  <c r="AS12" i="6" s="1"/>
  <c r="AS55" i="6" l="1"/>
  <c r="AS14" i="6"/>
  <c r="AS54" i="6"/>
  <c r="I6244" i="3"/>
  <c r="H6244" i="3"/>
  <c r="G6245" i="3"/>
  <c r="AS19" i="6" l="1"/>
  <c r="AS20" i="6" s="1"/>
  <c r="H6245" i="3"/>
  <c r="I6245" i="3"/>
  <c r="G6246" i="3"/>
  <c r="AS62" i="6" l="1"/>
  <c r="AS63" i="6" s="1"/>
  <c r="AS64" i="6" s="1"/>
  <c r="AS45" i="6"/>
  <c r="AS57" i="6" s="1"/>
  <c r="AS61" i="6"/>
  <c r="AS22" i="6"/>
  <c r="AS26" i="6" s="1"/>
  <c r="AS28" i="6" s="1"/>
  <c r="AS29" i="6" s="1"/>
  <c r="AS43" i="6" s="1"/>
  <c r="AS44" i="6" s="1"/>
  <c r="I6246" i="3"/>
  <c r="H6246" i="3"/>
  <c r="G6247" i="3"/>
  <c r="AS37" i="6" l="1"/>
  <c r="AS38" i="6" s="1"/>
  <c r="I6247" i="3"/>
  <c r="H6247" i="3"/>
  <c r="G6248" i="3"/>
  <c r="I6248" i="3" l="1"/>
  <c r="H6248" i="3"/>
  <c r="G6249" i="3"/>
  <c r="H6249" i="3" l="1"/>
  <c r="I6249" i="3"/>
  <c r="G6250" i="3"/>
  <c r="I6250" i="3" l="1"/>
  <c r="H6250" i="3"/>
  <c r="G6251" i="3"/>
  <c r="I6251" i="3" l="1"/>
  <c r="H6251" i="3"/>
  <c r="G6252" i="3"/>
  <c r="I6252" i="3" l="1"/>
  <c r="H6252" i="3"/>
  <c r="G6253" i="3"/>
  <c r="H6253" i="3" l="1"/>
  <c r="I6253" i="3"/>
  <c r="G6254" i="3"/>
  <c r="I6254" i="3" l="1"/>
  <c r="H6254" i="3"/>
  <c r="G6255" i="3"/>
  <c r="I6255" i="3" l="1"/>
  <c r="H6255" i="3"/>
  <c r="G6256" i="3"/>
  <c r="I6256" i="3" l="1"/>
  <c r="H6256" i="3"/>
  <c r="G6257" i="3"/>
  <c r="H6257" i="3" l="1"/>
  <c r="I6257" i="3"/>
  <c r="G6258" i="3"/>
  <c r="I6258" i="3" l="1"/>
  <c r="H6258" i="3"/>
  <c r="G6259" i="3"/>
  <c r="I6259" i="3" l="1"/>
  <c r="H6259" i="3"/>
  <c r="G6260" i="3"/>
  <c r="I6260" i="3" l="1"/>
  <c r="H6260" i="3"/>
  <c r="G6261" i="3"/>
  <c r="H6261" i="3" l="1"/>
  <c r="I6261" i="3"/>
  <c r="G6262" i="3"/>
  <c r="I6262" i="3" l="1"/>
  <c r="H6262" i="3"/>
  <c r="G6263" i="3"/>
  <c r="I6263" i="3" l="1"/>
  <c r="H6263" i="3"/>
  <c r="G6264" i="3"/>
  <c r="I6264" i="3" l="1"/>
  <c r="H6264" i="3"/>
  <c r="G6265" i="3"/>
  <c r="H6265" i="3" l="1"/>
  <c r="I6265" i="3"/>
  <c r="G6266" i="3"/>
  <c r="I6266" i="3" l="1"/>
  <c r="H6266" i="3"/>
  <c r="G6267" i="3"/>
  <c r="I6267" i="3" l="1"/>
  <c r="H6267" i="3"/>
  <c r="G6268" i="3"/>
  <c r="I6268" i="3" l="1"/>
  <c r="H6268" i="3"/>
  <c r="G6269" i="3"/>
  <c r="H6269" i="3" l="1"/>
  <c r="I6269" i="3"/>
  <c r="G6270" i="3"/>
  <c r="I6270" i="3" l="1"/>
  <c r="H6270" i="3"/>
  <c r="G6271" i="3"/>
  <c r="I6271" i="3" l="1"/>
  <c r="H6271" i="3"/>
  <c r="G6272" i="3"/>
  <c r="I6272" i="3" l="1"/>
  <c r="H6272" i="3"/>
  <c r="G6273" i="3"/>
  <c r="H6273" i="3" l="1"/>
  <c r="I6273" i="3"/>
  <c r="G6274" i="3"/>
  <c r="AT12" i="6" s="1"/>
  <c r="AT55" i="6" l="1"/>
  <c r="AT54" i="6"/>
  <c r="AT14" i="6"/>
  <c r="I6274" i="3"/>
  <c r="H6274" i="3"/>
  <c r="G6275" i="3"/>
  <c r="AT19" i="6" l="1"/>
  <c r="AT20" i="6" s="1"/>
  <c r="I6275" i="3"/>
  <c r="H6275" i="3"/>
  <c r="G6276" i="3"/>
  <c r="AT62" i="6" l="1"/>
  <c r="AT63" i="6" s="1"/>
  <c r="AT64" i="6" s="1"/>
  <c r="AT45" i="6"/>
  <c r="AT57" i="6" s="1"/>
  <c r="AT61" i="6"/>
  <c r="AT22" i="6"/>
  <c r="AT26" i="6" s="1"/>
  <c r="AT28" i="6" s="1"/>
  <c r="AT29" i="6" s="1"/>
  <c r="AT43" i="6" s="1"/>
  <c r="AT44" i="6" s="1"/>
  <c r="I6276" i="3"/>
  <c r="H6276" i="3"/>
  <c r="G6277" i="3"/>
  <c r="AT37" i="6" l="1"/>
  <c r="AT38" i="6" s="1"/>
  <c r="H6277" i="3"/>
  <c r="I6277" i="3"/>
  <c r="G6278" i="3"/>
  <c r="I6278" i="3" l="1"/>
  <c r="H6278" i="3"/>
  <c r="G6279" i="3"/>
  <c r="I6279" i="3" l="1"/>
  <c r="H6279" i="3"/>
  <c r="G6280" i="3"/>
  <c r="I6280" i="3" l="1"/>
  <c r="H6280" i="3"/>
  <c r="G6281" i="3"/>
  <c r="H6281" i="3" l="1"/>
  <c r="I6281" i="3"/>
  <c r="G6282" i="3"/>
  <c r="I6282" i="3" l="1"/>
  <c r="H6282" i="3"/>
  <c r="G6283" i="3"/>
  <c r="I6283" i="3" l="1"/>
  <c r="H6283" i="3"/>
  <c r="G6284" i="3"/>
  <c r="I6284" i="3" l="1"/>
  <c r="H6284" i="3"/>
  <c r="G6285" i="3"/>
  <c r="H6285" i="3" l="1"/>
  <c r="I6285" i="3"/>
  <c r="G6286" i="3"/>
  <c r="I6286" i="3" l="1"/>
  <c r="H6286" i="3"/>
  <c r="G6287" i="3"/>
  <c r="I6287" i="3" l="1"/>
  <c r="H6287" i="3"/>
  <c r="G6288" i="3"/>
  <c r="I6288" i="3" l="1"/>
  <c r="H6288" i="3"/>
  <c r="G6289" i="3"/>
  <c r="H6289" i="3" l="1"/>
  <c r="I6289" i="3"/>
  <c r="G6290" i="3"/>
  <c r="I6290" i="3" l="1"/>
  <c r="H6290" i="3"/>
  <c r="G6291" i="3"/>
  <c r="I6291" i="3" l="1"/>
  <c r="H6291" i="3"/>
  <c r="G6292" i="3"/>
  <c r="I6292" i="3" l="1"/>
  <c r="H6292" i="3"/>
  <c r="G6293" i="3"/>
  <c r="H6293" i="3" l="1"/>
  <c r="I6293" i="3"/>
  <c r="G6294" i="3"/>
  <c r="I6294" i="3" l="1"/>
  <c r="H6294" i="3"/>
  <c r="G6295" i="3"/>
  <c r="I6295" i="3" l="1"/>
  <c r="H6295" i="3"/>
  <c r="G6296" i="3"/>
  <c r="I6296" i="3" l="1"/>
  <c r="H6296" i="3"/>
  <c r="G6297" i="3"/>
  <c r="H6297" i="3" l="1"/>
  <c r="I6297" i="3"/>
  <c r="G6298" i="3"/>
  <c r="I6298" i="3" l="1"/>
  <c r="H6298" i="3"/>
  <c r="G6299" i="3"/>
  <c r="I6299" i="3" l="1"/>
  <c r="H6299" i="3"/>
  <c r="G6300" i="3"/>
  <c r="I6300" i="3" l="1"/>
  <c r="H6300" i="3"/>
  <c r="G6301" i="3"/>
  <c r="H6301" i="3" l="1"/>
  <c r="I6301" i="3"/>
  <c r="G6302" i="3"/>
  <c r="I6302" i="3" l="1"/>
  <c r="H6302" i="3"/>
  <c r="G6303" i="3"/>
  <c r="I6303" i="3" l="1"/>
  <c r="H6303" i="3"/>
  <c r="G6304" i="3"/>
  <c r="AU12" i="6" s="1"/>
  <c r="AU14" i="6" l="1"/>
  <c r="AU54" i="6"/>
  <c r="AU55" i="6"/>
  <c r="I6304" i="3"/>
  <c r="H6304" i="3"/>
  <c r="G6305" i="3"/>
  <c r="AU19" i="6" l="1"/>
  <c r="AU20" i="6" s="1"/>
  <c r="H6305" i="3"/>
  <c r="I6305" i="3"/>
  <c r="G6306" i="3"/>
  <c r="AU62" i="6" l="1"/>
  <c r="AU63" i="6" s="1"/>
  <c r="AU64" i="6" s="1"/>
  <c r="AU45" i="6"/>
  <c r="AU57" i="6" s="1"/>
  <c r="AU61" i="6"/>
  <c r="AU22" i="6"/>
  <c r="AU26" i="6" s="1"/>
  <c r="AU28" i="6" s="1"/>
  <c r="AU29" i="6" s="1"/>
  <c r="AU43" i="6" s="1"/>
  <c r="AU44" i="6" s="1"/>
  <c r="I6306" i="3"/>
  <c r="H6306" i="3"/>
  <c r="G6307" i="3"/>
  <c r="AU37" i="6" l="1"/>
  <c r="AU38" i="6" s="1"/>
  <c r="I6307" i="3"/>
  <c r="H6307" i="3"/>
  <c r="G6308" i="3"/>
  <c r="I6308" i="3" l="1"/>
  <c r="H6308" i="3"/>
  <c r="G6309" i="3"/>
  <c r="H6309" i="3" l="1"/>
  <c r="I6309" i="3"/>
  <c r="G6310" i="3"/>
  <c r="I6310" i="3" l="1"/>
  <c r="H6310" i="3"/>
  <c r="G6311" i="3"/>
  <c r="I6311" i="3" l="1"/>
  <c r="H6311" i="3"/>
  <c r="G6312" i="3"/>
  <c r="I6312" i="3" l="1"/>
  <c r="H6312" i="3"/>
  <c r="G6313" i="3"/>
  <c r="H6313" i="3" l="1"/>
  <c r="I6313" i="3"/>
  <c r="G6314" i="3"/>
  <c r="I6314" i="3" l="1"/>
  <c r="H6314" i="3"/>
  <c r="G6315" i="3"/>
  <c r="I6315" i="3" l="1"/>
  <c r="H6315" i="3"/>
  <c r="G6316" i="3"/>
  <c r="I6316" i="3" l="1"/>
  <c r="H6316" i="3"/>
  <c r="G6317" i="3"/>
  <c r="H6317" i="3" l="1"/>
  <c r="I6317" i="3"/>
  <c r="G6318" i="3"/>
  <c r="I6318" i="3" l="1"/>
  <c r="H6318" i="3"/>
  <c r="G6319" i="3"/>
  <c r="I6319" i="3" l="1"/>
  <c r="H6319" i="3"/>
  <c r="G6320" i="3"/>
  <c r="I6320" i="3" l="1"/>
  <c r="H6320" i="3"/>
  <c r="G6321" i="3"/>
  <c r="H6321" i="3" l="1"/>
  <c r="I6321" i="3"/>
  <c r="G6322" i="3"/>
  <c r="I6322" i="3" l="1"/>
  <c r="H6322" i="3"/>
  <c r="G6323" i="3"/>
  <c r="I6323" i="3" l="1"/>
  <c r="H6323" i="3"/>
  <c r="G6324" i="3"/>
  <c r="G6325" i="3" s="1"/>
  <c r="G6326" i="3" s="1"/>
  <c r="G6327" i="3" s="1"/>
  <c r="G6328" i="3" s="1"/>
  <c r="G6329" i="3" s="1"/>
  <c r="I6324" i="3" l="1"/>
  <c r="H6324" i="3"/>
  <c r="H6325" i="3" l="1"/>
  <c r="I6325" i="3"/>
  <c r="I6326" i="3" l="1"/>
  <c r="H6326" i="3"/>
  <c r="I6327" i="3" l="1"/>
  <c r="H6327" i="3"/>
  <c r="I6328" i="3" l="1"/>
  <c r="H6328" i="3"/>
  <c r="H6329" i="3" l="1"/>
  <c r="I6329" i="3"/>
  <c r="G6330" i="3"/>
  <c r="I6330" i="3" l="1"/>
  <c r="H6330" i="3"/>
  <c r="G6331" i="3"/>
  <c r="I6331" i="3" l="1"/>
  <c r="H6331" i="3"/>
  <c r="G6332" i="3"/>
  <c r="I6332" i="3" l="1"/>
  <c r="H6332" i="3"/>
  <c r="G6333" i="3"/>
  <c r="H6333" i="3" l="1"/>
  <c r="I6333" i="3"/>
  <c r="G6334" i="3"/>
  <c r="I6334" i="3" l="1"/>
  <c r="H6334" i="3"/>
  <c r="G6335" i="3"/>
  <c r="AV12" i="6" s="1"/>
  <c r="AV55" i="6" l="1"/>
  <c r="AV54" i="6"/>
  <c r="AV14" i="6"/>
  <c r="I6335" i="3"/>
  <c r="H6335" i="3"/>
  <c r="G6336" i="3"/>
  <c r="AV19" i="6" l="1"/>
  <c r="AV20" i="6" s="1"/>
  <c r="I6336" i="3"/>
  <c r="H6336" i="3"/>
  <c r="G6337" i="3"/>
  <c r="AV62" i="6" l="1"/>
  <c r="AV63" i="6" s="1"/>
  <c r="AV64" i="6" s="1"/>
  <c r="AV45" i="6"/>
  <c r="AV57" i="6" s="1"/>
  <c r="AV61" i="6"/>
  <c r="AV22" i="6"/>
  <c r="AV26" i="6" s="1"/>
  <c r="AV28" i="6" s="1"/>
  <c r="AV29" i="6" s="1"/>
  <c r="H6337" i="3"/>
  <c r="I6337" i="3"/>
  <c r="G6338" i="3"/>
  <c r="AV43" i="6" l="1"/>
  <c r="AV44" i="6" s="1"/>
  <c r="AV37" i="6"/>
  <c r="AV38" i="6" s="1"/>
  <c r="I6338" i="3"/>
  <c r="H6338" i="3"/>
  <c r="G6339" i="3"/>
  <c r="I6339" i="3" l="1"/>
  <c r="H6339" i="3"/>
  <c r="G6340" i="3"/>
  <c r="I6340" i="3" l="1"/>
  <c r="H6340" i="3"/>
  <c r="G6341" i="3"/>
  <c r="H6341" i="3" l="1"/>
  <c r="I6341" i="3"/>
  <c r="G6342" i="3"/>
  <c r="I6342" i="3" l="1"/>
  <c r="H6342" i="3"/>
  <c r="G6343" i="3"/>
  <c r="I6343" i="3" l="1"/>
  <c r="H6343" i="3"/>
  <c r="G6344" i="3"/>
  <c r="I6344" i="3" l="1"/>
  <c r="H6344" i="3"/>
  <c r="G6345" i="3"/>
  <c r="H6345" i="3" l="1"/>
  <c r="I6345" i="3"/>
  <c r="G6346" i="3"/>
  <c r="I6346" i="3" l="1"/>
  <c r="H6346" i="3"/>
  <c r="G6347" i="3"/>
  <c r="I6347" i="3" l="1"/>
  <c r="H6347" i="3"/>
  <c r="G6348" i="3"/>
  <c r="I6348" i="3" l="1"/>
  <c r="H6348" i="3"/>
  <c r="G6349" i="3"/>
  <c r="H6349" i="3" l="1"/>
  <c r="I6349" i="3"/>
  <c r="G6350" i="3"/>
  <c r="I6350" i="3" l="1"/>
  <c r="H6350" i="3"/>
  <c r="G6351" i="3"/>
  <c r="I6351" i="3" l="1"/>
  <c r="H6351" i="3"/>
  <c r="G6352" i="3"/>
  <c r="I6352" i="3" l="1"/>
  <c r="H6352" i="3"/>
  <c r="G6353" i="3"/>
  <c r="H6353" i="3" l="1"/>
  <c r="I6353" i="3"/>
  <c r="G6354" i="3"/>
  <c r="I6354" i="3" l="1"/>
  <c r="H6354" i="3"/>
  <c r="G6355" i="3"/>
  <c r="I6355" i="3" l="1"/>
  <c r="H6355" i="3"/>
  <c r="G6356" i="3"/>
  <c r="I6356" i="3" l="1"/>
  <c r="H6356" i="3"/>
  <c r="G6357" i="3"/>
  <c r="H6357" i="3" l="1"/>
  <c r="I6357" i="3"/>
  <c r="G6358" i="3"/>
  <c r="I6358" i="3" l="1"/>
  <c r="H6358" i="3"/>
  <c r="G6359" i="3"/>
  <c r="I6359" i="3" l="1"/>
  <c r="H6359" i="3"/>
  <c r="G6360" i="3"/>
  <c r="I6360" i="3" l="1"/>
  <c r="H6360" i="3"/>
  <c r="G6361" i="3"/>
  <c r="H6361" i="3" l="1"/>
  <c r="I6361" i="3"/>
  <c r="G6362" i="3"/>
  <c r="I6362" i="3" l="1"/>
  <c r="H6362" i="3"/>
  <c r="G6363" i="3"/>
  <c r="I6363" i="3" l="1"/>
  <c r="H6363" i="3"/>
  <c r="G6364" i="3"/>
  <c r="I6364" i="3" l="1"/>
  <c r="H6364" i="3"/>
  <c r="G6365" i="3"/>
  <c r="AW12" i="6" s="1"/>
  <c r="AW54" i="6" l="1"/>
  <c r="AW14" i="6"/>
  <c r="AW55" i="6"/>
  <c r="H6365" i="3"/>
  <c r="I6365" i="3"/>
  <c r="G6366" i="3"/>
  <c r="AW19" i="6" l="1"/>
  <c r="AW20" i="6" s="1"/>
  <c r="I6366" i="3"/>
  <c r="H6366" i="3"/>
  <c r="G6367" i="3"/>
  <c r="AW62" i="6" l="1"/>
  <c r="AW63" i="6" s="1"/>
  <c r="AW64" i="6" s="1"/>
  <c r="AW45" i="6"/>
  <c r="AW57" i="6" s="1"/>
  <c r="AW61" i="6"/>
  <c r="AW22" i="6"/>
  <c r="AW26" i="6" s="1"/>
  <c r="AW28" i="6" s="1"/>
  <c r="AW29" i="6" s="1"/>
  <c r="AW37" i="6" s="1"/>
  <c r="AW38" i="6" s="1"/>
  <c r="I6367" i="3"/>
  <c r="H6367" i="3"/>
  <c r="G6368" i="3"/>
  <c r="AW43" i="6" l="1"/>
  <c r="AW44" i="6" s="1"/>
  <c r="I6368" i="3"/>
  <c r="H6368" i="3"/>
  <c r="G6369" i="3"/>
  <c r="H6369" i="3" l="1"/>
  <c r="I6369" i="3"/>
  <c r="G6370" i="3"/>
  <c r="I6370" i="3" l="1"/>
  <c r="H6370" i="3"/>
  <c r="G6371" i="3"/>
  <c r="I6371" i="3" l="1"/>
  <c r="H6371" i="3"/>
  <c r="G6372" i="3"/>
  <c r="I6372" i="3" l="1"/>
  <c r="H6372" i="3"/>
  <c r="G6373" i="3"/>
  <c r="H6373" i="3" l="1"/>
  <c r="I6373" i="3"/>
  <c r="G6374" i="3"/>
  <c r="I6374" i="3" l="1"/>
  <c r="H6374" i="3"/>
  <c r="G6375" i="3"/>
  <c r="I6375" i="3" l="1"/>
  <c r="H6375" i="3"/>
  <c r="G6376" i="3"/>
  <c r="I6376" i="3" l="1"/>
  <c r="H6376" i="3"/>
  <c r="G6377" i="3"/>
  <c r="H6377" i="3" l="1"/>
  <c r="I6377" i="3"/>
  <c r="G6378" i="3"/>
  <c r="I6378" i="3" l="1"/>
  <c r="H6378" i="3"/>
  <c r="G6379" i="3"/>
  <c r="I6379" i="3" l="1"/>
  <c r="H6379" i="3"/>
  <c r="G6380" i="3"/>
  <c r="I6380" i="3" l="1"/>
  <c r="H6380" i="3"/>
  <c r="G6381" i="3"/>
  <c r="H6381" i="3" l="1"/>
  <c r="I6381" i="3"/>
  <c r="G6382" i="3"/>
  <c r="I6382" i="3" l="1"/>
  <c r="H6382" i="3"/>
  <c r="G6383" i="3"/>
  <c r="I6383" i="3" l="1"/>
  <c r="H6383" i="3"/>
  <c r="G6384" i="3"/>
  <c r="I6384" i="3" l="1"/>
  <c r="H6384" i="3"/>
  <c r="G6385" i="3"/>
  <c r="H6385" i="3" l="1"/>
  <c r="I6385" i="3"/>
  <c r="G6386" i="3"/>
  <c r="I6386" i="3" l="1"/>
  <c r="H6386" i="3"/>
  <c r="G6387" i="3"/>
  <c r="I6387" i="3" l="1"/>
  <c r="H6387" i="3"/>
  <c r="G6388" i="3"/>
  <c r="I6388" i="3" l="1"/>
  <c r="H6388" i="3"/>
  <c r="G6389" i="3"/>
  <c r="H6389" i="3" l="1"/>
  <c r="I6389" i="3"/>
  <c r="G6390" i="3"/>
  <c r="I6390" i="3" l="1"/>
  <c r="H6390" i="3"/>
  <c r="G6391" i="3"/>
  <c r="I6391" i="3" l="1"/>
  <c r="H6391" i="3"/>
  <c r="G6392" i="3"/>
  <c r="I6392" i="3" l="1"/>
  <c r="H6392" i="3"/>
  <c r="G6393" i="3"/>
  <c r="H6393" i="3" l="1"/>
  <c r="I6393" i="3"/>
  <c r="G6394" i="3"/>
  <c r="I6394" i="3" l="1"/>
  <c r="H6394" i="3"/>
  <c r="G6395" i="3"/>
  <c r="I6395" i="3" l="1"/>
  <c r="H6395" i="3"/>
  <c r="G6396" i="3"/>
  <c r="AX12" i="6" s="1"/>
  <c r="AX54" i="6" l="1"/>
  <c r="AX14" i="6"/>
  <c r="AX55" i="6"/>
  <c r="I6396" i="3"/>
  <c r="H6396" i="3"/>
  <c r="G6397" i="3"/>
  <c r="AX19" i="6" l="1"/>
  <c r="AX20" i="6" s="1"/>
  <c r="H6397" i="3"/>
  <c r="I6397" i="3"/>
  <c r="G6398" i="3"/>
  <c r="AX62" i="6" l="1"/>
  <c r="AX63" i="6" s="1"/>
  <c r="AX64" i="6" s="1"/>
  <c r="AX45" i="6"/>
  <c r="AX57" i="6" s="1"/>
  <c r="AX61" i="6"/>
  <c r="AX22" i="6"/>
  <c r="AX26" i="6" s="1"/>
  <c r="AX28" i="6" s="1"/>
  <c r="AX29" i="6" s="1"/>
  <c r="AX43" i="6" s="1"/>
  <c r="AX44" i="6" s="1"/>
  <c r="I6398" i="3"/>
  <c r="H6398" i="3"/>
  <c r="G6399" i="3"/>
  <c r="AX37" i="6" l="1"/>
  <c r="AX38" i="6" s="1"/>
  <c r="I6399" i="3"/>
  <c r="H6399" i="3"/>
  <c r="G6400" i="3"/>
  <c r="I6400" i="3" l="1"/>
  <c r="H6400" i="3"/>
  <c r="G6401" i="3"/>
  <c r="H6401" i="3" l="1"/>
  <c r="I6401" i="3"/>
  <c r="G6402" i="3"/>
  <c r="I6402" i="3" l="1"/>
  <c r="H6402" i="3"/>
  <c r="G6403" i="3"/>
  <c r="I6403" i="3" l="1"/>
  <c r="H6403" i="3"/>
  <c r="G6404" i="3"/>
  <c r="I6404" i="3" l="1"/>
  <c r="H6404" i="3"/>
  <c r="G6405" i="3"/>
  <c r="H6405" i="3" l="1"/>
  <c r="I6405" i="3"/>
  <c r="G6406" i="3"/>
  <c r="I6406" i="3" l="1"/>
  <c r="H6406" i="3"/>
  <c r="G6407" i="3"/>
  <c r="I6407" i="3" l="1"/>
  <c r="H6407" i="3"/>
  <c r="G6408" i="3"/>
  <c r="I6408" i="3" l="1"/>
  <c r="H6408" i="3"/>
  <c r="G6409" i="3"/>
  <c r="H6409" i="3" l="1"/>
  <c r="I6409" i="3"/>
  <c r="G6410" i="3"/>
  <c r="I6410" i="3" l="1"/>
  <c r="H6410" i="3"/>
  <c r="G6411" i="3"/>
  <c r="I6411" i="3" l="1"/>
  <c r="H6411" i="3"/>
  <c r="G6412" i="3"/>
  <c r="I6412" i="3" l="1"/>
  <c r="H6412" i="3"/>
  <c r="G6413" i="3"/>
  <c r="H6413" i="3" l="1"/>
  <c r="I6413" i="3"/>
  <c r="G6414" i="3"/>
  <c r="I6414" i="3" l="1"/>
  <c r="H6414" i="3"/>
  <c r="G6415" i="3"/>
  <c r="I6415" i="3" l="1"/>
  <c r="H6415" i="3"/>
  <c r="G6416" i="3"/>
  <c r="I6416" i="3" l="1"/>
  <c r="H6416" i="3"/>
  <c r="G6417" i="3"/>
  <c r="H6417" i="3" l="1"/>
  <c r="I6417" i="3"/>
  <c r="G6418" i="3"/>
  <c r="I6418" i="3" l="1"/>
  <c r="H6418" i="3"/>
  <c r="G6419" i="3"/>
  <c r="I6419" i="3" l="1"/>
  <c r="H6419" i="3"/>
  <c r="G6420" i="3"/>
  <c r="I6420" i="3" l="1"/>
  <c r="H6420" i="3"/>
  <c r="G6421" i="3"/>
  <c r="H6421" i="3" l="1"/>
  <c r="I6421" i="3"/>
  <c r="G6422" i="3"/>
  <c r="I6422" i="3" l="1"/>
  <c r="H6422" i="3"/>
  <c r="G6423" i="3"/>
  <c r="I6423" i="3" l="1"/>
  <c r="H6423" i="3"/>
  <c r="G6424" i="3"/>
  <c r="I6424" i="3" l="1"/>
  <c r="H6424" i="3"/>
  <c r="G6425" i="3"/>
  <c r="H6425" i="3" l="1"/>
  <c r="I6425" i="3"/>
  <c r="G6426" i="3"/>
  <c r="AY12" i="6" s="1"/>
  <c r="AY55" i="6" l="1"/>
  <c r="AY14" i="6"/>
  <c r="AY54" i="6"/>
  <c r="I6426" i="3"/>
  <c r="H6426" i="3"/>
  <c r="G6427" i="3"/>
  <c r="AY19" i="6" l="1"/>
  <c r="AY20" i="6" s="1"/>
  <c r="I6427" i="3"/>
  <c r="H6427" i="3"/>
  <c r="G6428" i="3"/>
  <c r="AY62" i="6" l="1"/>
  <c r="AY63" i="6" s="1"/>
  <c r="AY64" i="6" s="1"/>
  <c r="AY45" i="6"/>
  <c r="AY57" i="6" s="1"/>
  <c r="AY61" i="6"/>
  <c r="AY22" i="6"/>
  <c r="AY26" i="6" s="1"/>
  <c r="AY28" i="6" s="1"/>
  <c r="AY29" i="6" s="1"/>
  <c r="AY43" i="6" s="1"/>
  <c r="AY44" i="6" s="1"/>
  <c r="I6428" i="3"/>
  <c r="H6428" i="3"/>
  <c r="G6429" i="3"/>
  <c r="AY37" i="6" l="1"/>
  <c r="AY38" i="6" s="1"/>
  <c r="H6429" i="3"/>
  <c r="I6429" i="3"/>
  <c r="G6430" i="3"/>
  <c r="I6430" i="3" l="1"/>
  <c r="H6430" i="3"/>
  <c r="G6431" i="3"/>
  <c r="I6431" i="3" l="1"/>
  <c r="H6431" i="3"/>
  <c r="G6432" i="3"/>
  <c r="I6432" i="3" l="1"/>
  <c r="H6432" i="3"/>
  <c r="G6433" i="3"/>
  <c r="H6433" i="3" l="1"/>
  <c r="I6433" i="3"/>
  <c r="G6434" i="3"/>
  <c r="I6434" i="3" l="1"/>
  <c r="H6434" i="3"/>
  <c r="G6435" i="3"/>
  <c r="I6435" i="3" l="1"/>
  <c r="H6435" i="3"/>
  <c r="G6436" i="3"/>
  <c r="I6436" i="3" l="1"/>
  <c r="H6436" i="3"/>
  <c r="G6437" i="3"/>
  <c r="H6437" i="3" l="1"/>
  <c r="I6437" i="3"/>
  <c r="G6438" i="3"/>
  <c r="I6438" i="3" l="1"/>
  <c r="H6438" i="3"/>
  <c r="G6439" i="3"/>
  <c r="I6439" i="3" l="1"/>
  <c r="H6439" i="3"/>
  <c r="G6440" i="3"/>
  <c r="I6440" i="3" l="1"/>
  <c r="H6440" i="3"/>
  <c r="G6441" i="3"/>
  <c r="H6441" i="3" l="1"/>
  <c r="I6441" i="3"/>
  <c r="G6442" i="3"/>
  <c r="I6442" i="3" l="1"/>
  <c r="H6442" i="3"/>
  <c r="G6443" i="3"/>
  <c r="I6443" i="3" l="1"/>
  <c r="H6443" i="3"/>
  <c r="G6444" i="3"/>
  <c r="I6444" i="3" l="1"/>
  <c r="H6444" i="3"/>
  <c r="G6445" i="3"/>
  <c r="H6445" i="3" l="1"/>
  <c r="I6445" i="3"/>
  <c r="G6446" i="3"/>
  <c r="I6446" i="3" l="1"/>
  <c r="H6446" i="3"/>
  <c r="G6447" i="3"/>
  <c r="I6447" i="3" l="1"/>
  <c r="H6447" i="3"/>
  <c r="G6448" i="3"/>
  <c r="I6448" i="3" l="1"/>
  <c r="H6448" i="3"/>
  <c r="G6449" i="3"/>
  <c r="H6449" i="3" l="1"/>
  <c r="I6449" i="3"/>
  <c r="G6450" i="3"/>
  <c r="I6450" i="3" l="1"/>
  <c r="H6450" i="3"/>
  <c r="G6451" i="3"/>
  <c r="I6451" i="3" l="1"/>
  <c r="H6451" i="3"/>
  <c r="G6452" i="3"/>
  <c r="I6452" i="3" l="1"/>
  <c r="H6452" i="3"/>
  <c r="G6453" i="3"/>
  <c r="H6453" i="3" l="1"/>
  <c r="I6453" i="3"/>
  <c r="G6454" i="3"/>
  <c r="I6454" i="3" l="1"/>
  <c r="H6454" i="3"/>
  <c r="G6455" i="3"/>
  <c r="I6455" i="3" l="1"/>
  <c r="H6455" i="3"/>
  <c r="G6456" i="3"/>
  <c r="I6456" i="3" l="1"/>
  <c r="H6456" i="3"/>
  <c r="G6457" i="3"/>
  <c r="AZ12" i="6" s="1"/>
  <c r="AZ55" i="6" l="1"/>
  <c r="AZ54" i="6"/>
  <c r="AZ14" i="6"/>
  <c r="H6457" i="3"/>
  <c r="I6457" i="3"/>
  <c r="G6458" i="3"/>
  <c r="AZ19" i="6" l="1"/>
  <c r="AZ20" i="6" s="1"/>
  <c r="I6458" i="3"/>
  <c r="H6458" i="3"/>
  <c r="G6459" i="3"/>
  <c r="AZ62" i="6" l="1"/>
  <c r="AZ63" i="6" s="1"/>
  <c r="AZ64" i="6" s="1"/>
  <c r="AZ45" i="6"/>
  <c r="AZ57" i="6" s="1"/>
  <c r="AZ61" i="6"/>
  <c r="AZ22" i="6"/>
  <c r="AZ26" i="6" s="1"/>
  <c r="AZ28" i="6" s="1"/>
  <c r="AZ29" i="6" s="1"/>
  <c r="AZ43" i="6" s="1"/>
  <c r="AZ44" i="6" s="1"/>
  <c r="I6459" i="3"/>
  <c r="H6459" i="3"/>
  <c r="G6460" i="3"/>
  <c r="AZ37" i="6" l="1"/>
  <c r="AZ38" i="6" s="1"/>
  <c r="I6460" i="3"/>
  <c r="H6460" i="3"/>
  <c r="G6461" i="3"/>
  <c r="H6461" i="3" l="1"/>
  <c r="I6461" i="3"/>
  <c r="G6462" i="3"/>
  <c r="I6462" i="3" l="1"/>
  <c r="H6462" i="3"/>
  <c r="G6463" i="3"/>
  <c r="I6463" i="3" l="1"/>
  <c r="H6463" i="3"/>
  <c r="G6464" i="3"/>
  <c r="I6464" i="3" l="1"/>
  <c r="H6464" i="3"/>
  <c r="G6465" i="3"/>
  <c r="H6465" i="3" l="1"/>
  <c r="I6465" i="3"/>
  <c r="G6466" i="3"/>
  <c r="I6466" i="3" l="1"/>
  <c r="H6466" i="3"/>
  <c r="G6467" i="3"/>
  <c r="I6467" i="3" l="1"/>
  <c r="H6467" i="3"/>
  <c r="G6468" i="3"/>
  <c r="I6468" i="3" l="1"/>
  <c r="H6468" i="3"/>
  <c r="G6469" i="3"/>
  <c r="H6469" i="3" l="1"/>
  <c r="I6469" i="3"/>
  <c r="G6470" i="3"/>
  <c r="I6470" i="3" l="1"/>
  <c r="H6470" i="3"/>
  <c r="G6471" i="3"/>
  <c r="I6471" i="3" l="1"/>
  <c r="H6471" i="3"/>
  <c r="G6472" i="3"/>
  <c r="I6472" i="3" l="1"/>
  <c r="H6472" i="3"/>
  <c r="G6473" i="3"/>
  <c r="H6473" i="3" l="1"/>
  <c r="I6473" i="3"/>
  <c r="G6474" i="3"/>
  <c r="I6474" i="3" l="1"/>
  <c r="H6474" i="3"/>
  <c r="G6475" i="3"/>
  <c r="I6475" i="3" l="1"/>
  <c r="H6475" i="3"/>
  <c r="G6476" i="3"/>
  <c r="I6476" i="3" l="1"/>
  <c r="H6476" i="3"/>
  <c r="G6477" i="3"/>
  <c r="H6477" i="3" l="1"/>
  <c r="I6477" i="3"/>
  <c r="G6478" i="3"/>
  <c r="I6478" i="3" l="1"/>
  <c r="H6478" i="3"/>
  <c r="G6479" i="3"/>
  <c r="I6479" i="3" l="1"/>
  <c r="H6479" i="3"/>
  <c r="G6480" i="3"/>
  <c r="I6480" i="3" l="1"/>
  <c r="H6480" i="3"/>
  <c r="G6481" i="3"/>
  <c r="H6481" i="3" l="1"/>
  <c r="I6481" i="3"/>
  <c r="G6482" i="3"/>
  <c r="I6482" i="3" l="1"/>
  <c r="H6482" i="3"/>
  <c r="G6483" i="3"/>
  <c r="I6483" i="3" l="1"/>
  <c r="H6483" i="3"/>
  <c r="G6484" i="3"/>
  <c r="I6484" i="3" l="1"/>
  <c r="H6484" i="3"/>
  <c r="G6485" i="3"/>
  <c r="H6485" i="3" l="1"/>
  <c r="I6485" i="3"/>
  <c r="G6486" i="3"/>
  <c r="I6486" i="3" l="1"/>
  <c r="H6486" i="3"/>
  <c r="G6487" i="3"/>
  <c r="BA12" i="6" s="1"/>
  <c r="F8" i="6" l="1"/>
  <c r="BA14" i="6"/>
  <c r="BA55" i="6"/>
  <c r="BA54" i="6"/>
  <c r="I6487" i="3"/>
  <c r="H6487" i="3"/>
  <c r="G6488" i="3"/>
  <c r="BA19" i="6" l="1"/>
  <c r="BA20" i="6" s="1"/>
  <c r="I6488" i="3"/>
  <c r="H6488" i="3"/>
  <c r="G6489" i="3"/>
  <c r="BA62" i="6" l="1"/>
  <c r="BA63" i="6" s="1"/>
  <c r="BA64" i="6" s="1"/>
  <c r="BA45" i="6"/>
  <c r="BA57" i="6" s="1"/>
  <c r="BA61" i="6"/>
  <c r="BA22" i="6"/>
  <c r="BA26" i="6" s="1"/>
  <c r="BA28" i="6" s="1"/>
  <c r="BA29" i="6" s="1"/>
  <c r="BA43" i="6" s="1"/>
  <c r="BA44" i="6" s="1"/>
  <c r="H6489" i="3"/>
  <c r="I6489" i="3"/>
  <c r="G6490" i="3"/>
  <c r="BA37" i="6" l="1"/>
  <c r="BA38" i="6" s="1"/>
  <c r="I6490" i="3"/>
  <c r="H6490" i="3"/>
  <c r="G6491" i="3"/>
  <c r="I6491" i="3" l="1"/>
  <c r="H6491" i="3"/>
  <c r="G6492" i="3"/>
  <c r="I6492" i="3" l="1"/>
  <c r="H6492" i="3"/>
  <c r="G6493" i="3"/>
  <c r="H6493" i="3" l="1"/>
  <c r="I6493" i="3"/>
  <c r="G6494" i="3"/>
  <c r="I6494" i="3" l="1"/>
  <c r="H6494" i="3"/>
  <c r="G6495" i="3"/>
  <c r="I6495" i="3" l="1"/>
  <c r="H6495" i="3"/>
  <c r="G6496" i="3"/>
  <c r="I6496" i="3" l="1"/>
  <c r="H6496" i="3"/>
  <c r="G6497" i="3"/>
  <c r="H6497" i="3" l="1"/>
  <c r="I6497" i="3"/>
  <c r="G6498" i="3"/>
  <c r="I6498" i="3" l="1"/>
  <c r="H6498" i="3"/>
  <c r="G6499" i="3"/>
  <c r="I6499" i="3" l="1"/>
  <c r="H6499" i="3"/>
  <c r="G6500" i="3"/>
  <c r="I6500" i="3" l="1"/>
  <c r="H6500" i="3"/>
  <c r="G6501" i="3"/>
  <c r="H6501" i="3" l="1"/>
  <c r="I6501" i="3"/>
  <c r="G6502" i="3"/>
  <c r="I6502" i="3" l="1"/>
  <c r="H6502" i="3"/>
  <c r="G6503" i="3"/>
  <c r="I6503" i="3" l="1"/>
  <c r="H6503" i="3"/>
  <c r="G6504" i="3"/>
  <c r="I6504" i="3" l="1"/>
  <c r="H6504" i="3"/>
  <c r="G6505" i="3"/>
  <c r="H6505" i="3" l="1"/>
  <c r="I6505" i="3"/>
  <c r="G6506" i="3"/>
  <c r="I6506" i="3" l="1"/>
  <c r="H6506" i="3"/>
  <c r="G6507" i="3"/>
  <c r="I6507" i="3" l="1"/>
  <c r="H6507" i="3"/>
  <c r="G6508" i="3"/>
  <c r="I6508" i="3" l="1"/>
  <c r="H6508" i="3"/>
  <c r="G6509" i="3"/>
  <c r="H6509" i="3" l="1"/>
  <c r="I6509" i="3"/>
  <c r="G6510" i="3"/>
  <c r="I6510" i="3" l="1"/>
  <c r="H6510" i="3"/>
  <c r="G6511" i="3"/>
  <c r="I6511" i="3" l="1"/>
  <c r="H6511" i="3"/>
  <c r="G6512" i="3"/>
  <c r="I6512" i="3" l="1"/>
  <c r="H6512" i="3"/>
  <c r="G6513" i="3"/>
  <c r="H6513" i="3" l="1"/>
  <c r="I6513" i="3"/>
  <c r="G6514" i="3"/>
  <c r="I6514" i="3" l="1"/>
  <c r="H6514" i="3"/>
  <c r="G6515" i="3"/>
  <c r="I6515" i="3" l="1"/>
  <c r="H6515" i="3"/>
  <c r="G6516" i="3"/>
  <c r="I6516" i="3" l="1"/>
  <c r="H6516" i="3"/>
  <c r="G6517" i="3"/>
  <c r="BB12" i="6" s="1"/>
  <c r="BB54" i="6" l="1"/>
  <c r="BB14" i="6"/>
  <c r="BB55" i="6"/>
  <c r="G8" i="6"/>
  <c r="H6517" i="3"/>
  <c r="I6517" i="3"/>
  <c r="G6518" i="3"/>
  <c r="BB19" i="6" l="1"/>
  <c r="BB20" i="6" s="1"/>
  <c r="I6518" i="3"/>
  <c r="H6518" i="3"/>
  <c r="G6519" i="3"/>
  <c r="BB62" i="6" l="1"/>
  <c r="BB63" i="6" s="1"/>
  <c r="BB64" i="6" s="1"/>
  <c r="BB45" i="6"/>
  <c r="BB57" i="6" s="1"/>
  <c r="BB61" i="6"/>
  <c r="BB22" i="6"/>
  <c r="BB26" i="6" s="1"/>
  <c r="BB28" i="6" s="1"/>
  <c r="BB29" i="6" s="1"/>
  <c r="BB37" i="6" s="1"/>
  <c r="BB38" i="6" s="1"/>
  <c r="I6519" i="3"/>
  <c r="H6519" i="3"/>
  <c r="G6520" i="3"/>
  <c r="BB43" i="6" l="1"/>
  <c r="BB44" i="6" s="1"/>
  <c r="I6520" i="3"/>
  <c r="H6520" i="3"/>
  <c r="G6521" i="3"/>
  <c r="H6521" i="3" l="1"/>
  <c r="I6521" i="3"/>
  <c r="G6522" i="3"/>
  <c r="I6522" i="3" l="1"/>
  <c r="H6522" i="3"/>
  <c r="G6523" i="3"/>
  <c r="I6523" i="3" l="1"/>
  <c r="H6523" i="3"/>
  <c r="G6524" i="3"/>
  <c r="I6524" i="3" l="1"/>
  <c r="H6524" i="3"/>
  <c r="G6525" i="3"/>
  <c r="H6525" i="3" l="1"/>
  <c r="I6525" i="3"/>
  <c r="G6526" i="3"/>
  <c r="I6526" i="3" l="1"/>
  <c r="H6526" i="3"/>
  <c r="G6527" i="3"/>
  <c r="I6527" i="3" l="1"/>
  <c r="H6527" i="3"/>
  <c r="G6528" i="3"/>
  <c r="I6528" i="3" l="1"/>
  <c r="H6528" i="3"/>
  <c r="G6529" i="3"/>
  <c r="H6529" i="3" l="1"/>
  <c r="I6529" i="3"/>
  <c r="G6530" i="3"/>
  <c r="I6530" i="3" l="1"/>
  <c r="H6530" i="3"/>
  <c r="G6531" i="3"/>
  <c r="I6531" i="3" l="1"/>
  <c r="H6531" i="3"/>
  <c r="G6532" i="3"/>
  <c r="I6532" i="3" l="1"/>
  <c r="H6532" i="3"/>
  <c r="G6533" i="3"/>
  <c r="H6533" i="3" l="1"/>
  <c r="I6533" i="3"/>
  <c r="G6534" i="3"/>
  <c r="I6534" i="3" l="1"/>
  <c r="H6534" i="3"/>
  <c r="G6535" i="3"/>
  <c r="I6535" i="3" l="1"/>
  <c r="H6535" i="3"/>
  <c r="G6536" i="3"/>
  <c r="I6536" i="3" l="1"/>
  <c r="H6536" i="3"/>
  <c r="G6537" i="3"/>
  <c r="H6537" i="3" l="1"/>
  <c r="I6537" i="3"/>
  <c r="G6538" i="3"/>
  <c r="I6538" i="3" l="1"/>
  <c r="H6538" i="3"/>
  <c r="G6539" i="3"/>
  <c r="I6539" i="3" l="1"/>
  <c r="H6539" i="3"/>
  <c r="G6540" i="3"/>
  <c r="I6540" i="3" l="1"/>
  <c r="H6540" i="3"/>
  <c r="G6541" i="3"/>
  <c r="H6541" i="3" l="1"/>
  <c r="I6541" i="3"/>
  <c r="G6542" i="3"/>
  <c r="I6542" i="3" l="1"/>
  <c r="H6542" i="3"/>
  <c r="G6543" i="3"/>
  <c r="I6543" i="3" l="1"/>
  <c r="H6543" i="3"/>
  <c r="G6544" i="3"/>
  <c r="I6544" i="3" l="1"/>
  <c r="H6544" i="3"/>
  <c r="G6545" i="3"/>
  <c r="H6545" i="3" l="1"/>
  <c r="I6545" i="3"/>
  <c r="G6546" i="3"/>
  <c r="I6546" i="3" l="1"/>
  <c r="H6546" i="3"/>
  <c r="G6547" i="3"/>
  <c r="I6547" i="3" l="1"/>
  <c r="H6547" i="3"/>
  <c r="G6548" i="3"/>
  <c r="BC12" i="6" s="1"/>
  <c r="BC14" i="6" l="1"/>
  <c r="BC55" i="6"/>
  <c r="BC54" i="6"/>
  <c r="H8" i="6"/>
  <c r="I6548" i="3"/>
  <c r="H6548" i="3"/>
  <c r="G6549" i="3"/>
  <c r="BC19" i="6" l="1"/>
  <c r="BC20" i="6" s="1"/>
  <c r="H6549" i="3"/>
  <c r="I6549" i="3"/>
  <c r="G6550" i="3"/>
  <c r="BC62" i="6" l="1"/>
  <c r="BC63" i="6" s="1"/>
  <c r="BC64" i="6" s="1"/>
  <c r="BC45" i="6"/>
  <c r="BC57" i="6" s="1"/>
  <c r="BC61" i="6"/>
  <c r="BC22" i="6"/>
  <c r="BC26" i="6" s="1"/>
  <c r="BC28" i="6" s="1"/>
  <c r="BC29" i="6" s="1"/>
  <c r="BC43" i="6" s="1"/>
  <c r="BC44" i="6" s="1"/>
  <c r="I6550" i="3"/>
  <c r="H6550" i="3"/>
  <c r="G6551" i="3"/>
  <c r="BC37" i="6" l="1"/>
  <c r="BC38" i="6" s="1"/>
  <c r="I6551" i="3"/>
  <c r="H6551" i="3"/>
  <c r="G6552" i="3"/>
  <c r="I6552" i="3" l="1"/>
  <c r="H6552" i="3"/>
  <c r="G6553" i="3"/>
  <c r="H6553" i="3" l="1"/>
  <c r="I6553" i="3"/>
  <c r="G6554" i="3"/>
  <c r="I6554" i="3" l="1"/>
  <c r="H6554" i="3"/>
  <c r="G6555" i="3"/>
  <c r="I6555" i="3" l="1"/>
  <c r="H6555" i="3"/>
  <c r="G6556" i="3"/>
  <c r="I6556" i="3" l="1"/>
  <c r="H6556" i="3"/>
  <c r="G6557" i="3"/>
  <c r="H6557" i="3" l="1"/>
  <c r="I6557" i="3"/>
  <c r="G6558" i="3"/>
  <c r="I6558" i="3" l="1"/>
  <c r="H6558" i="3"/>
  <c r="G6559" i="3"/>
  <c r="I6559" i="3" l="1"/>
  <c r="H6559" i="3"/>
  <c r="G6560" i="3"/>
  <c r="I6560" i="3" l="1"/>
  <c r="H6560" i="3"/>
  <c r="G6561" i="3"/>
  <c r="H6561" i="3" l="1"/>
  <c r="I6561" i="3"/>
  <c r="G6562" i="3"/>
  <c r="I6562" i="3" l="1"/>
  <c r="H6562" i="3"/>
  <c r="G6563" i="3"/>
  <c r="I6563" i="3" l="1"/>
  <c r="H6563" i="3"/>
  <c r="G6564" i="3"/>
  <c r="I6564" i="3" l="1"/>
  <c r="H6564" i="3"/>
  <c r="G6565" i="3"/>
  <c r="H6565" i="3" l="1"/>
  <c r="I6565" i="3"/>
  <c r="G6566" i="3"/>
  <c r="I6566" i="3" l="1"/>
  <c r="H6566" i="3"/>
  <c r="G6567" i="3"/>
  <c r="I6567" i="3" l="1"/>
  <c r="H6567" i="3"/>
  <c r="G6568" i="3"/>
  <c r="I6568" i="3" l="1"/>
  <c r="H6568" i="3"/>
  <c r="G6569" i="3"/>
  <c r="H6569" i="3" l="1"/>
  <c r="I6569" i="3"/>
  <c r="G6570" i="3"/>
  <c r="I6570" i="3" l="1"/>
  <c r="H6570" i="3"/>
  <c r="G6571" i="3"/>
  <c r="I6571" i="3" l="1"/>
  <c r="H6571" i="3"/>
  <c r="G6572" i="3"/>
  <c r="I6572" i="3" l="1"/>
  <c r="H6572" i="3"/>
  <c r="G6573" i="3"/>
  <c r="H6573" i="3" l="1"/>
  <c r="I6573" i="3"/>
  <c r="G6574" i="3"/>
  <c r="I6574" i="3" l="1"/>
  <c r="H6574" i="3"/>
  <c r="G6575" i="3"/>
  <c r="I6575" i="3" l="1"/>
  <c r="H6575" i="3"/>
  <c r="G6576" i="3"/>
  <c r="I6576" i="3" l="1"/>
  <c r="H6576" i="3"/>
  <c r="G6577" i="3"/>
  <c r="H6577" i="3" l="1"/>
  <c r="I6577" i="3"/>
  <c r="G6578" i="3"/>
  <c r="BD12" i="6" s="1"/>
  <c r="BD55" i="6" l="1"/>
  <c r="BD54" i="6"/>
  <c r="BD14" i="6"/>
  <c r="I8" i="6"/>
  <c r="I6578" i="3"/>
  <c r="H6578" i="3"/>
  <c r="G6579" i="3"/>
  <c r="BD19" i="6" l="1"/>
  <c r="BD20" i="6" s="1"/>
  <c r="I6579" i="3"/>
  <c r="H6579" i="3"/>
  <c r="G6580" i="3"/>
  <c r="BD62" i="6" l="1"/>
  <c r="BD63" i="6" s="1"/>
  <c r="BD64" i="6" s="1"/>
  <c r="BD45" i="6"/>
  <c r="BD57" i="6" s="1"/>
  <c r="BD61" i="6"/>
  <c r="BD22" i="6"/>
  <c r="BD26" i="6" s="1"/>
  <c r="BD28" i="6" s="1"/>
  <c r="BD29" i="6" s="1"/>
  <c r="BD43" i="6" s="1"/>
  <c r="BD44" i="6" s="1"/>
  <c r="I6580" i="3"/>
  <c r="H6580" i="3"/>
  <c r="G6581" i="3"/>
  <c r="BD37" i="6" l="1"/>
  <c r="BD38" i="6" s="1"/>
  <c r="H6581" i="3"/>
  <c r="I6581" i="3"/>
  <c r="G6582" i="3"/>
  <c r="I6582" i="3" l="1"/>
  <c r="H6582" i="3"/>
  <c r="G6583" i="3"/>
  <c r="I6583" i="3" l="1"/>
  <c r="H6583" i="3"/>
  <c r="G6584" i="3"/>
  <c r="I6584" i="3" l="1"/>
  <c r="H6584" i="3"/>
  <c r="G6585" i="3"/>
  <c r="H6585" i="3" l="1"/>
  <c r="I6585" i="3"/>
  <c r="G6586" i="3"/>
  <c r="I6586" i="3" l="1"/>
  <c r="H6586" i="3"/>
  <c r="G6587" i="3"/>
  <c r="I6587" i="3" l="1"/>
  <c r="H6587" i="3"/>
  <c r="G6588" i="3"/>
  <c r="I6588" i="3" l="1"/>
  <c r="H6588" i="3"/>
  <c r="G6589" i="3"/>
  <c r="H6589" i="3" l="1"/>
  <c r="I6589" i="3"/>
  <c r="G6590" i="3"/>
  <c r="I6590" i="3" l="1"/>
  <c r="H6590" i="3"/>
  <c r="G6591" i="3"/>
  <c r="I6591" i="3" l="1"/>
  <c r="H6591" i="3"/>
  <c r="G6592" i="3"/>
  <c r="I6592" i="3" l="1"/>
  <c r="H6592" i="3"/>
  <c r="G6593" i="3"/>
  <c r="H6593" i="3" l="1"/>
  <c r="I6593" i="3"/>
  <c r="G6594" i="3"/>
  <c r="I6594" i="3" l="1"/>
  <c r="H6594" i="3"/>
  <c r="G6595" i="3"/>
  <c r="I6595" i="3" l="1"/>
  <c r="H6595" i="3"/>
  <c r="G6596" i="3"/>
  <c r="I6596" i="3" l="1"/>
  <c r="H6596" i="3"/>
  <c r="G6597" i="3"/>
  <c r="H6597" i="3" l="1"/>
  <c r="I6597" i="3"/>
  <c r="G6598" i="3"/>
  <c r="I6598" i="3" l="1"/>
  <c r="H6598" i="3"/>
  <c r="G6599" i="3"/>
  <c r="I6599" i="3" l="1"/>
  <c r="H6599" i="3"/>
  <c r="G6600" i="3"/>
  <c r="I6600" i="3" l="1"/>
  <c r="H6600" i="3"/>
  <c r="G6601" i="3"/>
  <c r="H6601" i="3" l="1"/>
  <c r="I6601" i="3"/>
  <c r="G6602" i="3"/>
  <c r="I6602" i="3" l="1"/>
  <c r="H6602" i="3"/>
  <c r="G6603" i="3"/>
  <c r="I6603" i="3" l="1"/>
  <c r="H6603" i="3"/>
  <c r="G6604" i="3"/>
  <c r="I6604" i="3" l="1"/>
  <c r="H6604" i="3"/>
  <c r="G6605" i="3"/>
  <c r="H6605" i="3" l="1"/>
  <c r="I6605" i="3"/>
  <c r="G6606" i="3"/>
  <c r="I6606" i="3" l="1"/>
  <c r="H6606" i="3"/>
  <c r="G6607" i="3"/>
  <c r="I6607" i="3" l="1"/>
  <c r="H6607" i="3"/>
  <c r="G6608" i="3"/>
  <c r="I6608" i="3" l="1"/>
  <c r="H6608" i="3"/>
  <c r="G6609" i="3"/>
  <c r="BE12" i="6" s="1"/>
  <c r="BE14" i="6" l="1"/>
  <c r="BE54" i="6"/>
  <c r="BE55" i="6"/>
  <c r="J8" i="6"/>
  <c r="H6609" i="3"/>
  <c r="I6609" i="3"/>
  <c r="G6610" i="3"/>
  <c r="BE19" i="6" l="1"/>
  <c r="BE20" i="6" s="1"/>
  <c r="I6610" i="3"/>
  <c r="H6610" i="3"/>
  <c r="G6611" i="3"/>
  <c r="BE62" i="6" l="1"/>
  <c r="BE63" i="6" s="1"/>
  <c r="BE64" i="6" s="1"/>
  <c r="BE45" i="6"/>
  <c r="BE57" i="6" s="1"/>
  <c r="BE61" i="6"/>
  <c r="BE22" i="6"/>
  <c r="BE26" i="6" s="1"/>
  <c r="BE28" i="6" s="1"/>
  <c r="BE29" i="6" s="1"/>
  <c r="BE37" i="6" s="1"/>
  <c r="BE38" i="6" s="1"/>
  <c r="I6611" i="3"/>
  <c r="H6611" i="3"/>
  <c r="G6612" i="3"/>
  <c r="BE43" i="6" l="1"/>
  <c r="BE44" i="6" s="1"/>
  <c r="I6612" i="3"/>
  <c r="H6612" i="3"/>
  <c r="G6613" i="3"/>
  <c r="H6613" i="3" l="1"/>
  <c r="I6613" i="3"/>
  <c r="G6614" i="3"/>
  <c r="I6614" i="3" l="1"/>
  <c r="H6614" i="3"/>
  <c r="G6615" i="3"/>
  <c r="I6615" i="3" l="1"/>
  <c r="H6615" i="3"/>
  <c r="G6616" i="3"/>
  <c r="I6616" i="3" l="1"/>
  <c r="H6616" i="3"/>
  <c r="G6617" i="3"/>
  <c r="H6617" i="3" l="1"/>
  <c r="I6617" i="3"/>
  <c r="G6618" i="3"/>
  <c r="I6618" i="3" l="1"/>
  <c r="H6618" i="3"/>
  <c r="G6619" i="3"/>
  <c r="I6619" i="3" l="1"/>
  <c r="H6619" i="3"/>
  <c r="G6620" i="3"/>
  <c r="I6620" i="3" l="1"/>
  <c r="H6620" i="3"/>
  <c r="G6621" i="3"/>
  <c r="H6621" i="3" l="1"/>
  <c r="I6621" i="3"/>
  <c r="G6622" i="3"/>
  <c r="I6622" i="3" l="1"/>
  <c r="H6622" i="3"/>
  <c r="G6623" i="3"/>
  <c r="I6623" i="3" l="1"/>
  <c r="H6623" i="3"/>
  <c r="G6624" i="3"/>
  <c r="I6624" i="3" l="1"/>
  <c r="H6624" i="3"/>
  <c r="G6625" i="3"/>
  <c r="H6625" i="3" l="1"/>
  <c r="I6625" i="3"/>
  <c r="G6626" i="3"/>
  <c r="I6626" i="3" l="1"/>
  <c r="H6626" i="3"/>
  <c r="G6627" i="3"/>
  <c r="I6627" i="3" l="1"/>
  <c r="H6627" i="3"/>
  <c r="G6628" i="3"/>
  <c r="I6628" i="3" l="1"/>
  <c r="H6628" i="3"/>
  <c r="G6629" i="3"/>
  <c r="H6629" i="3" l="1"/>
  <c r="I6629" i="3"/>
  <c r="G6630" i="3"/>
  <c r="I6630" i="3" l="1"/>
  <c r="H6630" i="3"/>
  <c r="G6631" i="3"/>
  <c r="I6631" i="3" l="1"/>
  <c r="H6631" i="3"/>
  <c r="G6632" i="3"/>
  <c r="H6632" i="3" l="1"/>
  <c r="I6632" i="3"/>
  <c r="G6633" i="3"/>
  <c r="H6633" i="3" l="1"/>
  <c r="I6633" i="3"/>
  <c r="G6634" i="3"/>
  <c r="I6634" i="3" l="1"/>
  <c r="H6634" i="3"/>
  <c r="G6635" i="3"/>
  <c r="I6635" i="3" l="1"/>
  <c r="H6635" i="3"/>
  <c r="G6636" i="3"/>
  <c r="I6636" i="3" l="1"/>
  <c r="H6636" i="3"/>
  <c r="G6637" i="3"/>
  <c r="H6637" i="3" l="1"/>
  <c r="I6637" i="3"/>
  <c r="G6638" i="3"/>
  <c r="I6638" i="3" l="1"/>
  <c r="H6638" i="3"/>
  <c r="G6639" i="3"/>
  <c r="BF12" i="6" s="1"/>
  <c r="BF14" i="6" l="1"/>
  <c r="BF54" i="6"/>
  <c r="K8" i="6"/>
  <c r="BF55" i="6"/>
  <c r="I6639" i="3"/>
  <c r="H6639" i="3"/>
  <c r="G6640" i="3"/>
  <c r="BF19" i="6" l="1"/>
  <c r="BF20" i="6" s="1"/>
  <c r="I6640" i="3"/>
  <c r="H6640" i="3"/>
  <c r="G6641" i="3"/>
  <c r="BF62" i="6" l="1"/>
  <c r="BF63" i="6" s="1"/>
  <c r="BF64" i="6" s="1"/>
  <c r="BF45" i="6"/>
  <c r="BF57" i="6" s="1"/>
  <c r="BF61" i="6"/>
  <c r="BF22" i="6"/>
  <c r="BF26" i="6" s="1"/>
  <c r="BF28" i="6" s="1"/>
  <c r="BF29" i="6" s="1"/>
  <c r="BF37" i="6" s="1"/>
  <c r="BF38" i="6" s="1"/>
  <c r="H6641" i="3"/>
  <c r="I6641" i="3"/>
  <c r="G6642" i="3"/>
  <c r="BF43" i="6" l="1"/>
  <c r="BF44" i="6" s="1"/>
  <c r="I6642" i="3"/>
  <c r="H6642" i="3"/>
  <c r="G6643" i="3"/>
  <c r="I6643" i="3" l="1"/>
  <c r="H6643" i="3"/>
  <c r="G6644" i="3"/>
  <c r="I6644" i="3" l="1"/>
  <c r="H6644" i="3"/>
  <c r="G6645" i="3"/>
  <c r="H6645" i="3" l="1"/>
  <c r="I6645" i="3"/>
  <c r="G6646" i="3"/>
  <c r="I6646" i="3" l="1"/>
  <c r="H6646" i="3"/>
  <c r="G6647" i="3"/>
  <c r="I6647" i="3" l="1"/>
  <c r="H6647" i="3"/>
  <c r="G6648" i="3"/>
  <c r="I6648" i="3" l="1"/>
  <c r="H6648" i="3"/>
  <c r="G6649" i="3"/>
  <c r="H6649" i="3" l="1"/>
  <c r="I6649" i="3"/>
  <c r="G6650" i="3"/>
  <c r="I6650" i="3" l="1"/>
  <c r="H6650" i="3"/>
  <c r="G6651" i="3"/>
  <c r="I6651" i="3" l="1"/>
  <c r="H6651" i="3"/>
  <c r="G6652" i="3"/>
  <c r="I6652" i="3" l="1"/>
  <c r="H6652" i="3"/>
  <c r="G6653" i="3"/>
  <c r="H6653" i="3" l="1"/>
  <c r="I6653" i="3"/>
  <c r="G6654" i="3"/>
  <c r="I6654" i="3" l="1"/>
  <c r="H6654" i="3"/>
  <c r="G6655" i="3"/>
  <c r="I6655" i="3" l="1"/>
  <c r="H6655" i="3"/>
  <c r="G6656" i="3"/>
  <c r="I6656" i="3" l="1"/>
  <c r="H6656" i="3"/>
  <c r="G6657" i="3"/>
  <c r="H6657" i="3" l="1"/>
  <c r="I6657" i="3"/>
  <c r="G6658" i="3"/>
  <c r="I6658" i="3" l="1"/>
  <c r="H6658" i="3"/>
  <c r="G6659" i="3"/>
  <c r="I6659" i="3" l="1"/>
  <c r="H6659" i="3"/>
  <c r="G6660" i="3"/>
  <c r="I6660" i="3" l="1"/>
  <c r="H6660" i="3"/>
  <c r="G6661" i="3"/>
  <c r="H6661" i="3" l="1"/>
  <c r="I6661" i="3"/>
  <c r="G6662" i="3"/>
  <c r="I6662" i="3" l="1"/>
  <c r="H6662" i="3"/>
  <c r="G6663" i="3"/>
  <c r="I6663" i="3" l="1"/>
  <c r="H6663" i="3"/>
  <c r="G6664" i="3"/>
  <c r="I6664" i="3" l="1"/>
  <c r="H6664" i="3"/>
  <c r="G6665" i="3"/>
  <c r="H6665" i="3" l="1"/>
  <c r="I6665" i="3"/>
  <c r="G6666" i="3"/>
  <c r="I6666" i="3" l="1"/>
  <c r="H6666" i="3"/>
  <c r="G6667" i="3"/>
  <c r="I6667" i="3" l="1"/>
  <c r="H6667" i="3"/>
  <c r="G6668" i="3"/>
  <c r="I6668" i="3" l="1"/>
  <c r="H6668" i="3"/>
  <c r="G6669" i="3"/>
  <c r="BG12" i="6" s="1"/>
  <c r="BG14" i="6" l="1"/>
  <c r="L8" i="6"/>
  <c r="BG55" i="6"/>
  <c r="BG54" i="6"/>
  <c r="H6669" i="3"/>
  <c r="I6669" i="3"/>
  <c r="G6670" i="3"/>
  <c r="BG19" i="6" l="1"/>
  <c r="BG20" i="6" s="1"/>
  <c r="I6670" i="3"/>
  <c r="H6670" i="3"/>
  <c r="G6671" i="3"/>
  <c r="BG62" i="6" l="1"/>
  <c r="BG63" i="6" s="1"/>
  <c r="BG64" i="6" s="1"/>
  <c r="BG45" i="6"/>
  <c r="BG57" i="6" s="1"/>
  <c r="BG61" i="6"/>
  <c r="BG22" i="6"/>
  <c r="BG26" i="6" s="1"/>
  <c r="BG28" i="6" s="1"/>
  <c r="BG29" i="6" s="1"/>
  <c r="BG43" i="6" s="1"/>
  <c r="BG44" i="6" s="1"/>
  <c r="I6671" i="3"/>
  <c r="H6671" i="3"/>
  <c r="G6672" i="3"/>
  <c r="BG37" i="6" l="1"/>
  <c r="BG38" i="6" s="1"/>
  <c r="I6672" i="3"/>
  <c r="H6672" i="3"/>
  <c r="G6673" i="3"/>
  <c r="H6673" i="3" l="1"/>
  <c r="I6673" i="3"/>
  <c r="G6674" i="3"/>
  <c r="I6674" i="3" l="1"/>
  <c r="H6674" i="3"/>
  <c r="G6675" i="3"/>
  <c r="I6675" i="3" l="1"/>
  <c r="H6675" i="3"/>
  <c r="G6676" i="3"/>
  <c r="I6676" i="3" l="1"/>
  <c r="H6676" i="3"/>
  <c r="G6677" i="3"/>
  <c r="H6677" i="3" l="1"/>
  <c r="I6677" i="3"/>
  <c r="G6678" i="3"/>
  <c r="I6678" i="3" l="1"/>
  <c r="H6678" i="3"/>
  <c r="G6679" i="3"/>
  <c r="I6679" i="3" l="1"/>
  <c r="H6679" i="3"/>
  <c r="G6680" i="3"/>
  <c r="I6680" i="3" l="1"/>
  <c r="H6680" i="3"/>
  <c r="G6681" i="3"/>
  <c r="H6681" i="3" l="1"/>
  <c r="G6682" i="3"/>
  <c r="I6681" i="3"/>
  <c r="I6682" i="3" l="1"/>
  <c r="H6682" i="3"/>
  <c r="G6683" i="3"/>
  <c r="I6683" i="3" l="1"/>
  <c r="H6683" i="3"/>
  <c r="G6684" i="3"/>
  <c r="I6684" i="3" l="1"/>
  <c r="H6684" i="3"/>
  <c r="G6685" i="3"/>
  <c r="H6685" i="3" l="1"/>
  <c r="I6685" i="3"/>
  <c r="G6686" i="3"/>
  <c r="I6686" i="3" l="1"/>
  <c r="H6686" i="3"/>
  <c r="G6687" i="3"/>
  <c r="I6687" i="3" l="1"/>
  <c r="H6687" i="3"/>
  <c r="G6688" i="3"/>
  <c r="I6688" i="3" l="1"/>
  <c r="H6688" i="3"/>
  <c r="G6689" i="3"/>
  <c r="H6689" i="3" l="1"/>
  <c r="I6689" i="3"/>
  <c r="G6690" i="3"/>
  <c r="I6690" i="3" l="1"/>
  <c r="H6690" i="3"/>
  <c r="G6691" i="3"/>
  <c r="I6691" i="3" l="1"/>
  <c r="H6691" i="3"/>
  <c r="G6692" i="3"/>
  <c r="I6692" i="3" l="1"/>
  <c r="H6692" i="3"/>
  <c r="G6693" i="3"/>
  <c r="I6693" i="3" l="1"/>
  <c r="G6694" i="3"/>
  <c r="H6693" i="3"/>
  <c r="I6694" i="3" l="1"/>
  <c r="H6694" i="3"/>
  <c r="G6695" i="3"/>
  <c r="I6695" i="3" l="1"/>
  <c r="H6695" i="3"/>
  <c r="G6696" i="3"/>
  <c r="I6696" i="3" l="1"/>
  <c r="H6696" i="3"/>
  <c r="G6697" i="3"/>
  <c r="H6697" i="3" l="1"/>
  <c r="I6697" i="3"/>
  <c r="G6698" i="3"/>
  <c r="I6698" i="3" l="1"/>
  <c r="H6698" i="3"/>
  <c r="G6699" i="3"/>
  <c r="I6699" i="3" l="1"/>
  <c r="H6699" i="3"/>
  <c r="G6700" i="3"/>
  <c r="BH12" i="6" s="1"/>
  <c r="BH14" i="6" l="1"/>
  <c r="M8" i="6"/>
  <c r="BH55" i="6"/>
  <c r="BH54" i="6"/>
  <c r="I6700" i="3"/>
  <c r="H6700" i="3"/>
  <c r="G6701" i="3"/>
  <c r="BH19" i="6" l="1"/>
  <c r="BH20" i="6" s="1"/>
  <c r="H6701" i="3"/>
  <c r="I6701" i="3"/>
  <c r="G6702" i="3"/>
  <c r="BH62" i="6" l="1"/>
  <c r="BH63" i="6" s="1"/>
  <c r="BH64" i="6" s="1"/>
  <c r="BH45" i="6"/>
  <c r="BH57" i="6" s="1"/>
  <c r="BH61" i="6"/>
  <c r="BH22" i="6"/>
  <c r="BH26" i="6" s="1"/>
  <c r="BH28" i="6" s="1"/>
  <c r="BH29" i="6" s="1"/>
  <c r="BH37" i="6" s="1"/>
  <c r="BH38" i="6" s="1"/>
  <c r="I6702" i="3"/>
  <c r="H6702" i="3"/>
  <c r="G6703" i="3"/>
  <c r="BH43" i="6" l="1"/>
  <c r="BH44" i="6" s="1"/>
  <c r="I6703" i="3"/>
  <c r="H6703" i="3"/>
  <c r="G6704" i="3"/>
  <c r="I6704" i="3" l="1"/>
  <c r="H6704" i="3"/>
  <c r="G6705" i="3"/>
  <c r="H6705" i="3" l="1"/>
  <c r="I6705" i="3"/>
  <c r="G6706" i="3"/>
  <c r="I6706" i="3" l="1"/>
  <c r="H6706" i="3"/>
  <c r="G6707" i="3"/>
  <c r="I6707" i="3" l="1"/>
  <c r="H6707" i="3"/>
  <c r="G6708" i="3"/>
  <c r="I6708" i="3" l="1"/>
  <c r="H6708" i="3"/>
  <c r="G6709" i="3"/>
  <c r="BL12" i="6" s="1"/>
  <c r="BL55" i="6" l="1"/>
  <c r="BL54" i="6"/>
  <c r="BL14" i="6"/>
  <c r="H6709" i="3"/>
  <c r="I6709" i="3"/>
  <c r="G6710" i="3"/>
  <c r="I6710" i="3" l="1"/>
  <c r="H6710" i="3"/>
  <c r="G6711" i="3"/>
  <c r="I6711" i="3" l="1"/>
  <c r="H6711" i="3"/>
  <c r="G6712" i="3"/>
  <c r="I6712" i="3" l="1"/>
  <c r="H6712" i="3"/>
  <c r="G6713" i="3"/>
  <c r="H6713" i="3" l="1"/>
  <c r="I6713" i="3"/>
  <c r="G6714" i="3"/>
  <c r="I6714" i="3" l="1"/>
  <c r="H6714" i="3"/>
  <c r="G6715" i="3"/>
  <c r="I6715" i="3" l="1"/>
  <c r="G6716" i="3"/>
  <c r="H6715" i="3"/>
  <c r="I6716" i="3" l="1"/>
  <c r="H6716" i="3"/>
  <c r="G6717" i="3"/>
  <c r="H6717" i="3" l="1"/>
  <c r="I6717" i="3"/>
  <c r="G6718" i="3"/>
  <c r="I6718" i="3" l="1"/>
  <c r="H6718" i="3"/>
  <c r="G6719" i="3"/>
  <c r="I6719" i="3" l="1"/>
  <c r="H6719" i="3"/>
  <c r="G6720" i="3"/>
  <c r="I6720" i="3" l="1"/>
  <c r="H6720" i="3"/>
  <c r="G6721" i="3"/>
  <c r="H6721" i="3" l="1"/>
  <c r="I6721" i="3"/>
  <c r="G6722" i="3"/>
  <c r="I6722" i="3" l="1"/>
  <c r="H6722" i="3"/>
  <c r="G6723" i="3"/>
  <c r="I6723" i="3" l="1"/>
  <c r="H6723" i="3"/>
  <c r="G6724" i="3"/>
  <c r="I6724" i="3" l="1"/>
  <c r="H6724" i="3"/>
  <c r="G6725" i="3"/>
  <c r="H6725" i="3" l="1"/>
  <c r="I6725" i="3"/>
  <c r="G6726" i="3"/>
  <c r="BL8" i="6"/>
  <c r="BL19" i="6" l="1"/>
  <c r="BL20" i="6" s="1"/>
  <c r="I6726" i="3"/>
  <c r="H6726" i="3"/>
  <c r="G6727" i="3"/>
  <c r="BL69" i="6" l="1"/>
  <c r="BL62" i="6"/>
  <c r="BL63" i="6" s="1"/>
  <c r="BL64" i="6" s="1"/>
  <c r="BL45" i="6"/>
  <c r="BL57" i="6" s="1"/>
  <c r="BL61" i="6"/>
  <c r="I6727" i="3"/>
  <c r="H6727" i="3"/>
  <c r="G6728" i="3"/>
  <c r="BL22" i="6"/>
  <c r="BL26" i="6" s="1"/>
  <c r="I6728" i="3" l="1"/>
  <c r="H6728" i="3"/>
  <c r="G6729" i="3"/>
  <c r="BL28" i="6"/>
  <c r="BL29" i="6" s="1"/>
  <c r="BL37" i="6" l="1"/>
  <c r="BL43" i="6"/>
  <c r="H6729" i="3"/>
  <c r="I6729" i="3"/>
  <c r="G6730" i="3"/>
  <c r="BI12" i="6" s="1"/>
  <c r="BI55" i="6" l="1"/>
  <c r="BI14" i="6"/>
  <c r="BI54" i="6"/>
  <c r="N8" i="6"/>
  <c r="I6730" i="3"/>
  <c r="H6730" i="3"/>
  <c r="G6731" i="3"/>
  <c r="D38" i="6"/>
  <c r="BI19" i="6" l="1"/>
  <c r="BI20" i="6" s="1"/>
  <c r="I6731" i="3"/>
  <c r="H6731" i="3"/>
  <c r="G6732" i="3"/>
  <c r="BI62" i="6" l="1"/>
  <c r="BI63" i="6" s="1"/>
  <c r="BI64" i="6" s="1"/>
  <c r="BI45" i="6"/>
  <c r="BI57" i="6" s="1"/>
  <c r="BI61" i="6"/>
  <c r="BI22" i="6"/>
  <c r="BI26" i="6" s="1"/>
  <c r="BI28" i="6" s="1"/>
  <c r="BI29" i="6" s="1"/>
  <c r="BI37" i="6" s="1"/>
  <c r="BI38" i="6" s="1"/>
  <c r="I6732" i="3"/>
  <c r="H6732" i="3"/>
  <c r="G6733" i="3"/>
  <c r="BI43" i="6" l="1"/>
  <c r="BI44" i="6" s="1"/>
  <c r="I6733" i="3"/>
  <c r="H6733" i="3"/>
  <c r="G6734" i="3"/>
  <c r="I6734" i="3" l="1"/>
  <c r="H6734" i="3"/>
  <c r="G6735" i="3"/>
  <c r="I6735" i="3" l="1"/>
  <c r="H6735" i="3"/>
  <c r="G6736" i="3"/>
  <c r="H6736" i="3" l="1"/>
  <c r="I6736" i="3"/>
  <c r="G6737" i="3"/>
  <c r="I6737" i="3" l="1"/>
  <c r="G6738" i="3"/>
  <c r="H6737" i="3"/>
  <c r="G6739" i="3" l="1"/>
  <c r="I6738" i="3"/>
  <c r="H6738" i="3"/>
  <c r="G6740" i="3" l="1"/>
  <c r="I6739" i="3"/>
  <c r="H6739" i="3"/>
  <c r="G6741" i="3" l="1"/>
  <c r="H6740" i="3"/>
  <c r="I6740" i="3"/>
  <c r="I6741" i="3" l="1"/>
  <c r="H6741" i="3"/>
  <c r="G6742" i="3"/>
  <c r="G6743" i="3" l="1"/>
  <c r="I6742" i="3"/>
  <c r="H6742" i="3"/>
  <c r="G6744" i="3" l="1"/>
  <c r="I6743" i="3"/>
  <c r="H6743" i="3"/>
  <c r="G6745" i="3" l="1"/>
  <c r="H6744" i="3"/>
  <c r="I6744" i="3"/>
  <c r="I6745" i="3" l="1"/>
  <c r="H6745" i="3"/>
  <c r="G6746" i="3"/>
  <c r="I6746" i="3" l="1"/>
  <c r="H6746" i="3"/>
  <c r="G6747" i="3"/>
  <c r="H6747" i="3" l="1"/>
  <c r="G6748" i="3"/>
  <c r="I6747" i="3"/>
  <c r="I6748" i="3" l="1"/>
  <c r="H6748" i="3"/>
  <c r="G6749" i="3"/>
  <c r="I6749" i="3" l="1"/>
  <c r="G6750" i="3"/>
  <c r="H6749" i="3"/>
  <c r="G6751" i="3" l="1"/>
  <c r="BK12" i="6" s="1"/>
  <c r="I6750" i="3"/>
  <c r="H6750" i="3"/>
  <c r="BK55" i="6" l="1"/>
  <c r="BK54" i="6"/>
  <c r="BK14" i="6"/>
  <c r="BK8" i="6"/>
  <c r="I6751" i="3"/>
  <c r="H6751" i="3"/>
  <c r="G6752" i="3"/>
  <c r="BK19" i="6" l="1"/>
  <c r="BK20" i="6" s="1"/>
  <c r="H6752" i="3"/>
  <c r="I6752" i="3"/>
  <c r="G6753" i="3"/>
  <c r="BK69" i="6" l="1"/>
  <c r="BK62" i="6"/>
  <c r="BK63" i="6" s="1"/>
  <c r="BK64" i="6" s="1"/>
  <c r="BK45" i="6"/>
  <c r="BK57" i="6" s="1"/>
  <c r="BK61" i="6"/>
  <c r="BK22" i="6"/>
  <c r="BK26" i="6" s="1"/>
  <c r="BK28" i="6" s="1"/>
  <c r="BK29" i="6" s="1"/>
  <c r="BK43" i="6" s="1"/>
  <c r="I6753" i="3"/>
  <c r="H6753" i="3"/>
  <c r="G6754" i="3"/>
  <c r="BK37" i="6" l="1"/>
  <c r="I6754" i="3"/>
  <c r="H6754" i="3"/>
  <c r="G6755" i="3"/>
  <c r="I6755" i="3" l="1"/>
  <c r="G6756" i="3"/>
  <c r="BJ12" i="6" s="1"/>
  <c r="H6755" i="3"/>
  <c r="BJ14" i="6" l="1"/>
  <c r="BJ54" i="6"/>
  <c r="BJ55" i="6"/>
  <c r="O8" i="6"/>
  <c r="AN8" i="6"/>
  <c r="V8" i="6"/>
  <c r="AL8" i="6"/>
  <c r="AU8" i="6"/>
  <c r="BB8" i="6"/>
  <c r="BC8" i="6"/>
  <c r="BG8" i="6"/>
  <c r="BJ8" i="6"/>
  <c r="AQ8" i="6"/>
  <c r="AG8" i="6"/>
  <c r="AD8" i="6"/>
  <c r="Y8" i="6"/>
  <c r="BH8" i="6"/>
  <c r="AK8" i="6"/>
  <c r="AM8" i="6"/>
  <c r="X8" i="6"/>
  <c r="AW8" i="6"/>
  <c r="AF8" i="6"/>
  <c r="AI8" i="6"/>
  <c r="AJ8" i="6"/>
  <c r="AP8" i="6"/>
  <c r="AZ8" i="6"/>
  <c r="AV8" i="6"/>
  <c r="AX8" i="6"/>
  <c r="T8" i="6"/>
  <c r="U8" i="6"/>
  <c r="BE8" i="6"/>
  <c r="W8" i="6"/>
  <c r="E8" i="6"/>
  <c r="AB8" i="6"/>
  <c r="Z8" i="6"/>
  <c r="R8" i="6"/>
  <c r="AR8" i="6"/>
  <c r="BD8" i="6"/>
  <c r="P8" i="6"/>
  <c r="S8" i="6"/>
  <c r="AA8" i="6"/>
  <c r="BI8" i="6"/>
  <c r="AO8" i="6"/>
  <c r="AH8" i="6"/>
  <c r="AC8" i="6"/>
  <c r="AY8" i="6"/>
  <c r="AE8" i="6"/>
  <c r="Q8" i="6"/>
  <c r="AT8" i="6"/>
  <c r="BA8" i="6"/>
  <c r="BF8" i="6"/>
  <c r="AS8" i="6"/>
  <c r="H6756" i="3"/>
  <c r="I6756" i="3"/>
  <c r="G6757" i="3"/>
  <c r="BJ19" i="6" l="1"/>
  <c r="BJ20" i="6" s="1"/>
  <c r="I6757" i="3"/>
  <c r="H6757" i="3"/>
  <c r="G6758" i="3"/>
  <c r="BJ69" i="6" l="1"/>
  <c r="BI69" i="6"/>
  <c r="AR69" i="6"/>
  <c r="G69" i="6"/>
  <c r="AX69" i="6"/>
  <c r="AO69" i="6"/>
  <c r="S69" i="6"/>
  <c r="AI69" i="6"/>
  <c r="AE69" i="6"/>
  <c r="P69" i="6"/>
  <c r="AS69" i="6"/>
  <c r="AF69" i="6"/>
  <c r="V69" i="6"/>
  <c r="AG69" i="6"/>
  <c r="R69" i="6"/>
  <c r="AU69" i="6"/>
  <c r="L69" i="6"/>
  <c r="BB69" i="6"/>
  <c r="M69" i="6"/>
  <c r="BC69" i="6"/>
  <c r="BH69" i="6"/>
  <c r="BD69" i="6"/>
  <c r="AY69" i="6"/>
  <c r="U69" i="6"/>
  <c r="Z69" i="6"/>
  <c r="AT69" i="6"/>
  <c r="AZ69" i="6"/>
  <c r="BF69" i="6"/>
  <c r="AC69" i="6"/>
  <c r="K69" i="6"/>
  <c r="Q69" i="6"/>
  <c r="BA69" i="6"/>
  <c r="W69" i="6"/>
  <c r="AA69" i="6"/>
  <c r="AB69" i="6"/>
  <c r="BG69" i="6"/>
  <c r="I69" i="6"/>
  <c r="AL69" i="6"/>
  <c r="AH69" i="6"/>
  <c r="AW69" i="6"/>
  <c r="AD69" i="6"/>
  <c r="AP69" i="6"/>
  <c r="AJ69" i="6"/>
  <c r="X69" i="6"/>
  <c r="AQ69" i="6"/>
  <c r="J69" i="6"/>
  <c r="AV69" i="6"/>
  <c r="T69" i="6"/>
  <c r="O69" i="6"/>
  <c r="H69" i="6"/>
  <c r="Y69" i="6"/>
  <c r="AM69" i="6"/>
  <c r="AN69" i="6"/>
  <c r="N69" i="6"/>
  <c r="AK69" i="6"/>
  <c r="BE69" i="6"/>
  <c r="F69" i="6"/>
  <c r="BJ62" i="6"/>
  <c r="BJ63" i="6" s="1"/>
  <c r="BJ64" i="6" s="1"/>
  <c r="BJ45" i="6"/>
  <c r="BJ57" i="6" s="1"/>
  <c r="BJ61" i="6"/>
  <c r="BJ22" i="6"/>
  <c r="BJ26" i="6" s="1"/>
  <c r="BJ28" i="6" s="1"/>
  <c r="BJ29" i="6" s="1"/>
  <c r="BJ43" i="6" s="1"/>
  <c r="BJ44" i="6" s="1"/>
  <c r="BK44" i="6" s="1"/>
  <c r="BL44" i="6" s="1"/>
  <c r="I6758" i="3"/>
  <c r="H6758" i="3"/>
  <c r="E69" i="6" l="1"/>
  <c r="E70" i="6"/>
  <c r="BJ37" i="6"/>
  <c r="BJ38" i="6" s="1"/>
  <c r="BK38" i="6" s="1"/>
  <c r="E71" i="6" l="1"/>
  <c r="F71" i="6"/>
  <c r="R71" i="6"/>
  <c r="AD71" i="6"/>
  <c r="AP71" i="6"/>
  <c r="BB71" i="6"/>
  <c r="G71" i="6"/>
  <c r="S71" i="6"/>
  <c r="AE71" i="6"/>
  <c r="AQ71" i="6"/>
  <c r="BC71" i="6"/>
  <c r="H71" i="6"/>
  <c r="T71" i="6"/>
  <c r="AF71" i="6"/>
  <c r="AR71" i="6"/>
  <c r="BD71" i="6"/>
  <c r="I71" i="6"/>
  <c r="U71" i="6"/>
  <c r="AG71" i="6"/>
  <c r="AS71" i="6"/>
  <c r="BE71" i="6"/>
  <c r="J71" i="6"/>
  <c r="V71" i="6"/>
  <c r="AH71" i="6"/>
  <c r="AT71" i="6"/>
  <c r="BF71" i="6"/>
  <c r="K71" i="6"/>
  <c r="W71" i="6"/>
  <c r="AI71" i="6"/>
  <c r="AU71" i="6"/>
  <c r="BG71" i="6"/>
  <c r="L71" i="6"/>
  <c r="X71" i="6"/>
  <c r="AJ71" i="6"/>
  <c r="AV71" i="6"/>
  <c r="BH71" i="6"/>
  <c r="M71" i="6"/>
  <c r="Y71" i="6"/>
  <c r="AK71" i="6"/>
  <c r="AW71" i="6"/>
  <c r="BI71" i="6"/>
  <c r="AC71" i="6"/>
  <c r="N71" i="6"/>
  <c r="Z71" i="6"/>
  <c r="AL71" i="6"/>
  <c r="AX71" i="6"/>
  <c r="BJ71" i="6"/>
  <c r="BA71" i="6"/>
  <c r="O71" i="6"/>
  <c r="AA71" i="6"/>
  <c r="AM71" i="6"/>
  <c r="AY71" i="6"/>
  <c r="BK71" i="6"/>
  <c r="AO71" i="6"/>
  <c r="P71" i="6"/>
  <c r="AB71" i="6"/>
  <c r="AN71" i="6"/>
  <c r="AZ71" i="6"/>
  <c r="BL71" i="6"/>
  <c r="Q71" i="6"/>
  <c r="BL38" i="6"/>
  <c r="D37" i="6"/>
</calcChain>
</file>

<file path=xl/sharedStrings.xml><?xml version="1.0" encoding="utf-8"?>
<sst xmlns="http://schemas.openxmlformats.org/spreadsheetml/2006/main" count="269" uniqueCount="201">
  <si>
    <t>Bitcoin mining Economics</t>
  </si>
  <si>
    <t>Date</t>
  </si>
  <si>
    <t>Exchange rate</t>
  </si>
  <si>
    <t>USD/EUR</t>
  </si>
  <si>
    <t>MinerHR</t>
  </si>
  <si>
    <t>Days/month</t>
  </si>
  <si>
    <t>O&amp;M Fee</t>
  </si>
  <si>
    <t>months</t>
  </si>
  <si>
    <t>Unit</t>
  </si>
  <si>
    <t>Data</t>
  </si>
  <si>
    <t>Miners in operation</t>
  </si>
  <si>
    <t>#</t>
  </si>
  <si>
    <t>Bitcoin generation</t>
  </si>
  <si>
    <t>Production</t>
  </si>
  <si>
    <t># bitcoins</t>
  </si>
  <si>
    <t>Bitcoin market price</t>
  </si>
  <si>
    <t>USD/Bitcoin</t>
  </si>
  <si>
    <t>USD</t>
  </si>
  <si>
    <t>Th/s</t>
  </si>
  <si>
    <t>Total price</t>
  </si>
  <si>
    <t>id</t>
  </si>
  <si>
    <t>date</t>
  </si>
  <si>
    <t>NetworkHR</t>
  </si>
  <si>
    <t>bitcoins/miner</t>
  </si>
  <si>
    <t>bitcoin_price</t>
  </si>
  <si>
    <t>usd/computer</t>
  </si>
  <si>
    <t>bitcoins/day</t>
  </si>
  <si>
    <t>PowerCost</t>
  </si>
  <si>
    <t>VariableCost</t>
  </si>
  <si>
    <t>%</t>
  </si>
  <si>
    <t>EBITDA</t>
  </si>
  <si>
    <t>EBIT</t>
  </si>
  <si>
    <t>Taxes</t>
  </si>
  <si>
    <t>Net Income</t>
  </si>
  <si>
    <t>Capex</t>
  </si>
  <si>
    <t>Equipment Substitution</t>
  </si>
  <si>
    <t>EquipmentCost</t>
  </si>
  <si>
    <t>Replacement</t>
  </si>
  <si>
    <t>Set-up costs</t>
  </si>
  <si>
    <t>USD/unit</t>
  </si>
  <si>
    <t>PlantAvailability</t>
  </si>
  <si>
    <t>Free Cash Flow</t>
  </si>
  <si>
    <t>AccumulatedCashFlow</t>
  </si>
  <si>
    <t>O&amp;M Mínimo/mes</t>
  </si>
  <si>
    <t>Accumulated bitcoins</t>
  </si>
  <si>
    <t>Month -&gt;</t>
  </si>
  <si>
    <t>USD/MWh</t>
  </si>
  <si>
    <t>Month with highest btc price</t>
  </si>
  <si>
    <t>MWh/month</t>
  </si>
  <si>
    <t>Depreciation years</t>
  </si>
  <si>
    <t>Transport&amp;customs</t>
  </si>
  <si>
    <t>Mining Pool + O&amp;M</t>
  </si>
  <si>
    <t>Depreciation</t>
  </si>
  <si>
    <t>Months in Positive</t>
  </si>
  <si>
    <t>Si aumenta mi coste variable pero tengo más meses en positivo</t>
  </si>
  <si>
    <t>Net income per MWh</t>
  </si>
  <si>
    <t>Signfica que ese parque esa hora genera la cantidad de electricidad suficiente como para alimentar al 100% todo el hardware de generación</t>
  </si>
  <si>
    <t>EUROPA</t>
  </si>
  <si>
    <t>Hora</t>
  </si>
  <si>
    <t>Horas/dia</t>
  </si>
  <si>
    <t>% de tiempo</t>
  </si>
  <si>
    <t>Generación</t>
  </si>
  <si>
    <t>minando</t>
  </si>
  <si>
    <t>Número de plantas</t>
  </si>
  <si>
    <t>No gestionable Eólica</t>
  </si>
  <si>
    <t>Hidroeléctrica</t>
  </si>
  <si>
    <t>% minado no gestionables</t>
  </si>
  <si>
    <t>Precio mercado de electricidad</t>
  </si>
  <si>
    <t>% minado no gestionable + red</t>
  </si>
  <si>
    <t>% minado con red</t>
  </si>
  <si>
    <t>Factor de minado con precio Barato</t>
  </si>
  <si>
    <t>Factor de minado con precio Medio</t>
  </si>
  <si>
    <t>Significa que en esa hora minamos con la red en un rango desde el 0% hasta el 125% porque los costes de la red serán suficientemente bajos</t>
  </si>
  <si>
    <t>TotalUSD Miner revenues</t>
  </si>
  <si>
    <t>Factor de minado con precio Caro</t>
  </si>
  <si>
    <t>Con este modelo se gana dinero:</t>
  </si>
  <si>
    <t>Cuando se mina con un coste energético suficientemente barato como para *generar* bitcoins a un coste inferior a su precio de mercado (precios eléctricos bajos o negativos)</t>
  </si>
  <si>
    <t>Cuando se participa en los servicios de balance y mercados de ajuste intradiarios</t>
  </si>
  <si>
    <t>Cuando se para de consumir para verter esa electricidad a la red (cuando está cara) - agregador de demanda</t>
  </si>
  <si>
    <t>Modelizado</t>
  </si>
  <si>
    <t>No modelizado</t>
  </si>
  <si>
    <t>Factores a favor:</t>
  </si>
  <si>
    <t>Creciente comoditización de los equipos: Pueden estar parados más tiempo</t>
  </si>
  <si>
    <t>Mayor integración de renovables: Mayor necesidad de mercados de ajuste, mayor volatilidad del precio, etc…</t>
  </si>
  <si>
    <t>Cost per btc</t>
  </si>
  <si>
    <t>USD/BTC</t>
  </si>
  <si>
    <t>Start</t>
  </si>
  <si>
    <t>Miner installation</t>
  </si>
  <si>
    <t>Taxes/Customs</t>
  </si>
  <si>
    <t>MinerTotalCost</t>
  </si>
  <si>
    <t>TotalkWConsumption</t>
  </si>
  <si>
    <t>MinerHR in Th/s</t>
  </si>
  <si>
    <t>GridPowerConsumption</t>
  </si>
  <si>
    <t>Término de pot y otros gastos</t>
  </si>
  <si>
    <t>% funcionando</t>
  </si>
  <si>
    <t>Miner Depreciation</t>
  </si>
  <si>
    <t>Equipo Whatsminer M30S 110T</t>
  </si>
  <si>
    <t>Efficiency in W/T</t>
  </si>
  <si>
    <t>Consumption kW</t>
  </si>
  <si>
    <t>Number of Miners per container</t>
  </si>
  <si>
    <t># containers</t>
  </si>
  <si>
    <t>Our price</t>
  </si>
  <si>
    <t>Container</t>
  </si>
  <si>
    <t>Scenario</t>
  </si>
  <si>
    <t>MW available</t>
  </si>
  <si>
    <t>Consumption of all miners in kW</t>
  </si>
  <si>
    <t>% uptime</t>
  </si>
  <si>
    <t>BMN</t>
  </si>
  <si>
    <t>1st year</t>
  </si>
  <si>
    <t>2nd year</t>
  </si>
  <si>
    <t>3rd year</t>
  </si>
  <si>
    <t>4th year</t>
  </si>
  <si>
    <t>5th year</t>
  </si>
  <si>
    <t>Annual HR increase</t>
  </si>
  <si>
    <t>Annual Price Increase</t>
  </si>
  <si>
    <t>si no hay datos en celda de precio o HR, entonces coge la anterior y multiplicala por el porcentaje que corresponda</t>
  </si>
  <si>
    <t>Selling btc within the month</t>
  </si>
  <si>
    <t>Buy and Hold</t>
  </si>
  <si>
    <t>Mine and Hold</t>
  </si>
  <si>
    <t>2017 container S9's</t>
  </si>
  <si>
    <t>Sales Margin</t>
  </si>
  <si>
    <t>btc to start with</t>
  </si>
  <si>
    <t>Months since launch</t>
  </si>
  <si>
    <t>Antminer S9</t>
  </si>
  <si>
    <t>Antminer S1</t>
  </si>
  <si>
    <t>Release year</t>
  </si>
  <si>
    <t>AvalonMiner</t>
  </si>
  <si>
    <t>2000Th/s</t>
  </si>
  <si>
    <t>30.9090 W/T</t>
  </si>
  <si>
    <t xml:space="preserve">3.4 cada minero por </t>
  </si>
  <si>
    <t>Precio del Th/s</t>
  </si>
  <si>
    <t>Th/s price</t>
  </si>
  <si>
    <t>AsicPrice</t>
  </si>
  <si>
    <t>BMN price</t>
  </si>
  <si>
    <t>1 container 1</t>
  </si>
  <si>
    <t>1 container 2</t>
  </si>
  <si>
    <t>1 containers 3</t>
  </si>
  <si>
    <t>1 container 4</t>
  </si>
  <si>
    <t>1 container 5</t>
  </si>
  <si>
    <t>1st chart</t>
  </si>
  <si>
    <t>Comparison between mine&amp;hodl vs buy&amp;hodl since 2017</t>
  </si>
  <si>
    <t>Bitcoin price</t>
  </si>
  <si>
    <t>Bitcoin cost cheapest HW</t>
  </si>
  <si>
    <t>2nd chart</t>
  </si>
  <si>
    <t>$/T</t>
  </si>
  <si>
    <t>Profit most expensive HW</t>
  </si>
  <si>
    <t>Profit 4th cheapest HW</t>
  </si>
  <si>
    <t>Profit 3rd cheapest HW</t>
  </si>
  <si>
    <t>Profit 2nd cheapest HW</t>
  </si>
  <si>
    <t>Profit cheapest HW</t>
  </si>
  <si>
    <t>Bitcoin cost $233/Th</t>
  </si>
  <si>
    <t>Bitcoin cost $195/Th</t>
  </si>
  <si>
    <t>Bitcoin cost $157/Th</t>
  </si>
  <si>
    <t>Bitcoin cost $120/Th</t>
  </si>
  <si>
    <t>Bitcoin price vs cost and profitability since 2017</t>
  </si>
  <si>
    <t>Buy and Hold 2</t>
  </si>
  <si>
    <t>Mine and Hold 2</t>
  </si>
  <si>
    <t>Buy and Hold 3</t>
  </si>
  <si>
    <t>Mine and Hold 3</t>
  </si>
  <si>
    <t>Buy and Hold 4</t>
  </si>
  <si>
    <t>Mine and Hold 4</t>
  </si>
  <si>
    <t>Buy and Hold 5</t>
  </si>
  <si>
    <t>Mine and Hold 5</t>
  </si>
  <si>
    <t>1containerDec2021</t>
  </si>
  <si>
    <t>Antminer S19 Pro</t>
  </si>
  <si>
    <t>1containerJul2022</t>
  </si>
  <si>
    <t>Comparison between mine&amp;hodl vs buy&amp;hodl dec 2021 vs jul 2022</t>
  </si>
  <si>
    <t>bmn</t>
  </si>
  <si>
    <t>op2</t>
  </si>
  <si>
    <t>3rd chart</t>
  </si>
  <si>
    <t>new1</t>
  </si>
  <si>
    <t>Bitcoin cost Dec/2021 @$110/Th</t>
  </si>
  <si>
    <t>Bitcoin cost Jul/2022 @$33/Th</t>
  </si>
  <si>
    <t>Asic Price per Th/s</t>
  </si>
  <si>
    <t>4th chart</t>
  </si>
  <si>
    <t>HW cost per Bitcoin</t>
  </si>
  <si>
    <t>Hosting cost per Bitcoin</t>
  </si>
  <si>
    <t>new2</t>
  </si>
  <si>
    <t>HW Cost per Bitcoin</t>
  </si>
  <si>
    <t>Hosting cost per Th/s</t>
  </si>
  <si>
    <t>Normalized Asic Price</t>
  </si>
  <si>
    <t>Accumulated Bitcoin by ca 1MW</t>
  </si>
  <si>
    <t>Overall cost per Th/s</t>
  </si>
  <si>
    <t>Normalized Asic+Hosting Cost per Th/s</t>
  </si>
  <si>
    <t>Accumulated BTC mined</t>
  </si>
  <si>
    <t>Bitcoin mined monthly</t>
  </si>
  <si>
    <t>Network Hashrate</t>
  </si>
  <si>
    <t>Network hashrate</t>
  </si>
  <si>
    <t>6th year</t>
  </si>
  <si>
    <t>Overall Hosting Cost</t>
  </si>
  <si>
    <t>Overall HW Cost</t>
  </si>
  <si>
    <t>Mine + HW + Hosting</t>
  </si>
  <si>
    <t>Buy and Hold 2nd</t>
  </si>
  <si>
    <t>btc to start with 2nd</t>
  </si>
  <si>
    <t>5th chart</t>
  </si>
  <si>
    <t>Mine + Hardware +Hosting</t>
  </si>
  <si>
    <t>Buy and Hodl</t>
  </si>
  <si>
    <t>Price</t>
  </si>
  <si>
    <t>HR</t>
  </si>
  <si>
    <t>6th chart</t>
  </si>
  <si>
    <t>7th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</si>
</sst>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202124"/>
      <name val="Roboto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92">
    <xf numFmtId="0" fontId="0" fillId="0" borderId="0" xfId="0"/>
    <xf numFmtId="0" fontId="1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6" xfId="0" applyFont="1" applyBorder="1" applyAlignment="1">
      <alignment horizontal="right"/>
    </xf>
    <xf numFmtId="9" fontId="0" fillId="0" borderId="8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9" fontId="0" fillId="0" borderId="0" xfId="0" applyNumberFormat="1" applyFont="1" applyAlignment="1">
      <alignment horizontal="center"/>
    </xf>
    <xf numFmtId="0" fontId="0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9" fontId="2" fillId="2" borderId="0" xfId="0" applyNumberFormat="1" applyFont="1" applyFill="1" applyAlignment="1">
      <alignment horizontal="right"/>
    </xf>
    <xf numFmtId="9" fontId="0" fillId="2" borderId="0" xfId="0" applyNumberFormat="1" applyFill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/>
    </xf>
    <xf numFmtId="1" fontId="2" fillId="0" borderId="0" xfId="0" applyNumberFormat="1" applyFont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center"/>
    </xf>
    <xf numFmtId="0" fontId="0" fillId="0" borderId="0" xfId="0" applyFont="1"/>
    <xf numFmtId="0" fontId="6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3" fontId="0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1" fillId="5" borderId="0" xfId="0" applyFont="1" applyFill="1"/>
    <xf numFmtId="0" fontId="1" fillId="3" borderId="0" xfId="0" applyFont="1" applyFill="1"/>
    <xf numFmtId="10" fontId="0" fillId="0" borderId="0" xfId="0" applyNumberFormat="1"/>
    <xf numFmtId="0" fontId="1" fillId="6" borderId="0" xfId="0" applyFont="1" applyFill="1"/>
    <xf numFmtId="0" fontId="1" fillId="7" borderId="0" xfId="0" applyFont="1" applyFill="1"/>
    <xf numFmtId="0" fontId="0" fillId="0" borderId="0" xfId="0" quotePrefix="1"/>
    <xf numFmtId="0" fontId="0" fillId="8" borderId="0" xfId="0" applyFill="1"/>
    <xf numFmtId="14" fontId="0" fillId="8" borderId="0" xfId="0" applyNumberFormat="1" applyFill="1"/>
    <xf numFmtId="10" fontId="0" fillId="0" borderId="0" xfId="0" applyNumberFormat="1" applyAlignment="1">
      <alignment horizontal="center"/>
    </xf>
    <xf numFmtId="10" fontId="1" fillId="6" borderId="0" xfId="0" applyNumberFormat="1" applyFont="1" applyFill="1"/>
    <xf numFmtId="10" fontId="1" fillId="7" borderId="0" xfId="0" applyNumberFormat="1" applyFont="1" applyFill="1"/>
    <xf numFmtId="3" fontId="0" fillId="0" borderId="0" xfId="0" applyNumberFormat="1"/>
    <xf numFmtId="2" fontId="0" fillId="2" borderId="0" xfId="0" applyNumberFormat="1" applyFill="1" applyAlignment="1">
      <alignment horizontal="center"/>
    </xf>
    <xf numFmtId="164" fontId="0" fillId="0" borderId="0" xfId="0" applyNumberFormat="1"/>
    <xf numFmtId="10" fontId="0" fillId="3" borderId="0" xfId="0" applyNumberFormat="1" applyFill="1" applyAlignment="1">
      <alignment horizontal="center"/>
    </xf>
    <xf numFmtId="10" fontId="2" fillId="0" borderId="0" xfId="0" applyNumberFormat="1" applyFont="1" applyAlignment="1">
      <alignment horizontal="center"/>
    </xf>
    <xf numFmtId="9" fontId="1" fillId="0" borderId="0" xfId="1" applyFont="1" applyAlignment="1">
      <alignment horizontal="center"/>
    </xf>
    <xf numFmtId="9" fontId="1" fillId="0" borderId="0" xfId="0" applyNumberFormat="1" applyFont="1"/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2" fontId="0" fillId="0" borderId="0" xfId="0" applyNumberFormat="1" applyFont="1" applyAlignment="1">
      <alignment horizontal="center"/>
    </xf>
    <xf numFmtId="0" fontId="0" fillId="2" borderId="0" xfId="0" applyFont="1" applyFill="1"/>
    <xf numFmtId="9" fontId="0" fillId="2" borderId="0" xfId="0" applyNumberFormat="1" applyFont="1" applyFill="1" applyAlignment="1">
      <alignment horizontal="center"/>
    </xf>
    <xf numFmtId="0" fontId="0" fillId="9" borderId="0" xfId="0" applyFill="1"/>
    <xf numFmtId="14" fontId="0" fillId="9" borderId="0" xfId="0" applyNumberFormat="1" applyFill="1"/>
    <xf numFmtId="164" fontId="0" fillId="9" borderId="0" xfId="0" applyNumberFormat="1" applyFill="1"/>
    <xf numFmtId="14" fontId="0" fillId="10" borderId="0" xfId="0" applyNumberFormat="1" applyFill="1"/>
    <xf numFmtId="0" fontId="0" fillId="10" borderId="0" xfId="0" applyFill="1"/>
    <xf numFmtId="164" fontId="0" fillId="10" borderId="0" xfId="0" applyNumberFormat="1" applyFill="1"/>
    <xf numFmtId="9" fontId="0" fillId="10" borderId="0" xfId="0" applyNumberFormat="1" applyFill="1"/>
    <xf numFmtId="17" fontId="0" fillId="0" borderId="0" xfId="0" applyNumberFormat="1"/>
    <xf numFmtId="3" fontId="0" fillId="2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3" fontId="1" fillId="0" borderId="0" xfId="0" applyNumberFormat="1" applyFont="1"/>
    <xf numFmtId="3" fontId="1" fillId="4" borderId="0" xfId="0" applyNumberFormat="1" applyFont="1" applyFill="1"/>
  </cellXfs>
  <cellStyles count="2">
    <cellStyle name="Normal" xfId="0" builtinId="0"/>
    <cellStyle name="Percent" xfId="1" builtinId="5"/>
  </cellStyles>
  <dxfs count="6">
    <dxf>
      <fill>
        <patternFill>
          <bgColor theme="9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</a:t>
            </a:r>
            <a:r>
              <a:rPr lang="en-US" baseline="0"/>
              <a:t> vs Buy, months since Jan 2017, most expensive hardware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Calc!$A$14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Calc!$B$14:$BI$14</c:f>
              <c:numCache>
                <c:formatCode>General</c:formatCode>
                <c:ptCount val="60"/>
                <c:pt idx="0">
                  <c:v>0.57420544744135571</c:v>
                </c:pt>
                <c:pt idx="1">
                  <c:v>0.49723777189627905</c:v>
                </c:pt>
                <c:pt idx="2">
                  <c:v>0.42708890660968107</c:v>
                </c:pt>
                <c:pt idx="3">
                  <c:v>0.39093577143355884</c:v>
                </c:pt>
                <c:pt idx="4">
                  <c:v>0.33437260720947393</c:v>
                </c:pt>
                <c:pt idx="5">
                  <c:v>0.31982293039892085</c:v>
                </c:pt>
                <c:pt idx="6">
                  <c:v>0.28107062537841238</c:v>
                </c:pt>
                <c:pt idx="7">
                  <c:v>0.27830225341509035</c:v>
                </c:pt>
                <c:pt idx="8">
                  <c:v>0.28138431973130373</c:v>
                </c:pt>
                <c:pt idx="9">
                  <c:v>0.27280309971922412</c:v>
                </c:pt>
                <c:pt idx="10">
                  <c:v>0.24754757627904411</c:v>
                </c:pt>
                <c:pt idx="11">
                  <c:v>0.27323421755036281</c:v>
                </c:pt>
                <c:pt idx="12">
                  <c:v>0.27723277402871138</c:v>
                </c:pt>
                <c:pt idx="13">
                  <c:v>0.29775741391378252</c:v>
                </c:pt>
                <c:pt idx="14">
                  <c:v>0.28073441307701696</c:v>
                </c:pt>
                <c:pt idx="15">
                  <c:v>0.26518775169011727</c:v>
                </c:pt>
                <c:pt idx="16">
                  <c:v>0.25002678135663631</c:v>
                </c:pt>
                <c:pt idx="17">
                  <c:v>0.2361806637225235</c:v>
                </c:pt>
                <c:pt idx="18">
                  <c:v>0.22310132384116763</c:v>
                </c:pt>
                <c:pt idx="19">
                  <c:v>0.2103464641971643</c:v>
                </c:pt>
                <c:pt idx="20">
                  <c:v>0.19869778451816908</c:v>
                </c:pt>
                <c:pt idx="21">
                  <c:v>0.18733809238605095</c:v>
                </c:pt>
                <c:pt idx="22">
                  <c:v>0.17696358270171578</c:v>
                </c:pt>
                <c:pt idx="23">
                  <c:v>0.16684645017825619</c:v>
                </c:pt>
                <c:pt idx="24">
                  <c:v>0.15760673768238931</c:v>
                </c:pt>
                <c:pt idx="25">
                  <c:v>0.14887870695688718</c:v>
                </c:pt>
                <c:pt idx="26">
                  <c:v>0.1403672065385046</c:v>
                </c:pt>
                <c:pt idx="27">
                  <c:v>0.13259387584505505</c:v>
                </c:pt>
                <c:pt idx="28">
                  <c:v>0.12501339067831485</c:v>
                </c:pt>
                <c:pt idx="29">
                  <c:v>0.11809033186125859</c:v>
                </c:pt>
                <c:pt idx="30">
                  <c:v>0.1115506619205808</c:v>
                </c:pt>
                <c:pt idx="31">
                  <c:v>0.10517323209857929</c:v>
                </c:pt>
                <c:pt idx="32">
                  <c:v>9.9348892259081792E-2</c:v>
                </c:pt>
                <c:pt idx="33">
                  <c:v>4.5400813205801888E-2</c:v>
                </c:pt>
                <c:pt idx="34">
                  <c:v>4.288658254250647E-2</c:v>
                </c:pt>
                <c:pt idx="35">
                  <c:v>4.0434726446259978E-2</c:v>
                </c:pt>
                <c:pt idx="36">
                  <c:v>3.8195510407720866E-2</c:v>
                </c:pt>
                <c:pt idx="37">
                  <c:v>3.6080298879856872E-2</c:v>
                </c:pt>
                <c:pt idx="38">
                  <c:v>3.4017562809075433E-2</c:v>
                </c:pt>
                <c:pt idx="39">
                  <c:v>3.2133719911428278E-2</c:v>
                </c:pt>
                <c:pt idx="40">
                  <c:v>3.029661253683566E-2</c:v>
                </c:pt>
                <c:pt idx="41">
                  <c:v>2.8618830425559315E-2</c:v>
                </c:pt>
                <c:pt idx="42">
                  <c:v>2.7033961434833876E-2</c:v>
                </c:pt>
                <c:pt idx="43">
                  <c:v>2.5488410840216205E-2</c:v>
                </c:pt>
                <c:pt idx="44">
                  <c:v>2.4076899909725769E-2</c:v>
                </c:pt>
                <c:pt idx="45">
                  <c:v>2.2700406602900292E-2</c:v>
                </c:pt>
                <c:pt idx="46">
                  <c:v>2.1443291271252621E-2</c:v>
                </c:pt>
                <c:pt idx="47">
                  <c:v>2.0217363223129396E-2</c:v>
                </c:pt>
                <c:pt idx="48">
                  <c:v>1.9097755203859881E-2</c:v>
                </c:pt>
                <c:pt idx="49">
                  <c:v>1.8040149439927919E-2</c:v>
                </c:pt>
                <c:pt idx="50">
                  <c:v>1.7008781404537224E-2</c:v>
                </c:pt>
                <c:pt idx="51">
                  <c:v>1.6066859955713664E-2</c:v>
                </c:pt>
                <c:pt idx="52">
                  <c:v>1.5148306268417386E-2</c:v>
                </c:pt>
                <c:pt idx="53">
                  <c:v>1.4309415212779239E-2</c:v>
                </c:pt>
                <c:pt idx="54">
                  <c:v>1.3516980717416544E-2</c:v>
                </c:pt>
                <c:pt idx="55">
                  <c:v>1.2744205420107723E-2</c:v>
                </c:pt>
                <c:pt idx="56">
                  <c:v>1.2038449954862545E-2</c:v>
                </c:pt>
                <c:pt idx="57">
                  <c:v>1.1350203301449828E-2</c:v>
                </c:pt>
                <c:pt idx="58">
                  <c:v>1.0721645635626002E-2</c:v>
                </c:pt>
                <c:pt idx="59">
                  <c:v>1.0108681611564401E-2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8-441A-B857-DE06DD346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7739136"/>
        <c:axId val="1947732896"/>
      </c:barChart>
      <c:lineChart>
        <c:grouping val="standard"/>
        <c:varyColors val="0"/>
        <c:ser>
          <c:idx val="0"/>
          <c:order val="0"/>
          <c:tx>
            <c:strRef>
              <c:f>Calc!$A$4</c:f>
              <c:strCache>
                <c:ptCount val="1"/>
                <c:pt idx="0">
                  <c:v>Buy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Calc!$B$4:$BI$4</c:f>
              <c:numCache>
                <c:formatCode>General</c:formatCode>
                <c:ptCount val="60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146515.72149190636</c:v>
                </c:pt>
                <c:pt idx="14">
                  <c:v>154015.66896956097</c:v>
                </c:pt>
                <c:pt idx="15">
                  <c:v>161639.01986889541</c:v>
                </c:pt>
                <c:pt idx="16">
                  <c:v>169913.10914076419</c:v>
                </c:pt>
                <c:pt idx="17">
                  <c:v>178323.33948968377</c:v>
                </c:pt>
                <c:pt idx="18">
                  <c:v>187149.85304876635</c:v>
                </c:pt>
                <c:pt idx="19">
                  <c:v>196729.80838751173</c:v>
                </c:pt>
                <c:pt idx="20">
                  <c:v>206467.39139923273</c:v>
                </c:pt>
                <c:pt idx="21">
                  <c:v>217036.18617139064</c:v>
                </c:pt>
                <c:pt idx="22">
                  <c:v>227778.87888640759</c:v>
                </c:pt>
                <c:pt idx="23">
                  <c:v>239438.5807311784</c:v>
                </c:pt>
                <c:pt idx="24">
                  <c:v>251290.13019990912</c:v>
                </c:pt>
                <c:pt idx="25">
                  <c:v>263728.29868542828</c:v>
                </c:pt>
                <c:pt idx="26">
                  <c:v>277228.20414520631</c:v>
                </c:pt>
                <c:pt idx="27">
                  <c:v>290950.23576400819</c:v>
                </c:pt>
                <c:pt idx="28">
                  <c:v>305843.59645337157</c:v>
                </c:pt>
                <c:pt idx="29">
                  <c:v>320982.01108142664</c:v>
                </c:pt>
                <c:pt idx="30">
                  <c:v>336869.73548777506</c:v>
                </c:pt>
                <c:pt idx="31">
                  <c:v>354113.65509751649</c:v>
                </c:pt>
                <c:pt idx="32">
                  <c:v>371641.30451861391</c:v>
                </c:pt>
                <c:pt idx="33">
                  <c:v>390665.13510849787</c:v>
                </c:pt>
                <c:pt idx="34">
                  <c:v>397007.23525083921</c:v>
                </c:pt>
                <c:pt idx="35">
                  <c:v>397007.23525083921</c:v>
                </c:pt>
                <c:pt idx="36">
                  <c:v>397007.23525083921</c:v>
                </c:pt>
                <c:pt idx="37">
                  <c:v>397007.23525083921</c:v>
                </c:pt>
                <c:pt idx="38">
                  <c:v>397007.23525083921</c:v>
                </c:pt>
                <c:pt idx="39">
                  <c:v>397007.23525083921</c:v>
                </c:pt>
                <c:pt idx="40">
                  <c:v>397007.23525083921</c:v>
                </c:pt>
                <c:pt idx="41">
                  <c:v>397007.23525083921</c:v>
                </c:pt>
                <c:pt idx="42">
                  <c:v>397007.23525083921</c:v>
                </c:pt>
                <c:pt idx="43">
                  <c:v>397007.23525083921</c:v>
                </c:pt>
                <c:pt idx="44">
                  <c:v>397007.23525083921</c:v>
                </c:pt>
                <c:pt idx="45">
                  <c:v>397007.23525083921</c:v>
                </c:pt>
                <c:pt idx="46">
                  <c:v>400993.30348336464</c:v>
                </c:pt>
                <c:pt idx="47">
                  <c:v>407250.94673186418</c:v>
                </c:pt>
                <c:pt idx="48">
                  <c:v>413399.69340674876</c:v>
                </c:pt>
                <c:pt idx="49">
                  <c:v>419641.27494420449</c:v>
                </c:pt>
                <c:pt idx="50">
                  <c:v>426189.92642575095</c:v>
                </c:pt>
                <c:pt idx="51">
                  <c:v>432624.61715884542</c:v>
                </c:pt>
                <c:pt idx="52">
                  <c:v>439375.87831752765</c:v>
                </c:pt>
                <c:pt idx="53">
                  <c:v>446009.65287964791</c:v>
                </c:pt>
                <c:pt idx="54">
                  <c:v>452743.58534099022</c:v>
                </c:pt>
                <c:pt idx="55">
                  <c:v>459808.81016020774</c:v>
                </c:pt>
                <c:pt idx="56">
                  <c:v>466751.08473376842</c:v>
                </c:pt>
                <c:pt idx="57">
                  <c:v>474034.9015674711</c:v>
                </c:pt>
                <c:pt idx="58">
                  <c:v>488837.28600638174</c:v>
                </c:pt>
                <c:pt idx="59">
                  <c:v>508745.45451625384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C-4CD7-BD17-D5B397F1D96D}"/>
            </c:ext>
          </c:extLst>
        </c:ser>
        <c:ser>
          <c:idx val="1"/>
          <c:order val="1"/>
          <c:tx>
            <c:strRef>
              <c:f>Calc!$A$5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Calc!$B$5:$BI$5</c:f>
              <c:numCache>
                <c:formatCode>General</c:formatCode>
                <c:ptCount val="60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115916.67906662538</c:v>
                </c:pt>
                <c:pt idx="14">
                  <c:v>129047.35701113746</c:v>
                </c:pt>
                <c:pt idx="15">
                  <c:v>142569.84485792179</c:v>
                </c:pt>
                <c:pt idx="16">
                  <c:v>156939.24541635168</c:v>
                </c:pt>
                <c:pt idx="17">
                  <c:v>171717.76999019791</c:v>
                </c:pt>
                <c:pt idx="18">
                  <c:v>187167.34388212388</c:v>
                </c:pt>
                <c:pt idx="19">
                  <c:v>203636.29806264062</c:v>
                </c:pt>
                <c:pt idx="20">
                  <c:v>220544.44492668399</c:v>
                </c:pt>
                <c:pt idx="21">
                  <c:v>238601.70360964007</c:v>
                </c:pt>
                <c:pt idx="22">
                  <c:v>257121.35276560939</c:v>
                </c:pt>
                <c:pt idx="23">
                  <c:v>276932.80828602065</c:v>
                </c:pt>
                <c:pt idx="24">
                  <c:v>297232.63289116474</c:v>
                </c:pt>
                <c:pt idx="25">
                  <c:v>318480.4005303366</c:v>
                </c:pt>
                <c:pt idx="26">
                  <c:v>341260.34397800977</c:v>
                </c:pt>
                <c:pt idx="27">
                  <c:v>364573.28952601395</c:v>
                </c:pt>
                <c:pt idx="28">
                  <c:v>389599.61129931838</c:v>
                </c:pt>
                <c:pt idx="29">
                  <c:v>415193.13592831296</c:v>
                </c:pt>
                <c:pt idx="30">
                  <c:v>441999.06724409584</c:v>
                </c:pt>
                <c:pt idx="31">
                  <c:v>470823.71251966135</c:v>
                </c:pt>
                <c:pt idx="32">
                  <c:v>500274.0284356125</c:v>
                </c:pt>
                <c:pt idx="33">
                  <c:v>528834.71346422727</c:v>
                </c:pt>
                <c:pt idx="34">
                  <c:v>540253.96680490719</c:v>
                </c:pt>
                <c:pt idx="35">
                  <c:v>542926.03298664046</c:v>
                </c:pt>
                <c:pt idx="36">
                  <c:v>545450.12404955772</c:v>
                </c:pt>
                <c:pt idx="37">
                  <c:v>547834.43463941221</c:v>
                </c:pt>
                <c:pt idx="38">
                  <c:v>550082.43251539452</c:v>
                </c:pt>
                <c:pt idx="39">
                  <c:v>552205.93955538224</c:v>
                </c:pt>
                <c:pt idx="40">
                  <c:v>554208.04420392844</c:v>
                </c:pt>
                <c:pt idx="41">
                  <c:v>556099.27522394119</c:v>
                </c:pt>
                <c:pt idx="42">
                  <c:v>557885.77263488085</c:v>
                </c:pt>
                <c:pt idx="43">
                  <c:v>559570.13473197038</c:v>
                </c:pt>
                <c:pt idx="44">
                  <c:v>561161.21931851399</c:v>
                </c:pt>
                <c:pt idx="45">
                  <c:v>562661.34047985834</c:v>
                </c:pt>
                <c:pt idx="46">
                  <c:v>569741.89836525603</c:v>
                </c:pt>
                <c:pt idx="47">
                  <c:v>580003.42936571653</c:v>
                </c:pt>
                <c:pt idx="48">
                  <c:v>590074.57899973798</c:v>
                </c:pt>
                <c:pt idx="49">
                  <c:v>600243.75118537573</c:v>
                </c:pt>
                <c:pt idx="50">
                  <c:v>610817.38898958487</c:v>
                </c:pt>
                <c:pt idx="51">
                  <c:v>621196.62615004263</c:v>
                </c:pt>
                <c:pt idx="52">
                  <c:v>631998.5053441443</c:v>
                </c:pt>
                <c:pt idx="53">
                  <c:v>642602.86271840357</c:v>
                </c:pt>
                <c:pt idx="54">
                  <c:v>653323.64718719549</c:v>
                </c:pt>
                <c:pt idx="55">
                  <c:v>664494.39882310084</c:v>
                </c:pt>
                <c:pt idx="56">
                  <c:v>675462.35093294783</c:v>
                </c:pt>
                <c:pt idx="57">
                  <c:v>686898.76931768202</c:v>
                </c:pt>
                <c:pt idx="58">
                  <c:v>709220.52633027721</c:v>
                </c:pt>
                <c:pt idx="59">
                  <c:v>738959.95474246657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BC-4CD7-BD17-D5B397F1D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919648"/>
        <c:axId val="1965920064"/>
      </c:lineChart>
      <c:catAx>
        <c:axId val="196591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20064"/>
        <c:crosses val="autoZero"/>
        <c:auto val="1"/>
        <c:lblAlgn val="ctr"/>
        <c:lblOffset val="100"/>
        <c:noMultiLvlLbl val="0"/>
      </c:catAx>
      <c:valAx>
        <c:axId val="19659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19648"/>
        <c:crosses val="autoZero"/>
        <c:crossBetween val="between"/>
      </c:valAx>
      <c:valAx>
        <c:axId val="1947732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739136"/>
        <c:crosses val="max"/>
        <c:crossBetween val="between"/>
      </c:valAx>
      <c:catAx>
        <c:axId val="1947739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947732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 price vs its cost with different hardware costs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Calc!$A$31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Calc!$B$31:$BI$31</c:f>
              <c:numCache>
                <c:formatCode>General</c:formatCode>
                <c:ptCount val="60"/>
                <c:pt idx="0">
                  <c:v>904.4539794921875</c:v>
                </c:pt>
                <c:pt idx="1">
                  <c:v>1034.079956054688</c:v>
                </c:pt>
                <c:pt idx="2">
                  <c:v>1017.799987792969</c:v>
                </c:pt>
                <c:pt idx="3">
                  <c:v>1217.599975585938</c:v>
                </c:pt>
                <c:pt idx="4">
                  <c:v>1968.099975585938</c:v>
                </c:pt>
                <c:pt idx="5">
                  <c:v>2576.169921875</c:v>
                </c:pt>
                <c:pt idx="6">
                  <c:v>2327.89990234375</c:v>
                </c:pt>
                <c:pt idx="7">
                  <c:v>4159.4599609375</c:v>
                </c:pt>
                <c:pt idx="8">
                  <c:v>3672.570068359375</c:v>
                </c:pt>
                <c:pt idx="9">
                  <c:v>5572.2001953125</c:v>
                </c:pt>
                <c:pt idx="10">
                  <c:v>7689.91015625</c:v>
                </c:pt>
                <c:pt idx="11">
                  <c:v>18960.5</c:v>
                </c:pt>
                <c:pt idx="12">
                  <c:v>11141.2001953125</c:v>
                </c:pt>
                <c:pt idx="13">
                  <c:v>10178.7001953125</c:v>
                </c:pt>
                <c:pt idx="14">
                  <c:v>8594.1904296875</c:v>
                </c:pt>
                <c:pt idx="15">
                  <c:v>8163.68994140625</c:v>
                </c:pt>
                <c:pt idx="16">
                  <c:v>8234.150390625</c:v>
                </c:pt>
                <c:pt idx="17">
                  <c:v>6709.47998046875</c:v>
                </c:pt>
                <c:pt idx="18">
                  <c:v>7378.759765625</c:v>
                </c:pt>
                <c:pt idx="19">
                  <c:v>6395.35009765625</c:v>
                </c:pt>
                <c:pt idx="20">
                  <c:v>6251.16015625</c:v>
                </c:pt>
                <c:pt idx="21">
                  <c:v>6450.7900390625</c:v>
                </c:pt>
                <c:pt idx="22">
                  <c:v>5536.06982421875</c:v>
                </c:pt>
                <c:pt idx="23">
                  <c:v>3703.800048828125</c:v>
                </c:pt>
                <c:pt idx="24">
                  <c:v>3665.409912109375</c:v>
                </c:pt>
                <c:pt idx="25">
                  <c:v>3611.97998046875</c:v>
                </c:pt>
                <c:pt idx="26">
                  <c:v>4033.719970703125</c:v>
                </c:pt>
                <c:pt idx="27">
                  <c:v>5220.37</c:v>
                </c:pt>
                <c:pt idx="28">
                  <c:v>7265.05</c:v>
                </c:pt>
                <c:pt idx="29">
                  <c:v>9327.48</c:v>
                </c:pt>
                <c:pt idx="30">
                  <c:v>9674.2800000000007</c:v>
                </c:pt>
                <c:pt idx="31">
                  <c:v>10214.52</c:v>
                </c:pt>
                <c:pt idx="32">
                  <c:v>10265.629999999999</c:v>
                </c:pt>
                <c:pt idx="33">
                  <c:v>8076.78</c:v>
                </c:pt>
                <c:pt idx="34">
                  <c:v>8482.7000000000007</c:v>
                </c:pt>
                <c:pt idx="35">
                  <c:v>6612.12</c:v>
                </c:pt>
                <c:pt idx="36">
                  <c:v>8722.0300000000007</c:v>
                </c:pt>
                <c:pt idx="37">
                  <c:v>9904.17</c:v>
                </c:pt>
                <c:pt idx="38">
                  <c:v>5357.61</c:v>
                </c:pt>
                <c:pt idx="39">
                  <c:v>7112.27</c:v>
                </c:pt>
                <c:pt idx="40">
                  <c:v>9669.4</c:v>
                </c:pt>
                <c:pt idx="41">
                  <c:v>9526</c:v>
                </c:pt>
                <c:pt idx="42">
                  <c:v>9131</c:v>
                </c:pt>
                <c:pt idx="43">
                  <c:v>11914.01</c:v>
                </c:pt>
                <c:pt idx="44">
                  <c:v>10785.62</c:v>
                </c:pt>
                <c:pt idx="45">
                  <c:v>11327.57</c:v>
                </c:pt>
                <c:pt idx="46">
                  <c:v>16725</c:v>
                </c:pt>
                <c:pt idx="47">
                  <c:v>21379.48</c:v>
                </c:pt>
                <c:pt idx="48">
                  <c:v>36828.519999999997</c:v>
                </c:pt>
                <c:pt idx="49">
                  <c:v>48720.37</c:v>
                </c:pt>
                <c:pt idx="50">
                  <c:v>58913</c:v>
                </c:pt>
                <c:pt idx="51">
                  <c:v>61455.98</c:v>
                </c:pt>
                <c:pt idx="52">
                  <c:v>43596.24</c:v>
                </c:pt>
                <c:pt idx="53">
                  <c:v>38324.870000000003</c:v>
                </c:pt>
                <c:pt idx="54">
                  <c:v>31421.25</c:v>
                </c:pt>
                <c:pt idx="55">
                  <c:v>45982.55</c:v>
                </c:pt>
                <c:pt idx="56">
                  <c:v>48167.85</c:v>
                </c:pt>
                <c:pt idx="57">
                  <c:v>60948.78</c:v>
                </c:pt>
                <c:pt idx="58">
                  <c:v>63584.25</c:v>
                </c:pt>
                <c:pt idx="59">
                  <c:v>47658.38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7-4534-B3E5-29F05260B045}"/>
            </c:ext>
          </c:extLst>
        </c:ser>
        <c:ser>
          <c:idx val="1"/>
          <c:order val="1"/>
          <c:tx>
            <c:strRef>
              <c:f>Calc!$A$32</c:f>
              <c:strCache>
                <c:ptCount val="1"/>
                <c:pt idx="0">
                  <c:v>Bitcoin cost $233/Th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Calc!$B$32:$BI$32</c:f>
              <c:numCache>
                <c:formatCode>General</c:formatCode>
                <c:ptCount val="60"/>
                <c:pt idx="0">
                  <c:v>151.40756534749406</c:v>
                </c:pt>
                <c:pt idx="1">
                  <c:v>180.68625829300512</c:v>
                </c:pt>
                <c:pt idx="2">
                  <c:v>193.15202705726838</c:v>
                </c:pt>
                <c:pt idx="3">
                  <c:v>214.4766620516962</c:v>
                </c:pt>
                <c:pt idx="4">
                  <c:v>258.21878888367394</c:v>
                </c:pt>
                <c:pt idx="5">
                  <c:v>342.3433402674662</c:v>
                </c:pt>
                <c:pt idx="6">
                  <c:v>360.46100139474879</c:v>
                </c:pt>
                <c:pt idx="7">
                  <c:v>487.36337564514724</c:v>
                </c:pt>
                <c:pt idx="8">
                  <c:v>489.00534783869227</c:v>
                </c:pt>
                <c:pt idx="9">
                  <c:v>664.86545869776694</c:v>
                </c:pt>
                <c:pt idx="10">
                  <c:v>809.66589865432991</c:v>
                </c:pt>
                <c:pt idx="11">
                  <c:v>1590.699246564305</c:v>
                </c:pt>
                <c:pt idx="12">
                  <c:v>1180.7470264625979</c:v>
                </c:pt>
                <c:pt idx="13">
                  <c:v>1460.2799151160846</c:v>
                </c:pt>
                <c:pt idx="14">
                  <c:v>1552.8450129939579</c:v>
                </c:pt>
                <c:pt idx="15">
                  <c:v>1643.5427921582857</c:v>
                </c:pt>
                <c:pt idx="16">
                  <c:v>1734.804080141457</c:v>
                </c:pt>
                <c:pt idx="17">
                  <c:v>1893.3120868495205</c:v>
                </c:pt>
                <c:pt idx="18">
                  <c:v>1995.8957528189028</c:v>
                </c:pt>
                <c:pt idx="19">
                  <c:v>2312.1630514486542</c:v>
                </c:pt>
                <c:pt idx="20">
                  <c:v>2489.1754684957386</c:v>
                </c:pt>
                <c:pt idx="21">
                  <c:v>2550.1831824769115</c:v>
                </c:pt>
                <c:pt idx="22">
                  <c:v>2333.0109356786252</c:v>
                </c:pt>
                <c:pt idx="23">
                  <c:v>1750.747295450712</c:v>
                </c:pt>
                <c:pt idx="24">
                  <c:v>1984.3466255807514</c:v>
                </c:pt>
                <c:pt idx="25">
                  <c:v>2039.5275111003289</c:v>
                </c:pt>
                <c:pt idx="26">
                  <c:v>2070.0698107575436</c:v>
                </c:pt>
                <c:pt idx="27">
                  <c:v>2146.2353287351284</c:v>
                </c:pt>
                <c:pt idx="28">
                  <c:v>2199.0577516750318</c:v>
                </c:pt>
                <c:pt idx="29">
                  <c:v>2728.2772572629683</c:v>
                </c:pt>
                <c:pt idx="30">
                  <c:v>3113.5313982282664</c:v>
                </c:pt>
                <c:pt idx="31">
                  <c:v>3585.3857990922229</c:v>
                </c:pt>
                <c:pt idx="32">
                  <c:v>4183.3495720756337</c:v>
                </c:pt>
                <c:pt idx="33">
                  <c:v>4400.4434651695528</c:v>
                </c:pt>
                <c:pt idx="34">
                  <c:v>4320.6095159667411</c:v>
                </c:pt>
                <c:pt idx="35">
                  <c:v>4107.5302569727464</c:v>
                </c:pt>
                <c:pt idx="36">
                  <c:v>4906.5468217759117</c:v>
                </c:pt>
                <c:pt idx="37">
                  <c:v>5266.3174182424918</c:v>
                </c:pt>
                <c:pt idx="38">
                  <c:v>5181.3624754994771</c:v>
                </c:pt>
                <c:pt idx="39">
                  <c:v>4791.0585262506365</c:v>
                </c:pt>
                <c:pt idx="40">
                  <c:v>8316.2496744259952</c:v>
                </c:pt>
                <c:pt idx="41">
                  <c:v>9634.4212975751416</c:v>
                </c:pt>
                <c:pt idx="42">
                  <c:v>10104.197915000048</c:v>
                </c:pt>
                <c:pt idx="43">
                  <c:v>9954.8154559764607</c:v>
                </c:pt>
                <c:pt idx="44">
                  <c:v>10325.576874149174</c:v>
                </c:pt>
                <c:pt idx="45">
                  <c:v>11996.455635452461</c:v>
                </c:pt>
                <c:pt idx="46">
                  <c:v>10796.995962318653</c:v>
                </c:pt>
                <c:pt idx="47">
                  <c:v>10050.633676808997</c:v>
                </c:pt>
                <c:pt idx="48">
                  <c:v>13340.251005648635</c:v>
                </c:pt>
                <c:pt idx="49">
                  <c:v>14511.294074499105</c:v>
                </c:pt>
                <c:pt idx="50">
                  <c:v>14881.625767369875</c:v>
                </c:pt>
                <c:pt idx="51">
                  <c:v>14828.312180468014</c:v>
                </c:pt>
                <c:pt idx="52">
                  <c:v>16176.651845104749</c:v>
                </c:pt>
                <c:pt idx="53">
                  <c:v>13892.158251194867</c:v>
                </c:pt>
                <c:pt idx="54">
                  <c:v>10464.995717680673</c:v>
                </c:pt>
                <c:pt idx="55">
                  <c:v>11892.577268017994</c:v>
                </c:pt>
                <c:pt idx="56">
                  <c:v>13961.139277972949</c:v>
                </c:pt>
                <c:pt idx="57">
                  <c:v>15644.667350761922</c:v>
                </c:pt>
                <c:pt idx="58">
                  <c:v>17848.617740191396</c:v>
                </c:pt>
                <c:pt idx="59">
                  <c:v>17382.344493497254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7-4534-B3E5-29F05260B045}"/>
            </c:ext>
          </c:extLst>
        </c:ser>
        <c:ser>
          <c:idx val="2"/>
          <c:order val="2"/>
          <c:tx>
            <c:strRef>
              <c:f>Calc!$A$33</c:f>
              <c:strCache>
                <c:ptCount val="1"/>
                <c:pt idx="0">
                  <c:v>Bitcoin cost $195/Th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Calc!$B$33:$BI$33</c:f>
              <c:numCache>
                <c:formatCode>General</c:formatCode>
                <c:ptCount val="60"/>
                <c:pt idx="0">
                  <c:v>142.45604058123521</c:v>
                </c:pt>
                <c:pt idx="1">
                  <c:v>169.75339432980653</c:v>
                </c:pt>
                <c:pt idx="2">
                  <c:v>180.98042451444906</c:v>
                </c:pt>
                <c:pt idx="3">
                  <c:v>201.44468432910685</c:v>
                </c:pt>
                <c:pt idx="4">
                  <c:v>245.30548925251659</c:v>
                </c:pt>
                <c:pt idx="5">
                  <c:v>325.03996054129584</c:v>
                </c:pt>
                <c:pt idx="6">
                  <c:v>340.11537941542326</c:v>
                </c:pt>
                <c:pt idx="7">
                  <c:v>465.45038779585275</c:v>
                </c:pt>
                <c:pt idx="8">
                  <c:v>464.24902416382167</c:v>
                </c:pt>
                <c:pt idx="9">
                  <c:v>634.40665295826886</c:v>
                </c:pt>
                <c:pt idx="10">
                  <c:v>777.57254277232425</c:v>
                </c:pt>
                <c:pt idx="11">
                  <c:v>1548.9487118036911</c:v>
                </c:pt>
                <c:pt idx="12">
                  <c:v>1133.5406535466614</c:v>
                </c:pt>
                <c:pt idx="13">
                  <c:v>1381.9927723759511</c:v>
                </c:pt>
                <c:pt idx="14">
                  <c:v>1457.2671576334669</c:v>
                </c:pt>
                <c:pt idx="15">
                  <c:v>1537.2268468598209</c:v>
                </c:pt>
                <c:pt idx="16">
                  <c:v>1620.4679438507026</c:v>
                </c:pt>
                <c:pt idx="17">
                  <c:v>1755.9394226537945</c:v>
                </c:pt>
                <c:pt idx="18">
                  <c:v>1852.7704236705104</c:v>
                </c:pt>
                <c:pt idx="19">
                  <c:v>2134.4562499635595</c:v>
                </c:pt>
                <c:pt idx="20">
                  <c:v>2294.3596631234577</c:v>
                </c:pt>
                <c:pt idx="21">
                  <c:v>2350.8492478405892</c:v>
                </c:pt>
                <c:pt idx="22">
                  <c:v>2148.6320084783829</c:v>
                </c:pt>
                <c:pt idx="23">
                  <c:v>1609.8935554571058</c:v>
                </c:pt>
                <c:pt idx="24">
                  <c:v>1821.7543421931941</c:v>
                </c:pt>
                <c:pt idx="25">
                  <c:v>1871.5548687707667</c:v>
                </c:pt>
                <c:pt idx="26">
                  <c:v>1901.6144935657333</c:v>
                </c:pt>
                <c:pt idx="27">
                  <c:v>1977.3223448408323</c:v>
                </c:pt>
                <c:pt idx="28">
                  <c:v>2036.5822486335742</c:v>
                </c:pt>
                <c:pt idx="29">
                  <c:v>2528.4371699597509</c:v>
                </c:pt>
                <c:pt idx="30">
                  <c:v>2880.1074351883326</c:v>
                </c:pt>
                <c:pt idx="31">
                  <c:v>3311.4672424103637</c:v>
                </c:pt>
                <c:pt idx="32">
                  <c:v>3854.6109734510042</c:v>
                </c:pt>
                <c:pt idx="33">
                  <c:v>4039.5973560023463</c:v>
                </c:pt>
                <c:pt idx="34">
                  <c:v>3969.364483739665</c:v>
                </c:pt>
                <c:pt idx="35">
                  <c:v>3765.5780869793607</c:v>
                </c:pt>
                <c:pt idx="36">
                  <c:v>4502.6306654201671</c:v>
                </c:pt>
                <c:pt idx="37">
                  <c:v>4835.7843236254166</c:v>
                </c:pt>
                <c:pt idx="38">
                  <c:v>4733.5199641681475</c:v>
                </c:pt>
                <c:pt idx="39">
                  <c:v>4388.8842617857717</c:v>
                </c:pt>
                <c:pt idx="40">
                  <c:v>7603.3659015580288</c:v>
                </c:pt>
                <c:pt idx="41">
                  <c:v>8799.2745545455909</c:v>
                </c:pt>
                <c:pt idx="42">
                  <c:v>9223.5770798188369</c:v>
                </c:pt>
                <c:pt idx="43">
                  <c:v>9103.3476189139692</c:v>
                </c:pt>
                <c:pt idx="44">
                  <c:v>9433.7043069681731</c:v>
                </c:pt>
                <c:pt idx="45">
                  <c:v>10953.607295396872</c:v>
                </c:pt>
                <c:pt idx="46">
                  <c:v>9894.5209064561241</c:v>
                </c:pt>
                <c:pt idx="47">
                  <c:v>9242.6709865767825</c:v>
                </c:pt>
                <c:pt idx="48">
                  <c:v>12314.566758518498</c:v>
                </c:pt>
                <c:pt idx="49">
                  <c:v>13443.448041528298</c:v>
                </c:pt>
                <c:pt idx="50">
                  <c:v>13836.008828620843</c:v>
                </c:pt>
                <c:pt idx="51">
                  <c:v>13801.668317736561</c:v>
                </c:pt>
                <c:pt idx="52">
                  <c:v>14927.01089187375</c:v>
                </c:pt>
                <c:pt idx="53">
                  <c:v>12823.888862776108</c:v>
                </c:pt>
                <c:pt idx="54">
                  <c:v>9674.3705962975037</c:v>
                </c:pt>
                <c:pt idx="55">
                  <c:v>11050.909685448698</c:v>
                </c:pt>
                <c:pt idx="56">
                  <c:v>12940.935358855182</c:v>
                </c:pt>
                <c:pt idx="57">
                  <c:v>14539.991669591474</c:v>
                </c:pt>
                <c:pt idx="58">
                  <c:v>16555.418624509519</c:v>
                </c:pt>
                <c:pt idx="59">
                  <c:v>16044.058102299459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77-4534-B3E5-29F05260B045}"/>
            </c:ext>
          </c:extLst>
        </c:ser>
        <c:ser>
          <c:idx val="3"/>
          <c:order val="3"/>
          <c:tx>
            <c:strRef>
              <c:f>Calc!$A$34</c:f>
              <c:strCache>
                <c:ptCount val="1"/>
                <c:pt idx="0">
                  <c:v>Bitcoin cost $157/Th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Calc!$B$34:$BI$34</c:f>
              <c:numCache>
                <c:formatCode>General</c:formatCode>
                <c:ptCount val="60"/>
                <c:pt idx="0">
                  <c:v>133.50451581497637</c:v>
                </c:pt>
                <c:pt idx="1">
                  <c:v>158.82053036660793</c:v>
                </c:pt>
                <c:pt idx="2">
                  <c:v>168.80882197162973</c:v>
                </c:pt>
                <c:pt idx="3">
                  <c:v>188.41270660651753</c:v>
                </c:pt>
                <c:pt idx="4">
                  <c:v>232.39218962135922</c:v>
                </c:pt>
                <c:pt idx="5">
                  <c:v>307.73658081512548</c:v>
                </c:pt>
                <c:pt idx="6">
                  <c:v>319.76975743609779</c:v>
                </c:pt>
                <c:pt idx="7">
                  <c:v>443.5373999465582</c:v>
                </c:pt>
                <c:pt idx="8">
                  <c:v>439.49270048895113</c:v>
                </c:pt>
                <c:pt idx="9">
                  <c:v>603.94784721877079</c:v>
                </c:pt>
                <c:pt idx="10">
                  <c:v>745.4791868903186</c:v>
                </c:pt>
                <c:pt idx="11">
                  <c:v>1507.1981770430775</c:v>
                </c:pt>
                <c:pt idx="12">
                  <c:v>1086.3342806307251</c:v>
                </c:pt>
                <c:pt idx="13">
                  <c:v>1303.7056296358173</c:v>
                </c:pt>
                <c:pt idx="14">
                  <c:v>1361.6893022729757</c:v>
                </c:pt>
                <c:pt idx="15">
                  <c:v>1430.910901561356</c:v>
                </c:pt>
                <c:pt idx="16">
                  <c:v>1506.1318075599481</c:v>
                </c:pt>
                <c:pt idx="17">
                  <c:v>1618.5667584580685</c:v>
                </c:pt>
                <c:pt idx="18">
                  <c:v>1709.6450945221181</c:v>
                </c:pt>
                <c:pt idx="19">
                  <c:v>1956.7494484784652</c:v>
                </c:pt>
                <c:pt idx="20">
                  <c:v>2099.5438577511768</c:v>
                </c:pt>
                <c:pt idx="21">
                  <c:v>2151.5153132042674</c:v>
                </c:pt>
                <c:pt idx="22">
                  <c:v>1964.2530812781408</c:v>
                </c:pt>
                <c:pt idx="23">
                  <c:v>1469.0398154634995</c:v>
                </c:pt>
                <c:pt idx="24">
                  <c:v>1659.1620588056371</c:v>
                </c:pt>
                <c:pt idx="25">
                  <c:v>1703.5822264412047</c:v>
                </c:pt>
                <c:pt idx="26">
                  <c:v>1733.1591763739227</c:v>
                </c:pt>
                <c:pt idx="27">
                  <c:v>1808.4093609465363</c:v>
                </c:pt>
                <c:pt idx="28">
                  <c:v>1874.1067455921166</c:v>
                </c:pt>
                <c:pt idx="29">
                  <c:v>2328.5970826565335</c:v>
                </c:pt>
                <c:pt idx="30">
                  <c:v>2646.6834721483992</c:v>
                </c:pt>
                <c:pt idx="31">
                  <c:v>3037.548685728505</c:v>
                </c:pt>
                <c:pt idx="32">
                  <c:v>3525.8723748263747</c:v>
                </c:pt>
                <c:pt idx="33">
                  <c:v>3678.7512468351397</c:v>
                </c:pt>
                <c:pt idx="34">
                  <c:v>3618.119451512589</c:v>
                </c:pt>
                <c:pt idx="35">
                  <c:v>3423.625916985975</c:v>
                </c:pt>
                <c:pt idx="36">
                  <c:v>4098.7145090644235</c:v>
                </c:pt>
                <c:pt idx="37">
                  <c:v>4405.2512290083405</c:v>
                </c:pt>
                <c:pt idx="38">
                  <c:v>4285.6774528368178</c:v>
                </c:pt>
                <c:pt idx="39">
                  <c:v>3986.709997320907</c:v>
                </c:pt>
                <c:pt idx="40">
                  <c:v>6890.4821286900633</c:v>
                </c:pt>
                <c:pt idx="41">
                  <c:v>7964.1278115160394</c:v>
                </c:pt>
                <c:pt idx="42">
                  <c:v>8342.9562446376258</c:v>
                </c:pt>
                <c:pt idx="43">
                  <c:v>8251.8797818514759</c:v>
                </c:pt>
                <c:pt idx="44">
                  <c:v>8541.8317397871742</c:v>
                </c:pt>
                <c:pt idx="45">
                  <c:v>9910.7589553412854</c:v>
                </c:pt>
                <c:pt idx="46">
                  <c:v>8992.0458505935949</c:v>
                </c:pt>
                <c:pt idx="47">
                  <c:v>8434.7082963445682</c:v>
                </c:pt>
                <c:pt idx="48">
                  <c:v>11288.882511388359</c:v>
                </c:pt>
                <c:pt idx="49">
                  <c:v>12375.602008557493</c:v>
                </c:pt>
                <c:pt idx="50">
                  <c:v>12790.391889871811</c:v>
                </c:pt>
                <c:pt idx="51">
                  <c:v>12775.024455005108</c:v>
                </c:pt>
                <c:pt idx="52">
                  <c:v>13677.369938642751</c:v>
                </c:pt>
                <c:pt idx="53">
                  <c:v>11755.619474357351</c:v>
                </c:pt>
                <c:pt idx="54">
                  <c:v>8883.7454749143344</c:v>
                </c:pt>
                <c:pt idx="55">
                  <c:v>10209.242102879403</c:v>
                </c:pt>
                <c:pt idx="56">
                  <c:v>11920.731439737416</c:v>
                </c:pt>
                <c:pt idx="57">
                  <c:v>13435.315988421029</c:v>
                </c:pt>
                <c:pt idx="58">
                  <c:v>15262.219508827638</c:v>
                </c:pt>
                <c:pt idx="59">
                  <c:v>14705.771711101665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7-4534-B3E5-29F05260B045}"/>
            </c:ext>
          </c:extLst>
        </c:ser>
        <c:ser>
          <c:idx val="4"/>
          <c:order val="4"/>
          <c:tx>
            <c:strRef>
              <c:f>Calc!$A$35</c:f>
              <c:strCache>
                <c:ptCount val="1"/>
                <c:pt idx="0">
                  <c:v>Bitcoin cost $120/Th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Calc!$B$35:$BI$35</c:f>
              <c:numCache>
                <c:formatCode>General</c:formatCode>
                <c:ptCount val="60"/>
                <c:pt idx="0">
                  <c:v>124.55299104871756</c:v>
                </c:pt>
                <c:pt idx="1">
                  <c:v>147.88766640340933</c:v>
                </c:pt>
                <c:pt idx="2">
                  <c:v>156.6372194288104</c:v>
                </c:pt>
                <c:pt idx="3">
                  <c:v>175.38072888392819</c:v>
                </c:pt>
                <c:pt idx="4">
                  <c:v>219.47888999020188</c:v>
                </c:pt>
                <c:pt idx="5">
                  <c:v>290.43320108895512</c:v>
                </c:pt>
                <c:pt idx="6">
                  <c:v>299.42413545677226</c:v>
                </c:pt>
                <c:pt idx="7">
                  <c:v>421.6244120972637</c:v>
                </c:pt>
                <c:pt idx="8">
                  <c:v>414.73637681408059</c:v>
                </c:pt>
                <c:pt idx="9">
                  <c:v>573.48904147927271</c:v>
                </c:pt>
                <c:pt idx="10">
                  <c:v>713.38583100831283</c:v>
                </c:pt>
                <c:pt idx="11">
                  <c:v>1465.4476422824637</c:v>
                </c:pt>
                <c:pt idx="12">
                  <c:v>1039.1279077147885</c:v>
                </c:pt>
                <c:pt idx="13">
                  <c:v>1225.4184868956838</c:v>
                </c:pt>
                <c:pt idx="14">
                  <c:v>1266.1114469124848</c:v>
                </c:pt>
                <c:pt idx="15">
                  <c:v>1324.5949562628909</c:v>
                </c:pt>
                <c:pt idx="16">
                  <c:v>1391.7956712691937</c:v>
                </c:pt>
                <c:pt idx="17">
                  <c:v>1481.1940942623423</c:v>
                </c:pt>
                <c:pt idx="18">
                  <c:v>1566.5197653737259</c:v>
                </c:pt>
                <c:pt idx="19">
                  <c:v>1779.0426469933709</c:v>
                </c:pt>
                <c:pt idx="20">
                  <c:v>1904.7280523788961</c:v>
                </c:pt>
                <c:pt idx="21">
                  <c:v>1952.1813785679453</c:v>
                </c:pt>
                <c:pt idx="22">
                  <c:v>1779.8741540778983</c:v>
                </c:pt>
                <c:pt idx="23">
                  <c:v>1328.186075469893</c:v>
                </c:pt>
                <c:pt idx="24">
                  <c:v>1496.5697754180799</c:v>
                </c:pt>
                <c:pt idx="25">
                  <c:v>1535.6095841116426</c:v>
                </c:pt>
                <c:pt idx="26">
                  <c:v>1564.7038591821124</c:v>
                </c:pt>
                <c:pt idx="27">
                  <c:v>1639.4963770522402</c:v>
                </c:pt>
                <c:pt idx="28">
                  <c:v>1711.6312425506587</c:v>
                </c:pt>
                <c:pt idx="29">
                  <c:v>2128.7569953533157</c:v>
                </c:pt>
                <c:pt idx="30">
                  <c:v>2413.2595091084654</c:v>
                </c:pt>
                <c:pt idx="31">
                  <c:v>2763.6301290466463</c:v>
                </c:pt>
                <c:pt idx="32">
                  <c:v>3197.1337762017451</c:v>
                </c:pt>
                <c:pt idx="33">
                  <c:v>3317.9051376679331</c:v>
                </c:pt>
                <c:pt idx="34">
                  <c:v>3266.8744192855129</c:v>
                </c:pt>
                <c:pt idx="35">
                  <c:v>3081.6737469925897</c:v>
                </c:pt>
                <c:pt idx="36">
                  <c:v>3694.798352708679</c:v>
                </c:pt>
                <c:pt idx="37">
                  <c:v>3974.7181343912653</c:v>
                </c:pt>
                <c:pt idx="38">
                  <c:v>3837.8349415054877</c:v>
                </c:pt>
                <c:pt idx="39">
                  <c:v>3584.5357328560426</c:v>
                </c:pt>
                <c:pt idx="40">
                  <c:v>6177.5983558220978</c:v>
                </c:pt>
                <c:pt idx="41">
                  <c:v>7128.9810684864888</c:v>
                </c:pt>
                <c:pt idx="42">
                  <c:v>7462.3354094564147</c:v>
                </c:pt>
                <c:pt idx="43">
                  <c:v>7400.4119447889825</c:v>
                </c:pt>
                <c:pt idx="44">
                  <c:v>7649.9591726061744</c:v>
                </c:pt>
                <c:pt idx="45">
                  <c:v>8867.9106152856966</c:v>
                </c:pt>
                <c:pt idx="46">
                  <c:v>8089.5707947310657</c:v>
                </c:pt>
                <c:pt idx="47">
                  <c:v>7626.745606112353</c:v>
                </c:pt>
                <c:pt idx="48">
                  <c:v>10263.198264258221</c:v>
                </c:pt>
                <c:pt idx="49">
                  <c:v>11307.755975586686</c:v>
                </c:pt>
                <c:pt idx="50">
                  <c:v>11744.774951122779</c:v>
                </c:pt>
                <c:pt idx="51">
                  <c:v>11748.380592273657</c:v>
                </c:pt>
                <c:pt idx="52">
                  <c:v>12427.728985411752</c:v>
                </c:pt>
                <c:pt idx="53">
                  <c:v>10687.350085938591</c:v>
                </c:pt>
                <c:pt idx="54">
                  <c:v>8093.1203535311652</c:v>
                </c:pt>
                <c:pt idx="55">
                  <c:v>9367.5745203101087</c:v>
                </c:pt>
                <c:pt idx="56">
                  <c:v>10900.527520619649</c:v>
                </c:pt>
                <c:pt idx="57">
                  <c:v>12330.640307250584</c:v>
                </c:pt>
                <c:pt idx="58">
                  <c:v>13969.020393145758</c:v>
                </c:pt>
                <c:pt idx="59">
                  <c:v>13367.48531990387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77-4534-B3E5-29F05260B045}"/>
            </c:ext>
          </c:extLst>
        </c:ser>
        <c:ser>
          <c:idx val="5"/>
          <c:order val="5"/>
          <c:tx>
            <c:strRef>
              <c:f>Calc!$A$36</c:f>
              <c:strCache>
                <c:ptCount val="1"/>
                <c:pt idx="0">
                  <c:v>Bitcoin cost cheapest HW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Calc!$B$36:$BI$36</c:f>
              <c:numCache>
                <c:formatCode>General</c:formatCode>
                <c:ptCount val="60"/>
                <c:pt idx="0">
                  <c:v>115.60146628245873</c:v>
                </c:pt>
                <c:pt idx="1">
                  <c:v>136.95480244021073</c:v>
                </c:pt>
                <c:pt idx="2">
                  <c:v>144.46561688599107</c:v>
                </c:pt>
                <c:pt idx="3">
                  <c:v>162.34875116133884</c:v>
                </c:pt>
                <c:pt idx="4">
                  <c:v>206.56559035904451</c:v>
                </c:pt>
                <c:pt idx="5">
                  <c:v>273.12982136278475</c:v>
                </c:pt>
                <c:pt idx="6">
                  <c:v>279.07851347744673</c:v>
                </c:pt>
                <c:pt idx="7">
                  <c:v>399.71142424796921</c:v>
                </c:pt>
                <c:pt idx="8">
                  <c:v>389.98005313920999</c:v>
                </c:pt>
                <c:pt idx="9">
                  <c:v>543.03023573977464</c:v>
                </c:pt>
                <c:pt idx="10">
                  <c:v>681.29247512630718</c:v>
                </c:pt>
                <c:pt idx="11">
                  <c:v>1423.6971075218501</c:v>
                </c:pt>
                <c:pt idx="12">
                  <c:v>991.92153479885212</c:v>
                </c:pt>
                <c:pt idx="13">
                  <c:v>1147.1313441555501</c:v>
                </c:pt>
                <c:pt idx="14">
                  <c:v>1170.5335915519936</c:v>
                </c:pt>
                <c:pt idx="15">
                  <c:v>1218.2790109644259</c:v>
                </c:pt>
                <c:pt idx="16">
                  <c:v>1277.4595349784393</c:v>
                </c:pt>
                <c:pt idx="17">
                  <c:v>1343.8214300666164</c:v>
                </c:pt>
                <c:pt idx="18">
                  <c:v>1423.3944362253337</c:v>
                </c:pt>
                <c:pt idx="19">
                  <c:v>1601.3358455082764</c:v>
                </c:pt>
                <c:pt idx="20">
                  <c:v>1709.9122470066154</c:v>
                </c:pt>
                <c:pt idx="21">
                  <c:v>1752.8474439316233</c:v>
                </c:pt>
                <c:pt idx="22">
                  <c:v>1595.495226877656</c:v>
                </c:pt>
                <c:pt idx="23">
                  <c:v>1187.3323354762867</c:v>
                </c:pt>
                <c:pt idx="24">
                  <c:v>1333.9774920305229</c:v>
                </c:pt>
                <c:pt idx="25">
                  <c:v>1367.6369417820804</c:v>
                </c:pt>
                <c:pt idx="26">
                  <c:v>1396.2485419903021</c:v>
                </c:pt>
                <c:pt idx="27">
                  <c:v>1470.5833931579441</c:v>
                </c:pt>
                <c:pt idx="28">
                  <c:v>1549.1557395092011</c:v>
                </c:pt>
                <c:pt idx="29">
                  <c:v>1928.9169080500983</c:v>
                </c:pt>
                <c:pt idx="30">
                  <c:v>2179.835546068532</c:v>
                </c:pt>
                <c:pt idx="31">
                  <c:v>2489.7115723647876</c:v>
                </c:pt>
                <c:pt idx="32">
                  <c:v>2868.3951775771156</c:v>
                </c:pt>
                <c:pt idx="33">
                  <c:v>2957.059028500727</c:v>
                </c:pt>
                <c:pt idx="34">
                  <c:v>2915.6293870584368</c:v>
                </c:pt>
                <c:pt idx="35">
                  <c:v>2739.721576999204</c:v>
                </c:pt>
                <c:pt idx="36">
                  <c:v>3290.8821963529349</c:v>
                </c:pt>
                <c:pt idx="37">
                  <c:v>3544.18503977419</c:v>
                </c:pt>
                <c:pt idx="38">
                  <c:v>3389.992430174158</c:v>
                </c:pt>
                <c:pt idx="39">
                  <c:v>3182.3614683911778</c:v>
                </c:pt>
                <c:pt idx="40">
                  <c:v>5464.7145829541314</c:v>
                </c:pt>
                <c:pt idx="41">
                  <c:v>6293.8343254569381</c:v>
                </c:pt>
                <c:pt idx="42">
                  <c:v>6581.7145742752027</c:v>
                </c:pt>
                <c:pt idx="43">
                  <c:v>6548.9441077264901</c:v>
                </c:pt>
                <c:pt idx="44">
                  <c:v>6758.0866054251746</c:v>
                </c:pt>
                <c:pt idx="45">
                  <c:v>7825.0622752301097</c:v>
                </c:pt>
                <c:pt idx="46">
                  <c:v>7187.0957388685365</c:v>
                </c:pt>
                <c:pt idx="47">
                  <c:v>6818.7829158801387</c:v>
                </c:pt>
                <c:pt idx="48">
                  <c:v>9237.5140171280837</c:v>
                </c:pt>
                <c:pt idx="49">
                  <c:v>10239.909942615881</c:v>
                </c:pt>
                <c:pt idx="50">
                  <c:v>10699.158012373749</c:v>
                </c:pt>
                <c:pt idx="51">
                  <c:v>10721.736729542205</c:v>
                </c:pt>
                <c:pt idx="52">
                  <c:v>11178.088032180753</c:v>
                </c:pt>
                <c:pt idx="53">
                  <c:v>9619.080697519832</c:v>
                </c:pt>
                <c:pt idx="54">
                  <c:v>7302.4952321479959</c:v>
                </c:pt>
                <c:pt idx="55">
                  <c:v>8525.9069377408141</c:v>
                </c:pt>
                <c:pt idx="56">
                  <c:v>9880.3236015018829</c:v>
                </c:pt>
                <c:pt idx="57">
                  <c:v>11225.964626080136</c:v>
                </c:pt>
                <c:pt idx="58">
                  <c:v>12675.82127746388</c:v>
                </c:pt>
                <c:pt idx="59">
                  <c:v>12029.198928706075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77-4534-B3E5-29F05260B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1249600"/>
        <c:axId val="1991246272"/>
      </c:lineChart>
      <c:catAx>
        <c:axId val="199124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46272"/>
        <c:crosses val="autoZero"/>
        <c:auto val="1"/>
        <c:lblAlgn val="ctr"/>
        <c:lblOffset val="100"/>
        <c:noMultiLvlLbl val="0"/>
      </c:catAx>
      <c:valAx>
        <c:axId val="19912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4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Calc!$A$37</c:f>
              <c:strCache>
                <c:ptCount val="1"/>
                <c:pt idx="0">
                  <c:v>Profit most expensive HW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Calc!$B$37:$CK$37</c15:sqref>
                  </c15:fullRef>
                </c:ext>
              </c:extLst>
              <c:f>Calc!$B$37:$BI$37</c:f>
              <c:numCache>
                <c:formatCode>General</c:formatCode>
                <c:ptCount val="60"/>
                <c:pt idx="0">
                  <c:v>753.04641414469347</c:v>
                </c:pt>
                <c:pt idx="1">
                  <c:v>853.3936977616828</c:v>
                </c:pt>
                <c:pt idx="2">
                  <c:v>824.64796073570062</c:v>
                </c:pt>
                <c:pt idx="3">
                  <c:v>1003.1233135342418</c:v>
                </c:pt>
                <c:pt idx="4">
                  <c:v>1709.8811867022641</c:v>
                </c:pt>
                <c:pt idx="5">
                  <c:v>2233.8265816075336</c:v>
                </c:pt>
                <c:pt idx="6">
                  <c:v>1967.4389009490012</c:v>
                </c:pt>
                <c:pt idx="7">
                  <c:v>3672.0965852923528</c:v>
                </c:pt>
                <c:pt idx="8">
                  <c:v>3183.5647205206828</c:v>
                </c:pt>
                <c:pt idx="9">
                  <c:v>4907.3347366147327</c:v>
                </c:pt>
                <c:pt idx="10">
                  <c:v>6880.2442575956702</c:v>
                </c:pt>
                <c:pt idx="11">
                  <c:v>17369.800753435695</c:v>
                </c:pt>
                <c:pt idx="12">
                  <c:v>9960.4531688499028</c:v>
                </c:pt>
                <c:pt idx="13">
                  <c:v>8718.4202801964148</c:v>
                </c:pt>
                <c:pt idx="14">
                  <c:v>7041.3454166935426</c:v>
                </c:pt>
                <c:pt idx="15">
                  <c:v>6520.1471492479641</c:v>
                </c:pt>
                <c:pt idx="16">
                  <c:v>6499.3463104835428</c:v>
                </c:pt>
                <c:pt idx="17">
                  <c:v>4816.1678936192293</c:v>
                </c:pt>
                <c:pt idx="18">
                  <c:v>5382.864012806097</c:v>
                </c:pt>
                <c:pt idx="19">
                  <c:v>4083.1870462075958</c:v>
                </c:pt>
                <c:pt idx="20">
                  <c:v>3761.9846877542614</c:v>
                </c:pt>
                <c:pt idx="21">
                  <c:v>3900.6068565855885</c:v>
                </c:pt>
                <c:pt idx="22">
                  <c:v>3203.0588885401248</c:v>
                </c:pt>
                <c:pt idx="23">
                  <c:v>1953.052753377413</c:v>
                </c:pt>
                <c:pt idx="24">
                  <c:v>1681.0632865286236</c:v>
                </c:pt>
                <c:pt idx="25">
                  <c:v>1572.4524693684211</c:v>
                </c:pt>
                <c:pt idx="26">
                  <c:v>1963.6501599455814</c:v>
                </c:pt>
                <c:pt idx="27">
                  <c:v>3074.1346712648715</c:v>
                </c:pt>
                <c:pt idx="28">
                  <c:v>5065.9922483249684</c:v>
                </c:pt>
                <c:pt idx="29">
                  <c:v>6599.2027427370313</c:v>
                </c:pt>
                <c:pt idx="30">
                  <c:v>6560.7486017717347</c:v>
                </c:pt>
                <c:pt idx="31">
                  <c:v>6629.134200907778</c:v>
                </c:pt>
                <c:pt idx="32">
                  <c:v>6082.2804279243655</c:v>
                </c:pt>
                <c:pt idx="33">
                  <c:v>3676.3365348304469</c:v>
                </c:pt>
                <c:pt idx="34">
                  <c:v>4162.0904840332596</c:v>
                </c:pt>
                <c:pt idx="35">
                  <c:v>2504.5897430272535</c:v>
                </c:pt>
                <c:pt idx="36">
                  <c:v>3815.483178224089</c:v>
                </c:pt>
                <c:pt idx="37">
                  <c:v>4637.8525817575082</c:v>
                </c:pt>
                <c:pt idx="38">
                  <c:v>176.24752450052256</c:v>
                </c:pt>
                <c:pt idx="39">
                  <c:v>2321.2114737493639</c:v>
                </c:pt>
                <c:pt idx="40">
                  <c:v>1353.1503255740045</c:v>
                </c:pt>
                <c:pt idx="41">
                  <c:v>-108.42129757514158</c:v>
                </c:pt>
                <c:pt idx="42">
                  <c:v>-973.19791500004794</c:v>
                </c:pt>
                <c:pt idx="43">
                  <c:v>1959.1945440235395</c:v>
                </c:pt>
                <c:pt idx="44">
                  <c:v>460.04312585082698</c:v>
                </c:pt>
                <c:pt idx="45">
                  <c:v>-668.88563545246143</c:v>
                </c:pt>
                <c:pt idx="46">
                  <c:v>5928.0040376813467</c:v>
                </c:pt>
                <c:pt idx="47">
                  <c:v>11328.846323191003</c:v>
                </c:pt>
                <c:pt idx="48">
                  <c:v>23488.268994351361</c:v>
                </c:pt>
                <c:pt idx="49">
                  <c:v>34209.075925500896</c:v>
                </c:pt>
                <c:pt idx="50">
                  <c:v>44031.374232630129</c:v>
                </c:pt>
                <c:pt idx="51">
                  <c:v>46627.667819531991</c:v>
                </c:pt>
                <c:pt idx="52">
                  <c:v>27419.588154895249</c:v>
                </c:pt>
                <c:pt idx="53">
                  <c:v>24432.711748805137</c:v>
                </c:pt>
                <c:pt idx="54">
                  <c:v>20956.254282319329</c:v>
                </c:pt>
                <c:pt idx="55">
                  <c:v>34089.972731982009</c:v>
                </c:pt>
                <c:pt idx="56">
                  <c:v>34206.710722027048</c:v>
                </c:pt>
                <c:pt idx="57">
                  <c:v>45304.112649238079</c:v>
                </c:pt>
                <c:pt idx="58">
                  <c:v>45735.632259808604</c:v>
                </c:pt>
                <c:pt idx="59">
                  <c:v>30276.035506502743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1-48B1-9074-916EDBDBD063}"/>
            </c:ext>
          </c:extLst>
        </c:ser>
        <c:ser>
          <c:idx val="1"/>
          <c:order val="1"/>
          <c:tx>
            <c:strRef>
              <c:f>Calc!$A$38</c:f>
              <c:strCache>
                <c:ptCount val="1"/>
                <c:pt idx="0">
                  <c:v>Profit 4th cheapest HW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Calc!$B$38:$CK$38</c15:sqref>
                  </c15:fullRef>
                </c:ext>
              </c:extLst>
              <c:f>Calc!$B$38:$BI$38</c:f>
              <c:numCache>
                <c:formatCode>General</c:formatCode>
                <c:ptCount val="60"/>
                <c:pt idx="0">
                  <c:v>761.99793891095226</c:v>
                </c:pt>
                <c:pt idx="1">
                  <c:v>864.32656172488146</c:v>
                </c:pt>
                <c:pt idx="2">
                  <c:v>836.81956327851992</c:v>
                </c:pt>
                <c:pt idx="3">
                  <c:v>1016.1552912568311</c:v>
                </c:pt>
                <c:pt idx="4">
                  <c:v>1722.7944863334214</c:v>
                </c:pt>
                <c:pt idx="5">
                  <c:v>2251.1299613337042</c:v>
                </c:pt>
                <c:pt idx="6">
                  <c:v>1987.7845229283266</c:v>
                </c:pt>
                <c:pt idx="7">
                  <c:v>3694.0095731416473</c:v>
                </c:pt>
                <c:pt idx="8">
                  <c:v>3208.3210441955534</c:v>
                </c:pt>
                <c:pt idx="9">
                  <c:v>4937.7935423542312</c:v>
                </c:pt>
                <c:pt idx="10">
                  <c:v>6912.3376134776754</c:v>
                </c:pt>
                <c:pt idx="11">
                  <c:v>17411.551288196308</c:v>
                </c:pt>
                <c:pt idx="12">
                  <c:v>10007.659541765839</c:v>
                </c:pt>
                <c:pt idx="13">
                  <c:v>8796.7074229365498</c:v>
                </c:pt>
                <c:pt idx="14">
                  <c:v>7136.9232720540331</c:v>
                </c:pt>
                <c:pt idx="15">
                  <c:v>6626.4630945464287</c:v>
                </c:pt>
                <c:pt idx="16">
                  <c:v>6613.6824467742972</c:v>
                </c:pt>
                <c:pt idx="17">
                  <c:v>4953.5405578149557</c:v>
                </c:pt>
                <c:pt idx="18">
                  <c:v>5525.9893419544896</c:v>
                </c:pt>
                <c:pt idx="19">
                  <c:v>4260.8938476926905</c:v>
                </c:pt>
                <c:pt idx="20">
                  <c:v>3956.8004931265423</c:v>
                </c:pt>
                <c:pt idx="21">
                  <c:v>4099.9407912219103</c:v>
                </c:pt>
                <c:pt idx="22">
                  <c:v>3387.4378157403671</c:v>
                </c:pt>
                <c:pt idx="23">
                  <c:v>2093.9064933710192</c:v>
                </c:pt>
                <c:pt idx="24">
                  <c:v>1843.6555699161809</c:v>
                </c:pt>
                <c:pt idx="25">
                  <c:v>1740.4251116979833</c:v>
                </c:pt>
                <c:pt idx="26">
                  <c:v>2132.105477137392</c:v>
                </c:pt>
                <c:pt idx="27">
                  <c:v>3243.0476551591673</c:v>
                </c:pt>
                <c:pt idx="28">
                  <c:v>5228.4677513664265</c:v>
                </c:pt>
                <c:pt idx="29">
                  <c:v>6799.0428300402491</c:v>
                </c:pt>
                <c:pt idx="30">
                  <c:v>6794.1725648116681</c:v>
                </c:pt>
                <c:pt idx="31">
                  <c:v>6903.0527575896367</c:v>
                </c:pt>
                <c:pt idx="32">
                  <c:v>6411.0190265489946</c:v>
                </c:pt>
                <c:pt idx="33">
                  <c:v>4037.1826439976535</c:v>
                </c:pt>
                <c:pt idx="34">
                  <c:v>4513.3355162603357</c:v>
                </c:pt>
                <c:pt idx="35">
                  <c:v>2846.5419130206392</c:v>
                </c:pt>
                <c:pt idx="36">
                  <c:v>4219.3993345798335</c:v>
                </c:pt>
                <c:pt idx="37">
                  <c:v>5068.3856763745835</c:v>
                </c:pt>
                <c:pt idx="38">
                  <c:v>624.09003583185222</c:v>
                </c:pt>
                <c:pt idx="39">
                  <c:v>2723.3857382142287</c:v>
                </c:pt>
                <c:pt idx="40">
                  <c:v>2066.0340984419709</c:v>
                </c:pt>
                <c:pt idx="41">
                  <c:v>726.72544545440905</c:v>
                </c:pt>
                <c:pt idx="42">
                  <c:v>-92.577079818836864</c:v>
                </c:pt>
                <c:pt idx="43">
                  <c:v>2810.662381086031</c:v>
                </c:pt>
                <c:pt idx="44">
                  <c:v>1351.9156930318277</c:v>
                </c:pt>
                <c:pt idx="45">
                  <c:v>373.96270460312735</c:v>
                </c:pt>
                <c:pt idx="46">
                  <c:v>6830.4790935438759</c:v>
                </c:pt>
                <c:pt idx="47">
                  <c:v>12136.809013423217</c:v>
                </c:pt>
                <c:pt idx="48">
                  <c:v>24513.953241481497</c:v>
                </c:pt>
                <c:pt idx="49">
                  <c:v>35276.921958471707</c:v>
                </c:pt>
                <c:pt idx="50">
                  <c:v>45076.991171379159</c:v>
                </c:pt>
                <c:pt idx="51">
                  <c:v>47654.31168226344</c:v>
                </c:pt>
                <c:pt idx="52">
                  <c:v>28669.229108126248</c:v>
                </c:pt>
                <c:pt idx="53">
                  <c:v>25500.981137223895</c:v>
                </c:pt>
                <c:pt idx="54">
                  <c:v>21746.879403702496</c:v>
                </c:pt>
                <c:pt idx="55">
                  <c:v>34931.640314551303</c:v>
                </c:pt>
                <c:pt idx="56">
                  <c:v>35226.914641144816</c:v>
                </c:pt>
                <c:pt idx="57">
                  <c:v>46408.788330408526</c:v>
                </c:pt>
                <c:pt idx="58">
                  <c:v>47028.831375490481</c:v>
                </c:pt>
                <c:pt idx="59">
                  <c:v>31614.321897700538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71-48B1-9074-916EDBDBD063}"/>
            </c:ext>
          </c:extLst>
        </c:ser>
        <c:ser>
          <c:idx val="2"/>
          <c:order val="2"/>
          <c:tx>
            <c:strRef>
              <c:f>Calc!$A$39</c:f>
              <c:strCache>
                <c:ptCount val="1"/>
                <c:pt idx="0">
                  <c:v>Profit 3rd cheapest HW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Calc!$B$39:$CK$39</c15:sqref>
                  </c15:fullRef>
                </c:ext>
              </c:extLst>
              <c:f>Calc!$B$39:$BI$39</c:f>
              <c:numCache>
                <c:formatCode>General</c:formatCode>
                <c:ptCount val="60"/>
                <c:pt idx="0">
                  <c:v>770.94946367721116</c:v>
                </c:pt>
                <c:pt idx="1">
                  <c:v>875.25942568808</c:v>
                </c:pt>
                <c:pt idx="2">
                  <c:v>848.99116582133922</c:v>
                </c:pt>
                <c:pt idx="3">
                  <c:v>1029.1872689794204</c:v>
                </c:pt>
                <c:pt idx="4">
                  <c:v>1735.7077859645788</c:v>
                </c:pt>
                <c:pt idx="5">
                  <c:v>2268.4333410598747</c:v>
                </c:pt>
                <c:pt idx="6">
                  <c:v>2008.1301449076523</c:v>
                </c:pt>
                <c:pt idx="7">
                  <c:v>3715.9225609909417</c:v>
                </c:pt>
                <c:pt idx="8">
                  <c:v>3233.077367870424</c:v>
                </c:pt>
                <c:pt idx="9">
                  <c:v>4968.2523480937289</c:v>
                </c:pt>
                <c:pt idx="10">
                  <c:v>6944.4309693596815</c:v>
                </c:pt>
                <c:pt idx="11">
                  <c:v>17453.301822956921</c:v>
                </c:pt>
                <c:pt idx="12">
                  <c:v>10054.865914681775</c:v>
                </c:pt>
                <c:pt idx="13">
                  <c:v>8874.9945656766831</c:v>
                </c:pt>
                <c:pt idx="14">
                  <c:v>7232.5011274145245</c:v>
                </c:pt>
                <c:pt idx="15">
                  <c:v>6732.7790398448942</c:v>
                </c:pt>
                <c:pt idx="16">
                  <c:v>6728.0185830650516</c:v>
                </c:pt>
                <c:pt idx="17">
                  <c:v>5090.9132220106812</c:v>
                </c:pt>
                <c:pt idx="18">
                  <c:v>5669.1146711028814</c:v>
                </c:pt>
                <c:pt idx="19">
                  <c:v>4438.6006491777844</c:v>
                </c:pt>
                <c:pt idx="20">
                  <c:v>4151.6162984988232</c:v>
                </c:pt>
                <c:pt idx="21">
                  <c:v>4299.2747258582331</c:v>
                </c:pt>
                <c:pt idx="22">
                  <c:v>3571.8167429406094</c:v>
                </c:pt>
                <c:pt idx="23">
                  <c:v>2234.7602333646255</c:v>
                </c:pt>
                <c:pt idx="24">
                  <c:v>2006.2478533037379</c:v>
                </c:pt>
                <c:pt idx="25">
                  <c:v>1908.3977540275453</c:v>
                </c:pt>
                <c:pt idx="26">
                  <c:v>2300.5607943292025</c:v>
                </c:pt>
                <c:pt idx="27">
                  <c:v>3411.9606390534636</c:v>
                </c:pt>
                <c:pt idx="28">
                  <c:v>5390.9432544078836</c:v>
                </c:pt>
                <c:pt idx="29">
                  <c:v>6998.882917343466</c:v>
                </c:pt>
                <c:pt idx="30">
                  <c:v>7027.5965278516014</c:v>
                </c:pt>
                <c:pt idx="31">
                  <c:v>7176.9713142714954</c:v>
                </c:pt>
                <c:pt idx="32">
                  <c:v>6739.7576251736245</c:v>
                </c:pt>
                <c:pt idx="33">
                  <c:v>4398.0287531648601</c:v>
                </c:pt>
                <c:pt idx="34">
                  <c:v>4864.5805484874118</c:v>
                </c:pt>
                <c:pt idx="35">
                  <c:v>3188.4940830140249</c:v>
                </c:pt>
                <c:pt idx="36">
                  <c:v>4623.3154909355771</c:v>
                </c:pt>
                <c:pt idx="37">
                  <c:v>5498.9187709916596</c:v>
                </c:pt>
                <c:pt idx="38">
                  <c:v>1071.9325471631819</c:v>
                </c:pt>
                <c:pt idx="39">
                  <c:v>3125.5600026790935</c:v>
                </c:pt>
                <c:pt idx="40">
                  <c:v>2778.9178713099363</c:v>
                </c:pt>
                <c:pt idx="41">
                  <c:v>1561.8721884839606</c:v>
                </c:pt>
                <c:pt idx="42">
                  <c:v>788.04375536237421</c:v>
                </c:pt>
                <c:pt idx="43">
                  <c:v>3662.1302181485244</c:v>
                </c:pt>
                <c:pt idx="44">
                  <c:v>2243.7882602128266</c:v>
                </c:pt>
                <c:pt idx="45">
                  <c:v>1416.8110446587143</c:v>
                </c:pt>
                <c:pt idx="46">
                  <c:v>7732.9541494064051</c:v>
                </c:pt>
                <c:pt idx="47">
                  <c:v>12944.771703655431</c:v>
                </c:pt>
                <c:pt idx="48">
                  <c:v>25539.637488611639</c:v>
                </c:pt>
                <c:pt idx="49">
                  <c:v>36344.76799144251</c:v>
                </c:pt>
                <c:pt idx="50">
                  <c:v>46122.608110128189</c:v>
                </c:pt>
                <c:pt idx="51">
                  <c:v>48680.955544994897</c:v>
                </c:pt>
                <c:pt idx="52">
                  <c:v>29918.870061357247</c:v>
                </c:pt>
                <c:pt idx="53">
                  <c:v>26569.250525642652</c:v>
                </c:pt>
                <c:pt idx="54">
                  <c:v>22537.504525085664</c:v>
                </c:pt>
                <c:pt idx="55">
                  <c:v>35773.307897120598</c:v>
                </c:pt>
                <c:pt idx="56">
                  <c:v>36247.118560262585</c:v>
                </c:pt>
                <c:pt idx="57">
                  <c:v>47513.464011578966</c:v>
                </c:pt>
                <c:pt idx="58">
                  <c:v>48322.030491172365</c:v>
                </c:pt>
                <c:pt idx="59">
                  <c:v>32952.608288898336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71-48B1-9074-916EDBDBD063}"/>
            </c:ext>
          </c:extLst>
        </c:ser>
        <c:ser>
          <c:idx val="3"/>
          <c:order val="3"/>
          <c:tx>
            <c:strRef>
              <c:f>Calc!$A$40</c:f>
              <c:strCache>
                <c:ptCount val="1"/>
                <c:pt idx="0">
                  <c:v>Profit 2nd cheapest HW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Calc!$B$40:$CK$40</c15:sqref>
                  </c15:fullRef>
                </c:ext>
              </c:extLst>
              <c:f>Calc!$B$40:$BI$40</c:f>
              <c:numCache>
                <c:formatCode>General</c:formatCode>
                <c:ptCount val="60"/>
                <c:pt idx="0">
                  <c:v>779.90098844346994</c:v>
                </c:pt>
                <c:pt idx="1">
                  <c:v>886.19228965127866</c:v>
                </c:pt>
                <c:pt idx="2">
                  <c:v>861.16276836415864</c:v>
                </c:pt>
                <c:pt idx="3">
                  <c:v>1042.2192467020097</c:v>
                </c:pt>
                <c:pt idx="4">
                  <c:v>1748.6210855957361</c:v>
                </c:pt>
                <c:pt idx="5">
                  <c:v>2285.7367207860448</c:v>
                </c:pt>
                <c:pt idx="6">
                  <c:v>2028.4757668869777</c:v>
                </c:pt>
                <c:pt idx="7">
                  <c:v>3737.8355488402362</c:v>
                </c:pt>
                <c:pt idx="8">
                  <c:v>3257.8336915452946</c:v>
                </c:pt>
                <c:pt idx="9">
                  <c:v>4998.7111538332274</c:v>
                </c:pt>
                <c:pt idx="10">
                  <c:v>6976.5243252416876</c:v>
                </c:pt>
                <c:pt idx="11">
                  <c:v>17495.052357717537</c:v>
                </c:pt>
                <c:pt idx="12">
                  <c:v>10102.072287597712</c:v>
                </c:pt>
                <c:pt idx="13">
                  <c:v>8953.2817084168164</c:v>
                </c:pt>
                <c:pt idx="14">
                  <c:v>7328.078982775015</c:v>
                </c:pt>
                <c:pt idx="15">
                  <c:v>6839.0949851433588</c:v>
                </c:pt>
                <c:pt idx="16">
                  <c:v>6842.3547193558061</c:v>
                </c:pt>
                <c:pt idx="17">
                  <c:v>5228.2858862064077</c:v>
                </c:pt>
                <c:pt idx="18">
                  <c:v>5812.2400002512741</c:v>
                </c:pt>
                <c:pt idx="19">
                  <c:v>4616.3074506628791</c:v>
                </c:pt>
                <c:pt idx="20">
                  <c:v>4346.4321038711041</c:v>
                </c:pt>
                <c:pt idx="21">
                  <c:v>4498.6086604945549</c:v>
                </c:pt>
                <c:pt idx="22">
                  <c:v>3756.1956701408517</c:v>
                </c:pt>
                <c:pt idx="23">
                  <c:v>2375.6139733582322</c:v>
                </c:pt>
                <c:pt idx="24">
                  <c:v>2168.8401366912949</c:v>
                </c:pt>
                <c:pt idx="25">
                  <c:v>2076.3703963571074</c:v>
                </c:pt>
                <c:pt idx="26">
                  <c:v>2469.0161115210126</c:v>
                </c:pt>
                <c:pt idx="27">
                  <c:v>3580.8736229477599</c:v>
                </c:pt>
                <c:pt idx="28">
                  <c:v>5553.4187574493417</c:v>
                </c:pt>
                <c:pt idx="29">
                  <c:v>7198.7230046466839</c:v>
                </c:pt>
                <c:pt idx="30">
                  <c:v>7261.0204908915348</c:v>
                </c:pt>
                <c:pt idx="31">
                  <c:v>7450.8898709533541</c:v>
                </c:pt>
                <c:pt idx="32">
                  <c:v>7068.4962237982545</c:v>
                </c:pt>
                <c:pt idx="33">
                  <c:v>4758.8748623320662</c:v>
                </c:pt>
                <c:pt idx="34">
                  <c:v>5215.8255807144878</c:v>
                </c:pt>
                <c:pt idx="35">
                  <c:v>3530.4462530074102</c:v>
                </c:pt>
                <c:pt idx="36">
                  <c:v>5027.2316472913217</c:v>
                </c:pt>
                <c:pt idx="37">
                  <c:v>5929.4518656087348</c:v>
                </c:pt>
                <c:pt idx="38">
                  <c:v>1519.775058494512</c:v>
                </c:pt>
                <c:pt idx="39">
                  <c:v>3527.7342671439578</c:v>
                </c:pt>
                <c:pt idx="40">
                  <c:v>3491.8016441779018</c:v>
                </c:pt>
                <c:pt idx="41">
                  <c:v>2397.0189315135112</c:v>
                </c:pt>
                <c:pt idx="42">
                  <c:v>1668.6645905435853</c:v>
                </c:pt>
                <c:pt idx="43">
                  <c:v>4513.5980552110177</c:v>
                </c:pt>
                <c:pt idx="44">
                  <c:v>3135.6608273938264</c:v>
                </c:pt>
                <c:pt idx="45">
                  <c:v>2459.6593847143031</c:v>
                </c:pt>
                <c:pt idx="46">
                  <c:v>8635.4292052689343</c:v>
                </c:pt>
                <c:pt idx="47">
                  <c:v>13752.734393887647</c:v>
                </c:pt>
                <c:pt idx="48">
                  <c:v>26565.321735741774</c:v>
                </c:pt>
                <c:pt idx="49">
                  <c:v>37412.614024413313</c:v>
                </c:pt>
                <c:pt idx="50">
                  <c:v>47168.225048877219</c:v>
                </c:pt>
                <c:pt idx="51">
                  <c:v>49707.599407726346</c:v>
                </c:pt>
                <c:pt idx="52">
                  <c:v>31168.511014588246</c:v>
                </c:pt>
                <c:pt idx="53">
                  <c:v>27637.519914061413</c:v>
                </c:pt>
                <c:pt idx="54">
                  <c:v>23328.129646468835</c:v>
                </c:pt>
                <c:pt idx="55">
                  <c:v>36614.975479689892</c:v>
                </c:pt>
                <c:pt idx="56">
                  <c:v>37267.322479380353</c:v>
                </c:pt>
                <c:pt idx="57">
                  <c:v>48618.139692749413</c:v>
                </c:pt>
                <c:pt idx="58">
                  <c:v>49615.229606854242</c:v>
                </c:pt>
                <c:pt idx="59">
                  <c:v>34290.894680096128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71-48B1-9074-916EDBDBD063}"/>
            </c:ext>
          </c:extLst>
        </c:ser>
        <c:ser>
          <c:idx val="4"/>
          <c:order val="4"/>
          <c:tx>
            <c:strRef>
              <c:f>Calc!$A$41</c:f>
              <c:strCache>
                <c:ptCount val="1"/>
                <c:pt idx="0">
                  <c:v>Profit cheapest HW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Calc!$B$30:$BI$30</c15:sqref>
                  </c15:fullRef>
                </c:ext>
              </c:extLst>
              <c:f>Calc!$B$30:$BI$30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Calc!$B$41:$CK$41</c15:sqref>
                  </c15:fullRef>
                </c:ext>
              </c:extLst>
              <c:f>Calc!$B$41:$BI$41</c:f>
              <c:numCache>
                <c:formatCode>General</c:formatCode>
                <c:ptCount val="60"/>
                <c:pt idx="0">
                  <c:v>788.85251320972873</c:v>
                </c:pt>
                <c:pt idx="1">
                  <c:v>897.1251536144772</c:v>
                </c:pt>
                <c:pt idx="2">
                  <c:v>873.33437090697794</c:v>
                </c:pt>
                <c:pt idx="3">
                  <c:v>1055.2512244245991</c:v>
                </c:pt>
                <c:pt idx="4">
                  <c:v>1761.5343852268934</c:v>
                </c:pt>
                <c:pt idx="5">
                  <c:v>2303.0401005122153</c:v>
                </c:pt>
                <c:pt idx="6">
                  <c:v>2048.8213888663031</c:v>
                </c:pt>
                <c:pt idx="7">
                  <c:v>3759.7485366895307</c:v>
                </c:pt>
                <c:pt idx="8">
                  <c:v>3282.5900152201648</c:v>
                </c:pt>
                <c:pt idx="9">
                  <c:v>5029.169959572725</c:v>
                </c:pt>
                <c:pt idx="10">
                  <c:v>7008.6176811236928</c:v>
                </c:pt>
                <c:pt idx="11">
                  <c:v>17536.80289247815</c:v>
                </c:pt>
                <c:pt idx="12">
                  <c:v>10149.278660513648</c:v>
                </c:pt>
                <c:pt idx="13">
                  <c:v>9031.5688511569497</c:v>
                </c:pt>
                <c:pt idx="14">
                  <c:v>7423.6568381355064</c:v>
                </c:pt>
                <c:pt idx="15">
                  <c:v>6945.4109304418243</c:v>
                </c:pt>
                <c:pt idx="16">
                  <c:v>6956.6908556465605</c:v>
                </c:pt>
                <c:pt idx="17">
                  <c:v>5365.6585504021332</c:v>
                </c:pt>
                <c:pt idx="18">
                  <c:v>5955.3653293996667</c:v>
                </c:pt>
                <c:pt idx="19">
                  <c:v>4794.0142521479738</c:v>
                </c:pt>
                <c:pt idx="20">
                  <c:v>4541.2479092433841</c:v>
                </c:pt>
                <c:pt idx="21">
                  <c:v>4697.9425951308767</c:v>
                </c:pt>
                <c:pt idx="22">
                  <c:v>3940.574597341094</c:v>
                </c:pt>
                <c:pt idx="23">
                  <c:v>2516.467713351838</c:v>
                </c:pt>
                <c:pt idx="24">
                  <c:v>2331.4324200788524</c:v>
                </c:pt>
                <c:pt idx="25">
                  <c:v>2244.3430386866694</c:v>
                </c:pt>
                <c:pt idx="26">
                  <c:v>2637.4714287128227</c:v>
                </c:pt>
                <c:pt idx="27">
                  <c:v>3749.7866068420558</c:v>
                </c:pt>
                <c:pt idx="28">
                  <c:v>5715.8942604907988</c:v>
                </c:pt>
                <c:pt idx="29">
                  <c:v>7398.5630919499017</c:v>
                </c:pt>
                <c:pt idx="30">
                  <c:v>7494.4444539314682</c:v>
                </c:pt>
                <c:pt idx="31">
                  <c:v>7724.8084276352129</c:v>
                </c:pt>
                <c:pt idx="32">
                  <c:v>7397.2348224228836</c:v>
                </c:pt>
                <c:pt idx="33">
                  <c:v>5119.7209714992732</c:v>
                </c:pt>
                <c:pt idx="34">
                  <c:v>5567.0706129415639</c:v>
                </c:pt>
                <c:pt idx="35">
                  <c:v>3872.3984230007959</c:v>
                </c:pt>
                <c:pt idx="36">
                  <c:v>5431.1478036470653</c:v>
                </c:pt>
                <c:pt idx="37">
                  <c:v>6359.98496022581</c:v>
                </c:pt>
                <c:pt idx="38">
                  <c:v>1967.6175698258417</c:v>
                </c:pt>
                <c:pt idx="39">
                  <c:v>3929.9085316088226</c:v>
                </c:pt>
                <c:pt idx="40">
                  <c:v>4204.6854170458682</c:v>
                </c:pt>
                <c:pt idx="41">
                  <c:v>3232.1656745430619</c:v>
                </c:pt>
                <c:pt idx="42">
                  <c:v>2549.2854257247973</c:v>
                </c:pt>
                <c:pt idx="43">
                  <c:v>5365.0658922735101</c:v>
                </c:pt>
                <c:pt idx="44">
                  <c:v>4027.5333945748262</c:v>
                </c:pt>
                <c:pt idx="45">
                  <c:v>3502.50772476989</c:v>
                </c:pt>
                <c:pt idx="46">
                  <c:v>9537.9042611314635</c:v>
                </c:pt>
                <c:pt idx="47">
                  <c:v>14560.69708411986</c:v>
                </c:pt>
                <c:pt idx="48">
                  <c:v>27591.005982871913</c:v>
                </c:pt>
                <c:pt idx="49">
                  <c:v>38480.460057384124</c:v>
                </c:pt>
                <c:pt idx="50">
                  <c:v>48213.841987626249</c:v>
                </c:pt>
                <c:pt idx="51">
                  <c:v>50734.243270457795</c:v>
                </c:pt>
                <c:pt idx="52">
                  <c:v>32418.151967819245</c:v>
                </c:pt>
                <c:pt idx="53">
                  <c:v>28705.789302480171</c:v>
                </c:pt>
                <c:pt idx="54">
                  <c:v>24118.754767852006</c:v>
                </c:pt>
                <c:pt idx="55">
                  <c:v>37456.643062259187</c:v>
                </c:pt>
                <c:pt idx="56">
                  <c:v>38287.526398498114</c:v>
                </c:pt>
                <c:pt idx="57">
                  <c:v>49722.815373919861</c:v>
                </c:pt>
                <c:pt idx="58">
                  <c:v>50908.428722536119</c:v>
                </c:pt>
                <c:pt idx="59">
                  <c:v>35629.181071293919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71-48B1-9074-916EDBDB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5260352"/>
        <c:axId val="1975268672"/>
      </c:lineChart>
      <c:catAx>
        <c:axId val="1975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68672"/>
        <c:crosses val="autoZero"/>
        <c:auto val="1"/>
        <c:lblAlgn val="ctr"/>
        <c:lblOffset val="100"/>
        <c:noMultiLvlLbl val="0"/>
      </c:catAx>
      <c:valAx>
        <c:axId val="197526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5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Mine vs Buy, months since</a:t>
            </a:r>
            <a:r>
              <a:rPr lang="en-US" baseline="0"/>
              <a:t> Jan 2017, cheapest hardware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Calc!$A$12</c:f>
              <c:strCache>
                <c:ptCount val="1"/>
                <c:pt idx="0">
                  <c:v>Buy and Hold 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cat>
          <c:val>
            <c:numRef>
              <c:f>Calc!$B$12:$BI$12</c:f>
              <c:numCache>
                <c:formatCode>General</c:formatCode>
                <c:ptCount val="60"/>
                <c:pt idx="0">
                  <c:v>316200</c:v>
                </c:pt>
                <c:pt idx="1">
                  <c:v>361517.65542352467</c:v>
                </c:pt>
                <c:pt idx="2">
                  <c:v>355826.12652202573</c:v>
                </c:pt>
                <c:pt idx="3">
                  <c:v>425676.84040313202</c:v>
                </c:pt>
                <c:pt idx="4">
                  <c:v>688054.03745326656</c:v>
                </c:pt>
                <c:pt idx="5">
                  <c:v>900637.2328133597</c:v>
                </c:pt>
                <c:pt idx="6">
                  <c:v>813841.2410262957</c:v>
                </c:pt>
                <c:pt idx="7">
                  <c:v>1454160.4873991248</c:v>
                </c:pt>
                <c:pt idx="8">
                  <c:v>1283942.2258578995</c:v>
                </c:pt>
                <c:pt idx="9">
                  <c:v>1948058.9855407139</c:v>
                </c:pt>
                <c:pt idx="10">
                  <c:v>2688417.151717837</c:v>
                </c:pt>
                <c:pt idx="11">
                  <c:v>6628651.3586529978</c:v>
                </c:pt>
                <c:pt idx="12">
                  <c:v>3894999.1725789537</c:v>
                </c:pt>
                <c:pt idx="13">
                  <c:v>3558506.0984140579</c:v>
                </c:pt>
                <c:pt idx="14">
                  <c:v>3004556.4235263122</c:v>
                </c:pt>
                <c:pt idx="15">
                  <c:v>2854052.0778315105</c:v>
                </c:pt>
                <c:pt idx="16">
                  <c:v>2878685.2759246603</c:v>
                </c:pt>
                <c:pt idx="17">
                  <c:v>2345655.6308319545</c:v>
                </c:pt>
                <c:pt idx="18">
                  <c:v>2579637.9813604197</c:v>
                </c:pt>
                <c:pt idx="19">
                  <c:v>2235834.8204894746</c:v>
                </c:pt>
                <c:pt idx="20">
                  <c:v>2185425.5564401811</c:v>
                </c:pt>
                <c:pt idx="21">
                  <c:v>2255216.8010768108</c:v>
                </c:pt>
                <c:pt idx="22">
                  <c:v>1935427.6924081899</c:v>
                </c:pt>
                <c:pt idx="23">
                  <c:v>1294860.326776382</c:v>
                </c:pt>
                <c:pt idx="24">
                  <c:v>1281439.0123638078</c:v>
                </c:pt>
                <c:pt idx="25">
                  <c:v>1262759.7376103799</c:v>
                </c:pt>
                <c:pt idx="26">
                  <c:v>1410201.3852075106</c:v>
                </c:pt>
                <c:pt idx="27">
                  <c:v>1825058.0255357902</c:v>
                </c:pt>
                <c:pt idx="28">
                  <c:v>2539884.6841160287</c:v>
                </c:pt>
                <c:pt idx="29">
                  <c:v>3260916.7993886587</c:v>
                </c:pt>
                <c:pt idx="30">
                  <c:v>3382159.1870462028</c:v>
                </c:pt>
                <c:pt idx="31">
                  <c:v>3571028.8165390273</c:v>
                </c:pt>
                <c:pt idx="32">
                  <c:v>3588897.0357811754</c:v>
                </c:pt>
                <c:pt idx="33">
                  <c:v>2823668.0847309595</c:v>
                </c:pt>
                <c:pt idx="34">
                  <c:v>2965579.0132140922</c:v>
                </c:pt>
                <c:pt idx="35">
                  <c:v>2311618.2706983816</c:v>
                </c:pt>
                <c:pt idx="36">
                  <c:v>3049249.5456191669</c:v>
                </c:pt>
                <c:pt idx="37">
                  <c:v>3462529.4653005069</c:v>
                </c:pt>
                <c:pt idx="38">
                  <c:v>1873037.5678717801</c:v>
                </c:pt>
                <c:pt idx="39">
                  <c:v>2486472.3081462495</c:v>
                </c:pt>
                <c:pt idx="40">
                  <c:v>3380453.1234597876</c:v>
                </c:pt>
                <c:pt idx="41">
                  <c:v>3330320.0254491423</c:v>
                </c:pt>
                <c:pt idx="42">
                  <c:v>3192226.7638438083</c:v>
                </c:pt>
                <c:pt idx="43">
                  <c:v>4165175.9486039612</c:v>
                </c:pt>
                <c:pt idx="44">
                  <c:v>3770687.2005967647</c:v>
                </c:pt>
                <c:pt idx="45">
                  <c:v>3960154.651551222</c:v>
                </c:pt>
                <c:pt idx="46">
                  <c:v>5847113.4186055958</c:v>
                </c:pt>
                <c:pt idx="47">
                  <c:v>7474334.4927240629</c:v>
                </c:pt>
                <c:pt idx="48">
                  <c:v>12875368.219993096</c:v>
                </c:pt>
                <c:pt idx="49">
                  <c:v>17032796.961819403</c:v>
                </c:pt>
                <c:pt idx="50">
                  <c:v>20596172.964443136</c:v>
                </c:pt>
                <c:pt idx="51">
                  <c:v>21485206.89456246</c:v>
                </c:pt>
                <c:pt idx="52">
                  <c:v>15241384.747668162</c:v>
                </c:pt>
                <c:pt idx="53">
                  <c:v>13398496.959241558</c:v>
                </c:pt>
                <c:pt idx="54">
                  <c:v>10984969.357510379</c:v>
                </c:pt>
                <c:pt idx="55">
                  <c:v>16075646.345393289</c:v>
                </c:pt>
                <c:pt idx="56">
                  <c:v>16839634.205105025</c:v>
                </c:pt>
                <c:pt idx="57">
                  <c:v>21307888.154597331</c:v>
                </c:pt>
                <c:pt idx="58">
                  <c:v>22229256.884123936</c:v>
                </c:pt>
                <c:pt idx="59">
                  <c:v>16661521.865889657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A-4022-85FD-165CFD554788}"/>
            </c:ext>
          </c:extLst>
        </c:ser>
        <c:ser>
          <c:idx val="1"/>
          <c:order val="1"/>
          <c:tx>
            <c:strRef>
              <c:f>Calc!$A$13</c:f>
              <c:strCache>
                <c:ptCount val="1"/>
                <c:pt idx="0">
                  <c:v>Mine and Hold 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Calc!$B$3:$CK$3</c:f>
              <c:numCache>
                <c:formatCode>General</c:formatCode>
                <c:ptCount val="8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</c:numCache>
            </c:numRef>
          </c:cat>
          <c:val>
            <c:numRef>
              <c:f>Calc!$B$13:$BI$13</c:f>
              <c:numCache>
                <c:formatCode>General</c:formatCode>
                <c:ptCount val="60"/>
                <c:pt idx="0">
                  <c:v>225551.92368991656</c:v>
                </c:pt>
                <c:pt idx="1">
                  <c:v>469021.20937769837</c:v>
                </c:pt>
                <c:pt idx="2">
                  <c:v>648306.01518601342</c:v>
                </c:pt>
                <c:pt idx="3">
                  <c:v>984141.99132293474</c:v>
                </c:pt>
                <c:pt idx="4">
                  <c:v>1930969.5925147494</c:v>
                </c:pt>
                <c:pt idx="5">
                  <c:v>2859921.4244591407</c:v>
                </c:pt>
                <c:pt idx="6">
                  <c:v>2839723.1333780382</c:v>
                </c:pt>
                <c:pt idx="7">
                  <c:v>5497711.903831956</c:v>
                </c:pt>
                <c:pt idx="8">
                  <c:v>5185333.9412783524</c:v>
                </c:pt>
                <c:pt idx="9">
                  <c:v>8275824.4741482493</c:v>
                </c:pt>
                <c:pt idx="10">
                  <c:v>11955932.99158778</c:v>
                </c:pt>
                <c:pt idx="11">
                  <c:v>30492731.338069148</c:v>
                </c:pt>
                <c:pt idx="12">
                  <c:v>18444397.39906403</c:v>
                </c:pt>
                <c:pt idx="13">
                  <c:v>17141207.645102359</c:v>
                </c:pt>
                <c:pt idx="14">
                  <c:v>14673576.681687664</c:v>
                </c:pt>
                <c:pt idx="15">
                  <c:v>14109960.92461648</c:v>
                </c:pt>
                <c:pt idx="16">
                  <c:v>14392508.694622183</c:v>
                </c:pt>
                <c:pt idx="17">
                  <c:v>11836560.293063581</c:v>
                </c:pt>
                <c:pt idx="18">
                  <c:v>13132359.722661983</c:v>
                </c:pt>
                <c:pt idx="19">
                  <c:v>11462472.085205514</c:v>
                </c:pt>
                <c:pt idx="20">
                  <c:v>11275668.275292614</c:v>
                </c:pt>
                <c:pt idx="21">
                  <c:v>11707996.919269949</c:v>
                </c:pt>
                <c:pt idx="22">
                  <c:v>10114832.871502914</c:v>
                </c:pt>
                <c:pt idx="23">
                  <c:v>6825832.328905425</c:v>
                </c:pt>
                <c:pt idx="24">
                  <c:v>6805406.6442125235</c:v>
                </c:pt>
                <c:pt idx="25">
                  <c:v>6754208.1219093669</c:v>
                </c:pt>
                <c:pt idx="26">
                  <c:v>7596292.9408240337</c:v>
                </c:pt>
                <c:pt idx="27">
                  <c:v>9899981.2322636917</c:v>
                </c:pt>
                <c:pt idx="28">
                  <c:v>13877358.168729788</c:v>
                </c:pt>
                <c:pt idx="29">
                  <c:v>17921108.397838347</c:v>
                </c:pt>
                <c:pt idx="30">
                  <c:v>18679942.321933102</c:v>
                </c:pt>
                <c:pt idx="31">
                  <c:v>19806328.885491114</c:v>
                </c:pt>
                <c:pt idx="32">
                  <c:v>19975142.552940041</c:v>
                </c:pt>
                <c:pt idx="33">
                  <c:v>15765984.438167518</c:v>
                </c:pt>
                <c:pt idx="34">
                  <c:v>16612257.248365348</c:v>
                </c:pt>
                <c:pt idx="35">
                  <c:v>12992136.316245267</c:v>
                </c:pt>
                <c:pt idx="36">
                  <c:v>17186096.683896296</c:v>
                </c:pt>
                <c:pt idx="37">
                  <c:v>19566766.967422597</c:v>
                </c:pt>
                <c:pt idx="38">
                  <c:v>10611247.938088758</c:v>
                </c:pt>
                <c:pt idx="39">
                  <c:v>14125993.885558931</c:v>
                </c:pt>
                <c:pt idx="40">
                  <c:v>19235101.576516517</c:v>
                </c:pt>
                <c:pt idx="41">
                  <c:v>18975302.178255998</c:v>
                </c:pt>
                <c:pt idx="42">
                  <c:v>18211629.049435992</c:v>
                </c:pt>
                <c:pt idx="43">
                  <c:v>23793532.018902645</c:v>
                </c:pt>
                <c:pt idx="44">
                  <c:v>21567014.414514128</c:v>
                </c:pt>
                <c:pt idx="45">
                  <c:v>22674949.90846765</c:v>
                </c:pt>
                <c:pt idx="46">
                  <c:v>33520619.291120868</c:v>
                </c:pt>
                <c:pt idx="47">
                  <c:v>42908301.718112282</c:v>
                </c:pt>
                <c:pt idx="48">
                  <c:v>73994452.088535279</c:v>
                </c:pt>
                <c:pt idx="49">
                  <c:v>97988951.254600585</c:v>
                </c:pt>
                <c:pt idx="50">
                  <c:v>118614676.11767279</c:v>
                </c:pt>
                <c:pt idx="51">
                  <c:v>123868308.54054242</c:v>
                </c:pt>
                <c:pt idx="52">
                  <c:v>87948782.905783758</c:v>
                </c:pt>
                <c:pt idx="53">
                  <c:v>77394681.813788861</c:v>
                </c:pt>
                <c:pt idx="54">
                  <c:v>63541969.941391222</c:v>
                </c:pt>
                <c:pt idx="55">
                  <c:v>93110677.519249871</c:v>
                </c:pt>
                <c:pt idx="56">
                  <c:v>97641117.357963398</c:v>
                </c:pt>
                <c:pt idx="57">
                  <c:v>123672523.76704387</c:v>
                </c:pt>
                <c:pt idx="58">
                  <c:v>129129973.77949545</c:v>
                </c:pt>
                <c:pt idx="59">
                  <c:v>96866442.189361051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A-4022-85FD-165CFD554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4495"/>
        <c:axId val="3667423"/>
      </c:lineChart>
      <c:catAx>
        <c:axId val="36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423"/>
        <c:crosses val="autoZero"/>
        <c:auto val="1"/>
        <c:lblAlgn val="ctr"/>
        <c:lblOffset val="100"/>
        <c:noMultiLvlLbl val="0"/>
      </c:catAx>
      <c:valAx>
        <c:axId val="36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Calc!$A$76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Calc!$B$76:$BG$76</c:f>
              <c:numCache>
                <c:formatCode>General</c:formatCode>
                <c:ptCount val="58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24231.539150254244</c:v>
                </c:pt>
                <c:pt idx="20">
                  <c:v>25430.933517134261</c:v>
                </c:pt>
                <c:pt idx="21">
                  <c:v>26732.70962514577</c:v>
                </c:pt>
                <c:pt idx="22">
                  <c:v>28055.905033288178</c:v>
                </c:pt>
                <c:pt idx="23">
                  <c:v>29492.049987871429</c:v>
                </c:pt>
                <c:pt idx="24">
                  <c:v>30951.82513479294</c:v>
                </c:pt>
                <c:pt idx="25">
                  <c:v>32483.855126001177</c:v>
                </c:pt>
                <c:pt idx="26">
                  <c:v>34146.661034036159</c:v>
                </c:pt>
                <c:pt idx="27">
                  <c:v>35836.826592155689</c:v>
                </c:pt>
                <c:pt idx="28">
                  <c:v>37671.266708684932</c:v>
                </c:pt>
                <c:pt idx="29">
                  <c:v>39535.890528222924</c:v>
                </c:pt>
                <c:pt idx="30">
                  <c:v>41492.8080849287</c:v>
                </c:pt>
                <c:pt idx="31">
                  <c:v>43616.770470457122</c:v>
                </c:pt>
                <c:pt idx="32">
                  <c:v>45775.680330841118</c:v>
                </c:pt>
                <c:pt idx="33">
                  <c:v>48118.877325261805</c:v>
                </c:pt>
                <c:pt idx="34">
                  <c:v>48900.044394724238</c:v>
                </c:pt>
                <c:pt idx="35">
                  <c:v>48900.044394724238</c:v>
                </c:pt>
                <c:pt idx="36">
                  <c:v>48900.044394724238</c:v>
                </c:pt>
                <c:pt idx="37">
                  <c:v>48900.044394724238</c:v>
                </c:pt>
                <c:pt idx="38">
                  <c:v>48900.044394724238</c:v>
                </c:pt>
                <c:pt idx="39">
                  <c:v>48900.044394724238</c:v>
                </c:pt>
                <c:pt idx="40">
                  <c:v>48900.044394724238</c:v>
                </c:pt>
                <c:pt idx="41">
                  <c:v>48900.044394724238</c:v>
                </c:pt>
                <c:pt idx="42">
                  <c:v>48900.044394724238</c:v>
                </c:pt>
                <c:pt idx="43">
                  <c:v>48900.044394724238</c:v>
                </c:pt>
                <c:pt idx="44">
                  <c:v>48900.044394724238</c:v>
                </c:pt>
                <c:pt idx="45">
                  <c:v>48900.044394724238</c:v>
                </c:pt>
                <c:pt idx="46">
                  <c:v>49391.015077935437</c:v>
                </c:pt>
                <c:pt idx="47">
                  <c:v>50161.779450692164</c:v>
                </c:pt>
                <c:pt idx="48">
                  <c:v>50919.130850557187</c:v>
                </c:pt>
                <c:pt idx="49">
                  <c:v>51687.916875532363</c:v>
                </c:pt>
                <c:pt idx="50">
                  <c:v>52494.525218503411</c:v>
                </c:pt>
                <c:pt idx="51">
                  <c:v>53287.096825708119</c:v>
                </c:pt>
                <c:pt idx="52">
                  <c:v>54118.660941085887</c:v>
                </c:pt>
                <c:pt idx="53">
                  <c:v>54935.754036095423</c:v>
                </c:pt>
                <c:pt idx="54">
                  <c:v>55765.183746873015</c:v>
                </c:pt>
                <c:pt idx="55">
                  <c:v>56635.419290817612</c:v>
                </c:pt>
                <c:pt idx="56">
                  <c:v>57490.510847607482</c:v>
                </c:pt>
                <c:pt idx="57">
                  <c:v>58387.670735149761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0F-4C16-A15F-02049455AF05}"/>
            </c:ext>
          </c:extLst>
        </c:ser>
        <c:ser>
          <c:idx val="1"/>
          <c:order val="1"/>
          <c:tx>
            <c:strRef>
              <c:f>Calc!$A$77</c:f>
              <c:strCache>
                <c:ptCount val="1"/>
                <c:pt idx="0">
                  <c:v>Bitcoin cost Dec/2021 @$110/Th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Calc!$B$77:$BG$77</c:f>
              <c:numCache>
                <c:formatCode>General</c:formatCode>
                <c:ptCount val="58"/>
                <c:pt idx="0">
                  <c:v>15973.000665263442</c:v>
                </c:pt>
                <c:pt idx="1">
                  <c:v>14984.479986215569</c:v>
                </c:pt>
                <c:pt idx="2">
                  <c:v>15385.984847685955</c:v>
                </c:pt>
                <c:pt idx="3">
                  <c:v>15709.388435874462</c:v>
                </c:pt>
                <c:pt idx="4">
                  <c:v>18965.389184867956</c:v>
                </c:pt>
                <c:pt idx="5">
                  <c:v>16263.103771896338</c:v>
                </c:pt>
                <c:pt idx="6">
                  <c:v>11049.623931849874</c:v>
                </c:pt>
                <c:pt idx="7">
                  <c:v>12493.02267576411</c:v>
                </c:pt>
                <c:pt idx="8">
                  <c:v>14834.888514421782</c:v>
                </c:pt>
                <c:pt idx="9">
                  <c:v>16094.737163837763</c:v>
                </c:pt>
                <c:pt idx="10">
                  <c:v>18558.417019840366</c:v>
                </c:pt>
                <c:pt idx="11">
                  <c:v>19761.67386499422</c:v>
                </c:pt>
                <c:pt idx="12">
                  <c:v>19944.391237687207</c:v>
                </c:pt>
                <c:pt idx="13">
                  <c:v>21790.791310864952</c:v>
                </c:pt>
                <c:pt idx="14">
                  <c:v>22446.683411141912</c:v>
                </c:pt>
                <c:pt idx="15">
                  <c:v>23101.047151555958</c:v>
                </c:pt>
                <c:pt idx="16">
                  <c:v>24079.810925796915</c:v>
                </c:pt>
                <c:pt idx="17">
                  <c:v>25998.356652186536</c:v>
                </c:pt>
                <c:pt idx="18">
                  <c:v>22369.308205677662</c:v>
                </c:pt>
                <c:pt idx="19">
                  <c:v>21007.465107835247</c:v>
                </c:pt>
                <c:pt idx="20">
                  <c:v>22047.276700344082</c:v>
                </c:pt>
                <c:pt idx="21">
                  <c:v>23175.847857037552</c:v>
                </c:pt>
                <c:pt idx="22">
                  <c:v>24322.988416084852</c:v>
                </c:pt>
                <c:pt idx="23">
                  <c:v>25568.050268579056</c:v>
                </c:pt>
                <c:pt idx="24">
                  <c:v>26833.598250243991</c:v>
                </c:pt>
                <c:pt idx="25">
                  <c:v>28161.787367117591</c:v>
                </c:pt>
                <c:pt idx="26">
                  <c:v>29603.352299396389</c:v>
                </c:pt>
                <c:pt idx="27">
                  <c:v>31068.63660381037</c:v>
                </c:pt>
                <c:pt idx="28">
                  <c:v>32658.999333203807</c:v>
                </c:pt>
                <c:pt idx="29">
                  <c:v>34275.529739518177</c:v>
                </c:pt>
                <c:pt idx="30">
                  <c:v>35972.073943189826</c:v>
                </c:pt>
                <c:pt idx="31">
                  <c:v>37813.437194103033</c:v>
                </c:pt>
                <c:pt idx="32">
                  <c:v>39685.098060618926</c:v>
                </c:pt>
                <c:pt idx="33">
                  <c:v>41716.526142667142</c:v>
                </c:pt>
                <c:pt idx="34">
                  <c:v>43182.613104278877</c:v>
                </c:pt>
                <c:pt idx="35">
                  <c:v>44434.448417383239</c:v>
                </c:pt>
                <c:pt idx="36">
                  <c:v>45680.444050311256</c:v>
                </c:pt>
                <c:pt idx="37">
                  <c:v>46961.378906579972</c:v>
                </c:pt>
                <c:pt idx="38">
                  <c:v>48322.758134033596</c:v>
                </c:pt>
                <c:pt idx="39">
                  <c:v>102493.11776221782</c:v>
                </c:pt>
                <c:pt idx="40">
                  <c:v>105464.32526777277</c:v>
                </c:pt>
                <c:pt idx="41">
                  <c:v>108421.67240256778</c:v>
                </c:pt>
                <c:pt idx="42">
                  <c:v>111461.94712499465</c:v>
                </c:pt>
                <c:pt idx="43">
                  <c:v>114693.15504521692</c:v>
                </c:pt>
                <c:pt idx="44">
                  <c:v>117909.28972006908</c:v>
                </c:pt>
                <c:pt idx="45">
                  <c:v>121327.40182593446</c:v>
                </c:pt>
                <c:pt idx="46">
                  <c:v>125201.99278633186</c:v>
                </c:pt>
                <c:pt idx="47">
                  <c:v>129588.64158282013</c:v>
                </c:pt>
                <c:pt idx="48">
                  <c:v>133980.0672828907</c:v>
                </c:pt>
                <c:pt idx="49">
                  <c:v>138520.30710311627</c:v>
                </c:pt>
                <c:pt idx="50">
                  <c:v>143373.58399528259</c:v>
                </c:pt>
                <c:pt idx="51">
                  <c:v>148232.14593233101</c:v>
                </c:pt>
                <c:pt idx="52">
                  <c:v>153425.69237743129</c:v>
                </c:pt>
                <c:pt idx="53">
                  <c:v>158624.89440878184</c:v>
                </c:pt>
                <c:pt idx="54">
                  <c:v>164000.28402217253</c:v>
                </c:pt>
                <c:pt idx="55">
                  <c:v>169746.29199312656</c:v>
                </c:pt>
                <c:pt idx="56">
                  <c:v>175498.55716116511</c:v>
                </c:pt>
                <c:pt idx="57">
                  <c:v>181647.42522167796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0F-4C16-A15F-02049455AF05}"/>
            </c:ext>
          </c:extLst>
        </c:ser>
        <c:ser>
          <c:idx val="2"/>
          <c:order val="2"/>
          <c:tx>
            <c:strRef>
              <c:f>Calc!$A$78</c:f>
              <c:strCache>
                <c:ptCount val="1"/>
                <c:pt idx="0">
                  <c:v>Bitcoin cost Jul/2022 @$33/Th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Calc!$B$75:$BG$75</c:f>
              <c:numCache>
                <c:formatCode>General</c:formatCode>
                <c:ptCount val="5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</c:numCache>
            </c:numRef>
          </c:cat>
          <c:val>
            <c:numRef>
              <c:f>Calc!$B$78:$BG$78</c:f>
              <c:numCache>
                <c:formatCode>General</c:formatCode>
                <c:ptCount val="58"/>
                <c:pt idx="0">
                  <c:v>10095.899344044044</c:v>
                </c:pt>
                <c:pt idx="1">
                  <c:v>9471.0946824580114</c:v>
                </c:pt>
                <c:pt idx="2">
                  <c:v>9724.8699594079862</c:v>
                </c:pt>
                <c:pt idx="3">
                  <c:v>9929.2805233513263</c:v>
                </c:pt>
                <c:pt idx="4">
                  <c:v>11987.269282937228</c:v>
                </c:pt>
                <c:pt idx="5">
                  <c:v>10279.261996142943</c:v>
                </c:pt>
                <c:pt idx="6">
                  <c:v>6984.0284454565644</c:v>
                </c:pt>
                <c:pt idx="7">
                  <c:v>7896.343466113166</c:v>
                </c:pt>
                <c:pt idx="8">
                  <c:v>9376.5438542443844</c:v>
                </c:pt>
                <c:pt idx="9">
                  <c:v>10172.844149961162</c:v>
                </c:pt>
                <c:pt idx="10">
                  <c:v>11730.038340545701</c:v>
                </c:pt>
                <c:pt idx="11">
                  <c:v>12490.569204362888</c:v>
                </c:pt>
                <c:pt idx="12">
                  <c:v>12606.057598921603</c:v>
                </c:pt>
                <c:pt idx="13">
                  <c:v>13773.093754387175</c:v>
                </c:pt>
                <c:pt idx="14">
                  <c:v>14187.657101858284</c:v>
                </c:pt>
                <c:pt idx="15">
                  <c:v>14601.25443375969</c:v>
                </c:pt>
                <c:pt idx="16">
                  <c:v>15219.892143318088</c:v>
                </c:pt>
                <c:pt idx="17">
                  <c:v>16432.528700874758</c:v>
                </c:pt>
                <c:pt idx="18">
                  <c:v>14138.751307482988</c:v>
                </c:pt>
                <c:pt idx="19">
                  <c:v>13277.984371681239</c:v>
                </c:pt>
                <c:pt idx="20">
                  <c:v>13935.207982619226</c:v>
                </c:pt>
                <c:pt idx="21">
                  <c:v>14648.532988943623</c:v>
                </c:pt>
                <c:pt idx="22">
                  <c:v>15373.594977001892</c:v>
                </c:pt>
                <c:pt idx="23">
                  <c:v>16160.549125650154</c:v>
                </c:pt>
                <c:pt idx="24">
                  <c:v>16960.451742929392</c:v>
                </c:pt>
                <c:pt idx="25">
                  <c:v>17799.947333947042</c:v>
                </c:pt>
                <c:pt idx="26">
                  <c:v>18711.103275099715</c:v>
                </c:pt>
                <c:pt idx="27">
                  <c:v>19637.251289351185</c:v>
                </c:pt>
                <c:pt idx="28">
                  <c:v>20642.456408474023</c:v>
                </c:pt>
                <c:pt idx="29">
                  <c:v>21664.201076914964</c:v>
                </c:pt>
                <c:pt idx="30">
                  <c:v>22736.519288873656</c:v>
                </c:pt>
                <c:pt idx="31">
                  <c:v>23900.371869025967</c:v>
                </c:pt>
                <c:pt idx="32">
                  <c:v>25083.37436871434</c:v>
                </c:pt>
                <c:pt idx="33">
                  <c:v>26367.359380098238</c:v>
                </c:pt>
                <c:pt idx="34">
                  <c:v>27294.014722086435</c:v>
                </c:pt>
                <c:pt idx="35">
                  <c:v>28085.250106174677</c:v>
                </c:pt>
                <c:pt idx="36">
                  <c:v>28872.794460349556</c:v>
                </c:pt>
                <c:pt idx="37">
                  <c:v>29682.422509967691</c:v>
                </c:pt>
                <c:pt idx="38">
                  <c:v>30542.896251719554</c:v>
                </c:pt>
                <c:pt idx="39">
                  <c:v>64781.829167195967</c:v>
                </c:pt>
                <c:pt idx="40">
                  <c:v>66659.811428323985</c:v>
                </c:pt>
                <c:pt idx="41">
                  <c:v>68529.033099566877</c:v>
                </c:pt>
                <c:pt idx="42">
                  <c:v>70450.670005437307</c:v>
                </c:pt>
                <c:pt idx="43">
                  <c:v>72492.988202617693</c:v>
                </c:pt>
                <c:pt idx="44">
                  <c:v>74525.779200041827</c:v>
                </c:pt>
                <c:pt idx="45">
                  <c:v>76686.232109965131</c:v>
                </c:pt>
                <c:pt idx="46">
                  <c:v>79135.207174530442</c:v>
                </c:pt>
                <c:pt idx="47">
                  <c:v>81907.833660631382</c:v>
                </c:pt>
                <c:pt idx="48">
                  <c:v>84683.479437769362</c:v>
                </c:pt>
                <c:pt idx="49">
                  <c:v>87553.184710023037</c:v>
                </c:pt>
                <c:pt idx="50">
                  <c:v>90620.748283011708</c:v>
                </c:pt>
                <c:pt idx="51">
                  <c:v>93691.652322971931</c:v>
                </c:pt>
                <c:pt idx="52">
                  <c:v>96974.2867663785</c:v>
                </c:pt>
                <c:pt idx="53">
                  <c:v>100260.4958812392</c:v>
                </c:pt>
                <c:pt idx="54">
                  <c:v>103658.06616932113</c:v>
                </c:pt>
                <c:pt idx="55">
                  <c:v>107289.88960190784</c:v>
                </c:pt>
                <c:pt idx="56">
                  <c:v>110925.66796026364</c:v>
                </c:pt>
                <c:pt idx="57">
                  <c:v>114812.12325565139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0F-4C16-A15F-02049455A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800783"/>
        <c:axId val="243804111"/>
      </c:lineChart>
      <c:catAx>
        <c:axId val="24380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04111"/>
        <c:crosses val="autoZero"/>
        <c:auto val="1"/>
        <c:lblAlgn val="ctr"/>
        <c:lblOffset val="100"/>
        <c:noMultiLvlLbl val="0"/>
      </c:catAx>
      <c:valAx>
        <c:axId val="24380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0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Calc!$A$110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Calc!$B$110:$Y$110</c:f>
              <c:numCache>
                <c:formatCode>General</c:formatCode>
                <c:ptCount val="24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24343.499710167733</c:v>
                </c:pt>
                <c:pt idx="20">
                  <c:v>25548.435816020257</c:v>
                </c:pt>
                <c:pt idx="21">
                  <c:v>26856.226712487067</c:v>
                </c:pt>
                <c:pt idx="22">
                  <c:v>27905.357957169312</c:v>
                </c:pt>
                <c:pt idx="23">
                  <c:v>28883.066076458548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4A-46CB-AD1D-7ADC6A311C9D}"/>
            </c:ext>
          </c:extLst>
        </c:ser>
        <c:ser>
          <c:idx val="1"/>
          <c:order val="1"/>
          <c:tx>
            <c:strRef>
              <c:f>Calc!$A$111</c:f>
              <c:strCache>
                <c:ptCount val="1"/>
                <c:pt idx="0">
                  <c:v>HW cost per Bitcoin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Calc!$B$111:$Y$111</c:f>
              <c:numCache>
                <c:formatCode>General</c:formatCode>
                <c:ptCount val="24"/>
                <c:pt idx="0">
                  <c:v>8673.0522570400281</c:v>
                </c:pt>
                <c:pt idx="1">
                  <c:v>8136.3032963271098</c:v>
                </c:pt>
                <c:pt idx="2">
                  <c:v>8354.3132193192996</c:v>
                </c:pt>
                <c:pt idx="3">
                  <c:v>8529.915554738529</c:v>
                </c:pt>
                <c:pt idx="4">
                  <c:v>10297.86543696664</c:v>
                </c:pt>
                <c:pt idx="5">
                  <c:v>8830.5730295288504</c:v>
                </c:pt>
                <c:pt idx="6">
                  <c:v>5999.7471852602257</c:v>
                </c:pt>
                <c:pt idx="7">
                  <c:v>6783.4867590610656</c:v>
                </c:pt>
                <c:pt idx="8">
                  <c:v>8055.0778159515576</c:v>
                </c:pt>
                <c:pt idx="9">
                  <c:v>8739.152987632262</c:v>
                </c:pt>
                <c:pt idx="10">
                  <c:v>10076.886866414081</c:v>
                </c:pt>
                <c:pt idx="11">
                  <c:v>10730.233705580969</c:v>
                </c:pt>
                <c:pt idx="12">
                  <c:v>10829.445954728473</c:v>
                </c:pt>
                <c:pt idx="13">
                  <c:v>11832.008006635142</c:v>
                </c:pt>
                <c:pt idx="14">
                  <c:v>12188.145627855733</c:v>
                </c:pt>
                <c:pt idx="15">
                  <c:v>12543.453377142023</c:v>
                </c:pt>
                <c:pt idx="16">
                  <c:v>13074.904513918742</c:v>
                </c:pt>
                <c:pt idx="17">
                  <c:v>14116.64035874872</c:v>
                </c:pt>
                <c:pt idx="18">
                  <c:v>12146.132282057151</c:v>
                </c:pt>
                <c:pt idx="19">
                  <c:v>12390.025952823706</c:v>
                </c:pt>
                <c:pt idx="20">
                  <c:v>13003.298070668441</c:v>
                </c:pt>
                <c:pt idx="21">
                  <c:v>13668.919831754934</c:v>
                </c:pt>
                <c:pt idx="22">
                  <c:v>14030.290460556285</c:v>
                </c:pt>
                <c:pt idx="23">
                  <c:v>14249.238137767652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4A-46CB-AD1D-7ADC6A311C9D}"/>
            </c:ext>
          </c:extLst>
        </c:ser>
        <c:ser>
          <c:idx val="2"/>
          <c:order val="2"/>
          <c:tx>
            <c:strRef>
              <c:f>Calc!$A$112</c:f>
              <c:strCache>
                <c:ptCount val="1"/>
                <c:pt idx="0">
                  <c:v>Hosting cost per Bitcoin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Calc!$B$109:$Y$109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Calc!$B$112:$Y$112</c:f>
              <c:numCache>
                <c:formatCode>General</c:formatCode>
                <c:ptCount val="24"/>
                <c:pt idx="0">
                  <c:v>7299.9484082234158</c:v>
                </c:pt>
                <c:pt idx="1">
                  <c:v>6848.1766898884598</c:v>
                </c:pt>
                <c:pt idx="2">
                  <c:v>7031.6716283666565</c:v>
                </c:pt>
                <c:pt idx="3">
                  <c:v>7179.4728811359337</c:v>
                </c:pt>
                <c:pt idx="4">
                  <c:v>8667.5237479013158</c:v>
                </c:pt>
                <c:pt idx="5">
                  <c:v>7432.5307423674894</c:v>
                </c:pt>
                <c:pt idx="6">
                  <c:v>5049.8767465896481</c:v>
                </c:pt>
                <c:pt idx="7">
                  <c:v>5709.5359167030447</c:v>
                </c:pt>
                <c:pt idx="8">
                  <c:v>6779.8106984702254</c:v>
                </c:pt>
                <c:pt idx="9">
                  <c:v>7355.5841762055015</c:v>
                </c:pt>
                <c:pt idx="10">
                  <c:v>8481.5301534262871</c:v>
                </c:pt>
                <c:pt idx="11">
                  <c:v>9031.4401594132505</c:v>
                </c:pt>
                <c:pt idx="12">
                  <c:v>9114.9452829587353</c:v>
                </c:pt>
                <c:pt idx="13">
                  <c:v>9958.7833042298116</c:v>
                </c:pt>
                <c:pt idx="14">
                  <c:v>10258.537783286183</c:v>
                </c:pt>
                <c:pt idx="15">
                  <c:v>10557.593774413936</c:v>
                </c:pt>
                <c:pt idx="16">
                  <c:v>11004.906411878173</c:v>
                </c:pt>
                <c:pt idx="17">
                  <c:v>11881.716293437818</c:v>
                </c:pt>
                <c:pt idx="18">
                  <c:v>10223.175923620511</c:v>
                </c:pt>
                <c:pt idx="19">
                  <c:v>10428.456736063777</c:v>
                </c:pt>
                <c:pt idx="20">
                  <c:v>10944.63658691554</c:v>
                </c:pt>
                <c:pt idx="21">
                  <c:v>11504.878168692947</c:v>
                </c:pt>
                <c:pt idx="22">
                  <c:v>11809.037173886974</c:v>
                </c:pt>
                <c:pt idx="23">
                  <c:v>11993.321402826788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4A-46CB-AD1D-7ADC6A311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0286271"/>
        <c:axId val="2024840895"/>
      </c:lineChart>
      <c:catAx>
        <c:axId val="203028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840895"/>
        <c:crosses val="autoZero"/>
        <c:auto val="1"/>
        <c:lblAlgn val="ctr"/>
        <c:lblOffset val="100"/>
        <c:noMultiLvlLbl val="0"/>
      </c:catAx>
      <c:valAx>
        <c:axId val="202484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286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Network</a:t>
            </a:r>
            <a:r>
              <a:rPr lang="en-US" baseline="0"/>
              <a:t> Hashrate and Btc generation for 1MW of S19 Pro - Actual Jan 2021 - Aug 2022, Forecasted Aug 2022-Dec 2022</a:t>
            </a:r>
          </a:p>
        </c:rich>
      </c:tx>
      <c:layout>
        <c:manualLayout>
          <c:xMode val="edge"/>
          <c:yMode val="edge"/>
          <c:x val="0.1193161567859477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Calc!$A$81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Calc!$B$81:$Y$81</c:f>
              <c:numCache>
                <c:formatCode>General</c:formatCode>
                <c:ptCount val="24"/>
                <c:pt idx="0">
                  <c:v>6.8250482351183193</c:v>
                </c:pt>
                <c:pt idx="1">
                  <c:v>7.2752941777282754</c:v>
                </c:pt>
                <c:pt idx="2">
                  <c:v>7.0854417886935606</c:v>
                </c:pt>
                <c:pt idx="3">
                  <c:v>6.9395763205553207</c:v>
                </c:pt>
                <c:pt idx="4">
                  <c:v>5.7481815394002957</c:v>
                </c:pt>
                <c:pt idx="5">
                  <c:v>6.7033022434738037</c:v>
                </c:pt>
                <c:pt idx="6">
                  <c:v>9.8660823818416592</c:v>
                </c:pt>
                <c:pt idx="7">
                  <c:v>8.7261908370251344</c:v>
                </c:pt>
                <c:pt idx="8">
                  <c:v>7.3486565061826568</c:v>
                </c:pt>
                <c:pt idx="9">
                  <c:v>6.7734253060647811</c:v>
                </c:pt>
                <c:pt idx="10">
                  <c:v>5.8742348489880909</c:v>
                </c:pt>
                <c:pt idx="11">
                  <c:v>5.5165620455416766</c:v>
                </c:pt>
                <c:pt idx="12">
                  <c:v>5.4660229385192194</c:v>
                </c:pt>
                <c:pt idx="13">
                  <c:v>5.0028701778096538</c:v>
                </c:pt>
                <c:pt idx="14">
                  <c:v>4.8566863087616419</c:v>
                </c:pt>
                <c:pt idx="15">
                  <c:v>4.7191150810086659</c:v>
                </c:pt>
                <c:pt idx="16">
                  <c:v>4.5272988370190923</c:v>
                </c:pt>
                <c:pt idx="17">
                  <c:v>4.1932073422352794</c:v>
                </c:pt>
                <c:pt idx="18">
                  <c:v>4.8734855364159184</c:v>
                </c:pt>
                <c:pt idx="19">
                  <c:v>5.1894171638699822</c:v>
                </c:pt>
                <c:pt idx="20">
                  <c:v>4.9446696515719166</c:v>
                </c:pt>
                <c:pt idx="21">
                  <c:v>4.7038840034021092</c:v>
                </c:pt>
                <c:pt idx="22">
                  <c:v>4.482035600851872</c:v>
                </c:pt>
                <c:pt idx="23">
                  <c:v>4.2637783818022266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A8-41F7-9754-2A0EFF6C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7550671"/>
        <c:axId val="1817550255"/>
      </c:barChart>
      <c:lineChart>
        <c:grouping val="standard"/>
        <c:varyColors val="0"/>
        <c:ser>
          <c:idx val="6"/>
          <c:order val="6"/>
          <c:tx>
            <c:strRef>
              <c:f>Calc!$A$82</c:f>
              <c:strCache>
                <c:ptCount val="1"/>
                <c:pt idx="0">
                  <c:v>Network hashrate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Calc!$B$82:$Y$82</c:f>
              <c:numCache>
                <c:formatCode>General</c:formatCode>
                <c:ptCount val="24"/>
                <c:pt idx="0">
                  <c:v>136245242.5974519</c:v>
                </c:pt>
                <c:pt idx="1">
                  <c:v>128926661.91301531</c:v>
                </c:pt>
                <c:pt idx="2">
                  <c:v>158357615.36380941</c:v>
                </c:pt>
                <c:pt idx="3">
                  <c:v>145361065.339717</c:v>
                </c:pt>
                <c:pt idx="4">
                  <c:v>155633456.4222748</c:v>
                </c:pt>
                <c:pt idx="5">
                  <c:v>122867187.63810191</c:v>
                </c:pt>
                <c:pt idx="6">
                  <c:v>97872242.088688388</c:v>
                </c:pt>
                <c:pt idx="7">
                  <c:v>104395177.7672585</c:v>
                </c:pt>
                <c:pt idx="8">
                  <c:v>134567094.4752858</c:v>
                </c:pt>
                <c:pt idx="9">
                  <c:v>146534419.32302311</c:v>
                </c:pt>
                <c:pt idx="10">
                  <c:v>167943565.3237637</c:v>
                </c:pt>
                <c:pt idx="11">
                  <c:v>153952542.6652914</c:v>
                </c:pt>
                <c:pt idx="12">
                  <c:v>195056725.81184509</c:v>
                </c:pt>
                <c:pt idx="13">
                  <c:v>206979740.54057041</c:v>
                </c:pt>
                <c:pt idx="14">
                  <c:v>211525632.75648361</c:v>
                </c:pt>
                <c:pt idx="15">
                  <c:v>188017878.85839581</c:v>
                </c:pt>
                <c:pt idx="16">
                  <c:v>189527082.3637104</c:v>
                </c:pt>
                <c:pt idx="17">
                  <c:v>234840947.25487179</c:v>
                </c:pt>
                <c:pt idx="18">
                  <c:v>189844347.08749861</c:v>
                </c:pt>
                <c:pt idx="19">
                  <c:v>198302690.28669819</c:v>
                </c:pt>
                <c:pt idx="20">
                  <c:v>208118126.61503902</c:v>
                </c:pt>
                <c:pt idx="21">
                  <c:v>218771420.35626313</c:v>
                </c:pt>
                <c:pt idx="22">
                  <c:v>229600002.37833786</c:v>
                </c:pt>
                <c:pt idx="23">
                  <c:v>241352925.14439088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A8-41F7-9754-2A0EFF6CB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499519"/>
        <c:axId val="207349993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Calc!$A$76</c15:sqref>
                        </c15:formulaRef>
                      </c:ext>
                    </c:extLst>
                    <c:strCache>
                      <c:ptCount val="1"/>
                      <c:pt idx="0">
                        <c:v>Bitcoin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Calc!$B$76:$Y$76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36065.199999999997</c:v>
                      </c:pt>
                      <c:pt idx="1">
                        <c:v>47951.85</c:v>
                      </c:pt>
                      <c:pt idx="2">
                        <c:v>57665.9</c:v>
                      </c:pt>
                      <c:pt idx="3">
                        <c:v>60087.09</c:v>
                      </c:pt>
                      <c:pt idx="4">
                        <c:v>42912.19</c:v>
                      </c:pt>
                      <c:pt idx="5">
                        <c:v>38068.04</c:v>
                      </c:pt>
                      <c:pt idx="6">
                        <c:v>31520.66</c:v>
                      </c:pt>
                      <c:pt idx="7">
                        <c:v>44648.57</c:v>
                      </c:pt>
                      <c:pt idx="8">
                        <c:v>47785.26</c:v>
                      </c:pt>
                      <c:pt idx="9">
                        <c:v>61546.21</c:v>
                      </c:pt>
                      <c:pt idx="10">
                        <c:v>60172.26</c:v>
                      </c:pt>
                      <c:pt idx="11">
                        <c:v>46173.51</c:v>
                      </c:pt>
                      <c:pt idx="12">
                        <c:v>43102.44</c:v>
                      </c:pt>
                      <c:pt idx="13">
                        <c:v>44536.2</c:v>
                      </c:pt>
                      <c:pt idx="14">
                        <c:v>41795.769999999997</c:v>
                      </c:pt>
                      <c:pt idx="15">
                        <c:v>39711.449999999997</c:v>
                      </c:pt>
                      <c:pt idx="16">
                        <c:v>28680.97</c:v>
                      </c:pt>
                      <c:pt idx="17">
                        <c:v>20434.75</c:v>
                      </c:pt>
                      <c:pt idx="18">
                        <c:v>20774.23</c:v>
                      </c:pt>
                      <c:pt idx="19">
                        <c:v>24231.539150254244</c:v>
                      </c:pt>
                      <c:pt idx="20">
                        <c:v>25430.933517134261</c:v>
                      </c:pt>
                      <c:pt idx="21">
                        <c:v>26732.70962514577</c:v>
                      </c:pt>
                      <c:pt idx="22">
                        <c:v>28055.905033288178</c:v>
                      </c:pt>
                      <c:pt idx="23">
                        <c:v>29492.049987871429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5A8-41F7-9754-2A0EFF6CBB2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Calc!$A$77</c15:sqref>
                        </c15:formulaRef>
                      </c:ext>
                    </c:extLst>
                    <c:strCache>
                      <c:ptCount val="1"/>
                      <c:pt idx="0">
                        <c:v>Bitcoin cost Dec/2021 @$110/Th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Calc!$B$77:$Y$77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15973.000665263442</c:v>
                      </c:pt>
                      <c:pt idx="1">
                        <c:v>14984.479986215569</c:v>
                      </c:pt>
                      <c:pt idx="2">
                        <c:v>15385.984847685955</c:v>
                      </c:pt>
                      <c:pt idx="3">
                        <c:v>15709.388435874462</c:v>
                      </c:pt>
                      <c:pt idx="4">
                        <c:v>18965.389184867956</c:v>
                      </c:pt>
                      <c:pt idx="5">
                        <c:v>16263.103771896338</c:v>
                      </c:pt>
                      <c:pt idx="6">
                        <c:v>11049.623931849874</c:v>
                      </c:pt>
                      <c:pt idx="7">
                        <c:v>12493.02267576411</c:v>
                      </c:pt>
                      <c:pt idx="8">
                        <c:v>14834.888514421782</c:v>
                      </c:pt>
                      <c:pt idx="9">
                        <c:v>16094.737163837763</c:v>
                      </c:pt>
                      <c:pt idx="10">
                        <c:v>18558.417019840366</c:v>
                      </c:pt>
                      <c:pt idx="11">
                        <c:v>19761.67386499422</c:v>
                      </c:pt>
                      <c:pt idx="12">
                        <c:v>19944.391237687207</c:v>
                      </c:pt>
                      <c:pt idx="13">
                        <c:v>21790.791310864952</c:v>
                      </c:pt>
                      <c:pt idx="14">
                        <c:v>22446.683411141912</c:v>
                      </c:pt>
                      <c:pt idx="15">
                        <c:v>23101.047151555958</c:v>
                      </c:pt>
                      <c:pt idx="16">
                        <c:v>24079.810925796915</c:v>
                      </c:pt>
                      <c:pt idx="17">
                        <c:v>25998.356652186536</c:v>
                      </c:pt>
                      <c:pt idx="18">
                        <c:v>22369.308205677662</c:v>
                      </c:pt>
                      <c:pt idx="19">
                        <c:v>21007.465107835247</c:v>
                      </c:pt>
                      <c:pt idx="20">
                        <c:v>22047.276700344082</c:v>
                      </c:pt>
                      <c:pt idx="21">
                        <c:v>23175.847857037552</c:v>
                      </c:pt>
                      <c:pt idx="22">
                        <c:v>24322.988416084852</c:v>
                      </c:pt>
                      <c:pt idx="23">
                        <c:v>25568.050268579056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5A8-41F7-9754-2A0EFF6CBB2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Calc!$A$78</c15:sqref>
                        </c15:formulaRef>
                      </c:ext>
                    </c:extLst>
                    <c:strCache>
                      <c:ptCount val="1"/>
                      <c:pt idx="0">
                        <c:v>Bitcoin cost Jul/2022 @$33/Th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Calc!$B$78:$Y$78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10095.899344044044</c:v>
                      </c:pt>
                      <c:pt idx="1">
                        <c:v>9471.0946824580114</c:v>
                      </c:pt>
                      <c:pt idx="2">
                        <c:v>9724.8699594079862</c:v>
                      </c:pt>
                      <c:pt idx="3">
                        <c:v>9929.2805233513263</c:v>
                      </c:pt>
                      <c:pt idx="4">
                        <c:v>11987.269282937228</c:v>
                      </c:pt>
                      <c:pt idx="5">
                        <c:v>10279.261996142943</c:v>
                      </c:pt>
                      <c:pt idx="6">
                        <c:v>6984.0284454565644</c:v>
                      </c:pt>
                      <c:pt idx="7">
                        <c:v>7896.343466113166</c:v>
                      </c:pt>
                      <c:pt idx="8">
                        <c:v>9376.5438542443844</c:v>
                      </c:pt>
                      <c:pt idx="9">
                        <c:v>10172.844149961162</c:v>
                      </c:pt>
                      <c:pt idx="10">
                        <c:v>11730.038340545701</c:v>
                      </c:pt>
                      <c:pt idx="11">
                        <c:v>12490.569204362888</c:v>
                      </c:pt>
                      <c:pt idx="12">
                        <c:v>12606.057598921603</c:v>
                      </c:pt>
                      <c:pt idx="13">
                        <c:v>13773.093754387175</c:v>
                      </c:pt>
                      <c:pt idx="14">
                        <c:v>14187.657101858284</c:v>
                      </c:pt>
                      <c:pt idx="15">
                        <c:v>14601.25443375969</c:v>
                      </c:pt>
                      <c:pt idx="16">
                        <c:v>15219.892143318088</c:v>
                      </c:pt>
                      <c:pt idx="17">
                        <c:v>16432.528700874758</c:v>
                      </c:pt>
                      <c:pt idx="18">
                        <c:v>14138.751307482988</c:v>
                      </c:pt>
                      <c:pt idx="19">
                        <c:v>13277.984371681239</c:v>
                      </c:pt>
                      <c:pt idx="20">
                        <c:v>13935.207982619226</c:v>
                      </c:pt>
                      <c:pt idx="21">
                        <c:v>14648.532988943623</c:v>
                      </c:pt>
                      <c:pt idx="22">
                        <c:v>15373.594977001892</c:v>
                      </c:pt>
                      <c:pt idx="23">
                        <c:v>16160.549125650154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5A8-41F7-9754-2A0EFF6CBB2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Calc!$A$79</c15:sqref>
                        </c15:formulaRef>
                      </c:ext>
                    </c:extLst>
                    <c:strCache>
                      <c:ptCount val="1"/>
                      <c:pt idx="0">
                        <c:v>Normalized Asic+Hosting Cost per Th/s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Calc!$B$79:$Y$79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12975.70454545455</c:v>
                      </c:pt>
                      <c:pt idx="1">
                        <c:v>15274.704545454548</c:v>
                      </c:pt>
                      <c:pt idx="2">
                        <c:v>16580.954545454537</c:v>
                      </c:pt>
                      <c:pt idx="3">
                        <c:v>18148.454545454548</c:v>
                      </c:pt>
                      <c:pt idx="4">
                        <c:v>19768.204545454548</c:v>
                      </c:pt>
                      <c:pt idx="5">
                        <c:v>18214.954545454548</c:v>
                      </c:pt>
                      <c:pt idx="6">
                        <c:v>15165.454545454548</c:v>
                      </c:pt>
                      <c:pt idx="7">
                        <c:v>15141.704545454664</c:v>
                      </c:pt>
                      <c:pt idx="8">
                        <c:v>16566.704545454948</c:v>
                      </c:pt>
                      <c:pt idx="9">
                        <c:v>17934.70454545147</c:v>
                      </c:pt>
                      <c:pt idx="10">
                        <c:v>18174.104545506892</c:v>
                      </c:pt>
                      <c:pt idx="11">
                        <c:v>18586.404545602272</c:v>
                      </c:pt>
                      <c:pt idx="12">
                        <c:v>17959.404545611473</c:v>
                      </c:pt>
                      <c:pt idx="13">
                        <c:v>17218.404545611458</c:v>
                      </c:pt>
                      <c:pt idx="14">
                        <c:v>16452.704545611447</c:v>
                      </c:pt>
                      <c:pt idx="15">
                        <c:v>15711.704545611428</c:v>
                      </c:pt>
                      <c:pt idx="16">
                        <c:v>14946.004545611415</c:v>
                      </c:pt>
                      <c:pt idx="17">
                        <c:v>14205.004545611415</c:v>
                      </c:pt>
                      <c:pt idx="18">
                        <c:v>13127.704545454548</c:v>
                      </c:pt>
                      <c:pt idx="19">
                        <c:v>11930.704545454548</c:v>
                      </c:pt>
                      <c:pt idx="20">
                        <c:v>11952.188987654281</c:v>
                      </c:pt>
                      <c:pt idx="21">
                        <c:v>12123.491133906706</c:v>
                      </c:pt>
                      <c:pt idx="22">
                        <c:v>12297.611869362809</c:v>
                      </c:pt>
                      <c:pt idx="23">
                        <c:v>12486.595759553798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5A8-41F7-9754-2A0EFF6CBB2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Calc!$A$80</c15:sqref>
                        </c15:formulaRef>
                      </c:ext>
                    </c:extLst>
                    <c:strCache>
                      <c:ptCount val="1"/>
                      <c:pt idx="0">
                        <c:v>Accumulated Bitcoin by ca 1MW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Calc!$B$80:$Y$80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6.8250482351183193</c:v>
                      </c:pt>
                      <c:pt idx="1">
                        <c:v>14.100342412846594</c:v>
                      </c:pt>
                      <c:pt idx="2">
                        <c:v>21.185784201540155</c:v>
                      </c:pt>
                      <c:pt idx="3">
                        <c:v>28.125360522095477</c:v>
                      </c:pt>
                      <c:pt idx="4">
                        <c:v>33.873542061495769</c:v>
                      </c:pt>
                      <c:pt idx="5">
                        <c:v>40.576844304969569</c:v>
                      </c:pt>
                      <c:pt idx="6">
                        <c:v>50.442926686811226</c:v>
                      </c:pt>
                      <c:pt idx="7">
                        <c:v>59.169117523836363</c:v>
                      </c:pt>
                      <c:pt idx="8">
                        <c:v>66.517774030019012</c:v>
                      </c:pt>
                      <c:pt idx="9">
                        <c:v>73.291199336083793</c:v>
                      </c:pt>
                      <c:pt idx="10">
                        <c:v>79.165434185071888</c:v>
                      </c:pt>
                      <c:pt idx="11">
                        <c:v>84.681996230613564</c:v>
                      </c:pt>
                      <c:pt idx="12">
                        <c:v>90.14801916913278</c:v>
                      </c:pt>
                      <c:pt idx="13">
                        <c:v>95.150889346942435</c:v>
                      </c:pt>
                      <c:pt idx="14">
                        <c:v>100.00757565570407</c:v>
                      </c:pt>
                      <c:pt idx="15">
                        <c:v>104.72669073671274</c:v>
                      </c:pt>
                      <c:pt idx="16">
                        <c:v>109.25398957373183</c:v>
                      </c:pt>
                      <c:pt idx="17">
                        <c:v>113.44719691596711</c:v>
                      </c:pt>
                      <c:pt idx="18">
                        <c:v>118.32068245238302</c:v>
                      </c:pt>
                      <c:pt idx="19">
                        <c:v>123.510099616253</c:v>
                      </c:pt>
                      <c:pt idx="20">
                        <c:v>128.45476926782493</c:v>
                      </c:pt>
                      <c:pt idx="21">
                        <c:v>133.15865327122702</c:v>
                      </c:pt>
                      <c:pt idx="22">
                        <c:v>137.6406888720789</c:v>
                      </c:pt>
                      <c:pt idx="23">
                        <c:v>141.90446725388114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5A8-41F7-9754-2A0EFF6CBB2C}"/>
                  </c:ext>
                </c:extLst>
              </c15:ser>
            </c15:filteredLineSeries>
          </c:ext>
        </c:extLst>
      </c:lineChart>
      <c:catAx>
        <c:axId val="2073499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9935"/>
        <c:crosses val="autoZero"/>
        <c:auto val="1"/>
        <c:lblAlgn val="ctr"/>
        <c:lblOffset val="100"/>
        <c:noMultiLvlLbl val="0"/>
      </c:catAx>
      <c:valAx>
        <c:axId val="207349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499519"/>
        <c:crosses val="autoZero"/>
        <c:crossBetween val="between"/>
      </c:valAx>
      <c:valAx>
        <c:axId val="181755025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550671"/>
        <c:crosses val="max"/>
        <c:crossBetween val="between"/>
      </c:valAx>
      <c:catAx>
        <c:axId val="181755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75502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 price vs mined monthly with normalized asic + hosting cost per Th/s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Calc!$A$81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Calc!$B$81:$Y$81</c:f>
              <c:numCache>
                <c:formatCode>General</c:formatCode>
                <c:ptCount val="24"/>
                <c:pt idx="0">
                  <c:v>6.8250482351183193</c:v>
                </c:pt>
                <c:pt idx="1">
                  <c:v>7.2752941777282754</c:v>
                </c:pt>
                <c:pt idx="2">
                  <c:v>7.0854417886935606</c:v>
                </c:pt>
                <c:pt idx="3">
                  <c:v>6.9395763205553207</c:v>
                </c:pt>
                <c:pt idx="4">
                  <c:v>5.7481815394002957</c:v>
                </c:pt>
                <c:pt idx="5">
                  <c:v>6.7033022434738037</c:v>
                </c:pt>
                <c:pt idx="6">
                  <c:v>9.8660823818416592</c:v>
                </c:pt>
                <c:pt idx="7">
                  <c:v>8.7261908370251344</c:v>
                </c:pt>
                <c:pt idx="8">
                  <c:v>7.3486565061826568</c:v>
                </c:pt>
                <c:pt idx="9">
                  <c:v>6.7734253060647811</c:v>
                </c:pt>
                <c:pt idx="10">
                  <c:v>5.8742348489880909</c:v>
                </c:pt>
                <c:pt idx="11">
                  <c:v>5.5165620455416766</c:v>
                </c:pt>
                <c:pt idx="12">
                  <c:v>5.4660229385192194</c:v>
                </c:pt>
                <c:pt idx="13">
                  <c:v>5.0028701778096538</c:v>
                </c:pt>
                <c:pt idx="14">
                  <c:v>4.8566863087616419</c:v>
                </c:pt>
                <c:pt idx="15">
                  <c:v>4.7191150810086659</c:v>
                </c:pt>
                <c:pt idx="16">
                  <c:v>4.5272988370190923</c:v>
                </c:pt>
                <c:pt idx="17">
                  <c:v>4.1932073422352794</c:v>
                </c:pt>
                <c:pt idx="18">
                  <c:v>4.8734855364159184</c:v>
                </c:pt>
                <c:pt idx="19">
                  <c:v>5.1894171638699822</c:v>
                </c:pt>
                <c:pt idx="20">
                  <c:v>4.9446696515719166</c:v>
                </c:pt>
                <c:pt idx="21">
                  <c:v>4.7038840034021092</c:v>
                </c:pt>
                <c:pt idx="22">
                  <c:v>4.482035600851872</c:v>
                </c:pt>
                <c:pt idx="23">
                  <c:v>4.2637783818022266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E5-4D0B-ABE8-B2FAF2F3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1236383"/>
        <c:axId val="2061234303"/>
      </c:barChart>
      <c:lineChart>
        <c:grouping val="standard"/>
        <c:varyColors val="0"/>
        <c:ser>
          <c:idx val="0"/>
          <c:order val="0"/>
          <c:tx>
            <c:strRef>
              <c:f>Calc!$A$76</c:f>
              <c:strCache>
                <c:ptCount val="1"/>
                <c:pt idx="0">
                  <c:v>Bitcoin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Calc!$B$76:$Y$76</c:f>
              <c:numCache>
                <c:formatCode>General</c:formatCode>
                <c:ptCount val="24"/>
                <c:pt idx="0">
                  <c:v>36065.199999999997</c:v>
                </c:pt>
                <c:pt idx="1">
                  <c:v>47951.85</c:v>
                </c:pt>
                <c:pt idx="2">
                  <c:v>57665.9</c:v>
                </c:pt>
                <c:pt idx="3">
                  <c:v>60087.09</c:v>
                </c:pt>
                <c:pt idx="4">
                  <c:v>42912.19</c:v>
                </c:pt>
                <c:pt idx="5">
                  <c:v>38068.04</c:v>
                </c:pt>
                <c:pt idx="6">
                  <c:v>31520.66</c:v>
                </c:pt>
                <c:pt idx="7">
                  <c:v>44648.57</c:v>
                </c:pt>
                <c:pt idx="8">
                  <c:v>47785.26</c:v>
                </c:pt>
                <c:pt idx="9">
                  <c:v>61546.21</c:v>
                </c:pt>
                <c:pt idx="10">
                  <c:v>60172.26</c:v>
                </c:pt>
                <c:pt idx="11">
                  <c:v>46173.51</c:v>
                </c:pt>
                <c:pt idx="12">
                  <c:v>43102.44</c:v>
                </c:pt>
                <c:pt idx="13">
                  <c:v>44536.2</c:v>
                </c:pt>
                <c:pt idx="14">
                  <c:v>41795.769999999997</c:v>
                </c:pt>
                <c:pt idx="15">
                  <c:v>39711.449999999997</c:v>
                </c:pt>
                <c:pt idx="16">
                  <c:v>28680.97</c:v>
                </c:pt>
                <c:pt idx="17">
                  <c:v>20434.75</c:v>
                </c:pt>
                <c:pt idx="18">
                  <c:v>20774.23</c:v>
                </c:pt>
                <c:pt idx="19">
                  <c:v>24231.539150254244</c:v>
                </c:pt>
                <c:pt idx="20">
                  <c:v>25430.933517134261</c:v>
                </c:pt>
                <c:pt idx="21">
                  <c:v>26732.70962514577</c:v>
                </c:pt>
                <c:pt idx="22">
                  <c:v>28055.905033288178</c:v>
                </c:pt>
                <c:pt idx="23">
                  <c:v>29492.049987871429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D0B-ABE8-B2FAF2F396D3}"/>
            </c:ext>
          </c:extLst>
        </c:ser>
        <c:ser>
          <c:idx val="3"/>
          <c:order val="3"/>
          <c:tx>
            <c:strRef>
              <c:f>Calc!$A$79</c:f>
              <c:strCache>
                <c:ptCount val="1"/>
                <c:pt idx="0">
                  <c:v>Normalized Asic+Hosting Cost per Th/s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Calc!$B$75:$Y$75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Calc!$B$79:$Y$79</c:f>
              <c:numCache>
                <c:formatCode>General</c:formatCode>
                <c:ptCount val="24"/>
                <c:pt idx="0">
                  <c:v>12975.70454545455</c:v>
                </c:pt>
                <c:pt idx="1">
                  <c:v>15274.704545454548</c:v>
                </c:pt>
                <c:pt idx="2">
                  <c:v>16580.954545454537</c:v>
                </c:pt>
                <c:pt idx="3">
                  <c:v>18148.454545454548</c:v>
                </c:pt>
                <c:pt idx="4">
                  <c:v>19768.204545454548</c:v>
                </c:pt>
                <c:pt idx="5">
                  <c:v>18214.954545454548</c:v>
                </c:pt>
                <c:pt idx="6">
                  <c:v>15165.454545454548</c:v>
                </c:pt>
                <c:pt idx="7">
                  <c:v>15141.704545454664</c:v>
                </c:pt>
                <c:pt idx="8">
                  <c:v>16566.704545454948</c:v>
                </c:pt>
                <c:pt idx="9">
                  <c:v>17934.70454545147</c:v>
                </c:pt>
                <c:pt idx="10">
                  <c:v>18174.104545506892</c:v>
                </c:pt>
                <c:pt idx="11">
                  <c:v>18586.404545602272</c:v>
                </c:pt>
                <c:pt idx="12">
                  <c:v>17959.404545611473</c:v>
                </c:pt>
                <c:pt idx="13">
                  <c:v>17218.404545611458</c:v>
                </c:pt>
                <c:pt idx="14">
                  <c:v>16452.704545611447</c:v>
                </c:pt>
                <c:pt idx="15">
                  <c:v>15711.704545611428</c:v>
                </c:pt>
                <c:pt idx="16">
                  <c:v>14946.004545611415</c:v>
                </c:pt>
                <c:pt idx="17">
                  <c:v>14205.004545611415</c:v>
                </c:pt>
                <c:pt idx="18">
                  <c:v>13127.704545454548</c:v>
                </c:pt>
                <c:pt idx="19">
                  <c:v>11930.704545454548</c:v>
                </c:pt>
                <c:pt idx="20">
                  <c:v>11952.188987654281</c:v>
                </c:pt>
                <c:pt idx="21">
                  <c:v>12123.491133906706</c:v>
                </c:pt>
                <c:pt idx="22">
                  <c:v>12297.611869362809</c:v>
                </c:pt>
                <c:pt idx="23">
                  <c:v>12486.595759553798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E5-4D0B-ABE8-B2FAF2F39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344751"/>
        <c:axId val="211934308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Calc!$A$77</c15:sqref>
                        </c15:formulaRef>
                      </c:ext>
                    </c:extLst>
                    <c:strCache>
                      <c:ptCount val="1"/>
                      <c:pt idx="0">
                        <c:v>Bitcoin cost Dec/2021 @$110/Th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Calc!$B$77:$Y$77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15973.000665263442</c:v>
                      </c:pt>
                      <c:pt idx="1">
                        <c:v>14984.479986215569</c:v>
                      </c:pt>
                      <c:pt idx="2">
                        <c:v>15385.984847685955</c:v>
                      </c:pt>
                      <c:pt idx="3">
                        <c:v>15709.388435874462</c:v>
                      </c:pt>
                      <c:pt idx="4">
                        <c:v>18965.389184867956</c:v>
                      </c:pt>
                      <c:pt idx="5">
                        <c:v>16263.103771896338</c:v>
                      </c:pt>
                      <c:pt idx="6">
                        <c:v>11049.623931849874</c:v>
                      </c:pt>
                      <c:pt idx="7">
                        <c:v>12493.02267576411</c:v>
                      </c:pt>
                      <c:pt idx="8">
                        <c:v>14834.888514421782</c:v>
                      </c:pt>
                      <c:pt idx="9">
                        <c:v>16094.737163837763</c:v>
                      </c:pt>
                      <c:pt idx="10">
                        <c:v>18558.417019840366</c:v>
                      </c:pt>
                      <c:pt idx="11">
                        <c:v>19761.67386499422</c:v>
                      </c:pt>
                      <c:pt idx="12">
                        <c:v>19944.391237687207</c:v>
                      </c:pt>
                      <c:pt idx="13">
                        <c:v>21790.791310864952</c:v>
                      </c:pt>
                      <c:pt idx="14">
                        <c:v>22446.683411141912</c:v>
                      </c:pt>
                      <c:pt idx="15">
                        <c:v>23101.047151555958</c:v>
                      </c:pt>
                      <c:pt idx="16">
                        <c:v>24079.810925796915</c:v>
                      </c:pt>
                      <c:pt idx="17">
                        <c:v>25998.356652186536</c:v>
                      </c:pt>
                      <c:pt idx="18">
                        <c:v>22369.308205677662</c:v>
                      </c:pt>
                      <c:pt idx="19">
                        <c:v>21007.465107835247</c:v>
                      </c:pt>
                      <c:pt idx="20">
                        <c:v>22047.276700344082</c:v>
                      </c:pt>
                      <c:pt idx="21">
                        <c:v>23175.847857037552</c:v>
                      </c:pt>
                      <c:pt idx="22">
                        <c:v>24322.988416084852</c:v>
                      </c:pt>
                      <c:pt idx="23">
                        <c:v>25568.050268579056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6E5-4D0B-ABE8-B2FAF2F396D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Calc!$A$78</c15:sqref>
                        </c15:formulaRef>
                      </c:ext>
                    </c:extLst>
                    <c:strCache>
                      <c:ptCount val="1"/>
                      <c:pt idx="0">
                        <c:v>Bitcoin cost Jul/2022 @$33/Th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Calc!$B$78:$Y$78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10095.899344044044</c:v>
                      </c:pt>
                      <c:pt idx="1">
                        <c:v>9471.0946824580114</c:v>
                      </c:pt>
                      <c:pt idx="2">
                        <c:v>9724.8699594079862</c:v>
                      </c:pt>
                      <c:pt idx="3">
                        <c:v>9929.2805233513263</c:v>
                      </c:pt>
                      <c:pt idx="4">
                        <c:v>11987.269282937228</c:v>
                      </c:pt>
                      <c:pt idx="5">
                        <c:v>10279.261996142943</c:v>
                      </c:pt>
                      <c:pt idx="6">
                        <c:v>6984.0284454565644</c:v>
                      </c:pt>
                      <c:pt idx="7">
                        <c:v>7896.343466113166</c:v>
                      </c:pt>
                      <c:pt idx="8">
                        <c:v>9376.5438542443844</c:v>
                      </c:pt>
                      <c:pt idx="9">
                        <c:v>10172.844149961162</c:v>
                      </c:pt>
                      <c:pt idx="10">
                        <c:v>11730.038340545701</c:v>
                      </c:pt>
                      <c:pt idx="11">
                        <c:v>12490.569204362888</c:v>
                      </c:pt>
                      <c:pt idx="12">
                        <c:v>12606.057598921603</c:v>
                      </c:pt>
                      <c:pt idx="13">
                        <c:v>13773.093754387175</c:v>
                      </c:pt>
                      <c:pt idx="14">
                        <c:v>14187.657101858284</c:v>
                      </c:pt>
                      <c:pt idx="15">
                        <c:v>14601.25443375969</c:v>
                      </c:pt>
                      <c:pt idx="16">
                        <c:v>15219.892143318088</c:v>
                      </c:pt>
                      <c:pt idx="17">
                        <c:v>16432.528700874758</c:v>
                      </c:pt>
                      <c:pt idx="18">
                        <c:v>14138.751307482988</c:v>
                      </c:pt>
                      <c:pt idx="19">
                        <c:v>13277.984371681239</c:v>
                      </c:pt>
                      <c:pt idx="20">
                        <c:v>13935.207982619226</c:v>
                      </c:pt>
                      <c:pt idx="21">
                        <c:v>14648.532988943623</c:v>
                      </c:pt>
                      <c:pt idx="22">
                        <c:v>15373.594977001892</c:v>
                      </c:pt>
                      <c:pt idx="23">
                        <c:v>16160.549125650154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6E5-4D0B-ABE8-B2FAF2F396D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Calc!$A$80</c15:sqref>
                        </c15:formulaRef>
                      </c:ext>
                    </c:extLst>
                    <c:strCache>
                      <c:ptCount val="1"/>
                      <c:pt idx="0">
                        <c:v>Accumulated Bitcoin by ca 1MW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Calc!$B$80:$Y$80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6.8250482351183193</c:v>
                      </c:pt>
                      <c:pt idx="1">
                        <c:v>14.100342412846594</c:v>
                      </c:pt>
                      <c:pt idx="2">
                        <c:v>21.185784201540155</c:v>
                      </c:pt>
                      <c:pt idx="3">
                        <c:v>28.125360522095477</c:v>
                      </c:pt>
                      <c:pt idx="4">
                        <c:v>33.873542061495769</c:v>
                      </c:pt>
                      <c:pt idx="5">
                        <c:v>40.576844304969569</c:v>
                      </c:pt>
                      <c:pt idx="6">
                        <c:v>50.442926686811226</c:v>
                      </c:pt>
                      <c:pt idx="7">
                        <c:v>59.169117523836363</c:v>
                      </c:pt>
                      <c:pt idx="8">
                        <c:v>66.517774030019012</c:v>
                      </c:pt>
                      <c:pt idx="9">
                        <c:v>73.291199336083793</c:v>
                      </c:pt>
                      <c:pt idx="10">
                        <c:v>79.165434185071888</c:v>
                      </c:pt>
                      <c:pt idx="11">
                        <c:v>84.681996230613564</c:v>
                      </c:pt>
                      <c:pt idx="12">
                        <c:v>90.14801916913278</c:v>
                      </c:pt>
                      <c:pt idx="13">
                        <c:v>95.150889346942435</c:v>
                      </c:pt>
                      <c:pt idx="14">
                        <c:v>100.00757565570407</c:v>
                      </c:pt>
                      <c:pt idx="15">
                        <c:v>104.72669073671274</c:v>
                      </c:pt>
                      <c:pt idx="16">
                        <c:v>109.25398957373183</c:v>
                      </c:pt>
                      <c:pt idx="17">
                        <c:v>113.44719691596711</c:v>
                      </c:pt>
                      <c:pt idx="18">
                        <c:v>118.32068245238302</c:v>
                      </c:pt>
                      <c:pt idx="19">
                        <c:v>123.510099616253</c:v>
                      </c:pt>
                      <c:pt idx="20">
                        <c:v>128.45476926782493</c:v>
                      </c:pt>
                      <c:pt idx="21">
                        <c:v>133.15865327122702</c:v>
                      </c:pt>
                      <c:pt idx="22">
                        <c:v>137.6406888720789</c:v>
                      </c:pt>
                      <c:pt idx="23">
                        <c:v>141.90446725388114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6E5-4D0B-ABE8-B2FAF2F396D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Calc!$A$82</c15:sqref>
                        </c15:formulaRef>
                      </c:ext>
                    </c:extLst>
                    <c:strCache>
                      <c:ptCount val="1"/>
                      <c:pt idx="0">
                        <c:v>Network hashrate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Calc!$B$75:$Y$75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Calc!$B$82:$Y$82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136245242.5974519</c:v>
                      </c:pt>
                      <c:pt idx="1">
                        <c:v>128926661.91301531</c:v>
                      </c:pt>
                      <c:pt idx="2">
                        <c:v>158357615.36380941</c:v>
                      </c:pt>
                      <c:pt idx="3">
                        <c:v>145361065.339717</c:v>
                      </c:pt>
                      <c:pt idx="4">
                        <c:v>155633456.4222748</c:v>
                      </c:pt>
                      <c:pt idx="5">
                        <c:v>122867187.63810191</c:v>
                      </c:pt>
                      <c:pt idx="6">
                        <c:v>97872242.088688388</c:v>
                      </c:pt>
                      <c:pt idx="7">
                        <c:v>104395177.7672585</c:v>
                      </c:pt>
                      <c:pt idx="8">
                        <c:v>134567094.4752858</c:v>
                      </c:pt>
                      <c:pt idx="9">
                        <c:v>146534419.32302311</c:v>
                      </c:pt>
                      <c:pt idx="10">
                        <c:v>167943565.3237637</c:v>
                      </c:pt>
                      <c:pt idx="11">
                        <c:v>153952542.6652914</c:v>
                      </c:pt>
                      <c:pt idx="12">
                        <c:v>195056725.81184509</c:v>
                      </c:pt>
                      <c:pt idx="13">
                        <c:v>206979740.54057041</c:v>
                      </c:pt>
                      <c:pt idx="14">
                        <c:v>211525632.75648361</c:v>
                      </c:pt>
                      <c:pt idx="15">
                        <c:v>188017878.85839581</c:v>
                      </c:pt>
                      <c:pt idx="16">
                        <c:v>189527082.3637104</c:v>
                      </c:pt>
                      <c:pt idx="17">
                        <c:v>234840947.25487179</c:v>
                      </c:pt>
                      <c:pt idx="18">
                        <c:v>189844347.08749861</c:v>
                      </c:pt>
                      <c:pt idx="19">
                        <c:v>198302690.28669819</c:v>
                      </c:pt>
                      <c:pt idx="20">
                        <c:v>208118126.61503902</c:v>
                      </c:pt>
                      <c:pt idx="21">
                        <c:v>218771420.35626313</c:v>
                      </c:pt>
                      <c:pt idx="22">
                        <c:v>229600002.37833786</c:v>
                      </c:pt>
                      <c:pt idx="23">
                        <c:v>241352925.14439088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6E5-4D0B-ABE8-B2FAF2F396D3}"/>
                  </c:ext>
                </c:extLst>
              </c15:ser>
            </c15:filteredLineSeries>
          </c:ext>
        </c:extLst>
      </c:lineChart>
      <c:catAx>
        <c:axId val="2119344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43087"/>
        <c:crosses val="autoZero"/>
        <c:auto val="1"/>
        <c:lblAlgn val="ctr"/>
        <c:lblOffset val="100"/>
        <c:noMultiLvlLbl val="0"/>
      </c:catAx>
      <c:valAx>
        <c:axId val="21193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44751"/>
        <c:crosses val="autoZero"/>
        <c:crossBetween val="between"/>
      </c:valAx>
      <c:valAx>
        <c:axId val="2061234303"/>
        <c:scaling>
          <c:orientation val="minMax"/>
          <c:max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236383"/>
        <c:crosses val="max"/>
        <c:crossBetween val="between"/>
      </c:valAx>
      <c:catAx>
        <c:axId val="20612363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12343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0"/>
          <c:order val="10"/>
          <c:tx>
            <c:strRef>
              <c:f>Calc!$A$14</c:f>
              <c:strCache>
                <c:ptCount val="1"/>
                <c:pt idx="0">
                  <c:v>Bitcoin mined monthly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Calc!$B$14:$BI$14</c:f>
              <c:numCache>
                <c:formatCode>General</c:formatCode>
                <c:ptCount val="60"/>
                <c:pt idx="0">
                  <c:v>0.57420544744135571</c:v>
                </c:pt>
                <c:pt idx="1">
                  <c:v>0.49723777189627905</c:v>
                </c:pt>
                <c:pt idx="2">
                  <c:v>0.42708890660968107</c:v>
                </c:pt>
                <c:pt idx="3">
                  <c:v>0.39093577143355884</c:v>
                </c:pt>
                <c:pt idx="4">
                  <c:v>0.33437260720947393</c:v>
                </c:pt>
                <c:pt idx="5">
                  <c:v>0.31982293039892085</c:v>
                </c:pt>
                <c:pt idx="6">
                  <c:v>0.28107062537841238</c:v>
                </c:pt>
                <c:pt idx="7">
                  <c:v>0.27830225341509035</c:v>
                </c:pt>
                <c:pt idx="8">
                  <c:v>0.28138431973130373</c:v>
                </c:pt>
                <c:pt idx="9">
                  <c:v>0.27280309971922412</c:v>
                </c:pt>
                <c:pt idx="10">
                  <c:v>0.24754757627904411</c:v>
                </c:pt>
                <c:pt idx="11">
                  <c:v>0.27323421755036281</c:v>
                </c:pt>
                <c:pt idx="12">
                  <c:v>0.27723277402871138</c:v>
                </c:pt>
                <c:pt idx="13">
                  <c:v>0.29775741391378252</c:v>
                </c:pt>
                <c:pt idx="14">
                  <c:v>0.28073441307701696</c:v>
                </c:pt>
                <c:pt idx="15">
                  <c:v>0.26518775169011727</c:v>
                </c:pt>
                <c:pt idx="16">
                  <c:v>0.25002678135663631</c:v>
                </c:pt>
                <c:pt idx="17">
                  <c:v>0.2361806637225235</c:v>
                </c:pt>
                <c:pt idx="18">
                  <c:v>0.22310132384116763</c:v>
                </c:pt>
                <c:pt idx="19">
                  <c:v>0.2103464641971643</c:v>
                </c:pt>
                <c:pt idx="20">
                  <c:v>0.19869778451816908</c:v>
                </c:pt>
                <c:pt idx="21">
                  <c:v>0.18733809238605095</c:v>
                </c:pt>
                <c:pt idx="22">
                  <c:v>0.17696358270171578</c:v>
                </c:pt>
                <c:pt idx="23">
                  <c:v>0.16684645017825619</c:v>
                </c:pt>
                <c:pt idx="24">
                  <c:v>0.15760673768238931</c:v>
                </c:pt>
                <c:pt idx="25">
                  <c:v>0.14887870695688718</c:v>
                </c:pt>
                <c:pt idx="26">
                  <c:v>0.1403672065385046</c:v>
                </c:pt>
                <c:pt idx="27">
                  <c:v>0.13259387584505505</c:v>
                </c:pt>
                <c:pt idx="28">
                  <c:v>0.12501339067831485</c:v>
                </c:pt>
                <c:pt idx="29">
                  <c:v>0.11809033186125859</c:v>
                </c:pt>
                <c:pt idx="30">
                  <c:v>0.1115506619205808</c:v>
                </c:pt>
                <c:pt idx="31">
                  <c:v>0.10517323209857929</c:v>
                </c:pt>
                <c:pt idx="32">
                  <c:v>9.9348892259081792E-2</c:v>
                </c:pt>
                <c:pt idx="33">
                  <c:v>4.5400813205801888E-2</c:v>
                </c:pt>
                <c:pt idx="34">
                  <c:v>4.288658254250647E-2</c:v>
                </c:pt>
                <c:pt idx="35">
                  <c:v>4.0434726446259978E-2</c:v>
                </c:pt>
                <c:pt idx="36">
                  <c:v>3.8195510407720866E-2</c:v>
                </c:pt>
                <c:pt idx="37">
                  <c:v>3.6080298879856872E-2</c:v>
                </c:pt>
                <c:pt idx="38">
                  <c:v>3.4017562809075433E-2</c:v>
                </c:pt>
                <c:pt idx="39">
                  <c:v>3.2133719911428278E-2</c:v>
                </c:pt>
                <c:pt idx="40">
                  <c:v>3.029661253683566E-2</c:v>
                </c:pt>
                <c:pt idx="41">
                  <c:v>2.8618830425559315E-2</c:v>
                </c:pt>
                <c:pt idx="42">
                  <c:v>2.7033961434833876E-2</c:v>
                </c:pt>
                <c:pt idx="43">
                  <c:v>2.5488410840216205E-2</c:v>
                </c:pt>
                <c:pt idx="44">
                  <c:v>2.4076899909725769E-2</c:v>
                </c:pt>
                <c:pt idx="45">
                  <c:v>2.2700406602900292E-2</c:v>
                </c:pt>
                <c:pt idx="46">
                  <c:v>2.1443291271252621E-2</c:v>
                </c:pt>
                <c:pt idx="47">
                  <c:v>2.0217363223129396E-2</c:v>
                </c:pt>
                <c:pt idx="48">
                  <c:v>1.9097755203859881E-2</c:v>
                </c:pt>
                <c:pt idx="49">
                  <c:v>1.8040149439927919E-2</c:v>
                </c:pt>
                <c:pt idx="50">
                  <c:v>1.7008781404537224E-2</c:v>
                </c:pt>
                <c:pt idx="51">
                  <c:v>1.6066859955713664E-2</c:v>
                </c:pt>
                <c:pt idx="52">
                  <c:v>1.5148306268417386E-2</c:v>
                </c:pt>
                <c:pt idx="53">
                  <c:v>1.4309415212779239E-2</c:v>
                </c:pt>
                <c:pt idx="54">
                  <c:v>1.3516980717416544E-2</c:v>
                </c:pt>
                <c:pt idx="55">
                  <c:v>1.2744205420107723E-2</c:v>
                </c:pt>
                <c:pt idx="56">
                  <c:v>1.2038449954862545E-2</c:v>
                </c:pt>
                <c:pt idx="57">
                  <c:v>1.1350203301449828E-2</c:v>
                </c:pt>
                <c:pt idx="58">
                  <c:v>1.0721645635626002E-2</c:v>
                </c:pt>
                <c:pt idx="59">
                  <c:v>1.0108681611564401E-2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3B-4F0F-8479-53011391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49912384"/>
        <c:axId val="19499003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Calc!$A$6</c15:sqref>
                        </c15:formulaRef>
                      </c:ext>
                    </c:extLst>
                    <c:strCache>
                      <c:ptCount val="1"/>
                      <c:pt idx="0">
                        <c:v>Buy and Hold 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Calc!$B$6:$BI$6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714000</c:v>
                      </c:pt>
                      <c:pt idx="1">
                        <c:v>816330.18966602359</c:v>
                      </c:pt>
                      <c:pt idx="2">
                        <c:v>803478.35021102591</c:v>
                      </c:pt>
                      <c:pt idx="3">
                        <c:v>961205.76865223376</c:v>
                      </c:pt>
                      <c:pt idx="4">
                        <c:v>1553670.4071525375</c:v>
                      </c:pt>
                      <c:pt idx="5">
                        <c:v>2033696.9773204899</c:v>
                      </c:pt>
                      <c:pt idx="6">
                        <c:v>1837706.0281238938</c:v>
                      </c:pt>
                      <c:pt idx="7">
                        <c:v>3283588.1973528629</c:v>
                      </c:pt>
                      <c:pt idx="8">
                        <c:v>2899224.3809694508</c:v>
                      </c:pt>
                      <c:pt idx="9">
                        <c:v>4398842.8705758061</c:v>
                      </c:pt>
                      <c:pt idx="10">
                        <c:v>6070619.3748467294</c:v>
                      </c:pt>
                      <c:pt idx="11">
                        <c:v>14967922.422764836</c:v>
                      </c:pt>
                      <c:pt idx="12">
                        <c:v>8795159.4219524767</c:v>
                      </c:pt>
                      <c:pt idx="13">
                        <c:v>8035336.3512575505</c:v>
                      </c:pt>
                      <c:pt idx="14">
                        <c:v>6784482.2466723183</c:v>
                      </c:pt>
                      <c:pt idx="15">
                        <c:v>6444633.7241356699</c:v>
                      </c:pt>
                      <c:pt idx="16">
                        <c:v>6500257.0746685881</c:v>
                      </c:pt>
                      <c:pt idx="17">
                        <c:v>5296641.7470398974</c:v>
                      </c:pt>
                      <c:pt idx="18">
                        <c:v>5824988.9901686898</c:v>
                      </c:pt>
                      <c:pt idx="19">
                        <c:v>5048659.2720730081</c:v>
                      </c:pt>
                      <c:pt idx="20">
                        <c:v>4934831.9016391188</c:v>
                      </c:pt>
                      <c:pt idx="21">
                        <c:v>5092425.0346895726</c:v>
                      </c:pt>
                      <c:pt idx="22">
                        <c:v>4370320.5957604293</c:v>
                      </c:pt>
                      <c:pt idx="23">
                        <c:v>2923878.1572369919</c:v>
                      </c:pt>
                      <c:pt idx="24">
                        <c:v>2893571.9634021465</c:v>
                      </c:pt>
                      <c:pt idx="25">
                        <c:v>2851392.9558944069</c:v>
                      </c:pt>
                      <c:pt idx="26">
                        <c:v>3184325.7085330882</c:v>
                      </c:pt>
                      <c:pt idx="27">
                        <c:v>4121098.7673388817</c:v>
                      </c:pt>
                      <c:pt idx="28">
                        <c:v>5735223.480262001</c:v>
                      </c:pt>
                      <c:pt idx="29">
                        <c:v>7363360.5147485854</c:v>
                      </c:pt>
                      <c:pt idx="30">
                        <c:v>7637133.648168846</c:v>
                      </c:pt>
                      <c:pt idx="31">
                        <c:v>8063613.45670103</c:v>
                      </c:pt>
                      <c:pt idx="32">
                        <c:v>8103961.0485381382</c:v>
                      </c:pt>
                      <c:pt idx="33">
                        <c:v>6376024.707457006</c:v>
                      </c:pt>
                      <c:pt idx="34">
                        <c:v>6696468.739515692</c:v>
                      </c:pt>
                      <c:pt idx="35">
                        <c:v>5219783.1918995716</c:v>
                      </c:pt>
                      <c:pt idx="36">
                        <c:v>6885402.1997852167</c:v>
                      </c:pt>
                      <c:pt idx="37">
                        <c:v>7818614.9216463072</c:v>
                      </c:pt>
                      <c:pt idx="38">
                        <c:v>4229439.669387891</c:v>
                      </c:pt>
                      <c:pt idx="39">
                        <c:v>5614614.8893624991</c:v>
                      </c:pt>
                      <c:pt idx="40">
                        <c:v>7633281.2465221016</c:v>
                      </c:pt>
                      <c:pt idx="41">
                        <c:v>7520077.476820644</c:v>
                      </c:pt>
                      <c:pt idx="42">
                        <c:v>7208253.9828731157</c:v>
                      </c:pt>
                      <c:pt idx="43">
                        <c:v>9405236.0129766874</c:v>
                      </c:pt>
                      <c:pt idx="44">
                        <c:v>8514454.9690894689</c:v>
                      </c:pt>
                      <c:pt idx="45">
                        <c:v>8942284.697051147</c:v>
                      </c:pt>
                      <c:pt idx="46">
                        <c:v>13203159.332335217</c:v>
                      </c:pt>
                      <c:pt idx="47">
                        <c:v>16877529.499699499</c:v>
                      </c:pt>
                      <c:pt idx="48">
                        <c:v>29073412.109661832</c:v>
                      </c:pt>
                      <c:pt idx="49">
                        <c:v>38461154.429914787</c:v>
                      </c:pt>
                      <c:pt idx="50">
                        <c:v>46507487.339065149</c:v>
                      </c:pt>
                      <c:pt idx="51">
                        <c:v>48514983.310302332</c:v>
                      </c:pt>
                      <c:pt idx="52">
                        <c:v>34416030.075379722</c:v>
                      </c:pt>
                      <c:pt idx="53">
                        <c:v>30254670.5531261</c:v>
                      </c:pt>
                      <c:pt idx="54">
                        <c:v>24804769.516958918</c:v>
                      </c:pt>
                      <c:pt idx="55">
                        <c:v>36299846.586371943</c:v>
                      </c:pt>
                      <c:pt idx="56">
                        <c:v>38024980.463140383</c:v>
                      </c:pt>
                      <c:pt idx="57">
                        <c:v>48114586.155542366</c:v>
                      </c:pt>
                      <c:pt idx="58">
                        <c:v>50195096.189957283</c:v>
                      </c:pt>
                      <c:pt idx="59">
                        <c:v>37622791.310073428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A73B-4F0F-8479-53011391124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Calc!$A$7</c15:sqref>
                        </c15:formulaRef>
                      </c:ext>
                    </c:extLst>
                    <c:strCache>
                      <c:ptCount val="1"/>
                      <c:pt idx="0">
                        <c:v>Mine and Hold 2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Calc!$B$7:$BI$7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73B-4F0F-8479-53011391124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Calc!$A$8</c15:sqref>
                        </c15:formulaRef>
                      </c:ext>
                    </c:extLst>
                    <c:strCache>
                      <c:ptCount val="1"/>
                      <c:pt idx="0">
                        <c:v>Buy and Hold 3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Calc!$B$8:$BI$8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581400</c:v>
                      </c:pt>
                      <c:pt idx="1">
                        <c:v>664726.01158519054</c:v>
                      </c:pt>
                      <c:pt idx="2">
                        <c:v>654260.94231469242</c:v>
                      </c:pt>
                      <c:pt idx="3">
                        <c:v>782696.12590253307</c:v>
                      </c:pt>
                      <c:pt idx="4">
                        <c:v>1265131.6172527804</c:v>
                      </c:pt>
                      <c:pt idx="5">
                        <c:v>1656010.3958181131</c:v>
                      </c:pt>
                      <c:pt idx="6">
                        <c:v>1496417.7657580276</c:v>
                      </c:pt>
                      <c:pt idx="7">
                        <c:v>2673778.9607016165</c:v>
                      </c:pt>
                      <c:pt idx="8">
                        <c:v>2360796.995932267</c:v>
                      </c:pt>
                      <c:pt idx="9">
                        <c:v>3581914.9088974413</c:v>
                      </c:pt>
                      <c:pt idx="10">
                        <c:v>4943218.6338037653</c:v>
                      </c:pt>
                      <c:pt idx="11">
                        <c:v>12188165.401394222</c:v>
                      </c:pt>
                      <c:pt idx="12">
                        <c:v>7161772.6721613016</c:v>
                      </c:pt>
                      <c:pt idx="13">
                        <c:v>6543059.6003097193</c:v>
                      </c:pt>
                      <c:pt idx="14">
                        <c:v>5524506.9722903157</c:v>
                      </c:pt>
                      <c:pt idx="15">
                        <c:v>5247773.1753676161</c:v>
                      </c:pt>
                      <c:pt idx="16">
                        <c:v>5293066.4750872785</c:v>
                      </c:pt>
                      <c:pt idx="17">
                        <c:v>4312979.7083039163</c:v>
                      </c:pt>
                      <c:pt idx="18">
                        <c:v>4743205.3205659324</c:v>
                      </c:pt>
                      <c:pt idx="19">
                        <c:v>4111051.1215451634</c:v>
                      </c:pt>
                      <c:pt idx="20">
                        <c:v>4018363.1199061391</c:v>
                      </c:pt>
                      <c:pt idx="21">
                        <c:v>4146688.9568186519</c:v>
                      </c:pt>
                      <c:pt idx="22">
                        <c:v>3558689.6279763491</c:v>
                      </c:pt>
                      <c:pt idx="23">
                        <c:v>2380872.2137501216</c:v>
                      </c:pt>
                      <c:pt idx="24">
                        <c:v>2356194.3130560336</c:v>
                      </c:pt>
                      <c:pt idx="25">
                        <c:v>2321848.549799731</c:v>
                      </c:pt>
                      <c:pt idx="26">
                        <c:v>2592950.934091229</c:v>
                      </c:pt>
                      <c:pt idx="27">
                        <c:v>3355751.8534045178</c:v>
                      </c:pt>
                      <c:pt idx="28">
                        <c:v>4670110.5482133431</c:v>
                      </c:pt>
                      <c:pt idx="29">
                        <c:v>5995879.2762952754</c:v>
                      </c:pt>
                      <c:pt idx="30">
                        <c:v>6218808.827794631</c:v>
                      </c:pt>
                      <c:pt idx="31">
                        <c:v>6566085.2433136953</c:v>
                      </c:pt>
                      <c:pt idx="32">
                        <c:v>6598939.7109524831</c:v>
                      </c:pt>
                      <c:pt idx="33">
                        <c:v>5191905.8332149908</c:v>
                      </c:pt>
                      <c:pt idx="34">
                        <c:v>5452838.8307484919</c:v>
                      </c:pt>
                      <c:pt idx="35">
                        <c:v>4250394.8848325079</c:v>
                      </c:pt>
                      <c:pt idx="36">
                        <c:v>5606684.648396533</c:v>
                      </c:pt>
                      <c:pt idx="37">
                        <c:v>6366586.4361977065</c:v>
                      </c:pt>
                      <c:pt idx="38">
                        <c:v>3443972.3022158537</c:v>
                      </c:pt>
                      <c:pt idx="39">
                        <c:v>4571900.6956237489</c:v>
                      </c:pt>
                      <c:pt idx="40">
                        <c:v>6215671.8721679961</c:v>
                      </c:pt>
                      <c:pt idx="41">
                        <c:v>6123491.6596968099</c:v>
                      </c:pt>
                      <c:pt idx="42">
                        <c:v>5869578.2431966793</c:v>
                      </c:pt>
                      <c:pt idx="43">
                        <c:v>7658549.3248524452</c:v>
                      </c:pt>
                      <c:pt idx="44">
                        <c:v>6933199.0462585669</c:v>
                      </c:pt>
                      <c:pt idx="45">
                        <c:v>7281574.6818845049</c:v>
                      </c:pt>
                      <c:pt idx="46">
                        <c:v>10751144.027758677</c:v>
                      </c:pt>
                      <c:pt idx="47">
                        <c:v>13743131.16404102</c:v>
                      </c:pt>
                      <c:pt idx="48">
                        <c:v>23674064.146438919</c:v>
                      </c:pt>
                      <c:pt idx="49">
                        <c:v>31318368.607216321</c:v>
                      </c:pt>
                      <c:pt idx="50">
                        <c:v>37870382.547524475</c:v>
                      </c:pt>
                      <c:pt idx="51">
                        <c:v>39505057.838389039</c:v>
                      </c:pt>
                      <c:pt idx="52">
                        <c:v>28024481.632809199</c:v>
                      </c:pt>
                      <c:pt idx="53">
                        <c:v>24635946.021831252</c:v>
                      </c:pt>
                      <c:pt idx="54">
                        <c:v>20198169.463809405</c:v>
                      </c:pt>
                      <c:pt idx="55">
                        <c:v>29558446.506045721</c:v>
                      </c:pt>
                      <c:pt idx="56">
                        <c:v>30963198.377128594</c:v>
                      </c:pt>
                      <c:pt idx="57">
                        <c:v>39179020.155227348</c:v>
                      </c:pt>
                      <c:pt idx="58">
                        <c:v>40873149.754679494</c:v>
                      </c:pt>
                      <c:pt idx="59">
                        <c:v>30635701.495345499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73B-4F0F-8479-53011391124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Calc!$A$9</c15:sqref>
                        </c15:formulaRef>
                      </c:ext>
                    </c:extLst>
                    <c:strCache>
                      <c:ptCount val="1"/>
                      <c:pt idx="0">
                        <c:v>Mine and Hold 3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Calc!$B$9:$BI$9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73B-4F0F-8479-53011391124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Calc!$A$10</c15:sqref>
                        </c15:formulaRef>
                      </c:ext>
                    </c:extLst>
                    <c:strCache>
                      <c:ptCount val="1"/>
                      <c:pt idx="0">
                        <c:v>Buy and Hold 4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Calc!$B$10:$BI$10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448800</c:v>
                      </c:pt>
                      <c:pt idx="1">
                        <c:v>513121.83350435767</c:v>
                      </c:pt>
                      <c:pt idx="2">
                        <c:v>505043.53441835911</c:v>
                      </c:pt>
                      <c:pt idx="3">
                        <c:v>604186.4831528326</c:v>
                      </c:pt>
                      <c:pt idx="4">
                        <c:v>976592.82735302357</c:v>
                      </c:pt>
                      <c:pt idx="5">
                        <c:v>1278323.8143157365</c:v>
                      </c:pt>
                      <c:pt idx="6">
                        <c:v>1155129.5033921618</c:v>
                      </c:pt>
                      <c:pt idx="7">
                        <c:v>2063969.7240503707</c:v>
                      </c:pt>
                      <c:pt idx="8">
                        <c:v>1822369.6108950835</c:v>
                      </c:pt>
                      <c:pt idx="9">
                        <c:v>2764986.947219078</c:v>
                      </c:pt>
                      <c:pt idx="10">
                        <c:v>3815817.8927608016</c:v>
                      </c:pt>
                      <c:pt idx="11">
                        <c:v>9408408.3800236117</c:v>
                      </c:pt>
                      <c:pt idx="12">
                        <c:v>5528385.9223701283</c:v>
                      </c:pt>
                      <c:pt idx="13">
                        <c:v>5050782.8493618891</c:v>
                      </c:pt>
                      <c:pt idx="14">
                        <c:v>4264531.6979083139</c:v>
                      </c:pt>
                      <c:pt idx="15">
                        <c:v>4050912.6265995633</c:v>
                      </c:pt>
                      <c:pt idx="16">
                        <c:v>4085875.8755059699</c:v>
                      </c:pt>
                      <c:pt idx="17">
                        <c:v>3329317.6695679356</c:v>
                      </c:pt>
                      <c:pt idx="18">
                        <c:v>3661421.6509631765</c:v>
                      </c:pt>
                      <c:pt idx="19">
                        <c:v>3173442.9710173192</c:v>
                      </c:pt>
                      <c:pt idx="20">
                        <c:v>3101894.3381731603</c:v>
                      </c:pt>
                      <c:pt idx="21">
                        <c:v>3200952.8789477316</c:v>
                      </c:pt>
                      <c:pt idx="22">
                        <c:v>2747058.6601922694</c:v>
                      </c:pt>
                      <c:pt idx="23">
                        <c:v>1837866.2702632521</c:v>
                      </c:pt>
                      <c:pt idx="24">
                        <c:v>1818816.6627099207</c:v>
                      </c:pt>
                      <c:pt idx="25">
                        <c:v>1792304.1437050556</c:v>
                      </c:pt>
                      <c:pt idx="26">
                        <c:v>2001576.1596493698</c:v>
                      </c:pt>
                      <c:pt idx="27">
                        <c:v>2590404.9394701542</c:v>
                      </c:pt>
                      <c:pt idx="28">
                        <c:v>3604997.6161646862</c:v>
                      </c:pt>
                      <c:pt idx="29">
                        <c:v>4628398.0378419673</c:v>
                      </c:pt>
                      <c:pt idx="30">
                        <c:v>4800484.0074204179</c:v>
                      </c:pt>
                      <c:pt idx="31">
                        <c:v>5068557.0299263615</c:v>
                      </c:pt>
                      <c:pt idx="32">
                        <c:v>5093918.3733668299</c:v>
                      </c:pt>
                      <c:pt idx="33">
                        <c:v>4007786.9589729751</c:v>
                      </c:pt>
                      <c:pt idx="34">
                        <c:v>4209208.9219812918</c:v>
                      </c:pt>
                      <c:pt idx="35">
                        <c:v>3281006.5777654448</c:v>
                      </c:pt>
                      <c:pt idx="36">
                        <c:v>4327967.0970078502</c:v>
                      </c:pt>
                      <c:pt idx="37">
                        <c:v>4914557.9507491067</c:v>
                      </c:pt>
                      <c:pt idx="38">
                        <c:v>2658504.9350438169</c:v>
                      </c:pt>
                      <c:pt idx="39">
                        <c:v>3529186.5018849992</c:v>
                      </c:pt>
                      <c:pt idx="40">
                        <c:v>4798062.4978138916</c:v>
                      </c:pt>
                      <c:pt idx="41">
                        <c:v>4726905.8425729759</c:v>
                      </c:pt>
                      <c:pt idx="42">
                        <c:v>4530902.5035202438</c:v>
                      </c:pt>
                      <c:pt idx="43">
                        <c:v>5911862.6367282039</c:v>
                      </c:pt>
                      <c:pt idx="44">
                        <c:v>5351943.1234276658</c:v>
                      </c:pt>
                      <c:pt idx="45">
                        <c:v>5620864.6667178636</c:v>
                      </c:pt>
                      <c:pt idx="46">
                        <c:v>8299128.7231821362</c:v>
                      </c:pt>
                      <c:pt idx="47">
                        <c:v>10608732.828382542</c:v>
                      </c:pt>
                      <c:pt idx="48">
                        <c:v>18274716.183216009</c:v>
                      </c:pt>
                      <c:pt idx="49">
                        <c:v>24175582.784517862</c:v>
                      </c:pt>
                      <c:pt idx="50">
                        <c:v>29233277.755983807</c:v>
                      </c:pt>
                      <c:pt idx="51">
                        <c:v>30495132.36647575</c:v>
                      </c:pt>
                      <c:pt idx="52">
                        <c:v>21632933.190238681</c:v>
                      </c:pt>
                      <c:pt idx="53">
                        <c:v>19017221.490536407</c:v>
                      </c:pt>
                      <c:pt idx="54">
                        <c:v>15591569.410659892</c:v>
                      </c:pt>
                      <c:pt idx="55">
                        <c:v>22817046.425719507</c:v>
                      </c:pt>
                      <c:pt idx="56">
                        <c:v>23901416.291116811</c:v>
                      </c:pt>
                      <c:pt idx="57">
                        <c:v>30243454.154912341</c:v>
                      </c:pt>
                      <c:pt idx="58">
                        <c:v>31551203.319401719</c:v>
                      </c:pt>
                      <c:pt idx="59">
                        <c:v>23648611.680617582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73B-4F0F-8479-53011391124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Calc!$A$11</c15:sqref>
                        </c15:formulaRef>
                      </c:ext>
                    </c:extLst>
                    <c:strCache>
                      <c:ptCount val="1"/>
                      <c:pt idx="0">
                        <c:v>Mine and Hold 4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Calc!$B$11:$BI$11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3B-4F0F-8479-53011391124C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Calc!$A$12</c15:sqref>
                        </c15:formulaRef>
                      </c:ext>
                    </c:extLst>
                    <c:strCache>
                      <c:ptCount val="1"/>
                      <c:pt idx="0">
                        <c:v>Buy and Hold 5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Calc!$B$12:$BI$12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316200</c:v>
                      </c:pt>
                      <c:pt idx="1">
                        <c:v>361517.65542352467</c:v>
                      </c:pt>
                      <c:pt idx="2">
                        <c:v>355826.12652202573</c:v>
                      </c:pt>
                      <c:pt idx="3">
                        <c:v>425676.84040313202</c:v>
                      </c:pt>
                      <c:pt idx="4">
                        <c:v>688054.03745326656</c:v>
                      </c:pt>
                      <c:pt idx="5">
                        <c:v>900637.2328133597</c:v>
                      </c:pt>
                      <c:pt idx="6">
                        <c:v>813841.2410262957</c:v>
                      </c:pt>
                      <c:pt idx="7">
                        <c:v>1454160.4873991248</c:v>
                      </c:pt>
                      <c:pt idx="8">
                        <c:v>1283942.2258578995</c:v>
                      </c:pt>
                      <c:pt idx="9">
                        <c:v>1948058.9855407139</c:v>
                      </c:pt>
                      <c:pt idx="10">
                        <c:v>2688417.151717837</c:v>
                      </c:pt>
                      <c:pt idx="11">
                        <c:v>6628651.3586529978</c:v>
                      </c:pt>
                      <c:pt idx="12">
                        <c:v>3894999.1725789537</c:v>
                      </c:pt>
                      <c:pt idx="13">
                        <c:v>3558506.0984140579</c:v>
                      </c:pt>
                      <c:pt idx="14">
                        <c:v>3004556.4235263122</c:v>
                      </c:pt>
                      <c:pt idx="15">
                        <c:v>2854052.0778315105</c:v>
                      </c:pt>
                      <c:pt idx="16">
                        <c:v>2878685.2759246603</c:v>
                      </c:pt>
                      <c:pt idx="17">
                        <c:v>2345655.6308319545</c:v>
                      </c:pt>
                      <c:pt idx="18">
                        <c:v>2579637.9813604197</c:v>
                      </c:pt>
                      <c:pt idx="19">
                        <c:v>2235834.8204894746</c:v>
                      </c:pt>
                      <c:pt idx="20">
                        <c:v>2185425.5564401811</c:v>
                      </c:pt>
                      <c:pt idx="21">
                        <c:v>2255216.8010768108</c:v>
                      </c:pt>
                      <c:pt idx="22">
                        <c:v>1935427.6924081899</c:v>
                      </c:pt>
                      <c:pt idx="23">
                        <c:v>1294860.326776382</c:v>
                      </c:pt>
                      <c:pt idx="24">
                        <c:v>1281439.0123638078</c:v>
                      </c:pt>
                      <c:pt idx="25">
                        <c:v>1262759.7376103799</c:v>
                      </c:pt>
                      <c:pt idx="26">
                        <c:v>1410201.3852075106</c:v>
                      </c:pt>
                      <c:pt idx="27">
                        <c:v>1825058.0255357902</c:v>
                      </c:pt>
                      <c:pt idx="28">
                        <c:v>2539884.6841160287</c:v>
                      </c:pt>
                      <c:pt idx="29">
                        <c:v>3260916.7993886587</c:v>
                      </c:pt>
                      <c:pt idx="30">
                        <c:v>3382159.1870462028</c:v>
                      </c:pt>
                      <c:pt idx="31">
                        <c:v>3571028.8165390273</c:v>
                      </c:pt>
                      <c:pt idx="32">
                        <c:v>3588897.0357811754</c:v>
                      </c:pt>
                      <c:pt idx="33">
                        <c:v>2823668.0847309595</c:v>
                      </c:pt>
                      <c:pt idx="34">
                        <c:v>2965579.0132140922</c:v>
                      </c:pt>
                      <c:pt idx="35">
                        <c:v>2311618.2706983816</c:v>
                      </c:pt>
                      <c:pt idx="36">
                        <c:v>3049249.5456191669</c:v>
                      </c:pt>
                      <c:pt idx="37">
                        <c:v>3462529.4653005069</c:v>
                      </c:pt>
                      <c:pt idx="38">
                        <c:v>1873037.5678717801</c:v>
                      </c:pt>
                      <c:pt idx="39">
                        <c:v>2486472.3081462495</c:v>
                      </c:pt>
                      <c:pt idx="40">
                        <c:v>3380453.1234597876</c:v>
                      </c:pt>
                      <c:pt idx="41">
                        <c:v>3330320.0254491423</c:v>
                      </c:pt>
                      <c:pt idx="42">
                        <c:v>3192226.7638438083</c:v>
                      </c:pt>
                      <c:pt idx="43">
                        <c:v>4165175.9486039612</c:v>
                      </c:pt>
                      <c:pt idx="44">
                        <c:v>3770687.2005967647</c:v>
                      </c:pt>
                      <c:pt idx="45">
                        <c:v>3960154.651551222</c:v>
                      </c:pt>
                      <c:pt idx="46">
                        <c:v>5847113.4186055958</c:v>
                      </c:pt>
                      <c:pt idx="47">
                        <c:v>7474334.4927240629</c:v>
                      </c:pt>
                      <c:pt idx="48">
                        <c:v>12875368.219993096</c:v>
                      </c:pt>
                      <c:pt idx="49">
                        <c:v>17032796.961819403</c:v>
                      </c:pt>
                      <c:pt idx="50">
                        <c:v>20596172.964443136</c:v>
                      </c:pt>
                      <c:pt idx="51">
                        <c:v>21485206.89456246</c:v>
                      </c:pt>
                      <c:pt idx="52">
                        <c:v>15241384.747668162</c:v>
                      </c:pt>
                      <c:pt idx="53">
                        <c:v>13398496.959241558</c:v>
                      </c:pt>
                      <c:pt idx="54">
                        <c:v>10984969.357510379</c:v>
                      </c:pt>
                      <c:pt idx="55">
                        <c:v>16075646.345393289</c:v>
                      </c:pt>
                      <c:pt idx="56">
                        <c:v>16839634.205105025</c:v>
                      </c:pt>
                      <c:pt idx="57">
                        <c:v>21307888.154597331</c:v>
                      </c:pt>
                      <c:pt idx="58">
                        <c:v>22229256.884123936</c:v>
                      </c:pt>
                      <c:pt idx="59">
                        <c:v>16661521.865889657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3B-4F0F-8479-53011391124C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Calc!$A$13</c15:sqref>
                        </c15:formulaRef>
                      </c:ext>
                    </c:extLst>
                    <c:strCache>
                      <c:ptCount val="1"/>
                      <c:pt idx="0">
                        <c:v>Mine and Hold 5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Calc!$B$3:$BI$3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Calc!$B$13:$BI$13</c15:sqref>
                        </c15:formulaRef>
                      </c:ext>
                    </c:extLst>
                    <c:numCache>
                      <c:formatCode>General</c:formatCode>
                      <c:ptCount val="60"/>
                      <c:pt idx="0">
                        <c:v>225551.92368991656</c:v>
                      </c:pt>
                      <c:pt idx="1">
                        <c:v>469021.20937769837</c:v>
                      </c:pt>
                      <c:pt idx="2">
                        <c:v>648306.01518601342</c:v>
                      </c:pt>
                      <c:pt idx="3">
                        <c:v>984141.99132293474</c:v>
                      </c:pt>
                      <c:pt idx="4">
                        <c:v>1930969.5925147494</c:v>
                      </c:pt>
                      <c:pt idx="5">
                        <c:v>2859921.4244591407</c:v>
                      </c:pt>
                      <c:pt idx="6">
                        <c:v>2839723.1333780382</c:v>
                      </c:pt>
                      <c:pt idx="7">
                        <c:v>5497711.903831956</c:v>
                      </c:pt>
                      <c:pt idx="8">
                        <c:v>5185333.9412783524</c:v>
                      </c:pt>
                      <c:pt idx="9">
                        <c:v>8275824.4741482493</c:v>
                      </c:pt>
                      <c:pt idx="10">
                        <c:v>11955932.99158778</c:v>
                      </c:pt>
                      <c:pt idx="11">
                        <c:v>30492731.338069148</c:v>
                      </c:pt>
                      <c:pt idx="12">
                        <c:v>18444397.39906403</c:v>
                      </c:pt>
                      <c:pt idx="13">
                        <c:v>17141207.645102359</c:v>
                      </c:pt>
                      <c:pt idx="14">
                        <c:v>14673576.681687664</c:v>
                      </c:pt>
                      <c:pt idx="15">
                        <c:v>14109960.92461648</c:v>
                      </c:pt>
                      <c:pt idx="16">
                        <c:v>14392508.694622183</c:v>
                      </c:pt>
                      <c:pt idx="17">
                        <c:v>11836560.293063581</c:v>
                      </c:pt>
                      <c:pt idx="18">
                        <c:v>13132359.722661983</c:v>
                      </c:pt>
                      <c:pt idx="19">
                        <c:v>11462472.085205514</c:v>
                      </c:pt>
                      <c:pt idx="20">
                        <c:v>11275668.275292614</c:v>
                      </c:pt>
                      <c:pt idx="21">
                        <c:v>11707996.919269949</c:v>
                      </c:pt>
                      <c:pt idx="22">
                        <c:v>10114832.871502914</c:v>
                      </c:pt>
                      <c:pt idx="23">
                        <c:v>6825832.328905425</c:v>
                      </c:pt>
                      <c:pt idx="24">
                        <c:v>6805406.6442125235</c:v>
                      </c:pt>
                      <c:pt idx="25">
                        <c:v>6754208.1219093669</c:v>
                      </c:pt>
                      <c:pt idx="26">
                        <c:v>7596292.9408240337</c:v>
                      </c:pt>
                      <c:pt idx="27">
                        <c:v>9899981.2322636917</c:v>
                      </c:pt>
                      <c:pt idx="28">
                        <c:v>13877358.168729788</c:v>
                      </c:pt>
                      <c:pt idx="29">
                        <c:v>17921108.397838347</c:v>
                      </c:pt>
                      <c:pt idx="30">
                        <c:v>18679942.321933102</c:v>
                      </c:pt>
                      <c:pt idx="31">
                        <c:v>19806328.885491114</c:v>
                      </c:pt>
                      <c:pt idx="32">
                        <c:v>19975142.552940041</c:v>
                      </c:pt>
                      <c:pt idx="33">
                        <c:v>15765984.438167518</c:v>
                      </c:pt>
                      <c:pt idx="34">
                        <c:v>16612257.248365348</c:v>
                      </c:pt>
                      <c:pt idx="35">
                        <c:v>12992136.316245267</c:v>
                      </c:pt>
                      <c:pt idx="36">
                        <c:v>17186096.683896296</c:v>
                      </c:pt>
                      <c:pt idx="37">
                        <c:v>19566766.967422597</c:v>
                      </c:pt>
                      <c:pt idx="38">
                        <c:v>10611247.938088758</c:v>
                      </c:pt>
                      <c:pt idx="39">
                        <c:v>14125993.885558931</c:v>
                      </c:pt>
                      <c:pt idx="40">
                        <c:v>19235101.576516517</c:v>
                      </c:pt>
                      <c:pt idx="41">
                        <c:v>18975302.178255998</c:v>
                      </c:pt>
                      <c:pt idx="42">
                        <c:v>18211629.049435992</c:v>
                      </c:pt>
                      <c:pt idx="43">
                        <c:v>23793532.018902645</c:v>
                      </c:pt>
                      <c:pt idx="44">
                        <c:v>21567014.414514128</c:v>
                      </c:pt>
                      <c:pt idx="45">
                        <c:v>22674949.90846765</c:v>
                      </c:pt>
                      <c:pt idx="46">
                        <c:v>33520619.291120868</c:v>
                      </c:pt>
                      <c:pt idx="47">
                        <c:v>42908301.718112282</c:v>
                      </c:pt>
                      <c:pt idx="48">
                        <c:v>73994452.088535279</c:v>
                      </c:pt>
                      <c:pt idx="49">
                        <c:v>97988951.254600585</c:v>
                      </c:pt>
                      <c:pt idx="50">
                        <c:v>118614676.11767279</c:v>
                      </c:pt>
                      <c:pt idx="51">
                        <c:v>123868308.54054242</c:v>
                      </c:pt>
                      <c:pt idx="52">
                        <c:v>87948782.905783758</c:v>
                      </c:pt>
                      <c:pt idx="53">
                        <c:v>77394681.813788861</c:v>
                      </c:pt>
                      <c:pt idx="54">
                        <c:v>63541969.941391222</c:v>
                      </c:pt>
                      <c:pt idx="55">
                        <c:v>93110677.519249871</c:v>
                      </c:pt>
                      <c:pt idx="56">
                        <c:v>97641117.357963398</c:v>
                      </c:pt>
                      <c:pt idx="57">
                        <c:v>123672523.76704387</c:v>
                      </c:pt>
                      <c:pt idx="58">
                        <c:v>129129973.77949545</c:v>
                      </c:pt>
                      <c:pt idx="59">
                        <c:v>96866442.189361051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3B-4F0F-8479-5301139112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strRef>
              <c:f>Calc!$A$4</c:f>
              <c:strCache>
                <c:ptCount val="1"/>
                <c:pt idx="0">
                  <c:v>Buy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Calc!$B$4:$BI$4</c:f>
              <c:numCache>
                <c:formatCode>General</c:formatCode>
                <c:ptCount val="60"/>
                <c:pt idx="0">
                  <c:v>194034.90909090909</c:v>
                </c:pt>
                <c:pt idx="1">
                  <c:v>293967.1926659774</c:v>
                </c:pt>
                <c:pt idx="2">
                  <c:v>244026.97395368831</c:v>
                </c:pt>
                <c:pt idx="3">
                  <c:v>374607.12113009131</c:v>
                </c:pt>
                <c:pt idx="4">
                  <c:v>352985.77445940109</c:v>
                </c:pt>
                <c:pt idx="5">
                  <c:v>293982.51221218251</c:v>
                </c:pt>
                <c:pt idx="6">
                  <c:v>244418.37334006536</c:v>
                </c:pt>
                <c:pt idx="7">
                  <c:v>230588.12733271995</c:v>
                </c:pt>
                <c:pt idx="8">
                  <c:v>254560.81407760974</c:v>
                </c:pt>
                <c:pt idx="9">
                  <c:v>238670.41952726495</c:v>
                </c:pt>
                <c:pt idx="10">
                  <c:v>181905.73347884617</c:v>
                </c:pt>
                <c:pt idx="11">
                  <c:v>119875.20874819884</c:v>
                </c:pt>
                <c:pt idx="12">
                  <c:v>136296.3805170611</c:v>
                </c:pt>
                <c:pt idx="13">
                  <c:v>146515.72149190636</c:v>
                </c:pt>
                <c:pt idx="14">
                  <c:v>154015.66896956097</c:v>
                </c:pt>
                <c:pt idx="15">
                  <c:v>161639.01986889541</c:v>
                </c:pt>
                <c:pt idx="16">
                  <c:v>169913.10914076419</c:v>
                </c:pt>
                <c:pt idx="17">
                  <c:v>178323.33948968377</c:v>
                </c:pt>
                <c:pt idx="18">
                  <c:v>187149.85304876635</c:v>
                </c:pt>
                <c:pt idx="19">
                  <c:v>196729.80838751173</c:v>
                </c:pt>
                <c:pt idx="20">
                  <c:v>206467.39139923273</c:v>
                </c:pt>
                <c:pt idx="21">
                  <c:v>217036.18617139064</c:v>
                </c:pt>
                <c:pt idx="22">
                  <c:v>227778.87888640759</c:v>
                </c:pt>
                <c:pt idx="23">
                  <c:v>239438.5807311784</c:v>
                </c:pt>
                <c:pt idx="24">
                  <c:v>251290.13019990912</c:v>
                </c:pt>
                <c:pt idx="25">
                  <c:v>263728.29868542828</c:v>
                </c:pt>
                <c:pt idx="26">
                  <c:v>277228.20414520631</c:v>
                </c:pt>
                <c:pt idx="27">
                  <c:v>290950.23576400819</c:v>
                </c:pt>
                <c:pt idx="28">
                  <c:v>305843.59645337157</c:v>
                </c:pt>
                <c:pt idx="29">
                  <c:v>320982.01108142664</c:v>
                </c:pt>
                <c:pt idx="30">
                  <c:v>336869.73548777506</c:v>
                </c:pt>
                <c:pt idx="31">
                  <c:v>354113.65509751649</c:v>
                </c:pt>
                <c:pt idx="32">
                  <c:v>371641.30451861391</c:v>
                </c:pt>
                <c:pt idx="33">
                  <c:v>390665.13510849787</c:v>
                </c:pt>
                <c:pt idx="34">
                  <c:v>397007.23525083921</c:v>
                </c:pt>
                <c:pt idx="35">
                  <c:v>397007.23525083921</c:v>
                </c:pt>
                <c:pt idx="36">
                  <c:v>397007.23525083921</c:v>
                </c:pt>
                <c:pt idx="37">
                  <c:v>397007.23525083921</c:v>
                </c:pt>
                <c:pt idx="38">
                  <c:v>397007.23525083921</c:v>
                </c:pt>
                <c:pt idx="39">
                  <c:v>397007.23525083921</c:v>
                </c:pt>
                <c:pt idx="40">
                  <c:v>397007.23525083921</c:v>
                </c:pt>
                <c:pt idx="41">
                  <c:v>397007.23525083921</c:v>
                </c:pt>
                <c:pt idx="42">
                  <c:v>397007.23525083921</c:v>
                </c:pt>
                <c:pt idx="43">
                  <c:v>397007.23525083921</c:v>
                </c:pt>
                <c:pt idx="44">
                  <c:v>397007.23525083921</c:v>
                </c:pt>
                <c:pt idx="45">
                  <c:v>397007.23525083921</c:v>
                </c:pt>
                <c:pt idx="46">
                  <c:v>400993.30348336464</c:v>
                </c:pt>
                <c:pt idx="47">
                  <c:v>407250.94673186418</c:v>
                </c:pt>
                <c:pt idx="48">
                  <c:v>413399.69340674876</c:v>
                </c:pt>
                <c:pt idx="49">
                  <c:v>419641.27494420449</c:v>
                </c:pt>
                <c:pt idx="50">
                  <c:v>426189.92642575095</c:v>
                </c:pt>
                <c:pt idx="51">
                  <c:v>432624.61715884542</c:v>
                </c:pt>
                <c:pt idx="52">
                  <c:v>439375.87831752765</c:v>
                </c:pt>
                <c:pt idx="53">
                  <c:v>446009.65287964791</c:v>
                </c:pt>
                <c:pt idx="54">
                  <c:v>452743.58534099022</c:v>
                </c:pt>
                <c:pt idx="55">
                  <c:v>459808.81016020774</c:v>
                </c:pt>
                <c:pt idx="56">
                  <c:v>466751.08473376842</c:v>
                </c:pt>
                <c:pt idx="57">
                  <c:v>474034.9015674711</c:v>
                </c:pt>
                <c:pt idx="58">
                  <c:v>488837.28600638174</c:v>
                </c:pt>
                <c:pt idx="59">
                  <c:v>508745.45451625384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B-4F0F-8479-53011391124C}"/>
            </c:ext>
          </c:extLst>
        </c:ser>
        <c:ser>
          <c:idx val="1"/>
          <c:order val="1"/>
          <c:tx>
            <c:strRef>
              <c:f>Calc!$A$5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Calc!$B$3:$BI$3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Calc!$B$5:$BI$5</c:f>
              <c:numCache>
                <c:formatCode>General</c:formatCode>
                <c:ptCount val="60"/>
                <c:pt idx="0">
                  <c:v>18545.624378861688</c:v>
                </c:pt>
                <c:pt idx="1">
                  <c:v>52427.88103749352</c:v>
                </c:pt>
                <c:pt idx="2">
                  <c:v>60869.281027528014</c:v>
                </c:pt>
                <c:pt idx="3">
                  <c:v>117817.5062156788</c:v>
                </c:pt>
                <c:pt idx="4">
                  <c:v>130663.75030366004</c:v>
                </c:pt>
                <c:pt idx="5">
                  <c:v>124473.07641592284</c:v>
                </c:pt>
                <c:pt idx="6">
                  <c:v>114922.6669003041</c:v>
                </c:pt>
                <c:pt idx="7">
                  <c:v>119101.73276723076</c:v>
                </c:pt>
                <c:pt idx="8">
                  <c:v>143406.93864508285</c:v>
                </c:pt>
                <c:pt idx="9">
                  <c:v>145292.90444558591</c:v>
                </c:pt>
                <c:pt idx="10">
                  <c:v>118232.33619444567</c:v>
                </c:pt>
                <c:pt idx="11">
                  <c:v>83366.710665406383</c:v>
                </c:pt>
                <c:pt idx="12">
                  <c:v>101076.34775592508</c:v>
                </c:pt>
                <c:pt idx="13">
                  <c:v>115916.67906662538</c:v>
                </c:pt>
                <c:pt idx="14">
                  <c:v>129047.35701113746</c:v>
                </c:pt>
                <c:pt idx="15">
                  <c:v>142569.84485792179</c:v>
                </c:pt>
                <c:pt idx="16">
                  <c:v>156939.24541635168</c:v>
                </c:pt>
                <c:pt idx="17">
                  <c:v>171717.76999019791</c:v>
                </c:pt>
                <c:pt idx="18">
                  <c:v>187167.34388212388</c:v>
                </c:pt>
                <c:pt idx="19">
                  <c:v>203636.29806264062</c:v>
                </c:pt>
                <c:pt idx="20">
                  <c:v>220544.44492668399</c:v>
                </c:pt>
                <c:pt idx="21">
                  <c:v>238601.70360964007</c:v>
                </c:pt>
                <c:pt idx="22">
                  <c:v>257121.35276560939</c:v>
                </c:pt>
                <c:pt idx="23">
                  <c:v>276932.80828602065</c:v>
                </c:pt>
                <c:pt idx="24">
                  <c:v>297232.63289116474</c:v>
                </c:pt>
                <c:pt idx="25">
                  <c:v>318480.4005303366</c:v>
                </c:pt>
                <c:pt idx="26">
                  <c:v>341260.34397800977</c:v>
                </c:pt>
                <c:pt idx="27">
                  <c:v>364573.28952601395</c:v>
                </c:pt>
                <c:pt idx="28">
                  <c:v>389599.61129931838</c:v>
                </c:pt>
                <c:pt idx="29">
                  <c:v>415193.13592831296</c:v>
                </c:pt>
                <c:pt idx="30">
                  <c:v>441999.06724409584</c:v>
                </c:pt>
                <c:pt idx="31">
                  <c:v>470823.71251966135</c:v>
                </c:pt>
                <c:pt idx="32">
                  <c:v>500274.0284356125</c:v>
                </c:pt>
                <c:pt idx="33">
                  <c:v>528834.71346422727</c:v>
                </c:pt>
                <c:pt idx="34">
                  <c:v>540253.96680490719</c:v>
                </c:pt>
                <c:pt idx="35">
                  <c:v>542926.03298664046</c:v>
                </c:pt>
                <c:pt idx="36">
                  <c:v>545450.12404955772</c:v>
                </c:pt>
                <c:pt idx="37">
                  <c:v>547834.43463941221</c:v>
                </c:pt>
                <c:pt idx="38">
                  <c:v>550082.43251539452</c:v>
                </c:pt>
                <c:pt idx="39">
                  <c:v>552205.93955538224</c:v>
                </c:pt>
                <c:pt idx="40">
                  <c:v>554208.04420392844</c:v>
                </c:pt>
                <c:pt idx="41">
                  <c:v>556099.27522394119</c:v>
                </c:pt>
                <c:pt idx="42">
                  <c:v>557885.77263488085</c:v>
                </c:pt>
                <c:pt idx="43">
                  <c:v>559570.13473197038</c:v>
                </c:pt>
                <c:pt idx="44">
                  <c:v>561161.21931851399</c:v>
                </c:pt>
                <c:pt idx="45">
                  <c:v>562661.34047985834</c:v>
                </c:pt>
                <c:pt idx="46">
                  <c:v>569741.89836525603</c:v>
                </c:pt>
                <c:pt idx="47">
                  <c:v>580003.42936571653</c:v>
                </c:pt>
                <c:pt idx="48">
                  <c:v>590074.57899973798</c:v>
                </c:pt>
                <c:pt idx="49">
                  <c:v>600243.75118537573</c:v>
                </c:pt>
                <c:pt idx="50">
                  <c:v>610817.38898958487</c:v>
                </c:pt>
                <c:pt idx="51">
                  <c:v>621196.62615004263</c:v>
                </c:pt>
                <c:pt idx="52">
                  <c:v>631998.5053441443</c:v>
                </c:pt>
                <c:pt idx="53">
                  <c:v>642602.86271840357</c:v>
                </c:pt>
                <c:pt idx="54">
                  <c:v>653323.64718719549</c:v>
                </c:pt>
                <c:pt idx="55">
                  <c:v>664494.39882310084</c:v>
                </c:pt>
                <c:pt idx="56">
                  <c:v>675462.35093294783</c:v>
                </c:pt>
                <c:pt idx="57">
                  <c:v>686898.76931768202</c:v>
                </c:pt>
                <c:pt idx="58">
                  <c:v>709220.52633027721</c:v>
                </c:pt>
                <c:pt idx="59">
                  <c:v>738959.95474246657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3B-4F0F-8479-530113911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4270400"/>
        <c:axId val="1464272480"/>
      </c:lineChart>
      <c:catAx>
        <c:axId val="1464270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72480"/>
        <c:crosses val="autoZero"/>
        <c:auto val="1"/>
        <c:lblAlgn val="ctr"/>
        <c:lblOffset val="100"/>
        <c:noMultiLvlLbl val="0"/>
      </c:catAx>
      <c:valAx>
        <c:axId val="146427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270400"/>
        <c:crosses val="autoZero"/>
        <c:crossBetween val="between"/>
      </c:valAx>
      <c:valAx>
        <c:axId val="1949900320"/>
        <c:scaling>
          <c:orientation val="minMax"/>
          <c:max val="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912384"/>
        <c:crosses val="max"/>
        <c:crossBetween val="between"/>
      </c:valAx>
      <c:catAx>
        <c:axId val="194991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4990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starting</a:t>
            </a:r>
            <a:r>
              <a:rPr lang="en-US" baseline="0"/>
              <a:t> July 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Calc!$A$138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Calc!$B$137:$AK$137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Calc!$B$138:$AK$138</c:f>
              <c:numCache>
                <c:formatCode>General</c:formatCode>
                <c:ptCount val="36"/>
                <c:pt idx="0">
                  <c:v>23083.231322611184</c:v>
                </c:pt>
                <c:pt idx="1">
                  <c:v>34421.442038476896</c:v>
                </c:pt>
                <c:pt idx="2">
                  <c:v>50834.447689574226</c:v>
                </c:pt>
                <c:pt idx="3">
                  <c:v>62685.100160753515</c:v>
                </c:pt>
                <c:pt idx="4">
                  <c:v>51817.871537473184</c:v>
                </c:pt>
                <c:pt idx="5">
                  <c:v>60885.648514509325</c:v>
                </c:pt>
                <c:pt idx="6">
                  <c:v>62912.469151683588</c:v>
                </c:pt>
                <c:pt idx="7">
                  <c:v>79950.581703150383</c:v>
                </c:pt>
                <c:pt idx="8">
                  <c:v>91642.089219783578</c:v>
                </c:pt>
                <c:pt idx="9">
                  <c:v>137081.21814196487</c:v>
                </c:pt>
                <c:pt idx="10">
                  <c:v>213434.31038430321</c:v>
                </c:pt>
                <c:pt idx="11">
                  <c:v>321814.29009038711</c:v>
                </c:pt>
                <c:pt idx="12">
                  <c:v>329188.72353765467</c:v>
                </c:pt>
                <c:pt idx="13">
                  <c:v>338545.21859048679</c:v>
                </c:pt>
                <c:pt idx="14">
                  <c:v>346660.06756434217</c:v>
                </c:pt>
                <c:pt idx="15">
                  <c:v>295367.52923105896</c:v>
                </c:pt>
                <c:pt idx="16">
                  <c:v>282579.0399014841</c:v>
                </c:pt>
                <c:pt idx="17">
                  <c:v>273576.64202824765</c:v>
                </c:pt>
                <c:pt idx="18">
                  <c:v>339428.43137177697</c:v>
                </c:pt>
                <c:pt idx="19">
                  <c:v>387657.9152679182</c:v>
                </c:pt>
                <c:pt idx="20">
                  <c:v>255593.09536705186</c:v>
                </c:pt>
                <c:pt idx="21">
                  <c:v>289744.76180059061</c:v>
                </c:pt>
                <c:pt idx="22">
                  <c:v>388639.85653179948</c:v>
                </c:pt>
                <c:pt idx="23">
                  <c:v>403226.86208365945</c:v>
                </c:pt>
                <c:pt idx="24">
                  <c:v>412696.12485754798</c:v>
                </c:pt>
                <c:pt idx="25">
                  <c:v>527412.87897916802</c:v>
                </c:pt>
                <c:pt idx="26">
                  <c:v>489880.80005561421</c:v>
                </c:pt>
                <c:pt idx="27">
                  <c:v>540446.46944286523</c:v>
                </c:pt>
                <c:pt idx="28">
                  <c:v>855391.13197139627</c:v>
                </c:pt>
                <c:pt idx="29">
                  <c:v>1086476.1898167576</c:v>
                </c:pt>
                <c:pt idx="30">
                  <c:v>1680432.2985149182</c:v>
                </c:pt>
                <c:pt idx="31">
                  <c:v>2631680.3564497605</c:v>
                </c:pt>
                <c:pt idx="32">
                  <c:v>2723724.0067243776</c:v>
                </c:pt>
                <c:pt idx="33">
                  <c:v>2576150.7647298439</c:v>
                </c:pt>
                <c:pt idx="34">
                  <c:v>1797923.8329735985</c:v>
                </c:pt>
                <c:pt idx="35">
                  <c:v>1541512.0105063475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3A-4817-AE14-D6C8DE7CDB60}"/>
            </c:ext>
          </c:extLst>
        </c:ser>
        <c:ser>
          <c:idx val="1"/>
          <c:order val="1"/>
          <c:tx>
            <c:strRef>
              <c:f>Calc!$A$139</c:f>
              <c:strCache>
                <c:ptCount val="1"/>
                <c:pt idx="0">
                  <c:v>Mine + Hardware +Hosting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Calc!$B$137:$AK$137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Calc!$B$139:$AK$139</c:f>
              <c:numCache>
                <c:formatCode>General</c:formatCode>
                <c:ptCount val="36"/>
                <c:pt idx="0">
                  <c:v>337107.23132261122</c:v>
                </c:pt>
                <c:pt idx="1">
                  <c:v>339722.55314958806</c:v>
                </c:pt>
                <c:pt idx="2">
                  <c:v>347412.66991179652</c:v>
                </c:pt>
                <c:pt idx="3">
                  <c:v>350540.43349408696</c:v>
                </c:pt>
                <c:pt idx="4">
                  <c:v>330950.31598191772</c:v>
                </c:pt>
                <c:pt idx="5">
                  <c:v>331295.204070065</c:v>
                </c:pt>
                <c:pt idx="6">
                  <c:v>324599.13581835036</c:v>
                </c:pt>
                <c:pt idx="7">
                  <c:v>332914.35948092828</c:v>
                </c:pt>
                <c:pt idx="8">
                  <c:v>335882.97810867266</c:v>
                </c:pt>
                <c:pt idx="9">
                  <c:v>372599.21814196504</c:v>
                </c:pt>
                <c:pt idx="10">
                  <c:v>440229.42149541451</c:v>
                </c:pt>
                <c:pt idx="11">
                  <c:v>539886.51231260947</c:v>
                </c:pt>
                <c:pt idx="12">
                  <c:v>538538.05687098822</c:v>
                </c:pt>
                <c:pt idx="13">
                  <c:v>539171.66303493152</c:v>
                </c:pt>
                <c:pt idx="14">
                  <c:v>538563.62311989791</c:v>
                </c:pt>
                <c:pt idx="15">
                  <c:v>478548.19589772582</c:v>
                </c:pt>
                <c:pt idx="16">
                  <c:v>457036.81767926208</c:v>
                </c:pt>
                <c:pt idx="17">
                  <c:v>439311.53091713676</c:v>
                </c:pt>
                <c:pt idx="18">
                  <c:v>496440.4313717772</c:v>
                </c:pt>
                <c:pt idx="19">
                  <c:v>535947.0263790295</c:v>
                </c:pt>
                <c:pt idx="20">
                  <c:v>395159.31758927426</c:v>
                </c:pt>
                <c:pt idx="21">
                  <c:v>420588.09513392416</c:v>
                </c:pt>
                <c:pt idx="22">
                  <c:v>510760.30097624415</c:v>
                </c:pt>
                <c:pt idx="23">
                  <c:v>516624.41763921519</c:v>
                </c:pt>
                <c:pt idx="24">
                  <c:v>517370.79152421484</c:v>
                </c:pt>
                <c:pt idx="25">
                  <c:v>623364.656756946</c:v>
                </c:pt>
                <c:pt idx="26">
                  <c:v>577109.68894450332</c:v>
                </c:pt>
                <c:pt idx="27">
                  <c:v>618952.46944286535</c:v>
                </c:pt>
                <c:pt idx="28">
                  <c:v>925174.24308250751</c:v>
                </c:pt>
                <c:pt idx="29">
                  <c:v>1147536.4120389801</c:v>
                </c:pt>
                <c:pt idx="30">
                  <c:v>1732769.6318482517</c:v>
                </c:pt>
                <c:pt idx="31">
                  <c:v>2675294.800894205</c:v>
                </c:pt>
                <c:pt idx="32">
                  <c:v>2758615.5622799331</c:v>
                </c:pt>
                <c:pt idx="33">
                  <c:v>2602319.4313965109</c:v>
                </c:pt>
                <c:pt idx="34">
                  <c:v>1815369.6107513765</c:v>
                </c:pt>
                <c:pt idx="35">
                  <c:v>1550234.8993952365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3A-4817-AE14-D6C8DE7CDB60}"/>
            </c:ext>
          </c:extLst>
        </c:ser>
        <c:ser>
          <c:idx val="2"/>
          <c:order val="2"/>
          <c:tx>
            <c:strRef>
              <c:f>Calc!$A$140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Calc!$B$137:$AK$137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Calc!$B$140:$AK$140</c:f>
              <c:numCache>
                <c:formatCode>General</c:formatCode>
                <c:ptCount val="36"/>
                <c:pt idx="0">
                  <c:v>314024.00000000006</c:v>
                </c:pt>
                <c:pt idx="1">
                  <c:v>258689.44516925825</c:v>
                </c:pt>
                <c:pt idx="2">
                  <c:v>273117.25915735349</c:v>
                </c:pt>
                <c:pt idx="3">
                  <c:v>262372.2947931852</c:v>
                </c:pt>
                <c:pt idx="4">
                  <c:v>174546.88618855283</c:v>
                </c:pt>
                <c:pt idx="5">
                  <c:v>164057.44540765716</c:v>
                </c:pt>
                <c:pt idx="6">
                  <c:v>144395.6994052681</c:v>
                </c:pt>
                <c:pt idx="7">
                  <c:v>160169.1298684504</c:v>
                </c:pt>
                <c:pt idx="8">
                  <c:v>163144.77461355081</c:v>
                </c:pt>
                <c:pt idx="9">
                  <c:v>218797.11209070298</c:v>
                </c:pt>
                <c:pt idx="10">
                  <c:v>310298.02945513453</c:v>
                </c:pt>
                <c:pt idx="11">
                  <c:v>434105.06862585043</c:v>
                </c:pt>
                <c:pt idx="12">
                  <c:v>420066.6597836088</c:v>
                </c:pt>
                <c:pt idx="13">
                  <c:v>412163.87503725308</c:v>
                </c:pt>
                <c:pt idx="14">
                  <c:v>406064.05801878858</c:v>
                </c:pt>
                <c:pt idx="15">
                  <c:v>334573.19345383876</c:v>
                </c:pt>
                <c:pt idx="16">
                  <c:v>309937.51728927769</c:v>
                </c:pt>
                <c:pt idx="17">
                  <c:v>290655.81299643673</c:v>
                </c:pt>
                <c:pt idx="18">
                  <c:v>351009.86268610309</c:v>
                </c:pt>
                <c:pt idx="19">
                  <c:v>390901.79522384203</c:v>
                </c:pt>
                <c:pt idx="20">
                  <c:v>251864.13429219314</c:v>
                </c:pt>
                <c:pt idx="21">
                  <c:v>278828.08428636222</c:v>
                </c:pt>
                <c:pt idx="22">
                  <c:v>368551.26163654041</c:v>
                </c:pt>
                <c:pt idx="23">
                  <c:v>377796.40488759323</c:v>
                </c:pt>
                <c:pt idx="24">
                  <c:v>382186.02706057671</c:v>
                </c:pt>
                <c:pt idx="25">
                  <c:v>482818.56296469073</c:v>
                </c:pt>
                <c:pt idx="26">
                  <c:v>444319.03746031754</c:v>
                </c:pt>
                <c:pt idx="27">
                  <c:v>485245.3062572077</c:v>
                </c:pt>
                <c:pt idx="28">
                  <c:v>760389.73745383893</c:v>
                </c:pt>
                <c:pt idx="29">
                  <c:v>955828.42810754804</c:v>
                </c:pt>
                <c:pt idx="30">
                  <c:v>1465654.0723187563</c:v>
                </c:pt>
                <c:pt idx="31">
                  <c:v>2275234.5961775193</c:v>
                </c:pt>
                <c:pt idx="32">
                  <c:v>2336052.5102792359</c:v>
                </c:pt>
                <c:pt idx="33">
                  <c:v>2189472.5767670884</c:v>
                </c:pt>
                <c:pt idx="34">
                  <c:v>1516932.2485779077</c:v>
                </c:pt>
                <c:pt idx="35">
                  <c:v>1289321.3057596374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3A-4817-AE14-D6C8DE7CD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7388079"/>
        <c:axId val="1667389327"/>
      </c:lineChart>
      <c:catAx>
        <c:axId val="166738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389327"/>
        <c:crosses val="autoZero"/>
        <c:auto val="1"/>
        <c:lblAlgn val="ctr"/>
        <c:lblOffset val="100"/>
        <c:noMultiLvlLbl val="0"/>
      </c:catAx>
      <c:valAx>
        <c:axId val="166738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388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starting July 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Calc!$A$161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Calc!$B$160:$AK$160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Calc!$B$161:$AK$161</c:f>
              <c:numCache>
                <c:formatCode>General</c:formatCode>
                <c:ptCount val="36"/>
                <c:pt idx="0">
                  <c:v>17781.500542488197</c:v>
                </c:pt>
                <c:pt idx="1">
                  <c:v>32996.552075520216</c:v>
                </c:pt>
                <c:pt idx="2">
                  <c:v>45633.366871364939</c:v>
                </c:pt>
                <c:pt idx="3">
                  <c:v>47339.016052327475</c:v>
                </c:pt>
                <c:pt idx="4">
                  <c:v>52813.645973792794</c:v>
                </c:pt>
                <c:pt idx="5">
                  <c:v>58105.317502638114</c:v>
                </c:pt>
                <c:pt idx="6">
                  <c:v>79214.953255465705</c:v>
                </c:pt>
                <c:pt idx="7">
                  <c:v>97871.426196899993</c:v>
                </c:pt>
                <c:pt idx="8">
                  <c:v>68879.132701181632</c:v>
                </c:pt>
                <c:pt idx="9">
                  <c:v>83041.665045882648</c:v>
                </c:pt>
                <c:pt idx="10">
                  <c:v>115422.44628381182</c:v>
                </c:pt>
                <c:pt idx="11">
                  <c:v>123155.76726216637</c:v>
                </c:pt>
                <c:pt idx="12">
                  <c:v>129370.87972669452</c:v>
                </c:pt>
                <c:pt idx="13">
                  <c:v>169485.90619631595</c:v>
                </c:pt>
                <c:pt idx="14">
                  <c:v>160494.60775299458</c:v>
                </c:pt>
                <c:pt idx="15">
                  <c:v>180720.48364137899</c:v>
                </c:pt>
                <c:pt idx="16">
                  <c:v>291692.84499831661</c:v>
                </c:pt>
                <c:pt idx="17">
                  <c:v>377893.70766942936</c:v>
                </c:pt>
                <c:pt idx="18">
                  <c:v>593901.7350861124</c:v>
                </c:pt>
                <c:pt idx="19">
                  <c:v>944984.99333011522</c:v>
                </c:pt>
                <c:pt idx="20">
                  <c:v>991942.61428612261</c:v>
                </c:pt>
                <c:pt idx="21">
                  <c:v>953033.19737436983</c:v>
                </c:pt>
                <c:pt idx="22">
                  <c:v>673379.3160514473</c:v>
                </c:pt>
                <c:pt idx="23">
                  <c:v>585701.88365186297</c:v>
                </c:pt>
                <c:pt idx="24">
                  <c:v>612608.25813146052</c:v>
                </c:pt>
                <c:pt idx="25">
                  <c:v>965249.32123943279</c:v>
                </c:pt>
                <c:pt idx="26">
                  <c:v>857297.29413229437</c:v>
                </c:pt>
                <c:pt idx="27">
                  <c:v>1345177.447566116</c:v>
                </c:pt>
                <c:pt idx="28">
                  <c:v>1237679.4534985316</c:v>
                </c:pt>
                <c:pt idx="29">
                  <c:v>986444.78375094442</c:v>
                </c:pt>
                <c:pt idx="30">
                  <c:v>890875.36126587586</c:v>
                </c:pt>
                <c:pt idx="31">
                  <c:v>867541.5872243765</c:v>
                </c:pt>
                <c:pt idx="32">
                  <c:v>900157.8893789436</c:v>
                </c:pt>
                <c:pt idx="33">
                  <c:v>898976.87134993088</c:v>
                </c:pt>
                <c:pt idx="34">
                  <c:v>659970.46542937797</c:v>
                </c:pt>
                <c:pt idx="35">
                  <c:v>469851.95710606902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E-473B-85E0-B93D6D2900F5}"/>
            </c:ext>
          </c:extLst>
        </c:ser>
        <c:ser>
          <c:idx val="1"/>
          <c:order val="1"/>
          <c:tx>
            <c:strRef>
              <c:f>Calc!$A$162</c:f>
              <c:strCache>
                <c:ptCount val="1"/>
                <c:pt idx="0">
                  <c:v>Mine + Hardware +Hosting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Calc!$B$160:$AK$160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Calc!$B$162:$AK$162</c:f>
              <c:numCache>
                <c:formatCode>General</c:formatCode>
                <c:ptCount val="36"/>
                <c:pt idx="0">
                  <c:v>331805.50054248824</c:v>
                </c:pt>
                <c:pt idx="1">
                  <c:v>338297.6631866314</c:v>
                </c:pt>
                <c:pt idx="2">
                  <c:v>342211.58909358724</c:v>
                </c:pt>
                <c:pt idx="3">
                  <c:v>335194.3493856609</c:v>
                </c:pt>
                <c:pt idx="4">
                  <c:v>331946.09041823738</c:v>
                </c:pt>
                <c:pt idx="5">
                  <c:v>328514.87305819377</c:v>
                </c:pt>
                <c:pt idx="6">
                  <c:v>340901.61992213252</c:v>
                </c:pt>
                <c:pt idx="7">
                  <c:v>350835.20397467795</c:v>
                </c:pt>
                <c:pt idx="8">
                  <c:v>313120.02159007068</c:v>
                </c:pt>
                <c:pt idx="9">
                  <c:v>318559.66504588281</c:v>
                </c:pt>
                <c:pt idx="10">
                  <c:v>342217.55739492312</c:v>
                </c:pt>
                <c:pt idx="11">
                  <c:v>341227.98948438879</c:v>
                </c:pt>
                <c:pt idx="12">
                  <c:v>338720.21306002804</c:v>
                </c:pt>
                <c:pt idx="13">
                  <c:v>370112.35064076062</c:v>
                </c:pt>
                <c:pt idx="14">
                  <c:v>352398.16330855037</c:v>
                </c:pt>
                <c:pt idx="15">
                  <c:v>363901.15030804585</c:v>
                </c:pt>
                <c:pt idx="16">
                  <c:v>466150.62277609459</c:v>
                </c:pt>
                <c:pt idx="17">
                  <c:v>543628.59655831847</c:v>
                </c:pt>
                <c:pt idx="18">
                  <c:v>750913.73508611263</c:v>
                </c:pt>
                <c:pt idx="19">
                  <c:v>1093274.1044412265</c:v>
                </c:pt>
                <c:pt idx="20">
                  <c:v>1131508.8365083451</c:v>
                </c:pt>
                <c:pt idx="21">
                  <c:v>1083876.5307077034</c:v>
                </c:pt>
                <c:pt idx="22">
                  <c:v>795499.76049589191</c:v>
                </c:pt>
                <c:pt idx="23">
                  <c:v>699099.43920741871</c:v>
                </c:pt>
                <c:pt idx="24">
                  <c:v>717282.92479812738</c:v>
                </c:pt>
                <c:pt idx="25">
                  <c:v>1061201.0990172108</c:v>
                </c:pt>
                <c:pt idx="26">
                  <c:v>944526.18302118347</c:v>
                </c:pt>
                <c:pt idx="27">
                  <c:v>1423683.4475661162</c:v>
                </c:pt>
                <c:pt idx="28">
                  <c:v>1307462.5646096428</c:v>
                </c:pt>
                <c:pt idx="29">
                  <c:v>1047505.0059731668</c:v>
                </c:pt>
                <c:pt idx="30">
                  <c:v>943212.69459920935</c:v>
                </c:pt>
                <c:pt idx="31">
                  <c:v>911156.03166882112</c:v>
                </c:pt>
                <c:pt idx="32">
                  <c:v>935049.44493449933</c:v>
                </c:pt>
                <c:pt idx="33">
                  <c:v>925145.53801659774</c:v>
                </c:pt>
                <c:pt idx="34">
                  <c:v>677416.24320715596</c:v>
                </c:pt>
                <c:pt idx="35">
                  <c:v>478574.84599495807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E-473B-85E0-B93D6D2900F5}"/>
            </c:ext>
          </c:extLst>
        </c:ser>
        <c:ser>
          <c:idx val="2"/>
          <c:order val="2"/>
          <c:tx>
            <c:strRef>
              <c:f>Calc!$A$163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Calc!$B$160:$AK$160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Calc!$B$163:$AK$163</c:f>
              <c:numCache>
                <c:formatCode>General</c:formatCode>
                <c:ptCount val="36"/>
                <c:pt idx="0">
                  <c:v>314024.00000000006</c:v>
                </c:pt>
                <c:pt idx="1">
                  <c:v>308116.21365373774</c:v>
                </c:pt>
                <c:pt idx="2">
                  <c:v>303556.24943188537</c:v>
                </c:pt>
                <c:pt idx="3">
                  <c:v>250112.7143850704</c:v>
                </c:pt>
                <c:pt idx="4">
                  <c:v>231696.12884627681</c:v>
                </c:pt>
                <c:pt idx="5">
                  <c:v>217281.94536412615</c:v>
                </c:pt>
                <c:pt idx="6">
                  <c:v>262400.07044815674</c:v>
                </c:pt>
                <c:pt idx="7">
                  <c:v>292221.58551360865</c:v>
                </c:pt>
                <c:pt idx="8">
                  <c:v>188282.93335089827</c:v>
                </c:pt>
                <c:pt idx="9">
                  <c:v>208440.03755271895</c:v>
                </c:pt>
                <c:pt idx="10">
                  <c:v>275513.27554481861</c:v>
                </c:pt>
                <c:pt idx="11">
                  <c:v>282424.55211640883</c:v>
                </c:pt>
                <c:pt idx="12">
                  <c:v>285706.04728186433</c:v>
                </c:pt>
                <c:pt idx="13">
                  <c:v>360934.65854806744</c:v>
                </c:pt>
                <c:pt idx="14">
                  <c:v>332154.04786305584</c:v>
                </c:pt>
                <c:pt idx="15">
                  <c:v>362748.78880082763</c:v>
                </c:pt>
                <c:pt idx="16">
                  <c:v>568435.08370125992</c:v>
                </c:pt>
                <c:pt idx="17">
                  <c:v>714536.75105437834</c:v>
                </c:pt>
                <c:pt idx="18">
                  <c:v>1095660.75689729</c:v>
                </c:pt>
                <c:pt idx="19">
                  <c:v>1700868.7840118099</c:v>
                </c:pt>
                <c:pt idx="20">
                  <c:v>1746333.6744359054</c:v>
                </c:pt>
                <c:pt idx="21">
                  <c:v>1636756.7395157903</c:v>
                </c:pt>
                <c:pt idx="22">
                  <c:v>1133994.1443408418</c:v>
                </c:pt>
                <c:pt idx="23">
                  <c:v>963841.86721324502</c:v>
                </c:pt>
                <c:pt idx="24">
                  <c:v>976967.54369494435</c:v>
                </c:pt>
                <c:pt idx="25">
                  <c:v>1500452.1055598715</c:v>
                </c:pt>
                <c:pt idx="26">
                  <c:v>1304980.1791852084</c:v>
                </c:pt>
                <c:pt idx="27">
                  <c:v>2009522.1797625253</c:v>
                </c:pt>
                <c:pt idx="28">
                  <c:v>1818327.3300954513</c:v>
                </c:pt>
                <c:pt idx="29">
                  <c:v>1426912.9106960543</c:v>
                </c:pt>
                <c:pt idx="30">
                  <c:v>1268669.8937388242</c:v>
                </c:pt>
                <c:pt idx="31">
                  <c:v>1220220.0837690658</c:v>
                </c:pt>
                <c:pt idx="32">
                  <c:v>1249310.6539992758</c:v>
                </c:pt>
                <c:pt idx="33">
                  <c:v>1232355.653950843</c:v>
                </c:pt>
                <c:pt idx="34">
                  <c:v>894591.30790168571</c:v>
                </c:pt>
                <c:pt idx="35">
                  <c:v>629759.621551355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EE-473B-85E0-B93D6D290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4623807"/>
        <c:axId val="1904628383"/>
      </c:lineChart>
      <c:catAx>
        <c:axId val="190462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628383"/>
        <c:crosses val="autoZero"/>
        <c:auto val="1"/>
        <c:lblAlgn val="ctr"/>
        <c:lblOffset val="100"/>
        <c:noMultiLvlLbl val="0"/>
      </c:catAx>
      <c:valAx>
        <c:axId val="190462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62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starting November</a:t>
            </a:r>
            <a:r>
              <a:rPr lang="en-US" baseline="0"/>
              <a:t> 2017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Calc!$A$185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Calc!$B$184:$AK$184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Calc!$B$185:$AK$185</c:f>
              <c:numCache>
                <c:formatCode>General</c:formatCode>
                <c:ptCount val="36"/>
                <c:pt idx="0">
                  <c:v>102062.77240771228</c:v>
                </c:pt>
                <c:pt idx="1">
                  <c:v>443638.52344595775</c:v>
                </c:pt>
                <c:pt idx="2">
                  <c:v>363957.5362001512</c:v>
                </c:pt>
                <c:pt idx="3">
                  <c:v>419395.83626369201</c:v>
                </c:pt>
                <c:pt idx="4">
                  <c:v>377280.77678965911</c:v>
                </c:pt>
                <c:pt idx="5">
                  <c:v>383482.44487591233</c:v>
                </c:pt>
                <c:pt idx="6">
                  <c:v>412539.64051552949</c:v>
                </c:pt>
                <c:pt idx="7">
                  <c:v>358727.17238669912</c:v>
                </c:pt>
                <c:pt idx="8">
                  <c:v>420142.7112101157</c:v>
                </c:pt>
                <c:pt idx="9">
                  <c:v>380417.94593452755</c:v>
                </c:pt>
                <c:pt idx="10">
                  <c:v>385480.88059307606</c:v>
                </c:pt>
                <c:pt idx="11">
                  <c:v>404438.35679431271</c:v>
                </c:pt>
                <c:pt idx="12">
                  <c:v>364740.3940352794</c:v>
                </c:pt>
                <c:pt idx="13">
                  <c:v>253263.80375764909</c:v>
                </c:pt>
                <c:pt idx="14">
                  <c:v>257824.36643188031</c:v>
                </c:pt>
                <c:pt idx="15">
                  <c:v>269352.83637996548</c:v>
                </c:pt>
                <c:pt idx="16">
                  <c:v>309331.3944696947</c:v>
                </c:pt>
                <c:pt idx="17">
                  <c:v>414860.82394115231</c:v>
                </c:pt>
                <c:pt idx="18">
                  <c:v>590410.30035268411</c:v>
                </c:pt>
                <c:pt idx="19">
                  <c:v>757396.36402254098</c:v>
                </c:pt>
                <c:pt idx="20">
                  <c:v>906319.77622395579</c:v>
                </c:pt>
                <c:pt idx="21">
                  <c:v>895573.71139758464</c:v>
                </c:pt>
                <c:pt idx="22">
                  <c:v>897857.38667780056</c:v>
                </c:pt>
                <c:pt idx="23">
                  <c:v>710424.73529131967</c:v>
                </c:pt>
                <c:pt idx="24">
                  <c:v>769811.08936675126</c:v>
                </c:pt>
                <c:pt idx="25">
                  <c:v>606851.04932382342</c:v>
                </c:pt>
                <c:pt idx="26">
                  <c:v>826167.91039782309</c:v>
                </c:pt>
                <c:pt idx="27">
                  <c:v>932396.39493302756</c:v>
                </c:pt>
                <c:pt idx="28">
                  <c:v>513126.4491171969</c:v>
                </c:pt>
                <c:pt idx="29">
                  <c:v>674722.0217470132</c:v>
                </c:pt>
                <c:pt idx="30">
                  <c:v>933218.28735796816</c:v>
                </c:pt>
                <c:pt idx="31">
                  <c:v>917330.91028342361</c:v>
                </c:pt>
                <c:pt idx="32">
                  <c:v>892645.11102176306</c:v>
                </c:pt>
                <c:pt idx="33">
                  <c:v>1205362.2564310986</c:v>
                </c:pt>
                <c:pt idx="34">
                  <c:v>1078566.3196068783</c:v>
                </c:pt>
                <c:pt idx="35">
                  <c:v>1124333.3509575962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04-4FE4-9ACA-65481338096A}"/>
            </c:ext>
          </c:extLst>
        </c:ser>
        <c:ser>
          <c:idx val="1"/>
          <c:order val="1"/>
          <c:tx>
            <c:strRef>
              <c:f>Calc!$A$186</c:f>
              <c:strCache>
                <c:ptCount val="1"/>
                <c:pt idx="0">
                  <c:v>Mine + Hardware +Hosting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Calc!$B$184:$AK$184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Calc!$B$186:$AK$186</c:f>
              <c:numCache>
                <c:formatCode>General</c:formatCode>
                <c:ptCount val="36"/>
                <c:pt idx="0">
                  <c:v>416086.77240771236</c:v>
                </c:pt>
                <c:pt idx="1">
                  <c:v>748939.63455706893</c:v>
                </c:pt>
                <c:pt idx="2">
                  <c:v>660535.75842237356</c:v>
                </c:pt>
                <c:pt idx="3">
                  <c:v>707251.1695970255</c:v>
                </c:pt>
                <c:pt idx="4">
                  <c:v>656413.22123410366</c:v>
                </c:pt>
                <c:pt idx="5">
                  <c:v>653892.00043146801</c:v>
                </c:pt>
                <c:pt idx="6">
                  <c:v>674226.30718219629</c:v>
                </c:pt>
                <c:pt idx="7">
                  <c:v>611690.95016447711</c:v>
                </c:pt>
                <c:pt idx="8">
                  <c:v>664383.60009900481</c:v>
                </c:pt>
                <c:pt idx="9">
                  <c:v>615935.94593452779</c:v>
                </c:pt>
                <c:pt idx="10">
                  <c:v>612275.99170418736</c:v>
                </c:pt>
                <c:pt idx="11">
                  <c:v>622510.57901653508</c:v>
                </c:pt>
                <c:pt idx="12">
                  <c:v>574089.72736861301</c:v>
                </c:pt>
                <c:pt idx="13">
                  <c:v>453890.24820209376</c:v>
                </c:pt>
                <c:pt idx="14">
                  <c:v>449727.92198743607</c:v>
                </c:pt>
                <c:pt idx="15">
                  <c:v>452533.50304663234</c:v>
                </c:pt>
                <c:pt idx="16">
                  <c:v>483789.17224747268</c:v>
                </c:pt>
                <c:pt idx="17">
                  <c:v>580595.71283004142</c:v>
                </c:pt>
                <c:pt idx="18">
                  <c:v>747422.30035268434</c:v>
                </c:pt>
                <c:pt idx="19">
                  <c:v>905685.47513365233</c:v>
                </c:pt>
                <c:pt idx="20">
                  <c:v>1045885.9984461782</c:v>
                </c:pt>
                <c:pt idx="21">
                  <c:v>1026417.0447309181</c:v>
                </c:pt>
                <c:pt idx="22">
                  <c:v>1019977.8311222452</c:v>
                </c:pt>
                <c:pt idx="23">
                  <c:v>823822.2908468754</c:v>
                </c:pt>
                <c:pt idx="24">
                  <c:v>874485.75603341812</c:v>
                </c:pt>
                <c:pt idx="25">
                  <c:v>702802.8271016014</c:v>
                </c:pt>
                <c:pt idx="26">
                  <c:v>913396.79928671219</c:v>
                </c:pt>
                <c:pt idx="27">
                  <c:v>1010902.3949330277</c:v>
                </c:pt>
                <c:pt idx="28">
                  <c:v>582909.5602283082</c:v>
                </c:pt>
                <c:pt idx="29">
                  <c:v>735782.24396923557</c:v>
                </c:pt>
                <c:pt idx="30">
                  <c:v>985555.62069130165</c:v>
                </c:pt>
                <c:pt idx="31">
                  <c:v>960945.35472786822</c:v>
                </c:pt>
                <c:pt idx="32">
                  <c:v>927536.6665773188</c:v>
                </c:pt>
                <c:pt idx="33">
                  <c:v>1231530.9230977653</c:v>
                </c:pt>
                <c:pt idx="34">
                  <c:v>1096012.0973846563</c:v>
                </c:pt>
                <c:pt idx="35">
                  <c:v>1133056.2398464852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04-4FE4-9ACA-65481338096A}"/>
            </c:ext>
          </c:extLst>
        </c:ser>
        <c:ser>
          <c:idx val="2"/>
          <c:order val="2"/>
          <c:tx>
            <c:strRef>
              <c:f>Calc!$A$187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Calc!$B$184:$AK$184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Calc!$B$187:$AK$187</c:f>
              <c:numCache>
                <c:formatCode>General</c:formatCode>
                <c:ptCount val="36"/>
                <c:pt idx="0">
                  <c:v>314024.00000000006</c:v>
                </c:pt>
                <c:pt idx="1">
                  <c:v>765603.45031073643</c:v>
                </c:pt>
                <c:pt idx="2">
                  <c:v>454286.43121236906</c:v>
                </c:pt>
                <c:pt idx="3">
                  <c:v>447886.38127306092</c:v>
                </c:pt>
                <c:pt idx="4">
                  <c:v>360013.9290466677</c:v>
                </c:pt>
                <c:pt idx="5">
                  <c:v>334084.23145023925</c:v>
                </c:pt>
                <c:pt idx="6">
                  <c:v>332485.63853484864</c:v>
                </c:pt>
                <c:pt idx="7">
                  <c:v>272048.96821199852</c:v>
                </c:pt>
                <c:pt idx="8">
                  <c:v>301663.63147056923</c:v>
                </c:pt>
                <c:pt idx="9">
                  <c:v>261887.2169960106</c:v>
                </c:pt>
                <c:pt idx="10">
                  <c:v>255767.8080477936</c:v>
                </c:pt>
                <c:pt idx="11">
                  <c:v>259185.87493963938</c:v>
                </c:pt>
                <c:pt idx="12">
                  <c:v>225423.09177403929</c:v>
                </c:pt>
                <c:pt idx="13">
                  <c:v>149555.23834518532</c:v>
                </c:pt>
                <c:pt idx="14">
                  <c:v>146606.77290941717</c:v>
                </c:pt>
                <c:pt idx="15">
                  <c:v>147856.90096064133</c:v>
                </c:pt>
                <c:pt idx="16">
                  <c:v>164103.34082237951</c:v>
                </c:pt>
                <c:pt idx="17">
                  <c:v>213051.40375565211</c:v>
                </c:pt>
                <c:pt idx="18">
                  <c:v>293354.46568814199</c:v>
                </c:pt>
                <c:pt idx="19">
                  <c:v>366485.83759084938</c:v>
                </c:pt>
                <c:pt idx="20">
                  <c:v>429572.96708092024</c:v>
                </c:pt>
                <c:pt idx="21">
                  <c:v>416612.96690098121</c:v>
                </c:pt>
                <c:pt idx="22">
                  <c:v>411475.16024938773</c:v>
                </c:pt>
                <c:pt idx="23">
                  <c:v>321179.54085014341</c:v>
                </c:pt>
                <c:pt idx="24">
                  <c:v>343379.03268378897</c:v>
                </c:pt>
                <c:pt idx="25">
                  <c:v>266989.89403594984</c:v>
                </c:pt>
                <c:pt idx="26">
                  <c:v>359385.61815029453</c:v>
                </c:pt>
                <c:pt idx="27">
                  <c:v>401271.8251127078</c:v>
                </c:pt>
                <c:pt idx="28">
                  <c:v>218458.94121856781</c:v>
                </c:pt>
                <c:pt idx="29">
                  <c:v>284060.86635671509</c:v>
                </c:pt>
                <c:pt idx="30">
                  <c:v>390439.38727536902</c:v>
                </c:pt>
                <c:pt idx="31">
                  <c:v>381774.48685596127</c:v>
                </c:pt>
                <c:pt idx="32">
                  <c:v>369635.79276918015</c:v>
                </c:pt>
                <c:pt idx="33">
                  <c:v>496406.44757016463</c:v>
                </c:pt>
                <c:pt idx="34">
                  <c:v>442085.16565942753</c:v>
                </c:pt>
                <c:pt idx="35">
                  <c:v>458966.76110817166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04-4FE4-9ACA-654813380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4283855"/>
        <c:axId val="284283439"/>
      </c:lineChart>
      <c:catAx>
        <c:axId val="28428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283439"/>
        <c:crosses val="autoZero"/>
        <c:auto val="1"/>
        <c:lblAlgn val="ctr"/>
        <c:lblOffset val="100"/>
        <c:noMultiLvlLbl val="0"/>
      </c:catAx>
      <c:valAx>
        <c:axId val="28428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28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Calc!$A$213</c:f>
              <c:strCache>
                <c:ptCount val="1"/>
                <c:pt idx="0">
                  <c:v>Mine and Hold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Calc!$B$212:$AK$212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Calc!$B$213:$AK$213</c:f>
              <c:numCache>
                <c:formatCode>General</c:formatCode>
                <c:ptCount val="36"/>
                <c:pt idx="0">
                  <c:v>8.2874715045893108</c:v>
                </c:pt>
                <c:pt idx="1">
                  <c:v>36.023336762882508</c:v>
                </c:pt>
                <c:pt idx="2">
                  <c:v>29.553260596234427</c:v>
                </c:pt>
                <c:pt idx="3">
                  <c:v>34.054836647922684</c:v>
                </c:pt>
                <c:pt idx="4">
                  <c:v>30.635104388339677</c:v>
                </c:pt>
                <c:pt idx="5">
                  <c:v>31.138678280497253</c:v>
                </c:pt>
                <c:pt idx="6">
                  <c:v>33.498115273886306</c:v>
                </c:pt>
                <c:pt idx="7">
                  <c:v>29.12855636725795</c:v>
                </c:pt>
                <c:pt idx="8">
                  <c:v>34.115482706127452</c:v>
                </c:pt>
                <c:pt idx="9">
                  <c:v>30.889841735560804</c:v>
                </c:pt>
                <c:pt idx="10">
                  <c:v>31.30095075917917</c:v>
                </c:pt>
                <c:pt idx="11">
                  <c:v>32.840293068920374</c:v>
                </c:pt>
                <c:pt idx="12">
                  <c:v>29.616828455971298</c:v>
                </c:pt>
                <c:pt idx="13">
                  <c:v>20.564957302951075</c:v>
                </c:pt>
                <c:pt idx="14">
                  <c:v>20.935273847524275</c:v>
                </c:pt>
                <c:pt idx="15">
                  <c:v>21.871382713983504</c:v>
                </c:pt>
                <c:pt idx="16">
                  <c:v>25.11763159736347</c:v>
                </c:pt>
                <c:pt idx="17">
                  <c:v>33.686594785494407</c:v>
                </c:pt>
                <c:pt idx="18">
                  <c:v>47.94116821207524</c:v>
                </c:pt>
                <c:pt idx="19">
                  <c:v>61.500394673210472</c:v>
                </c:pt>
                <c:pt idx="20">
                  <c:v>73.592938368331303</c:v>
                </c:pt>
                <c:pt idx="21">
                  <c:v>72.720360601393324</c:v>
                </c:pt>
                <c:pt idx="22">
                  <c:v>72.905794461007886</c:v>
                </c:pt>
                <c:pt idx="23">
                  <c:v>57.686310208807569</c:v>
                </c:pt>
                <c:pt idx="24">
                  <c:v>62.508467255409613</c:v>
                </c:pt>
                <c:pt idx="25">
                  <c:v>49.276152902361076</c:v>
                </c:pt>
                <c:pt idx="26">
                  <c:v>67.084626979138164</c:v>
                </c:pt>
                <c:pt idx="27">
                  <c:v>75.710353263001977</c:v>
                </c:pt>
                <c:pt idx="28">
                  <c:v>41.665738887850637</c:v>
                </c:pt>
                <c:pt idx="29">
                  <c:v>54.787258829397885</c:v>
                </c:pt>
                <c:pt idx="30">
                  <c:v>75.77709072163502</c:v>
                </c:pt>
                <c:pt idx="31">
                  <c:v>74.487039690471732</c:v>
                </c:pt>
                <c:pt idx="32">
                  <c:v>72.482558985873851</c:v>
                </c:pt>
                <c:pt idx="33">
                  <c:v>97.875112709806842</c:v>
                </c:pt>
                <c:pt idx="34">
                  <c:v>87.579314461933393</c:v>
                </c:pt>
                <c:pt idx="35">
                  <c:v>91.295585921359859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57-4574-9878-25C264D88727}"/>
            </c:ext>
          </c:extLst>
        </c:ser>
        <c:ser>
          <c:idx val="1"/>
          <c:order val="1"/>
          <c:tx>
            <c:strRef>
              <c:f>Calc!$A$214</c:f>
              <c:strCache>
                <c:ptCount val="1"/>
                <c:pt idx="0">
                  <c:v>Mine + Hardware +Hosting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Calc!$B$212:$AK$212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Calc!$B$214:$AK$214</c:f>
              <c:numCache>
                <c:formatCode>General</c:formatCode>
                <c:ptCount val="36"/>
                <c:pt idx="0">
                  <c:v>33.786141493300114</c:v>
                </c:pt>
                <c:pt idx="1">
                  <c:v>60.813710363018011</c:v>
                </c:pt>
                <c:pt idx="2">
                  <c:v>53.635337807794642</c:v>
                </c:pt>
                <c:pt idx="3">
                  <c:v>57.428617470907596</c:v>
                </c:pt>
                <c:pt idx="4">
                  <c:v>53.30058882274929</c:v>
                </c:pt>
                <c:pt idx="5">
                  <c:v>53.095866326331567</c:v>
                </c:pt>
                <c:pt idx="6">
                  <c:v>54.747006931145322</c:v>
                </c:pt>
                <c:pt idx="7">
                  <c:v>49.669151635941667</c:v>
                </c:pt>
                <c:pt idx="8">
                  <c:v>53.94778158623587</c:v>
                </c:pt>
                <c:pt idx="9">
                  <c:v>50.013844227093919</c:v>
                </c:pt>
                <c:pt idx="10">
                  <c:v>49.716656862136986</c:v>
                </c:pt>
                <c:pt idx="11">
                  <c:v>50.547702783302888</c:v>
                </c:pt>
                <c:pt idx="12">
                  <c:v>46.615941781778517</c:v>
                </c:pt>
                <c:pt idx="13">
                  <c:v>36.855774240182996</c:v>
                </c:pt>
                <c:pt idx="14">
                  <c:v>36.517794396180889</c:v>
                </c:pt>
                <c:pt idx="15">
                  <c:v>36.745606874064819</c:v>
                </c:pt>
                <c:pt idx="16">
                  <c:v>39.28355936886949</c:v>
                </c:pt>
                <c:pt idx="17">
                  <c:v>47.144226168425128</c:v>
                </c:pt>
                <c:pt idx="18">
                  <c:v>60.690503206430662</c:v>
                </c:pt>
                <c:pt idx="19">
                  <c:v>73.541433278990596</c:v>
                </c:pt>
                <c:pt idx="20">
                  <c:v>84.925680585536114</c:v>
                </c:pt>
                <c:pt idx="21">
                  <c:v>83.344806430022842</c:v>
                </c:pt>
                <c:pt idx="22">
                  <c:v>82.821943901062099</c:v>
                </c:pt>
                <c:pt idx="23">
                  <c:v>66.894163260286476</c:v>
                </c:pt>
                <c:pt idx="24">
                  <c:v>71.008023918313228</c:v>
                </c:pt>
                <c:pt idx="25">
                  <c:v>57.067413176689392</c:v>
                </c:pt>
                <c:pt idx="26">
                  <c:v>74.167590864891196</c:v>
                </c:pt>
                <c:pt idx="27">
                  <c:v>82.085020760179688</c:v>
                </c:pt>
                <c:pt idx="28">
                  <c:v>47.332109996453049</c:v>
                </c:pt>
                <c:pt idx="29">
                  <c:v>59.745333549424998</c:v>
                </c:pt>
                <c:pt idx="30">
                  <c:v>80.026869053086827</c:v>
                </c:pt>
                <c:pt idx="31">
                  <c:v>78.028521633348234</c:v>
                </c:pt>
                <c:pt idx="32">
                  <c:v>75.315744540175061</c:v>
                </c:pt>
                <c:pt idx="33">
                  <c:v>100.00000187553275</c:v>
                </c:pt>
                <c:pt idx="34">
                  <c:v>88.995907239084005</c:v>
                </c:pt>
                <c:pt idx="35">
                  <c:v>92.003882309935165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57-4574-9878-25C264D88727}"/>
            </c:ext>
          </c:extLst>
        </c:ser>
        <c:ser>
          <c:idx val="2"/>
          <c:order val="2"/>
          <c:tx>
            <c:strRef>
              <c:f>Calc!$A$215</c:f>
              <c:strCache>
                <c:ptCount val="1"/>
                <c:pt idx="0">
                  <c:v>Buy and Hodl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Calc!$B$212:$AK$212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cat>
          <c:val>
            <c:numRef>
              <c:f>Calc!$B$215:$AK$215</c:f>
              <c:numCache>
                <c:formatCode>General</c:formatCode>
                <c:ptCount val="36"/>
                <c:pt idx="0">
                  <c:v>25.498669988710805</c:v>
                </c:pt>
                <c:pt idx="1">
                  <c:v>62.166808020061573</c:v>
                </c:pt>
                <c:pt idx="2">
                  <c:v>36.887944201186436</c:v>
                </c:pt>
                <c:pt idx="3">
                  <c:v>36.368261752349127</c:v>
                </c:pt>
                <c:pt idx="4">
                  <c:v>29.233040685107269</c:v>
                </c:pt>
                <c:pt idx="5">
                  <c:v>27.127555747910122</c:v>
                </c:pt>
                <c:pt idx="6">
                  <c:v>26.99775040438276</c:v>
                </c:pt>
                <c:pt idx="7">
                  <c:v>22.090307942090494</c:v>
                </c:pt>
                <c:pt idx="8">
                  <c:v>24.495011166229709</c:v>
                </c:pt>
                <c:pt idx="9">
                  <c:v>21.265176293669175</c:v>
                </c:pt>
                <c:pt idx="10">
                  <c:v>20.768281822875384</c:v>
                </c:pt>
                <c:pt idx="11">
                  <c:v>21.045827996653546</c:v>
                </c:pt>
                <c:pt idx="12">
                  <c:v>18.30429847712626</c:v>
                </c:pt>
                <c:pt idx="13">
                  <c:v>12.143847819424209</c:v>
                </c:pt>
                <c:pt idx="14">
                  <c:v>11.904433166022645</c:v>
                </c:pt>
                <c:pt idx="15">
                  <c:v>12.005943250034679</c:v>
                </c:pt>
                <c:pt idx="16">
                  <c:v>13.325150089403321</c:v>
                </c:pt>
                <c:pt idx="17">
                  <c:v>17.299720514982784</c:v>
                </c:pt>
                <c:pt idx="18">
                  <c:v>23.820308990066106</c:v>
                </c:pt>
                <c:pt idx="19">
                  <c:v>29.758558034625796</c:v>
                </c:pt>
                <c:pt idx="20">
                  <c:v>34.881217116104864</c:v>
                </c:pt>
                <c:pt idx="21">
                  <c:v>33.828868354093366</c:v>
                </c:pt>
                <c:pt idx="22">
                  <c:v>33.411679743430533</c:v>
                </c:pt>
                <c:pt idx="23">
                  <c:v>26.079698109900729</c:v>
                </c:pt>
                <c:pt idx="24">
                  <c:v>27.882291275337792</c:v>
                </c:pt>
                <c:pt idx="25">
                  <c:v>21.679512388682237</c:v>
                </c:pt>
                <c:pt idx="26">
                  <c:v>29.182021998010327</c:v>
                </c:pt>
                <c:pt idx="27">
                  <c:v>32.58317149108543</c:v>
                </c:pt>
                <c:pt idx="28">
                  <c:v>17.73881119983005</c:v>
                </c:pt>
                <c:pt idx="29">
                  <c:v>23.065671056789164</c:v>
                </c:pt>
                <c:pt idx="30">
                  <c:v>31.703580257334107</c:v>
                </c:pt>
                <c:pt idx="31">
                  <c:v>30.999992517927183</c:v>
                </c:pt>
                <c:pt idx="32">
                  <c:v>30.014333604555123</c:v>
                </c:pt>
                <c:pt idx="33">
                  <c:v>40.308078958486924</c:v>
                </c:pt>
                <c:pt idx="34">
                  <c:v>35.897204500465847</c:v>
                </c:pt>
                <c:pt idx="35">
                  <c:v>37.267985814092988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57-4574-9878-25C264D88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642224"/>
        <c:axId val="1573636400"/>
      </c:lineChart>
      <c:catAx>
        <c:axId val="15736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36400"/>
        <c:crosses val="autoZero"/>
        <c:auto val="1"/>
        <c:lblAlgn val="ctr"/>
        <c:lblOffset val="100"/>
        <c:noMultiLvlLbl val="0"/>
      </c:catAx>
      <c:valAx>
        <c:axId val="157363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4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Bitcoins</a:t>
            </a:r>
            <a:r>
              <a:rPr lang="en-US" baseline="0"/>
              <a:t> mined with BMN with different HR increases for year 2 and 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Calc!$D$12</c:f>
              <c:strCache>
                <c:ptCount val="1"/>
                <c:pt idx="0">
                  <c:v>355826.1265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Calc!$E$12:$AN$12</c:f>
              <c:numCache>
                <c:formatCode>General</c:formatCode>
                <c:ptCount val="36"/>
                <c:pt idx="0">
                  <c:v>425676.84040313202</c:v>
                </c:pt>
                <c:pt idx="1">
                  <c:v>688054.03745326656</c:v>
                </c:pt>
                <c:pt idx="2">
                  <c:v>900637.2328133597</c:v>
                </c:pt>
                <c:pt idx="3">
                  <c:v>813841.2410262957</c:v>
                </c:pt>
                <c:pt idx="4">
                  <c:v>1454160.4873991248</c:v>
                </c:pt>
                <c:pt idx="5">
                  <c:v>1283942.2258578995</c:v>
                </c:pt>
                <c:pt idx="6">
                  <c:v>1948058.9855407139</c:v>
                </c:pt>
                <c:pt idx="7">
                  <c:v>2688417.151717837</c:v>
                </c:pt>
                <c:pt idx="8">
                  <c:v>6628651.3586529978</c:v>
                </c:pt>
                <c:pt idx="9">
                  <c:v>3894999.1725789537</c:v>
                </c:pt>
                <c:pt idx="10">
                  <c:v>3558506.0984140579</c:v>
                </c:pt>
                <c:pt idx="11">
                  <c:v>3004556.4235263122</c:v>
                </c:pt>
                <c:pt idx="12">
                  <c:v>2854052.0778315105</c:v>
                </c:pt>
                <c:pt idx="13">
                  <c:v>2878685.2759246603</c:v>
                </c:pt>
                <c:pt idx="14">
                  <c:v>2345655.6308319545</c:v>
                </c:pt>
                <c:pt idx="15">
                  <c:v>2579637.9813604197</c:v>
                </c:pt>
                <c:pt idx="16">
                  <c:v>2235834.8204894746</c:v>
                </c:pt>
                <c:pt idx="17">
                  <c:v>2185425.5564401811</c:v>
                </c:pt>
                <c:pt idx="18">
                  <c:v>2255216.8010768108</c:v>
                </c:pt>
                <c:pt idx="19">
                  <c:v>1935427.6924081899</c:v>
                </c:pt>
                <c:pt idx="20">
                  <c:v>1294860.326776382</c:v>
                </c:pt>
                <c:pt idx="21">
                  <c:v>1281439.0123638078</c:v>
                </c:pt>
                <c:pt idx="22">
                  <c:v>1262759.7376103799</c:v>
                </c:pt>
                <c:pt idx="23">
                  <c:v>1410201.3852075106</c:v>
                </c:pt>
                <c:pt idx="24">
                  <c:v>1825058.0255357902</c:v>
                </c:pt>
                <c:pt idx="25">
                  <c:v>2539884.6841160287</c:v>
                </c:pt>
                <c:pt idx="26">
                  <c:v>3260916.7993886587</c:v>
                </c:pt>
                <c:pt idx="27">
                  <c:v>3382159.1870462028</c:v>
                </c:pt>
                <c:pt idx="28">
                  <c:v>3571028.8165390273</c:v>
                </c:pt>
                <c:pt idx="29">
                  <c:v>3588897.0357811754</c:v>
                </c:pt>
                <c:pt idx="30">
                  <c:v>2823668.0847309595</c:v>
                </c:pt>
                <c:pt idx="31">
                  <c:v>2965579.0132140922</c:v>
                </c:pt>
                <c:pt idx="32">
                  <c:v>2311618.2706983816</c:v>
                </c:pt>
                <c:pt idx="33">
                  <c:v>3049249.5456191669</c:v>
                </c:pt>
                <c:pt idx="34">
                  <c:v>3462529.4653005069</c:v>
                </c:pt>
                <c:pt idx="35">
                  <c:v>1873037.5678717801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E-429D-B8A2-EBE9392A6D3C}"/>
            </c:ext>
          </c:extLst>
        </c:ser>
        <c:ser>
          <c:idx val="1"/>
          <c:order val="1"/>
          <c:tx>
            <c:strRef>
              <c:f>Calc!$D$13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Calc!$E$13:$AN$13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7E-429D-B8A2-EBE9392A6D3C}"/>
            </c:ext>
          </c:extLst>
        </c:ser>
        <c:ser>
          <c:idx val="2"/>
          <c:order val="2"/>
          <c:tx>
            <c:strRef>
              <c:f>Calc!$D$14</c:f>
              <c:strCache>
                <c:ptCount val="1"/>
                <c:pt idx="0">
                  <c:v>0.427088907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Calc!$E$14:$AN$14</c:f>
              <c:numCache>
                <c:formatCode>General</c:formatCode>
                <c:ptCount val="36"/>
                <c:pt idx="0">
                  <c:v>0.39093577143355884</c:v>
                </c:pt>
                <c:pt idx="1">
                  <c:v>0.33437260720947393</c:v>
                </c:pt>
                <c:pt idx="2">
                  <c:v>0.31982293039892085</c:v>
                </c:pt>
                <c:pt idx="3">
                  <c:v>0.28107062537841238</c:v>
                </c:pt>
                <c:pt idx="4">
                  <c:v>0.27830225341509035</c:v>
                </c:pt>
                <c:pt idx="5">
                  <c:v>0.28138431973130373</c:v>
                </c:pt>
                <c:pt idx="6">
                  <c:v>0.27280309971922412</c:v>
                </c:pt>
                <c:pt idx="7">
                  <c:v>0.24754757627904411</c:v>
                </c:pt>
                <c:pt idx="8">
                  <c:v>0.27323421755036281</c:v>
                </c:pt>
                <c:pt idx="9">
                  <c:v>0.27723277402871138</c:v>
                </c:pt>
                <c:pt idx="10">
                  <c:v>0.29775741391378252</c:v>
                </c:pt>
                <c:pt idx="11">
                  <c:v>0.28073441307701696</c:v>
                </c:pt>
                <c:pt idx="12">
                  <c:v>0.26518775169011727</c:v>
                </c:pt>
                <c:pt idx="13">
                  <c:v>0.25002678135663631</c:v>
                </c:pt>
                <c:pt idx="14">
                  <c:v>0.2361806637225235</c:v>
                </c:pt>
                <c:pt idx="15">
                  <c:v>0.22310132384116763</c:v>
                </c:pt>
                <c:pt idx="16">
                  <c:v>0.2103464641971643</c:v>
                </c:pt>
                <c:pt idx="17">
                  <c:v>0.19869778451816908</c:v>
                </c:pt>
                <c:pt idx="18">
                  <c:v>0.18733809238605095</c:v>
                </c:pt>
                <c:pt idx="19">
                  <c:v>0.17696358270171578</c:v>
                </c:pt>
                <c:pt idx="20">
                  <c:v>0.16684645017825619</c:v>
                </c:pt>
                <c:pt idx="21">
                  <c:v>0.15760673768238931</c:v>
                </c:pt>
                <c:pt idx="22">
                  <c:v>0.14887870695688718</c:v>
                </c:pt>
                <c:pt idx="23">
                  <c:v>0.1403672065385046</c:v>
                </c:pt>
                <c:pt idx="24">
                  <c:v>0.13259387584505505</c:v>
                </c:pt>
                <c:pt idx="25">
                  <c:v>0.12501339067831485</c:v>
                </c:pt>
                <c:pt idx="26">
                  <c:v>0.11809033186125859</c:v>
                </c:pt>
                <c:pt idx="27">
                  <c:v>0.1115506619205808</c:v>
                </c:pt>
                <c:pt idx="28">
                  <c:v>0.10517323209857929</c:v>
                </c:pt>
                <c:pt idx="29">
                  <c:v>9.9348892259081792E-2</c:v>
                </c:pt>
                <c:pt idx="30">
                  <c:v>4.5400813205801888E-2</c:v>
                </c:pt>
                <c:pt idx="31">
                  <c:v>4.288658254250647E-2</c:v>
                </c:pt>
                <c:pt idx="32">
                  <c:v>4.0434726446259978E-2</c:v>
                </c:pt>
                <c:pt idx="33">
                  <c:v>3.8195510407720866E-2</c:v>
                </c:pt>
                <c:pt idx="34">
                  <c:v>3.6080298879856872E-2</c:v>
                </c:pt>
                <c:pt idx="35">
                  <c:v>3.4017562809075433E-2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7E-429D-B8A2-EBE9392A6D3C}"/>
            </c:ext>
          </c:extLst>
        </c:ser>
        <c:ser>
          <c:idx val="3"/>
          <c:order val="3"/>
          <c:tx>
            <c:strRef>
              <c:f>Calc!$D$15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Calc!$E$15:$AN$15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7E-429D-B8A2-EBE9392A6D3C}"/>
            </c:ext>
          </c:extLst>
        </c:ser>
        <c:ser>
          <c:idx val="4"/>
          <c:order val="4"/>
          <c:tx>
            <c:strRef>
              <c:f>Calc!$D$16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Calc!$E$16:$AN$16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7E-429D-B8A2-EBE9392A6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9313120"/>
        <c:axId val="569312288"/>
      </c:lineChart>
      <c:catAx>
        <c:axId val="56931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2288"/>
        <c:crosses val="autoZero"/>
        <c:auto val="1"/>
        <c:lblAlgn val="ctr"/>
        <c:lblOffset val="100"/>
        <c:noMultiLvlLbl val="0"/>
      </c:catAx>
      <c:valAx>
        <c:axId val="56931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31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value of buy&amp;hodl vs mine&amp;hodl with BMN</a:t>
            </a:r>
            <a:r>
              <a:rPr lang="en-US" baseline="0"/>
              <a:t> with various hash rate increases and yearly price increase of 50%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Calc!$D$6</c:f>
              <c:strCache>
                <c:ptCount val="1"/>
                <c:pt idx="0">
                  <c:v>803478.3502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Calc!$E$6:$AN$6</c:f>
              <c:numCache>
                <c:formatCode>General</c:formatCode>
                <c:ptCount val="36"/>
                <c:pt idx="0">
                  <c:v>961205.76865223376</c:v>
                </c:pt>
                <c:pt idx="1">
                  <c:v>1553670.4071525375</c:v>
                </c:pt>
                <c:pt idx="2">
                  <c:v>2033696.9773204899</c:v>
                </c:pt>
                <c:pt idx="3">
                  <c:v>1837706.0281238938</c:v>
                </c:pt>
                <c:pt idx="4">
                  <c:v>3283588.1973528629</c:v>
                </c:pt>
                <c:pt idx="5">
                  <c:v>2899224.3809694508</c:v>
                </c:pt>
                <c:pt idx="6">
                  <c:v>4398842.8705758061</c:v>
                </c:pt>
                <c:pt idx="7">
                  <c:v>6070619.3748467294</c:v>
                </c:pt>
                <c:pt idx="8">
                  <c:v>14967922.422764836</c:v>
                </c:pt>
                <c:pt idx="9">
                  <c:v>8795159.4219524767</c:v>
                </c:pt>
                <c:pt idx="10">
                  <c:v>8035336.3512575505</c:v>
                </c:pt>
                <c:pt idx="11">
                  <c:v>6784482.2466723183</c:v>
                </c:pt>
                <c:pt idx="12">
                  <c:v>6444633.7241356699</c:v>
                </c:pt>
                <c:pt idx="13">
                  <c:v>6500257.0746685881</c:v>
                </c:pt>
                <c:pt idx="14">
                  <c:v>5296641.7470398974</c:v>
                </c:pt>
                <c:pt idx="15">
                  <c:v>5824988.9901686898</c:v>
                </c:pt>
                <c:pt idx="16">
                  <c:v>5048659.2720730081</c:v>
                </c:pt>
                <c:pt idx="17">
                  <c:v>4934831.9016391188</c:v>
                </c:pt>
                <c:pt idx="18">
                  <c:v>5092425.0346895726</c:v>
                </c:pt>
                <c:pt idx="19">
                  <c:v>4370320.5957604293</c:v>
                </c:pt>
                <c:pt idx="20">
                  <c:v>2923878.1572369919</c:v>
                </c:pt>
                <c:pt idx="21">
                  <c:v>2893571.9634021465</c:v>
                </c:pt>
                <c:pt idx="22">
                  <c:v>2851392.9558944069</c:v>
                </c:pt>
                <c:pt idx="23">
                  <c:v>3184325.7085330882</c:v>
                </c:pt>
                <c:pt idx="24">
                  <c:v>4121098.7673388817</c:v>
                </c:pt>
                <c:pt idx="25">
                  <c:v>5735223.480262001</c:v>
                </c:pt>
                <c:pt idx="26">
                  <c:v>7363360.5147485854</c:v>
                </c:pt>
                <c:pt idx="27">
                  <c:v>7637133.648168846</c:v>
                </c:pt>
                <c:pt idx="28">
                  <c:v>8063613.45670103</c:v>
                </c:pt>
                <c:pt idx="29">
                  <c:v>8103961.0485381382</c:v>
                </c:pt>
                <c:pt idx="30">
                  <c:v>6376024.707457006</c:v>
                </c:pt>
                <c:pt idx="31">
                  <c:v>6696468.739515692</c:v>
                </c:pt>
                <c:pt idx="32">
                  <c:v>5219783.1918995716</c:v>
                </c:pt>
                <c:pt idx="33">
                  <c:v>6885402.1997852167</c:v>
                </c:pt>
                <c:pt idx="34">
                  <c:v>7818614.9216463072</c:v>
                </c:pt>
                <c:pt idx="35">
                  <c:v>4229439.669387891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D-41D8-ADDB-8A6E6387E944}"/>
            </c:ext>
          </c:extLst>
        </c:ser>
        <c:ser>
          <c:idx val="1"/>
          <c:order val="1"/>
          <c:tx>
            <c:strRef>
              <c:f>Calc!$D$7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Calc!$E$7:$AN$7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D-41D8-ADDB-8A6E6387E944}"/>
            </c:ext>
          </c:extLst>
        </c:ser>
        <c:ser>
          <c:idx val="2"/>
          <c:order val="2"/>
          <c:tx>
            <c:strRef>
              <c:f>Calc!$D$8</c:f>
              <c:strCache>
                <c:ptCount val="1"/>
                <c:pt idx="0">
                  <c:v>654260.9423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Calc!$E$8:$AN$8</c:f>
              <c:numCache>
                <c:formatCode>General</c:formatCode>
                <c:ptCount val="36"/>
                <c:pt idx="0">
                  <c:v>782696.12590253307</c:v>
                </c:pt>
                <c:pt idx="1">
                  <c:v>1265131.6172527804</c:v>
                </c:pt>
                <c:pt idx="2">
                  <c:v>1656010.3958181131</c:v>
                </c:pt>
                <c:pt idx="3">
                  <c:v>1496417.7657580276</c:v>
                </c:pt>
                <c:pt idx="4">
                  <c:v>2673778.9607016165</c:v>
                </c:pt>
                <c:pt idx="5">
                  <c:v>2360796.995932267</c:v>
                </c:pt>
                <c:pt idx="6">
                  <c:v>3581914.9088974413</c:v>
                </c:pt>
                <c:pt idx="7">
                  <c:v>4943218.6338037653</c:v>
                </c:pt>
                <c:pt idx="8">
                  <c:v>12188165.401394222</c:v>
                </c:pt>
                <c:pt idx="9">
                  <c:v>7161772.6721613016</c:v>
                </c:pt>
                <c:pt idx="10">
                  <c:v>6543059.6003097193</c:v>
                </c:pt>
                <c:pt idx="11">
                  <c:v>5524506.9722903157</c:v>
                </c:pt>
                <c:pt idx="12">
                  <c:v>5247773.1753676161</c:v>
                </c:pt>
                <c:pt idx="13">
                  <c:v>5293066.4750872785</c:v>
                </c:pt>
                <c:pt idx="14">
                  <c:v>4312979.7083039163</c:v>
                </c:pt>
                <c:pt idx="15">
                  <c:v>4743205.3205659324</c:v>
                </c:pt>
                <c:pt idx="16">
                  <c:v>4111051.1215451634</c:v>
                </c:pt>
                <c:pt idx="17">
                  <c:v>4018363.1199061391</c:v>
                </c:pt>
                <c:pt idx="18">
                  <c:v>4146688.9568186519</c:v>
                </c:pt>
                <c:pt idx="19">
                  <c:v>3558689.6279763491</c:v>
                </c:pt>
                <c:pt idx="20">
                  <c:v>2380872.2137501216</c:v>
                </c:pt>
                <c:pt idx="21">
                  <c:v>2356194.3130560336</c:v>
                </c:pt>
                <c:pt idx="22">
                  <c:v>2321848.549799731</c:v>
                </c:pt>
                <c:pt idx="23">
                  <c:v>2592950.934091229</c:v>
                </c:pt>
                <c:pt idx="24">
                  <c:v>3355751.8534045178</c:v>
                </c:pt>
                <c:pt idx="25">
                  <c:v>4670110.5482133431</c:v>
                </c:pt>
                <c:pt idx="26">
                  <c:v>5995879.2762952754</c:v>
                </c:pt>
                <c:pt idx="27">
                  <c:v>6218808.827794631</c:v>
                </c:pt>
                <c:pt idx="28">
                  <c:v>6566085.2433136953</c:v>
                </c:pt>
                <c:pt idx="29">
                  <c:v>6598939.7109524831</c:v>
                </c:pt>
                <c:pt idx="30">
                  <c:v>5191905.8332149908</c:v>
                </c:pt>
                <c:pt idx="31">
                  <c:v>5452838.8307484919</c:v>
                </c:pt>
                <c:pt idx="32">
                  <c:v>4250394.8848325079</c:v>
                </c:pt>
                <c:pt idx="33">
                  <c:v>5606684.648396533</c:v>
                </c:pt>
                <c:pt idx="34">
                  <c:v>6366586.4361977065</c:v>
                </c:pt>
                <c:pt idx="35">
                  <c:v>3443972.3022158537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D-41D8-ADDB-8A6E6387E944}"/>
            </c:ext>
          </c:extLst>
        </c:ser>
        <c:ser>
          <c:idx val="3"/>
          <c:order val="3"/>
          <c:tx>
            <c:strRef>
              <c:f>Calc!$D$9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Calc!$E$9:$AN$9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BD-41D8-ADDB-8A6E6387E944}"/>
            </c:ext>
          </c:extLst>
        </c:ser>
        <c:ser>
          <c:idx val="4"/>
          <c:order val="4"/>
          <c:tx>
            <c:strRef>
              <c:f>Calc!$D$10</c:f>
              <c:strCache>
                <c:ptCount val="1"/>
                <c:pt idx="0">
                  <c:v>505043.5344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Calc!$E$10:$AN$10</c:f>
              <c:numCache>
                <c:formatCode>General</c:formatCode>
                <c:ptCount val="36"/>
                <c:pt idx="0">
                  <c:v>604186.4831528326</c:v>
                </c:pt>
                <c:pt idx="1">
                  <c:v>976592.82735302357</c:v>
                </c:pt>
                <c:pt idx="2">
                  <c:v>1278323.8143157365</c:v>
                </c:pt>
                <c:pt idx="3">
                  <c:v>1155129.5033921618</c:v>
                </c:pt>
                <c:pt idx="4">
                  <c:v>2063969.7240503707</c:v>
                </c:pt>
                <c:pt idx="5">
                  <c:v>1822369.6108950835</c:v>
                </c:pt>
                <c:pt idx="6">
                  <c:v>2764986.947219078</c:v>
                </c:pt>
                <c:pt idx="7">
                  <c:v>3815817.8927608016</c:v>
                </c:pt>
                <c:pt idx="8">
                  <c:v>9408408.3800236117</c:v>
                </c:pt>
                <c:pt idx="9">
                  <c:v>5528385.9223701283</c:v>
                </c:pt>
                <c:pt idx="10">
                  <c:v>5050782.8493618891</c:v>
                </c:pt>
                <c:pt idx="11">
                  <c:v>4264531.6979083139</c:v>
                </c:pt>
                <c:pt idx="12">
                  <c:v>4050912.6265995633</c:v>
                </c:pt>
                <c:pt idx="13">
                  <c:v>4085875.8755059699</c:v>
                </c:pt>
                <c:pt idx="14">
                  <c:v>3329317.6695679356</c:v>
                </c:pt>
                <c:pt idx="15">
                  <c:v>3661421.6509631765</c:v>
                </c:pt>
                <c:pt idx="16">
                  <c:v>3173442.9710173192</c:v>
                </c:pt>
                <c:pt idx="17">
                  <c:v>3101894.3381731603</c:v>
                </c:pt>
                <c:pt idx="18">
                  <c:v>3200952.8789477316</c:v>
                </c:pt>
                <c:pt idx="19">
                  <c:v>2747058.6601922694</c:v>
                </c:pt>
                <c:pt idx="20">
                  <c:v>1837866.2702632521</c:v>
                </c:pt>
                <c:pt idx="21">
                  <c:v>1818816.6627099207</c:v>
                </c:pt>
                <c:pt idx="22">
                  <c:v>1792304.1437050556</c:v>
                </c:pt>
                <c:pt idx="23">
                  <c:v>2001576.1596493698</c:v>
                </c:pt>
                <c:pt idx="24">
                  <c:v>2590404.9394701542</c:v>
                </c:pt>
                <c:pt idx="25">
                  <c:v>3604997.6161646862</c:v>
                </c:pt>
                <c:pt idx="26">
                  <c:v>4628398.0378419673</c:v>
                </c:pt>
                <c:pt idx="27">
                  <c:v>4800484.0074204179</c:v>
                </c:pt>
                <c:pt idx="28">
                  <c:v>5068557.0299263615</c:v>
                </c:pt>
                <c:pt idx="29">
                  <c:v>5093918.3733668299</c:v>
                </c:pt>
                <c:pt idx="30">
                  <c:v>4007786.9589729751</c:v>
                </c:pt>
                <c:pt idx="31">
                  <c:v>4209208.9219812918</c:v>
                </c:pt>
                <c:pt idx="32">
                  <c:v>3281006.5777654448</c:v>
                </c:pt>
                <c:pt idx="33">
                  <c:v>4327967.0970078502</c:v>
                </c:pt>
                <c:pt idx="34">
                  <c:v>4914557.9507491067</c:v>
                </c:pt>
                <c:pt idx="35">
                  <c:v>2658504.9350438169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BD-41D8-ADDB-8A6E6387E944}"/>
            </c:ext>
          </c:extLst>
        </c:ser>
        <c:ser>
          <c:idx val="5"/>
          <c:order val="5"/>
          <c:tx>
            <c:strRef>
              <c:f>Calc!$D$11</c:f>
              <c:strCache>
                <c:ptCount val="1"/>
                <c:pt idx="0">
                  <c:v>648306.0152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Calc!$E$11:$AN$11</c:f>
              <c:numCache>
                <c:formatCode>General</c:formatCode>
                <c:ptCount val="36"/>
                <c:pt idx="0">
                  <c:v>984141.99132293474</c:v>
                </c:pt>
                <c:pt idx="1">
                  <c:v>1930969.5925147494</c:v>
                </c:pt>
                <c:pt idx="2">
                  <c:v>2859921.4244591407</c:v>
                </c:pt>
                <c:pt idx="3">
                  <c:v>2839723.1333780382</c:v>
                </c:pt>
                <c:pt idx="4">
                  <c:v>5497711.903831956</c:v>
                </c:pt>
                <c:pt idx="5">
                  <c:v>5185333.9412783524</c:v>
                </c:pt>
                <c:pt idx="6">
                  <c:v>8275824.4741482493</c:v>
                </c:pt>
                <c:pt idx="7">
                  <c:v>11955932.99158778</c:v>
                </c:pt>
                <c:pt idx="8">
                  <c:v>30492731.338069148</c:v>
                </c:pt>
                <c:pt idx="9">
                  <c:v>18444397.39906403</c:v>
                </c:pt>
                <c:pt idx="10">
                  <c:v>17141207.645102359</c:v>
                </c:pt>
                <c:pt idx="11">
                  <c:v>14673576.681687664</c:v>
                </c:pt>
                <c:pt idx="12">
                  <c:v>14109960.92461648</c:v>
                </c:pt>
                <c:pt idx="13">
                  <c:v>14392508.694622183</c:v>
                </c:pt>
                <c:pt idx="14">
                  <c:v>11836560.293063581</c:v>
                </c:pt>
                <c:pt idx="15">
                  <c:v>13132359.722661983</c:v>
                </c:pt>
                <c:pt idx="16">
                  <c:v>11462472.085205514</c:v>
                </c:pt>
                <c:pt idx="17">
                  <c:v>11275668.275292614</c:v>
                </c:pt>
                <c:pt idx="18">
                  <c:v>11707996.919269949</c:v>
                </c:pt>
                <c:pt idx="19">
                  <c:v>10114832.871502914</c:v>
                </c:pt>
                <c:pt idx="20">
                  <c:v>6825832.328905425</c:v>
                </c:pt>
                <c:pt idx="21">
                  <c:v>6805406.6442125235</c:v>
                </c:pt>
                <c:pt idx="22">
                  <c:v>6754208.1219093669</c:v>
                </c:pt>
                <c:pt idx="23">
                  <c:v>7596292.9408240337</c:v>
                </c:pt>
                <c:pt idx="24">
                  <c:v>9899981.2322636917</c:v>
                </c:pt>
                <c:pt idx="25">
                  <c:v>13877358.168729788</c:v>
                </c:pt>
                <c:pt idx="26">
                  <c:v>17921108.397838347</c:v>
                </c:pt>
                <c:pt idx="27">
                  <c:v>18679942.321933102</c:v>
                </c:pt>
                <c:pt idx="28">
                  <c:v>19806328.885491114</c:v>
                </c:pt>
                <c:pt idx="29">
                  <c:v>19975142.552940041</c:v>
                </c:pt>
                <c:pt idx="30">
                  <c:v>15765984.438167518</c:v>
                </c:pt>
                <c:pt idx="31">
                  <c:v>16612257.248365348</c:v>
                </c:pt>
                <c:pt idx="32">
                  <c:v>12992136.316245267</c:v>
                </c:pt>
                <c:pt idx="33">
                  <c:v>17186096.683896296</c:v>
                </c:pt>
                <c:pt idx="34">
                  <c:v>19566766.967422597</c:v>
                </c:pt>
                <c:pt idx="35">
                  <c:v>10611247.938088758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BD-41D8-ADDB-8A6E6387E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711760"/>
        <c:axId val="330268400"/>
      </c:lineChart>
      <c:catAx>
        <c:axId val="56571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268400"/>
        <c:crosses val="autoZero"/>
        <c:auto val="1"/>
        <c:lblAlgn val="ctr"/>
        <c:lblOffset val="100"/>
        <c:noMultiLvlLbl val="0"/>
      </c:catAx>
      <c:valAx>
        <c:axId val="3302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7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USD/MWh earnings of a mining operation since Jan</a:t>
            </a:r>
            <a:r>
              <a:rPr lang="en-US" baseline="0"/>
              <a:t> 1st 2017 over 5 years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'PL2'!$E$43:$BL$43</c:f>
              <c:numCache>
                <c:formatCode>General</c:formatCode>
                <c:ptCount val="60"/>
                <c:pt idx="0">
                  <c:v>217.66738595830131</c:v>
                </c:pt>
                <c:pt idx="1">
                  <c:v>345.86534410404505</c:v>
                </c:pt>
                <c:pt idx="2">
                  <c:v>191.12944792433481</c:v>
                </c:pt>
                <c:pt idx="3">
                  <c:v>346.88239421085689</c:v>
                </c:pt>
                <c:pt idx="4">
                  <c:v>242.05926755349037</c:v>
                </c:pt>
                <c:pt idx="5">
                  <c:v>153.51046645758365</c:v>
                </c:pt>
                <c:pt idx="6">
                  <c:v>60.103487752538413</c:v>
                </c:pt>
                <c:pt idx="7">
                  <c:v>43.410495250830365</c:v>
                </c:pt>
                <c:pt idx="8">
                  <c:v>70.913127270067349</c:v>
                </c:pt>
                <c:pt idx="9">
                  <c:v>46.866053449611172</c:v>
                </c:pt>
                <c:pt idx="10">
                  <c:v>-27.198866791887969</c:v>
                </c:pt>
                <c:pt idx="11">
                  <c:v>-72.48061653491628</c:v>
                </c:pt>
                <c:pt idx="12">
                  <c:v>-53.920536713645255</c:v>
                </c:pt>
                <c:pt idx="13">
                  <c:v>-61.039600150780529</c:v>
                </c:pt>
                <c:pt idx="14">
                  <c:v>-91.444822554251587</c:v>
                </c:pt>
                <c:pt idx="15">
                  <c:v>-100.98113299914486</c:v>
                </c:pt>
                <c:pt idx="16">
                  <c:v>-117.76890821308885</c:v>
                </c:pt>
                <c:pt idx="17">
                  <c:v>-113.60944522658642</c:v>
                </c:pt>
                <c:pt idx="18">
                  <c:v>-115.05760790130131</c:v>
                </c:pt>
                <c:pt idx="19">
                  <c:v>-116.52639970835149</c:v>
                </c:pt>
                <c:pt idx="20">
                  <c:v>-117.92155139896325</c:v>
                </c:pt>
                <c:pt idx="21">
                  <c:v>-119.3365770784272</c:v>
                </c:pt>
                <c:pt idx="22">
                  <c:v>-120.6806582882264</c:v>
                </c:pt>
                <c:pt idx="23">
                  <c:v>-122.04388598593785</c:v>
                </c:pt>
                <c:pt idx="24">
                  <c:v>-123.33876618476626</c:v>
                </c:pt>
                <c:pt idx="25">
                  <c:v>-124.61011400622486</c:v>
                </c:pt>
                <c:pt idx="26">
                  <c:v>-125.89957222571473</c:v>
                </c:pt>
                <c:pt idx="27">
                  <c:v>-127.12438149157479</c:v>
                </c:pt>
                <c:pt idx="28">
                  <c:v>-128.36663821197303</c:v>
                </c:pt>
                <c:pt idx="29">
                  <c:v>-129.54661249785778</c:v>
                </c:pt>
                <c:pt idx="30">
                  <c:v>-130.70514263762976</c:v>
                </c:pt>
                <c:pt idx="31">
                  <c:v>-131.88017608326999</c:v>
                </c:pt>
                <c:pt idx="32">
                  <c:v>-132.99629743575943</c:v>
                </c:pt>
                <c:pt idx="33">
                  <c:v>-164.61741657099307</c:v>
                </c:pt>
                <c:pt idx="34">
                  <c:v>-165.13859091764994</c:v>
                </c:pt>
                <c:pt idx="35">
                  <c:v>-165.6671894126809</c:v>
                </c:pt>
                <c:pt idx="36">
                  <c:v>-166.16928581630827</c:v>
                </c:pt>
                <c:pt idx="37">
                  <c:v>-166.66225742054735</c:v>
                </c:pt>
                <c:pt idx="38">
                  <c:v>-167.16225142402303</c:v>
                </c:pt>
                <c:pt idx="39">
                  <c:v>-167.63717746588719</c:v>
                </c:pt>
                <c:pt idx="40">
                  <c:v>-168.1188688472661</c:v>
                </c:pt>
                <c:pt idx="41">
                  <c:v>-168.57640989689489</c:v>
                </c:pt>
                <c:pt idx="42">
                  <c:v>-169.02563586945953</c:v>
                </c:pt>
                <c:pt idx="43">
                  <c:v>-169.48126108307517</c:v>
                </c:pt>
                <c:pt idx="44">
                  <c:v>-169.91404283199967</c:v>
                </c:pt>
                <c:pt idx="45">
                  <c:v>-170.35298957338441</c:v>
                </c:pt>
                <c:pt idx="46">
                  <c:v>-170.76992905070992</c:v>
                </c:pt>
                <c:pt idx="47">
                  <c:v>-171.19280784673469</c:v>
                </c:pt>
                <c:pt idx="48">
                  <c:v>-171.59448496963662</c:v>
                </c:pt>
                <c:pt idx="49">
                  <c:v>-171.98886225302789</c:v>
                </c:pt>
                <c:pt idx="50">
                  <c:v>-172.38885745580845</c:v>
                </c:pt>
                <c:pt idx="51">
                  <c:v>-172.76879828929972</c:v>
                </c:pt>
                <c:pt idx="52">
                  <c:v>-173.15415139440287</c:v>
                </c:pt>
                <c:pt idx="53">
                  <c:v>-173.52018423410593</c:v>
                </c:pt>
                <c:pt idx="54">
                  <c:v>-173.87956501215768</c:v>
                </c:pt>
                <c:pt idx="55">
                  <c:v>-174.24406518305017</c:v>
                </c:pt>
                <c:pt idx="56">
                  <c:v>-174.59029058218977</c:v>
                </c:pt>
                <c:pt idx="57">
                  <c:v>-174.94144797529756</c:v>
                </c:pt>
                <c:pt idx="58">
                  <c:v>-175.27499955715797</c:v>
                </c:pt>
                <c:pt idx="59">
                  <c:v>-175.61330259397781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0-4BC3-90D1-AB4566770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</a:t>
            </a:r>
            <a:r>
              <a:rPr lang="en-US" baseline="0"/>
              <a:t> much has BMN been earning USD/MWh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USD/MWh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'PL2'!$E$7:$P$7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'PL2'!$E$43:$P$43</c:f>
              <c:numCache>
                <c:formatCode>General</c:formatCode>
                <c:ptCount val="12"/>
                <c:pt idx="0">
                  <c:v>217.66738595830131</c:v>
                </c:pt>
                <c:pt idx="1">
                  <c:v>345.86534410404505</c:v>
                </c:pt>
                <c:pt idx="2">
                  <c:v>191.12944792433481</c:v>
                </c:pt>
                <c:pt idx="3">
                  <c:v>346.88239421085689</c:v>
                </c:pt>
                <c:pt idx="4">
                  <c:v>242.05926755349037</c:v>
                </c:pt>
                <c:pt idx="5">
                  <c:v>153.51046645758365</c:v>
                </c:pt>
                <c:pt idx="6">
                  <c:v>60.103487752538413</c:v>
                </c:pt>
                <c:pt idx="7">
                  <c:v>43.410495250830365</c:v>
                </c:pt>
                <c:pt idx="8">
                  <c:v>70.913127270067349</c:v>
                </c:pt>
                <c:pt idx="9">
                  <c:v>46.866053449611172</c:v>
                </c:pt>
                <c:pt idx="10">
                  <c:v>-27.198866791887969</c:v>
                </c:pt>
                <c:pt idx="11">
                  <c:v>-72.48061653491628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4-4674-BB71-6C1CB13AA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835616"/>
        <c:axId val="792834368"/>
      </c:lineChart>
      <c:catAx>
        <c:axId val="79283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4368"/>
        <c:crosses val="autoZero"/>
        <c:auto val="1"/>
        <c:lblAlgn val="ctr"/>
        <c:lblOffset val="100"/>
        <c:noMultiLvlLbl val="0"/>
      </c:catAx>
      <c:valAx>
        <c:axId val="7928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83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16" fmlaLink="$C$2" fmlaRange="NetworkHR!$B$557:$B$4946" noThreeD="1" sel="4008" val="2664"/>
</file>

<file path=xl/ctrlProps/ctrlProp2.xml><?xml version="1.0" encoding="utf-8"?>
<formControlPr xmlns="http://schemas.microsoft.com/office/spreadsheetml/2009/9/main" objectType="Drop" dropLines="10" dropStyle="combo" dx="16" fmlaLink="$C$3" fmlaRange="Miners!$E$3:$E$11" noThreeD="1" sel="6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15240</xdr:rowOff>
        </xdr:from>
        <xdr:to>
          <xdr:col>1</xdr:col>
          <xdr:colOff>2049780</xdr:colOff>
          <xdr:row>2</xdr:row>
          <xdr:rowOff>22860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15240</xdr:rowOff>
        </xdr:from>
        <xdr:to>
          <xdr:col>1</xdr:col>
          <xdr:colOff>2049780</xdr:colOff>
          <xdr:row>3</xdr:row>
          <xdr:rowOff>68580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708660</xdr:colOff>
          <xdr:row>0</xdr:row>
          <xdr:rowOff>22860</xdr:rowOff>
        </xdr:from>
        <xdr:to>
          <xdr:col>11</xdr:col>
          <xdr:colOff>0</xdr:colOff>
          <xdr:row>1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Jan2017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21589</xdr:colOff>
      <xdr:row>14</xdr:row>
      <xdr:rowOff>76200</xdr:rowOff>
    </xdr:from>
    <xdr:to>
      <xdr:col>5</xdr:col>
      <xdr:colOff>381000</xdr:colOff>
      <xdr:row>27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28</xdr:row>
          <xdr:rowOff>22860</xdr:rowOff>
        </xdr:from>
        <xdr:to>
          <xdr:col>10</xdr:col>
          <xdr:colOff>746760</xdr:colOff>
          <xdr:row>29</xdr:row>
          <xdr:rowOff>15240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Jan2017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</xdr:colOff>
      <xdr:row>44</xdr:row>
      <xdr:rowOff>20320</xdr:rowOff>
    </xdr:from>
    <xdr:to>
      <xdr:col>11</xdr:col>
      <xdr:colOff>727710</xdr:colOff>
      <xdr:row>69</xdr:row>
      <xdr:rowOff>85090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44</xdr:row>
      <xdr:rowOff>25400</xdr:rowOff>
    </xdr:from>
    <xdr:to>
      <xdr:col>24</xdr:col>
      <xdr:colOff>215900</xdr:colOff>
      <xdr:row>71</xdr:row>
      <xdr:rowOff>58420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327658</xdr:colOff>
      <xdr:row>14</xdr:row>
      <xdr:rowOff>76835</xdr:rowOff>
    </xdr:from>
    <xdr:to>
      <xdr:col>12</xdr:col>
      <xdr:colOff>381000</xdr:colOff>
      <xdr:row>28</xdr:row>
      <xdr:rowOff>172720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762000</xdr:colOff>
          <xdr:row>72</xdr:row>
          <xdr:rowOff>175260</xdr:rowOff>
        </xdr:from>
        <xdr:to>
          <xdr:col>11</xdr:col>
          <xdr:colOff>556260</xdr:colOff>
          <xdr:row>73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12-2021vs07-2022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85</xdr:row>
      <xdr:rowOff>0</xdr:rowOff>
    </xdr:from>
    <xdr:to>
      <xdr:col>10</xdr:col>
      <xdr:colOff>177800</xdr:colOff>
      <xdr:row>105</xdr:row>
      <xdr:rowOff>132081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129540</xdr:colOff>
      <xdr:row>112</xdr:row>
      <xdr:rowOff>129540</xdr:rowOff>
    </xdr:from>
    <xdr:to>
      <xdr:col>6</xdr:col>
      <xdr:colOff>320040</xdr:colOff>
      <xdr:row>133</xdr:row>
      <xdr:rowOff>35560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73660</xdr:colOff>
      <xdr:row>85</xdr:row>
      <xdr:rowOff>25400</xdr:rowOff>
    </xdr:from>
    <xdr:to>
      <xdr:col>19</xdr:col>
      <xdr:colOff>127000</xdr:colOff>
      <xdr:row>105</xdr:row>
      <xdr:rowOff>135890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130810</xdr:colOff>
      <xdr:row>85</xdr:row>
      <xdr:rowOff>38100</xdr:rowOff>
    </xdr:from>
    <xdr:to>
      <xdr:col>29</xdr:col>
      <xdr:colOff>736600</xdr:colOff>
      <xdr:row>107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297180</xdr:colOff>
          <xdr:row>0</xdr:row>
          <xdr:rowOff>7620</xdr:rowOff>
        </xdr:from>
        <xdr:to>
          <xdr:col>12</xdr:col>
          <xdr:colOff>358140</xdr:colOff>
          <xdr:row>1</xdr:row>
          <xdr:rowOff>30480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BMN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594360</xdr:colOff>
          <xdr:row>0</xdr:row>
          <xdr:rowOff>15240</xdr:rowOff>
        </xdr:from>
        <xdr:to>
          <xdr:col>13</xdr:col>
          <xdr:colOff>563880</xdr:colOff>
          <xdr:row>1</xdr:row>
          <xdr:rowOff>38100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AltBMN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353060</xdr:colOff>
      <xdr:row>14</xdr:row>
      <xdr:rowOff>73660</xdr:rowOff>
    </xdr:from>
    <xdr:to>
      <xdr:col>22</xdr:col>
      <xdr:colOff>599440</xdr:colOff>
      <xdr:row>29</xdr:row>
      <xdr:rowOff>86360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139</xdr:row>
      <xdr:rowOff>168910</xdr:rowOff>
    </xdr:from>
    <xdr:to>
      <xdr:col>5</xdr:col>
      <xdr:colOff>76200</xdr:colOff>
      <xdr:row>158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163</xdr:row>
      <xdr:rowOff>63501</xdr:rowOff>
    </xdr:from>
    <xdr:to>
      <xdr:col>5</xdr:col>
      <xdr:colOff>152400</xdr:colOff>
      <xdr:row>181</xdr:row>
      <xdr:rowOff>152401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188</xdr:row>
      <xdr:rowOff>0</xdr:rowOff>
    </xdr:from>
    <xdr:to>
      <xdr:col>5</xdr:col>
      <xdr:colOff>627380</xdr:colOff>
      <xdr:row>208</xdr:row>
      <xdr:rowOff>5080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226059</xdr:colOff>
      <xdr:row>215</xdr:row>
      <xdr:rowOff>74295</xdr:rowOff>
    </xdr:from>
    <xdr:to>
      <xdr:col>4</xdr:col>
      <xdr:colOff>505459</xdr:colOff>
      <xdr:row>230</xdr:row>
      <xdr:rowOff>156210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11</xdr:col>
      <xdr:colOff>50800</xdr:colOff>
      <xdr:row>21</xdr:row>
      <xdr:rowOff>81280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76200</xdr:colOff>
      <xdr:row>0</xdr:row>
      <xdr:rowOff>15240</xdr:rowOff>
    </xdr:from>
    <xdr:to>
      <xdr:col>22</xdr:col>
      <xdr:colOff>563880</xdr:colOff>
      <xdr:row>21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</xdr:colOff>
      <xdr:row>21</xdr:row>
      <xdr:rowOff>91440</xdr:rowOff>
    </xdr:from>
    <xdr:to>
      <xdr:col>11</xdr:col>
      <xdr:colOff>60960</xdr:colOff>
      <xdr:row>35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53340</xdr:colOff>
      <xdr:row>21</xdr:row>
      <xdr:rowOff>68580</xdr:rowOff>
    </xdr:from>
    <xdr:to>
      <xdr:col>22</xdr:col>
      <xdr:colOff>91440</xdr:colOff>
      <xdr:row>34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96D2-8B34-497C-94AB-93D5BD9BB8A3}">
  <sheetPr codeName="Hoja5"/>
  <dimension ref="A1:BX71"/>
  <sheetViews>
    <sheetView tabSelected="1" topLeftCell="B1" zoomScale="64" zoomScaleNormal="64" workbookViewId="0">
      <selection activeCell="S2" sqref="S2"/>
    </sheetView>
  </sheetViews>
  <sheetFormatPr defaultColWidth="9.20703125" defaultRowHeight="14.4" x14ac:dyDescent="0.55000000000000004"/>
  <cols>
    <col min="1" max="1" width="39.68359375" style="19" customWidth="1"/>
    <col min="2" max="2" width="30.7890625" style="19" customWidth="1"/>
    <col min="3" max="3" width="15.20703125" style="4" customWidth="1"/>
    <col min="4" max="4" width="19" style="4" bestFit="1" customWidth="1"/>
    <col min="5" max="5" width="14.41796875" style="4" customWidth="1"/>
    <col min="6" max="6" width="17.7890625" style="4" customWidth="1"/>
    <col min="7" max="7" width="13.5234375" style="4" customWidth="1"/>
    <col min="8" max="8" width="18" style="4" customWidth="1"/>
    <col min="9" max="9" width="13.20703125" style="4" customWidth="1"/>
    <col min="10" max="10" width="13.5234375" style="4" customWidth="1"/>
    <col min="11" max="11" width="15.20703125" style="4" customWidth="1"/>
    <col min="12" max="12" width="13.5234375" style="4" customWidth="1"/>
    <col min="13" max="13" width="20.5234375" style="4" customWidth="1"/>
    <col min="14" max="15" width="12.3125" style="4" bestFit="1" customWidth="1"/>
    <col min="16" max="16" width="13.68359375" style="31" bestFit="1" customWidth="1"/>
    <col min="17" max="27" width="12.3125" style="4" bestFit="1" customWidth="1"/>
    <col min="28" max="28" width="13.68359375" style="31" bestFit="1" customWidth="1"/>
    <col min="29" max="39" width="12.3125" style="4" bestFit="1" customWidth="1"/>
    <col min="40" max="40" width="13.68359375" style="31" bestFit="1" customWidth="1"/>
    <col min="41" max="51" width="12.3125" style="4" bestFit="1" customWidth="1"/>
    <col min="52" max="52" width="13.68359375" style="31" bestFit="1" customWidth="1"/>
    <col min="53" max="53" width="13" style="31" customWidth="1"/>
    <col min="54" max="54" width="12.41796875" style="31" customWidth="1"/>
    <col min="55" max="55" width="11.41796875" style="31" customWidth="1"/>
    <col min="56" max="61" width="13.3125" style="31" bestFit="1" customWidth="1"/>
    <col min="62" max="62" width="12.1015625" style="31" bestFit="1" customWidth="1"/>
    <col min="63" max="63" width="11.41796875" style="31" customWidth="1"/>
    <col min="64" max="64" width="13.68359375" style="31" bestFit="1" customWidth="1"/>
    <col min="65" max="74" width="9.20703125" style="4"/>
    <col min="75" max="75" width="9.20703125" style="19"/>
    <col min="76" max="76" width="9.20703125" style="32"/>
    <col min="77" max="16384" width="9.20703125" style="19"/>
  </cols>
  <sheetData>
    <row r="1" spans="1:76" x14ac:dyDescent="0.55000000000000004">
      <c r="A1" s="1" t="s">
        <v>0</v>
      </c>
      <c r="M1" s="41"/>
      <c r="N1" s="4" t="s">
        <v>108</v>
      </c>
      <c r="O1" s="4" t="s">
        <v>109</v>
      </c>
      <c r="P1" s="31" t="s">
        <v>110</v>
      </c>
      <c r="Q1" s="4" t="s">
        <v>111</v>
      </c>
      <c r="R1" s="4" t="s">
        <v>112</v>
      </c>
      <c r="S1" s="4" t="s">
        <v>188</v>
      </c>
    </row>
    <row r="2" spans="1:76" ht="21" customHeight="1" x14ac:dyDescent="0.55000000000000004">
      <c r="A2" s="1" t="s">
        <v>1</v>
      </c>
      <c r="C2" s="4">
        <v>4008</v>
      </c>
      <c r="D2" s="9" t="s">
        <v>2</v>
      </c>
      <c r="E2" s="12">
        <v>1</v>
      </c>
      <c r="F2" s="5" t="s">
        <v>3</v>
      </c>
      <c r="H2" s="15" t="s">
        <v>91</v>
      </c>
      <c r="I2" s="14">
        <f ca="1">OFFSET(Miners!F2,C3,0)*Miners!M14/OFFSET(Miners!G2,C3,0)</f>
        <v>110</v>
      </c>
      <c r="K2" s="9" t="s">
        <v>5</v>
      </c>
      <c r="L2" s="5">
        <v>30.416666666666671</v>
      </c>
      <c r="M2" s="41" t="s">
        <v>114</v>
      </c>
      <c r="N2" s="49">
        <v>0.2</v>
      </c>
      <c r="O2" s="49">
        <v>0.2</v>
      </c>
      <c r="P2" s="49">
        <v>0.2</v>
      </c>
      <c r="Q2" s="49">
        <v>0.2</v>
      </c>
      <c r="R2" s="49">
        <v>0.2</v>
      </c>
      <c r="S2" s="49">
        <v>0.2</v>
      </c>
      <c r="AJ2" s="89">
        <v>43653</v>
      </c>
      <c r="AK2" s="4">
        <f>20703/10323</f>
        <v>2.0055216506829412</v>
      </c>
      <c r="AL2" s="4" t="s">
        <v>197</v>
      </c>
    </row>
    <row r="3" spans="1:76" ht="21" customHeight="1" x14ac:dyDescent="0.55000000000000004">
      <c r="A3" s="19" t="s">
        <v>87</v>
      </c>
      <c r="C3" s="4">
        <v>6</v>
      </c>
      <c r="D3" s="10" t="s">
        <v>6</v>
      </c>
      <c r="E3" s="72">
        <v>0.05</v>
      </c>
      <c r="F3" s="6"/>
      <c r="H3" s="42" t="s">
        <v>90</v>
      </c>
      <c r="I3" s="17">
        <f ca="1">OFFSET(Miners!G2,C3,0)</f>
        <v>61.81818181818182</v>
      </c>
      <c r="K3" s="28" t="s">
        <v>40</v>
      </c>
      <c r="L3" s="29">
        <f>+B5</f>
        <v>1</v>
      </c>
      <c r="M3" s="8" t="s">
        <v>113</v>
      </c>
      <c r="N3" s="49">
        <v>0.5</v>
      </c>
      <c r="O3" s="49">
        <v>0.5</v>
      </c>
      <c r="P3" s="49">
        <v>0.5</v>
      </c>
      <c r="Q3" s="49">
        <v>0.5</v>
      </c>
      <c r="R3" s="49">
        <v>0.5</v>
      </c>
      <c r="S3" s="49">
        <v>0.5</v>
      </c>
      <c r="AK3" s="4">
        <f>193273308/64212845</f>
        <v>3.0098854520462379</v>
      </c>
      <c r="AL3" s="4" t="s">
        <v>198</v>
      </c>
    </row>
    <row r="4" spans="1:76" x14ac:dyDescent="0.55000000000000004">
      <c r="D4" s="11" t="s">
        <v>86</v>
      </c>
      <c r="E4" s="13">
        <v>1</v>
      </c>
      <c r="F4" s="7" t="s">
        <v>7</v>
      </c>
      <c r="H4" s="16" t="s">
        <v>89</v>
      </c>
      <c r="I4" s="18">
        <f ca="1">-OFFSET(Miners!L2,C3,0)</f>
        <v>-194860.60606060608</v>
      </c>
      <c r="K4" s="39" t="s">
        <v>43</v>
      </c>
      <c r="L4" s="4">
        <v>0</v>
      </c>
      <c r="N4" s="65"/>
      <c r="O4" s="65"/>
      <c r="P4" s="65"/>
      <c r="Q4" s="65"/>
      <c r="R4" s="65"/>
      <c r="AJ4" s="89">
        <v>43288</v>
      </c>
      <c r="AK4" s="4">
        <v>4.1058049886621317</v>
      </c>
      <c r="AL4" s="4" t="s">
        <v>197</v>
      </c>
    </row>
    <row r="5" spans="1:76" x14ac:dyDescent="0.55000000000000004">
      <c r="A5" s="19" t="s">
        <v>94</v>
      </c>
      <c r="B5" s="74">
        <v>1</v>
      </c>
      <c r="N5" s="65"/>
      <c r="O5" s="65"/>
      <c r="P5" s="65"/>
      <c r="Q5" s="65"/>
      <c r="R5" s="65"/>
      <c r="AK5" s="4">
        <v>2.1100031098426268</v>
      </c>
      <c r="AL5" s="4" t="s">
        <v>198</v>
      </c>
    </row>
    <row r="7" spans="1:76" s="23" customFormat="1" x14ac:dyDescent="0.55000000000000004">
      <c r="B7" s="23" t="s">
        <v>8</v>
      </c>
      <c r="C7" s="25" t="s">
        <v>9</v>
      </c>
      <c r="D7" s="25" t="s">
        <v>45</v>
      </c>
      <c r="E7" s="25">
        <v>1</v>
      </c>
      <c r="F7" s="25">
        <v>2</v>
      </c>
      <c r="G7" s="25">
        <v>3</v>
      </c>
      <c r="H7" s="25">
        <v>4</v>
      </c>
      <c r="I7" s="25">
        <v>5</v>
      </c>
      <c r="J7" s="25">
        <v>6</v>
      </c>
      <c r="K7" s="25">
        <v>7</v>
      </c>
      <c r="L7" s="25">
        <v>8</v>
      </c>
      <c r="M7" s="25">
        <v>9</v>
      </c>
      <c r="N7" s="25">
        <v>10</v>
      </c>
      <c r="O7" s="25">
        <v>11</v>
      </c>
      <c r="P7" s="25">
        <v>12</v>
      </c>
      <c r="Q7" s="25">
        <v>13</v>
      </c>
      <c r="R7" s="25">
        <v>14</v>
      </c>
      <c r="S7" s="25">
        <v>15</v>
      </c>
      <c r="T7" s="25">
        <v>16</v>
      </c>
      <c r="U7" s="25">
        <v>17</v>
      </c>
      <c r="V7" s="25">
        <v>18</v>
      </c>
      <c r="W7" s="25">
        <v>19</v>
      </c>
      <c r="X7" s="25">
        <v>20</v>
      </c>
      <c r="Y7" s="25">
        <v>21</v>
      </c>
      <c r="Z7" s="25">
        <v>22</v>
      </c>
      <c r="AA7" s="25">
        <v>23</v>
      </c>
      <c r="AB7" s="25">
        <v>24</v>
      </c>
      <c r="AC7" s="25">
        <v>25</v>
      </c>
      <c r="AD7" s="25">
        <v>26</v>
      </c>
      <c r="AE7" s="25">
        <v>27</v>
      </c>
      <c r="AF7" s="25">
        <v>28</v>
      </c>
      <c r="AG7" s="25">
        <v>29</v>
      </c>
      <c r="AH7" s="25">
        <v>30</v>
      </c>
      <c r="AI7" s="25">
        <v>31</v>
      </c>
      <c r="AJ7" s="25">
        <v>32</v>
      </c>
      <c r="AK7" s="25">
        <v>33</v>
      </c>
      <c r="AL7" s="25">
        <v>34</v>
      </c>
      <c r="AM7" s="25">
        <v>35</v>
      </c>
      <c r="AN7" s="25">
        <v>36</v>
      </c>
      <c r="AO7" s="25">
        <v>37</v>
      </c>
      <c r="AP7" s="25">
        <v>38</v>
      </c>
      <c r="AQ7" s="25">
        <v>39</v>
      </c>
      <c r="AR7" s="25">
        <v>40</v>
      </c>
      <c r="AS7" s="25">
        <v>41</v>
      </c>
      <c r="AT7" s="25">
        <v>42</v>
      </c>
      <c r="AU7" s="25">
        <v>43</v>
      </c>
      <c r="AV7" s="25">
        <v>44</v>
      </c>
      <c r="AW7" s="25">
        <v>45</v>
      </c>
      <c r="AX7" s="25">
        <v>46</v>
      </c>
      <c r="AY7" s="25">
        <v>47</v>
      </c>
      <c r="AZ7" s="25">
        <v>48</v>
      </c>
      <c r="BA7" s="25">
        <v>49</v>
      </c>
      <c r="BB7" s="25">
        <v>50</v>
      </c>
      <c r="BC7" s="25">
        <v>51</v>
      </c>
      <c r="BD7" s="25">
        <v>52</v>
      </c>
      <c r="BE7" s="25">
        <v>53</v>
      </c>
      <c r="BF7" s="25">
        <v>54</v>
      </c>
      <c r="BG7" s="25">
        <v>55</v>
      </c>
      <c r="BH7" s="25">
        <v>56</v>
      </c>
      <c r="BI7" s="25">
        <v>57</v>
      </c>
      <c r="BJ7" s="25">
        <v>58</v>
      </c>
      <c r="BK7" s="25">
        <v>59</v>
      </c>
      <c r="BL7" s="25">
        <v>60</v>
      </c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</row>
    <row r="8" spans="1:76" s="20" customFormat="1" x14ac:dyDescent="0.55000000000000004">
      <c r="A8" s="20" t="s">
        <v>47</v>
      </c>
      <c r="C8" s="22"/>
      <c r="D8" s="22"/>
      <c r="E8" s="22">
        <f ca="1">IF(E12=MAX(E12:BL12),E7,0)</f>
        <v>0</v>
      </c>
      <c r="F8" s="22">
        <f t="shared" ref="F8:AK8" ca="1" si="0">IF(F12=MAX(F12:BA12),F7,0)</f>
        <v>0</v>
      </c>
      <c r="G8" s="22">
        <f t="shared" ca="1" si="0"/>
        <v>0</v>
      </c>
      <c r="H8" s="22">
        <f t="shared" ca="1" si="0"/>
        <v>4</v>
      </c>
      <c r="I8" s="22">
        <f t="shared" ca="1" si="0"/>
        <v>5</v>
      </c>
      <c r="J8" s="22">
        <f t="shared" ca="1" si="0"/>
        <v>6</v>
      </c>
      <c r="K8" s="22">
        <f t="shared" ca="1" si="0"/>
        <v>0</v>
      </c>
      <c r="L8" s="22">
        <f t="shared" ca="1" si="0"/>
        <v>0</v>
      </c>
      <c r="M8" s="22">
        <f t="shared" ca="1" si="0"/>
        <v>9</v>
      </c>
      <c r="N8" s="22">
        <f t="shared" ca="1" si="0"/>
        <v>10</v>
      </c>
      <c r="O8" s="22">
        <f t="shared" ca="1" si="0"/>
        <v>0</v>
      </c>
      <c r="P8" s="22">
        <f t="shared" ca="1" si="0"/>
        <v>0</v>
      </c>
      <c r="Q8" s="22">
        <f t="shared" ca="1" si="0"/>
        <v>0</v>
      </c>
      <c r="R8" s="22">
        <f t="shared" ca="1" si="0"/>
        <v>0</v>
      </c>
      <c r="S8" s="22">
        <f t="shared" ca="1" si="0"/>
        <v>0</v>
      </c>
      <c r="T8" s="22">
        <f t="shared" ca="1" si="0"/>
        <v>0</v>
      </c>
      <c r="U8" s="22">
        <f t="shared" ca="1" si="0"/>
        <v>0</v>
      </c>
      <c r="V8" s="22">
        <f t="shared" ca="1" si="0"/>
        <v>0</v>
      </c>
      <c r="W8" s="22">
        <f t="shared" ca="1" si="0"/>
        <v>0</v>
      </c>
      <c r="X8" s="22">
        <f t="shared" ca="1" si="0"/>
        <v>0</v>
      </c>
      <c r="Y8" s="22">
        <f t="shared" ca="1" si="0"/>
        <v>0</v>
      </c>
      <c r="Z8" s="22">
        <f t="shared" ca="1" si="0"/>
        <v>0</v>
      </c>
      <c r="AA8" s="22">
        <f t="shared" ca="1" si="0"/>
        <v>0</v>
      </c>
      <c r="AB8" s="22">
        <f t="shared" ca="1" si="0"/>
        <v>0</v>
      </c>
      <c r="AC8" s="22">
        <f t="shared" ca="1" si="0"/>
        <v>0</v>
      </c>
      <c r="AD8" s="22">
        <f t="shared" ca="1" si="0"/>
        <v>0</v>
      </c>
      <c r="AE8" s="22">
        <f t="shared" ca="1" si="0"/>
        <v>0</v>
      </c>
      <c r="AF8" s="22">
        <f t="shared" ca="1" si="0"/>
        <v>0</v>
      </c>
      <c r="AG8" s="22">
        <f t="shared" ca="1" si="0"/>
        <v>0</v>
      </c>
      <c r="AH8" s="22">
        <f t="shared" ca="1" si="0"/>
        <v>0</v>
      </c>
      <c r="AI8" s="22">
        <f t="shared" ca="1" si="0"/>
        <v>0</v>
      </c>
      <c r="AJ8" s="22">
        <f t="shared" ca="1" si="0"/>
        <v>0</v>
      </c>
      <c r="AK8" s="22">
        <f t="shared" ca="1" si="0"/>
        <v>0</v>
      </c>
      <c r="AL8" s="22">
        <f t="shared" ref="AL8:BL8" ca="1" si="1">IF(AL12=MAX(AL12:CG12),AL7,0)</f>
        <v>0</v>
      </c>
      <c r="AM8" s="22">
        <f t="shared" ca="1" si="1"/>
        <v>0</v>
      </c>
      <c r="AN8" s="22">
        <f t="shared" ca="1" si="1"/>
        <v>0</v>
      </c>
      <c r="AO8" s="22">
        <f t="shared" ca="1" si="1"/>
        <v>0</v>
      </c>
      <c r="AP8" s="22">
        <f t="shared" ca="1" si="1"/>
        <v>0</v>
      </c>
      <c r="AQ8" s="22">
        <f t="shared" ca="1" si="1"/>
        <v>0</v>
      </c>
      <c r="AR8" s="22">
        <f t="shared" ca="1" si="1"/>
        <v>0</v>
      </c>
      <c r="AS8" s="22">
        <f t="shared" ca="1" si="1"/>
        <v>0</v>
      </c>
      <c r="AT8" s="22">
        <f t="shared" ca="1" si="1"/>
        <v>0</v>
      </c>
      <c r="AU8" s="22">
        <f t="shared" ca="1" si="1"/>
        <v>0</v>
      </c>
      <c r="AV8" s="22">
        <f t="shared" ca="1" si="1"/>
        <v>0</v>
      </c>
      <c r="AW8" s="22">
        <f t="shared" ca="1" si="1"/>
        <v>0</v>
      </c>
      <c r="AX8" s="22">
        <f t="shared" ca="1" si="1"/>
        <v>0</v>
      </c>
      <c r="AY8" s="22">
        <f t="shared" ca="1" si="1"/>
        <v>0</v>
      </c>
      <c r="AZ8" s="22">
        <f t="shared" ca="1" si="1"/>
        <v>0</v>
      </c>
      <c r="BA8" s="22">
        <f t="shared" ca="1" si="1"/>
        <v>0</v>
      </c>
      <c r="BB8" s="22">
        <f t="shared" ca="1" si="1"/>
        <v>0</v>
      </c>
      <c r="BC8" s="22">
        <f t="shared" ca="1" si="1"/>
        <v>0</v>
      </c>
      <c r="BD8" s="22">
        <f t="shared" ca="1" si="1"/>
        <v>0</v>
      </c>
      <c r="BE8" s="22">
        <f t="shared" ca="1" si="1"/>
        <v>0</v>
      </c>
      <c r="BF8" s="22">
        <f t="shared" ca="1" si="1"/>
        <v>0</v>
      </c>
      <c r="BG8" s="22">
        <f t="shared" ca="1" si="1"/>
        <v>0</v>
      </c>
      <c r="BH8" s="22">
        <f t="shared" ca="1" si="1"/>
        <v>0</v>
      </c>
      <c r="BI8" s="22">
        <f t="shared" ca="1" si="1"/>
        <v>0</v>
      </c>
      <c r="BJ8" s="22">
        <f t="shared" ca="1" si="1"/>
        <v>0</v>
      </c>
      <c r="BK8" s="22">
        <f t="shared" ca="1" si="1"/>
        <v>0</v>
      </c>
      <c r="BL8" s="22">
        <f t="shared" ca="1" si="1"/>
        <v>60</v>
      </c>
      <c r="BM8" s="22"/>
      <c r="BN8" s="22"/>
      <c r="BO8" s="22"/>
      <c r="BP8" s="22"/>
      <c r="BQ8" s="22"/>
      <c r="BR8" s="22"/>
      <c r="BS8" s="22"/>
      <c r="BT8" s="22"/>
      <c r="BU8" s="22"/>
      <c r="BV8" s="22"/>
      <c r="BX8" s="32"/>
    </row>
    <row r="9" spans="1:76" s="22" customFormat="1" x14ac:dyDescent="0.55000000000000004">
      <c r="A9" s="20" t="s">
        <v>10</v>
      </c>
      <c r="B9" s="22" t="s">
        <v>11</v>
      </c>
      <c r="C9" s="69">
        <f ca="1">Miners!$C$3*OFFSET(Miners!D2,'PL2'!C3,0)</f>
        <v>18.181818181818183</v>
      </c>
      <c r="E9" s="22">
        <f t="shared" ref="E9:AJ9" ca="1" si="2">IF(E7&gt;=$E$4,$C$9,0)</f>
        <v>18.181818181818183</v>
      </c>
      <c r="F9" s="22">
        <f t="shared" ca="1" si="2"/>
        <v>18.181818181818183</v>
      </c>
      <c r="G9" s="22">
        <f t="shared" ca="1" si="2"/>
        <v>18.181818181818183</v>
      </c>
      <c r="H9" s="22">
        <f t="shared" ca="1" si="2"/>
        <v>18.181818181818183</v>
      </c>
      <c r="I9" s="22">
        <f t="shared" ca="1" si="2"/>
        <v>18.181818181818183</v>
      </c>
      <c r="J9" s="22">
        <f t="shared" ca="1" si="2"/>
        <v>18.181818181818183</v>
      </c>
      <c r="K9" s="22">
        <f t="shared" ca="1" si="2"/>
        <v>18.181818181818183</v>
      </c>
      <c r="L9" s="22">
        <f t="shared" ca="1" si="2"/>
        <v>18.181818181818183</v>
      </c>
      <c r="M9" s="22">
        <f t="shared" ca="1" si="2"/>
        <v>18.181818181818183</v>
      </c>
      <c r="N9" s="22">
        <f t="shared" ca="1" si="2"/>
        <v>18.181818181818183</v>
      </c>
      <c r="O9" s="22">
        <f t="shared" ca="1" si="2"/>
        <v>18.181818181818183</v>
      </c>
      <c r="P9" s="22">
        <f t="shared" ca="1" si="2"/>
        <v>18.181818181818183</v>
      </c>
      <c r="Q9" s="22">
        <f t="shared" ca="1" si="2"/>
        <v>18.181818181818183</v>
      </c>
      <c r="R9" s="22">
        <f t="shared" ca="1" si="2"/>
        <v>18.181818181818183</v>
      </c>
      <c r="S9" s="22">
        <f t="shared" ca="1" si="2"/>
        <v>18.181818181818183</v>
      </c>
      <c r="T9" s="22">
        <f t="shared" ca="1" si="2"/>
        <v>18.181818181818183</v>
      </c>
      <c r="U9" s="22">
        <f t="shared" ca="1" si="2"/>
        <v>18.181818181818183</v>
      </c>
      <c r="V9" s="22">
        <f t="shared" ca="1" si="2"/>
        <v>18.181818181818183</v>
      </c>
      <c r="W9" s="22">
        <f t="shared" ca="1" si="2"/>
        <v>18.181818181818183</v>
      </c>
      <c r="X9" s="22">
        <f t="shared" ca="1" si="2"/>
        <v>18.181818181818183</v>
      </c>
      <c r="Y9" s="22">
        <f t="shared" ca="1" si="2"/>
        <v>18.181818181818183</v>
      </c>
      <c r="Z9" s="22">
        <f t="shared" ca="1" si="2"/>
        <v>18.181818181818183</v>
      </c>
      <c r="AA9" s="22">
        <f t="shared" ca="1" si="2"/>
        <v>18.181818181818183</v>
      </c>
      <c r="AB9" s="22">
        <f t="shared" ca="1" si="2"/>
        <v>18.181818181818183</v>
      </c>
      <c r="AC9" s="22">
        <f t="shared" ca="1" si="2"/>
        <v>18.181818181818183</v>
      </c>
      <c r="AD9" s="22">
        <f t="shared" ca="1" si="2"/>
        <v>18.181818181818183</v>
      </c>
      <c r="AE9" s="22">
        <f t="shared" ca="1" si="2"/>
        <v>18.181818181818183</v>
      </c>
      <c r="AF9" s="22">
        <f t="shared" ca="1" si="2"/>
        <v>18.181818181818183</v>
      </c>
      <c r="AG9" s="22">
        <f t="shared" ca="1" si="2"/>
        <v>18.181818181818183</v>
      </c>
      <c r="AH9" s="22">
        <f t="shared" ca="1" si="2"/>
        <v>18.181818181818183</v>
      </c>
      <c r="AI9" s="22">
        <f t="shared" ca="1" si="2"/>
        <v>18.181818181818183</v>
      </c>
      <c r="AJ9" s="22">
        <f t="shared" ca="1" si="2"/>
        <v>18.181818181818183</v>
      </c>
      <c r="AK9" s="22">
        <f t="shared" ref="AK9:BL9" ca="1" si="3">IF(AK7&gt;=$E$4,$C$9,0)</f>
        <v>18.181818181818183</v>
      </c>
      <c r="AL9" s="22">
        <f t="shared" ca="1" si="3"/>
        <v>18.181818181818183</v>
      </c>
      <c r="AM9" s="22">
        <f t="shared" ca="1" si="3"/>
        <v>18.181818181818183</v>
      </c>
      <c r="AN9" s="22">
        <f t="shared" ca="1" si="3"/>
        <v>18.181818181818183</v>
      </c>
      <c r="AO9" s="22">
        <f t="shared" ca="1" si="3"/>
        <v>18.181818181818183</v>
      </c>
      <c r="AP9" s="22">
        <f t="shared" ca="1" si="3"/>
        <v>18.181818181818183</v>
      </c>
      <c r="AQ9" s="22">
        <f t="shared" ca="1" si="3"/>
        <v>18.181818181818183</v>
      </c>
      <c r="AR9" s="22">
        <f t="shared" ca="1" si="3"/>
        <v>18.181818181818183</v>
      </c>
      <c r="AS9" s="22">
        <f t="shared" ca="1" si="3"/>
        <v>18.181818181818183</v>
      </c>
      <c r="AT9" s="22">
        <f t="shared" ca="1" si="3"/>
        <v>18.181818181818183</v>
      </c>
      <c r="AU9" s="22">
        <f t="shared" ca="1" si="3"/>
        <v>18.181818181818183</v>
      </c>
      <c r="AV9" s="22">
        <f t="shared" ca="1" si="3"/>
        <v>18.181818181818183</v>
      </c>
      <c r="AW9" s="22">
        <f t="shared" ca="1" si="3"/>
        <v>18.181818181818183</v>
      </c>
      <c r="AX9" s="22">
        <f t="shared" ca="1" si="3"/>
        <v>18.181818181818183</v>
      </c>
      <c r="AY9" s="22">
        <f t="shared" ca="1" si="3"/>
        <v>18.181818181818183</v>
      </c>
      <c r="AZ9" s="22">
        <f t="shared" ca="1" si="3"/>
        <v>18.181818181818183</v>
      </c>
      <c r="BA9" s="22">
        <f t="shared" ca="1" si="3"/>
        <v>18.181818181818183</v>
      </c>
      <c r="BB9" s="22">
        <f t="shared" ca="1" si="3"/>
        <v>18.181818181818183</v>
      </c>
      <c r="BC9" s="22">
        <f t="shared" ca="1" si="3"/>
        <v>18.181818181818183</v>
      </c>
      <c r="BD9" s="22">
        <f t="shared" ca="1" si="3"/>
        <v>18.181818181818183</v>
      </c>
      <c r="BE9" s="22">
        <f t="shared" ca="1" si="3"/>
        <v>18.181818181818183</v>
      </c>
      <c r="BF9" s="22">
        <f t="shared" ca="1" si="3"/>
        <v>18.181818181818183</v>
      </c>
      <c r="BG9" s="22">
        <f t="shared" ca="1" si="3"/>
        <v>18.181818181818183</v>
      </c>
      <c r="BH9" s="22">
        <f t="shared" ca="1" si="3"/>
        <v>18.181818181818183</v>
      </c>
      <c r="BI9" s="22">
        <f t="shared" ca="1" si="3"/>
        <v>18.181818181818183</v>
      </c>
      <c r="BJ9" s="22">
        <f t="shared" ca="1" si="3"/>
        <v>18.181818181818183</v>
      </c>
      <c r="BK9" s="22">
        <f t="shared" ca="1" si="3"/>
        <v>18.181818181818183</v>
      </c>
      <c r="BL9" s="22">
        <f t="shared" ca="1" si="3"/>
        <v>18.181818181818183</v>
      </c>
    </row>
    <row r="10" spans="1:76" s="20" customFormat="1" x14ac:dyDescent="0.55000000000000004">
      <c r="A10" s="20" t="s">
        <v>12</v>
      </c>
      <c r="B10" s="22" t="s">
        <v>23</v>
      </c>
      <c r="C10" s="22"/>
      <c r="D10" s="22"/>
      <c r="E10" s="22">
        <f ca="1">($I$2/OFFSET(NetworkHR!$D$1,541+$C$2+(E7*$L$2),0)*OFFSET(NetworkHR!$E$1,541+$C$2+(E7*$L$2),0)*$L$2*$B$5)</f>
        <v>3.1581299609274562E-2</v>
      </c>
      <c r="F10" s="22">
        <f ca="1">($I$2/OFFSET(NetworkHR!$D$1,541+$C$2+(F7*$L$2),0)*OFFSET(NetworkHR!$E$1,541+$C$2+(F7*$L$2),0)*$L$2*$B$5)</f>
        <v>2.7348077454295346E-2</v>
      </c>
      <c r="G10" s="22">
        <f ca="1">($I$2/OFFSET(NetworkHR!$D$1,541+$C$2+(G7*$L$2),0)*OFFSET(NetworkHR!$E$1,541+$C$2+(G7*$L$2),0)*$L$2*$B$5)</f>
        <v>2.3489889863532457E-2</v>
      </c>
      <c r="H10" s="22">
        <f ca="1">($I$2/OFFSET(NetworkHR!$D$1,541+$C$2+(H7*$L$2),0)*OFFSET(NetworkHR!$E$1,541+$C$2+(H7*$L$2),0)*$L$2*$B$5)</f>
        <v>2.1501467428845733E-2</v>
      </c>
      <c r="I10" s="22">
        <f ca="1">($I$2/OFFSET(NetworkHR!$D$1,541+$C$2+(I7*$L$2),0)*OFFSET(NetworkHR!$E$1,541+$C$2+(I7*$L$2),0)*$L$2*$B$5)</f>
        <v>1.8390493396521063E-2</v>
      </c>
      <c r="J10" s="22">
        <f ca="1">($I$2/OFFSET(NetworkHR!$D$1,541+$C$2+(J7*$L$2),0)*OFFSET(NetworkHR!$E$1,541+$C$2+(J7*$L$2),0)*$L$2*$B$5)</f>
        <v>1.7590261171940645E-2</v>
      </c>
      <c r="K10" s="22">
        <f ca="1">($I$2/OFFSET(NetworkHR!$D$1,541+$C$2+(K7*$L$2),0)*OFFSET(NetworkHR!$E$1,541+$C$2+(K7*$L$2),0)*$L$2*$B$5)</f>
        <v>1.5458884395812679E-2</v>
      </c>
      <c r="L10" s="22">
        <f ca="1">($I$2/OFFSET(NetworkHR!$D$1,541+$C$2+(L7*$L$2),0)*OFFSET(NetworkHR!$E$1,541+$C$2+(L7*$L$2),0)*$L$2*$B$5)</f>
        <v>1.5306623937829967E-2</v>
      </c>
      <c r="M10" s="22">
        <f ca="1">($I$2/OFFSET(NetworkHR!$D$1,541+$C$2+(M7*$L$2),0)*OFFSET(NetworkHR!$E$1,541+$C$2+(M7*$L$2),0)*$L$2*$B$5)</f>
        <v>1.5476137585221704E-2</v>
      </c>
      <c r="N10" s="22">
        <f ca="1">($I$2/OFFSET(NetworkHR!$D$1,541+$C$2+(N7*$L$2),0)*OFFSET(NetworkHR!$E$1,541+$C$2+(N7*$L$2),0)*$L$2*$B$5)</f>
        <v>1.5004170484557326E-2</v>
      </c>
      <c r="O10" s="22">
        <f ca="1">($I$2/OFFSET(NetworkHR!$D$1,541+$C$2+(O7*$L$2),0)*OFFSET(NetworkHR!$E$1,541+$C$2+(O7*$L$2),0)*$L$2*$B$5)</f>
        <v>1.3615116695347425E-2</v>
      </c>
      <c r="P10" s="22">
        <f ca="1">($I$2/OFFSET(NetworkHR!$D$1,541+$C$2+(P7*$L$2),0)*OFFSET(NetworkHR!$E$1,541+$C$2+(P7*$L$2),0)*$L$2*$B$5)</f>
        <v>1.5027881965269952E-2</v>
      </c>
      <c r="Q10" s="22">
        <f ca="1">($I$2/OFFSET(NetworkHR!$D$1,541+$C$2+(Q7*$L$2),0)*OFFSET(NetworkHR!$E$1,541+$C$2+(Q7*$L$2),0)*$L$2*$B$5)</f>
        <v>1.5247802571579124E-2</v>
      </c>
      <c r="R10" s="22">
        <f ca="1">($I$2/OFFSET(NetworkHR!$D$1,541+$C$2+(R7*$L$2),0)*OFFSET(NetworkHR!$E$1,541+$C$2+(R7*$L$2),0)*$L$2*$B$5)</f>
        <v>1.5253290991461246E-2</v>
      </c>
      <c r="S10" s="22">
        <f ca="1">($I$2/OFFSET(NetworkHR!$D$1,541+$C$2+(S7*$L$2),0)*OFFSET(NetworkHR!$E$1,541+$C$2+(S7*$L$2),0)*$L$2*$B$5)</f>
        <v>1.3659043716080328E-2</v>
      </c>
      <c r="T10" s="22">
        <f ca="1">($I$2/OFFSET(NetworkHR!$D$1,541+$C$2+(T7*$L$2),0)*OFFSET(NetworkHR!$E$1,541+$C$2+(T7*$L$2),0)*$L$2*$B$5)</f>
        <v>1.1951366820734041E-2</v>
      </c>
      <c r="U10" s="22">
        <f ca="1">($I$2/OFFSET(NetworkHR!$D$1,541+$C$2+(U7*$L$2),0)*OFFSET(NetworkHR!$E$1,541+$C$2+(U7*$L$2),0)*$L$2*$B$5)</f>
        <v>1.1894739698761732E-2</v>
      </c>
      <c r="V10" s="22">
        <f ca="1">($I$2/OFFSET(NetworkHR!$D$1,541+$C$2+(V7*$L$2),0)*OFFSET(NetworkHR!$E$1,541+$C$2+(V7*$L$2),0)*$L$2*$B$5)</f>
        <v>1.139833198586078E-2</v>
      </c>
      <c r="W10" s="22">
        <f ca="1">($I$2/OFFSET(NetworkHR!$D$1,541+$C$2+(W7*$L$2),0)*OFFSET(NetworkHR!$E$1,541+$C$2+(W7*$L$2),0)*$L$2*$B$5)</f>
        <v>1.1024732173323322E-2</v>
      </c>
      <c r="X10" s="22">
        <f ca="1">($I$2/OFFSET(NetworkHR!$D$1,541+$C$2+(X7*$L$2),0)*OFFSET(NetworkHR!$E$1,541+$C$2+(X7*$L$2),0)*$L$2*$B$5)</f>
        <v>1.0651538755065247E-2</v>
      </c>
      <c r="Y10" s="22">
        <f ca="1">($I$2/OFFSET(NetworkHR!$D$1,541+$C$2+(Y7*$L$2),0)*OFFSET(NetworkHR!$E$1,541+$C$2+(Y7*$L$2),0)*$L$2*$B$5)</f>
        <v>1.0302416367064601E-2</v>
      </c>
      <c r="Z10" s="22">
        <f ca="1">($I$2/OFFSET(NetworkHR!$D$1,541+$C$2+(Z7*$L$2),0)*OFFSET(NetworkHR!$E$1,541+$C$2+(Z7*$L$2),0)*$L$2*$B$5)</f>
        <v>9.9536737472986411E-3</v>
      </c>
      <c r="AA10" s="22">
        <f ca="1">($I$2/OFFSET(NetworkHR!$D$1,541+$C$2+(AA7*$L$2),0)*OFFSET(NetworkHR!$E$1,541+$C$2+(AA7*$L$2),0)*$L$2*$B$5)</f>
        <v>9.6274250776983202E-3</v>
      </c>
      <c r="AB10" s="22">
        <f ca="1">($I$2/OFFSET(NetworkHR!$D$1,541+$C$2+(AB7*$L$2),0)*OFFSET(NetworkHR!$E$1,541+$C$2+(AB7*$L$2),0)*$L$2*$B$5)</f>
        <v>9.3015312947669279E-3</v>
      </c>
      <c r="AC10" s="22">
        <f ca="1">($I$2/OFFSET(NetworkHR!$D$1,541+$C$2+(AC7*$L$2),0)*OFFSET(NetworkHR!$E$1,541+$C$2+(AC7*$L$2),0)*$L$2*$B$5)</f>
        <v>8.9966577086714478E-3</v>
      </c>
      <c r="AD10" s="22">
        <f ca="1">($I$2/OFFSET(NetworkHR!$D$1,541+$C$2+(AD7*$L$2),0)*OFFSET(NetworkHR!$E$1,541+$C$2+(AD7*$L$2),0)*$L$2*$B$5)</f>
        <v>8.7017768754413978E-3</v>
      </c>
      <c r="AE10" s="22">
        <f ca="1">($I$2/OFFSET(NetworkHR!$D$1,541+$C$2+(AE7*$L$2),0)*OFFSET(NetworkHR!$E$1,541+$C$2+(AE7*$L$2),0)*$L$2*$B$5)</f>
        <v>8.4072168075856931E-3</v>
      </c>
      <c r="AF10" s="22">
        <f ca="1">($I$2/OFFSET(NetworkHR!$D$1,541+$C$2+(AF7*$L$2),0)*OFFSET(NetworkHR!$E$1,541+$C$2+(AF7*$L$2),0)*$L$2*$B$5)</f>
        <v>8.131655907344151E-3</v>
      </c>
      <c r="AG10" s="22">
        <f ca="1">($I$2/OFFSET(NetworkHR!$D$1,541+$C$2+(AG7*$L$2),0)*OFFSET(NetworkHR!$E$1,541+$C$2+(AG7*$L$2),0)*$L$2*$B$5)</f>
        <v>7.8563947566466941E-3</v>
      </c>
      <c r="AH10" s="22">
        <f ca="1">($I$2/OFFSET(NetworkHR!$D$1,541+$C$2+(AH7*$L$2),0)*OFFSET(NetworkHR!$E$1,541+$C$2+(AH7*$L$2),0)*$L$2*$B$5)</f>
        <v>7.5988879905738629E-3</v>
      </c>
      <c r="AI10" s="22">
        <f ca="1">($I$2/OFFSET(NetworkHR!$D$1,541+$C$2+(AI7*$L$2),0)*OFFSET(NetworkHR!$E$1,541+$C$2+(AI7*$L$2),0)*$L$2*$B$5)</f>
        <v>7.3498214488822199E-3</v>
      </c>
      <c r="AJ10" s="22">
        <f ca="1">($I$2/OFFSET(NetworkHR!$D$1,541+$C$2+(AJ7*$L$2),0)*OFFSET(NetworkHR!$E$1,541+$C$2+(AJ7*$L$2),0)*$L$2*$B$5)</f>
        <v>7.101025836710166E-3</v>
      </c>
      <c r="AK10" s="22">
        <f ca="1">($I$2/OFFSET(NetworkHR!$D$1,541+$C$2+(AK7*$L$2),0)*OFFSET(NetworkHR!$E$1,541+$C$2+(AK7*$L$2),0)*$L$2*$B$5)</f>
        <v>6.8682775780430682E-3</v>
      </c>
      <c r="AL10" s="22">
        <f ca="1">($I$2/OFFSET(NetworkHR!$D$1,541+$C$2+(AL7*$L$2),0)*OFFSET(NetworkHR!$E$1,541+$C$2+(AL7*$L$2),0)*$L$2*$B$5)</f>
        <v>3.2163231496373174E-3</v>
      </c>
      <c r="AM10" s="22">
        <f ca="1">($I$2/OFFSET(NetworkHR!$D$1,541+$C$2+(AM7*$L$2),0)*OFFSET(NetworkHR!$E$1,541+$C$2+(AM7*$L$2),0)*$L$2*$B$5)</f>
        <v>3.1109026611610257E-3</v>
      </c>
      <c r="AN10" s="22">
        <f ca="1">($I$2/OFFSET(NetworkHR!$D$1,541+$C$2+(AN7*$L$2),0)*OFFSET(NetworkHR!$E$1,541+$C$2+(AN7*$L$2),0)*$L$2*$B$5)</f>
        <v>3.0055968469485006E-3</v>
      </c>
      <c r="AO10" s="22">
        <f ca="1">($I$2/OFFSET(NetworkHR!$D$1,541+$C$2+(AO7*$L$2),0)*OFFSET(NetworkHR!$E$1,541+$C$2+(AO7*$L$2),0)*$L$2*$B$5)</f>
        <v>2.9070832732101637E-3</v>
      </c>
      <c r="AP10" s="22">
        <f ca="1">($I$2/OFFSET(NetworkHR!$D$1,541+$C$2+(AP7*$L$2),0)*OFFSET(NetworkHR!$E$1,541+$C$2+(AP7*$L$2),0)*$L$2*$B$5)</f>
        <v>2.8117986502276637E-3</v>
      </c>
      <c r="AQ10" s="22">
        <f ca="1">($I$2/OFFSET(NetworkHR!$D$1,541+$C$2+(AQ7*$L$2),0)*OFFSET(NetworkHR!$E$1,541+$C$2+(AQ7*$L$2),0)*$L$2*$B$5)</f>
        <v>2.716617675920548E-3</v>
      </c>
      <c r="AR10" s="22">
        <f ca="1">($I$2/OFFSET(NetworkHR!$D$1,541+$C$2+(AR7*$L$2),0)*OFFSET(NetworkHR!$E$1,541+$C$2+(AR7*$L$2),0)*$L$2*$B$5)</f>
        <v>2.6275758884275304E-3</v>
      </c>
      <c r="AS10" s="22">
        <f ca="1">($I$2/OFFSET(NetworkHR!$D$1,541+$C$2+(AS7*$L$2),0)*OFFSET(NetworkHR!$E$1,541+$C$2+(AS7*$L$2),0)*$L$2*$B$5)</f>
        <v>2.5386309587803919E-3</v>
      </c>
      <c r="AT10" s="22">
        <f ca="1">($I$2/OFFSET(NetworkHR!$D$1,541+$C$2+(AT7*$L$2),0)*OFFSET(NetworkHR!$E$1,541+$C$2+(AT7*$L$2),0)*$L$2*$B$5)</f>
        <v>2.4554229901514171E-3</v>
      </c>
      <c r="AU10" s="22">
        <f ca="1">($I$2/OFFSET(NetworkHR!$D$1,541+$C$2+(AU7*$L$2),0)*OFFSET(NetworkHR!$E$1,541+$C$2+(AU7*$L$2),0)*$L$2*$B$5)</f>
        <v>2.3749423049109208E-3</v>
      </c>
      <c r="AV10" s="22">
        <f ca="1">($I$2/OFFSET(NetworkHR!$D$1,541+$C$2+(AV7*$L$2),0)*OFFSET(NetworkHR!$E$1,541+$C$2+(AV7*$L$2),0)*$L$2*$B$5)</f>
        <v>2.2945491649233518E-3</v>
      </c>
      <c r="AW10" s="22">
        <f ca="1">($I$2/OFFSET(NetworkHR!$D$1,541+$C$2+(AW7*$L$2),0)*OFFSET(NetworkHR!$E$1,541+$C$2+(AW7*$L$2),0)*$L$2*$B$5)</f>
        <v>2.2193413942656168E-3</v>
      </c>
      <c r="AX10" s="22">
        <f ca="1">($I$2/OFFSET(NetworkHR!$D$1,541+$C$2+(AX7*$L$2),0)*OFFSET(NetworkHR!$E$1,541+$C$2+(AX7*$L$2),0)*$L$2*$B$5)</f>
        <v>2.1442154330915436E-3</v>
      </c>
      <c r="AY10" s="22">
        <f ca="1">($I$2/OFFSET(NetworkHR!$D$1,541+$C$2+(AY7*$L$2),0)*OFFSET(NetworkHR!$E$1,541+$C$2+(AY7*$L$2),0)*$L$2*$B$5)</f>
        <v>2.0739351074406821E-3</v>
      </c>
      <c r="AZ10" s="22">
        <f ca="1">($I$2/OFFSET(NetworkHR!$D$1,541+$C$2+(AZ7*$L$2),0)*OFFSET(NetworkHR!$E$1,541+$C$2+(AZ7*$L$2),0)*$L$2*$B$5)</f>
        <v>2.0037312312989977E-3</v>
      </c>
      <c r="BA10" s="22">
        <f ca="1">($I$2/OFFSET(NetworkHR!$D$1,541+$C$2+(BA7*$L$2),0)*OFFSET(NetworkHR!$E$1,541+$C$2+(BA7*$L$2),0)*$L$2*$B$5)</f>
        <v>1.938055515473439E-3</v>
      </c>
      <c r="BB10" s="22">
        <f ca="1">($I$2/OFFSET(NetworkHR!$D$1,541+$C$2+(BB7*$L$2),0)*OFFSET(NetworkHR!$E$1,541+$C$2+(BB7*$L$2),0)*$L$2*$B$5)</f>
        <v>1.8745324334851063E-3</v>
      </c>
      <c r="BC10" s="22">
        <f ca="1">($I$2/OFFSET(NetworkHR!$D$1,541+$C$2+(BC7*$L$2),0)*OFFSET(NetworkHR!$E$1,541+$C$2+(BC7*$L$2),0)*$L$2*$B$5)</f>
        <v>1.8110784506136961E-3</v>
      </c>
      <c r="BD10" s="22">
        <f ca="1">($I$2/OFFSET(NetworkHR!$D$1,541+$C$2+(BD7*$L$2),0)*OFFSET(NetworkHR!$E$1,541+$C$2+(BD7*$L$2),0)*$L$2*$B$5)</f>
        <v>1.7517172589516857E-3</v>
      </c>
      <c r="BE10" s="22">
        <f ca="1">($I$2/OFFSET(NetworkHR!$D$1,541+$C$2+(BE7*$L$2),0)*OFFSET(NetworkHR!$E$1,541+$C$2+(BE7*$L$2),0)*$L$2*$B$5)</f>
        <v>1.6924206391869274E-3</v>
      </c>
      <c r="BF10" s="22">
        <f ca="1">($I$2/OFFSET(NetworkHR!$D$1,541+$C$2+(BF7*$L$2),0)*OFFSET(NetworkHR!$E$1,541+$C$2+(BF7*$L$2),0)*$L$2*$B$5)</f>
        <v>1.6369486601009438E-3</v>
      </c>
      <c r="BG10" s="22">
        <f ca="1">($I$2/OFFSET(NetworkHR!$D$1,541+$C$2+(BG7*$L$2),0)*OFFSET(NetworkHR!$E$1,541+$C$2+(BG7*$L$2),0)*$L$2*$B$5)</f>
        <v>1.5832948699406133E-3</v>
      </c>
      <c r="BH10" s="22">
        <f ca="1">($I$2/OFFSET(NetworkHR!$D$1,541+$C$2+(BH7*$L$2),0)*OFFSET(NetworkHR!$E$1,541+$C$2+(BH7*$L$2),0)*$L$2*$B$5)</f>
        <v>1.5296994432822345E-3</v>
      </c>
      <c r="BI10" s="22">
        <f ca="1">($I$2/OFFSET(NetworkHR!$D$1,541+$C$2+(BI7*$L$2),0)*OFFSET(NetworkHR!$E$1,541+$C$2+(BI7*$L$2),0)*$L$2*$B$5)</f>
        <v>1.4795609295104107E-3</v>
      </c>
      <c r="BJ10" s="22">
        <f ca="1">($I$2/OFFSET(NetworkHR!$D$1,541+$C$2+(BJ7*$L$2),0)*OFFSET(NetworkHR!$E$1,541+$C$2+(BJ7*$L$2),0)*$L$2*$B$5)</f>
        <v>1.4294769553943642E-3</v>
      </c>
      <c r="BK10" s="22">
        <f ca="1">($I$2/OFFSET(NetworkHR!$D$1,541+$C$2+(BK7*$L$2),0)*OFFSET(NetworkHR!$E$1,541+$C$2+(BK7*$L$2),0)*$L$2*$B$5)</f>
        <v>1.3826234049604557E-3</v>
      </c>
      <c r="BL10" s="22">
        <f ca="1">($I$2/OFFSET(NetworkHR!$D$1,541+$C$2+(BL7*$L$2),0)*OFFSET(NetworkHR!$E$1,541+$C$2+(BL7*$L$2),0)*$L$2*$B$5)</f>
        <v>1.3358208208660001E-3</v>
      </c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</row>
    <row r="11" spans="1:76" s="20" customFormat="1" x14ac:dyDescent="0.55000000000000004">
      <c r="A11" s="20" t="s">
        <v>13</v>
      </c>
      <c r="B11" s="22" t="s">
        <v>14</v>
      </c>
      <c r="C11" s="22"/>
      <c r="D11" s="22"/>
      <c r="E11" s="22">
        <f t="shared" ref="E11:AJ11" ca="1" si="4">+E9*E10*(1-$C$16)</f>
        <v>0.57420544744135571</v>
      </c>
      <c r="F11" s="22">
        <f t="shared" ca="1" si="4"/>
        <v>0.49723777189627905</v>
      </c>
      <c r="G11" s="22">
        <f t="shared" ca="1" si="4"/>
        <v>0.42708890660968107</v>
      </c>
      <c r="H11" s="22">
        <f t="shared" ca="1" si="4"/>
        <v>0.39093577143355884</v>
      </c>
      <c r="I11" s="22">
        <f t="shared" ca="1" si="4"/>
        <v>0.33437260720947393</v>
      </c>
      <c r="J11" s="22">
        <f t="shared" ca="1" si="4"/>
        <v>0.31982293039892085</v>
      </c>
      <c r="K11" s="22">
        <f t="shared" ca="1" si="4"/>
        <v>0.28107062537841238</v>
      </c>
      <c r="L11" s="22">
        <f t="shared" ca="1" si="4"/>
        <v>0.27830225341509035</v>
      </c>
      <c r="M11" s="22">
        <f t="shared" ca="1" si="4"/>
        <v>0.28138431973130373</v>
      </c>
      <c r="N11" s="22">
        <f t="shared" ca="1" si="4"/>
        <v>0.27280309971922412</v>
      </c>
      <c r="O11" s="22">
        <f t="shared" ca="1" si="4"/>
        <v>0.24754757627904411</v>
      </c>
      <c r="P11" s="22">
        <f t="shared" ca="1" si="4"/>
        <v>0.27323421755036281</v>
      </c>
      <c r="Q11" s="22">
        <f t="shared" ca="1" si="4"/>
        <v>0.27723277402871138</v>
      </c>
      <c r="R11" s="22">
        <f t="shared" ca="1" si="4"/>
        <v>0.27733256348111357</v>
      </c>
      <c r="S11" s="22">
        <f t="shared" ca="1" si="4"/>
        <v>0.24834624938327871</v>
      </c>
      <c r="T11" s="22">
        <f t="shared" ca="1" si="4"/>
        <v>0.21729757855880077</v>
      </c>
      <c r="U11" s="22">
        <f t="shared" ca="1" si="4"/>
        <v>0.2162679945229406</v>
      </c>
      <c r="V11" s="22">
        <f t="shared" ca="1" si="4"/>
        <v>0.20724239974292327</v>
      </c>
      <c r="W11" s="22">
        <f t="shared" ca="1" si="4"/>
        <v>0.20044967587860588</v>
      </c>
      <c r="X11" s="22">
        <f t="shared" ca="1" si="4"/>
        <v>0.19366434100118632</v>
      </c>
      <c r="Y11" s="22">
        <f t="shared" ca="1" si="4"/>
        <v>0.18731666121935639</v>
      </c>
      <c r="Z11" s="22">
        <f t="shared" ca="1" si="4"/>
        <v>0.18097588631452077</v>
      </c>
      <c r="AA11" s="22">
        <f t="shared" ca="1" si="4"/>
        <v>0.17504409232178766</v>
      </c>
      <c r="AB11" s="22">
        <f t="shared" ca="1" si="4"/>
        <v>0.16911875081394415</v>
      </c>
      <c r="AC11" s="22">
        <f t="shared" ca="1" si="4"/>
        <v>0.16357559470311725</v>
      </c>
      <c r="AD11" s="22">
        <f t="shared" ca="1" si="4"/>
        <v>0.15821412500802542</v>
      </c>
      <c r="AE11" s="22">
        <f t="shared" ca="1" si="4"/>
        <v>0.15285848741064897</v>
      </c>
      <c r="AF11" s="22">
        <f t="shared" ca="1" si="4"/>
        <v>0.14784828922443913</v>
      </c>
      <c r="AG11" s="22">
        <f t="shared" ca="1" si="4"/>
        <v>0.1428435410299399</v>
      </c>
      <c r="AH11" s="22">
        <f t="shared" ca="1" si="4"/>
        <v>0.1381615998286157</v>
      </c>
      <c r="AI11" s="22">
        <f t="shared" ca="1" si="4"/>
        <v>0.13363311725240401</v>
      </c>
      <c r="AJ11" s="22">
        <f t="shared" ca="1" si="4"/>
        <v>0.12910956066745757</v>
      </c>
      <c r="AK11" s="22">
        <f t="shared" ref="AK11:BL11" ca="1" si="5">+AK9*AK10*(1-$C$16)</f>
        <v>0.12487777414623762</v>
      </c>
      <c r="AL11" s="22">
        <f t="shared" ca="1" si="5"/>
        <v>5.8478602720678501E-2</v>
      </c>
      <c r="AM11" s="22">
        <f t="shared" ca="1" si="5"/>
        <v>5.656186656656411E-2</v>
      </c>
      <c r="AN11" s="22">
        <f t="shared" ca="1" si="5"/>
        <v>5.4647215399063649E-2</v>
      </c>
      <c r="AO11" s="22">
        <f t="shared" ca="1" si="5"/>
        <v>5.2856059512912071E-2</v>
      </c>
      <c r="AP11" s="22">
        <f t="shared" ca="1" si="5"/>
        <v>5.1123611822321162E-2</v>
      </c>
      <c r="AQ11" s="22">
        <f t="shared" ca="1" si="5"/>
        <v>4.9393048653100874E-2</v>
      </c>
      <c r="AR11" s="22">
        <f t="shared" ca="1" si="5"/>
        <v>4.7774107062318737E-2</v>
      </c>
      <c r="AS11" s="22">
        <f t="shared" ca="1" si="5"/>
        <v>4.6156926523279858E-2</v>
      </c>
      <c r="AT11" s="22">
        <f t="shared" ca="1" si="5"/>
        <v>4.4644054366389407E-2</v>
      </c>
      <c r="AU11" s="22">
        <f t="shared" ca="1" si="5"/>
        <v>4.3180769180198565E-2</v>
      </c>
      <c r="AV11" s="22">
        <f t="shared" ca="1" si="5"/>
        <v>4.1719075725879129E-2</v>
      </c>
      <c r="AW11" s="22">
        <f t="shared" ca="1" si="5"/>
        <v>4.0351661713920309E-2</v>
      </c>
      <c r="AX11" s="22">
        <f t="shared" ca="1" si="5"/>
        <v>3.8985735147118977E-2</v>
      </c>
      <c r="AY11" s="22">
        <f t="shared" ca="1" si="5"/>
        <v>3.7707911044376041E-2</v>
      </c>
      <c r="AZ11" s="22">
        <f t="shared" ca="1" si="5"/>
        <v>3.6431476932709053E-2</v>
      </c>
      <c r="BA11" s="22">
        <f t="shared" ca="1" si="5"/>
        <v>3.5237373008607985E-2</v>
      </c>
      <c r="BB11" s="22">
        <f t="shared" ca="1" si="5"/>
        <v>3.4082407881547393E-2</v>
      </c>
      <c r="BC11" s="22">
        <f t="shared" ca="1" si="5"/>
        <v>3.2928699102067208E-2</v>
      </c>
      <c r="BD11" s="22">
        <f t="shared" ca="1" si="5"/>
        <v>3.1849404708212473E-2</v>
      </c>
      <c r="BE11" s="22">
        <f t="shared" ca="1" si="5"/>
        <v>3.0771284348853227E-2</v>
      </c>
      <c r="BF11" s="22">
        <f t="shared" ca="1" si="5"/>
        <v>2.9762702910926253E-2</v>
      </c>
      <c r="BG11" s="22">
        <f t="shared" ca="1" si="5"/>
        <v>2.8787179453465699E-2</v>
      </c>
      <c r="BH11" s="22">
        <f t="shared" ca="1" si="5"/>
        <v>2.7812717150586086E-2</v>
      </c>
      <c r="BI11" s="22">
        <f t="shared" ca="1" si="5"/>
        <v>2.6901107809280195E-2</v>
      </c>
      <c r="BJ11" s="22">
        <f t="shared" ca="1" si="5"/>
        <v>2.5990490098079352E-2</v>
      </c>
      <c r="BK11" s="22">
        <f t="shared" ca="1" si="5"/>
        <v>2.513860736291738E-2</v>
      </c>
      <c r="BL11" s="22">
        <f t="shared" ca="1" si="5"/>
        <v>2.4287651288472732E-2</v>
      </c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</row>
    <row r="12" spans="1:76" s="22" customFormat="1" x14ac:dyDescent="0.55000000000000004">
      <c r="A12" s="20" t="s">
        <v>15</v>
      </c>
      <c r="B12" s="22" t="s">
        <v>16</v>
      </c>
      <c r="E12" s="22">
        <f ca="1">OFFSET(NetworkHR!$G$1,541+$C$2+(E7*$L$2),0)</f>
        <v>32297.89</v>
      </c>
      <c r="F12" s="22">
        <f ca="1">OFFSET(NetworkHR!$G$1,541+$C$2+(F7*$L$2),0)</f>
        <v>48932.02</v>
      </c>
      <c r="G12" s="22">
        <f ca="1">OFFSET(NetworkHR!$G$1,541+$C$2+(G7*$L$2),0)</f>
        <v>40619.269999999997</v>
      </c>
      <c r="H12" s="22">
        <f ca="1">OFFSET(NetworkHR!$G$1,541+$C$2+(H7*$L$2),0)</f>
        <v>62354.86</v>
      </c>
      <c r="I12" s="22">
        <f ca="1">OFFSET(NetworkHR!$G$1,541+$C$2+(I7*$L$2),0)</f>
        <v>58755.9</v>
      </c>
      <c r="J12" s="22">
        <f ca="1">OFFSET(NetworkHR!$G$1,541+$C$2+(J7*$L$2),0)</f>
        <v>48934.57</v>
      </c>
      <c r="K12" s="22">
        <f ca="1">OFFSET(NetworkHR!$G$1,541+$C$2+(K7*$L$2),0)</f>
        <v>40684.42</v>
      </c>
      <c r="L12" s="22">
        <f ca="1">OFFSET(NetworkHR!$G$1,541+$C$2+(L7*$L$2),0)</f>
        <v>38382.32</v>
      </c>
      <c r="M12" s="22">
        <f ca="1">OFFSET(NetworkHR!$G$1,541+$C$2+(M7*$L$2),0)</f>
        <v>42372.67</v>
      </c>
      <c r="N12" s="22">
        <f ca="1">OFFSET(NetworkHR!$G$1,541+$C$2+(N7*$L$2),0)</f>
        <v>39727.65</v>
      </c>
      <c r="O12" s="22">
        <f ca="1">OFFSET(NetworkHR!$G$1,541+$C$2+(O7*$L$2),0)</f>
        <v>30278.94</v>
      </c>
      <c r="P12" s="22">
        <f ca="1">OFFSET(NetworkHR!$G$1,541+$C$2+(P7*$L$2),0)</f>
        <v>19953.71</v>
      </c>
      <c r="Q12" s="22">
        <f ca="1">OFFSET(NetworkHR!$G$1,541+$C$2+(Q7*$L$2),0)</f>
        <v>22687.08</v>
      </c>
      <c r="R12" s="22">
        <f ca="1">OFFSET(NetworkHR!$G$1,541+$C$2+(R7*$L$2),0)</f>
        <v>21520.51</v>
      </c>
      <c r="S12" s="22">
        <f ca="1">OFFSET(NetworkHR!$G$1,541+$C$2+(S7*$L$2),0)</f>
        <v>18507.36</v>
      </c>
      <c r="T12" s="22">
        <f ca="1">OFFSET(NetworkHR!$G$1,541+$C$2+(T7*$L$2),0)</f>
        <v>19171.34</v>
      </c>
      <c r="U12" s="22">
        <f ca="1">OFFSET(NetworkHR!$G$1,541+$C$2+(U7*$L$2),0)</f>
        <v>15759.61</v>
      </c>
      <c r="V12" s="22">
        <f ca="1">OFFSET(NetworkHR!$G$1,541+$C$2+(V7*$L$2),0)</f>
        <v>17351.683218372713</v>
      </c>
      <c r="W12" s="22">
        <f ca="1">OFFSET(NetworkHR!$G$1,541+$C$2+(W7*$L$2),0)</f>
        <v>17613.661994232662</v>
      </c>
      <c r="X12" s="22">
        <f ca="1">OFFSET(NetworkHR!$G$1,541+$C$2+(X7*$L$2),0)</f>
        <v>17888.529459853929</v>
      </c>
      <c r="Y12" s="22">
        <f ca="1">OFFSET(NetworkHR!$G$1,541+$C$2+(Y7*$L$2),0)</f>
        <v>18158.613635022881</v>
      </c>
      <c r="Z12" s="22">
        <f ca="1">OFFSET(NetworkHR!$G$1,541+$C$2+(Z7*$L$2),0)</f>
        <v>18441.985264993342</v>
      </c>
      <c r="AA12" s="22">
        <f ca="1">OFFSET(NetworkHR!$G$1,541+$C$2+(AA7*$L$2),0)</f>
        <v>18720.425613595053</v>
      </c>
      <c r="AB12" s="22">
        <f ca="1">OFFSET(NetworkHR!$G$1,541+$C$2+(AB7*$L$2),0)</f>
        <v>19012.564519487813</v>
      </c>
      <c r="AC12" s="22">
        <f ca="1">OFFSET(NetworkHR!$G$1,541+$C$2+(AC7*$L$2),0)</f>
        <v>19299.619574382985</v>
      </c>
      <c r="AD12" s="22">
        <f ca="1">OFFSET(NetworkHR!$G$1,541+$C$2+(AD7*$L$2),0)</f>
        <v>19591.008637163122</v>
      </c>
      <c r="AE12" s="22">
        <f ca="1">OFFSET(NetworkHR!$G$1,541+$C$2+(AE7*$L$2),0)</f>
        <v>19896.733301053264</v>
      </c>
      <c r="AF12" s="22">
        <f ca="1">OFFSET(NetworkHR!$G$1,541+$C$2+(AF7*$L$2),0)</f>
        <v>20197.137692271193</v>
      </c>
      <c r="AG12" s="22">
        <f ca="1">OFFSET(NetworkHR!$G$1,541+$C$2+(AG7*$L$2),0)</f>
        <v>20512.321215839202</v>
      </c>
      <c r="AH12" s="22">
        <f ca="1">OFFSET(NetworkHR!$G$1,541+$C$2+(AH7*$L$2),0)</f>
        <v>20822.019862047859</v>
      </c>
      <c r="AI12" s="22">
        <f ca="1">OFFSET(NetworkHR!$G$1,541+$C$2+(AI7*$L$2),0)</f>
        <v>21136.394393079805</v>
      </c>
      <c r="AJ12" s="22">
        <f ca="1">OFFSET(NetworkHR!$G$1,541+$C$2+(AJ7*$L$2),0)</f>
        <v>21466.235351825329</v>
      </c>
      <c r="AK12" s="22">
        <f ca="1">OFFSET(NetworkHR!$G$1,541+$C$2+(AK7*$L$2),0)</f>
        <v>21790.336362028076</v>
      </c>
      <c r="AL12" s="22">
        <f ca="1">OFFSET(NetworkHR!$G$1,541+$C$2+(AL7*$L$2),0)</f>
        <v>22130.38231799264</v>
      </c>
      <c r="AM12" s="22">
        <f ca="1">OFFSET(NetworkHR!$G$1,541+$C$2+(AM7*$L$2),0)</f>
        <v>22464.510736314685</v>
      </c>
      <c r="AN12" s="22">
        <f ca="1">OFFSET(NetworkHR!$G$1,541+$C$2+(AN7*$L$2),0)</f>
        <v>22815.077423386014</v>
      </c>
      <c r="AO12" s="22">
        <f ca="1">OFFSET(NetworkHR!$G$1,541+$C$2+(AO7*$L$2),0)</f>
        <v>23159.543489260228</v>
      </c>
      <c r="AP12" s="22">
        <f ca="1">OFFSET(NetworkHR!$G$1,541+$C$2+(AP7*$L$2),0)</f>
        <v>23509.210364596398</v>
      </c>
      <c r="AQ12" s="22">
        <f ca="1">OFFSET(NetworkHR!$G$1,541+$C$2+(AQ7*$L$2),0)</f>
        <v>23876.079961264561</v>
      </c>
      <c r="AR12" s="22">
        <f ca="1">OFFSET(NetworkHR!$G$1,541+$C$2+(AR7*$L$2),0)</f>
        <v>24236.565230726093</v>
      </c>
      <c r="AS12" s="22">
        <f ca="1">OFFSET(NetworkHR!$G$1,541+$C$2+(AS7*$L$2),0)</f>
        <v>24614.785459007719</v>
      </c>
      <c r="AT12" s="22">
        <f ca="1">OFFSET(NetworkHR!$G$1,541+$C$2+(AT7*$L$2),0)</f>
        <v>24986.423834458114</v>
      </c>
      <c r="AU12" s="22">
        <f ca="1">OFFSET(NetworkHR!$G$1,541+$C$2+(AU7*$L$2),0)</f>
        <v>25363.673271696454</v>
      </c>
      <c r="AV12" s="22">
        <f ca="1">OFFSET(NetworkHR!$G$1,541+$C$2+(AV7*$L$2),0)</f>
        <v>25759.482422191093</v>
      </c>
      <c r="AW12" s="22">
        <f ca="1">OFFSET(NetworkHR!$G$1,541+$C$2+(AW7*$L$2),0)</f>
        <v>26148.403634434395</v>
      </c>
      <c r="AX12" s="22">
        <f ca="1">OFFSET(NetworkHR!$G$1,541+$C$2+(AX7*$L$2),0)</f>
        <v>26556.458781591879</v>
      </c>
      <c r="AY12" s="22">
        <f ca="1">OFFSET(NetworkHR!$G$1,541+$C$2+(AY7*$L$2),0)</f>
        <v>26957.412883578352</v>
      </c>
      <c r="AZ12" s="22">
        <f ca="1">OFFSET(NetworkHR!$G$1,541+$C$2+(AZ7*$L$2),0)</f>
        <v>27378.092908063969</v>
      </c>
      <c r="BA12" s="22">
        <f ca="1">OFFSET(NetworkHR!$G$1,541+$C$2+(BA7*$L$2),0)</f>
        <v>27791.452187113042</v>
      </c>
      <c r="BB12" s="22">
        <f ca="1">OFFSET(NetworkHR!$G$1,541+$C$2+(BB7*$L$2),0)</f>
        <v>28211.05243751646</v>
      </c>
      <c r="BC12" s="22">
        <f ca="1">OFFSET(NetworkHR!$G$1,541+$C$2+(BC7*$L$2),0)</f>
        <v>28651.295953518285</v>
      </c>
      <c r="BD12" s="22">
        <f ca="1">OFFSET(NetworkHR!$G$1,541+$C$2+(BD7*$L$2),0)</f>
        <v>29083.878276872128</v>
      </c>
      <c r="BE12" s="22">
        <f ca="1">OFFSET(NetworkHR!$G$1,541+$C$2+(BE7*$L$2),0)</f>
        <v>29537.742550810093</v>
      </c>
      <c r="BF12" s="22">
        <f ca="1">OFFSET(NetworkHR!$G$1,541+$C$2+(BF7*$L$2),0)</f>
        <v>29983.708601350576</v>
      </c>
      <c r="BG12" s="22">
        <f ca="1">OFFSET(NetworkHR!$G$1,541+$C$2+(BG7*$L$2),0)</f>
        <v>30436.407926036605</v>
      </c>
      <c r="BH12" s="22">
        <f ca="1">OFFSET(NetworkHR!$G$1,541+$C$2+(BH7*$L$2),0)</f>
        <v>30911.378906630176</v>
      </c>
      <c r="BI12" s="22">
        <f ca="1">OFFSET(NetworkHR!$G$1,541+$C$2+(BI7*$L$2),0)</f>
        <v>31378.084361322155</v>
      </c>
      <c r="BJ12" s="22">
        <f ca="1">OFFSET(NetworkHR!$G$1,541+$C$2+(BJ7*$L$2),0)</f>
        <v>31867.75053791115</v>
      </c>
      <c r="BK12" s="22">
        <f ca="1">OFFSET(NetworkHR!$G$1,541+$C$2+(BK7*$L$2),0)</f>
        <v>32348.895460294942</v>
      </c>
      <c r="BL12" s="22">
        <f ca="1">OFFSET(NetworkHR!$G$1,541+$C$2+(BL7*$L$2),0)</f>
        <v>32853.711489677684</v>
      </c>
    </row>
    <row r="13" spans="1:76" s="25" customFormat="1" x14ac:dyDescent="0.55000000000000004">
      <c r="A13" s="25" t="s">
        <v>44</v>
      </c>
      <c r="E13" s="25">
        <f ca="1">+E11</f>
        <v>0.57420544744135571</v>
      </c>
      <c r="F13" s="25">
        <f t="shared" ref="F13:AK13" ca="1" si="6">+F11+E13</f>
        <v>1.0714432193376346</v>
      </c>
      <c r="G13" s="25">
        <f t="shared" ca="1" si="6"/>
        <v>1.4985321259473157</v>
      </c>
      <c r="H13" s="25">
        <f t="shared" ca="1" si="6"/>
        <v>1.8894678973808745</v>
      </c>
      <c r="I13" s="25">
        <f t="shared" ca="1" si="6"/>
        <v>2.2238405045903482</v>
      </c>
      <c r="J13" s="25">
        <f t="shared" ca="1" si="6"/>
        <v>2.5436634349892691</v>
      </c>
      <c r="K13" s="25">
        <f t="shared" ca="1" si="6"/>
        <v>2.8247340603676814</v>
      </c>
      <c r="L13" s="25">
        <f t="shared" ca="1" si="6"/>
        <v>3.1030363137827717</v>
      </c>
      <c r="M13" s="25">
        <f t="shared" ca="1" si="6"/>
        <v>3.3844206335140754</v>
      </c>
      <c r="N13" s="25">
        <f t="shared" ca="1" si="6"/>
        <v>3.6572237332332995</v>
      </c>
      <c r="O13" s="25">
        <f t="shared" ca="1" si="6"/>
        <v>3.9047713095123435</v>
      </c>
      <c r="P13" s="25">
        <f t="shared" ca="1" si="6"/>
        <v>4.1780055270627061</v>
      </c>
      <c r="Q13" s="25">
        <f t="shared" ca="1" si="6"/>
        <v>4.4552383010914172</v>
      </c>
      <c r="R13" s="25">
        <f t="shared" ca="1" si="6"/>
        <v>4.7325708645725308</v>
      </c>
      <c r="S13" s="25">
        <f t="shared" ca="1" si="6"/>
        <v>4.9809171139558099</v>
      </c>
      <c r="T13" s="25">
        <f t="shared" ca="1" si="6"/>
        <v>5.1982146925146111</v>
      </c>
      <c r="U13" s="25">
        <f t="shared" ca="1" si="6"/>
        <v>5.4144826870375518</v>
      </c>
      <c r="V13" s="25">
        <f t="shared" ca="1" si="6"/>
        <v>5.6217250867804749</v>
      </c>
      <c r="W13" s="25">
        <f t="shared" ca="1" si="6"/>
        <v>5.8221747626590812</v>
      </c>
      <c r="X13" s="25">
        <f t="shared" ca="1" si="6"/>
        <v>6.0158391036602676</v>
      </c>
      <c r="Y13" s="25">
        <f t="shared" ca="1" si="6"/>
        <v>6.2031557648796243</v>
      </c>
      <c r="Z13" s="25">
        <f t="shared" ca="1" si="6"/>
        <v>6.3841316511941448</v>
      </c>
      <c r="AA13" s="25">
        <f t="shared" ca="1" si="6"/>
        <v>6.5591757435159321</v>
      </c>
      <c r="AB13" s="25">
        <f t="shared" ca="1" si="6"/>
        <v>6.7282944943298766</v>
      </c>
      <c r="AC13" s="25">
        <f t="shared" ca="1" si="6"/>
        <v>6.8918700890329943</v>
      </c>
      <c r="AD13" s="25">
        <f t="shared" ca="1" si="6"/>
        <v>7.0500842140410196</v>
      </c>
      <c r="AE13" s="25">
        <f t="shared" ca="1" si="6"/>
        <v>7.2029427014516685</v>
      </c>
      <c r="AF13" s="25">
        <f t="shared" ca="1" si="6"/>
        <v>7.3507909906761073</v>
      </c>
      <c r="AG13" s="25">
        <f t="shared" ca="1" si="6"/>
        <v>7.4936345317060473</v>
      </c>
      <c r="AH13" s="25">
        <f t="shared" ca="1" si="6"/>
        <v>7.6317961315346627</v>
      </c>
      <c r="AI13" s="25">
        <f t="shared" ca="1" si="6"/>
        <v>7.7654292487870666</v>
      </c>
      <c r="AJ13" s="25">
        <f t="shared" ca="1" si="6"/>
        <v>7.8945388094545246</v>
      </c>
      <c r="AK13" s="25">
        <f t="shared" ca="1" si="6"/>
        <v>8.019416583600762</v>
      </c>
      <c r="AL13" s="25">
        <f t="shared" ref="AL13:BL13" ca="1" si="7">+AL11+AK13</f>
        <v>8.0778951863214399</v>
      </c>
      <c r="AM13" s="25">
        <f t="shared" ca="1" si="7"/>
        <v>8.1344570528880045</v>
      </c>
      <c r="AN13" s="25">
        <f t="shared" ca="1" si="7"/>
        <v>8.1891042682870676</v>
      </c>
      <c r="AO13" s="25">
        <f t="shared" ca="1" si="7"/>
        <v>8.2419603277999798</v>
      </c>
      <c r="AP13" s="25">
        <f t="shared" ca="1" si="7"/>
        <v>8.2930839396223011</v>
      </c>
      <c r="AQ13" s="25">
        <f t="shared" ca="1" si="7"/>
        <v>8.3424769882754024</v>
      </c>
      <c r="AR13" s="25">
        <f t="shared" ca="1" si="7"/>
        <v>8.390251095337721</v>
      </c>
      <c r="AS13" s="25">
        <f t="shared" ca="1" si="7"/>
        <v>8.4364080218610003</v>
      </c>
      <c r="AT13" s="25">
        <f t="shared" ca="1" si="7"/>
        <v>8.4810520762273889</v>
      </c>
      <c r="AU13" s="25">
        <f t="shared" ca="1" si="7"/>
        <v>8.5242328454075871</v>
      </c>
      <c r="AV13" s="25">
        <f t="shared" ca="1" si="7"/>
        <v>8.5659519211334665</v>
      </c>
      <c r="AW13" s="25">
        <f t="shared" ca="1" si="7"/>
        <v>8.6063035828473868</v>
      </c>
      <c r="AX13" s="25">
        <f t="shared" ca="1" si="7"/>
        <v>8.6452893179945054</v>
      </c>
      <c r="AY13" s="25">
        <f t="shared" ca="1" si="7"/>
        <v>8.6829972290388806</v>
      </c>
      <c r="AZ13" s="25">
        <f t="shared" ca="1" si="7"/>
        <v>8.7194287059715894</v>
      </c>
      <c r="BA13" s="25">
        <f t="shared" ca="1" si="7"/>
        <v>8.7546660789801969</v>
      </c>
      <c r="BB13" s="25">
        <f t="shared" ca="1" si="7"/>
        <v>8.7887484868617438</v>
      </c>
      <c r="BC13" s="25">
        <f t="shared" ca="1" si="7"/>
        <v>8.8216771859638108</v>
      </c>
      <c r="BD13" s="25">
        <f t="shared" ca="1" si="7"/>
        <v>8.8535265906720237</v>
      </c>
      <c r="BE13" s="25">
        <f t="shared" ca="1" si="7"/>
        <v>8.8842978750208772</v>
      </c>
      <c r="BF13" s="25">
        <f t="shared" ca="1" si="7"/>
        <v>8.914060577931803</v>
      </c>
      <c r="BG13" s="25">
        <f t="shared" ca="1" si="7"/>
        <v>8.9428477573852678</v>
      </c>
      <c r="BH13" s="25">
        <f t="shared" ca="1" si="7"/>
        <v>8.9706604745358547</v>
      </c>
      <c r="BI13" s="25">
        <f t="shared" ca="1" si="7"/>
        <v>8.9975615823451349</v>
      </c>
      <c r="BJ13" s="25">
        <f t="shared" ca="1" si="7"/>
        <v>9.0235520724432146</v>
      </c>
      <c r="BK13" s="25">
        <f t="shared" ca="1" si="7"/>
        <v>9.048690679806132</v>
      </c>
      <c r="BL13" s="25">
        <f t="shared" ca="1" si="7"/>
        <v>9.0729783310946051</v>
      </c>
    </row>
    <row r="14" spans="1:76" s="24" customFormat="1" x14ac:dyDescent="0.55000000000000004">
      <c r="A14" s="78" t="s">
        <v>116</v>
      </c>
      <c r="B14" s="24" t="s">
        <v>17</v>
      </c>
      <c r="C14" s="79">
        <v>0</v>
      </c>
      <c r="E14" s="24">
        <f t="shared" ref="E14:AJ14" ca="1" si="8">+E12*E11</f>
        <v>18545.624378861688</v>
      </c>
      <c r="F14" s="24">
        <f t="shared" ca="1" si="8"/>
        <v>24330.848599184163</v>
      </c>
      <c r="G14" s="24">
        <f t="shared" ca="1" si="8"/>
        <v>17348.039611583419</v>
      </c>
      <c r="H14" s="24">
        <f t="shared" ca="1" si="8"/>
        <v>24376.745296731562</v>
      </c>
      <c r="I14" s="24">
        <f t="shared" ca="1" si="8"/>
        <v>19646.36347193913</v>
      </c>
      <c r="J14" s="24">
        <f t="shared" ca="1" si="8"/>
        <v>15650.39757521112</v>
      </c>
      <c r="K14" s="24">
        <f t="shared" ca="1" si="8"/>
        <v>11435.195372557988</v>
      </c>
      <c r="L14" s="24">
        <f t="shared" ca="1" si="8"/>
        <v>10681.88614729909</v>
      </c>
      <c r="M14" s="24">
        <f t="shared" ca="1" si="8"/>
        <v>11923.004923149021</v>
      </c>
      <c r="N14" s="24">
        <f t="shared" ca="1" si="8"/>
        <v>10837.826064560435</v>
      </c>
      <c r="O14" s="24">
        <f t="shared" ca="1" si="8"/>
        <v>7495.4782092985997</v>
      </c>
      <c r="P14" s="24">
        <f t="shared" ca="1" si="8"/>
        <v>5452.0363390768498</v>
      </c>
      <c r="Q14" s="24">
        <f t="shared" ca="1" si="8"/>
        <v>6289.6021230112983</v>
      </c>
      <c r="R14" s="24">
        <f t="shared" ca="1" si="8"/>
        <v>5968.3382057209392</v>
      </c>
      <c r="S14" s="24">
        <f t="shared" ca="1" si="8"/>
        <v>4596.2334419861172</v>
      </c>
      <c r="T14" s="24">
        <f t="shared" ca="1" si="8"/>
        <v>4165.88575972748</v>
      </c>
      <c r="U14" s="24">
        <f t="shared" ca="1" si="8"/>
        <v>3408.2992491636801</v>
      </c>
      <c r="V14" s="24">
        <f t="shared" ca="1" si="8"/>
        <v>3596.0044697545713</v>
      </c>
      <c r="W14" s="24">
        <f t="shared" ca="1" si="8"/>
        <v>3530.6528377792556</v>
      </c>
      <c r="X14" s="24">
        <f t="shared" ca="1" si="8"/>
        <v>3464.3702693229188</v>
      </c>
      <c r="Y14" s="24">
        <f t="shared" ca="1" si="8"/>
        <v>3401.4108784847667</v>
      </c>
      <c r="Z14" s="24">
        <f t="shared" ca="1" si="8"/>
        <v>3337.5546287315024</v>
      </c>
      <c r="AA14" s="24">
        <f t="shared" ca="1" si="8"/>
        <v>3276.899909409291</v>
      </c>
      <c r="AB14" s="24">
        <f t="shared" ca="1" si="8"/>
        <v>3215.3811613052949</v>
      </c>
      <c r="AC14" s="24">
        <f t="shared" ca="1" si="8"/>
        <v>3156.9467494236192</v>
      </c>
      <c r="AD14" s="24">
        <f t="shared" ca="1" si="8"/>
        <v>3099.5742895534322</v>
      </c>
      <c r="AE14" s="24">
        <f t="shared" ca="1" si="8"/>
        <v>3041.3845568120905</v>
      </c>
      <c r="AF14" s="24">
        <f t="shared" ca="1" si="8"/>
        <v>2986.1122550327323</v>
      </c>
      <c r="AG14" s="24">
        <f t="shared" ca="1" si="8"/>
        <v>2930.0525972140335</v>
      </c>
      <c r="AH14" s="24">
        <f t="shared" ca="1" si="8"/>
        <v>2876.803575803744</v>
      </c>
      <c r="AI14" s="24">
        <f t="shared" ca="1" si="8"/>
        <v>2824.5222702234882</v>
      </c>
      <c r="AJ14" s="24">
        <f t="shared" ca="1" si="8"/>
        <v>2771.496215458415</v>
      </c>
      <c r="AK14" s="24">
        <f t="shared" ref="AK14:BL14" ca="1" si="9">+AK12*AK11</f>
        <v>2721.1287027878911</v>
      </c>
      <c r="AL14" s="24">
        <f t="shared" ca="1" si="9"/>
        <v>1294.1538356306198</v>
      </c>
      <c r="AM14" s="24">
        <f t="shared" ca="1" si="9"/>
        <v>1270.6346587505782</v>
      </c>
      <c r="AN14" s="24">
        <f t="shared" ca="1" si="9"/>
        <v>1246.7804503020895</v>
      </c>
      <c r="AO14" s="24">
        <f t="shared" ca="1" si="9"/>
        <v>1224.1222089602138</v>
      </c>
      <c r="AP14" s="24">
        <f t="shared" ca="1" si="9"/>
        <v>1201.8757449289155</v>
      </c>
      <c r="AQ14" s="24">
        <f t="shared" ca="1" si="9"/>
        <v>1179.3123791720673</v>
      </c>
      <c r="AR14" s="24">
        <f t="shared" ca="1" si="9"/>
        <v>1157.8802621555801</v>
      </c>
      <c r="AS14" s="24">
        <f t="shared" ca="1" si="9"/>
        <v>1136.1428438177168</v>
      </c>
      <c r="AT14" s="24">
        <f t="shared" ca="1" si="9"/>
        <v>1115.4952640871961</v>
      </c>
      <c r="AU14" s="24">
        <f t="shared" ca="1" si="9"/>
        <v>1095.2229211070965</v>
      </c>
      <c r="AV14" s="24">
        <f t="shared" ca="1" si="9"/>
        <v>1074.6617978308425</v>
      </c>
      <c r="AW14" s="24">
        <f t="shared" ca="1" si="9"/>
        <v>1055.131537815741</v>
      </c>
      <c r="AX14" s="24">
        <f t="shared" ca="1" si="9"/>
        <v>1035.323068504523</v>
      </c>
      <c r="AY14" s="24">
        <f t="shared" ca="1" si="9"/>
        <v>1016.5077270004891</v>
      </c>
      <c r="AZ14" s="24">
        <f t="shared" ca="1" si="9"/>
        <v>997.42436024169785</v>
      </c>
      <c r="BA14" s="24">
        <f t="shared" ca="1" si="9"/>
        <v>979.2977671681964</v>
      </c>
      <c r="BB14" s="24">
        <f t="shared" ca="1" si="9"/>
        <v>961.5005959431578</v>
      </c>
      <c r="BC14" s="24">
        <f t="shared" ca="1" si="9"/>
        <v>943.44990333767942</v>
      </c>
      <c r="BD14" s="24">
        <f t="shared" ca="1" si="9"/>
        <v>926.30420972448962</v>
      </c>
      <c r="BE14" s="24">
        <f t="shared" ca="1" si="9"/>
        <v>908.91427505419858</v>
      </c>
      <c r="BF14" s="24">
        <f t="shared" ca="1" si="9"/>
        <v>892.39621126978136</v>
      </c>
      <c r="BG14" s="24">
        <f t="shared" ca="1" si="9"/>
        <v>876.17833688570147</v>
      </c>
      <c r="BH14" s="24">
        <f t="shared" ca="1" si="9"/>
        <v>859.72943826469805</v>
      </c>
      <c r="BI14" s="24">
        <f t="shared" ca="1" si="9"/>
        <v>844.10523025261625</v>
      </c>
      <c r="BJ14" s="24">
        <f t="shared" ca="1" si="9"/>
        <v>828.25845480364262</v>
      </c>
      <c r="BK14" s="24">
        <f t="shared" ca="1" si="9"/>
        <v>813.20618160041499</v>
      </c>
      <c r="BL14" s="24">
        <f t="shared" ca="1" si="9"/>
        <v>797.93948819338164</v>
      </c>
    </row>
    <row r="15" spans="1:76" s="4" customFormat="1" x14ac:dyDescent="0.55000000000000004">
      <c r="A15" s="23" t="s">
        <v>186</v>
      </c>
      <c r="E15" s="88">
        <f ca="1">OFFSET(NetworkHR!$D$1,541+$C$2+(E7*$L$2),0)</f>
        <v>91755226.958145365</v>
      </c>
      <c r="F15" s="88">
        <f ca="1">OFFSET(NetworkHR!$D$1,541+$C$2+(F7*$L$2),0)</f>
        <v>126820808.54689179</v>
      </c>
      <c r="G15" s="88">
        <f ca="1">OFFSET(NetworkHR!$D$1,541+$C$2+(G7*$L$2),0)</f>
        <v>126546633.8400507</v>
      </c>
      <c r="H15" s="88">
        <f ca="1">OFFSET(NetworkHR!$D$1,541+$C$2+(H7*$L$2),0)</f>
        <v>157732112.25292361</v>
      </c>
      <c r="I15" s="88">
        <f ca="1">OFFSET(NetworkHR!$D$1,541+$C$2+(I7*$L$2),0)</f>
        <v>158926461.14530659</v>
      </c>
      <c r="J15" s="88">
        <f ca="1">OFFSET(NetworkHR!$D$1,541+$C$2+(J7*$L$2),0)</f>
        <v>178007627.45674321</v>
      </c>
      <c r="K15" s="88">
        <f ca="1">OFFSET(NetworkHR!$D$1,541+$C$2+(K7*$L$2),0)</f>
        <v>175442615.3080211</v>
      </c>
      <c r="L15" s="88">
        <f ca="1">OFFSET(NetworkHR!$D$1,541+$C$2+(L7*$L$2),0)</f>
        <v>171001327.2587136</v>
      </c>
      <c r="M15" s="88">
        <f ca="1">OFFSET(NetworkHR!$D$1,541+$C$2+(M7*$L$2),0)</f>
        <v>197878817.73993629</v>
      </c>
      <c r="N15" s="88">
        <f ca="1">OFFSET(NetworkHR!$D$1,541+$C$2+(N7*$L$2),0)</f>
        <v>228708315.32775009</v>
      </c>
      <c r="O15" s="88">
        <f ca="1">OFFSET(NetworkHR!$D$1,541+$C$2+(O7*$L$2),0)</f>
        <v>248560108.0179809</v>
      </c>
      <c r="P15" s="88">
        <f ca="1">OFFSET(NetworkHR!$D$1,541+$C$2+(P7*$L$2),0)</f>
        <v>223431040.49786001</v>
      </c>
      <c r="Q15" s="88">
        <f ca="1">OFFSET(NetworkHR!$D$1,541+$C$2+(Q7*$L$2),0)</f>
        <v>211997173.0785161</v>
      </c>
      <c r="R15" s="88">
        <f ca="1">OFFSET(NetworkHR!$D$1,541+$C$2+(R7*$L$2),0)</f>
        <v>204358072.26958531</v>
      </c>
      <c r="S15" s="88">
        <f ca="1">OFFSET(NetworkHR!$D$1,541+$C$2+(S7*$L$2),0)</f>
        <v>203901883.43931431</v>
      </c>
      <c r="T15" s="88">
        <f ca="1">OFFSET(NetworkHR!$D$1,541+$C$2+(T7*$L$2),0)</f>
        <v>240750216.43051949</v>
      </c>
      <c r="U15" s="88">
        <f ca="1">OFFSET(NetworkHR!$D$1,541+$C$2+(U7*$L$2),0)</f>
        <v>231439196.90173399</v>
      </c>
      <c r="V15" s="88">
        <f ca="1">OFFSET(NetworkHR!$D$1,541+$C$2+(V7*$L$2),0)</f>
        <v>287666359.49312979</v>
      </c>
      <c r="W15" s="88">
        <f ca="1">OFFSET(NetworkHR!$D$1,541+$C$2+(W7*$L$2),0)</f>
        <v>297414632.40265387</v>
      </c>
      <c r="X15" s="88">
        <f ca="1">OFFSET(NetworkHR!$D$1,541+$C$2+(X7*$L$2),0)</f>
        <v>307835021.9687655</v>
      </c>
      <c r="Y15" s="88">
        <f ca="1">OFFSET(NetworkHR!$D$1,541+$C$2+(Y7*$L$2),0)</f>
        <v>318266758.96626639</v>
      </c>
      <c r="Z15" s="88">
        <f ca="1">OFFSET(NetworkHR!$D$1,541+$C$2+(Z7*$L$2),0)</f>
        <v>329417735.59300578</v>
      </c>
      <c r="AA15" s="88">
        <f ca="1">OFFSET(NetworkHR!$D$1,541+$C$2+(AA7*$L$2),0)</f>
        <v>340580855.2343027</v>
      </c>
      <c r="AB15" s="88">
        <f ca="1">OFFSET(NetworkHR!$D$1,541+$C$2+(AB7*$L$2),0)</f>
        <v>352513641.33036858</v>
      </c>
      <c r="AC15" s="88">
        <f ca="1">OFFSET(NetworkHR!$D$1,541+$C$2+(AC7*$L$2),0)</f>
        <v>364459421.80353004</v>
      </c>
      <c r="AD15" s="88">
        <f ca="1">OFFSET(NetworkHR!$D$1,541+$C$2+(AD7*$L$2),0)</f>
        <v>376810014.04673964</v>
      </c>
      <c r="AE15" s="88">
        <f ca="1">OFFSET(NetworkHR!$D$1,541+$C$2+(AE7*$L$2),0)</f>
        <v>390012145.72082341</v>
      </c>
      <c r="AF15" s="88">
        <f ca="1">OFFSET(NetworkHR!$D$1,541+$C$2+(AF7*$L$2),0)</f>
        <v>403228654.04391927</v>
      </c>
      <c r="AG15" s="88">
        <f ca="1">OFFSET(NetworkHR!$D$1,541+$C$2+(AG7*$L$2),0)</f>
        <v>417356404.33452338</v>
      </c>
      <c r="AH15" s="88">
        <f ca="1">OFFSET(NetworkHR!$D$1,541+$C$2+(AH7*$L$2),0)</f>
        <v>431499539.23969412</v>
      </c>
      <c r="AI15" s="88">
        <f ca="1">OFFSET(NetworkHR!$D$1,541+$C$2+(AI7*$L$2),0)</f>
        <v>446121948.60398054</v>
      </c>
      <c r="AJ15" s="88">
        <f ca="1">OFFSET(NetworkHR!$D$1,541+$C$2+(AJ7*$L$2),0)</f>
        <v>461752532.95314813</v>
      </c>
      <c r="AK15" s="88">
        <f ca="1">OFFSET(NetworkHR!$D$1,541+$C$2+(AK7*$L$2),0)</f>
        <v>477400138.44939947</v>
      </c>
      <c r="AL15" s="88">
        <f ca="1">OFFSET(NetworkHR!$D$1,541+$C$2+(AL7*$L$2),0)</f>
        <v>494126603.38950849</v>
      </c>
      <c r="AM15" s="88">
        <f ca="1">OFFSET(NetworkHR!$D$1,541+$C$2+(AM7*$L$2),0)</f>
        <v>510871282.85145342</v>
      </c>
      <c r="AN15" s="88">
        <f ca="1">OFFSET(NetworkHR!$D$1,541+$C$2+(AN7*$L$2),0)</f>
        <v>528770461.99555218</v>
      </c>
      <c r="AO15" s="88">
        <f ca="1">OFFSET(NetworkHR!$D$1,541+$C$2+(AO7*$L$2),0)</f>
        <v>546689132.70529461</v>
      </c>
      <c r="AP15" s="88">
        <f ca="1">OFFSET(NetworkHR!$D$1,541+$C$2+(AP7*$L$2),0)</f>
        <v>565215021.07010925</v>
      </c>
      <c r="AQ15" s="88">
        <f ca="1">OFFSET(NetworkHR!$D$1,541+$C$2+(AQ7*$L$2),0)</f>
        <v>585018218.58123493</v>
      </c>
      <c r="AR15" s="88">
        <f ca="1">OFFSET(NetworkHR!$D$1,541+$C$2+(AR7*$L$2),0)</f>
        <v>604842981.06587923</v>
      </c>
      <c r="AS15" s="88">
        <f ca="1">OFFSET(NetworkHR!$D$1,541+$C$2+(AS7*$L$2),0)</f>
        <v>626034606.50178564</v>
      </c>
      <c r="AT15" s="88">
        <f ca="1">OFFSET(NetworkHR!$D$1,541+$C$2+(AT7*$L$2),0)</f>
        <v>647249308.85954165</v>
      </c>
      <c r="AU15" s="88">
        <f ca="1">OFFSET(NetworkHR!$D$1,541+$C$2+(AU7*$L$2),0)</f>
        <v>669182922.90597093</v>
      </c>
      <c r="AV15" s="88">
        <f ca="1">OFFSET(NetworkHR!$D$1,541+$C$2+(AV7*$L$2),0)</f>
        <v>692628799.42972255</v>
      </c>
      <c r="AW15" s="88">
        <f ca="1">OFFSET(NetworkHR!$D$1,541+$C$2+(AW7*$L$2),0)</f>
        <v>716100207.67409956</v>
      </c>
      <c r="AX15" s="88">
        <f ca="1">OFFSET(NetworkHR!$D$1,541+$C$2+(AX7*$L$2),0)</f>
        <v>741189905.08426321</v>
      </c>
      <c r="AY15" s="88">
        <f ca="1">OFFSET(NetworkHR!$D$1,541+$C$2+(AY7*$L$2),0)</f>
        <v>766306924.27718091</v>
      </c>
      <c r="AZ15" s="88">
        <f ca="1">OFFSET(NetworkHR!$D$1,541+$C$2+(AZ7*$L$2),0)</f>
        <v>793155692.99332941</v>
      </c>
      <c r="BA15" s="88">
        <f ca="1">OFFSET(NetworkHR!$D$1,541+$C$2+(BA7*$L$2),0)</f>
        <v>820033699.05794334</v>
      </c>
      <c r="BB15" s="88">
        <f ca="1">OFFSET(NetworkHR!$D$1,541+$C$2+(BB7*$L$2),0)</f>
        <v>847822531.60516524</v>
      </c>
      <c r="BC15" s="88">
        <f ca="1">OFFSET(NetworkHR!$D$1,541+$C$2+(BC7*$L$2),0)</f>
        <v>877527327.87185359</v>
      </c>
      <c r="BD15" s="88">
        <f ca="1">OFFSET(NetworkHR!$D$1,541+$C$2+(BD7*$L$2),0)</f>
        <v>907264471.59881949</v>
      </c>
      <c r="BE15" s="88">
        <f ca="1">OFFSET(NetworkHR!$D$1,541+$C$2+(BE7*$L$2),0)</f>
        <v>939051909.75267887</v>
      </c>
      <c r="BF15" s="88">
        <f ca="1">OFFSET(NetworkHR!$D$1,541+$C$2+(BF7*$L$2),0)</f>
        <v>970873963.28931284</v>
      </c>
      <c r="BG15" s="88">
        <f ca="1">OFFSET(NetworkHR!$D$1,541+$C$2+(BG7*$L$2),0)</f>
        <v>1003774384.3589567</v>
      </c>
      <c r="BH15" s="88">
        <f ca="1">OFFSET(NetworkHR!$D$1,541+$C$2+(BH7*$L$2),0)</f>
        <v>1038943199.1445838</v>
      </c>
      <c r="BI15" s="88">
        <f ca="1">OFFSET(NetworkHR!$D$1,541+$C$2+(BI7*$L$2),0)</f>
        <v>1074150311.5111494</v>
      </c>
      <c r="BJ15" s="88">
        <f ca="1">OFFSET(NetworkHR!$D$1,541+$C$2+(BJ7*$L$2),0)</f>
        <v>1111784857.6263936</v>
      </c>
      <c r="BK15" s="88">
        <f ca="1">OFFSET(NetworkHR!$D$1,541+$C$2+(BK7*$L$2),0)</f>
        <v>1149460386.4157703</v>
      </c>
      <c r="BL15" s="88">
        <f ca="1">OFFSET(NetworkHR!$D$1,541+$C$2+(BL7*$L$2),0)</f>
        <v>1189733539.4899926</v>
      </c>
    </row>
    <row r="16" spans="1:76" s="26" customFormat="1" x14ac:dyDescent="0.55000000000000004">
      <c r="A16" s="26" t="s">
        <v>51</v>
      </c>
      <c r="B16" s="26" t="s">
        <v>46</v>
      </c>
      <c r="C16" s="71">
        <v>0</v>
      </c>
      <c r="E16" s="26">
        <f t="shared" ref="E16:AJ16" ca="1" si="10">-(E11)*$C$16</f>
        <v>0</v>
      </c>
      <c r="F16" s="26">
        <f t="shared" ca="1" si="10"/>
        <v>0</v>
      </c>
      <c r="G16" s="26">
        <f t="shared" ca="1" si="10"/>
        <v>0</v>
      </c>
      <c r="H16" s="26">
        <f t="shared" ca="1" si="10"/>
        <v>0</v>
      </c>
      <c r="I16" s="26">
        <f t="shared" ca="1" si="10"/>
        <v>0</v>
      </c>
      <c r="J16" s="26">
        <f t="shared" ca="1" si="10"/>
        <v>0</v>
      </c>
      <c r="K16" s="26">
        <f t="shared" ca="1" si="10"/>
        <v>0</v>
      </c>
      <c r="L16" s="26">
        <f t="shared" ca="1" si="10"/>
        <v>0</v>
      </c>
      <c r="M16" s="26">
        <f t="shared" ca="1" si="10"/>
        <v>0</v>
      </c>
      <c r="N16" s="26">
        <f t="shared" ca="1" si="10"/>
        <v>0</v>
      </c>
      <c r="O16" s="26">
        <f t="shared" ca="1" si="10"/>
        <v>0</v>
      </c>
      <c r="P16" s="26">
        <f t="shared" ca="1" si="10"/>
        <v>0</v>
      </c>
      <c r="Q16" s="26">
        <f t="shared" ca="1" si="10"/>
        <v>0</v>
      </c>
      <c r="R16" s="26">
        <f t="shared" ca="1" si="10"/>
        <v>0</v>
      </c>
      <c r="S16" s="26">
        <f t="shared" ca="1" si="10"/>
        <v>0</v>
      </c>
      <c r="T16" s="26">
        <f t="shared" ca="1" si="10"/>
        <v>0</v>
      </c>
      <c r="U16" s="26">
        <f t="shared" ca="1" si="10"/>
        <v>0</v>
      </c>
      <c r="V16" s="26">
        <f t="shared" ca="1" si="10"/>
        <v>0</v>
      </c>
      <c r="W16" s="26">
        <f t="shared" ca="1" si="10"/>
        <v>0</v>
      </c>
      <c r="X16" s="26">
        <f t="shared" ca="1" si="10"/>
        <v>0</v>
      </c>
      <c r="Y16" s="26">
        <f t="shared" ca="1" si="10"/>
        <v>0</v>
      </c>
      <c r="Z16" s="26">
        <f t="shared" ca="1" si="10"/>
        <v>0</v>
      </c>
      <c r="AA16" s="26">
        <f t="shared" ca="1" si="10"/>
        <v>0</v>
      </c>
      <c r="AB16" s="26">
        <f t="shared" ca="1" si="10"/>
        <v>0</v>
      </c>
      <c r="AC16" s="26">
        <f t="shared" ca="1" si="10"/>
        <v>0</v>
      </c>
      <c r="AD16" s="26">
        <f t="shared" ca="1" si="10"/>
        <v>0</v>
      </c>
      <c r="AE16" s="26">
        <f t="shared" ca="1" si="10"/>
        <v>0</v>
      </c>
      <c r="AF16" s="26">
        <f t="shared" ca="1" si="10"/>
        <v>0</v>
      </c>
      <c r="AG16" s="26">
        <f t="shared" ca="1" si="10"/>
        <v>0</v>
      </c>
      <c r="AH16" s="26">
        <f t="shared" ca="1" si="10"/>
        <v>0</v>
      </c>
      <c r="AI16" s="26">
        <f t="shared" ca="1" si="10"/>
        <v>0</v>
      </c>
      <c r="AJ16" s="26">
        <f t="shared" ca="1" si="10"/>
        <v>0</v>
      </c>
      <c r="AK16" s="26">
        <f t="shared" ref="AK16:BL16" ca="1" si="11">-(AK11)*$C$16</f>
        <v>0</v>
      </c>
      <c r="AL16" s="26">
        <f t="shared" ca="1" si="11"/>
        <v>0</v>
      </c>
      <c r="AM16" s="26">
        <f t="shared" ca="1" si="11"/>
        <v>0</v>
      </c>
      <c r="AN16" s="26">
        <f t="shared" ca="1" si="11"/>
        <v>0</v>
      </c>
      <c r="AO16" s="26">
        <f t="shared" ca="1" si="11"/>
        <v>0</v>
      </c>
      <c r="AP16" s="26">
        <f t="shared" ca="1" si="11"/>
        <v>0</v>
      </c>
      <c r="AQ16" s="26">
        <f t="shared" ca="1" si="11"/>
        <v>0</v>
      </c>
      <c r="AR16" s="26">
        <f t="shared" ca="1" si="11"/>
        <v>0</v>
      </c>
      <c r="AS16" s="26">
        <f t="shared" ca="1" si="11"/>
        <v>0</v>
      </c>
      <c r="AT16" s="26">
        <f t="shared" ca="1" si="11"/>
        <v>0</v>
      </c>
      <c r="AU16" s="26">
        <f t="shared" ca="1" si="11"/>
        <v>0</v>
      </c>
      <c r="AV16" s="26">
        <f t="shared" ca="1" si="11"/>
        <v>0</v>
      </c>
      <c r="AW16" s="26">
        <f t="shared" ca="1" si="11"/>
        <v>0</v>
      </c>
      <c r="AX16" s="26">
        <f t="shared" ca="1" si="11"/>
        <v>0</v>
      </c>
      <c r="AY16" s="26">
        <f t="shared" ca="1" si="11"/>
        <v>0</v>
      </c>
      <c r="AZ16" s="26">
        <f t="shared" ca="1" si="11"/>
        <v>0</v>
      </c>
      <c r="BA16" s="26">
        <f t="shared" ca="1" si="11"/>
        <v>0</v>
      </c>
      <c r="BB16" s="26">
        <f t="shared" ca="1" si="11"/>
        <v>0</v>
      </c>
      <c r="BC16" s="26">
        <f t="shared" ca="1" si="11"/>
        <v>0</v>
      </c>
      <c r="BD16" s="26">
        <f t="shared" ca="1" si="11"/>
        <v>0</v>
      </c>
      <c r="BE16" s="26">
        <f t="shared" ca="1" si="11"/>
        <v>0</v>
      </c>
      <c r="BF16" s="26">
        <f t="shared" ca="1" si="11"/>
        <v>0</v>
      </c>
      <c r="BG16" s="26">
        <f t="shared" ca="1" si="11"/>
        <v>0</v>
      </c>
      <c r="BH16" s="26">
        <f t="shared" ca="1" si="11"/>
        <v>0</v>
      </c>
      <c r="BI16" s="26">
        <f t="shared" ca="1" si="11"/>
        <v>0</v>
      </c>
      <c r="BJ16" s="26">
        <f t="shared" ca="1" si="11"/>
        <v>0</v>
      </c>
      <c r="BK16" s="26">
        <f t="shared" ca="1" si="11"/>
        <v>0</v>
      </c>
      <c r="BL16" s="26">
        <f t="shared" ca="1" si="11"/>
        <v>0</v>
      </c>
    </row>
    <row r="17" spans="1:76" s="26" customFormat="1" x14ac:dyDescent="0.55000000000000004">
      <c r="A17" s="26" t="s">
        <v>92</v>
      </c>
      <c r="B17" s="26" t="s">
        <v>48</v>
      </c>
      <c r="C17" s="26">
        <f ca="1">((24*L2/1000)*I3)</f>
        <v>45.127272727272732</v>
      </c>
      <c r="D17" s="71">
        <f ca="1">OFFSET(Miners!N2,'PL2'!C3,0)</f>
        <v>1</v>
      </c>
      <c r="E17" s="26">
        <f t="shared" ref="E17:AJ17" ca="1" si="12">IF(E7&gt;=$E$4,$C$17*$B$5*$D$17,0)</f>
        <v>45.127272727272732</v>
      </c>
      <c r="F17" s="26">
        <f t="shared" ca="1" si="12"/>
        <v>45.127272727272732</v>
      </c>
      <c r="G17" s="26">
        <f t="shared" ca="1" si="12"/>
        <v>45.127272727272732</v>
      </c>
      <c r="H17" s="26">
        <f t="shared" ca="1" si="12"/>
        <v>45.127272727272732</v>
      </c>
      <c r="I17" s="26">
        <f t="shared" ca="1" si="12"/>
        <v>45.127272727272732</v>
      </c>
      <c r="J17" s="26">
        <f t="shared" ca="1" si="12"/>
        <v>45.127272727272732</v>
      </c>
      <c r="K17" s="26">
        <f t="shared" ca="1" si="12"/>
        <v>45.127272727272732</v>
      </c>
      <c r="L17" s="26">
        <f t="shared" ca="1" si="12"/>
        <v>45.127272727272732</v>
      </c>
      <c r="M17" s="26">
        <f t="shared" ca="1" si="12"/>
        <v>45.127272727272732</v>
      </c>
      <c r="N17" s="26">
        <f t="shared" ca="1" si="12"/>
        <v>45.127272727272732</v>
      </c>
      <c r="O17" s="26">
        <f t="shared" ca="1" si="12"/>
        <v>45.127272727272732</v>
      </c>
      <c r="P17" s="26">
        <f t="shared" ca="1" si="12"/>
        <v>45.127272727272732</v>
      </c>
      <c r="Q17" s="26">
        <f t="shared" ca="1" si="12"/>
        <v>45.127272727272732</v>
      </c>
      <c r="R17" s="26">
        <f t="shared" ca="1" si="12"/>
        <v>45.127272727272732</v>
      </c>
      <c r="S17" s="26">
        <f t="shared" ca="1" si="12"/>
        <v>45.127272727272732</v>
      </c>
      <c r="T17" s="26">
        <f t="shared" ca="1" si="12"/>
        <v>45.127272727272732</v>
      </c>
      <c r="U17" s="26">
        <f t="shared" ca="1" si="12"/>
        <v>45.127272727272732</v>
      </c>
      <c r="V17" s="26">
        <f t="shared" ca="1" si="12"/>
        <v>45.127272727272732</v>
      </c>
      <c r="W17" s="26">
        <f t="shared" ca="1" si="12"/>
        <v>45.127272727272732</v>
      </c>
      <c r="X17" s="26">
        <f t="shared" ca="1" si="12"/>
        <v>45.127272727272732</v>
      </c>
      <c r="Y17" s="26">
        <f t="shared" ca="1" si="12"/>
        <v>45.127272727272732</v>
      </c>
      <c r="Z17" s="26">
        <f t="shared" ca="1" si="12"/>
        <v>45.127272727272732</v>
      </c>
      <c r="AA17" s="26">
        <f t="shared" ca="1" si="12"/>
        <v>45.127272727272732</v>
      </c>
      <c r="AB17" s="26">
        <f t="shared" ca="1" si="12"/>
        <v>45.127272727272732</v>
      </c>
      <c r="AC17" s="26">
        <f t="shared" ca="1" si="12"/>
        <v>45.127272727272732</v>
      </c>
      <c r="AD17" s="26">
        <f t="shared" ca="1" si="12"/>
        <v>45.127272727272732</v>
      </c>
      <c r="AE17" s="26">
        <f t="shared" ca="1" si="12"/>
        <v>45.127272727272732</v>
      </c>
      <c r="AF17" s="26">
        <f t="shared" ca="1" si="12"/>
        <v>45.127272727272732</v>
      </c>
      <c r="AG17" s="26">
        <f t="shared" ca="1" si="12"/>
        <v>45.127272727272732</v>
      </c>
      <c r="AH17" s="26">
        <f t="shared" ca="1" si="12"/>
        <v>45.127272727272732</v>
      </c>
      <c r="AI17" s="26">
        <f t="shared" ca="1" si="12"/>
        <v>45.127272727272732</v>
      </c>
      <c r="AJ17" s="26">
        <f t="shared" ca="1" si="12"/>
        <v>45.127272727272732</v>
      </c>
      <c r="AK17" s="26">
        <f t="shared" ref="AK17:BL17" ca="1" si="13">IF(AK7&gt;=$E$4,$C$17*$B$5*$D$17,0)</f>
        <v>45.127272727272732</v>
      </c>
      <c r="AL17" s="26">
        <f t="shared" ca="1" si="13"/>
        <v>45.127272727272732</v>
      </c>
      <c r="AM17" s="26">
        <f t="shared" ca="1" si="13"/>
        <v>45.127272727272732</v>
      </c>
      <c r="AN17" s="26">
        <f t="shared" ca="1" si="13"/>
        <v>45.127272727272732</v>
      </c>
      <c r="AO17" s="26">
        <f t="shared" ca="1" si="13"/>
        <v>45.127272727272732</v>
      </c>
      <c r="AP17" s="26">
        <f t="shared" ca="1" si="13"/>
        <v>45.127272727272732</v>
      </c>
      <c r="AQ17" s="26">
        <f t="shared" ca="1" si="13"/>
        <v>45.127272727272732</v>
      </c>
      <c r="AR17" s="26">
        <f t="shared" ca="1" si="13"/>
        <v>45.127272727272732</v>
      </c>
      <c r="AS17" s="26">
        <f t="shared" ca="1" si="13"/>
        <v>45.127272727272732</v>
      </c>
      <c r="AT17" s="26">
        <f t="shared" ca="1" si="13"/>
        <v>45.127272727272732</v>
      </c>
      <c r="AU17" s="26">
        <f t="shared" ca="1" si="13"/>
        <v>45.127272727272732</v>
      </c>
      <c r="AV17" s="26">
        <f t="shared" ca="1" si="13"/>
        <v>45.127272727272732</v>
      </c>
      <c r="AW17" s="26">
        <f t="shared" ca="1" si="13"/>
        <v>45.127272727272732</v>
      </c>
      <c r="AX17" s="26">
        <f t="shared" ca="1" si="13"/>
        <v>45.127272727272732</v>
      </c>
      <c r="AY17" s="26">
        <f t="shared" ca="1" si="13"/>
        <v>45.127272727272732</v>
      </c>
      <c r="AZ17" s="26">
        <f t="shared" ca="1" si="13"/>
        <v>45.127272727272732</v>
      </c>
      <c r="BA17" s="26">
        <f t="shared" ca="1" si="13"/>
        <v>45.127272727272732</v>
      </c>
      <c r="BB17" s="26">
        <f t="shared" ca="1" si="13"/>
        <v>45.127272727272732</v>
      </c>
      <c r="BC17" s="26">
        <f t="shared" ca="1" si="13"/>
        <v>45.127272727272732</v>
      </c>
      <c r="BD17" s="26">
        <f t="shared" ca="1" si="13"/>
        <v>45.127272727272732</v>
      </c>
      <c r="BE17" s="26">
        <f t="shared" ca="1" si="13"/>
        <v>45.127272727272732</v>
      </c>
      <c r="BF17" s="26">
        <f t="shared" ca="1" si="13"/>
        <v>45.127272727272732</v>
      </c>
      <c r="BG17" s="26">
        <f t="shared" ca="1" si="13"/>
        <v>45.127272727272732</v>
      </c>
      <c r="BH17" s="26">
        <f t="shared" ca="1" si="13"/>
        <v>45.127272727272732</v>
      </c>
      <c r="BI17" s="26">
        <f t="shared" ca="1" si="13"/>
        <v>45.127272727272732</v>
      </c>
      <c r="BJ17" s="26">
        <f t="shared" ca="1" si="13"/>
        <v>45.127272727272732</v>
      </c>
      <c r="BK17" s="26">
        <f t="shared" ca="1" si="13"/>
        <v>45.127272727272732</v>
      </c>
      <c r="BL17" s="26">
        <f t="shared" ca="1" si="13"/>
        <v>45.127272727272732</v>
      </c>
    </row>
    <row r="18" spans="1:76" s="26" customFormat="1" x14ac:dyDescent="0.55000000000000004">
      <c r="A18" s="26" t="s">
        <v>27</v>
      </c>
      <c r="B18" s="26" t="s">
        <v>46</v>
      </c>
      <c r="C18" s="43">
        <v>70</v>
      </c>
      <c r="D18" s="26">
        <v>1</v>
      </c>
      <c r="E18" s="26">
        <f t="shared" ref="E18:AJ18" ca="1" si="14">+E17*$C$18</f>
        <v>3158.9090909090914</v>
      </c>
      <c r="F18" s="26">
        <f t="shared" ca="1" si="14"/>
        <v>3158.9090909090914</v>
      </c>
      <c r="G18" s="26">
        <f t="shared" ca="1" si="14"/>
        <v>3158.9090909090914</v>
      </c>
      <c r="H18" s="26">
        <f t="shared" ca="1" si="14"/>
        <v>3158.9090909090914</v>
      </c>
      <c r="I18" s="26">
        <f t="shared" ca="1" si="14"/>
        <v>3158.9090909090914</v>
      </c>
      <c r="J18" s="26">
        <f t="shared" ca="1" si="14"/>
        <v>3158.9090909090914</v>
      </c>
      <c r="K18" s="26">
        <f t="shared" ca="1" si="14"/>
        <v>3158.9090909090914</v>
      </c>
      <c r="L18" s="26">
        <f t="shared" ca="1" si="14"/>
        <v>3158.9090909090914</v>
      </c>
      <c r="M18" s="26">
        <f t="shared" ca="1" si="14"/>
        <v>3158.9090909090914</v>
      </c>
      <c r="N18" s="26">
        <f t="shared" ca="1" si="14"/>
        <v>3158.9090909090914</v>
      </c>
      <c r="O18" s="26">
        <f t="shared" ca="1" si="14"/>
        <v>3158.9090909090914</v>
      </c>
      <c r="P18" s="26">
        <f t="shared" ca="1" si="14"/>
        <v>3158.9090909090914</v>
      </c>
      <c r="Q18" s="26">
        <f t="shared" ca="1" si="14"/>
        <v>3158.9090909090914</v>
      </c>
      <c r="R18" s="26">
        <f t="shared" ca="1" si="14"/>
        <v>3158.9090909090914</v>
      </c>
      <c r="S18" s="26">
        <f t="shared" ca="1" si="14"/>
        <v>3158.9090909090914</v>
      </c>
      <c r="T18" s="26">
        <f t="shared" ca="1" si="14"/>
        <v>3158.9090909090914</v>
      </c>
      <c r="U18" s="26">
        <f t="shared" ca="1" si="14"/>
        <v>3158.9090909090914</v>
      </c>
      <c r="V18" s="26">
        <f t="shared" ca="1" si="14"/>
        <v>3158.9090909090914</v>
      </c>
      <c r="W18" s="26">
        <f t="shared" ca="1" si="14"/>
        <v>3158.9090909090914</v>
      </c>
      <c r="X18" s="26">
        <f t="shared" ca="1" si="14"/>
        <v>3158.9090909090914</v>
      </c>
      <c r="Y18" s="26">
        <f t="shared" ca="1" si="14"/>
        <v>3158.9090909090914</v>
      </c>
      <c r="Z18" s="26">
        <f t="shared" ca="1" si="14"/>
        <v>3158.9090909090914</v>
      </c>
      <c r="AA18" s="26">
        <f t="shared" ca="1" si="14"/>
        <v>3158.9090909090914</v>
      </c>
      <c r="AB18" s="26">
        <f t="shared" ca="1" si="14"/>
        <v>3158.9090909090914</v>
      </c>
      <c r="AC18" s="26">
        <f t="shared" ca="1" si="14"/>
        <v>3158.9090909090914</v>
      </c>
      <c r="AD18" s="26">
        <f t="shared" ca="1" si="14"/>
        <v>3158.9090909090914</v>
      </c>
      <c r="AE18" s="26">
        <f t="shared" ca="1" si="14"/>
        <v>3158.9090909090914</v>
      </c>
      <c r="AF18" s="26">
        <f t="shared" ca="1" si="14"/>
        <v>3158.9090909090914</v>
      </c>
      <c r="AG18" s="26">
        <f t="shared" ca="1" si="14"/>
        <v>3158.9090909090914</v>
      </c>
      <c r="AH18" s="26">
        <f t="shared" ca="1" si="14"/>
        <v>3158.9090909090914</v>
      </c>
      <c r="AI18" s="26">
        <f t="shared" ca="1" si="14"/>
        <v>3158.9090909090914</v>
      </c>
      <c r="AJ18" s="26">
        <f t="shared" ca="1" si="14"/>
        <v>3158.9090909090914</v>
      </c>
      <c r="AK18" s="26">
        <f t="shared" ref="AK18:BL18" ca="1" si="15">+AK17*$C$18</f>
        <v>3158.9090909090914</v>
      </c>
      <c r="AL18" s="26">
        <f t="shared" ca="1" si="15"/>
        <v>3158.9090909090914</v>
      </c>
      <c r="AM18" s="26">
        <f t="shared" ca="1" si="15"/>
        <v>3158.9090909090914</v>
      </c>
      <c r="AN18" s="26">
        <f t="shared" ca="1" si="15"/>
        <v>3158.9090909090914</v>
      </c>
      <c r="AO18" s="26">
        <f t="shared" ca="1" si="15"/>
        <v>3158.9090909090914</v>
      </c>
      <c r="AP18" s="26">
        <f t="shared" ca="1" si="15"/>
        <v>3158.9090909090914</v>
      </c>
      <c r="AQ18" s="26">
        <f t="shared" ca="1" si="15"/>
        <v>3158.9090909090914</v>
      </c>
      <c r="AR18" s="26">
        <f t="shared" ca="1" si="15"/>
        <v>3158.9090909090914</v>
      </c>
      <c r="AS18" s="26">
        <f t="shared" ca="1" si="15"/>
        <v>3158.9090909090914</v>
      </c>
      <c r="AT18" s="26">
        <f t="shared" ca="1" si="15"/>
        <v>3158.9090909090914</v>
      </c>
      <c r="AU18" s="26">
        <f t="shared" ca="1" si="15"/>
        <v>3158.9090909090914</v>
      </c>
      <c r="AV18" s="26">
        <f t="shared" ca="1" si="15"/>
        <v>3158.9090909090914</v>
      </c>
      <c r="AW18" s="26">
        <f t="shared" ca="1" si="15"/>
        <v>3158.9090909090914</v>
      </c>
      <c r="AX18" s="26">
        <f t="shared" ca="1" si="15"/>
        <v>3158.9090909090914</v>
      </c>
      <c r="AY18" s="26">
        <f t="shared" ca="1" si="15"/>
        <v>3158.9090909090914</v>
      </c>
      <c r="AZ18" s="26">
        <f t="shared" ca="1" si="15"/>
        <v>3158.9090909090914</v>
      </c>
      <c r="BA18" s="26">
        <f t="shared" ca="1" si="15"/>
        <v>3158.9090909090914</v>
      </c>
      <c r="BB18" s="26">
        <f t="shared" ca="1" si="15"/>
        <v>3158.9090909090914</v>
      </c>
      <c r="BC18" s="26">
        <f t="shared" ca="1" si="15"/>
        <v>3158.9090909090914</v>
      </c>
      <c r="BD18" s="26">
        <f t="shared" ca="1" si="15"/>
        <v>3158.9090909090914</v>
      </c>
      <c r="BE18" s="26">
        <f t="shared" ca="1" si="15"/>
        <v>3158.9090909090914</v>
      </c>
      <c r="BF18" s="26">
        <f t="shared" ca="1" si="15"/>
        <v>3158.9090909090914</v>
      </c>
      <c r="BG18" s="26">
        <f t="shared" ca="1" si="15"/>
        <v>3158.9090909090914</v>
      </c>
      <c r="BH18" s="26">
        <f t="shared" ca="1" si="15"/>
        <v>3158.9090909090914</v>
      </c>
      <c r="BI18" s="26">
        <f t="shared" ca="1" si="15"/>
        <v>3158.9090909090914</v>
      </c>
      <c r="BJ18" s="26">
        <f t="shared" ca="1" si="15"/>
        <v>3158.9090909090914</v>
      </c>
      <c r="BK18" s="26">
        <f t="shared" ca="1" si="15"/>
        <v>3158.9090909090914</v>
      </c>
      <c r="BL18" s="26">
        <f t="shared" ca="1" si="15"/>
        <v>3158.9090909090914</v>
      </c>
      <c r="BX18" s="31"/>
    </row>
    <row r="19" spans="1:76" s="26" customFormat="1" x14ac:dyDescent="0.55000000000000004">
      <c r="A19" s="26" t="s">
        <v>93</v>
      </c>
      <c r="B19" s="26" t="s">
        <v>46</v>
      </c>
      <c r="C19" s="71">
        <v>0</v>
      </c>
      <c r="D19" s="71"/>
      <c r="E19" s="26">
        <f t="shared" ref="E19:AJ19" ca="1" si="16">E14*$C$19</f>
        <v>0</v>
      </c>
      <c r="F19" s="26">
        <f t="shared" ca="1" si="16"/>
        <v>0</v>
      </c>
      <c r="G19" s="26">
        <f t="shared" ca="1" si="16"/>
        <v>0</v>
      </c>
      <c r="H19" s="26">
        <f t="shared" ca="1" si="16"/>
        <v>0</v>
      </c>
      <c r="I19" s="26">
        <f t="shared" ca="1" si="16"/>
        <v>0</v>
      </c>
      <c r="J19" s="26">
        <f t="shared" ca="1" si="16"/>
        <v>0</v>
      </c>
      <c r="K19" s="26">
        <f t="shared" ca="1" si="16"/>
        <v>0</v>
      </c>
      <c r="L19" s="26">
        <f t="shared" ca="1" si="16"/>
        <v>0</v>
      </c>
      <c r="M19" s="26">
        <f t="shared" ca="1" si="16"/>
        <v>0</v>
      </c>
      <c r="N19" s="26">
        <f t="shared" ca="1" si="16"/>
        <v>0</v>
      </c>
      <c r="O19" s="26">
        <f t="shared" ca="1" si="16"/>
        <v>0</v>
      </c>
      <c r="P19" s="26">
        <f t="shared" ca="1" si="16"/>
        <v>0</v>
      </c>
      <c r="Q19" s="26">
        <f t="shared" ca="1" si="16"/>
        <v>0</v>
      </c>
      <c r="R19" s="26">
        <f t="shared" ca="1" si="16"/>
        <v>0</v>
      </c>
      <c r="S19" s="26">
        <f t="shared" ca="1" si="16"/>
        <v>0</v>
      </c>
      <c r="T19" s="26">
        <f t="shared" ca="1" si="16"/>
        <v>0</v>
      </c>
      <c r="U19" s="26">
        <f t="shared" ca="1" si="16"/>
        <v>0</v>
      </c>
      <c r="V19" s="26">
        <f t="shared" ca="1" si="16"/>
        <v>0</v>
      </c>
      <c r="W19" s="26">
        <f t="shared" ca="1" si="16"/>
        <v>0</v>
      </c>
      <c r="X19" s="26">
        <f t="shared" ca="1" si="16"/>
        <v>0</v>
      </c>
      <c r="Y19" s="26">
        <f t="shared" ca="1" si="16"/>
        <v>0</v>
      </c>
      <c r="Z19" s="26">
        <f t="shared" ca="1" si="16"/>
        <v>0</v>
      </c>
      <c r="AA19" s="26">
        <f t="shared" ca="1" si="16"/>
        <v>0</v>
      </c>
      <c r="AB19" s="26">
        <f t="shared" ca="1" si="16"/>
        <v>0</v>
      </c>
      <c r="AC19" s="26">
        <f t="shared" ca="1" si="16"/>
        <v>0</v>
      </c>
      <c r="AD19" s="26">
        <f t="shared" ca="1" si="16"/>
        <v>0</v>
      </c>
      <c r="AE19" s="26">
        <f t="shared" ca="1" si="16"/>
        <v>0</v>
      </c>
      <c r="AF19" s="26">
        <f t="shared" ca="1" si="16"/>
        <v>0</v>
      </c>
      <c r="AG19" s="26">
        <f t="shared" ca="1" si="16"/>
        <v>0</v>
      </c>
      <c r="AH19" s="26">
        <f t="shared" ca="1" si="16"/>
        <v>0</v>
      </c>
      <c r="AI19" s="26">
        <f t="shared" ca="1" si="16"/>
        <v>0</v>
      </c>
      <c r="AJ19" s="26">
        <f t="shared" ca="1" si="16"/>
        <v>0</v>
      </c>
      <c r="AK19" s="26">
        <f t="shared" ref="AK19:BL19" ca="1" si="17">AK14*$C$19</f>
        <v>0</v>
      </c>
      <c r="AL19" s="26">
        <f t="shared" ca="1" si="17"/>
        <v>0</v>
      </c>
      <c r="AM19" s="26">
        <f t="shared" ca="1" si="17"/>
        <v>0</v>
      </c>
      <c r="AN19" s="26">
        <f t="shared" ca="1" si="17"/>
        <v>0</v>
      </c>
      <c r="AO19" s="26">
        <f t="shared" ca="1" si="17"/>
        <v>0</v>
      </c>
      <c r="AP19" s="26">
        <f t="shared" ca="1" si="17"/>
        <v>0</v>
      </c>
      <c r="AQ19" s="26">
        <f t="shared" ca="1" si="17"/>
        <v>0</v>
      </c>
      <c r="AR19" s="26">
        <f t="shared" ca="1" si="17"/>
        <v>0</v>
      </c>
      <c r="AS19" s="26">
        <f t="shared" ca="1" si="17"/>
        <v>0</v>
      </c>
      <c r="AT19" s="26">
        <f t="shared" ca="1" si="17"/>
        <v>0</v>
      </c>
      <c r="AU19" s="26">
        <f t="shared" ca="1" si="17"/>
        <v>0</v>
      </c>
      <c r="AV19" s="26">
        <f t="shared" ca="1" si="17"/>
        <v>0</v>
      </c>
      <c r="AW19" s="26">
        <f t="shared" ca="1" si="17"/>
        <v>0</v>
      </c>
      <c r="AX19" s="26">
        <f t="shared" ca="1" si="17"/>
        <v>0</v>
      </c>
      <c r="AY19" s="26">
        <f t="shared" ca="1" si="17"/>
        <v>0</v>
      </c>
      <c r="AZ19" s="26">
        <f t="shared" ca="1" si="17"/>
        <v>0</v>
      </c>
      <c r="BA19" s="26">
        <f t="shared" ca="1" si="17"/>
        <v>0</v>
      </c>
      <c r="BB19" s="26">
        <f t="shared" ca="1" si="17"/>
        <v>0</v>
      </c>
      <c r="BC19" s="26">
        <f t="shared" ca="1" si="17"/>
        <v>0</v>
      </c>
      <c r="BD19" s="26">
        <f t="shared" ca="1" si="17"/>
        <v>0</v>
      </c>
      <c r="BE19" s="26">
        <f t="shared" ca="1" si="17"/>
        <v>0</v>
      </c>
      <c r="BF19" s="26">
        <f t="shared" ca="1" si="17"/>
        <v>0</v>
      </c>
      <c r="BG19" s="26">
        <f t="shared" ca="1" si="17"/>
        <v>0</v>
      </c>
      <c r="BH19" s="26">
        <f t="shared" ca="1" si="17"/>
        <v>0</v>
      </c>
      <c r="BI19" s="26">
        <f t="shared" ca="1" si="17"/>
        <v>0</v>
      </c>
      <c r="BJ19" s="26">
        <f t="shared" ca="1" si="17"/>
        <v>0</v>
      </c>
      <c r="BK19" s="26">
        <f t="shared" ca="1" si="17"/>
        <v>0</v>
      </c>
      <c r="BL19" s="26">
        <f t="shared" ca="1" si="17"/>
        <v>0</v>
      </c>
      <c r="BX19" s="31"/>
    </row>
    <row r="20" spans="1:76" s="27" customFormat="1" x14ac:dyDescent="0.55000000000000004">
      <c r="A20" s="27" t="s">
        <v>28</v>
      </c>
      <c r="E20" s="27">
        <f t="shared" ref="E20:AJ20" ca="1" si="18">+E18+E19</f>
        <v>3158.9090909090914</v>
      </c>
      <c r="F20" s="27">
        <f t="shared" ca="1" si="18"/>
        <v>3158.9090909090914</v>
      </c>
      <c r="G20" s="27">
        <f t="shared" ca="1" si="18"/>
        <v>3158.9090909090914</v>
      </c>
      <c r="H20" s="27">
        <f t="shared" ca="1" si="18"/>
        <v>3158.9090909090914</v>
      </c>
      <c r="I20" s="27">
        <f t="shared" ca="1" si="18"/>
        <v>3158.9090909090914</v>
      </c>
      <c r="J20" s="27">
        <f t="shared" ca="1" si="18"/>
        <v>3158.9090909090914</v>
      </c>
      <c r="K20" s="27">
        <f t="shared" ca="1" si="18"/>
        <v>3158.9090909090914</v>
      </c>
      <c r="L20" s="27">
        <f t="shared" ca="1" si="18"/>
        <v>3158.9090909090914</v>
      </c>
      <c r="M20" s="27">
        <f t="shared" ca="1" si="18"/>
        <v>3158.9090909090914</v>
      </c>
      <c r="N20" s="27">
        <f t="shared" ca="1" si="18"/>
        <v>3158.9090909090914</v>
      </c>
      <c r="O20" s="27">
        <f t="shared" ca="1" si="18"/>
        <v>3158.9090909090914</v>
      </c>
      <c r="P20" s="27">
        <f t="shared" ca="1" si="18"/>
        <v>3158.9090909090914</v>
      </c>
      <c r="Q20" s="27">
        <f t="shared" ca="1" si="18"/>
        <v>3158.9090909090914</v>
      </c>
      <c r="R20" s="27">
        <f t="shared" ca="1" si="18"/>
        <v>3158.9090909090914</v>
      </c>
      <c r="S20" s="27">
        <f t="shared" ca="1" si="18"/>
        <v>3158.9090909090914</v>
      </c>
      <c r="T20" s="27">
        <f t="shared" ca="1" si="18"/>
        <v>3158.9090909090914</v>
      </c>
      <c r="U20" s="27">
        <f t="shared" ca="1" si="18"/>
        <v>3158.9090909090914</v>
      </c>
      <c r="V20" s="27">
        <f t="shared" ca="1" si="18"/>
        <v>3158.9090909090914</v>
      </c>
      <c r="W20" s="27">
        <f t="shared" ca="1" si="18"/>
        <v>3158.9090909090914</v>
      </c>
      <c r="X20" s="27">
        <f t="shared" ca="1" si="18"/>
        <v>3158.9090909090914</v>
      </c>
      <c r="Y20" s="27">
        <f t="shared" ca="1" si="18"/>
        <v>3158.9090909090914</v>
      </c>
      <c r="Z20" s="27">
        <f t="shared" ca="1" si="18"/>
        <v>3158.9090909090914</v>
      </c>
      <c r="AA20" s="27">
        <f t="shared" ca="1" si="18"/>
        <v>3158.9090909090914</v>
      </c>
      <c r="AB20" s="27">
        <f t="shared" ca="1" si="18"/>
        <v>3158.9090909090914</v>
      </c>
      <c r="AC20" s="27">
        <f t="shared" ca="1" si="18"/>
        <v>3158.9090909090914</v>
      </c>
      <c r="AD20" s="27">
        <f t="shared" ca="1" si="18"/>
        <v>3158.9090909090914</v>
      </c>
      <c r="AE20" s="27">
        <f t="shared" ca="1" si="18"/>
        <v>3158.9090909090914</v>
      </c>
      <c r="AF20" s="27">
        <f t="shared" ca="1" si="18"/>
        <v>3158.9090909090914</v>
      </c>
      <c r="AG20" s="27">
        <f t="shared" ca="1" si="18"/>
        <v>3158.9090909090914</v>
      </c>
      <c r="AH20" s="27">
        <f t="shared" ca="1" si="18"/>
        <v>3158.9090909090914</v>
      </c>
      <c r="AI20" s="27">
        <f t="shared" ca="1" si="18"/>
        <v>3158.9090909090914</v>
      </c>
      <c r="AJ20" s="27">
        <f t="shared" ca="1" si="18"/>
        <v>3158.9090909090914</v>
      </c>
      <c r="AK20" s="27">
        <f t="shared" ref="AK20:BL20" ca="1" si="19">+AK18+AK19</f>
        <v>3158.9090909090914</v>
      </c>
      <c r="AL20" s="27">
        <f t="shared" ca="1" si="19"/>
        <v>3158.9090909090914</v>
      </c>
      <c r="AM20" s="27">
        <f t="shared" ca="1" si="19"/>
        <v>3158.9090909090914</v>
      </c>
      <c r="AN20" s="27">
        <f t="shared" ca="1" si="19"/>
        <v>3158.9090909090914</v>
      </c>
      <c r="AO20" s="27">
        <f t="shared" ca="1" si="19"/>
        <v>3158.9090909090914</v>
      </c>
      <c r="AP20" s="27">
        <f t="shared" ca="1" si="19"/>
        <v>3158.9090909090914</v>
      </c>
      <c r="AQ20" s="27">
        <f t="shared" ca="1" si="19"/>
        <v>3158.9090909090914</v>
      </c>
      <c r="AR20" s="27">
        <f t="shared" ca="1" si="19"/>
        <v>3158.9090909090914</v>
      </c>
      <c r="AS20" s="27">
        <f t="shared" ca="1" si="19"/>
        <v>3158.9090909090914</v>
      </c>
      <c r="AT20" s="27">
        <f t="shared" ca="1" si="19"/>
        <v>3158.9090909090914</v>
      </c>
      <c r="AU20" s="27">
        <f t="shared" ca="1" si="19"/>
        <v>3158.9090909090914</v>
      </c>
      <c r="AV20" s="27">
        <f t="shared" ca="1" si="19"/>
        <v>3158.9090909090914</v>
      </c>
      <c r="AW20" s="27">
        <f t="shared" ca="1" si="19"/>
        <v>3158.9090909090914</v>
      </c>
      <c r="AX20" s="27">
        <f t="shared" ca="1" si="19"/>
        <v>3158.9090909090914</v>
      </c>
      <c r="AY20" s="27">
        <f t="shared" ca="1" si="19"/>
        <v>3158.9090909090914</v>
      </c>
      <c r="AZ20" s="27">
        <f t="shared" ca="1" si="19"/>
        <v>3158.9090909090914</v>
      </c>
      <c r="BA20" s="27">
        <f t="shared" ca="1" si="19"/>
        <v>3158.9090909090914</v>
      </c>
      <c r="BB20" s="27">
        <f t="shared" ca="1" si="19"/>
        <v>3158.9090909090914</v>
      </c>
      <c r="BC20" s="27">
        <f t="shared" ca="1" si="19"/>
        <v>3158.9090909090914</v>
      </c>
      <c r="BD20" s="27">
        <f t="shared" ca="1" si="19"/>
        <v>3158.9090909090914</v>
      </c>
      <c r="BE20" s="27">
        <f t="shared" ca="1" si="19"/>
        <v>3158.9090909090914</v>
      </c>
      <c r="BF20" s="27">
        <f t="shared" ca="1" si="19"/>
        <v>3158.9090909090914</v>
      </c>
      <c r="BG20" s="27">
        <f t="shared" ca="1" si="19"/>
        <v>3158.9090909090914</v>
      </c>
      <c r="BH20" s="27">
        <f t="shared" ca="1" si="19"/>
        <v>3158.9090909090914</v>
      </c>
      <c r="BI20" s="27">
        <f t="shared" ca="1" si="19"/>
        <v>3158.9090909090914</v>
      </c>
      <c r="BJ20" s="27">
        <f t="shared" ca="1" si="19"/>
        <v>3158.9090909090914</v>
      </c>
      <c r="BK20" s="27">
        <f t="shared" ca="1" si="19"/>
        <v>3158.9090909090914</v>
      </c>
      <c r="BL20" s="27">
        <f t="shared" ca="1" si="19"/>
        <v>3158.9090909090914</v>
      </c>
    </row>
    <row r="21" spans="1:76" s="4" customFormat="1" x14ac:dyDescent="0.55000000000000004">
      <c r="P21" s="31"/>
      <c r="AB21" s="31"/>
      <c r="AN21" s="31"/>
      <c r="AZ21" s="31"/>
      <c r="BB21" s="31"/>
      <c r="BD21" s="31"/>
      <c r="BF21" s="31"/>
      <c r="BH21" s="31"/>
      <c r="BJ21" s="31"/>
      <c r="BL21" s="31"/>
      <c r="BX21" s="31"/>
    </row>
    <row r="22" spans="1:76" s="8" customFormat="1" x14ac:dyDescent="0.55000000000000004">
      <c r="A22" s="8" t="s">
        <v>30</v>
      </c>
      <c r="B22" s="8" t="s">
        <v>17</v>
      </c>
      <c r="E22" s="48">
        <f t="shared" ref="E22:AJ22" ca="1" si="20">+E14-E20</f>
        <v>15386.715287952597</v>
      </c>
      <c r="F22" s="48">
        <f t="shared" ca="1" si="20"/>
        <v>21171.939508275071</v>
      </c>
      <c r="G22" s="48">
        <f t="shared" ca="1" si="20"/>
        <v>14189.130520674327</v>
      </c>
      <c r="H22" s="48">
        <f t="shared" ca="1" si="20"/>
        <v>21217.83620582247</v>
      </c>
      <c r="I22" s="48">
        <f t="shared" ca="1" si="20"/>
        <v>16487.454381030038</v>
      </c>
      <c r="J22" s="48">
        <f t="shared" ca="1" si="20"/>
        <v>12491.488484302028</v>
      </c>
      <c r="K22" s="48">
        <f t="shared" ca="1" si="20"/>
        <v>8276.286281648896</v>
      </c>
      <c r="L22" s="48">
        <f t="shared" ca="1" si="20"/>
        <v>7522.9770563899983</v>
      </c>
      <c r="M22" s="48">
        <f t="shared" ca="1" si="20"/>
        <v>8764.0958322399292</v>
      </c>
      <c r="N22" s="48">
        <f t="shared" ca="1" si="20"/>
        <v>7678.9169736513431</v>
      </c>
      <c r="O22" s="48">
        <f t="shared" ca="1" si="20"/>
        <v>4336.5691183895087</v>
      </c>
      <c r="P22" s="48">
        <f t="shared" ca="1" si="20"/>
        <v>2293.1272481677584</v>
      </c>
      <c r="Q22" s="48">
        <f t="shared" ca="1" si="20"/>
        <v>3130.6930321022069</v>
      </c>
      <c r="R22" s="48">
        <f t="shared" ca="1" si="20"/>
        <v>2809.4291148118477</v>
      </c>
      <c r="S22" s="48">
        <f t="shared" ca="1" si="20"/>
        <v>1437.3243510770258</v>
      </c>
      <c r="T22" s="48">
        <f t="shared" ca="1" si="20"/>
        <v>1006.9766688183886</v>
      </c>
      <c r="U22" s="48">
        <f t="shared" ca="1" si="20"/>
        <v>249.39015825458864</v>
      </c>
      <c r="V22" s="48">
        <f t="shared" ca="1" si="20"/>
        <v>437.0953788454799</v>
      </c>
      <c r="W22" s="48">
        <f t="shared" ca="1" si="20"/>
        <v>371.74374687016416</v>
      </c>
      <c r="X22" s="48">
        <f t="shared" ca="1" si="20"/>
        <v>305.46117841382738</v>
      </c>
      <c r="Y22" s="48">
        <f t="shared" ca="1" si="20"/>
        <v>242.50178757567528</v>
      </c>
      <c r="Z22" s="48">
        <f t="shared" ca="1" si="20"/>
        <v>178.64553782241092</v>
      </c>
      <c r="AA22" s="48">
        <f t="shared" ca="1" si="20"/>
        <v>117.99081850019957</v>
      </c>
      <c r="AB22" s="48">
        <f t="shared" ca="1" si="20"/>
        <v>56.472070396203435</v>
      </c>
      <c r="AC22" s="48">
        <f t="shared" ca="1" si="20"/>
        <v>-1.9623414854722796</v>
      </c>
      <c r="AD22" s="48">
        <f t="shared" ca="1" si="20"/>
        <v>-59.334801355659238</v>
      </c>
      <c r="AE22" s="48">
        <f t="shared" ca="1" si="20"/>
        <v>-117.52453409700092</v>
      </c>
      <c r="AF22" s="48">
        <f t="shared" ca="1" si="20"/>
        <v>-172.79683587635918</v>
      </c>
      <c r="AG22" s="48">
        <f t="shared" ca="1" si="20"/>
        <v>-228.85649369505791</v>
      </c>
      <c r="AH22" s="48">
        <f t="shared" ca="1" si="20"/>
        <v>-282.10551510534742</v>
      </c>
      <c r="AI22" s="48">
        <f t="shared" ca="1" si="20"/>
        <v>-334.3868206856032</v>
      </c>
      <c r="AJ22" s="48">
        <f t="shared" ca="1" si="20"/>
        <v>-387.41287545067644</v>
      </c>
      <c r="AK22" s="48">
        <f t="shared" ref="AK22:BL22" ca="1" si="21">+AK14-AK20</f>
        <v>-437.7803881212003</v>
      </c>
      <c r="AL22" s="48">
        <f t="shared" ca="1" si="21"/>
        <v>-1864.7552552784716</v>
      </c>
      <c r="AM22" s="48">
        <f t="shared" ca="1" si="21"/>
        <v>-1888.2744321585133</v>
      </c>
      <c r="AN22" s="48">
        <f t="shared" ca="1" si="21"/>
        <v>-1912.1286406070019</v>
      </c>
      <c r="AO22" s="48">
        <f t="shared" ca="1" si="21"/>
        <v>-1934.7868819488776</v>
      </c>
      <c r="AP22" s="48">
        <f t="shared" ca="1" si="21"/>
        <v>-1957.0333459801759</v>
      </c>
      <c r="AQ22" s="48">
        <f t="shared" ca="1" si="21"/>
        <v>-1979.5967117370242</v>
      </c>
      <c r="AR22" s="48">
        <f t="shared" ca="1" si="21"/>
        <v>-2001.0288287535113</v>
      </c>
      <c r="AS22" s="48">
        <f t="shared" ca="1" si="21"/>
        <v>-2022.7662470913747</v>
      </c>
      <c r="AT22" s="48">
        <f t="shared" ca="1" si="21"/>
        <v>-2043.4138268218953</v>
      </c>
      <c r="AU22" s="48">
        <f t="shared" ca="1" si="21"/>
        <v>-2063.6861698019948</v>
      </c>
      <c r="AV22" s="48">
        <f t="shared" ca="1" si="21"/>
        <v>-2084.2472930782487</v>
      </c>
      <c r="AW22" s="48">
        <f t="shared" ca="1" si="21"/>
        <v>-2103.7775530933504</v>
      </c>
      <c r="AX22" s="48">
        <f t="shared" ca="1" si="21"/>
        <v>-2123.5860224045682</v>
      </c>
      <c r="AY22" s="48">
        <f t="shared" ca="1" si="21"/>
        <v>-2142.4013639086024</v>
      </c>
      <c r="AZ22" s="48">
        <f t="shared" ca="1" si="21"/>
        <v>-2161.4847306673937</v>
      </c>
      <c r="BA22" s="48">
        <f t="shared" ca="1" si="21"/>
        <v>-2179.6113237408949</v>
      </c>
      <c r="BB22" s="48">
        <f t="shared" ca="1" si="21"/>
        <v>-2197.4084949659336</v>
      </c>
      <c r="BC22" s="48">
        <f t="shared" ca="1" si="21"/>
        <v>-2215.4591875714123</v>
      </c>
      <c r="BD22" s="48">
        <f t="shared" ca="1" si="21"/>
        <v>-2232.6048811846017</v>
      </c>
      <c r="BE22" s="48">
        <f t="shared" ca="1" si="21"/>
        <v>-2249.9948158548927</v>
      </c>
      <c r="BF22" s="48">
        <f t="shared" ca="1" si="21"/>
        <v>-2266.5128796393101</v>
      </c>
      <c r="BG22" s="48">
        <f t="shared" ca="1" si="21"/>
        <v>-2282.7307540233901</v>
      </c>
      <c r="BH22" s="48">
        <f t="shared" ca="1" si="21"/>
        <v>-2299.1796526443932</v>
      </c>
      <c r="BI22" s="48">
        <f t="shared" ca="1" si="21"/>
        <v>-2314.8038606564751</v>
      </c>
      <c r="BJ22" s="48">
        <f t="shared" ca="1" si="21"/>
        <v>-2330.6506361054489</v>
      </c>
      <c r="BK22" s="48">
        <f t="shared" ca="1" si="21"/>
        <v>-2345.7029093086767</v>
      </c>
      <c r="BL22" s="48">
        <f t="shared" ca="1" si="21"/>
        <v>-2360.9696027157097</v>
      </c>
    </row>
    <row r="23" spans="1:76" s="4" customFormat="1" x14ac:dyDescent="0.55000000000000004">
      <c r="A23" s="4" t="s">
        <v>49</v>
      </c>
      <c r="B23" s="55">
        <f ca="1">OFFSET(Miners!M2,C3,0)</f>
        <v>3</v>
      </c>
      <c r="C23" s="55">
        <v>20</v>
      </c>
      <c r="P23" s="31"/>
      <c r="AB23" s="31"/>
      <c r="AN23" s="31"/>
      <c r="AZ23" s="31"/>
      <c r="BB23" s="31"/>
      <c r="BD23" s="31"/>
      <c r="BF23" s="31"/>
      <c r="BH23" s="31"/>
      <c r="BJ23" s="31"/>
      <c r="BL23" s="31"/>
      <c r="BX23" s="31"/>
    </row>
    <row r="24" spans="1:76" s="30" customFormat="1" x14ac:dyDescent="0.55000000000000004">
      <c r="A24" s="30" t="s">
        <v>95</v>
      </c>
      <c r="E24" s="52">
        <f t="shared" ref="E24:AJ24" ca="1" si="22">$C$35/($B$23*12)</f>
        <v>-5563.9797979797986</v>
      </c>
      <c r="F24" s="52">
        <f t="shared" ca="1" si="22"/>
        <v>-5563.9797979797986</v>
      </c>
      <c r="G24" s="52">
        <f t="shared" ca="1" si="22"/>
        <v>-5563.9797979797986</v>
      </c>
      <c r="H24" s="52">
        <f t="shared" ca="1" si="22"/>
        <v>-5563.9797979797986</v>
      </c>
      <c r="I24" s="52">
        <f t="shared" ca="1" si="22"/>
        <v>-5563.9797979797986</v>
      </c>
      <c r="J24" s="52">
        <f t="shared" ca="1" si="22"/>
        <v>-5563.9797979797986</v>
      </c>
      <c r="K24" s="52">
        <f t="shared" ca="1" si="22"/>
        <v>-5563.9797979797986</v>
      </c>
      <c r="L24" s="52">
        <f t="shared" ca="1" si="22"/>
        <v>-5563.9797979797986</v>
      </c>
      <c r="M24" s="52">
        <f t="shared" ca="1" si="22"/>
        <v>-5563.9797979797986</v>
      </c>
      <c r="N24" s="52">
        <f t="shared" ca="1" si="22"/>
        <v>-5563.9797979797986</v>
      </c>
      <c r="O24" s="52">
        <f t="shared" ca="1" si="22"/>
        <v>-5563.9797979797986</v>
      </c>
      <c r="P24" s="52">
        <f t="shared" ca="1" si="22"/>
        <v>-5563.9797979797986</v>
      </c>
      <c r="Q24" s="52">
        <f t="shared" ca="1" si="22"/>
        <v>-5563.9797979797986</v>
      </c>
      <c r="R24" s="52">
        <f t="shared" ca="1" si="22"/>
        <v>-5563.9797979797986</v>
      </c>
      <c r="S24" s="52">
        <f t="shared" ca="1" si="22"/>
        <v>-5563.9797979797986</v>
      </c>
      <c r="T24" s="52">
        <f t="shared" ca="1" si="22"/>
        <v>-5563.9797979797986</v>
      </c>
      <c r="U24" s="52">
        <f t="shared" ca="1" si="22"/>
        <v>-5563.9797979797986</v>
      </c>
      <c r="V24" s="52">
        <f t="shared" ca="1" si="22"/>
        <v>-5563.9797979797986</v>
      </c>
      <c r="W24" s="52">
        <f t="shared" ca="1" si="22"/>
        <v>-5563.9797979797986</v>
      </c>
      <c r="X24" s="52">
        <f t="shared" ca="1" si="22"/>
        <v>-5563.9797979797986</v>
      </c>
      <c r="Y24" s="52">
        <f t="shared" ca="1" si="22"/>
        <v>-5563.9797979797986</v>
      </c>
      <c r="Z24" s="52">
        <f t="shared" ca="1" si="22"/>
        <v>-5563.9797979797986</v>
      </c>
      <c r="AA24" s="52">
        <f t="shared" ca="1" si="22"/>
        <v>-5563.9797979797986</v>
      </c>
      <c r="AB24" s="52">
        <f t="shared" ca="1" si="22"/>
        <v>-5563.9797979797986</v>
      </c>
      <c r="AC24" s="52">
        <f t="shared" ca="1" si="22"/>
        <v>-5563.9797979797986</v>
      </c>
      <c r="AD24" s="52">
        <f t="shared" ca="1" si="22"/>
        <v>-5563.9797979797986</v>
      </c>
      <c r="AE24" s="52">
        <f t="shared" ca="1" si="22"/>
        <v>-5563.9797979797986</v>
      </c>
      <c r="AF24" s="52">
        <f t="shared" ca="1" si="22"/>
        <v>-5563.9797979797986</v>
      </c>
      <c r="AG24" s="52">
        <f t="shared" ca="1" si="22"/>
        <v>-5563.9797979797986</v>
      </c>
      <c r="AH24" s="52">
        <f t="shared" ca="1" si="22"/>
        <v>-5563.9797979797986</v>
      </c>
      <c r="AI24" s="52">
        <f t="shared" ca="1" si="22"/>
        <v>-5563.9797979797986</v>
      </c>
      <c r="AJ24" s="52">
        <f t="shared" ca="1" si="22"/>
        <v>-5563.9797979797986</v>
      </c>
      <c r="AK24" s="52">
        <f t="shared" ref="AK24:BL24" ca="1" si="23">$C$35/($B$23*12)</f>
        <v>-5563.9797979797986</v>
      </c>
      <c r="AL24" s="52">
        <f t="shared" ca="1" si="23"/>
        <v>-5563.9797979797986</v>
      </c>
      <c r="AM24" s="52">
        <f t="shared" ca="1" si="23"/>
        <v>-5563.9797979797986</v>
      </c>
      <c r="AN24" s="52">
        <f t="shared" ca="1" si="23"/>
        <v>-5563.9797979797986</v>
      </c>
      <c r="AO24" s="52">
        <f t="shared" ca="1" si="23"/>
        <v>-5563.9797979797986</v>
      </c>
      <c r="AP24" s="52">
        <f t="shared" ca="1" si="23"/>
        <v>-5563.9797979797986</v>
      </c>
      <c r="AQ24" s="52">
        <f t="shared" ca="1" si="23"/>
        <v>-5563.9797979797986</v>
      </c>
      <c r="AR24" s="52">
        <f t="shared" ca="1" si="23"/>
        <v>-5563.9797979797986</v>
      </c>
      <c r="AS24" s="52">
        <f t="shared" ca="1" si="23"/>
        <v>-5563.9797979797986</v>
      </c>
      <c r="AT24" s="52">
        <f t="shared" ca="1" si="23"/>
        <v>-5563.9797979797986</v>
      </c>
      <c r="AU24" s="52">
        <f t="shared" ca="1" si="23"/>
        <v>-5563.9797979797986</v>
      </c>
      <c r="AV24" s="52">
        <f t="shared" ca="1" si="23"/>
        <v>-5563.9797979797986</v>
      </c>
      <c r="AW24" s="52">
        <f t="shared" ca="1" si="23"/>
        <v>-5563.9797979797986</v>
      </c>
      <c r="AX24" s="52">
        <f t="shared" ca="1" si="23"/>
        <v>-5563.9797979797986</v>
      </c>
      <c r="AY24" s="52">
        <f t="shared" ca="1" si="23"/>
        <v>-5563.9797979797986</v>
      </c>
      <c r="AZ24" s="52">
        <f t="shared" ca="1" si="23"/>
        <v>-5563.9797979797986</v>
      </c>
      <c r="BA24" s="52">
        <f t="shared" ca="1" si="23"/>
        <v>-5563.9797979797986</v>
      </c>
      <c r="BB24" s="52">
        <f t="shared" ca="1" si="23"/>
        <v>-5563.9797979797986</v>
      </c>
      <c r="BC24" s="52">
        <f t="shared" ca="1" si="23"/>
        <v>-5563.9797979797986</v>
      </c>
      <c r="BD24" s="52">
        <f t="shared" ca="1" si="23"/>
        <v>-5563.9797979797986</v>
      </c>
      <c r="BE24" s="52">
        <f t="shared" ca="1" si="23"/>
        <v>-5563.9797979797986</v>
      </c>
      <c r="BF24" s="52">
        <f t="shared" ca="1" si="23"/>
        <v>-5563.9797979797986</v>
      </c>
      <c r="BG24" s="52">
        <f t="shared" ca="1" si="23"/>
        <v>-5563.9797979797986</v>
      </c>
      <c r="BH24" s="52">
        <f t="shared" ca="1" si="23"/>
        <v>-5563.9797979797986</v>
      </c>
      <c r="BI24" s="52">
        <f t="shared" ca="1" si="23"/>
        <v>-5563.9797979797986</v>
      </c>
      <c r="BJ24" s="52">
        <f t="shared" ca="1" si="23"/>
        <v>-5563.9797979797986</v>
      </c>
      <c r="BK24" s="52">
        <f t="shared" ca="1" si="23"/>
        <v>-5563.9797979797986</v>
      </c>
      <c r="BL24" s="52">
        <f t="shared" ca="1" si="23"/>
        <v>-5563.9797979797986</v>
      </c>
    </row>
    <row r="25" spans="1:76" s="4" customFormat="1" x14ac:dyDescent="0.55000000000000004">
      <c r="B25" s="4" t="s">
        <v>54</v>
      </c>
      <c r="P25" s="31"/>
      <c r="AB25" s="31"/>
      <c r="AN25" s="31"/>
      <c r="AZ25" s="31"/>
      <c r="BB25" s="31"/>
      <c r="BD25" s="31"/>
      <c r="BF25" s="31"/>
      <c r="BH25" s="31"/>
      <c r="BJ25" s="31"/>
      <c r="BL25" s="31"/>
      <c r="BX25" s="31"/>
    </row>
    <row r="26" spans="1:76" s="8" customFormat="1" x14ac:dyDescent="0.55000000000000004">
      <c r="A26" s="8" t="s">
        <v>31</v>
      </c>
      <c r="E26" s="48">
        <f t="shared" ref="E26:AJ26" ca="1" si="24">+E22+E24</f>
        <v>9822.735489972798</v>
      </c>
      <c r="F26" s="8">
        <f t="shared" ca="1" si="24"/>
        <v>15607.959710295272</v>
      </c>
      <c r="G26" s="8">
        <f t="shared" ca="1" si="24"/>
        <v>8625.1507226945287</v>
      </c>
      <c r="H26" s="8">
        <f t="shared" ca="1" si="24"/>
        <v>15653.856407842672</v>
      </c>
      <c r="I26" s="8">
        <f t="shared" ca="1" si="24"/>
        <v>10923.47458305024</v>
      </c>
      <c r="J26" s="8">
        <f t="shared" ca="1" si="24"/>
        <v>6927.5086863222296</v>
      </c>
      <c r="K26" s="8">
        <f t="shared" ca="1" si="24"/>
        <v>2712.3064836690974</v>
      </c>
      <c r="L26" s="8">
        <f t="shared" ca="1" si="24"/>
        <v>1958.9972584101997</v>
      </c>
      <c r="M26" s="8">
        <f t="shared" ca="1" si="24"/>
        <v>3200.1160342601306</v>
      </c>
      <c r="N26" s="8">
        <f t="shared" ca="1" si="24"/>
        <v>2114.9371756715445</v>
      </c>
      <c r="O26" s="8">
        <f t="shared" ca="1" si="24"/>
        <v>-1227.4106795902899</v>
      </c>
      <c r="P26" s="8">
        <f t="shared" ca="1" si="24"/>
        <v>-3270.8525498120403</v>
      </c>
      <c r="Q26" s="8">
        <f t="shared" ca="1" si="24"/>
        <v>-2433.2867658775917</v>
      </c>
      <c r="R26" s="8">
        <f t="shared" ca="1" si="24"/>
        <v>-2754.5506831679509</v>
      </c>
      <c r="S26" s="8">
        <f t="shared" ca="1" si="24"/>
        <v>-4126.6554469027724</v>
      </c>
      <c r="T26" s="8">
        <f t="shared" ca="1" si="24"/>
        <v>-4557.0031291614105</v>
      </c>
      <c r="U26" s="8">
        <f t="shared" ca="1" si="24"/>
        <v>-5314.58963972521</v>
      </c>
      <c r="V26" s="8">
        <f t="shared" ca="1" si="24"/>
        <v>-5126.8844191343187</v>
      </c>
      <c r="W26" s="8">
        <f t="shared" ca="1" si="24"/>
        <v>-5192.236051109634</v>
      </c>
      <c r="X26" s="8">
        <f t="shared" ca="1" si="24"/>
        <v>-5258.5186195659717</v>
      </c>
      <c r="Y26" s="8">
        <f t="shared" ca="1" si="24"/>
        <v>-5321.4780104041238</v>
      </c>
      <c r="Z26" s="8">
        <f t="shared" ca="1" si="24"/>
        <v>-5385.3342601573877</v>
      </c>
      <c r="AA26" s="8">
        <f t="shared" ca="1" si="24"/>
        <v>-5445.988979479599</v>
      </c>
      <c r="AB26" s="8">
        <f t="shared" ca="1" si="24"/>
        <v>-5507.5077275835956</v>
      </c>
      <c r="AC26" s="8">
        <f t="shared" ca="1" si="24"/>
        <v>-5565.9421394652709</v>
      </c>
      <c r="AD26" s="8">
        <f t="shared" ca="1" si="24"/>
        <v>-5623.3145993354574</v>
      </c>
      <c r="AE26" s="8">
        <f t="shared" ca="1" si="24"/>
        <v>-5681.5043320768</v>
      </c>
      <c r="AF26" s="8">
        <f t="shared" ca="1" si="24"/>
        <v>-5736.7766338561578</v>
      </c>
      <c r="AG26" s="8">
        <f t="shared" ca="1" si="24"/>
        <v>-5792.8362916748565</v>
      </c>
      <c r="AH26" s="8">
        <f t="shared" ca="1" si="24"/>
        <v>-5846.0853130851465</v>
      </c>
      <c r="AI26" s="8">
        <f t="shared" ca="1" si="24"/>
        <v>-5898.3666186654018</v>
      </c>
      <c r="AJ26" s="8">
        <f t="shared" ca="1" si="24"/>
        <v>-5951.392673430475</v>
      </c>
      <c r="AK26" s="8">
        <f t="shared" ref="AK26:BL26" ca="1" si="25">+AK22+AK24</f>
        <v>-6001.7601861009989</v>
      </c>
      <c r="AL26" s="8">
        <f t="shared" ca="1" si="25"/>
        <v>-7428.7350532582705</v>
      </c>
      <c r="AM26" s="8">
        <f t="shared" ca="1" si="25"/>
        <v>-7452.2542301383119</v>
      </c>
      <c r="AN26" s="8">
        <f t="shared" ca="1" si="25"/>
        <v>-7476.1084385868007</v>
      </c>
      <c r="AO26" s="8">
        <f t="shared" ca="1" si="25"/>
        <v>-7498.7666799286762</v>
      </c>
      <c r="AP26" s="8">
        <f t="shared" ca="1" si="25"/>
        <v>-7521.0131439599745</v>
      </c>
      <c r="AQ26" s="8">
        <f t="shared" ca="1" si="25"/>
        <v>-7543.5765097168223</v>
      </c>
      <c r="AR26" s="8">
        <f t="shared" ca="1" si="25"/>
        <v>-7565.0086267333099</v>
      </c>
      <c r="AS26" s="8">
        <f t="shared" ca="1" si="25"/>
        <v>-7586.7460450711733</v>
      </c>
      <c r="AT26" s="8">
        <f t="shared" ca="1" si="25"/>
        <v>-7607.3936248016944</v>
      </c>
      <c r="AU26" s="8">
        <f t="shared" ca="1" si="25"/>
        <v>-7627.6659677817934</v>
      </c>
      <c r="AV26" s="8">
        <f t="shared" ca="1" si="25"/>
        <v>-7648.2270910580473</v>
      </c>
      <c r="AW26" s="8">
        <f t="shared" ca="1" si="25"/>
        <v>-7667.757351073149</v>
      </c>
      <c r="AX26" s="8">
        <f t="shared" ca="1" si="25"/>
        <v>-7687.5658203843668</v>
      </c>
      <c r="AY26" s="8">
        <f t="shared" ca="1" si="25"/>
        <v>-7706.381161888401</v>
      </c>
      <c r="AZ26" s="8">
        <f t="shared" ca="1" si="25"/>
        <v>-7725.4645286471923</v>
      </c>
      <c r="BA26" s="8">
        <f t="shared" ca="1" si="25"/>
        <v>-7743.591121720694</v>
      </c>
      <c r="BB26" s="8">
        <f t="shared" ca="1" si="25"/>
        <v>-7761.3882929457322</v>
      </c>
      <c r="BC26" s="8">
        <f t="shared" ca="1" si="25"/>
        <v>-7779.4389855512109</v>
      </c>
      <c r="BD26" s="8">
        <f t="shared" ca="1" si="25"/>
        <v>-7796.5846791643999</v>
      </c>
      <c r="BE26" s="8">
        <f t="shared" ca="1" si="25"/>
        <v>-7813.9746138346909</v>
      </c>
      <c r="BF26" s="8">
        <f t="shared" ca="1" si="25"/>
        <v>-7830.4926776191087</v>
      </c>
      <c r="BG26" s="8">
        <f t="shared" ca="1" si="25"/>
        <v>-7846.7105520031892</v>
      </c>
      <c r="BH26" s="8">
        <f t="shared" ca="1" si="25"/>
        <v>-7863.1594506241918</v>
      </c>
      <c r="BI26" s="8">
        <f t="shared" ca="1" si="25"/>
        <v>-7878.7836586362737</v>
      </c>
      <c r="BJ26" s="8">
        <f t="shared" ca="1" si="25"/>
        <v>-7894.6304340852475</v>
      </c>
      <c r="BK26" s="8">
        <f t="shared" ca="1" si="25"/>
        <v>-7909.6827072884753</v>
      </c>
      <c r="BL26" s="8">
        <f t="shared" ca="1" si="25"/>
        <v>-7924.9494006955083</v>
      </c>
    </row>
    <row r="27" spans="1:76" s="8" customFormat="1" x14ac:dyDescent="0.55000000000000004">
      <c r="P27" s="31"/>
    </row>
    <row r="28" spans="1:76" s="30" customFormat="1" x14ac:dyDescent="0.55000000000000004">
      <c r="A28" s="30" t="s">
        <v>32</v>
      </c>
      <c r="B28" s="30" t="s">
        <v>29</v>
      </c>
      <c r="C28" s="33">
        <v>0</v>
      </c>
      <c r="E28" s="30">
        <f t="shared" ref="E28:AJ28" ca="1" si="26">+E26*$C$28</f>
        <v>0</v>
      </c>
      <c r="F28" s="30">
        <f t="shared" ca="1" si="26"/>
        <v>0</v>
      </c>
      <c r="G28" s="30">
        <f t="shared" ca="1" si="26"/>
        <v>0</v>
      </c>
      <c r="H28" s="30">
        <f t="shared" ca="1" si="26"/>
        <v>0</v>
      </c>
      <c r="I28" s="30">
        <f t="shared" ca="1" si="26"/>
        <v>0</v>
      </c>
      <c r="J28" s="30">
        <f t="shared" ca="1" si="26"/>
        <v>0</v>
      </c>
      <c r="K28" s="30">
        <f t="shared" ca="1" si="26"/>
        <v>0</v>
      </c>
      <c r="L28" s="30">
        <f t="shared" ca="1" si="26"/>
        <v>0</v>
      </c>
      <c r="M28" s="30">
        <f t="shared" ca="1" si="26"/>
        <v>0</v>
      </c>
      <c r="N28" s="30">
        <f t="shared" ca="1" si="26"/>
        <v>0</v>
      </c>
      <c r="O28" s="30">
        <f t="shared" ca="1" si="26"/>
        <v>0</v>
      </c>
      <c r="P28" s="30">
        <f t="shared" ca="1" si="26"/>
        <v>0</v>
      </c>
      <c r="Q28" s="30">
        <f t="shared" ca="1" si="26"/>
        <v>0</v>
      </c>
      <c r="R28" s="30">
        <f t="shared" ca="1" si="26"/>
        <v>0</v>
      </c>
      <c r="S28" s="30">
        <f t="shared" ca="1" si="26"/>
        <v>0</v>
      </c>
      <c r="T28" s="30">
        <f t="shared" ca="1" si="26"/>
        <v>0</v>
      </c>
      <c r="U28" s="30">
        <f t="shared" ca="1" si="26"/>
        <v>0</v>
      </c>
      <c r="V28" s="30">
        <f t="shared" ca="1" si="26"/>
        <v>0</v>
      </c>
      <c r="W28" s="30">
        <f t="shared" ca="1" si="26"/>
        <v>0</v>
      </c>
      <c r="X28" s="30">
        <f t="shared" ca="1" si="26"/>
        <v>0</v>
      </c>
      <c r="Y28" s="30">
        <f t="shared" ca="1" si="26"/>
        <v>0</v>
      </c>
      <c r="Z28" s="30">
        <f t="shared" ca="1" si="26"/>
        <v>0</v>
      </c>
      <c r="AA28" s="30">
        <f t="shared" ca="1" si="26"/>
        <v>0</v>
      </c>
      <c r="AB28" s="30">
        <f t="shared" ca="1" si="26"/>
        <v>0</v>
      </c>
      <c r="AC28" s="30">
        <f t="shared" ca="1" si="26"/>
        <v>0</v>
      </c>
      <c r="AD28" s="30">
        <f t="shared" ca="1" si="26"/>
        <v>0</v>
      </c>
      <c r="AE28" s="30">
        <f t="shared" ca="1" si="26"/>
        <v>0</v>
      </c>
      <c r="AF28" s="30">
        <f t="shared" ca="1" si="26"/>
        <v>0</v>
      </c>
      <c r="AG28" s="30">
        <f t="shared" ca="1" si="26"/>
        <v>0</v>
      </c>
      <c r="AH28" s="30">
        <f t="shared" ca="1" si="26"/>
        <v>0</v>
      </c>
      <c r="AI28" s="30">
        <f t="shared" ca="1" si="26"/>
        <v>0</v>
      </c>
      <c r="AJ28" s="30">
        <f t="shared" ca="1" si="26"/>
        <v>0</v>
      </c>
      <c r="AK28" s="30">
        <f t="shared" ref="AK28:BL28" ca="1" si="27">+AK26*$C$28</f>
        <v>0</v>
      </c>
      <c r="AL28" s="30">
        <f t="shared" ca="1" si="27"/>
        <v>0</v>
      </c>
      <c r="AM28" s="30">
        <f t="shared" ca="1" si="27"/>
        <v>0</v>
      </c>
      <c r="AN28" s="30">
        <f t="shared" ca="1" si="27"/>
        <v>0</v>
      </c>
      <c r="AO28" s="30">
        <f t="shared" ca="1" si="27"/>
        <v>0</v>
      </c>
      <c r="AP28" s="30">
        <f t="shared" ca="1" si="27"/>
        <v>0</v>
      </c>
      <c r="AQ28" s="30">
        <f t="shared" ca="1" si="27"/>
        <v>0</v>
      </c>
      <c r="AR28" s="30">
        <f t="shared" ca="1" si="27"/>
        <v>0</v>
      </c>
      <c r="AS28" s="30">
        <f t="shared" ca="1" si="27"/>
        <v>0</v>
      </c>
      <c r="AT28" s="30">
        <f t="shared" ca="1" si="27"/>
        <v>0</v>
      </c>
      <c r="AU28" s="30">
        <f t="shared" ca="1" si="27"/>
        <v>0</v>
      </c>
      <c r="AV28" s="30">
        <f t="shared" ca="1" si="27"/>
        <v>0</v>
      </c>
      <c r="AW28" s="30">
        <f t="shared" ca="1" si="27"/>
        <v>0</v>
      </c>
      <c r="AX28" s="30">
        <f t="shared" ca="1" si="27"/>
        <v>0</v>
      </c>
      <c r="AY28" s="30">
        <f t="shared" ca="1" si="27"/>
        <v>0</v>
      </c>
      <c r="AZ28" s="30">
        <f t="shared" ca="1" si="27"/>
        <v>0</v>
      </c>
      <c r="BA28" s="30">
        <f t="shared" ca="1" si="27"/>
        <v>0</v>
      </c>
      <c r="BB28" s="30">
        <f t="shared" ca="1" si="27"/>
        <v>0</v>
      </c>
      <c r="BC28" s="30">
        <f t="shared" ca="1" si="27"/>
        <v>0</v>
      </c>
      <c r="BD28" s="30">
        <f t="shared" ca="1" si="27"/>
        <v>0</v>
      </c>
      <c r="BE28" s="30">
        <f t="shared" ca="1" si="27"/>
        <v>0</v>
      </c>
      <c r="BF28" s="30">
        <f t="shared" ca="1" si="27"/>
        <v>0</v>
      </c>
      <c r="BG28" s="30">
        <f t="shared" ca="1" si="27"/>
        <v>0</v>
      </c>
      <c r="BH28" s="30">
        <f t="shared" ca="1" si="27"/>
        <v>0</v>
      </c>
      <c r="BI28" s="30">
        <f t="shared" ca="1" si="27"/>
        <v>0</v>
      </c>
      <c r="BJ28" s="30">
        <f t="shared" ca="1" si="27"/>
        <v>0</v>
      </c>
      <c r="BK28" s="30">
        <f t="shared" ca="1" si="27"/>
        <v>0</v>
      </c>
      <c r="BL28" s="30">
        <f t="shared" ca="1" si="27"/>
        <v>0</v>
      </c>
    </row>
    <row r="29" spans="1:76" s="8" customFormat="1" x14ac:dyDescent="0.55000000000000004">
      <c r="A29" s="8" t="s">
        <v>33</v>
      </c>
      <c r="B29" s="8" t="s">
        <v>17</v>
      </c>
      <c r="E29" s="48">
        <f t="shared" ref="E29:AJ29" ca="1" si="28">+E26-E28</f>
        <v>9822.735489972798</v>
      </c>
      <c r="F29" s="48">
        <f t="shared" ca="1" si="28"/>
        <v>15607.959710295272</v>
      </c>
      <c r="G29" s="48">
        <f t="shared" ca="1" si="28"/>
        <v>8625.1507226945287</v>
      </c>
      <c r="H29" s="48">
        <f t="shared" ca="1" si="28"/>
        <v>15653.856407842672</v>
      </c>
      <c r="I29" s="48">
        <f t="shared" ca="1" si="28"/>
        <v>10923.47458305024</v>
      </c>
      <c r="J29" s="48">
        <f t="shared" ca="1" si="28"/>
        <v>6927.5086863222296</v>
      </c>
      <c r="K29" s="48">
        <f t="shared" ca="1" si="28"/>
        <v>2712.3064836690974</v>
      </c>
      <c r="L29" s="48">
        <f t="shared" ca="1" si="28"/>
        <v>1958.9972584101997</v>
      </c>
      <c r="M29" s="48">
        <f t="shared" ca="1" si="28"/>
        <v>3200.1160342601306</v>
      </c>
      <c r="N29" s="48">
        <f t="shared" ca="1" si="28"/>
        <v>2114.9371756715445</v>
      </c>
      <c r="O29" s="48">
        <f t="shared" ca="1" si="28"/>
        <v>-1227.4106795902899</v>
      </c>
      <c r="P29" s="48">
        <f t="shared" ca="1" si="28"/>
        <v>-3270.8525498120403</v>
      </c>
      <c r="Q29" s="48">
        <f t="shared" ca="1" si="28"/>
        <v>-2433.2867658775917</v>
      </c>
      <c r="R29" s="48">
        <f t="shared" ca="1" si="28"/>
        <v>-2754.5506831679509</v>
      </c>
      <c r="S29" s="48">
        <f t="shared" ca="1" si="28"/>
        <v>-4126.6554469027724</v>
      </c>
      <c r="T29" s="48">
        <f t="shared" ca="1" si="28"/>
        <v>-4557.0031291614105</v>
      </c>
      <c r="U29" s="48">
        <f t="shared" ca="1" si="28"/>
        <v>-5314.58963972521</v>
      </c>
      <c r="V29" s="48">
        <f t="shared" ca="1" si="28"/>
        <v>-5126.8844191343187</v>
      </c>
      <c r="W29" s="48">
        <f t="shared" ca="1" si="28"/>
        <v>-5192.236051109634</v>
      </c>
      <c r="X29" s="48">
        <f t="shared" ca="1" si="28"/>
        <v>-5258.5186195659717</v>
      </c>
      <c r="Y29" s="48">
        <f t="shared" ca="1" si="28"/>
        <v>-5321.4780104041238</v>
      </c>
      <c r="Z29" s="48">
        <f t="shared" ca="1" si="28"/>
        <v>-5385.3342601573877</v>
      </c>
      <c r="AA29" s="48">
        <f t="shared" ca="1" si="28"/>
        <v>-5445.988979479599</v>
      </c>
      <c r="AB29" s="48">
        <f t="shared" ca="1" si="28"/>
        <v>-5507.5077275835956</v>
      </c>
      <c r="AC29" s="48">
        <f t="shared" ca="1" si="28"/>
        <v>-5565.9421394652709</v>
      </c>
      <c r="AD29" s="48">
        <f t="shared" ca="1" si="28"/>
        <v>-5623.3145993354574</v>
      </c>
      <c r="AE29" s="48">
        <f t="shared" ca="1" si="28"/>
        <v>-5681.5043320768</v>
      </c>
      <c r="AF29" s="48">
        <f t="shared" ca="1" si="28"/>
        <v>-5736.7766338561578</v>
      </c>
      <c r="AG29" s="48">
        <f t="shared" ca="1" si="28"/>
        <v>-5792.8362916748565</v>
      </c>
      <c r="AH29" s="48">
        <f t="shared" ca="1" si="28"/>
        <v>-5846.0853130851465</v>
      </c>
      <c r="AI29" s="48">
        <f t="shared" ca="1" si="28"/>
        <v>-5898.3666186654018</v>
      </c>
      <c r="AJ29" s="48">
        <f t="shared" ca="1" si="28"/>
        <v>-5951.392673430475</v>
      </c>
      <c r="AK29" s="48">
        <f t="shared" ref="AK29:BL29" ca="1" si="29">+AK26-AK28</f>
        <v>-6001.7601861009989</v>
      </c>
      <c r="AL29" s="48">
        <f t="shared" ca="1" si="29"/>
        <v>-7428.7350532582705</v>
      </c>
      <c r="AM29" s="48">
        <f t="shared" ca="1" si="29"/>
        <v>-7452.2542301383119</v>
      </c>
      <c r="AN29" s="48">
        <f t="shared" ca="1" si="29"/>
        <v>-7476.1084385868007</v>
      </c>
      <c r="AO29" s="48">
        <f t="shared" ca="1" si="29"/>
        <v>-7498.7666799286762</v>
      </c>
      <c r="AP29" s="48">
        <f t="shared" ca="1" si="29"/>
        <v>-7521.0131439599745</v>
      </c>
      <c r="AQ29" s="48">
        <f t="shared" ca="1" si="29"/>
        <v>-7543.5765097168223</v>
      </c>
      <c r="AR29" s="48">
        <f t="shared" ca="1" si="29"/>
        <v>-7565.0086267333099</v>
      </c>
      <c r="AS29" s="48">
        <f t="shared" ca="1" si="29"/>
        <v>-7586.7460450711733</v>
      </c>
      <c r="AT29" s="48">
        <f t="shared" ca="1" si="29"/>
        <v>-7607.3936248016944</v>
      </c>
      <c r="AU29" s="48">
        <f t="shared" ca="1" si="29"/>
        <v>-7627.6659677817934</v>
      </c>
      <c r="AV29" s="48">
        <f t="shared" ca="1" si="29"/>
        <v>-7648.2270910580473</v>
      </c>
      <c r="AW29" s="48">
        <f t="shared" ca="1" si="29"/>
        <v>-7667.757351073149</v>
      </c>
      <c r="AX29" s="48">
        <f t="shared" ca="1" si="29"/>
        <v>-7687.5658203843668</v>
      </c>
      <c r="AY29" s="48">
        <f t="shared" ca="1" si="29"/>
        <v>-7706.381161888401</v>
      </c>
      <c r="AZ29" s="48">
        <f t="shared" ca="1" si="29"/>
        <v>-7725.4645286471923</v>
      </c>
      <c r="BA29" s="48">
        <f t="shared" ca="1" si="29"/>
        <v>-7743.591121720694</v>
      </c>
      <c r="BB29" s="48">
        <f t="shared" ca="1" si="29"/>
        <v>-7761.3882929457322</v>
      </c>
      <c r="BC29" s="48">
        <f t="shared" ca="1" si="29"/>
        <v>-7779.4389855512109</v>
      </c>
      <c r="BD29" s="48">
        <f t="shared" ca="1" si="29"/>
        <v>-7796.5846791643999</v>
      </c>
      <c r="BE29" s="48">
        <f t="shared" ca="1" si="29"/>
        <v>-7813.9746138346909</v>
      </c>
      <c r="BF29" s="48">
        <f t="shared" ca="1" si="29"/>
        <v>-7830.4926776191087</v>
      </c>
      <c r="BG29" s="48">
        <f t="shared" ca="1" si="29"/>
        <v>-7846.7105520031892</v>
      </c>
      <c r="BH29" s="48">
        <f t="shared" ca="1" si="29"/>
        <v>-7863.1594506241918</v>
      </c>
      <c r="BI29" s="48">
        <f t="shared" ca="1" si="29"/>
        <v>-7878.7836586362737</v>
      </c>
      <c r="BJ29" s="48">
        <f t="shared" ca="1" si="29"/>
        <v>-7894.6304340852475</v>
      </c>
      <c r="BK29" s="48">
        <f t="shared" ca="1" si="29"/>
        <v>-7909.6827072884753</v>
      </c>
      <c r="BL29" s="48">
        <f t="shared" ca="1" si="29"/>
        <v>-7924.9494006955083</v>
      </c>
    </row>
    <row r="30" spans="1:76" s="4" customFormat="1" x14ac:dyDescent="0.55000000000000004">
      <c r="C30" s="49"/>
      <c r="P30" s="31"/>
      <c r="AB30" s="31"/>
      <c r="AN30" s="31"/>
      <c r="AZ30" s="31"/>
      <c r="BB30" s="31"/>
      <c r="BD30" s="31"/>
      <c r="BF30" s="31"/>
      <c r="BH30" s="31"/>
      <c r="BJ30" s="31"/>
      <c r="BL30" s="31"/>
      <c r="BX30" s="31"/>
    </row>
    <row r="31" spans="1:76" s="24" customFormat="1" x14ac:dyDescent="0.55000000000000004">
      <c r="A31" s="34" t="s">
        <v>35</v>
      </c>
      <c r="B31" s="24" t="s">
        <v>17</v>
      </c>
      <c r="C31" s="53">
        <f ca="1">+C32+C34</f>
        <v>-200303.27272727276</v>
      </c>
      <c r="E31" s="24">
        <f t="shared" ref="E31:AJ31" ca="1" si="30">+E32*E33</f>
        <v>0</v>
      </c>
      <c r="F31" s="24">
        <f t="shared" ca="1" si="30"/>
        <v>0</v>
      </c>
      <c r="G31" s="24">
        <f t="shared" ca="1" si="30"/>
        <v>0</v>
      </c>
      <c r="H31" s="24">
        <f t="shared" ca="1" si="30"/>
        <v>0</v>
      </c>
      <c r="I31" s="24">
        <f t="shared" ca="1" si="30"/>
        <v>0</v>
      </c>
      <c r="J31" s="24">
        <f t="shared" ca="1" si="30"/>
        <v>0</v>
      </c>
      <c r="K31" s="24">
        <f t="shared" ca="1" si="30"/>
        <v>0</v>
      </c>
      <c r="L31" s="24">
        <f t="shared" ca="1" si="30"/>
        <v>0</v>
      </c>
      <c r="M31" s="24">
        <f t="shared" ca="1" si="30"/>
        <v>0</v>
      </c>
      <c r="N31" s="24">
        <f t="shared" ca="1" si="30"/>
        <v>0</v>
      </c>
      <c r="O31" s="24">
        <f t="shared" ca="1" si="30"/>
        <v>0</v>
      </c>
      <c r="P31" s="24">
        <f t="shared" ca="1" si="30"/>
        <v>0</v>
      </c>
      <c r="Q31" s="24">
        <f t="shared" ca="1" si="30"/>
        <v>0</v>
      </c>
      <c r="R31" s="24">
        <f t="shared" ca="1" si="30"/>
        <v>0</v>
      </c>
      <c r="S31" s="24">
        <f t="shared" ca="1" si="30"/>
        <v>0</v>
      </c>
      <c r="T31" s="24">
        <f t="shared" ca="1" si="30"/>
        <v>0</v>
      </c>
      <c r="U31" s="24">
        <f t="shared" ca="1" si="30"/>
        <v>0</v>
      </c>
      <c r="V31" s="24">
        <f t="shared" ca="1" si="30"/>
        <v>0</v>
      </c>
      <c r="W31" s="24">
        <f t="shared" ca="1" si="30"/>
        <v>0</v>
      </c>
      <c r="X31" s="24">
        <f t="shared" ca="1" si="30"/>
        <v>0</v>
      </c>
      <c r="Y31" s="24">
        <f t="shared" ca="1" si="30"/>
        <v>0</v>
      </c>
      <c r="Z31" s="24">
        <f t="shared" ca="1" si="30"/>
        <v>0</v>
      </c>
      <c r="AA31" s="24">
        <f t="shared" ca="1" si="30"/>
        <v>0</v>
      </c>
      <c r="AB31" s="24">
        <f t="shared" ca="1" si="30"/>
        <v>0</v>
      </c>
      <c r="AC31" s="24">
        <f t="shared" ca="1" si="30"/>
        <v>0</v>
      </c>
      <c r="AD31" s="24">
        <f t="shared" ca="1" si="30"/>
        <v>0</v>
      </c>
      <c r="AE31" s="24">
        <f t="shared" ca="1" si="30"/>
        <v>0</v>
      </c>
      <c r="AF31" s="24">
        <f t="shared" ca="1" si="30"/>
        <v>0</v>
      </c>
      <c r="AG31" s="24">
        <f t="shared" ca="1" si="30"/>
        <v>0</v>
      </c>
      <c r="AH31" s="24">
        <f t="shared" ca="1" si="30"/>
        <v>0</v>
      </c>
      <c r="AI31" s="24">
        <f t="shared" ca="1" si="30"/>
        <v>0</v>
      </c>
      <c r="AJ31" s="24">
        <f t="shared" ca="1" si="30"/>
        <v>0</v>
      </c>
      <c r="AK31" s="24">
        <f t="shared" ref="AK31:BL31" ca="1" si="31">+AK32*AK33</f>
        <v>0</v>
      </c>
      <c r="AL31" s="24">
        <f t="shared" ca="1" si="31"/>
        <v>0</v>
      </c>
      <c r="AM31" s="24">
        <f t="shared" ca="1" si="31"/>
        <v>0</v>
      </c>
      <c r="AN31" s="24">
        <f t="shared" ca="1" si="31"/>
        <v>0</v>
      </c>
      <c r="AO31" s="24">
        <f t="shared" ca="1" si="31"/>
        <v>0</v>
      </c>
      <c r="AP31" s="24">
        <f t="shared" ca="1" si="31"/>
        <v>0</v>
      </c>
      <c r="AQ31" s="24">
        <f t="shared" ca="1" si="31"/>
        <v>0</v>
      </c>
      <c r="AR31" s="24">
        <f t="shared" ca="1" si="31"/>
        <v>0</v>
      </c>
      <c r="AS31" s="24">
        <f t="shared" ca="1" si="31"/>
        <v>0</v>
      </c>
      <c r="AT31" s="24">
        <f t="shared" ca="1" si="31"/>
        <v>0</v>
      </c>
      <c r="AU31" s="24">
        <f t="shared" ca="1" si="31"/>
        <v>0</v>
      </c>
      <c r="AV31" s="24">
        <f t="shared" ca="1" si="31"/>
        <v>0</v>
      </c>
      <c r="AW31" s="24">
        <f t="shared" ca="1" si="31"/>
        <v>0</v>
      </c>
      <c r="AX31" s="24">
        <f t="shared" ca="1" si="31"/>
        <v>0</v>
      </c>
      <c r="AY31" s="24">
        <f t="shared" ca="1" si="31"/>
        <v>0</v>
      </c>
      <c r="AZ31" s="24">
        <f t="shared" ca="1" si="31"/>
        <v>0</v>
      </c>
      <c r="BA31" s="24">
        <f t="shared" ca="1" si="31"/>
        <v>0</v>
      </c>
      <c r="BB31" s="24">
        <f t="shared" ca="1" si="31"/>
        <v>0</v>
      </c>
      <c r="BC31" s="24">
        <f t="shared" ca="1" si="31"/>
        <v>0</v>
      </c>
      <c r="BD31" s="24">
        <f t="shared" ca="1" si="31"/>
        <v>0</v>
      </c>
      <c r="BE31" s="24">
        <f t="shared" ca="1" si="31"/>
        <v>0</v>
      </c>
      <c r="BF31" s="24">
        <f t="shared" ca="1" si="31"/>
        <v>0</v>
      </c>
      <c r="BG31" s="24">
        <f t="shared" ca="1" si="31"/>
        <v>0</v>
      </c>
      <c r="BH31" s="24">
        <f t="shared" ca="1" si="31"/>
        <v>0</v>
      </c>
      <c r="BI31" s="24">
        <f t="shared" ca="1" si="31"/>
        <v>0</v>
      </c>
      <c r="BJ31" s="24">
        <f t="shared" ca="1" si="31"/>
        <v>0</v>
      </c>
      <c r="BK31" s="24">
        <f t="shared" ca="1" si="31"/>
        <v>0</v>
      </c>
      <c r="BL31" s="24">
        <f t="shared" ca="1" si="31"/>
        <v>0</v>
      </c>
    </row>
    <row r="32" spans="1:76" s="22" customFormat="1" x14ac:dyDescent="0.55000000000000004">
      <c r="A32" s="35" t="s">
        <v>36</v>
      </c>
      <c r="B32" s="22" t="s">
        <v>39</v>
      </c>
      <c r="C32" s="22">
        <f ca="1">+I4-OFFSET(Miners!I2, 'PL2'!C3,0)</f>
        <v>-196375.7575757576</v>
      </c>
      <c r="E32" s="36">
        <f t="shared" ref="E32:AJ32" ca="1" si="32">+$C$32</f>
        <v>-196375.7575757576</v>
      </c>
      <c r="F32" s="36">
        <f t="shared" ca="1" si="32"/>
        <v>-196375.7575757576</v>
      </c>
      <c r="G32" s="36">
        <f t="shared" ca="1" si="32"/>
        <v>-196375.7575757576</v>
      </c>
      <c r="H32" s="36">
        <f t="shared" ca="1" si="32"/>
        <v>-196375.7575757576</v>
      </c>
      <c r="I32" s="36">
        <f t="shared" ca="1" si="32"/>
        <v>-196375.7575757576</v>
      </c>
      <c r="J32" s="36">
        <f t="shared" ca="1" si="32"/>
        <v>-196375.7575757576</v>
      </c>
      <c r="K32" s="36">
        <f t="shared" ca="1" si="32"/>
        <v>-196375.7575757576</v>
      </c>
      <c r="L32" s="36">
        <f t="shared" ca="1" si="32"/>
        <v>-196375.7575757576</v>
      </c>
      <c r="M32" s="36">
        <f t="shared" ca="1" si="32"/>
        <v>-196375.7575757576</v>
      </c>
      <c r="N32" s="36">
        <f t="shared" ca="1" si="32"/>
        <v>-196375.7575757576</v>
      </c>
      <c r="O32" s="36">
        <f t="shared" ca="1" si="32"/>
        <v>-196375.7575757576</v>
      </c>
      <c r="P32" s="36">
        <f t="shared" ca="1" si="32"/>
        <v>-196375.7575757576</v>
      </c>
      <c r="Q32" s="36">
        <f t="shared" ca="1" si="32"/>
        <v>-196375.7575757576</v>
      </c>
      <c r="R32" s="36">
        <f t="shared" ca="1" si="32"/>
        <v>-196375.7575757576</v>
      </c>
      <c r="S32" s="36">
        <f t="shared" ca="1" si="32"/>
        <v>-196375.7575757576</v>
      </c>
      <c r="T32" s="36">
        <f t="shared" ca="1" si="32"/>
        <v>-196375.7575757576</v>
      </c>
      <c r="U32" s="36">
        <f t="shared" ca="1" si="32"/>
        <v>-196375.7575757576</v>
      </c>
      <c r="V32" s="36">
        <f t="shared" ca="1" si="32"/>
        <v>-196375.7575757576</v>
      </c>
      <c r="W32" s="36">
        <f t="shared" ca="1" si="32"/>
        <v>-196375.7575757576</v>
      </c>
      <c r="X32" s="36">
        <f t="shared" ca="1" si="32"/>
        <v>-196375.7575757576</v>
      </c>
      <c r="Y32" s="36">
        <f t="shared" ca="1" si="32"/>
        <v>-196375.7575757576</v>
      </c>
      <c r="Z32" s="36">
        <f t="shared" ca="1" si="32"/>
        <v>-196375.7575757576</v>
      </c>
      <c r="AA32" s="36">
        <f t="shared" ca="1" si="32"/>
        <v>-196375.7575757576</v>
      </c>
      <c r="AB32" s="36">
        <f t="shared" ca="1" si="32"/>
        <v>-196375.7575757576</v>
      </c>
      <c r="AC32" s="36">
        <f t="shared" ca="1" si="32"/>
        <v>-196375.7575757576</v>
      </c>
      <c r="AD32" s="36">
        <f t="shared" ca="1" si="32"/>
        <v>-196375.7575757576</v>
      </c>
      <c r="AE32" s="36">
        <f t="shared" ca="1" si="32"/>
        <v>-196375.7575757576</v>
      </c>
      <c r="AF32" s="36">
        <f t="shared" ca="1" si="32"/>
        <v>-196375.7575757576</v>
      </c>
      <c r="AG32" s="36">
        <f t="shared" ca="1" si="32"/>
        <v>-196375.7575757576</v>
      </c>
      <c r="AH32" s="36">
        <f t="shared" ca="1" si="32"/>
        <v>-196375.7575757576</v>
      </c>
      <c r="AI32" s="36">
        <f t="shared" ca="1" si="32"/>
        <v>-196375.7575757576</v>
      </c>
      <c r="AJ32" s="36">
        <f t="shared" ca="1" si="32"/>
        <v>-196375.7575757576</v>
      </c>
      <c r="AK32" s="36">
        <f t="shared" ref="AK32:BL32" ca="1" si="33">+$C$32</f>
        <v>-196375.7575757576</v>
      </c>
      <c r="AL32" s="36">
        <f t="shared" ca="1" si="33"/>
        <v>-196375.7575757576</v>
      </c>
      <c r="AM32" s="36">
        <f t="shared" ca="1" si="33"/>
        <v>-196375.7575757576</v>
      </c>
      <c r="AN32" s="36">
        <f t="shared" ca="1" si="33"/>
        <v>-196375.7575757576</v>
      </c>
      <c r="AO32" s="36">
        <f t="shared" ca="1" si="33"/>
        <v>-196375.7575757576</v>
      </c>
      <c r="AP32" s="36">
        <f t="shared" ca="1" si="33"/>
        <v>-196375.7575757576</v>
      </c>
      <c r="AQ32" s="36">
        <f t="shared" ca="1" si="33"/>
        <v>-196375.7575757576</v>
      </c>
      <c r="AR32" s="36">
        <f t="shared" ca="1" si="33"/>
        <v>-196375.7575757576</v>
      </c>
      <c r="AS32" s="36">
        <f t="shared" ca="1" si="33"/>
        <v>-196375.7575757576</v>
      </c>
      <c r="AT32" s="36">
        <f t="shared" ca="1" si="33"/>
        <v>-196375.7575757576</v>
      </c>
      <c r="AU32" s="36">
        <f t="shared" ca="1" si="33"/>
        <v>-196375.7575757576</v>
      </c>
      <c r="AV32" s="36">
        <f t="shared" ca="1" si="33"/>
        <v>-196375.7575757576</v>
      </c>
      <c r="AW32" s="36">
        <f t="shared" ca="1" si="33"/>
        <v>-196375.7575757576</v>
      </c>
      <c r="AX32" s="36">
        <f t="shared" ca="1" si="33"/>
        <v>-196375.7575757576</v>
      </c>
      <c r="AY32" s="36">
        <f t="shared" ca="1" si="33"/>
        <v>-196375.7575757576</v>
      </c>
      <c r="AZ32" s="36">
        <f t="shared" ca="1" si="33"/>
        <v>-196375.7575757576</v>
      </c>
      <c r="BA32" s="36">
        <f t="shared" ca="1" si="33"/>
        <v>-196375.7575757576</v>
      </c>
      <c r="BB32" s="36">
        <f t="shared" ca="1" si="33"/>
        <v>-196375.7575757576</v>
      </c>
      <c r="BC32" s="36">
        <f t="shared" ca="1" si="33"/>
        <v>-196375.7575757576</v>
      </c>
      <c r="BD32" s="36">
        <f t="shared" ca="1" si="33"/>
        <v>-196375.7575757576</v>
      </c>
      <c r="BE32" s="36">
        <f t="shared" ca="1" si="33"/>
        <v>-196375.7575757576</v>
      </c>
      <c r="BF32" s="36">
        <f t="shared" ca="1" si="33"/>
        <v>-196375.7575757576</v>
      </c>
      <c r="BG32" s="36">
        <f t="shared" ca="1" si="33"/>
        <v>-196375.7575757576</v>
      </c>
      <c r="BH32" s="36">
        <f t="shared" ca="1" si="33"/>
        <v>-196375.7575757576</v>
      </c>
      <c r="BI32" s="36">
        <f t="shared" ca="1" si="33"/>
        <v>-196375.7575757576</v>
      </c>
      <c r="BJ32" s="36">
        <f t="shared" ca="1" si="33"/>
        <v>-196375.7575757576</v>
      </c>
      <c r="BK32" s="36">
        <f t="shared" ca="1" si="33"/>
        <v>-196375.7575757576</v>
      </c>
      <c r="BL32" s="36">
        <f t="shared" ca="1" si="33"/>
        <v>-196375.7575757576</v>
      </c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</row>
    <row r="33" spans="1:76" s="38" customFormat="1" x14ac:dyDescent="0.55000000000000004">
      <c r="A33" s="35" t="s">
        <v>37</v>
      </c>
      <c r="B33" s="22" t="s">
        <v>29</v>
      </c>
      <c r="C33" s="22">
        <v>1</v>
      </c>
      <c r="D33" s="22"/>
      <c r="E33" s="37">
        <v>0</v>
      </c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37">
        <v>0</v>
      </c>
      <c r="W33" s="37">
        <v>0</v>
      </c>
      <c r="X33" s="37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37">
        <v>0</v>
      </c>
      <c r="AN33" s="37">
        <v>0</v>
      </c>
      <c r="AO33" s="37">
        <v>0</v>
      </c>
      <c r="AP33" s="37">
        <v>0</v>
      </c>
      <c r="AQ33" s="37">
        <v>0</v>
      </c>
      <c r="AR33" s="37">
        <v>0</v>
      </c>
      <c r="AS33" s="37">
        <v>0</v>
      </c>
      <c r="AT33" s="37">
        <v>0</v>
      </c>
      <c r="AU33" s="37">
        <v>0</v>
      </c>
      <c r="AV33" s="37">
        <v>0</v>
      </c>
      <c r="AW33" s="37">
        <v>0</v>
      </c>
      <c r="AX33" s="37">
        <v>0</v>
      </c>
      <c r="AY33" s="37">
        <v>0</v>
      </c>
      <c r="AZ33" s="37">
        <v>0</v>
      </c>
      <c r="BA33" s="37">
        <v>0</v>
      </c>
      <c r="BB33" s="37">
        <v>0</v>
      </c>
      <c r="BC33" s="37">
        <v>0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</row>
    <row r="34" spans="1:76" s="22" customFormat="1" x14ac:dyDescent="0.55000000000000004">
      <c r="A34" s="22" t="s">
        <v>38</v>
      </c>
      <c r="B34" s="22" t="s">
        <v>17</v>
      </c>
      <c r="C34" s="22">
        <f ca="1">2%*C32</f>
        <v>-3927.515151515152</v>
      </c>
    </row>
    <row r="35" spans="1:76" s="25" customFormat="1" x14ac:dyDescent="0.55000000000000004">
      <c r="A35" s="25" t="s">
        <v>34</v>
      </c>
      <c r="C35" s="54">
        <f ca="1">+C31</f>
        <v>-200303.27272727276</v>
      </c>
      <c r="E35" s="54">
        <f t="shared" ref="E35:AJ35" ca="1" si="34">+E31+E34</f>
        <v>0</v>
      </c>
      <c r="F35" s="54">
        <f t="shared" ca="1" si="34"/>
        <v>0</v>
      </c>
      <c r="G35" s="54">
        <f t="shared" ca="1" si="34"/>
        <v>0</v>
      </c>
      <c r="H35" s="54">
        <f t="shared" ca="1" si="34"/>
        <v>0</v>
      </c>
      <c r="I35" s="54">
        <f t="shared" ca="1" si="34"/>
        <v>0</v>
      </c>
      <c r="J35" s="54">
        <f t="shared" ca="1" si="34"/>
        <v>0</v>
      </c>
      <c r="K35" s="54">
        <f t="shared" ca="1" si="34"/>
        <v>0</v>
      </c>
      <c r="L35" s="54">
        <f t="shared" ca="1" si="34"/>
        <v>0</v>
      </c>
      <c r="M35" s="54">
        <f t="shared" ca="1" si="34"/>
        <v>0</v>
      </c>
      <c r="N35" s="54">
        <f t="shared" ca="1" si="34"/>
        <v>0</v>
      </c>
      <c r="O35" s="54">
        <f t="shared" ca="1" si="34"/>
        <v>0</v>
      </c>
      <c r="P35" s="54">
        <f t="shared" ca="1" si="34"/>
        <v>0</v>
      </c>
      <c r="Q35" s="54">
        <f t="shared" ca="1" si="34"/>
        <v>0</v>
      </c>
      <c r="R35" s="54">
        <f t="shared" ca="1" si="34"/>
        <v>0</v>
      </c>
      <c r="S35" s="54">
        <f t="shared" ca="1" si="34"/>
        <v>0</v>
      </c>
      <c r="T35" s="54">
        <f t="shared" ca="1" si="34"/>
        <v>0</v>
      </c>
      <c r="U35" s="54">
        <f t="shared" ca="1" si="34"/>
        <v>0</v>
      </c>
      <c r="V35" s="54">
        <f t="shared" ca="1" si="34"/>
        <v>0</v>
      </c>
      <c r="W35" s="54">
        <f t="shared" ca="1" si="34"/>
        <v>0</v>
      </c>
      <c r="X35" s="54">
        <f t="shared" ca="1" si="34"/>
        <v>0</v>
      </c>
      <c r="Y35" s="54">
        <f t="shared" ca="1" si="34"/>
        <v>0</v>
      </c>
      <c r="Z35" s="54">
        <f t="shared" ca="1" si="34"/>
        <v>0</v>
      </c>
      <c r="AA35" s="54">
        <f t="shared" ca="1" si="34"/>
        <v>0</v>
      </c>
      <c r="AB35" s="54">
        <f t="shared" ca="1" si="34"/>
        <v>0</v>
      </c>
      <c r="AC35" s="54">
        <f t="shared" ca="1" si="34"/>
        <v>0</v>
      </c>
      <c r="AD35" s="54">
        <f t="shared" ca="1" si="34"/>
        <v>0</v>
      </c>
      <c r="AE35" s="54">
        <f t="shared" ca="1" si="34"/>
        <v>0</v>
      </c>
      <c r="AF35" s="54">
        <f t="shared" ca="1" si="34"/>
        <v>0</v>
      </c>
      <c r="AG35" s="54">
        <f t="shared" ca="1" si="34"/>
        <v>0</v>
      </c>
      <c r="AH35" s="54">
        <f t="shared" ca="1" si="34"/>
        <v>0</v>
      </c>
      <c r="AI35" s="54">
        <f t="shared" ca="1" si="34"/>
        <v>0</v>
      </c>
      <c r="AJ35" s="54">
        <f t="shared" ca="1" si="34"/>
        <v>0</v>
      </c>
      <c r="AK35" s="54">
        <f t="shared" ref="AK35:BL35" ca="1" si="35">+AK31+AK34</f>
        <v>0</v>
      </c>
      <c r="AL35" s="54">
        <f t="shared" ca="1" si="35"/>
        <v>0</v>
      </c>
      <c r="AM35" s="54">
        <f t="shared" ca="1" si="35"/>
        <v>0</v>
      </c>
      <c r="AN35" s="54">
        <f t="shared" ca="1" si="35"/>
        <v>0</v>
      </c>
      <c r="AO35" s="54">
        <f t="shared" ca="1" si="35"/>
        <v>0</v>
      </c>
      <c r="AP35" s="54">
        <f t="shared" ca="1" si="35"/>
        <v>0</v>
      </c>
      <c r="AQ35" s="54">
        <f t="shared" ca="1" si="35"/>
        <v>0</v>
      </c>
      <c r="AR35" s="54">
        <f t="shared" ca="1" si="35"/>
        <v>0</v>
      </c>
      <c r="AS35" s="54">
        <f t="shared" ca="1" si="35"/>
        <v>0</v>
      </c>
      <c r="AT35" s="54">
        <f t="shared" ca="1" si="35"/>
        <v>0</v>
      </c>
      <c r="AU35" s="54">
        <f t="shared" ca="1" si="35"/>
        <v>0</v>
      </c>
      <c r="AV35" s="54">
        <f t="shared" ca="1" si="35"/>
        <v>0</v>
      </c>
      <c r="AW35" s="54">
        <f t="shared" ca="1" si="35"/>
        <v>0</v>
      </c>
      <c r="AX35" s="54">
        <f t="shared" ca="1" si="35"/>
        <v>0</v>
      </c>
      <c r="AY35" s="54">
        <f t="shared" ca="1" si="35"/>
        <v>0</v>
      </c>
      <c r="AZ35" s="54">
        <f t="shared" ca="1" si="35"/>
        <v>0</v>
      </c>
      <c r="BA35" s="54">
        <f t="shared" ca="1" si="35"/>
        <v>0</v>
      </c>
      <c r="BB35" s="54">
        <f t="shared" ca="1" si="35"/>
        <v>0</v>
      </c>
      <c r="BC35" s="54">
        <f t="shared" ca="1" si="35"/>
        <v>0</v>
      </c>
      <c r="BD35" s="54">
        <f t="shared" ca="1" si="35"/>
        <v>0</v>
      </c>
      <c r="BE35" s="54">
        <f t="shared" ca="1" si="35"/>
        <v>0</v>
      </c>
      <c r="BF35" s="54">
        <f t="shared" ca="1" si="35"/>
        <v>0</v>
      </c>
      <c r="BG35" s="54">
        <f t="shared" ca="1" si="35"/>
        <v>0</v>
      </c>
      <c r="BH35" s="54">
        <f t="shared" ca="1" si="35"/>
        <v>0</v>
      </c>
      <c r="BI35" s="54">
        <f t="shared" ca="1" si="35"/>
        <v>0</v>
      </c>
      <c r="BJ35" s="54">
        <f t="shared" ca="1" si="35"/>
        <v>0</v>
      </c>
      <c r="BK35" s="54">
        <f t="shared" ca="1" si="35"/>
        <v>0</v>
      </c>
      <c r="BL35" s="54">
        <f t="shared" ca="1" si="35"/>
        <v>0</v>
      </c>
    </row>
    <row r="36" spans="1:76" s="4" customFormat="1" x14ac:dyDescent="0.55000000000000004">
      <c r="D36" s="4" t="s">
        <v>53</v>
      </c>
      <c r="P36" s="31"/>
      <c r="AB36" s="31"/>
      <c r="AN36" s="31"/>
      <c r="AZ36" s="31"/>
      <c r="BB36" s="31"/>
      <c r="BD36" s="31"/>
      <c r="BF36" s="31"/>
      <c r="BH36" s="31"/>
      <c r="BJ36" s="31"/>
      <c r="BL36" s="31"/>
      <c r="BX36" s="31"/>
    </row>
    <row r="37" spans="1:76" s="8" customFormat="1" x14ac:dyDescent="0.55000000000000004">
      <c r="A37" s="8" t="s">
        <v>41</v>
      </c>
      <c r="B37" s="8" t="s">
        <v>17</v>
      </c>
      <c r="C37" s="48">
        <f ca="1">C35</f>
        <v>-200303.27272727276</v>
      </c>
      <c r="D37" s="8">
        <f ca="1">COUNTIF(E38:BL38,"&gt;0")</f>
        <v>0</v>
      </c>
      <c r="E37" s="51">
        <f t="shared" ref="E37:AJ37" ca="1" si="36">+E29-E24+E35</f>
        <v>15386.715287952597</v>
      </c>
      <c r="F37" s="51">
        <f t="shared" ca="1" si="36"/>
        <v>21171.939508275071</v>
      </c>
      <c r="G37" s="51">
        <f t="shared" ca="1" si="36"/>
        <v>14189.130520674327</v>
      </c>
      <c r="H37" s="51">
        <f t="shared" ca="1" si="36"/>
        <v>21217.83620582247</v>
      </c>
      <c r="I37" s="51">
        <f t="shared" ca="1" si="36"/>
        <v>16487.454381030038</v>
      </c>
      <c r="J37" s="51">
        <f t="shared" ca="1" si="36"/>
        <v>12491.488484302028</v>
      </c>
      <c r="K37" s="51">
        <f t="shared" ca="1" si="36"/>
        <v>8276.286281648896</v>
      </c>
      <c r="L37" s="51">
        <f t="shared" ca="1" si="36"/>
        <v>7522.9770563899983</v>
      </c>
      <c r="M37" s="51">
        <f t="shared" ca="1" si="36"/>
        <v>8764.0958322399292</v>
      </c>
      <c r="N37" s="51">
        <f t="shared" ca="1" si="36"/>
        <v>7678.9169736513431</v>
      </c>
      <c r="O37" s="51">
        <f t="shared" ca="1" si="36"/>
        <v>4336.5691183895087</v>
      </c>
      <c r="P37" s="51">
        <f t="shared" ca="1" si="36"/>
        <v>2293.1272481677584</v>
      </c>
      <c r="Q37" s="51">
        <f t="shared" ca="1" si="36"/>
        <v>3130.6930321022069</v>
      </c>
      <c r="R37" s="51">
        <f t="shared" ca="1" si="36"/>
        <v>2809.4291148118477</v>
      </c>
      <c r="S37" s="51">
        <f t="shared" ca="1" si="36"/>
        <v>1437.3243510770262</v>
      </c>
      <c r="T37" s="51">
        <f t="shared" ca="1" si="36"/>
        <v>1006.9766688183881</v>
      </c>
      <c r="U37" s="51">
        <f t="shared" ca="1" si="36"/>
        <v>249.39015825458864</v>
      </c>
      <c r="V37" s="51">
        <f t="shared" ca="1" si="36"/>
        <v>437.0953788454799</v>
      </c>
      <c r="W37" s="51">
        <f t="shared" ca="1" si="36"/>
        <v>371.74374687016461</v>
      </c>
      <c r="X37" s="51">
        <f t="shared" ca="1" si="36"/>
        <v>305.46117841382693</v>
      </c>
      <c r="Y37" s="51">
        <f t="shared" ca="1" si="36"/>
        <v>242.50178757567483</v>
      </c>
      <c r="Z37" s="51">
        <f t="shared" ca="1" si="36"/>
        <v>178.64553782241092</v>
      </c>
      <c r="AA37" s="51">
        <f t="shared" ca="1" si="36"/>
        <v>117.99081850019957</v>
      </c>
      <c r="AB37" s="51">
        <f t="shared" ca="1" si="36"/>
        <v>56.47207039620298</v>
      </c>
      <c r="AC37" s="51">
        <f t="shared" ca="1" si="36"/>
        <v>-1.9623414854722796</v>
      </c>
      <c r="AD37" s="51">
        <f t="shared" ca="1" si="36"/>
        <v>-59.334801355658783</v>
      </c>
      <c r="AE37" s="51">
        <f t="shared" ca="1" si="36"/>
        <v>-117.52453409700138</v>
      </c>
      <c r="AF37" s="51">
        <f t="shared" ca="1" si="36"/>
        <v>-172.79683587635918</v>
      </c>
      <c r="AG37" s="51">
        <f t="shared" ca="1" si="36"/>
        <v>-228.85649369505791</v>
      </c>
      <c r="AH37" s="51">
        <f t="shared" ca="1" si="36"/>
        <v>-282.10551510534788</v>
      </c>
      <c r="AI37" s="51">
        <f t="shared" ca="1" si="36"/>
        <v>-334.3868206856032</v>
      </c>
      <c r="AJ37" s="51">
        <f t="shared" ca="1" si="36"/>
        <v>-387.41287545067644</v>
      </c>
      <c r="AK37" s="51">
        <f t="shared" ref="AK37:BL37" ca="1" si="37">+AK29-AK24+AK35</f>
        <v>-437.7803881212003</v>
      </c>
      <c r="AL37" s="51">
        <f t="shared" ca="1" si="37"/>
        <v>-1864.7552552784719</v>
      </c>
      <c r="AM37" s="51">
        <f t="shared" ca="1" si="37"/>
        <v>-1888.2744321585133</v>
      </c>
      <c r="AN37" s="51">
        <f t="shared" ca="1" si="37"/>
        <v>-1912.1286406070021</v>
      </c>
      <c r="AO37" s="51">
        <f t="shared" ca="1" si="37"/>
        <v>-1934.7868819488776</v>
      </c>
      <c r="AP37" s="51">
        <f t="shared" ca="1" si="37"/>
        <v>-1957.0333459801759</v>
      </c>
      <c r="AQ37" s="51">
        <f t="shared" ca="1" si="37"/>
        <v>-1979.5967117370237</v>
      </c>
      <c r="AR37" s="51">
        <f t="shared" ca="1" si="37"/>
        <v>-2001.0288287535113</v>
      </c>
      <c r="AS37" s="51">
        <f t="shared" ca="1" si="37"/>
        <v>-2022.7662470913747</v>
      </c>
      <c r="AT37" s="51">
        <f t="shared" ca="1" si="37"/>
        <v>-2043.4138268218958</v>
      </c>
      <c r="AU37" s="51">
        <f t="shared" ca="1" si="37"/>
        <v>-2063.6861698019948</v>
      </c>
      <c r="AV37" s="51">
        <f t="shared" ca="1" si="37"/>
        <v>-2084.2472930782487</v>
      </c>
      <c r="AW37" s="51">
        <f t="shared" ca="1" si="37"/>
        <v>-2103.7775530933504</v>
      </c>
      <c r="AX37" s="51">
        <f t="shared" ca="1" si="37"/>
        <v>-2123.5860224045682</v>
      </c>
      <c r="AY37" s="51">
        <f t="shared" ca="1" si="37"/>
        <v>-2142.4013639086024</v>
      </c>
      <c r="AZ37" s="51">
        <f t="shared" ca="1" si="37"/>
        <v>-2161.4847306673937</v>
      </c>
      <c r="BA37" s="51">
        <f t="shared" ca="1" si="37"/>
        <v>-2179.6113237408954</v>
      </c>
      <c r="BB37" s="51">
        <f t="shared" ca="1" si="37"/>
        <v>-2197.4084949659336</v>
      </c>
      <c r="BC37" s="51">
        <f t="shared" ca="1" si="37"/>
        <v>-2215.4591875714123</v>
      </c>
      <c r="BD37" s="51">
        <f t="shared" ca="1" si="37"/>
        <v>-2232.6048811846013</v>
      </c>
      <c r="BE37" s="51">
        <f t="shared" ca="1" si="37"/>
        <v>-2249.9948158548923</v>
      </c>
      <c r="BF37" s="51">
        <f t="shared" ca="1" si="37"/>
        <v>-2266.5128796393101</v>
      </c>
      <c r="BG37" s="51">
        <f t="shared" ca="1" si="37"/>
        <v>-2282.7307540233905</v>
      </c>
      <c r="BH37" s="51">
        <f t="shared" ca="1" si="37"/>
        <v>-2299.1796526443932</v>
      </c>
      <c r="BI37" s="51">
        <f t="shared" ca="1" si="37"/>
        <v>-2314.8038606564751</v>
      </c>
      <c r="BJ37" s="51">
        <f t="shared" ca="1" si="37"/>
        <v>-2330.6506361054489</v>
      </c>
      <c r="BK37" s="51">
        <f t="shared" ca="1" si="37"/>
        <v>-2345.7029093086767</v>
      </c>
      <c r="BL37" s="51">
        <f t="shared" ca="1" si="37"/>
        <v>-2360.9696027157097</v>
      </c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</row>
    <row r="38" spans="1:76" s="8" customFormat="1" x14ac:dyDescent="0.55000000000000004">
      <c r="A38" s="8" t="s">
        <v>42</v>
      </c>
      <c r="C38" s="48">
        <f ca="1">+C37</f>
        <v>-200303.27272727276</v>
      </c>
      <c r="D38" s="8">
        <f>MAX(E40:BL40)</f>
        <v>0</v>
      </c>
      <c r="E38" s="48">
        <f ca="1">+C38+E37</f>
        <v>-184916.55743932017</v>
      </c>
      <c r="F38" s="48">
        <f t="shared" ref="F38:AK38" ca="1" si="38">+E38+F37</f>
        <v>-163744.6179310451</v>
      </c>
      <c r="G38" s="48">
        <f t="shared" ca="1" si="38"/>
        <v>-149555.48741037078</v>
      </c>
      <c r="H38" s="48">
        <f t="shared" ca="1" si="38"/>
        <v>-128337.65120454831</v>
      </c>
      <c r="I38" s="48">
        <f t="shared" ca="1" si="38"/>
        <v>-111850.19682351827</v>
      </c>
      <c r="J38" s="48">
        <f t="shared" ca="1" si="38"/>
        <v>-99358.708339216246</v>
      </c>
      <c r="K38" s="48">
        <f t="shared" ca="1" si="38"/>
        <v>-91082.422057567353</v>
      </c>
      <c r="L38" s="48">
        <f t="shared" ca="1" si="38"/>
        <v>-83559.445001177359</v>
      </c>
      <c r="M38" s="48">
        <f t="shared" ca="1" si="38"/>
        <v>-74795.349168937435</v>
      </c>
      <c r="N38" s="48">
        <f t="shared" ca="1" si="38"/>
        <v>-67116.432195286092</v>
      </c>
      <c r="O38" s="48">
        <f t="shared" ca="1" si="38"/>
        <v>-62779.863076896581</v>
      </c>
      <c r="P38" s="48">
        <f t="shared" ca="1" si="38"/>
        <v>-60486.735828728823</v>
      </c>
      <c r="Q38" s="48">
        <f t="shared" ca="1" si="38"/>
        <v>-57356.042796626614</v>
      </c>
      <c r="R38" s="48">
        <f t="shared" ca="1" si="38"/>
        <v>-54546.613681814764</v>
      </c>
      <c r="S38" s="48">
        <f t="shared" ca="1" si="38"/>
        <v>-53109.289330737738</v>
      </c>
      <c r="T38" s="48">
        <f t="shared" ca="1" si="38"/>
        <v>-52102.31266191935</v>
      </c>
      <c r="U38" s="48">
        <f t="shared" ca="1" si="38"/>
        <v>-51852.922503664762</v>
      </c>
      <c r="V38" s="48">
        <f t="shared" ca="1" si="38"/>
        <v>-51415.827124819283</v>
      </c>
      <c r="W38" s="48">
        <f t="shared" ca="1" si="38"/>
        <v>-51044.083377949122</v>
      </c>
      <c r="X38" s="48">
        <f t="shared" ca="1" si="38"/>
        <v>-50738.622199535297</v>
      </c>
      <c r="Y38" s="48">
        <f t="shared" ca="1" si="38"/>
        <v>-50496.120411959622</v>
      </c>
      <c r="Z38" s="48">
        <f t="shared" ca="1" si="38"/>
        <v>-50317.47487413721</v>
      </c>
      <c r="AA38" s="48">
        <f t="shared" ca="1" si="38"/>
        <v>-50199.484055637011</v>
      </c>
      <c r="AB38" s="48">
        <f t="shared" ca="1" si="38"/>
        <v>-50143.01198524081</v>
      </c>
      <c r="AC38" s="48">
        <f t="shared" ca="1" si="38"/>
        <v>-50144.974326726282</v>
      </c>
      <c r="AD38" s="48">
        <f t="shared" ca="1" si="38"/>
        <v>-50204.309128081943</v>
      </c>
      <c r="AE38" s="48">
        <f t="shared" ca="1" si="38"/>
        <v>-50321.833662178942</v>
      </c>
      <c r="AF38" s="48">
        <f t="shared" ca="1" si="38"/>
        <v>-50494.630498055303</v>
      </c>
      <c r="AG38" s="48">
        <f t="shared" ca="1" si="38"/>
        <v>-50723.48699175036</v>
      </c>
      <c r="AH38" s="48">
        <f t="shared" ca="1" si="38"/>
        <v>-51005.592506855712</v>
      </c>
      <c r="AI38" s="48">
        <f t="shared" ca="1" si="38"/>
        <v>-51339.979327541318</v>
      </c>
      <c r="AJ38" s="48">
        <f t="shared" ca="1" si="38"/>
        <v>-51727.392202991992</v>
      </c>
      <c r="AK38" s="48">
        <f t="shared" ca="1" si="38"/>
        <v>-52165.172591113194</v>
      </c>
      <c r="AL38" s="48">
        <f t="shared" ref="AL38:BL38" ca="1" si="39">+AK38+AL37</f>
        <v>-54029.927846391663</v>
      </c>
      <c r="AM38" s="48">
        <f t="shared" ca="1" si="39"/>
        <v>-55918.202278550176</v>
      </c>
      <c r="AN38" s="48">
        <f t="shared" ca="1" si="39"/>
        <v>-57830.330919157175</v>
      </c>
      <c r="AO38" s="48">
        <f t="shared" ca="1" si="39"/>
        <v>-59765.117801106055</v>
      </c>
      <c r="AP38" s="48">
        <f t="shared" ca="1" si="39"/>
        <v>-61722.151147086232</v>
      </c>
      <c r="AQ38" s="48">
        <f t="shared" ca="1" si="39"/>
        <v>-63701.747858823255</v>
      </c>
      <c r="AR38" s="48">
        <f t="shared" ca="1" si="39"/>
        <v>-65702.77668757677</v>
      </c>
      <c r="AS38" s="48">
        <f t="shared" ca="1" si="39"/>
        <v>-67725.542934668149</v>
      </c>
      <c r="AT38" s="48">
        <f t="shared" ca="1" si="39"/>
        <v>-69768.956761490044</v>
      </c>
      <c r="AU38" s="48">
        <f t="shared" ca="1" si="39"/>
        <v>-71832.642931292037</v>
      </c>
      <c r="AV38" s="48">
        <f t="shared" ca="1" si="39"/>
        <v>-73916.890224370291</v>
      </c>
      <c r="AW38" s="48">
        <f t="shared" ca="1" si="39"/>
        <v>-76020.667777463648</v>
      </c>
      <c r="AX38" s="48">
        <f t="shared" ca="1" si="39"/>
        <v>-78144.253799868224</v>
      </c>
      <c r="AY38" s="48">
        <f t="shared" ca="1" si="39"/>
        <v>-80286.655163776828</v>
      </c>
      <c r="AZ38" s="48">
        <f t="shared" ca="1" si="39"/>
        <v>-82448.139894444219</v>
      </c>
      <c r="BA38" s="48">
        <f t="shared" ca="1" si="39"/>
        <v>-84627.75121818512</v>
      </c>
      <c r="BB38" s="48">
        <f t="shared" ca="1" si="39"/>
        <v>-86825.15971315105</v>
      </c>
      <c r="BC38" s="48">
        <f t="shared" ca="1" si="39"/>
        <v>-89040.61890072246</v>
      </c>
      <c r="BD38" s="48">
        <f t="shared" ca="1" si="39"/>
        <v>-91273.223781907058</v>
      </c>
      <c r="BE38" s="48">
        <f t="shared" ca="1" si="39"/>
        <v>-93523.218597761952</v>
      </c>
      <c r="BF38" s="48">
        <f t="shared" ca="1" si="39"/>
        <v>-95789.731477401263</v>
      </c>
      <c r="BG38" s="48">
        <f t="shared" ca="1" si="39"/>
        <v>-98072.462231424652</v>
      </c>
      <c r="BH38" s="48">
        <f t="shared" ca="1" si="39"/>
        <v>-100371.64188406905</v>
      </c>
      <c r="BI38" s="48">
        <f t="shared" ca="1" si="39"/>
        <v>-102686.44574472553</v>
      </c>
      <c r="BJ38" s="48">
        <f t="shared" ca="1" si="39"/>
        <v>-105017.09638083098</v>
      </c>
      <c r="BK38" s="48">
        <f t="shared" ca="1" si="39"/>
        <v>-107362.79929013965</v>
      </c>
      <c r="BL38" s="48">
        <f t="shared" ca="1" si="39"/>
        <v>-109723.76889285535</v>
      </c>
    </row>
    <row r="39" spans="1:76" s="4" customFormat="1" x14ac:dyDescent="0.55000000000000004">
      <c r="A39" s="8"/>
      <c r="B39" s="8"/>
      <c r="C39" s="8"/>
      <c r="D39" s="8"/>
    </row>
    <row r="40" spans="1:76" s="4" customFormat="1" x14ac:dyDescent="0.55000000000000004">
      <c r="C40" s="56"/>
      <c r="D40" s="51"/>
    </row>
    <row r="41" spans="1:76" s="4" customFormat="1" x14ac:dyDescent="0.55000000000000004">
      <c r="P41" s="31"/>
      <c r="AB41" s="31"/>
      <c r="AN41" s="31"/>
      <c r="AZ41" s="31"/>
      <c r="BB41" s="31"/>
      <c r="BD41" s="31"/>
      <c r="BF41" s="31"/>
      <c r="BH41" s="31"/>
      <c r="BJ41" s="31"/>
      <c r="BL41" s="31"/>
      <c r="BX41" s="31"/>
    </row>
    <row r="42" spans="1:76" s="4" customFormat="1" x14ac:dyDescent="0.55000000000000004">
      <c r="P42" s="31"/>
      <c r="AB42" s="31"/>
      <c r="AN42" s="31"/>
      <c r="AZ42" s="31"/>
      <c r="BB42" s="31"/>
      <c r="BD42" s="31"/>
      <c r="BF42" s="31"/>
      <c r="BH42" s="31"/>
      <c r="BJ42" s="31"/>
      <c r="BL42" s="31"/>
      <c r="BX42" s="31"/>
    </row>
    <row r="43" spans="1:76" s="8" customFormat="1" x14ac:dyDescent="0.55000000000000004">
      <c r="A43" s="8" t="s">
        <v>55</v>
      </c>
      <c r="B43" s="8" t="s">
        <v>46</v>
      </c>
      <c r="C43" s="73"/>
      <c r="E43" s="4">
        <f t="shared" ref="E43:AJ43" ca="1" si="40">E29/$C$17</f>
        <v>217.66738595830131</v>
      </c>
      <c r="F43" s="4">
        <f t="shared" ca="1" si="40"/>
        <v>345.86534410404505</v>
      </c>
      <c r="G43" s="4">
        <f t="shared" ca="1" si="40"/>
        <v>191.12944792433481</v>
      </c>
      <c r="H43" s="4">
        <f t="shared" ca="1" si="40"/>
        <v>346.88239421085689</v>
      </c>
      <c r="I43" s="4">
        <f t="shared" ca="1" si="40"/>
        <v>242.05926755349037</v>
      </c>
      <c r="J43" s="4">
        <f t="shared" ca="1" si="40"/>
        <v>153.51046645758365</v>
      </c>
      <c r="K43" s="4">
        <f t="shared" ca="1" si="40"/>
        <v>60.103487752538413</v>
      </c>
      <c r="L43" s="4">
        <f t="shared" ca="1" si="40"/>
        <v>43.410495250830365</v>
      </c>
      <c r="M43" s="4">
        <f t="shared" ca="1" si="40"/>
        <v>70.913127270067349</v>
      </c>
      <c r="N43" s="4">
        <f t="shared" ca="1" si="40"/>
        <v>46.866053449611172</v>
      </c>
      <c r="O43" s="4">
        <f t="shared" ca="1" si="40"/>
        <v>-27.198866791887969</v>
      </c>
      <c r="P43" s="4">
        <f t="shared" ca="1" si="40"/>
        <v>-72.48061653491628</v>
      </c>
      <c r="Q43" s="4">
        <f t="shared" ca="1" si="40"/>
        <v>-53.920536713645255</v>
      </c>
      <c r="R43" s="4">
        <f t="shared" ca="1" si="40"/>
        <v>-61.039600150780529</v>
      </c>
      <c r="S43" s="4">
        <f t="shared" ca="1" si="40"/>
        <v>-91.444822554251587</v>
      </c>
      <c r="T43" s="4">
        <f t="shared" ca="1" si="40"/>
        <v>-100.98113299914486</v>
      </c>
      <c r="U43" s="4">
        <f t="shared" ca="1" si="40"/>
        <v>-117.76890821308885</v>
      </c>
      <c r="V43" s="4">
        <f t="shared" ca="1" si="40"/>
        <v>-113.60944522658642</v>
      </c>
      <c r="W43" s="4">
        <f t="shared" ca="1" si="40"/>
        <v>-115.05760790130131</v>
      </c>
      <c r="X43" s="4">
        <f t="shared" ca="1" si="40"/>
        <v>-116.52639970835149</v>
      </c>
      <c r="Y43" s="4">
        <f t="shared" ca="1" si="40"/>
        <v>-117.92155139896325</v>
      </c>
      <c r="Z43" s="4">
        <f t="shared" ca="1" si="40"/>
        <v>-119.3365770784272</v>
      </c>
      <c r="AA43" s="4">
        <f t="shared" ca="1" si="40"/>
        <v>-120.6806582882264</v>
      </c>
      <c r="AB43" s="4">
        <f t="shared" ca="1" si="40"/>
        <v>-122.04388598593785</v>
      </c>
      <c r="AC43" s="4">
        <f t="shared" ca="1" si="40"/>
        <v>-123.33876618476626</v>
      </c>
      <c r="AD43" s="4">
        <f t="shared" ca="1" si="40"/>
        <v>-124.61011400622486</v>
      </c>
      <c r="AE43" s="4">
        <f t="shared" ca="1" si="40"/>
        <v>-125.89957222571473</v>
      </c>
      <c r="AF43" s="4">
        <f t="shared" ca="1" si="40"/>
        <v>-127.12438149157479</v>
      </c>
      <c r="AG43" s="4">
        <f t="shared" ca="1" si="40"/>
        <v>-128.36663821197303</v>
      </c>
      <c r="AH43" s="4">
        <f t="shared" ca="1" si="40"/>
        <v>-129.54661249785778</v>
      </c>
      <c r="AI43" s="4">
        <f t="shared" ca="1" si="40"/>
        <v>-130.70514263762976</v>
      </c>
      <c r="AJ43" s="4">
        <f t="shared" ca="1" si="40"/>
        <v>-131.88017608326999</v>
      </c>
      <c r="AK43" s="4">
        <f t="shared" ref="AK43:BL43" ca="1" si="41">AK29/$C$17</f>
        <v>-132.99629743575943</v>
      </c>
      <c r="AL43" s="4">
        <f t="shared" ca="1" si="41"/>
        <v>-164.61741657099307</v>
      </c>
      <c r="AM43" s="4">
        <f t="shared" ca="1" si="41"/>
        <v>-165.13859091764994</v>
      </c>
      <c r="AN43" s="4">
        <f t="shared" ca="1" si="41"/>
        <v>-165.6671894126809</v>
      </c>
      <c r="AO43" s="4">
        <f t="shared" ca="1" si="41"/>
        <v>-166.16928581630827</v>
      </c>
      <c r="AP43" s="4">
        <f t="shared" ca="1" si="41"/>
        <v>-166.66225742054735</v>
      </c>
      <c r="AQ43" s="4">
        <f t="shared" ca="1" si="41"/>
        <v>-167.16225142402303</v>
      </c>
      <c r="AR43" s="4">
        <f t="shared" ca="1" si="41"/>
        <v>-167.63717746588719</v>
      </c>
      <c r="AS43" s="4">
        <f t="shared" ca="1" si="41"/>
        <v>-168.1188688472661</v>
      </c>
      <c r="AT43" s="4">
        <f t="shared" ca="1" si="41"/>
        <v>-168.57640989689489</v>
      </c>
      <c r="AU43" s="4">
        <f t="shared" ca="1" si="41"/>
        <v>-169.02563586945953</v>
      </c>
      <c r="AV43" s="4">
        <f t="shared" ca="1" si="41"/>
        <v>-169.48126108307517</v>
      </c>
      <c r="AW43" s="4">
        <f t="shared" ca="1" si="41"/>
        <v>-169.91404283199967</v>
      </c>
      <c r="AX43" s="4">
        <f t="shared" ca="1" si="41"/>
        <v>-170.35298957338441</v>
      </c>
      <c r="AY43" s="4">
        <f t="shared" ca="1" si="41"/>
        <v>-170.76992905070992</v>
      </c>
      <c r="AZ43" s="4">
        <f t="shared" ca="1" si="41"/>
        <v>-171.19280784673469</v>
      </c>
      <c r="BA43" s="4">
        <f t="shared" ca="1" si="41"/>
        <v>-171.59448496963662</v>
      </c>
      <c r="BB43" s="4">
        <f t="shared" ca="1" si="41"/>
        <v>-171.98886225302789</v>
      </c>
      <c r="BC43" s="4">
        <f t="shared" ca="1" si="41"/>
        <v>-172.38885745580845</v>
      </c>
      <c r="BD43" s="4">
        <f t="shared" ca="1" si="41"/>
        <v>-172.76879828929972</v>
      </c>
      <c r="BE43" s="4">
        <f t="shared" ca="1" si="41"/>
        <v>-173.15415139440287</v>
      </c>
      <c r="BF43" s="4">
        <f t="shared" ca="1" si="41"/>
        <v>-173.52018423410593</v>
      </c>
      <c r="BG43" s="4">
        <f t="shared" ca="1" si="41"/>
        <v>-173.87956501215768</v>
      </c>
      <c r="BH43" s="4">
        <f t="shared" ca="1" si="41"/>
        <v>-174.24406518305017</v>
      </c>
      <c r="BI43" s="4">
        <f t="shared" ca="1" si="41"/>
        <v>-174.59029058218977</v>
      </c>
      <c r="BJ43" s="4">
        <f t="shared" ca="1" si="41"/>
        <v>-174.94144797529756</v>
      </c>
      <c r="BK43" s="4">
        <f t="shared" ca="1" si="41"/>
        <v>-175.27499955715797</v>
      </c>
      <c r="BL43" s="4">
        <f t="shared" ca="1" si="41"/>
        <v>-175.61330259397781</v>
      </c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</row>
    <row r="44" spans="1:76" s="4" customFormat="1" ht="20.399999999999999" x14ac:dyDescent="0.75">
      <c r="A44" s="45"/>
      <c r="B44" s="45"/>
      <c r="C44" s="47"/>
      <c r="E44" s="4">
        <f ca="1">+E43</f>
        <v>217.66738595830131</v>
      </c>
      <c r="F44" s="4">
        <f t="shared" ref="F44:AK44" ca="1" si="42">+F43+E44</f>
        <v>563.53273006234633</v>
      </c>
      <c r="G44" s="4">
        <f t="shared" ca="1" si="42"/>
        <v>754.66217798668117</v>
      </c>
      <c r="H44" s="4">
        <f t="shared" ca="1" si="42"/>
        <v>1101.5445721975379</v>
      </c>
      <c r="I44" s="4">
        <f t="shared" ca="1" si="42"/>
        <v>1343.6038397510283</v>
      </c>
      <c r="J44" s="4">
        <f t="shared" ca="1" si="42"/>
        <v>1497.1143062086119</v>
      </c>
      <c r="K44" s="4">
        <f t="shared" ca="1" si="42"/>
        <v>1557.2177939611504</v>
      </c>
      <c r="L44" s="4">
        <f t="shared" ca="1" si="42"/>
        <v>1600.6282892119807</v>
      </c>
      <c r="M44" s="4">
        <f t="shared" ca="1" si="42"/>
        <v>1671.5414164820481</v>
      </c>
      <c r="N44" s="4">
        <f t="shared" ca="1" si="42"/>
        <v>1718.4074699316593</v>
      </c>
      <c r="O44" s="4">
        <f t="shared" ca="1" si="42"/>
        <v>1691.2086031397714</v>
      </c>
      <c r="P44" s="4">
        <f t="shared" ca="1" si="42"/>
        <v>1618.7279866048552</v>
      </c>
      <c r="Q44" s="4">
        <f t="shared" ca="1" si="42"/>
        <v>1564.8074498912099</v>
      </c>
      <c r="R44" s="4">
        <f t="shared" ca="1" si="42"/>
        <v>1503.7678497404295</v>
      </c>
      <c r="S44" s="4">
        <f t="shared" ca="1" si="42"/>
        <v>1412.3230271861778</v>
      </c>
      <c r="T44" s="4">
        <f t="shared" ca="1" si="42"/>
        <v>1311.3418941870329</v>
      </c>
      <c r="U44" s="4">
        <f t="shared" ca="1" si="42"/>
        <v>1193.572985973944</v>
      </c>
      <c r="V44" s="4">
        <f t="shared" ca="1" si="42"/>
        <v>1079.9635407473577</v>
      </c>
      <c r="W44" s="4">
        <f t="shared" ca="1" si="42"/>
        <v>964.90593284605643</v>
      </c>
      <c r="X44" s="4">
        <f t="shared" ca="1" si="42"/>
        <v>848.37953313770493</v>
      </c>
      <c r="Y44" s="4">
        <f t="shared" ca="1" si="42"/>
        <v>730.45798173874164</v>
      </c>
      <c r="Z44" s="4">
        <f t="shared" ca="1" si="42"/>
        <v>611.1214046603144</v>
      </c>
      <c r="AA44" s="4">
        <f t="shared" ca="1" si="42"/>
        <v>490.44074637208803</v>
      </c>
      <c r="AB44" s="4">
        <f t="shared" ca="1" si="42"/>
        <v>368.39686038615019</v>
      </c>
      <c r="AC44" s="4">
        <f t="shared" ca="1" si="42"/>
        <v>245.05809420138394</v>
      </c>
      <c r="AD44" s="4">
        <f t="shared" ca="1" si="42"/>
        <v>120.44798019515908</v>
      </c>
      <c r="AE44" s="4">
        <f t="shared" ca="1" si="42"/>
        <v>-5.4515920305556591</v>
      </c>
      <c r="AF44" s="4">
        <f t="shared" ca="1" si="42"/>
        <v>-132.57597352213045</v>
      </c>
      <c r="AG44" s="4">
        <f t="shared" ca="1" si="42"/>
        <v>-260.94261173410348</v>
      </c>
      <c r="AH44" s="4">
        <f t="shared" ca="1" si="42"/>
        <v>-390.48922423196126</v>
      </c>
      <c r="AI44" s="4">
        <f t="shared" ca="1" si="42"/>
        <v>-521.19436686959102</v>
      </c>
      <c r="AJ44" s="4">
        <f t="shared" ca="1" si="42"/>
        <v>-653.07454295286107</v>
      </c>
      <c r="AK44" s="4">
        <f t="shared" ca="1" si="42"/>
        <v>-786.07084038862047</v>
      </c>
      <c r="AL44" s="4">
        <f t="shared" ref="AL44:BL44" ca="1" si="43">+AL43+AK44</f>
        <v>-950.68825695961357</v>
      </c>
      <c r="AM44" s="4">
        <f t="shared" ca="1" si="43"/>
        <v>-1115.8268478772634</v>
      </c>
      <c r="AN44" s="4">
        <f t="shared" ca="1" si="43"/>
        <v>-1281.4940372899443</v>
      </c>
      <c r="AO44" s="4">
        <f t="shared" ca="1" si="43"/>
        <v>-1447.6633231062526</v>
      </c>
      <c r="AP44" s="4">
        <f t="shared" ca="1" si="43"/>
        <v>-1614.3255805268</v>
      </c>
      <c r="AQ44" s="4">
        <f t="shared" ca="1" si="43"/>
        <v>-1781.487831950823</v>
      </c>
      <c r="AR44" s="4">
        <f t="shared" ca="1" si="43"/>
        <v>-1949.1250094167101</v>
      </c>
      <c r="AS44" s="4">
        <f t="shared" ca="1" si="43"/>
        <v>-2117.2438782639761</v>
      </c>
      <c r="AT44" s="4">
        <f t="shared" ca="1" si="43"/>
        <v>-2285.8202881608709</v>
      </c>
      <c r="AU44" s="4">
        <f t="shared" ca="1" si="43"/>
        <v>-2454.8459240303305</v>
      </c>
      <c r="AV44" s="4">
        <f t="shared" ca="1" si="43"/>
        <v>-2624.3271851134054</v>
      </c>
      <c r="AW44" s="4">
        <f t="shared" ca="1" si="43"/>
        <v>-2794.2412279454052</v>
      </c>
      <c r="AX44" s="4">
        <f t="shared" ca="1" si="43"/>
        <v>-2964.5942175187897</v>
      </c>
      <c r="AY44" s="4">
        <f t="shared" ca="1" si="43"/>
        <v>-3135.3641465694996</v>
      </c>
      <c r="AZ44" s="4">
        <f t="shared" ca="1" si="43"/>
        <v>-3306.5569544162345</v>
      </c>
      <c r="BA44" s="4">
        <f t="shared" ca="1" si="43"/>
        <v>-3478.1514393858711</v>
      </c>
      <c r="BB44" s="4">
        <f t="shared" ca="1" si="43"/>
        <v>-3650.140301638899</v>
      </c>
      <c r="BC44" s="4">
        <f t="shared" ca="1" si="43"/>
        <v>-3822.5291590947077</v>
      </c>
      <c r="BD44" s="4">
        <f t="shared" ca="1" si="43"/>
        <v>-3995.2979573840075</v>
      </c>
      <c r="BE44" s="4">
        <f t="shared" ca="1" si="43"/>
        <v>-4168.4521087784105</v>
      </c>
      <c r="BF44" s="4">
        <f t="shared" ca="1" si="43"/>
        <v>-4341.9722930125163</v>
      </c>
      <c r="BG44" s="4">
        <f t="shared" ca="1" si="43"/>
        <v>-4515.8518580246737</v>
      </c>
      <c r="BH44" s="4">
        <f t="shared" ca="1" si="43"/>
        <v>-4690.0959232077239</v>
      </c>
      <c r="BI44" s="4">
        <f t="shared" ca="1" si="43"/>
        <v>-4864.6862137899134</v>
      </c>
      <c r="BJ44" s="4">
        <f t="shared" ca="1" si="43"/>
        <v>-5039.6276617652111</v>
      </c>
      <c r="BK44" s="4">
        <f t="shared" ca="1" si="43"/>
        <v>-5214.9026613223687</v>
      </c>
      <c r="BL44" s="4">
        <f t="shared" ca="1" si="43"/>
        <v>-5390.5159639163467</v>
      </c>
      <c r="BX44" s="31"/>
    </row>
    <row r="45" spans="1:76" s="4" customFormat="1" x14ac:dyDescent="0.55000000000000004">
      <c r="A45" s="8" t="s">
        <v>84</v>
      </c>
      <c r="B45" s="8" t="s">
        <v>85</v>
      </c>
      <c r="C45" s="8">
        <f ca="1">+(E20-(E16*E12)-E24)/E11</f>
        <v>15191.23325589796</v>
      </c>
      <c r="D45" s="50"/>
      <c r="E45" s="8">
        <f t="shared" ref="E45:AJ45" ca="1" si="44">+(E20-(E16*E12)-E24)/E11</f>
        <v>15191.23325589796</v>
      </c>
      <c r="F45" s="8">
        <f t="shared" ca="1" si="44"/>
        <v>17542.691609334208</v>
      </c>
      <c r="G45" s="8">
        <f t="shared" ca="1" si="44"/>
        <v>20424.058676992954</v>
      </c>
      <c r="H45" s="8">
        <f t="shared" ca="1" si="44"/>
        <v>22312.844017578936</v>
      </c>
      <c r="I45" s="8">
        <f t="shared" ca="1" si="44"/>
        <v>26087.33102177917</v>
      </c>
      <c r="J45" s="8">
        <f t="shared" ca="1" si="44"/>
        <v>27274.119707453981</v>
      </c>
      <c r="K45" s="8">
        <f t="shared" ca="1" si="44"/>
        <v>31034.509127892848</v>
      </c>
      <c r="L45" s="8">
        <f t="shared" ca="1" si="44"/>
        <v>31343.220480067841</v>
      </c>
      <c r="M45" s="8">
        <f t="shared" ca="1" si="44"/>
        <v>30999.911072580202</v>
      </c>
      <c r="N45" s="8">
        <f t="shared" ca="1" si="44"/>
        <v>31975.035833048485</v>
      </c>
      <c r="O45" s="8">
        <f t="shared" ca="1" si="44"/>
        <v>35237.221951452884</v>
      </c>
      <c r="P45" s="8">
        <f t="shared" ca="1" si="44"/>
        <v>31924.584582021023</v>
      </c>
      <c r="Q45" s="8">
        <f t="shared" ca="1" si="44"/>
        <v>31464.133053711434</v>
      </c>
      <c r="R45" s="8">
        <f t="shared" ca="1" si="44"/>
        <v>31452.811669131388</v>
      </c>
      <c r="S45" s="8">
        <f t="shared" ca="1" si="44"/>
        <v>35123.900242305041</v>
      </c>
      <c r="T45" s="8">
        <f t="shared" ca="1" si="44"/>
        <v>40142.595912675919</v>
      </c>
      <c r="U45" s="8">
        <f t="shared" ca="1" si="44"/>
        <v>40333.702211140684</v>
      </c>
      <c r="V45" s="8">
        <f t="shared" ca="1" si="44"/>
        <v>42090.271583948648</v>
      </c>
      <c r="W45" s="8">
        <f t="shared" ca="1" si="44"/>
        <v>43516.602611877257</v>
      </c>
      <c r="X45" s="8">
        <f t="shared" ca="1" si="44"/>
        <v>45041.27524868121</v>
      </c>
      <c r="Y45" s="8">
        <f t="shared" ca="1" si="44"/>
        <v>46567.608199432878</v>
      </c>
      <c r="Z45" s="8">
        <f t="shared" ca="1" si="44"/>
        <v>48199.177617117719</v>
      </c>
      <c r="AA45" s="8">
        <f t="shared" ca="1" si="44"/>
        <v>49832.523755519833</v>
      </c>
      <c r="AB45" s="8">
        <f t="shared" ca="1" si="44"/>
        <v>51578.484626375757</v>
      </c>
      <c r="AC45" s="8">
        <f t="shared" ca="1" si="44"/>
        <v>53326.346786148402</v>
      </c>
      <c r="AD45" s="8">
        <f t="shared" ca="1" si="44"/>
        <v>55133.439498189058</v>
      </c>
      <c r="AE45" s="8">
        <f t="shared" ca="1" si="44"/>
        <v>57065.126291974586</v>
      </c>
      <c r="AF45" s="8">
        <f t="shared" ca="1" si="44"/>
        <v>58998.916623561505</v>
      </c>
      <c r="AG45" s="8">
        <f t="shared" ca="1" si="44"/>
        <v>61066.036489956372</v>
      </c>
      <c r="AH45" s="8">
        <f t="shared" ca="1" si="44"/>
        <v>63135.407375922892</v>
      </c>
      <c r="AI45" s="8">
        <f t="shared" ca="1" si="44"/>
        <v>65274.903917815842</v>
      </c>
      <c r="AJ45" s="8">
        <f t="shared" ca="1" si="44"/>
        <v>67561.912873021793</v>
      </c>
      <c r="AK45" s="8">
        <f t="shared" ref="AK45:BL45" ca="1" si="45">+(AK20-(AK16*AK12)-AK24)/AK11</f>
        <v>69851.412299149291</v>
      </c>
      <c r="AL45" s="8">
        <f t="shared" ca="1" si="45"/>
        <v>149163.77073086952</v>
      </c>
      <c r="AM45" s="8">
        <f t="shared" ca="1" si="45"/>
        <v>154218.54720129276</v>
      </c>
      <c r="AN45" s="8">
        <f t="shared" ca="1" si="45"/>
        <v>159621.83663320477</v>
      </c>
      <c r="AO45" s="8">
        <f t="shared" ca="1" si="45"/>
        <v>165031.01005397495</v>
      </c>
      <c r="AP45" s="8">
        <f t="shared" ca="1" si="45"/>
        <v>170623.48644702713</v>
      </c>
      <c r="AQ45" s="8">
        <f t="shared" ca="1" si="45"/>
        <v>176601.54873516338</v>
      </c>
      <c r="AR45" s="8">
        <f t="shared" ca="1" si="45"/>
        <v>182586.12091923255</v>
      </c>
      <c r="AS45" s="8">
        <f t="shared" ca="1" si="45"/>
        <v>188983.31292681253</v>
      </c>
      <c r="AT45" s="8">
        <f t="shared" ca="1" si="45"/>
        <v>195387.47124759303</v>
      </c>
      <c r="AU45" s="8">
        <f t="shared" ca="1" si="45"/>
        <v>202008.65001934592</v>
      </c>
      <c r="AV45" s="8">
        <f t="shared" ca="1" si="45"/>
        <v>209086.34089124651</v>
      </c>
      <c r="AW45" s="8">
        <f t="shared" ca="1" si="45"/>
        <v>216171.73911526208</v>
      </c>
      <c r="AX45" s="8">
        <f t="shared" ca="1" si="45"/>
        <v>223745.65609630442</v>
      </c>
      <c r="AY45" s="8">
        <f t="shared" ca="1" si="45"/>
        <v>231327.82080193935</v>
      </c>
      <c r="AZ45" s="8">
        <f t="shared" ca="1" si="45"/>
        <v>239432.75494980748</v>
      </c>
      <c r="BA45" s="8">
        <f t="shared" ca="1" si="45"/>
        <v>247546.51508096288</v>
      </c>
      <c r="BB45" s="8">
        <f t="shared" ca="1" si="45"/>
        <v>255935.22967054104</v>
      </c>
      <c r="BC45" s="8">
        <f t="shared" ca="1" si="45"/>
        <v>264902.3231027454</v>
      </c>
      <c r="BD45" s="8">
        <f t="shared" ca="1" si="45"/>
        <v>273879.18137884897</v>
      </c>
      <c r="BE45" s="8">
        <f t="shared" ca="1" si="45"/>
        <v>283474.9693902189</v>
      </c>
      <c r="BF45" s="8">
        <f t="shared" ca="1" si="45"/>
        <v>293081.2068713897</v>
      </c>
      <c r="BG45" s="8">
        <f t="shared" ca="1" si="45"/>
        <v>303012.975029019</v>
      </c>
      <c r="BH45" s="8">
        <f t="shared" ca="1" si="45"/>
        <v>313629.51133686973</v>
      </c>
      <c r="BI45" s="8">
        <f t="shared" ca="1" si="45"/>
        <v>324257.60867289326</v>
      </c>
      <c r="BJ45" s="8">
        <f t="shared" ca="1" si="45"/>
        <v>335618.48414445622</v>
      </c>
      <c r="BK45" s="8">
        <f t="shared" ca="1" si="45"/>
        <v>346991.73120290873</v>
      </c>
      <c r="BL45" s="8">
        <f t="shared" ca="1" si="45"/>
        <v>359149.13242471078</v>
      </c>
    </row>
    <row r="46" spans="1:76" s="4" customFormat="1" x14ac:dyDescent="0.55000000000000004">
      <c r="C46" s="8"/>
      <c r="D46" s="8"/>
    </row>
    <row r="47" spans="1:76" s="4" customFormat="1" x14ac:dyDescent="0.55000000000000004">
      <c r="A47" s="40"/>
      <c r="C47" s="45"/>
      <c r="P47" s="31"/>
      <c r="AB47" s="31"/>
      <c r="AN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X47" s="31"/>
    </row>
    <row r="48" spans="1:76" s="4" customFormat="1" x14ac:dyDescent="0.55000000000000004">
      <c r="A48" s="40"/>
      <c r="P48" s="31"/>
      <c r="AB48" s="31"/>
      <c r="AN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X48" s="31"/>
    </row>
    <row r="49" spans="1:76" s="4" customFormat="1" x14ac:dyDescent="0.55000000000000004">
      <c r="P49" s="31"/>
      <c r="AB49" s="31"/>
      <c r="AN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X49" s="31"/>
    </row>
    <row r="50" spans="1:76" s="4" customFormat="1" x14ac:dyDescent="0.55000000000000004">
      <c r="P50" s="31"/>
      <c r="AB50" s="31"/>
      <c r="AN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X50" s="31"/>
    </row>
    <row r="52" spans="1:76" x14ac:dyDescent="0.55000000000000004">
      <c r="D52" s="4" t="s">
        <v>121</v>
      </c>
      <c r="E52" s="4">
        <f ca="1">-C35/E12</f>
        <v>6.2017448423805011</v>
      </c>
    </row>
    <row r="53" spans="1:76" x14ac:dyDescent="0.55000000000000004">
      <c r="D53" s="4" t="s">
        <v>122</v>
      </c>
      <c r="E53" s="4">
        <v>1</v>
      </c>
      <c r="F53" s="4">
        <v>2</v>
      </c>
      <c r="G53" s="4">
        <v>3</v>
      </c>
      <c r="H53" s="4">
        <v>4</v>
      </c>
      <c r="I53" s="4">
        <v>5</v>
      </c>
      <c r="J53" s="4">
        <v>6</v>
      </c>
      <c r="K53" s="4">
        <v>7</v>
      </c>
      <c r="L53" s="4">
        <v>8</v>
      </c>
      <c r="M53" s="4">
        <v>9</v>
      </c>
      <c r="N53" s="4">
        <v>10</v>
      </c>
      <c r="O53" s="4">
        <v>11</v>
      </c>
      <c r="P53" s="4">
        <v>12</v>
      </c>
      <c r="Q53" s="4">
        <v>13</v>
      </c>
      <c r="R53" s="4">
        <v>14</v>
      </c>
      <c r="S53" s="4">
        <v>15</v>
      </c>
      <c r="T53" s="4">
        <v>16</v>
      </c>
      <c r="U53" s="4">
        <v>17</v>
      </c>
      <c r="V53" s="4">
        <v>18</v>
      </c>
      <c r="W53" s="4">
        <v>19</v>
      </c>
      <c r="X53" s="4">
        <v>20</v>
      </c>
      <c r="Y53" s="4">
        <v>21</v>
      </c>
      <c r="Z53" s="4">
        <v>22</v>
      </c>
      <c r="AA53" s="4">
        <v>23</v>
      </c>
      <c r="AB53" s="4">
        <v>24</v>
      </c>
      <c r="AC53" s="4">
        <v>25</v>
      </c>
      <c r="AD53" s="4">
        <v>26</v>
      </c>
      <c r="AE53" s="4">
        <v>27</v>
      </c>
      <c r="AF53" s="4">
        <v>28</v>
      </c>
      <c r="AG53" s="4">
        <v>29</v>
      </c>
      <c r="AH53" s="4">
        <v>30</v>
      </c>
      <c r="AI53" s="4">
        <v>31</v>
      </c>
      <c r="AJ53" s="4">
        <v>32</v>
      </c>
      <c r="AK53" s="4">
        <v>33</v>
      </c>
      <c r="AL53" s="4">
        <v>34</v>
      </c>
      <c r="AM53" s="4">
        <v>35</v>
      </c>
      <c r="AN53" s="4">
        <v>36</v>
      </c>
      <c r="AO53" s="4">
        <v>37</v>
      </c>
      <c r="AP53" s="4">
        <v>38</v>
      </c>
      <c r="AQ53" s="4">
        <v>39</v>
      </c>
      <c r="AR53" s="4">
        <v>40</v>
      </c>
      <c r="AS53" s="4">
        <v>41</v>
      </c>
      <c r="AT53" s="4">
        <v>42</v>
      </c>
      <c r="AU53" s="4">
        <v>43</v>
      </c>
      <c r="AV53" s="4">
        <v>44</v>
      </c>
      <c r="AW53" s="4">
        <v>45</v>
      </c>
      <c r="AX53" s="4">
        <v>46</v>
      </c>
      <c r="AY53" s="4">
        <v>47</v>
      </c>
      <c r="AZ53" s="4">
        <v>48</v>
      </c>
      <c r="BA53" s="4">
        <v>49</v>
      </c>
      <c r="BB53" s="4">
        <v>50</v>
      </c>
      <c r="BC53" s="4">
        <v>51</v>
      </c>
      <c r="BD53" s="4">
        <v>52</v>
      </c>
      <c r="BE53" s="4">
        <v>53</v>
      </c>
      <c r="BF53" s="4">
        <v>54</v>
      </c>
      <c r="BG53" s="4">
        <v>55</v>
      </c>
      <c r="BH53" s="4">
        <v>56</v>
      </c>
      <c r="BI53" s="4">
        <v>57</v>
      </c>
      <c r="BJ53" s="4">
        <v>58</v>
      </c>
      <c r="BK53" s="4">
        <v>59</v>
      </c>
      <c r="BL53" s="4">
        <v>60</v>
      </c>
    </row>
    <row r="54" spans="1:76" x14ac:dyDescent="0.55000000000000004">
      <c r="A54" s="19">
        <f>3995-30-3439</f>
        <v>526</v>
      </c>
      <c r="D54" s="4" t="s">
        <v>117</v>
      </c>
      <c r="E54" s="4">
        <f t="shared" ref="E54:AJ54" ca="1" si="46">+$E$52*E12</f>
        <v>200303.27272727276</v>
      </c>
      <c r="F54" s="4">
        <f t="shared" ca="1" si="46"/>
        <v>303463.90266225953</v>
      </c>
      <c r="G54" s="4">
        <f t="shared" ca="1" si="46"/>
        <v>251910.34822376099</v>
      </c>
      <c r="H54" s="4">
        <f t="shared" ca="1" si="46"/>
        <v>386708.93140235823</v>
      </c>
      <c r="I54" s="4">
        <f t="shared" ca="1" si="46"/>
        <v>364389.09978442447</v>
      </c>
      <c r="J54" s="4">
        <f t="shared" ca="1" si="46"/>
        <v>303479.71711160761</v>
      </c>
      <c r="K54" s="4">
        <f t="shared" ca="1" si="46"/>
        <v>252314.3919002421</v>
      </c>
      <c r="L54" s="4">
        <f t="shared" ca="1" si="46"/>
        <v>238037.35509859794</v>
      </c>
      <c r="M54" s="4">
        <f t="shared" ca="1" si="46"/>
        <v>262784.48763039097</v>
      </c>
      <c r="N54" s="4">
        <f t="shared" ca="1" si="46"/>
        <v>246380.74848739771</v>
      </c>
      <c r="O54" s="4">
        <f t="shared" ca="1" si="46"/>
        <v>187782.25997774865</v>
      </c>
      <c r="P54" s="4">
        <f t="shared" ca="1" si="46"/>
        <v>123747.81807885622</v>
      </c>
      <c r="Q54" s="4">
        <f t="shared" ca="1" si="46"/>
        <v>140699.48137867384</v>
      </c>
      <c r="R54" s="4">
        <f t="shared" ca="1" si="46"/>
        <v>133464.711897898</v>
      </c>
      <c r="S54" s="4">
        <f t="shared" ca="1" si="46"/>
        <v>114777.92442607919</v>
      </c>
      <c r="T54" s="4">
        <f t="shared" ca="1" si="46"/>
        <v>118895.75896652299</v>
      </c>
      <c r="U54" s="4">
        <f t="shared" ca="1" si="46"/>
        <v>97737.080035428167</v>
      </c>
      <c r="V54" s="4">
        <f t="shared" ca="1" si="46"/>
        <v>107610.71190616327</v>
      </c>
      <c r="W54" s="4">
        <f t="shared" ca="1" si="46"/>
        <v>109235.43742816585</v>
      </c>
      <c r="X54" s="4">
        <f t="shared" ca="1" si="46"/>
        <v>110940.09531542075</v>
      </c>
      <c r="Y54" s="4">
        <f t="shared" ca="1" si="46"/>
        <v>112615.08845578339</v>
      </c>
      <c r="Z54" s="4">
        <f t="shared" ca="1" si="46"/>
        <v>114372.48700042965</v>
      </c>
      <c r="AA54" s="4">
        <f t="shared" ca="1" si="46"/>
        <v>116099.30299628094</v>
      </c>
      <c r="AB54" s="4">
        <f t="shared" ca="1" si="46"/>
        <v>117911.07394916005</v>
      </c>
      <c r="AC54" s="4">
        <f t="shared" ca="1" si="46"/>
        <v>119691.31615533544</v>
      </c>
      <c r="AD54" s="4">
        <f t="shared" ca="1" si="46"/>
        <v>121498.43677255824</v>
      </c>
      <c r="AE54" s="4">
        <f t="shared" ca="1" si="46"/>
        <v>123394.46313002743</v>
      </c>
      <c r="AF54" s="4">
        <f t="shared" ca="1" si="46"/>
        <v>125257.4945138917</v>
      </c>
      <c r="AG54" s="4">
        <f t="shared" ca="1" si="46"/>
        <v>127212.1823055829</v>
      </c>
      <c r="AH54" s="4">
        <f t="shared" ca="1" si="46"/>
        <v>129132.85428739966</v>
      </c>
      <c r="AI54" s="4">
        <f t="shared" ca="1" si="46"/>
        <v>131082.52491380283</v>
      </c>
      <c r="AJ54" s="4">
        <f t="shared" ca="1" si="46"/>
        <v>133128.1143785087</v>
      </c>
      <c r="AK54" s="4">
        <f t="shared" ref="AK54:BL54" ca="1" si="47">+$E$52*AK12</f>
        <v>135138.1061469439</v>
      </c>
      <c r="AL54" s="4">
        <f t="shared" ca="1" si="47"/>
        <v>137246.98440051949</v>
      </c>
      <c r="AM54" s="4">
        <f t="shared" ca="1" si="47"/>
        <v>139319.163595541</v>
      </c>
      <c r="AN54" s="4">
        <f t="shared" ca="1" si="47"/>
        <v>141493.28873899602</v>
      </c>
      <c r="AO54" s="4">
        <f t="shared" ca="1" si="47"/>
        <v>143629.57938640652</v>
      </c>
      <c r="AP54" s="4">
        <f t="shared" ca="1" si="47"/>
        <v>145798.12412707394</v>
      </c>
      <c r="AQ54" s="4">
        <f t="shared" ca="1" si="47"/>
        <v>148073.35575603691</v>
      </c>
      <c r="AR54" s="4">
        <f t="shared" ca="1" si="47"/>
        <v>150308.99341667411</v>
      </c>
      <c r="AS54" s="4">
        <f t="shared" ca="1" si="47"/>
        <v>152654.61876670367</v>
      </c>
      <c r="AT54" s="4">
        <f t="shared" ca="1" si="47"/>
        <v>154959.42514488383</v>
      </c>
      <c r="AU54" s="4">
        <f t="shared" ca="1" si="47"/>
        <v>157299.02989656766</v>
      </c>
      <c r="AV54" s="4">
        <f t="shared" ca="1" si="47"/>
        <v>159753.73725421479</v>
      </c>
      <c r="AW54" s="4">
        <f t="shared" ca="1" si="47"/>
        <v>162165.72737633705</v>
      </c>
      <c r="AX54" s="4">
        <f t="shared" ca="1" si="47"/>
        <v>164696.3812806278</v>
      </c>
      <c r="AY54" s="4">
        <f t="shared" ca="1" si="47"/>
        <v>167182.99631465372</v>
      </c>
      <c r="AZ54" s="4">
        <f t="shared" ca="1" si="47"/>
        <v>169791.94648679989</v>
      </c>
      <c r="BA54" s="4">
        <f t="shared" ca="1" si="47"/>
        <v>172355.4952636926</v>
      </c>
      <c r="BB54" s="4">
        <f t="shared" ca="1" si="47"/>
        <v>174957.74895249357</v>
      </c>
      <c r="BC54" s="4">
        <f t="shared" ca="1" si="47"/>
        <v>177688.02690724935</v>
      </c>
      <c r="BD54" s="4">
        <f t="shared" ca="1" si="47"/>
        <v>180370.79210001402</v>
      </c>
      <c r="BE54" s="4">
        <f t="shared" ca="1" si="47"/>
        <v>183185.54252004955</v>
      </c>
      <c r="BF54" s="4">
        <f t="shared" ca="1" si="47"/>
        <v>185951.31017386582</v>
      </c>
      <c r="BG54" s="4">
        <f t="shared" ca="1" si="47"/>
        <v>188758.83587588652</v>
      </c>
      <c r="BH54" s="4">
        <f t="shared" ca="1" si="47"/>
        <v>191704.48470506311</v>
      </c>
      <c r="BI54" s="4">
        <f t="shared" ca="1" si="47"/>
        <v>194598.87285160992</v>
      </c>
      <c r="BJ54" s="4">
        <f t="shared" ca="1" si="47"/>
        <v>197635.65753675892</v>
      </c>
      <c r="BK54" s="4">
        <f t="shared" ca="1" si="47"/>
        <v>200619.59557759017</v>
      </c>
      <c r="BL54" s="4">
        <f t="shared" ca="1" si="47"/>
        <v>203750.3357841656</v>
      </c>
    </row>
    <row r="55" spans="1:76" s="90" customFormat="1" x14ac:dyDescent="0.55000000000000004">
      <c r="C55" s="48"/>
      <c r="D55" s="48" t="s">
        <v>118</v>
      </c>
      <c r="E55" s="48">
        <f ca="1">+E12*E56</f>
        <v>18545.624378861688</v>
      </c>
      <c r="F55" s="48">
        <f t="shared" ref="F55:H55" ca="1" si="48">+F12*F56</f>
        <v>52427.88103749352</v>
      </c>
      <c r="G55" s="48">
        <f t="shared" ca="1" si="48"/>
        <v>60869.281027528014</v>
      </c>
      <c r="H55" s="48">
        <f t="shared" ca="1" si="48"/>
        <v>117817.5062156788</v>
      </c>
      <c r="I55" s="48">
        <f t="shared" ref="I55" ca="1" si="49">+I12*I56</f>
        <v>130663.75030366004</v>
      </c>
      <c r="J55" s="48">
        <f t="shared" ref="J55:K55" ca="1" si="50">+J12*J56</f>
        <v>124473.07641592284</v>
      </c>
      <c r="K55" s="48">
        <f t="shared" ca="1" si="50"/>
        <v>114922.6669003041</v>
      </c>
      <c r="L55" s="48">
        <f t="shared" ref="L55" ca="1" si="51">+L12*L56</f>
        <v>119101.73276723076</v>
      </c>
      <c r="M55" s="48">
        <f t="shared" ref="M55:N55" ca="1" si="52">+M12*M56</f>
        <v>143406.93864508285</v>
      </c>
      <c r="N55" s="48">
        <f t="shared" ca="1" si="52"/>
        <v>145292.90444558591</v>
      </c>
      <c r="O55" s="48">
        <f t="shared" ref="O55" ca="1" si="53">+O12*O56</f>
        <v>118232.33619444567</v>
      </c>
      <c r="P55" s="48">
        <f t="shared" ref="P55:Q55" ca="1" si="54">+P12*P56</f>
        <v>83366.710665406383</v>
      </c>
      <c r="Q55" s="48">
        <f t="shared" ca="1" si="54"/>
        <v>101076.34775592508</v>
      </c>
      <c r="R55" s="48">
        <f t="shared" ref="R55" ca="1" si="55">+R12*R56</f>
        <v>101847.33861674179</v>
      </c>
      <c r="S55" s="48">
        <f t="shared" ref="S55:T55" ca="1" si="56">+S12*S56</f>
        <v>92183.626158141196</v>
      </c>
      <c r="T55" s="48">
        <f t="shared" ca="1" si="56"/>
        <v>99656.741263193064</v>
      </c>
      <c r="U55" s="48">
        <f t="shared" ref="U55" ca="1" si="57">+U12*U56</f>
        <v>85330.135499463868</v>
      </c>
      <c r="V55" s="48">
        <f t="shared" ref="V55:W55" ca="1" si="58">+V12*V56</f>
        <v>97546.392846593648</v>
      </c>
      <c r="W55" s="48">
        <f t="shared" ca="1" si="58"/>
        <v>102549.81834082883</v>
      </c>
      <c r="X55" s="48">
        <f t="shared" ref="X55" ca="1" si="59">+X12*X56</f>
        <v>107614.51503156795</v>
      </c>
      <c r="Y55" s="48">
        <f t="shared" ref="Y55:Z55" ca="1" si="60">+Y12*Y56</f>
        <v>112640.70885231394</v>
      </c>
      <c r="Z55" s="48">
        <f t="shared" ca="1" si="60"/>
        <v>117736.06184110003</v>
      </c>
      <c r="AA55" s="48">
        <f t="shared" ref="AA55" ca="1" si="61">+AA12*AA56</f>
        <v>122790.56159298703</v>
      </c>
      <c r="AB55" s="48">
        <f t="shared" ref="AB55:AC55" ca="1" si="62">+AB12*AB56</f>
        <v>127922.13317956141</v>
      </c>
      <c r="AC55" s="48">
        <f t="shared" ca="1" si="62"/>
        <v>133010.47087440579</v>
      </c>
      <c r="AD55" s="48">
        <f t="shared" ref="AD55" ca="1" si="63">+AD12*AD56</f>
        <v>138118.26073000499</v>
      </c>
      <c r="AE55" s="48">
        <f t="shared" ref="AE55:AF55" ca="1" si="64">+AE12*AE56</f>
        <v>143315.02991355196</v>
      </c>
      <c r="AF55" s="48">
        <f t="shared" ca="1" si="64"/>
        <v>148464.9377857919</v>
      </c>
      <c r="AG55" s="48">
        <f t="shared" ref="AG55" ca="1" si="65">+AG12*AG56</f>
        <v>153711.83858845921</v>
      </c>
      <c r="AH55" s="48">
        <f t="shared" ref="AH55:AI55" ca="1" si="66">+AH12*AH56</f>
        <v>158909.41063391475</v>
      </c>
      <c r="AI55" s="48">
        <f t="shared" ca="1" si="66"/>
        <v>164133.17523392089</v>
      </c>
      <c r="AJ55" s="48">
        <f t="shared" ref="AJ55" ca="1" si="67">+AJ12*AJ56</f>
        <v>169466.02807786976</v>
      </c>
      <c r="AK55" s="48">
        <f t="shared" ref="AK55:AL55" ca="1" si="68">+AK12*AK56</f>
        <v>174745.78478388666</v>
      </c>
      <c r="AL55" s="48">
        <f t="shared" ca="1" si="68"/>
        <v>178766.90879796585</v>
      </c>
      <c r="AM55" s="48">
        <f t="shared" ref="AM55" ca="1" si="69">+AM12*AM56</f>
        <v>182736.59779869328</v>
      </c>
      <c r="AN55" s="48">
        <f t="shared" ref="AN55:AO55" ca="1" si="70">+AN12*AN56</f>
        <v>186835.04790915031</v>
      </c>
      <c r="AO55" s="48">
        <f t="shared" ca="1" si="70"/>
        <v>190880.03864844111</v>
      </c>
      <c r="AP55" s="48">
        <f t="shared" ref="AP55" ca="1" si="71">+AP12*AP56</f>
        <v>194963.85490783653</v>
      </c>
      <c r="AQ55" s="48">
        <f t="shared" ref="AQ55:AR55" ca="1" si="72">+AQ12*AQ56</f>
        <v>199185.64764707306</v>
      </c>
      <c r="AR55" s="48">
        <f t="shared" ca="1" si="72"/>
        <v>203350.86797432372</v>
      </c>
      <c r="AS55" s="48">
        <f t="shared" ref="AS55" ca="1" si="73">+AS12*AS56</f>
        <v>207660.37350276022</v>
      </c>
      <c r="AT55" s="48">
        <f t="shared" ref="AT55:AU55" ca="1" si="74">+AT12*AT56</f>
        <v>211911.16173872849</v>
      </c>
      <c r="AU55" s="48">
        <f t="shared" ca="1" si="74"/>
        <v>216205.85678278143</v>
      </c>
      <c r="AV55" s="48">
        <f t="shared" ref="AV55" ca="1" si="75">+AV12*AV56</f>
        <v>220654.48794177154</v>
      </c>
      <c r="AW55" s="48">
        <f t="shared" ref="AW55:AX55" ca="1" si="76">+AW12*AW56</f>
        <v>225041.09988477235</v>
      </c>
      <c r="AX55" s="48">
        <f t="shared" ca="1" si="76"/>
        <v>229588.26942825766</v>
      </c>
      <c r="AY55" s="48">
        <f t="shared" ref="AY55" ca="1" si="77">+AY12*AY56</f>
        <v>234071.14137016784</v>
      </c>
      <c r="AZ55" s="48">
        <f t="shared" ref="AZ55:BA55" ca="1" si="78">+AZ12*AZ56</f>
        <v>238721.32921733017</v>
      </c>
      <c r="BA55" s="48">
        <f t="shared" ca="1" si="78"/>
        <v>243304.88374811856</v>
      </c>
      <c r="BB55" s="48">
        <f t="shared" ref="BB55" ca="1" si="79">+BB12*BB56</f>
        <v>247939.84442300009</v>
      </c>
      <c r="BC55" s="48">
        <f t="shared" ref="BC55:BD55" ca="1" si="80">+BC12*BC56</f>
        <v>252752.48386144949</v>
      </c>
      <c r="BD55" s="48">
        <f t="shared" ca="1" si="80"/>
        <v>257494.88968415582</v>
      </c>
      <c r="BE55" s="48">
        <f t="shared" ref="BE55" ca="1" si="81">+BE12*BE56</f>
        <v>262422.10337707587</v>
      </c>
      <c r="BF55" s="48">
        <f t="shared" ref="BF55:BG55" ca="1" si="82">+BF12*BF56</f>
        <v>267276.59482349391</v>
      </c>
      <c r="BG55" s="48">
        <f t="shared" ca="1" si="82"/>
        <v>272188.16236421966</v>
      </c>
      <c r="BH55" s="48">
        <f t="shared" ref="BH55" ca="1" si="83">+BH12*BH56</f>
        <v>277295.48497110867</v>
      </c>
      <c r="BI55" s="48">
        <f t="shared" ref="BI55:BJ55" ca="1" si="84">+BI12*BI56</f>
        <v>282326.24637701688</v>
      </c>
      <c r="BJ55" s="48">
        <f t="shared" ca="1" si="84"/>
        <v>287560.3064104715</v>
      </c>
      <c r="BK55" s="48">
        <f t="shared" ref="BK55" ca="1" si="85">+BK12*BK56</f>
        <v>292715.14885359374</v>
      </c>
      <c r="BL55" s="48">
        <f t="shared" ref="BL55" ca="1" si="86">+BL12*BL56</f>
        <v>298081.01244187949</v>
      </c>
      <c r="BM55" s="48"/>
      <c r="BN55" s="48"/>
      <c r="BO55" s="48"/>
      <c r="BP55" s="48"/>
      <c r="BQ55" s="48"/>
      <c r="BR55" s="48"/>
      <c r="BS55" s="48"/>
      <c r="BT55" s="48"/>
      <c r="BU55" s="48"/>
      <c r="BV55" s="48"/>
      <c r="BX55" s="91"/>
    </row>
    <row r="56" spans="1:76" x14ac:dyDescent="0.55000000000000004">
      <c r="D56" s="4" t="s">
        <v>184</v>
      </c>
      <c r="E56" s="4">
        <f ca="1">+E13</f>
        <v>0.57420544744135571</v>
      </c>
      <c r="F56" s="4">
        <f t="shared" ref="F56:BL56" ca="1" si="87">+F13</f>
        <v>1.0714432193376346</v>
      </c>
      <c r="G56" s="4">
        <f t="shared" ca="1" si="87"/>
        <v>1.4985321259473157</v>
      </c>
      <c r="H56" s="4">
        <f t="shared" ca="1" si="87"/>
        <v>1.8894678973808745</v>
      </c>
      <c r="I56" s="4">
        <f t="shared" ca="1" si="87"/>
        <v>2.2238405045903482</v>
      </c>
      <c r="J56" s="4">
        <f t="shared" ca="1" si="87"/>
        <v>2.5436634349892691</v>
      </c>
      <c r="K56" s="4">
        <f t="shared" ca="1" si="87"/>
        <v>2.8247340603676814</v>
      </c>
      <c r="L56" s="4">
        <f t="shared" ca="1" si="87"/>
        <v>3.1030363137827717</v>
      </c>
      <c r="M56" s="4">
        <f t="shared" ca="1" si="87"/>
        <v>3.3844206335140754</v>
      </c>
      <c r="N56" s="4">
        <f t="shared" ca="1" si="87"/>
        <v>3.6572237332332995</v>
      </c>
      <c r="O56" s="4">
        <f t="shared" ca="1" si="87"/>
        <v>3.9047713095123435</v>
      </c>
      <c r="P56" s="4">
        <f t="shared" ca="1" si="87"/>
        <v>4.1780055270627061</v>
      </c>
      <c r="Q56" s="4">
        <f t="shared" ca="1" si="87"/>
        <v>4.4552383010914172</v>
      </c>
      <c r="R56" s="4">
        <f t="shared" ca="1" si="87"/>
        <v>4.7325708645725308</v>
      </c>
      <c r="S56" s="4">
        <f t="shared" ca="1" si="87"/>
        <v>4.9809171139558099</v>
      </c>
      <c r="T56" s="4">
        <f t="shared" ca="1" si="87"/>
        <v>5.1982146925146111</v>
      </c>
      <c r="U56" s="4">
        <f t="shared" ca="1" si="87"/>
        <v>5.4144826870375518</v>
      </c>
      <c r="V56" s="4">
        <f t="shared" ca="1" si="87"/>
        <v>5.6217250867804749</v>
      </c>
      <c r="W56" s="4">
        <f t="shared" ca="1" si="87"/>
        <v>5.8221747626590812</v>
      </c>
      <c r="X56" s="4">
        <f t="shared" ca="1" si="87"/>
        <v>6.0158391036602676</v>
      </c>
      <c r="Y56" s="4">
        <f t="shared" ca="1" si="87"/>
        <v>6.2031557648796243</v>
      </c>
      <c r="Z56" s="4">
        <f t="shared" ca="1" si="87"/>
        <v>6.3841316511941448</v>
      </c>
      <c r="AA56" s="4">
        <f t="shared" ca="1" si="87"/>
        <v>6.5591757435159321</v>
      </c>
      <c r="AB56" s="4">
        <f t="shared" ca="1" si="87"/>
        <v>6.7282944943298766</v>
      </c>
      <c r="AC56" s="4">
        <f t="shared" ca="1" si="87"/>
        <v>6.8918700890329943</v>
      </c>
      <c r="AD56" s="4">
        <f t="shared" ca="1" si="87"/>
        <v>7.0500842140410196</v>
      </c>
      <c r="AE56" s="4">
        <f t="shared" ca="1" si="87"/>
        <v>7.2029427014516685</v>
      </c>
      <c r="AF56" s="4">
        <f t="shared" ca="1" si="87"/>
        <v>7.3507909906761073</v>
      </c>
      <c r="AG56" s="4">
        <f t="shared" ca="1" si="87"/>
        <v>7.4936345317060473</v>
      </c>
      <c r="AH56" s="4">
        <f t="shared" ca="1" si="87"/>
        <v>7.6317961315346627</v>
      </c>
      <c r="AI56" s="4">
        <f t="shared" ca="1" si="87"/>
        <v>7.7654292487870666</v>
      </c>
      <c r="AJ56" s="4">
        <f t="shared" ca="1" si="87"/>
        <v>7.8945388094545246</v>
      </c>
      <c r="AK56" s="4">
        <f t="shared" ca="1" si="87"/>
        <v>8.019416583600762</v>
      </c>
      <c r="AL56" s="4">
        <f t="shared" ca="1" si="87"/>
        <v>8.0778951863214399</v>
      </c>
      <c r="AM56" s="4">
        <f t="shared" ca="1" si="87"/>
        <v>8.1344570528880045</v>
      </c>
      <c r="AN56" s="4">
        <f t="shared" ca="1" si="87"/>
        <v>8.1891042682870676</v>
      </c>
      <c r="AO56" s="4">
        <f t="shared" ca="1" si="87"/>
        <v>8.2419603277999798</v>
      </c>
      <c r="AP56" s="4">
        <f t="shared" ca="1" si="87"/>
        <v>8.2930839396223011</v>
      </c>
      <c r="AQ56" s="4">
        <f t="shared" ca="1" si="87"/>
        <v>8.3424769882754024</v>
      </c>
      <c r="AR56" s="4">
        <f t="shared" ca="1" si="87"/>
        <v>8.390251095337721</v>
      </c>
      <c r="AS56" s="4">
        <f t="shared" ca="1" si="87"/>
        <v>8.4364080218610003</v>
      </c>
      <c r="AT56" s="4">
        <f t="shared" ca="1" si="87"/>
        <v>8.4810520762273889</v>
      </c>
      <c r="AU56" s="4">
        <f t="shared" ca="1" si="87"/>
        <v>8.5242328454075871</v>
      </c>
      <c r="AV56" s="4">
        <f t="shared" ca="1" si="87"/>
        <v>8.5659519211334665</v>
      </c>
      <c r="AW56" s="4">
        <f t="shared" ca="1" si="87"/>
        <v>8.6063035828473868</v>
      </c>
      <c r="AX56" s="4">
        <f t="shared" ca="1" si="87"/>
        <v>8.6452893179945054</v>
      </c>
      <c r="AY56" s="4">
        <f t="shared" ca="1" si="87"/>
        <v>8.6829972290388806</v>
      </c>
      <c r="AZ56" s="4">
        <f t="shared" ca="1" si="87"/>
        <v>8.7194287059715894</v>
      </c>
      <c r="BA56" s="4">
        <f t="shared" ca="1" si="87"/>
        <v>8.7546660789801969</v>
      </c>
      <c r="BB56" s="4">
        <f t="shared" ca="1" si="87"/>
        <v>8.7887484868617438</v>
      </c>
      <c r="BC56" s="4">
        <f t="shared" ca="1" si="87"/>
        <v>8.8216771859638108</v>
      </c>
      <c r="BD56" s="4">
        <f t="shared" ca="1" si="87"/>
        <v>8.8535265906720237</v>
      </c>
      <c r="BE56" s="4">
        <f t="shared" ca="1" si="87"/>
        <v>8.8842978750208772</v>
      </c>
      <c r="BF56" s="4">
        <f t="shared" ca="1" si="87"/>
        <v>8.914060577931803</v>
      </c>
      <c r="BG56" s="4">
        <f t="shared" ca="1" si="87"/>
        <v>8.9428477573852678</v>
      </c>
      <c r="BH56" s="4">
        <f t="shared" ca="1" si="87"/>
        <v>8.9706604745358547</v>
      </c>
      <c r="BI56" s="4">
        <f t="shared" ca="1" si="87"/>
        <v>8.9975615823451349</v>
      </c>
      <c r="BJ56" s="4">
        <f t="shared" ca="1" si="87"/>
        <v>9.0235520724432146</v>
      </c>
      <c r="BK56" s="4">
        <f t="shared" ca="1" si="87"/>
        <v>9.048690679806132</v>
      </c>
      <c r="BL56" s="4">
        <f t="shared" ca="1" si="87"/>
        <v>9.0729783310946051</v>
      </c>
    </row>
    <row r="57" spans="1:76" x14ac:dyDescent="0.55000000000000004">
      <c r="D57" s="4" t="s">
        <v>120</v>
      </c>
      <c r="E57" s="65">
        <f t="shared" ref="E57:AJ57" ca="1" si="88">(E12-E45)/E12</f>
        <v>0.52965245544219886</v>
      </c>
      <c r="F57" s="65">
        <f t="shared" ca="1" si="88"/>
        <v>0.64148850569965821</v>
      </c>
      <c r="G57" s="65">
        <f t="shared" ca="1" si="88"/>
        <v>0.4971830198574973</v>
      </c>
      <c r="H57" s="65">
        <f t="shared" ca="1" si="88"/>
        <v>0.64216351351636525</v>
      </c>
      <c r="I57" s="65">
        <f t="shared" ca="1" si="88"/>
        <v>0.55600491147647868</v>
      </c>
      <c r="J57" s="65">
        <f t="shared" ca="1" si="88"/>
        <v>0.44264106729753666</v>
      </c>
      <c r="K57" s="65">
        <f t="shared" ca="1" si="88"/>
        <v>0.23718934354003696</v>
      </c>
      <c r="L57" s="65">
        <f t="shared" ca="1" si="88"/>
        <v>0.18339432113358856</v>
      </c>
      <c r="M57" s="65">
        <f t="shared" ca="1" si="88"/>
        <v>0.26839844945857311</v>
      </c>
      <c r="N57" s="65">
        <f t="shared" ca="1" si="88"/>
        <v>0.19514404116406373</v>
      </c>
      <c r="O57" s="65">
        <f t="shared" ca="1" si="88"/>
        <v>-0.16375348514356466</v>
      </c>
      <c r="P57" s="65">
        <f t="shared" ca="1" si="88"/>
        <v>-0.5999322723453947</v>
      </c>
      <c r="Q57" s="65">
        <f t="shared" ca="1" si="88"/>
        <v>-0.38687451420418278</v>
      </c>
      <c r="R57" s="65">
        <f t="shared" ca="1" si="88"/>
        <v>-0.46152724397011924</v>
      </c>
      <c r="S57" s="65">
        <f t="shared" ca="1" si="88"/>
        <v>-0.8978341720431785</v>
      </c>
      <c r="T57" s="65">
        <f t="shared" ca="1" si="88"/>
        <v>-1.0938857645149436</v>
      </c>
      <c r="U57" s="65">
        <f t="shared" ca="1" si="88"/>
        <v>-1.559308397297946</v>
      </c>
      <c r="V57" s="65">
        <f t="shared" ca="1" si="88"/>
        <v>-1.4257169206144593</v>
      </c>
      <c r="W57" s="65">
        <f t="shared" ca="1" si="88"/>
        <v>-1.4706164241215789</v>
      </c>
      <c r="X57" s="65">
        <f t="shared" ca="1" si="88"/>
        <v>-1.5178858524824208</v>
      </c>
      <c r="Y57" s="65">
        <f t="shared" ca="1" si="88"/>
        <v>-1.5644913832858365</v>
      </c>
      <c r="Z57" s="65">
        <f t="shared" ca="1" si="88"/>
        <v>-1.6135568879674582</v>
      </c>
      <c r="AA57" s="65">
        <f t="shared" ca="1" si="88"/>
        <v>-1.6619332692591513</v>
      </c>
      <c r="AB57" s="65">
        <f t="shared" ca="1" si="88"/>
        <v>-1.7128630950079349</v>
      </c>
      <c r="AC57" s="65">
        <f t="shared" ca="1" si="88"/>
        <v>-1.7630776130390782</v>
      </c>
      <c r="AD57" s="65">
        <f t="shared" ca="1" si="88"/>
        <v>-1.8142215911029611</v>
      </c>
      <c r="AE57" s="65">
        <f t="shared" ca="1" si="88"/>
        <v>-1.8680650953367182</v>
      </c>
      <c r="AF57" s="65">
        <f t="shared" ca="1" si="88"/>
        <v>-1.9211523693349146</v>
      </c>
      <c r="AG57" s="65">
        <f t="shared" ca="1" si="88"/>
        <v>-1.9770417422481865</v>
      </c>
      <c r="AH57" s="65">
        <f t="shared" ca="1" si="88"/>
        <v>-2.0321461507679821</v>
      </c>
      <c r="AI57" s="65">
        <f t="shared" ca="1" si="88"/>
        <v>-2.0882705301518825</v>
      </c>
      <c r="AJ57" s="65">
        <f t="shared" ca="1" si="88"/>
        <v>-2.1473573156029349</v>
      </c>
      <c r="AK57" s="65">
        <f t="shared" ref="AK57:BL57" ca="1" si="89">(AK12-AK45)/AK12</f>
        <v>-2.2056142291072036</v>
      </c>
      <c r="AL57" s="65">
        <f t="shared" ca="1" si="89"/>
        <v>-5.7402256584421982</v>
      </c>
      <c r="AM57" s="65">
        <f t="shared" ca="1" si="89"/>
        <v>-5.8649857996681387</v>
      </c>
      <c r="AN57" s="65">
        <f t="shared" ca="1" si="89"/>
        <v>-5.9963311397571006</v>
      </c>
      <c r="AO57" s="65">
        <f t="shared" ca="1" si="89"/>
        <v>-6.1258317388900503</v>
      </c>
      <c r="AP57" s="65">
        <f t="shared" ca="1" si="89"/>
        <v>-6.2577293665284861</v>
      </c>
      <c r="AQ57" s="65">
        <f t="shared" ca="1" si="89"/>
        <v>-6.3965889300787024</v>
      </c>
      <c r="AR57" s="65">
        <f t="shared" ca="1" si="89"/>
        <v>-6.5334982156529993</v>
      </c>
      <c r="AS57" s="65">
        <f t="shared" ca="1" si="89"/>
        <v>-6.6776339668503821</v>
      </c>
      <c r="AT57" s="65">
        <f t="shared" ca="1" si="89"/>
        <v>-6.819745336190902</v>
      </c>
      <c r="AU57" s="65">
        <f t="shared" ca="1" si="89"/>
        <v>-6.9644871567072713</v>
      </c>
      <c r="AV57" s="65">
        <f t="shared" ca="1" si="89"/>
        <v>-7.1168688665547224</v>
      </c>
      <c r="AW57" s="65">
        <f t="shared" ca="1" si="89"/>
        <v>-7.2671103803288837</v>
      </c>
      <c r="AX57" s="65">
        <f t="shared" ca="1" si="89"/>
        <v>-7.4252820730525277</v>
      </c>
      <c r="AY57" s="65">
        <f t="shared" ca="1" si="89"/>
        <v>-7.5812322495849482</v>
      </c>
      <c r="AZ57" s="65">
        <f t="shared" ca="1" si="89"/>
        <v>-7.7454139246961482</v>
      </c>
      <c r="BA57" s="65">
        <f t="shared" ca="1" si="89"/>
        <v>-7.9072896736123335</v>
      </c>
      <c r="BB57" s="65">
        <f t="shared" ca="1" si="89"/>
        <v>-8.0721617081603689</v>
      </c>
      <c r="BC57" s="65">
        <f t="shared" ca="1" si="89"/>
        <v>-8.2457361625981278</v>
      </c>
      <c r="BD57" s="65">
        <f t="shared" ca="1" si="89"/>
        <v>-8.4168727695659893</v>
      </c>
      <c r="BE57" s="65">
        <f t="shared" ca="1" si="89"/>
        <v>-8.5970424585627114</v>
      </c>
      <c r="BF57" s="65">
        <f t="shared" ca="1" si="89"/>
        <v>-8.7746816702383583</v>
      </c>
      <c r="BG57" s="65">
        <f t="shared" ca="1" si="89"/>
        <v>-8.955608945883812</v>
      </c>
      <c r="BH57" s="65">
        <f t="shared" ca="1" si="89"/>
        <v>-9.1460860831931186</v>
      </c>
      <c r="BI57" s="65">
        <f t="shared" ca="1" si="89"/>
        <v>-9.3338879754108177</v>
      </c>
      <c r="BJ57" s="65">
        <f t="shared" ca="1" si="89"/>
        <v>-9.5316025913153499</v>
      </c>
      <c r="BK57" s="65">
        <f t="shared" ca="1" si="89"/>
        <v>-9.7265403119808713</v>
      </c>
      <c r="BL57" s="65">
        <f t="shared" ca="1" si="89"/>
        <v>-9.9317674058698646</v>
      </c>
      <c r="BM57" s="65"/>
      <c r="BN57" s="65"/>
    </row>
    <row r="58" spans="1:76" x14ac:dyDescent="0.55000000000000004">
      <c r="D58" s="4" t="s">
        <v>173</v>
      </c>
      <c r="E58" s="22">
        <f ca="1">OFFSET(NetworkHR!$Q$1,$C$2+526+(E53*$L$2),0)</f>
        <v>62.299999999999898</v>
      </c>
      <c r="F58" s="22">
        <f ca="1">OFFSET(NetworkHR!$Q$1,$C$2+526+(F53*$L$2),0)</f>
        <v>70.800000000001603</v>
      </c>
      <c r="G58" s="22">
        <f ca="1">OFFSET(NetworkHR!$Q$1,$C$2+526+(G53*$L$2),0)</f>
        <v>86.300000000004701</v>
      </c>
      <c r="H58" s="22">
        <f ca="1">OFFSET(NetworkHR!$Q$1,$C$2+526+(H53*$L$2),0)</f>
        <v>98.199999999967602</v>
      </c>
      <c r="I58" s="22">
        <f ca="1">OFFSET(NetworkHR!$Q$1,$C$2+526+(I53*$L$2),0)</f>
        <v>101.420000000713</v>
      </c>
      <c r="J58" s="22">
        <f ca="1">OFFSET(NetworkHR!$Q$1,$C$2+526+(J53*$L$2),0)</f>
        <v>105.220000001652</v>
      </c>
      <c r="K58" s="22">
        <f ca="1">OFFSET(NetworkHR!$Q$1,$C$2+526+(K53*$L$2),0)</f>
        <v>97.420000001651843</v>
      </c>
      <c r="L58" s="22">
        <f ca="1">OFFSET(NetworkHR!$Q$1,$C$2+526+(L53*$L$2),0)</f>
        <v>89.360000001651684</v>
      </c>
      <c r="M58" s="22">
        <f ca="1">OFFSET(NetworkHR!$Q$1,$C$2+526+(M53*$L$2),0)</f>
        <v>81.560000001651531</v>
      </c>
      <c r="N58" s="22">
        <f ca="1">OFFSET(NetworkHR!$Q$1,$C$2+526+(N53*$L$2),0)</f>
        <v>73.500000001651372</v>
      </c>
      <c r="O58" s="22">
        <f ca="1">OFFSET(NetworkHR!$Q$1,$C$2+526+(O53*$L$2),0)</f>
        <v>65.700000001651219</v>
      </c>
      <c r="P58" s="22">
        <f ca="1">OFFSET(NetworkHR!$Q$1,$C$2+526+(P53*$L$2),0)</f>
        <v>57.640000001651238</v>
      </c>
      <c r="Q58" s="22">
        <f ca="1">OFFSET(NetworkHR!$Q$1,$C$2+526+(Q53*$L$2),0)</f>
        <v>45.2</v>
      </c>
      <c r="R58" s="22">
        <f ca="1">OFFSET(NetworkHR!$Q$1,$C$2+526+(R53*$L$2),0)</f>
        <v>34</v>
      </c>
      <c r="S58" s="22">
        <f ca="1">OFFSET(NetworkHR!$Q$1,$C$2+526+(S53*$L$2),0)</f>
        <v>33</v>
      </c>
      <c r="T58" s="22">
        <f ca="1">OFFSET(NetworkHR!$Q$1,$C$2+526+(T53*$L$2),0)</f>
        <v>27</v>
      </c>
      <c r="U58" s="22">
        <f ca="1">OFFSET(NetworkHR!$Q$1,$C$2+526+(U53*$L$2),0)</f>
        <v>21</v>
      </c>
      <c r="V58" s="22">
        <f ca="1">OFFSET(NetworkHR!$Q$1,$C$2+526+(V53*$L$2),0)</f>
        <v>21.285141301684732</v>
      </c>
      <c r="W58" s="22">
        <f ca="1">OFFSET(NetworkHR!$Q$1,$C$2+526+(W53*$L$2),0)</f>
        <v>21.606508121954771</v>
      </c>
      <c r="X58" s="22">
        <f ca="1">OFFSET(NetworkHR!$Q$1,$C$2+526+(X53*$L$2),0)</f>
        <v>21.943685372792871</v>
      </c>
      <c r="Y58" s="22">
        <f ca="1">OFFSET(NetworkHR!$Q$1,$C$2+526+(Y53*$L$2),0)</f>
        <v>22.274995007683682</v>
      </c>
      <c r="Z58" s="22">
        <f ca="1">OFFSET(NetworkHR!$Q$1,$C$2+526+(Z53*$L$2),0)</f>
        <v>22.622604234344951</v>
      </c>
      <c r="AA58" s="22">
        <f ca="1">OFFSET(NetworkHR!$Q$1,$C$2+526+(AA53*$L$2),0)</f>
        <v>22.964164306038871</v>
      </c>
      <c r="AB58" s="22">
        <f ca="1">OFFSET(NetworkHR!$Q$1,$C$2+526+(AB53*$L$2),0)</f>
        <v>23.322528264934981</v>
      </c>
      <c r="AC58" s="22">
        <f ca="1">OFFSET(NetworkHR!$Q$1,$C$2+526+(AC53*$L$2),0)</f>
        <v>23.674655913181642</v>
      </c>
      <c r="AD58" s="22">
        <f ca="1">OFFSET(NetworkHR!$Q$1,$C$2+526+(AD53*$L$2),0)</f>
        <v>24.03210004681322</v>
      </c>
      <c r="AE58" s="22">
        <f ca="1">OFFSET(NetworkHR!$Q$1,$C$2+526+(AE53*$L$2),0)</f>
        <v>24.40712952311333</v>
      </c>
      <c r="AF58" s="22">
        <f ca="1">OFFSET(NetworkHR!$Q$1,$C$2+526+(AF53*$L$2),0)</f>
        <v>24.775632672591652</v>
      </c>
      <c r="AG58" s="22">
        <f ca="1">OFFSET(NetworkHR!$Q$1,$C$2+526+(AG53*$L$2),0)</f>
        <v>25.162265240203581</v>
      </c>
      <c r="AH58" s="22">
        <f ca="1">OFFSET(NetworkHR!$Q$1,$C$2+526+(AH53*$L$2),0)</f>
        <v>25.542169562022455</v>
      </c>
      <c r="AI58" s="22">
        <f ca="1">OFFSET(NetworkHR!$Q$1,$C$2+526+(AI53*$L$2),0)</f>
        <v>25.927809746346497</v>
      </c>
      <c r="AJ58" s="22">
        <f ca="1">OFFSET(NetworkHR!$Q$1,$C$2+526+(AJ53*$L$2),0)</f>
        <v>26.332422447352233</v>
      </c>
      <c r="AK58" s="22">
        <f ca="1">OFFSET(NetworkHR!$Q$1,$C$2+526+(AK53*$L$2),0)</f>
        <v>26.729994009221212</v>
      </c>
      <c r="AL58" s="22">
        <f ca="1">OFFSET(NetworkHR!$Q$1,$C$2+526+(AL53*$L$2),0)</f>
        <v>27.147125081214735</v>
      </c>
      <c r="AM58" s="22">
        <f ca="1">OFFSET(NetworkHR!$Q$1,$C$2+526+(AM53*$L$2),0)</f>
        <v>27.556997167247459</v>
      </c>
      <c r="AN58" s="22">
        <f ca="1">OFFSET(NetworkHR!$Q$1,$C$2+526+(AN53*$L$2),0)</f>
        <v>27.987033917922805</v>
      </c>
      <c r="AO58" s="22">
        <f ca="1">OFFSET(NetworkHR!$Q$1,$C$2+526+(AO53*$L$2),0)</f>
        <v>28.409587095818811</v>
      </c>
      <c r="AP58" s="22">
        <f ca="1">OFFSET(NetworkHR!$Q$1,$C$2+526+(AP53*$L$2),0)</f>
        <v>28.838520056176709</v>
      </c>
      <c r="AQ58" s="22">
        <f ca="1">OFFSET(NetworkHR!$Q$1,$C$2+526+(AQ53*$L$2),0)</f>
        <v>29.288555427736842</v>
      </c>
      <c r="AR58" s="22">
        <f ca="1">OFFSET(NetworkHR!$Q$1,$C$2+526+(AR53*$L$2),0)</f>
        <v>29.730759207110818</v>
      </c>
      <c r="AS58" s="22">
        <f ca="1">OFFSET(NetworkHR!$Q$1,$C$2+526+(AS53*$L$2),0)</f>
        <v>30.19471828824512</v>
      </c>
      <c r="AT58" s="22">
        <f ca="1">OFFSET(NetworkHR!$Q$1,$C$2+526+(AT53*$L$2),0)</f>
        <v>30.650603474427783</v>
      </c>
      <c r="AU58" s="22">
        <f ca="1">OFFSET(NetworkHR!$Q$1,$C$2+526+(AU53*$L$2),0)</f>
        <v>31.113371695616653</v>
      </c>
      <c r="AV58" s="22">
        <f ca="1">OFFSET(NetworkHR!$Q$1,$C$2+526+(AV53*$L$2),0)</f>
        <v>31.59890693682355</v>
      </c>
      <c r="AW58" s="22">
        <f ca="1">OFFSET(NetworkHR!$Q$1,$C$2+526+(AW53*$L$2),0)</f>
        <v>32.075992811066342</v>
      </c>
      <c r="AX58" s="22">
        <f ca="1">OFFSET(NetworkHR!$Q$1,$C$2+526+(AX53*$L$2),0)</f>
        <v>32.576550097458586</v>
      </c>
      <c r="AY58" s="22">
        <f ca="1">OFFSET(NetworkHR!$Q$1,$C$2+526+(AY53*$L$2),0)</f>
        <v>33.068396600697852</v>
      </c>
      <c r="AZ58" s="22">
        <f ca="1">OFFSET(NetworkHR!$Q$1,$C$2+526+(AZ53*$L$2),0)</f>
        <v>33.584440701508292</v>
      </c>
      <c r="BA58" s="22">
        <f ca="1">OFFSET(NetworkHR!$Q$1,$C$2+526+(BA53*$L$2),0)</f>
        <v>34.091504514983505</v>
      </c>
      <c r="BB58" s="22">
        <f ca="1">OFFSET(NetworkHR!$Q$1,$C$2+526+(BB53*$L$2),0)</f>
        <v>34.606224067412988</v>
      </c>
      <c r="BC58" s="22">
        <f ca="1">OFFSET(NetworkHR!$Q$1,$C$2+526+(BC53*$L$2),0)</f>
        <v>35.146266513285177</v>
      </c>
      <c r="BD58" s="22">
        <f ca="1">OFFSET(NetworkHR!$Q$1,$C$2+526+(BD53*$L$2),0)</f>
        <v>35.676911048533981</v>
      </c>
      <c r="BE58" s="22">
        <f ca="1">OFFSET(NetworkHR!$Q$1,$C$2+526+(BE53*$L$2),0)</f>
        <v>36.233661945895157</v>
      </c>
      <c r="BF58" s="22">
        <f ca="1">OFFSET(NetworkHR!$Q$1,$C$2+526+(BF53*$L$2),0)</f>
        <v>36.780724169314361</v>
      </c>
      <c r="BG58" s="22">
        <f ca="1">OFFSET(NetworkHR!$Q$1,$C$2+526+(BG53*$L$2),0)</f>
        <v>37.33604603474101</v>
      </c>
      <c r="BH58" s="22">
        <f ca="1">OFFSET(NetworkHR!$Q$1,$C$2+526+(BH53*$L$2),0)</f>
        <v>37.918688324189304</v>
      </c>
      <c r="BI58" s="22">
        <f ca="1">OFFSET(NetworkHR!$Q$1,$C$2+526+(BI53*$L$2),0)</f>
        <v>38.491191373280671</v>
      </c>
      <c r="BJ58" s="22">
        <f ca="1">OFFSET(NetworkHR!$Q$1,$C$2+526+(BJ53*$L$2),0)</f>
        <v>39.091860116951423</v>
      </c>
      <c r="BK58" s="22">
        <f ca="1">OFFSET(NetworkHR!$Q$1,$C$2+526+(BK53*$L$2),0)</f>
        <v>39.682075920838564</v>
      </c>
      <c r="BL58" s="22">
        <f ca="1">OFFSET(NetworkHR!$Q$1,$C$2+526+(BL53*$L$2),0)</f>
        <v>40.301328841811092</v>
      </c>
    </row>
    <row r="59" spans="1:76" x14ac:dyDescent="0.55000000000000004">
      <c r="D59" s="4" t="s">
        <v>180</v>
      </c>
      <c r="E59" s="4">
        <f ca="1">+E58*170</f>
        <v>10590.999999999982</v>
      </c>
      <c r="F59" s="4">
        <f t="shared" ref="F59:I59" ca="1" si="90">+F58*170</f>
        <v>12036.000000000273</v>
      </c>
      <c r="G59" s="4">
        <f t="shared" ca="1" si="90"/>
        <v>14671.000000000799</v>
      </c>
      <c r="H59" s="4">
        <f t="shared" ca="1" si="90"/>
        <v>16693.999999994492</v>
      </c>
      <c r="I59" s="4">
        <f t="shared" ca="1" si="90"/>
        <v>17241.400000121212</v>
      </c>
      <c r="J59" s="4">
        <f t="shared" ref="J59" ca="1" si="91">+J58*170</f>
        <v>17887.400000280839</v>
      </c>
      <c r="K59" s="4">
        <f t="shared" ref="K59" ca="1" si="92">+K58*170</f>
        <v>16561.400000280813</v>
      </c>
      <c r="L59" s="4">
        <f t="shared" ref="L59" ca="1" si="93">+L58*170</f>
        <v>15191.200000280787</v>
      </c>
      <c r="M59" s="4">
        <f t="shared" ref="M59" ca="1" si="94">+M58*170</f>
        <v>13865.20000028076</v>
      </c>
      <c r="N59" s="4">
        <f t="shared" ref="N59" ca="1" si="95">+N58*170</f>
        <v>12495.000000280734</v>
      </c>
      <c r="O59" s="4">
        <f t="shared" ref="O59" ca="1" si="96">+O58*170</f>
        <v>11169.000000280706</v>
      </c>
      <c r="P59" s="4">
        <f t="shared" ref="P59" ca="1" si="97">+P58*170</f>
        <v>9798.8000002807112</v>
      </c>
      <c r="Q59" s="4">
        <f t="shared" ref="Q59" ca="1" si="98">+Q58*170</f>
        <v>7684.0000000000009</v>
      </c>
      <c r="R59" s="4">
        <f t="shared" ref="R59" ca="1" si="99">+R58*170</f>
        <v>5780</v>
      </c>
      <c r="S59" s="4">
        <f t="shared" ref="S59" ca="1" si="100">+S58*170</f>
        <v>5610</v>
      </c>
      <c r="T59" s="4">
        <f t="shared" ref="T59" ca="1" si="101">+T58*170</f>
        <v>4590</v>
      </c>
      <c r="U59" s="4">
        <f t="shared" ref="U59" ca="1" si="102">+U58*170</f>
        <v>3570</v>
      </c>
      <c r="V59" s="4">
        <f t="shared" ref="V59" ca="1" si="103">+V58*170</f>
        <v>3618.4740212864044</v>
      </c>
      <c r="W59" s="4">
        <f t="shared" ref="W59" ca="1" si="104">+W58*170</f>
        <v>3673.1063807323112</v>
      </c>
      <c r="X59" s="4">
        <f t="shared" ref="X59" ca="1" si="105">+X58*170</f>
        <v>3730.4265133747881</v>
      </c>
      <c r="Y59" s="4">
        <f t="shared" ref="Y59" ca="1" si="106">+Y58*170</f>
        <v>3786.7491513062259</v>
      </c>
      <c r="Z59" s="4">
        <f t="shared" ref="Z59" ca="1" si="107">+Z58*170</f>
        <v>3845.8427198386416</v>
      </c>
      <c r="AA59" s="4">
        <f t="shared" ref="AA59" ca="1" si="108">+AA58*170</f>
        <v>3903.9079320266083</v>
      </c>
      <c r="AB59" s="4">
        <f t="shared" ref="AB59" ca="1" si="109">+AB58*170</f>
        <v>3964.8298050389467</v>
      </c>
      <c r="AC59" s="4">
        <f t="shared" ref="AC59" ca="1" si="110">+AC58*170</f>
        <v>4024.691505240879</v>
      </c>
      <c r="AD59" s="4">
        <f t="shared" ref="AD59" ca="1" si="111">+AD58*170</f>
        <v>4085.4570079582472</v>
      </c>
      <c r="AE59" s="4">
        <f t="shared" ref="AE59" ca="1" si="112">+AE58*170</f>
        <v>4149.2120189292664</v>
      </c>
      <c r="AF59" s="4">
        <f t="shared" ref="AF59" ca="1" si="113">+AF58*170</f>
        <v>4211.8575543405805</v>
      </c>
      <c r="AG59" s="4">
        <f t="shared" ref="AG59" ca="1" si="114">+AG58*170</f>
        <v>4277.5850908346092</v>
      </c>
      <c r="AH59" s="4">
        <f t="shared" ref="AH59" ca="1" si="115">+AH58*170</f>
        <v>4342.1688255438175</v>
      </c>
      <c r="AI59" s="4">
        <f t="shared" ref="AI59" ca="1" si="116">+AI58*170</f>
        <v>4407.7276568789048</v>
      </c>
      <c r="AJ59" s="4">
        <f t="shared" ref="AJ59" ca="1" si="117">+AJ58*170</f>
        <v>4476.5118160498796</v>
      </c>
      <c r="AK59" s="4">
        <f t="shared" ref="AK59" ca="1" si="118">+AK58*170</f>
        <v>4544.0989815676057</v>
      </c>
      <c r="AL59" s="4">
        <f t="shared" ref="AL59" ca="1" si="119">+AL58*170</f>
        <v>4615.0112638065048</v>
      </c>
      <c r="AM59" s="4">
        <f t="shared" ref="AM59" ca="1" si="120">+AM58*170</f>
        <v>4684.6895184320683</v>
      </c>
      <c r="AN59" s="4">
        <f t="shared" ref="AN59" ca="1" si="121">+AN58*170</f>
        <v>4757.7957660468765</v>
      </c>
      <c r="AO59" s="4">
        <f t="shared" ref="AO59" ca="1" si="122">+AO58*170</f>
        <v>4829.6298062891974</v>
      </c>
      <c r="AP59" s="4">
        <f t="shared" ref="AP59" ca="1" si="123">+AP58*170</f>
        <v>4902.5484095500406</v>
      </c>
      <c r="AQ59" s="4">
        <f t="shared" ref="AQ59" ca="1" si="124">+AQ58*170</f>
        <v>4979.0544227152632</v>
      </c>
      <c r="AR59" s="4">
        <f t="shared" ref="AR59" ca="1" si="125">+AR58*170</f>
        <v>5054.2290652088395</v>
      </c>
      <c r="AS59" s="4">
        <f t="shared" ref="AS59" ca="1" si="126">+AS58*170</f>
        <v>5133.1021090016702</v>
      </c>
      <c r="AT59" s="4">
        <f t="shared" ref="AT59" ca="1" si="127">+AT58*170</f>
        <v>5210.6025906527229</v>
      </c>
      <c r="AU59" s="4">
        <f t="shared" ref="AU59" ca="1" si="128">+AU58*170</f>
        <v>5289.2731882548314</v>
      </c>
      <c r="AV59" s="4">
        <f t="shared" ref="AV59" ca="1" si="129">+AV58*170</f>
        <v>5371.8141792600036</v>
      </c>
      <c r="AW59" s="4">
        <f t="shared" ref="AW59" ca="1" si="130">+AW58*170</f>
        <v>5452.9187778812784</v>
      </c>
      <c r="AX59" s="4">
        <f t="shared" ref="AX59" ca="1" si="131">+AX58*170</f>
        <v>5538.0135165679594</v>
      </c>
      <c r="AY59" s="4">
        <f t="shared" ref="AY59" ca="1" si="132">+AY58*170</f>
        <v>5621.627422118635</v>
      </c>
      <c r="AZ59" s="4">
        <f t="shared" ref="AZ59" ca="1" si="133">+AZ58*170</f>
        <v>5709.3549192564096</v>
      </c>
      <c r="BA59" s="4">
        <f t="shared" ref="BA59" ca="1" si="134">+BA58*170</f>
        <v>5795.5557675471955</v>
      </c>
      <c r="BB59" s="4">
        <f t="shared" ref="BB59" ca="1" si="135">+BB58*170</f>
        <v>5883.0580914602078</v>
      </c>
      <c r="BC59" s="4">
        <f t="shared" ref="BC59" ca="1" si="136">+BC58*170</f>
        <v>5974.8653072584802</v>
      </c>
      <c r="BD59" s="4">
        <f t="shared" ref="BD59" ca="1" si="137">+BD58*170</f>
        <v>6065.0748782507771</v>
      </c>
      <c r="BE59" s="4">
        <f t="shared" ref="BE59" ca="1" si="138">+BE58*170</f>
        <v>6159.7225308021771</v>
      </c>
      <c r="BF59" s="4">
        <f t="shared" ref="BF59" ca="1" si="139">+BF58*170</f>
        <v>6252.7231087834416</v>
      </c>
      <c r="BG59" s="4">
        <f t="shared" ref="BG59" ca="1" si="140">+BG58*170</f>
        <v>6347.1278259059718</v>
      </c>
      <c r="BH59" s="4">
        <f t="shared" ref="BH59" ca="1" si="141">+BH58*170</f>
        <v>6446.1770151121818</v>
      </c>
      <c r="BI59" s="4">
        <f t="shared" ref="BI59" ca="1" si="142">+BI58*170</f>
        <v>6543.502533457714</v>
      </c>
      <c r="BJ59" s="4">
        <f t="shared" ref="BJ59" ca="1" si="143">+BJ58*170</f>
        <v>6645.6162198817419</v>
      </c>
      <c r="BK59" s="4">
        <f t="shared" ref="BK59" ca="1" si="144">+BK58*170</f>
        <v>6745.9529065425559</v>
      </c>
      <c r="BL59" s="4">
        <f t="shared" ref="BL59" ca="1" si="145">+BL58*170</f>
        <v>6851.2259031078856</v>
      </c>
    </row>
    <row r="60" spans="1:76" x14ac:dyDescent="0.55000000000000004">
      <c r="D60" s="4" t="s">
        <v>178</v>
      </c>
      <c r="E60" s="4">
        <f ca="1">-E24/E11</f>
        <v>9689.8763722509866</v>
      </c>
      <c r="F60" s="4">
        <f t="shared" ref="F60:BL60" ca="1" si="146">-F24/F11</f>
        <v>11189.777029128054</v>
      </c>
      <c r="G60" s="4">
        <f t="shared" ca="1" si="146"/>
        <v>13027.685130358001</v>
      </c>
      <c r="H60" s="4">
        <f t="shared" ca="1" si="146"/>
        <v>14232.465291105806</v>
      </c>
      <c r="I60" s="4">
        <f t="shared" ca="1" si="146"/>
        <v>16640.058659153678</v>
      </c>
      <c r="J60" s="4">
        <f t="shared" ca="1" si="146"/>
        <v>17397.063403301781</v>
      </c>
      <c r="K60" s="4">
        <f t="shared" ca="1" si="146"/>
        <v>19795.664489979605</v>
      </c>
      <c r="L60" s="4">
        <f t="shared" ca="1" si="146"/>
        <v>19992.579038449509</v>
      </c>
      <c r="M60" s="4">
        <f t="shared" ca="1" si="146"/>
        <v>19773.595782781678</v>
      </c>
      <c r="N60" s="4">
        <f t="shared" ca="1" si="146"/>
        <v>20395.588626765562</v>
      </c>
      <c r="O60" s="4">
        <f t="shared" ca="1" si="146"/>
        <v>22476.405875644243</v>
      </c>
      <c r="P60" s="4">
        <f t="shared" ca="1" si="146"/>
        <v>20363.407803981361</v>
      </c>
      <c r="Q60" s="4">
        <f t="shared" ca="1" si="146"/>
        <v>20069.704303444189</v>
      </c>
      <c r="R60" s="4">
        <f t="shared" ca="1" si="146"/>
        <v>20062.482847812811</v>
      </c>
      <c r="S60" s="4">
        <f t="shared" ca="1" si="146"/>
        <v>22404.122517641794</v>
      </c>
      <c r="T60" s="4">
        <f t="shared" ca="1" si="146"/>
        <v>25605.346524716035</v>
      </c>
      <c r="U60" s="4">
        <f t="shared" ca="1" si="146"/>
        <v>25727.245542056386</v>
      </c>
      <c r="V60" s="4">
        <f t="shared" ca="1" si="146"/>
        <v>26847.690457559434</v>
      </c>
      <c r="W60" s="4">
        <f t="shared" ca="1" si="146"/>
        <v>27757.489622230143</v>
      </c>
      <c r="X60" s="4">
        <f t="shared" ca="1" si="146"/>
        <v>28730.016941764803</v>
      </c>
      <c r="Y60" s="4">
        <f t="shared" ca="1" si="146"/>
        <v>29703.603308752783</v>
      </c>
      <c r="Z60" s="4">
        <f t="shared" ca="1" si="146"/>
        <v>30744.315783098707</v>
      </c>
      <c r="AA60" s="4">
        <f t="shared" ca="1" si="146"/>
        <v>31786.161556091844</v>
      </c>
      <c r="AB60" s="4">
        <f t="shared" ca="1" si="146"/>
        <v>32899.83973510428</v>
      </c>
      <c r="AC60" s="4">
        <f t="shared" ca="1" si="146"/>
        <v>34014.730669805511</v>
      </c>
      <c r="AD60" s="4">
        <f t="shared" ca="1" si="146"/>
        <v>35167.402390257921</v>
      </c>
      <c r="AE60" s="4">
        <f t="shared" ca="1" si="146"/>
        <v>36399.547661572506</v>
      </c>
      <c r="AF60" s="4">
        <f t="shared" ca="1" si="146"/>
        <v>37633.034695000584</v>
      </c>
      <c r="AG60" s="4">
        <f t="shared" ca="1" si="146"/>
        <v>38951.567273269939</v>
      </c>
      <c r="AH60" s="4">
        <f t="shared" ca="1" si="146"/>
        <v>40271.535686339099</v>
      </c>
      <c r="AI60" s="4">
        <f t="shared" ca="1" si="146"/>
        <v>41636.234433345184</v>
      </c>
      <c r="AJ60" s="4">
        <f t="shared" ca="1" si="146"/>
        <v>43095.025412647192</v>
      </c>
      <c r="AK60" s="4">
        <f t="shared" ca="1" si="146"/>
        <v>44555.404963129164</v>
      </c>
      <c r="AL60" s="4">
        <f t="shared" ca="1" si="146"/>
        <v>95145.566739273869</v>
      </c>
      <c r="AM60" s="4">
        <f t="shared" ca="1" si="146"/>
        <v>98369.80523674727</v>
      </c>
      <c r="AN60" s="4">
        <f t="shared" ca="1" si="146"/>
        <v>101816.34612758576</v>
      </c>
      <c r="AO60" s="4">
        <f t="shared" ca="1" si="146"/>
        <v>105266.64017813488</v>
      </c>
      <c r="AP60" s="4">
        <f t="shared" ca="1" si="146"/>
        <v>108833.85581827183</v>
      </c>
      <c r="AQ60" s="4">
        <f t="shared" ca="1" si="146"/>
        <v>112647.02118423489</v>
      </c>
      <c r="AR60" s="4">
        <f t="shared" ca="1" si="146"/>
        <v>116464.33895084399</v>
      </c>
      <c r="AS60" s="4">
        <f t="shared" ca="1" si="146"/>
        <v>120544.85029833023</v>
      </c>
      <c r="AT60" s="4">
        <f t="shared" ca="1" si="146"/>
        <v>124629.80517667052</v>
      </c>
      <c r="AU60" s="4">
        <f t="shared" ca="1" si="146"/>
        <v>128853.18866740513</v>
      </c>
      <c r="AV60" s="4">
        <f t="shared" ca="1" si="146"/>
        <v>133367.76285598191</v>
      </c>
      <c r="AW60" s="4">
        <f t="shared" ca="1" si="146"/>
        <v>137887.25325431555</v>
      </c>
      <c r="AX60" s="4">
        <f t="shared" ca="1" si="146"/>
        <v>142718.35010891088</v>
      </c>
      <c r="AY60" s="4">
        <f t="shared" ca="1" si="146"/>
        <v>147554.70785512103</v>
      </c>
      <c r="AZ60" s="4">
        <f t="shared" ca="1" si="146"/>
        <v>152724.51919137881</v>
      </c>
      <c r="BA60" s="4">
        <f t="shared" ca="1" si="146"/>
        <v>157899.96026720261</v>
      </c>
      <c r="BB60" s="4">
        <f t="shared" ca="1" si="146"/>
        <v>163250.78372740798</v>
      </c>
      <c r="BC60" s="4">
        <f t="shared" ca="1" si="146"/>
        <v>168970.53177635255</v>
      </c>
      <c r="BD60" s="4">
        <f t="shared" ca="1" si="146"/>
        <v>174696.50842626608</v>
      </c>
      <c r="BE60" s="4">
        <f t="shared" ca="1" si="146"/>
        <v>180817.27544749543</v>
      </c>
      <c r="BF60" s="4">
        <f t="shared" ca="1" si="146"/>
        <v>186944.70776500591</v>
      </c>
      <c r="BG60" s="4">
        <f t="shared" ca="1" si="146"/>
        <v>193279.78300110777</v>
      </c>
      <c r="BH60" s="4">
        <f t="shared" ca="1" si="146"/>
        <v>200051.64428397286</v>
      </c>
      <c r="BI60" s="4">
        <f t="shared" ca="1" si="146"/>
        <v>206830.8798814734</v>
      </c>
      <c r="BJ60" s="4">
        <f t="shared" ca="1" si="146"/>
        <v>214077.52516336605</v>
      </c>
      <c r="BK60" s="4">
        <f t="shared" ca="1" si="146"/>
        <v>221332.06178268138</v>
      </c>
      <c r="BL60" s="4">
        <f t="shared" ca="1" si="146"/>
        <v>229086.77878706795</v>
      </c>
    </row>
    <row r="61" spans="1:76" x14ac:dyDescent="0.55000000000000004">
      <c r="D61" s="4" t="s">
        <v>176</v>
      </c>
      <c r="E61" s="4">
        <f ca="1">+E20/E11</f>
        <v>5501.3568836469713</v>
      </c>
      <c r="F61" s="4">
        <f t="shared" ref="F61:BL61" ca="1" si="147">+F20/F11</f>
        <v>6352.9145802061512</v>
      </c>
      <c r="G61" s="4">
        <f t="shared" ca="1" si="147"/>
        <v>7396.3735466349544</v>
      </c>
      <c r="H61" s="4">
        <f t="shared" ca="1" si="147"/>
        <v>8080.3787264731318</v>
      </c>
      <c r="I61" s="4">
        <f t="shared" ca="1" si="147"/>
        <v>9447.2723626254901</v>
      </c>
      <c r="J61" s="4">
        <f t="shared" ca="1" si="147"/>
        <v>9877.0563041522</v>
      </c>
      <c r="K61" s="4">
        <f t="shared" ca="1" si="147"/>
        <v>11238.844637913242</v>
      </c>
      <c r="L61" s="4">
        <f t="shared" ca="1" si="147"/>
        <v>11350.641441618332</v>
      </c>
      <c r="M61" s="4">
        <f t="shared" ca="1" si="147"/>
        <v>11226.315289798524</v>
      </c>
      <c r="N61" s="4">
        <f t="shared" ca="1" si="147"/>
        <v>11579.447206282923</v>
      </c>
      <c r="O61" s="4">
        <f t="shared" ca="1" si="147"/>
        <v>12760.81607580864</v>
      </c>
      <c r="P61" s="4">
        <f t="shared" ca="1" si="147"/>
        <v>11561.176778039662</v>
      </c>
      <c r="Q61" s="4">
        <f t="shared" ca="1" si="147"/>
        <v>11394.428750267245</v>
      </c>
      <c r="R61" s="4">
        <f t="shared" ca="1" si="147"/>
        <v>11390.328821318575</v>
      </c>
      <c r="S61" s="4">
        <f t="shared" ca="1" si="147"/>
        <v>12719.777724663245</v>
      </c>
      <c r="T61" s="4">
        <f t="shared" ca="1" si="147"/>
        <v>14537.249387959884</v>
      </c>
      <c r="U61" s="4">
        <f t="shared" ca="1" si="147"/>
        <v>14606.456669084295</v>
      </c>
      <c r="V61" s="4">
        <f t="shared" ca="1" si="147"/>
        <v>15242.581126389216</v>
      </c>
      <c r="W61" s="4">
        <f t="shared" ca="1" si="147"/>
        <v>15759.112989647114</v>
      </c>
      <c r="X61" s="4">
        <f t="shared" ca="1" si="147"/>
        <v>16311.258306916405</v>
      </c>
      <c r="Y61" s="4">
        <f t="shared" ca="1" si="147"/>
        <v>16864.004890680088</v>
      </c>
      <c r="Z61" s="4">
        <f t="shared" ca="1" si="147"/>
        <v>17454.861834019008</v>
      </c>
      <c r="AA61" s="4">
        <f t="shared" ca="1" si="147"/>
        <v>18046.362199427986</v>
      </c>
      <c r="AB61" s="4">
        <f t="shared" ca="1" si="147"/>
        <v>18678.644891271477</v>
      </c>
      <c r="AC61" s="4">
        <f t="shared" ca="1" si="147"/>
        <v>19311.616116342888</v>
      </c>
      <c r="AD61" s="4">
        <f t="shared" ca="1" si="147"/>
        <v>19966.037107931137</v>
      </c>
      <c r="AE61" s="4">
        <f t="shared" ca="1" si="147"/>
        <v>20665.578630402069</v>
      </c>
      <c r="AF61" s="4">
        <f t="shared" ca="1" si="147"/>
        <v>21365.881928560913</v>
      </c>
      <c r="AG61" s="4">
        <f t="shared" ca="1" si="147"/>
        <v>22114.469216686433</v>
      </c>
      <c r="AH61" s="4">
        <f t="shared" ca="1" si="147"/>
        <v>22863.871689583793</v>
      </c>
      <c r="AI61" s="4">
        <f t="shared" ca="1" si="147"/>
        <v>23638.669484470654</v>
      </c>
      <c r="AJ61" s="4">
        <f t="shared" ca="1" si="147"/>
        <v>24466.887460374601</v>
      </c>
      <c r="AK61" s="4">
        <f t="shared" ca="1" si="147"/>
        <v>25296.007336020128</v>
      </c>
      <c r="AL61" s="4">
        <f t="shared" ca="1" si="147"/>
        <v>54018.203991595648</v>
      </c>
      <c r="AM61" s="4">
        <f t="shared" ca="1" si="147"/>
        <v>55848.741964545487</v>
      </c>
      <c r="AN61" s="4">
        <f t="shared" ca="1" si="147"/>
        <v>57805.490505619025</v>
      </c>
      <c r="AO61" s="4">
        <f t="shared" ca="1" si="147"/>
        <v>59764.369875840057</v>
      </c>
      <c r="AP61" s="4">
        <f t="shared" ca="1" si="147"/>
        <v>61789.630628755287</v>
      </c>
      <c r="AQ61" s="4">
        <f t="shared" ca="1" si="147"/>
        <v>63954.527550928498</v>
      </c>
      <c r="AR61" s="4">
        <f t="shared" ca="1" si="147"/>
        <v>66121.781968388561</v>
      </c>
      <c r="AS61" s="4">
        <f t="shared" ca="1" si="147"/>
        <v>68438.462628482288</v>
      </c>
      <c r="AT61" s="4">
        <f t="shared" ca="1" si="147"/>
        <v>70757.666070922511</v>
      </c>
      <c r="AU61" s="4">
        <f t="shared" ca="1" si="147"/>
        <v>73155.461351940772</v>
      </c>
      <c r="AV61" s="4">
        <f t="shared" ca="1" si="147"/>
        <v>75718.578035264582</v>
      </c>
      <c r="AW61" s="4">
        <f t="shared" ca="1" si="147"/>
        <v>78284.485860946515</v>
      </c>
      <c r="AX61" s="4">
        <f t="shared" ca="1" si="147"/>
        <v>81027.305987393513</v>
      </c>
      <c r="AY61" s="4">
        <f t="shared" ca="1" si="147"/>
        <v>83773.112946818306</v>
      </c>
      <c r="AZ61" s="4">
        <f t="shared" ca="1" si="147"/>
        <v>86708.235758428651</v>
      </c>
      <c r="BA61" s="4">
        <f t="shared" ca="1" si="147"/>
        <v>89646.554813760245</v>
      </c>
      <c r="BB61" s="4">
        <f t="shared" ca="1" si="147"/>
        <v>92684.445943133062</v>
      </c>
      <c r="BC61" s="4">
        <f t="shared" ca="1" si="147"/>
        <v>95931.791326392864</v>
      </c>
      <c r="BD61" s="4">
        <f t="shared" ca="1" si="147"/>
        <v>99182.6729525829</v>
      </c>
      <c r="BE61" s="4">
        <f t="shared" ca="1" si="147"/>
        <v>102657.69394272348</v>
      </c>
      <c r="BF61" s="4">
        <f t="shared" ca="1" si="147"/>
        <v>106136.49910638382</v>
      </c>
      <c r="BG61" s="4">
        <f t="shared" ca="1" si="147"/>
        <v>109733.19202791121</v>
      </c>
      <c r="BH61" s="4">
        <f t="shared" ca="1" si="147"/>
        <v>113577.86705289688</v>
      </c>
      <c r="BI61" s="4">
        <f t="shared" ca="1" si="147"/>
        <v>117426.72879141982</v>
      </c>
      <c r="BJ61" s="4">
        <f t="shared" ca="1" si="147"/>
        <v>121540.95898109012</v>
      </c>
      <c r="BK61" s="4">
        <f t="shared" ca="1" si="147"/>
        <v>125659.66942022735</v>
      </c>
      <c r="BL61" s="4">
        <f t="shared" ca="1" si="147"/>
        <v>130062.35363764281</v>
      </c>
    </row>
    <row r="62" spans="1:76" x14ac:dyDescent="0.55000000000000004">
      <c r="D62" s="4" t="s">
        <v>179</v>
      </c>
      <c r="E62" s="4">
        <f ca="1">+E20*60/OFFSET(Miners!$F$2, 'PL2'!$C$3, 0)</f>
        <v>94.767272727272754</v>
      </c>
      <c r="F62" s="4">
        <f ca="1">+F20*60/OFFSET(Miners!$F$2, 'PL2'!$C$3, 0)</f>
        <v>94.767272727272754</v>
      </c>
      <c r="G62" s="4">
        <f ca="1">+G20*60/OFFSET(Miners!$F$2, 'PL2'!$C$3, 0)</f>
        <v>94.767272727272754</v>
      </c>
      <c r="H62" s="4">
        <f ca="1">+H20*60/OFFSET(Miners!$F$2, 'PL2'!$C$3, 0)</f>
        <v>94.767272727272754</v>
      </c>
      <c r="I62" s="4">
        <f ca="1">+I20*60/OFFSET(Miners!$F$2, 'PL2'!$C$3, 0)</f>
        <v>94.767272727272754</v>
      </c>
      <c r="J62" s="4">
        <f ca="1">+J20*60/OFFSET(Miners!$F$2, 'PL2'!$C$3, 0)</f>
        <v>94.767272727272754</v>
      </c>
      <c r="K62" s="4">
        <f ca="1">+K20*60/OFFSET(Miners!$F$2, 'PL2'!$C$3, 0)</f>
        <v>94.767272727272754</v>
      </c>
      <c r="L62" s="4">
        <f ca="1">+L20*60/OFFSET(Miners!$F$2, 'PL2'!$C$3, 0)</f>
        <v>94.767272727272754</v>
      </c>
      <c r="M62" s="4">
        <f ca="1">+M20*60/OFFSET(Miners!$F$2, 'PL2'!$C$3, 0)</f>
        <v>94.767272727272754</v>
      </c>
      <c r="N62" s="4">
        <f ca="1">+N20*60/OFFSET(Miners!$F$2, 'PL2'!$C$3, 0)</f>
        <v>94.767272727272754</v>
      </c>
      <c r="O62" s="4">
        <f ca="1">+O20*60/OFFSET(Miners!$F$2, 'PL2'!$C$3, 0)</f>
        <v>94.767272727272754</v>
      </c>
      <c r="P62" s="4">
        <f ca="1">+P20*60/OFFSET(Miners!$F$2, 'PL2'!$C$3, 0)</f>
        <v>94.767272727272754</v>
      </c>
      <c r="Q62" s="4">
        <f ca="1">+Q20*60/OFFSET(Miners!$F$2, 'PL2'!$C$3, 0)</f>
        <v>94.767272727272754</v>
      </c>
      <c r="R62" s="4">
        <f ca="1">+R20*60/OFFSET(Miners!$F$2, 'PL2'!$C$3, 0)</f>
        <v>94.767272727272754</v>
      </c>
      <c r="S62" s="4">
        <f ca="1">+S20*60/OFFSET(Miners!$F$2, 'PL2'!$C$3, 0)</f>
        <v>94.767272727272754</v>
      </c>
      <c r="T62" s="4">
        <f ca="1">+T20*60/OFFSET(Miners!$F$2, 'PL2'!$C$3, 0)</f>
        <v>94.767272727272754</v>
      </c>
      <c r="U62" s="4">
        <f ca="1">+U20*60/OFFSET(Miners!$F$2, 'PL2'!$C$3, 0)</f>
        <v>94.767272727272754</v>
      </c>
      <c r="V62" s="4">
        <f ca="1">+V20*60/OFFSET(Miners!$F$2, 'PL2'!$C$3, 0)</f>
        <v>94.767272727272754</v>
      </c>
      <c r="W62" s="4">
        <f ca="1">+W20*60/OFFSET(Miners!$F$2, 'PL2'!$C$3, 0)</f>
        <v>94.767272727272754</v>
      </c>
      <c r="X62" s="4">
        <f ca="1">+X20*60/OFFSET(Miners!$F$2, 'PL2'!$C$3, 0)</f>
        <v>94.767272727272754</v>
      </c>
      <c r="Y62" s="4">
        <f ca="1">+Y20*60/OFFSET(Miners!$F$2, 'PL2'!$C$3, 0)</f>
        <v>94.767272727272754</v>
      </c>
      <c r="Z62" s="4">
        <f ca="1">+Z20*60/OFFSET(Miners!$F$2, 'PL2'!$C$3, 0)</f>
        <v>94.767272727272754</v>
      </c>
      <c r="AA62" s="4">
        <f ca="1">+AA20*60/OFFSET(Miners!$F$2, 'PL2'!$C$3, 0)</f>
        <v>94.767272727272754</v>
      </c>
      <c r="AB62" s="4">
        <f ca="1">+AB20*60/OFFSET(Miners!$F$2, 'PL2'!$C$3, 0)</f>
        <v>94.767272727272754</v>
      </c>
      <c r="AC62" s="4">
        <f ca="1">+AC20*60/OFFSET(Miners!$F$2, 'PL2'!$C$3, 0)</f>
        <v>94.767272727272754</v>
      </c>
      <c r="AD62" s="4">
        <f ca="1">+AD20*60/OFFSET(Miners!$F$2, 'PL2'!$C$3, 0)</f>
        <v>94.767272727272754</v>
      </c>
      <c r="AE62" s="4">
        <f ca="1">+AE20*60/OFFSET(Miners!$F$2, 'PL2'!$C$3, 0)</f>
        <v>94.767272727272754</v>
      </c>
      <c r="AF62" s="4">
        <f ca="1">+AF20*60/OFFSET(Miners!$F$2, 'PL2'!$C$3, 0)</f>
        <v>94.767272727272754</v>
      </c>
      <c r="AG62" s="4">
        <f ca="1">+AG20*60/OFFSET(Miners!$F$2, 'PL2'!$C$3, 0)</f>
        <v>94.767272727272754</v>
      </c>
      <c r="AH62" s="4">
        <f ca="1">+AH20*60/OFFSET(Miners!$F$2, 'PL2'!$C$3, 0)</f>
        <v>94.767272727272754</v>
      </c>
      <c r="AI62" s="4">
        <f ca="1">+AI20*60/OFFSET(Miners!$F$2, 'PL2'!$C$3, 0)</f>
        <v>94.767272727272754</v>
      </c>
      <c r="AJ62" s="4">
        <f ca="1">+AJ20*60/OFFSET(Miners!$F$2, 'PL2'!$C$3, 0)</f>
        <v>94.767272727272754</v>
      </c>
      <c r="AK62" s="4">
        <f ca="1">+AK20*60/OFFSET(Miners!$F$2, 'PL2'!$C$3, 0)</f>
        <v>94.767272727272754</v>
      </c>
      <c r="AL62" s="4">
        <f ca="1">+AL20*60/OFFSET(Miners!$F$2, 'PL2'!$C$3, 0)</f>
        <v>94.767272727272754</v>
      </c>
      <c r="AM62" s="4">
        <f ca="1">+AM20*60/OFFSET(Miners!$F$2, 'PL2'!$C$3, 0)</f>
        <v>94.767272727272754</v>
      </c>
      <c r="AN62" s="4">
        <f ca="1">+AN20*60/OFFSET(Miners!$F$2, 'PL2'!$C$3, 0)</f>
        <v>94.767272727272754</v>
      </c>
      <c r="AO62" s="4">
        <f ca="1">+AO20*60/OFFSET(Miners!$F$2, 'PL2'!$C$3, 0)</f>
        <v>94.767272727272754</v>
      </c>
      <c r="AP62" s="4">
        <f ca="1">+AP20*60/OFFSET(Miners!$F$2, 'PL2'!$C$3, 0)</f>
        <v>94.767272727272754</v>
      </c>
      <c r="AQ62" s="4">
        <f ca="1">+AQ20*60/OFFSET(Miners!$F$2, 'PL2'!$C$3, 0)</f>
        <v>94.767272727272754</v>
      </c>
      <c r="AR62" s="4">
        <f ca="1">+AR20*60/OFFSET(Miners!$F$2, 'PL2'!$C$3, 0)</f>
        <v>94.767272727272754</v>
      </c>
      <c r="AS62" s="4">
        <f ca="1">+AS20*60/OFFSET(Miners!$F$2, 'PL2'!$C$3, 0)</f>
        <v>94.767272727272754</v>
      </c>
      <c r="AT62" s="4">
        <f ca="1">+AT20*60/OFFSET(Miners!$F$2, 'PL2'!$C$3, 0)</f>
        <v>94.767272727272754</v>
      </c>
      <c r="AU62" s="4">
        <f ca="1">+AU20*60/OFFSET(Miners!$F$2, 'PL2'!$C$3, 0)</f>
        <v>94.767272727272754</v>
      </c>
      <c r="AV62" s="4">
        <f ca="1">+AV20*60/OFFSET(Miners!$F$2, 'PL2'!$C$3, 0)</f>
        <v>94.767272727272754</v>
      </c>
      <c r="AW62" s="4">
        <f ca="1">+AW20*60/OFFSET(Miners!$F$2, 'PL2'!$C$3, 0)</f>
        <v>94.767272727272754</v>
      </c>
      <c r="AX62" s="4">
        <f ca="1">+AX20*60/OFFSET(Miners!$F$2, 'PL2'!$C$3, 0)</f>
        <v>94.767272727272754</v>
      </c>
      <c r="AY62" s="4">
        <f ca="1">+AY20*60/OFFSET(Miners!$F$2, 'PL2'!$C$3, 0)</f>
        <v>94.767272727272754</v>
      </c>
      <c r="AZ62" s="4">
        <f ca="1">+AZ20*60/OFFSET(Miners!$F$2, 'PL2'!$C$3, 0)</f>
        <v>94.767272727272754</v>
      </c>
      <c r="BA62" s="4">
        <f ca="1">+BA20*60/OFFSET(Miners!$F$2, 'PL2'!$C$3, 0)</f>
        <v>94.767272727272754</v>
      </c>
      <c r="BB62" s="4">
        <f ca="1">+BB20*60/OFFSET(Miners!$F$2, 'PL2'!$C$3, 0)</f>
        <v>94.767272727272754</v>
      </c>
      <c r="BC62" s="4">
        <f ca="1">+BC20*60/OFFSET(Miners!$F$2, 'PL2'!$C$3, 0)</f>
        <v>94.767272727272754</v>
      </c>
      <c r="BD62" s="4">
        <f ca="1">+BD20*60/OFFSET(Miners!$F$2, 'PL2'!$C$3, 0)</f>
        <v>94.767272727272754</v>
      </c>
      <c r="BE62" s="4">
        <f ca="1">+BE20*60/OFFSET(Miners!$F$2, 'PL2'!$C$3, 0)</f>
        <v>94.767272727272754</v>
      </c>
      <c r="BF62" s="4">
        <f ca="1">+BF20*60/OFFSET(Miners!$F$2, 'PL2'!$C$3, 0)</f>
        <v>94.767272727272754</v>
      </c>
      <c r="BG62" s="4">
        <f ca="1">+BG20*60/OFFSET(Miners!$F$2, 'PL2'!$C$3, 0)</f>
        <v>94.767272727272754</v>
      </c>
      <c r="BH62" s="4">
        <f ca="1">+BH20*60/OFFSET(Miners!$F$2, 'PL2'!$C$3, 0)</f>
        <v>94.767272727272754</v>
      </c>
      <c r="BI62" s="4">
        <f ca="1">+BI20*60/OFFSET(Miners!$F$2, 'PL2'!$C$3, 0)</f>
        <v>94.767272727272754</v>
      </c>
      <c r="BJ62" s="4">
        <f ca="1">+BJ20*60/OFFSET(Miners!$F$2, 'PL2'!$C$3, 0)</f>
        <v>94.767272727272754</v>
      </c>
      <c r="BK62" s="4">
        <f ca="1">+BK20*60/OFFSET(Miners!$F$2, 'PL2'!$C$3, 0)</f>
        <v>94.767272727272754</v>
      </c>
      <c r="BL62" s="4">
        <f ca="1">+BL20*60/OFFSET(Miners!$F$2, 'PL2'!$C$3, 0)</f>
        <v>94.767272727272754</v>
      </c>
    </row>
    <row r="63" spans="1:76" x14ac:dyDescent="0.55000000000000004">
      <c r="D63" s="4" t="s">
        <v>182</v>
      </c>
      <c r="E63" s="4">
        <f ca="1">+E58+E62</f>
        <v>157.06727272727267</v>
      </c>
      <c r="F63" s="4">
        <f t="shared" ref="F63:BL63" ca="1" si="148">+F58+F62</f>
        <v>165.56727272727437</v>
      </c>
      <c r="G63" s="4">
        <f t="shared" ca="1" si="148"/>
        <v>181.06727272727744</v>
      </c>
      <c r="H63" s="4">
        <f t="shared" ca="1" si="148"/>
        <v>192.96727272724036</v>
      </c>
      <c r="I63" s="4">
        <f t="shared" ca="1" si="148"/>
        <v>196.18727272798577</v>
      </c>
      <c r="J63" s="4">
        <f t="shared" ca="1" si="148"/>
        <v>199.98727272892475</v>
      </c>
      <c r="K63" s="4">
        <f t="shared" ca="1" si="148"/>
        <v>192.1872727289246</v>
      </c>
      <c r="L63" s="4">
        <f t="shared" ca="1" si="148"/>
        <v>184.12727272892442</v>
      </c>
      <c r="M63" s="4">
        <f t="shared" ca="1" si="148"/>
        <v>176.3272727289243</v>
      </c>
      <c r="N63" s="4">
        <f t="shared" ca="1" si="148"/>
        <v>168.26727272892413</v>
      </c>
      <c r="O63" s="4">
        <f t="shared" ca="1" si="148"/>
        <v>160.46727272892397</v>
      </c>
      <c r="P63" s="4">
        <f t="shared" ca="1" si="148"/>
        <v>152.407272728924</v>
      </c>
      <c r="Q63" s="4">
        <f t="shared" ca="1" si="148"/>
        <v>139.96727272727276</v>
      </c>
      <c r="R63" s="4">
        <f t="shared" ca="1" si="148"/>
        <v>128.76727272727277</v>
      </c>
      <c r="S63" s="4">
        <f t="shared" ca="1" si="148"/>
        <v>127.76727272727275</v>
      </c>
      <c r="T63" s="4">
        <f t="shared" ca="1" si="148"/>
        <v>121.76727272727275</v>
      </c>
      <c r="U63" s="4">
        <f t="shared" ca="1" si="148"/>
        <v>115.76727272727275</v>
      </c>
      <c r="V63" s="4">
        <f t="shared" ca="1" si="148"/>
        <v>116.05241402895749</v>
      </c>
      <c r="W63" s="4">
        <f t="shared" ca="1" si="148"/>
        <v>116.37378084922753</v>
      </c>
      <c r="X63" s="4">
        <f t="shared" ca="1" si="148"/>
        <v>116.71095810006562</v>
      </c>
      <c r="Y63" s="4">
        <f t="shared" ca="1" si="148"/>
        <v>117.04226773495644</v>
      </c>
      <c r="Z63" s="4">
        <f t="shared" ca="1" si="148"/>
        <v>117.3898769616177</v>
      </c>
      <c r="AA63" s="4">
        <f t="shared" ca="1" si="148"/>
        <v>117.73143703331162</v>
      </c>
      <c r="AB63" s="4">
        <f t="shared" ca="1" si="148"/>
        <v>118.08980099220773</v>
      </c>
      <c r="AC63" s="4">
        <f t="shared" ca="1" si="148"/>
        <v>118.44192864045439</v>
      </c>
      <c r="AD63" s="4">
        <f t="shared" ca="1" si="148"/>
        <v>118.79937277408598</v>
      </c>
      <c r="AE63" s="4">
        <f t="shared" ca="1" si="148"/>
        <v>119.17440225038608</v>
      </c>
      <c r="AF63" s="4">
        <f t="shared" ca="1" si="148"/>
        <v>119.54290539986441</v>
      </c>
      <c r="AG63" s="4">
        <f t="shared" ca="1" si="148"/>
        <v>119.92953796747634</v>
      </c>
      <c r="AH63" s="4">
        <f t="shared" ca="1" si="148"/>
        <v>120.30944228929521</v>
      </c>
      <c r="AI63" s="4">
        <f t="shared" ca="1" si="148"/>
        <v>120.69508247361925</v>
      </c>
      <c r="AJ63" s="4">
        <f t="shared" ca="1" si="148"/>
        <v>121.09969517462498</v>
      </c>
      <c r="AK63" s="4">
        <f t="shared" ca="1" si="148"/>
        <v>121.49726673649397</v>
      </c>
      <c r="AL63" s="4">
        <f t="shared" ca="1" si="148"/>
        <v>121.91439780848749</v>
      </c>
      <c r="AM63" s="4">
        <f t="shared" ca="1" si="148"/>
        <v>122.32426989452021</v>
      </c>
      <c r="AN63" s="4">
        <f t="shared" ca="1" si="148"/>
        <v>122.75430664519556</v>
      </c>
      <c r="AO63" s="4">
        <f t="shared" ca="1" si="148"/>
        <v>123.17685982309156</v>
      </c>
      <c r="AP63" s="4">
        <f t="shared" ca="1" si="148"/>
        <v>123.60579278344946</v>
      </c>
      <c r="AQ63" s="4">
        <f t="shared" ca="1" si="148"/>
        <v>124.05582815500959</v>
      </c>
      <c r="AR63" s="4">
        <f t="shared" ca="1" si="148"/>
        <v>124.49803193438358</v>
      </c>
      <c r="AS63" s="4">
        <f t="shared" ca="1" si="148"/>
        <v>124.96199101551787</v>
      </c>
      <c r="AT63" s="4">
        <f t="shared" ca="1" si="148"/>
        <v>125.41787620170054</v>
      </c>
      <c r="AU63" s="4">
        <f t="shared" ca="1" si="148"/>
        <v>125.8806444228894</v>
      </c>
      <c r="AV63" s="4">
        <f t="shared" ca="1" si="148"/>
        <v>126.36617966409631</v>
      </c>
      <c r="AW63" s="4">
        <f t="shared" ca="1" si="148"/>
        <v>126.8432655383391</v>
      </c>
      <c r="AX63" s="4">
        <f t="shared" ca="1" si="148"/>
        <v>127.34382282473135</v>
      </c>
      <c r="AY63" s="4">
        <f t="shared" ca="1" si="148"/>
        <v>127.83566932797061</v>
      </c>
      <c r="AZ63" s="4">
        <f t="shared" ca="1" si="148"/>
        <v>128.35171342878104</v>
      </c>
      <c r="BA63" s="4">
        <f t="shared" ca="1" si="148"/>
        <v>128.85877724225625</v>
      </c>
      <c r="BB63" s="4">
        <f t="shared" ca="1" si="148"/>
        <v>129.37349679468574</v>
      </c>
      <c r="BC63" s="4">
        <f t="shared" ca="1" si="148"/>
        <v>129.91353924055792</v>
      </c>
      <c r="BD63" s="4">
        <f t="shared" ca="1" si="148"/>
        <v>130.44418377580672</v>
      </c>
      <c r="BE63" s="4">
        <f t="shared" ca="1" si="148"/>
        <v>131.0009346731679</v>
      </c>
      <c r="BF63" s="4">
        <f t="shared" ca="1" si="148"/>
        <v>131.54799689658711</v>
      </c>
      <c r="BG63" s="4">
        <f t="shared" ca="1" si="148"/>
        <v>132.10331876201377</v>
      </c>
      <c r="BH63" s="4">
        <f t="shared" ca="1" si="148"/>
        <v>132.68596105146207</v>
      </c>
      <c r="BI63" s="4">
        <f t="shared" ca="1" si="148"/>
        <v>133.25846410055343</v>
      </c>
      <c r="BJ63" s="4">
        <f t="shared" ca="1" si="148"/>
        <v>133.85913284422418</v>
      </c>
      <c r="BK63" s="4">
        <f t="shared" ca="1" si="148"/>
        <v>134.44934864811131</v>
      </c>
      <c r="BL63" s="4">
        <f t="shared" ca="1" si="148"/>
        <v>135.06860156908385</v>
      </c>
    </row>
    <row r="64" spans="1:76" x14ac:dyDescent="0.55000000000000004">
      <c r="D64" s="56" t="s">
        <v>183</v>
      </c>
      <c r="E64" s="4">
        <f ca="1">+E63*95</f>
        <v>14921.390909090904</v>
      </c>
      <c r="F64" s="4">
        <f t="shared" ref="F64:K64" ca="1" si="149">+F63*95</f>
        <v>15728.890909091066</v>
      </c>
      <c r="G64" s="4">
        <f t="shared" ca="1" si="149"/>
        <v>17201.390909091358</v>
      </c>
      <c r="H64" s="4">
        <f t="shared" ca="1" si="149"/>
        <v>18331.890909087833</v>
      </c>
      <c r="I64" s="4">
        <f t="shared" ca="1" si="149"/>
        <v>18637.790909158648</v>
      </c>
      <c r="J64" s="4">
        <f t="shared" ca="1" si="149"/>
        <v>18998.790909247851</v>
      </c>
      <c r="K64" s="4">
        <f t="shared" ca="1" si="149"/>
        <v>18257.790909247837</v>
      </c>
      <c r="L64" s="4">
        <f t="shared" ref="L64:BL64" ca="1" si="150">+L63*95</f>
        <v>17492.090909247821</v>
      </c>
      <c r="M64" s="4">
        <f t="shared" ca="1" si="150"/>
        <v>16751.090909247807</v>
      </c>
      <c r="N64" s="4">
        <f t="shared" ca="1" si="150"/>
        <v>15985.390909247792</v>
      </c>
      <c r="O64" s="4">
        <f t="shared" ca="1" si="150"/>
        <v>15244.390909247777</v>
      </c>
      <c r="P64" s="4">
        <f t="shared" ca="1" si="150"/>
        <v>14478.69090924778</v>
      </c>
      <c r="Q64" s="4">
        <f t="shared" ca="1" si="150"/>
        <v>13296.890909090911</v>
      </c>
      <c r="R64" s="4">
        <f t="shared" ca="1" si="150"/>
        <v>12232.890909090913</v>
      </c>
      <c r="S64" s="4">
        <f t="shared" ca="1" si="150"/>
        <v>12137.890909090911</v>
      </c>
      <c r="T64" s="4">
        <f t="shared" ca="1" si="150"/>
        <v>11567.890909090911</v>
      </c>
      <c r="U64" s="4">
        <f t="shared" ca="1" si="150"/>
        <v>10997.890909090911</v>
      </c>
      <c r="V64" s="4">
        <f t="shared" ca="1" si="150"/>
        <v>11024.979332750961</v>
      </c>
      <c r="W64" s="4">
        <f t="shared" ca="1" si="150"/>
        <v>11055.509180676616</v>
      </c>
      <c r="X64" s="4">
        <f t="shared" ca="1" si="150"/>
        <v>11087.541019506234</v>
      </c>
      <c r="Y64" s="4">
        <f t="shared" ca="1" si="150"/>
        <v>11119.015434820862</v>
      </c>
      <c r="Z64" s="4">
        <f t="shared" ca="1" si="150"/>
        <v>11152.038311353681</v>
      </c>
      <c r="AA64" s="4">
        <f t="shared" ca="1" si="150"/>
        <v>11184.486518164604</v>
      </c>
      <c r="AB64" s="4">
        <f t="shared" ca="1" si="150"/>
        <v>11218.531094259733</v>
      </c>
      <c r="AC64" s="4">
        <f t="shared" ca="1" si="150"/>
        <v>11251.983220843167</v>
      </c>
      <c r="AD64" s="4">
        <f t="shared" ca="1" si="150"/>
        <v>11285.940413538168</v>
      </c>
      <c r="AE64" s="4">
        <f t="shared" ca="1" si="150"/>
        <v>11321.568213786677</v>
      </c>
      <c r="AF64" s="4">
        <f t="shared" ca="1" si="150"/>
        <v>11356.57601298712</v>
      </c>
      <c r="AG64" s="4">
        <f t="shared" ca="1" si="150"/>
        <v>11393.306106910251</v>
      </c>
      <c r="AH64" s="4">
        <f t="shared" ca="1" si="150"/>
        <v>11429.397017483045</v>
      </c>
      <c r="AI64" s="4">
        <f t="shared" ca="1" si="150"/>
        <v>11466.032834993828</v>
      </c>
      <c r="AJ64" s="4">
        <f t="shared" ca="1" si="150"/>
        <v>11504.471041589373</v>
      </c>
      <c r="AK64" s="4">
        <f t="shared" ca="1" si="150"/>
        <v>11542.240339966927</v>
      </c>
      <c r="AL64" s="4">
        <f t="shared" ca="1" si="150"/>
        <v>11581.867791806311</v>
      </c>
      <c r="AM64" s="4">
        <f t="shared" ca="1" si="150"/>
        <v>11620.80563997942</v>
      </c>
      <c r="AN64" s="4">
        <f t="shared" ca="1" si="150"/>
        <v>11661.659131293578</v>
      </c>
      <c r="AO64" s="4">
        <f t="shared" ca="1" si="150"/>
        <v>11701.801683193698</v>
      </c>
      <c r="AP64" s="4">
        <f t="shared" ca="1" si="150"/>
        <v>11742.550314427699</v>
      </c>
      <c r="AQ64" s="4">
        <f t="shared" ca="1" si="150"/>
        <v>11785.303674725912</v>
      </c>
      <c r="AR64" s="4">
        <f t="shared" ca="1" si="150"/>
        <v>11827.313033766439</v>
      </c>
      <c r="AS64" s="4">
        <f t="shared" ca="1" si="150"/>
        <v>11871.389146474197</v>
      </c>
      <c r="AT64" s="4">
        <f t="shared" ca="1" si="150"/>
        <v>11914.698239161551</v>
      </c>
      <c r="AU64" s="4">
        <f t="shared" ca="1" si="150"/>
        <v>11958.661220174494</v>
      </c>
      <c r="AV64" s="4">
        <f t="shared" ca="1" si="150"/>
        <v>12004.78706808915</v>
      </c>
      <c r="AW64" s="4">
        <f t="shared" ca="1" si="150"/>
        <v>12050.110226142215</v>
      </c>
      <c r="AX64" s="4">
        <f t="shared" ca="1" si="150"/>
        <v>12097.663168349478</v>
      </c>
      <c r="AY64" s="4">
        <f t="shared" ca="1" si="150"/>
        <v>12144.388586157207</v>
      </c>
      <c r="AZ64" s="4">
        <f t="shared" ca="1" si="150"/>
        <v>12193.412775734199</v>
      </c>
      <c r="BA64" s="4">
        <f t="shared" ca="1" si="150"/>
        <v>12241.583838014343</v>
      </c>
      <c r="BB64" s="4">
        <f t="shared" ca="1" si="150"/>
        <v>12290.482195495144</v>
      </c>
      <c r="BC64" s="4">
        <f t="shared" ca="1" si="150"/>
        <v>12341.786227853003</v>
      </c>
      <c r="BD64" s="4">
        <f t="shared" ca="1" si="150"/>
        <v>12392.197458701639</v>
      </c>
      <c r="BE64" s="4">
        <f t="shared" ca="1" si="150"/>
        <v>12445.08879395095</v>
      </c>
      <c r="BF64" s="4">
        <f t="shared" ca="1" si="150"/>
        <v>12497.059705175776</v>
      </c>
      <c r="BG64" s="4">
        <f t="shared" ca="1" si="150"/>
        <v>12549.815282391308</v>
      </c>
      <c r="BH64" s="4">
        <f t="shared" ca="1" si="150"/>
        <v>12605.166299888897</v>
      </c>
      <c r="BI64" s="4">
        <f t="shared" ca="1" si="150"/>
        <v>12659.554089552576</v>
      </c>
      <c r="BJ64" s="4">
        <f t="shared" ca="1" si="150"/>
        <v>12716.617620201298</v>
      </c>
      <c r="BK64" s="4">
        <f t="shared" ca="1" si="150"/>
        <v>12772.688121570574</v>
      </c>
      <c r="BL64" s="4">
        <f t="shared" ca="1" si="150"/>
        <v>12831.517149062965</v>
      </c>
    </row>
    <row r="65" spans="3:76" x14ac:dyDescent="0.55000000000000004">
      <c r="D65" s="4" t="s">
        <v>185</v>
      </c>
      <c r="E65" s="4">
        <f ca="1">+E11</f>
        <v>0.57420544744135571</v>
      </c>
      <c r="F65" s="4">
        <f t="shared" ref="F65:BL65" ca="1" si="151">+F11</f>
        <v>0.49723777189627905</v>
      </c>
      <c r="G65" s="4">
        <f t="shared" ca="1" si="151"/>
        <v>0.42708890660968107</v>
      </c>
      <c r="H65" s="4">
        <f t="shared" ca="1" si="151"/>
        <v>0.39093577143355884</v>
      </c>
      <c r="I65" s="4">
        <f t="shared" ca="1" si="151"/>
        <v>0.33437260720947393</v>
      </c>
      <c r="J65" s="4">
        <f t="shared" ca="1" si="151"/>
        <v>0.31982293039892085</v>
      </c>
      <c r="K65" s="4">
        <f t="shared" ca="1" si="151"/>
        <v>0.28107062537841238</v>
      </c>
      <c r="L65" s="4">
        <f t="shared" ca="1" si="151"/>
        <v>0.27830225341509035</v>
      </c>
      <c r="M65" s="4">
        <f t="shared" ca="1" si="151"/>
        <v>0.28138431973130373</v>
      </c>
      <c r="N65" s="4">
        <f t="shared" ca="1" si="151"/>
        <v>0.27280309971922412</v>
      </c>
      <c r="O65" s="4">
        <f t="shared" ca="1" si="151"/>
        <v>0.24754757627904411</v>
      </c>
      <c r="P65" s="4">
        <f t="shared" ca="1" si="151"/>
        <v>0.27323421755036281</v>
      </c>
      <c r="Q65" s="4">
        <f t="shared" ca="1" si="151"/>
        <v>0.27723277402871138</v>
      </c>
      <c r="R65" s="4">
        <f t="shared" ca="1" si="151"/>
        <v>0.27733256348111357</v>
      </c>
      <c r="S65" s="4">
        <f t="shared" ca="1" si="151"/>
        <v>0.24834624938327871</v>
      </c>
      <c r="T65" s="4">
        <f t="shared" ca="1" si="151"/>
        <v>0.21729757855880077</v>
      </c>
      <c r="U65" s="4">
        <f t="shared" ca="1" si="151"/>
        <v>0.2162679945229406</v>
      </c>
      <c r="V65" s="4">
        <f t="shared" ca="1" si="151"/>
        <v>0.20724239974292327</v>
      </c>
      <c r="W65" s="4">
        <f t="shared" ca="1" si="151"/>
        <v>0.20044967587860588</v>
      </c>
      <c r="X65" s="4">
        <f t="shared" ca="1" si="151"/>
        <v>0.19366434100118632</v>
      </c>
      <c r="Y65" s="4">
        <f t="shared" ca="1" si="151"/>
        <v>0.18731666121935639</v>
      </c>
      <c r="Z65" s="4">
        <f t="shared" ca="1" si="151"/>
        <v>0.18097588631452077</v>
      </c>
      <c r="AA65" s="4">
        <f t="shared" ca="1" si="151"/>
        <v>0.17504409232178766</v>
      </c>
      <c r="AB65" s="4">
        <f t="shared" ca="1" si="151"/>
        <v>0.16911875081394415</v>
      </c>
      <c r="AC65" s="4">
        <f t="shared" ca="1" si="151"/>
        <v>0.16357559470311725</v>
      </c>
      <c r="AD65" s="4">
        <f t="shared" ca="1" si="151"/>
        <v>0.15821412500802542</v>
      </c>
      <c r="AE65" s="4">
        <f t="shared" ca="1" si="151"/>
        <v>0.15285848741064897</v>
      </c>
      <c r="AF65" s="4">
        <f t="shared" ca="1" si="151"/>
        <v>0.14784828922443913</v>
      </c>
      <c r="AG65" s="4">
        <f t="shared" ca="1" si="151"/>
        <v>0.1428435410299399</v>
      </c>
      <c r="AH65" s="4">
        <f t="shared" ca="1" si="151"/>
        <v>0.1381615998286157</v>
      </c>
      <c r="AI65" s="4">
        <f t="shared" ca="1" si="151"/>
        <v>0.13363311725240401</v>
      </c>
      <c r="AJ65" s="4">
        <f t="shared" ca="1" si="151"/>
        <v>0.12910956066745757</v>
      </c>
      <c r="AK65" s="4">
        <f t="shared" ca="1" si="151"/>
        <v>0.12487777414623762</v>
      </c>
      <c r="AL65" s="4">
        <f t="shared" ca="1" si="151"/>
        <v>5.8478602720678501E-2</v>
      </c>
      <c r="AM65" s="4">
        <f t="shared" ca="1" si="151"/>
        <v>5.656186656656411E-2</v>
      </c>
      <c r="AN65" s="4">
        <f t="shared" ca="1" si="151"/>
        <v>5.4647215399063649E-2</v>
      </c>
      <c r="AO65" s="4">
        <f t="shared" ca="1" si="151"/>
        <v>5.2856059512912071E-2</v>
      </c>
      <c r="AP65" s="4">
        <f t="shared" ca="1" si="151"/>
        <v>5.1123611822321162E-2</v>
      </c>
      <c r="AQ65" s="4">
        <f t="shared" ca="1" si="151"/>
        <v>4.9393048653100874E-2</v>
      </c>
      <c r="AR65" s="4">
        <f t="shared" ca="1" si="151"/>
        <v>4.7774107062318737E-2</v>
      </c>
      <c r="AS65" s="4">
        <f t="shared" ca="1" si="151"/>
        <v>4.6156926523279858E-2</v>
      </c>
      <c r="AT65" s="4">
        <f t="shared" ca="1" si="151"/>
        <v>4.4644054366389407E-2</v>
      </c>
      <c r="AU65" s="4">
        <f t="shared" ca="1" si="151"/>
        <v>4.3180769180198565E-2</v>
      </c>
      <c r="AV65" s="4">
        <f t="shared" ca="1" si="151"/>
        <v>4.1719075725879129E-2</v>
      </c>
      <c r="AW65" s="4">
        <f t="shared" ca="1" si="151"/>
        <v>4.0351661713920309E-2</v>
      </c>
      <c r="AX65" s="4">
        <f t="shared" ca="1" si="151"/>
        <v>3.8985735147118977E-2</v>
      </c>
      <c r="AY65" s="4">
        <f t="shared" ca="1" si="151"/>
        <v>3.7707911044376041E-2</v>
      </c>
      <c r="AZ65" s="4">
        <f t="shared" ca="1" si="151"/>
        <v>3.6431476932709053E-2</v>
      </c>
      <c r="BA65" s="4">
        <f t="shared" ca="1" si="151"/>
        <v>3.5237373008607985E-2</v>
      </c>
      <c r="BB65" s="4">
        <f t="shared" ca="1" si="151"/>
        <v>3.4082407881547393E-2</v>
      </c>
      <c r="BC65" s="4">
        <f t="shared" ca="1" si="151"/>
        <v>3.2928699102067208E-2</v>
      </c>
      <c r="BD65" s="4">
        <f t="shared" ca="1" si="151"/>
        <v>3.1849404708212473E-2</v>
      </c>
      <c r="BE65" s="4">
        <f t="shared" ca="1" si="151"/>
        <v>3.0771284348853227E-2</v>
      </c>
      <c r="BF65" s="4">
        <f t="shared" ca="1" si="151"/>
        <v>2.9762702910926253E-2</v>
      </c>
      <c r="BG65" s="4">
        <f t="shared" ca="1" si="151"/>
        <v>2.8787179453465699E-2</v>
      </c>
      <c r="BH65" s="4">
        <f t="shared" ca="1" si="151"/>
        <v>2.7812717150586086E-2</v>
      </c>
      <c r="BI65" s="4">
        <f t="shared" ca="1" si="151"/>
        <v>2.6901107809280195E-2</v>
      </c>
      <c r="BJ65" s="4">
        <f t="shared" ca="1" si="151"/>
        <v>2.5990490098079352E-2</v>
      </c>
      <c r="BK65" s="4">
        <f t="shared" ca="1" si="151"/>
        <v>2.513860736291738E-2</v>
      </c>
      <c r="BL65" s="4">
        <f t="shared" ca="1" si="151"/>
        <v>2.4287651288472732E-2</v>
      </c>
    </row>
    <row r="66" spans="3:76" x14ac:dyDescent="0.55000000000000004">
      <c r="D66" s="4" t="s">
        <v>186</v>
      </c>
      <c r="E66" s="4">
        <f ca="1">+E15</f>
        <v>91755226.958145365</v>
      </c>
      <c r="F66" s="4">
        <f t="shared" ref="F66:BL66" ca="1" si="152">+F15</f>
        <v>126820808.54689179</v>
      </c>
      <c r="G66" s="4">
        <f t="shared" ca="1" si="152"/>
        <v>126546633.8400507</v>
      </c>
      <c r="H66" s="4">
        <f t="shared" ca="1" si="152"/>
        <v>157732112.25292361</v>
      </c>
      <c r="I66" s="4">
        <f t="shared" ca="1" si="152"/>
        <v>158926461.14530659</v>
      </c>
      <c r="J66" s="4">
        <f t="shared" ca="1" si="152"/>
        <v>178007627.45674321</v>
      </c>
      <c r="K66" s="4">
        <f t="shared" ca="1" si="152"/>
        <v>175442615.3080211</v>
      </c>
      <c r="L66" s="4">
        <f t="shared" ca="1" si="152"/>
        <v>171001327.2587136</v>
      </c>
      <c r="M66" s="4">
        <f t="shared" ca="1" si="152"/>
        <v>197878817.73993629</v>
      </c>
      <c r="N66" s="4">
        <f t="shared" ca="1" si="152"/>
        <v>228708315.32775009</v>
      </c>
      <c r="O66" s="4">
        <f t="shared" ca="1" si="152"/>
        <v>248560108.0179809</v>
      </c>
      <c r="P66" s="4">
        <f t="shared" ca="1" si="152"/>
        <v>223431040.49786001</v>
      </c>
      <c r="Q66" s="4">
        <f t="shared" ca="1" si="152"/>
        <v>211997173.0785161</v>
      </c>
      <c r="R66" s="4">
        <f t="shared" ca="1" si="152"/>
        <v>204358072.26958531</v>
      </c>
      <c r="S66" s="4">
        <f t="shared" ca="1" si="152"/>
        <v>203901883.43931431</v>
      </c>
      <c r="T66" s="4">
        <f t="shared" ca="1" si="152"/>
        <v>240750216.43051949</v>
      </c>
      <c r="U66" s="4">
        <f t="shared" ca="1" si="152"/>
        <v>231439196.90173399</v>
      </c>
      <c r="V66" s="4">
        <f t="shared" ca="1" si="152"/>
        <v>287666359.49312979</v>
      </c>
      <c r="W66" s="4">
        <f t="shared" ca="1" si="152"/>
        <v>297414632.40265387</v>
      </c>
      <c r="X66" s="4">
        <f t="shared" ca="1" si="152"/>
        <v>307835021.9687655</v>
      </c>
      <c r="Y66" s="4">
        <f t="shared" ca="1" si="152"/>
        <v>318266758.96626639</v>
      </c>
      <c r="Z66" s="4">
        <f t="shared" ca="1" si="152"/>
        <v>329417735.59300578</v>
      </c>
      <c r="AA66" s="4">
        <f t="shared" ca="1" si="152"/>
        <v>340580855.2343027</v>
      </c>
      <c r="AB66" s="4">
        <f t="shared" ca="1" si="152"/>
        <v>352513641.33036858</v>
      </c>
      <c r="AC66" s="4">
        <f t="shared" ca="1" si="152"/>
        <v>364459421.80353004</v>
      </c>
      <c r="AD66" s="4">
        <f t="shared" ca="1" si="152"/>
        <v>376810014.04673964</v>
      </c>
      <c r="AE66" s="4">
        <f t="shared" ca="1" si="152"/>
        <v>390012145.72082341</v>
      </c>
      <c r="AF66" s="4">
        <f t="shared" ca="1" si="152"/>
        <v>403228654.04391927</v>
      </c>
      <c r="AG66" s="4">
        <f t="shared" ca="1" si="152"/>
        <v>417356404.33452338</v>
      </c>
      <c r="AH66" s="4">
        <f t="shared" ca="1" si="152"/>
        <v>431499539.23969412</v>
      </c>
      <c r="AI66" s="4">
        <f t="shared" ca="1" si="152"/>
        <v>446121948.60398054</v>
      </c>
      <c r="AJ66" s="4">
        <f t="shared" ca="1" si="152"/>
        <v>461752532.95314813</v>
      </c>
      <c r="AK66" s="4">
        <f t="shared" ca="1" si="152"/>
        <v>477400138.44939947</v>
      </c>
      <c r="AL66" s="4">
        <f t="shared" ca="1" si="152"/>
        <v>494126603.38950849</v>
      </c>
      <c r="AM66" s="4">
        <f t="shared" ca="1" si="152"/>
        <v>510871282.85145342</v>
      </c>
      <c r="AN66" s="4">
        <f t="shared" ca="1" si="152"/>
        <v>528770461.99555218</v>
      </c>
      <c r="AO66" s="4">
        <f t="shared" ca="1" si="152"/>
        <v>546689132.70529461</v>
      </c>
      <c r="AP66" s="4">
        <f t="shared" ca="1" si="152"/>
        <v>565215021.07010925</v>
      </c>
      <c r="AQ66" s="4">
        <f t="shared" ca="1" si="152"/>
        <v>585018218.58123493</v>
      </c>
      <c r="AR66" s="4">
        <f t="shared" ca="1" si="152"/>
        <v>604842981.06587923</v>
      </c>
      <c r="AS66" s="4">
        <f t="shared" ca="1" si="152"/>
        <v>626034606.50178564</v>
      </c>
      <c r="AT66" s="4">
        <f t="shared" ca="1" si="152"/>
        <v>647249308.85954165</v>
      </c>
      <c r="AU66" s="4">
        <f t="shared" ca="1" si="152"/>
        <v>669182922.90597093</v>
      </c>
      <c r="AV66" s="4">
        <f t="shared" ca="1" si="152"/>
        <v>692628799.42972255</v>
      </c>
      <c r="AW66" s="4">
        <f t="shared" ca="1" si="152"/>
        <v>716100207.67409956</v>
      </c>
      <c r="AX66" s="4">
        <f t="shared" ca="1" si="152"/>
        <v>741189905.08426321</v>
      </c>
      <c r="AY66" s="4">
        <f t="shared" ca="1" si="152"/>
        <v>766306924.27718091</v>
      </c>
      <c r="AZ66" s="4">
        <f t="shared" ca="1" si="152"/>
        <v>793155692.99332941</v>
      </c>
      <c r="BA66" s="4">
        <f t="shared" ca="1" si="152"/>
        <v>820033699.05794334</v>
      </c>
      <c r="BB66" s="4">
        <f t="shared" ca="1" si="152"/>
        <v>847822531.60516524</v>
      </c>
      <c r="BC66" s="4">
        <f t="shared" ca="1" si="152"/>
        <v>877527327.87185359</v>
      </c>
      <c r="BD66" s="4">
        <f t="shared" ca="1" si="152"/>
        <v>907264471.59881949</v>
      </c>
      <c r="BE66" s="4">
        <f t="shared" ca="1" si="152"/>
        <v>939051909.75267887</v>
      </c>
      <c r="BF66" s="4">
        <f t="shared" ca="1" si="152"/>
        <v>970873963.28931284</v>
      </c>
      <c r="BG66" s="4">
        <f t="shared" ca="1" si="152"/>
        <v>1003774384.3589567</v>
      </c>
      <c r="BH66" s="4">
        <f t="shared" ca="1" si="152"/>
        <v>1038943199.1445838</v>
      </c>
      <c r="BI66" s="4">
        <f t="shared" ca="1" si="152"/>
        <v>1074150311.5111494</v>
      </c>
      <c r="BJ66" s="4">
        <f t="shared" ca="1" si="152"/>
        <v>1111784857.6263936</v>
      </c>
      <c r="BK66" s="4">
        <f t="shared" ca="1" si="152"/>
        <v>1149460386.4157703</v>
      </c>
      <c r="BL66" s="4">
        <f t="shared" ca="1" si="152"/>
        <v>1189733539.4899926</v>
      </c>
    </row>
    <row r="67" spans="3:76" x14ac:dyDescent="0.55000000000000004">
      <c r="D67" s="4" t="s">
        <v>190</v>
      </c>
      <c r="E67" s="51">
        <f ca="1">-E24*36</f>
        <v>200303.27272727276</v>
      </c>
      <c r="F67" s="51">
        <f ca="1">+E67+F24</f>
        <v>194739.29292929298</v>
      </c>
      <c r="G67" s="51">
        <f t="shared" ref="G67:AN67" ca="1" si="153">+F67+G24</f>
        <v>189175.31313131319</v>
      </c>
      <c r="H67" s="51">
        <f t="shared" ca="1" si="153"/>
        <v>183611.3333333334</v>
      </c>
      <c r="I67" s="51">
        <f t="shared" ca="1" si="153"/>
        <v>178047.35353535361</v>
      </c>
      <c r="J67" s="51">
        <f t="shared" ca="1" si="153"/>
        <v>172483.37373737383</v>
      </c>
      <c r="K67" s="51">
        <f t="shared" ca="1" si="153"/>
        <v>166919.39393939404</v>
      </c>
      <c r="L67" s="51">
        <f t="shared" ca="1" si="153"/>
        <v>161355.41414141425</v>
      </c>
      <c r="M67" s="51">
        <f t="shared" ca="1" si="153"/>
        <v>155791.43434343446</v>
      </c>
      <c r="N67" s="51">
        <f t="shared" ca="1" si="153"/>
        <v>150227.45454545468</v>
      </c>
      <c r="O67" s="51">
        <f t="shared" ca="1" si="153"/>
        <v>144663.47474747489</v>
      </c>
      <c r="P67" s="51">
        <f t="shared" ca="1" si="153"/>
        <v>139099.4949494951</v>
      </c>
      <c r="Q67" s="51">
        <f t="shared" ca="1" si="153"/>
        <v>133535.51515151531</v>
      </c>
      <c r="R67" s="51">
        <f t="shared" ca="1" si="153"/>
        <v>127971.53535353551</v>
      </c>
      <c r="S67" s="51">
        <f t="shared" ca="1" si="153"/>
        <v>122407.55555555571</v>
      </c>
      <c r="T67" s="51">
        <f t="shared" ca="1" si="153"/>
        <v>116843.57575757591</v>
      </c>
      <c r="U67" s="51">
        <f t="shared" ca="1" si="153"/>
        <v>111279.5959595961</v>
      </c>
      <c r="V67" s="51">
        <f t="shared" ca="1" si="153"/>
        <v>105715.6161616163</v>
      </c>
      <c r="W67" s="51">
        <f t="shared" ca="1" si="153"/>
        <v>100151.6363636365</v>
      </c>
      <c r="X67" s="51">
        <f t="shared" ca="1" si="153"/>
        <v>94587.656565656696</v>
      </c>
      <c r="Y67" s="51">
        <f t="shared" ca="1" si="153"/>
        <v>89023.676767676894</v>
      </c>
      <c r="Z67" s="51">
        <f t="shared" ca="1" si="153"/>
        <v>83459.696969697092</v>
      </c>
      <c r="AA67" s="51">
        <f t="shared" ca="1" si="153"/>
        <v>77895.71717171729</v>
      </c>
      <c r="AB67" s="51">
        <f t="shared" ca="1" si="153"/>
        <v>72331.737373737487</v>
      </c>
      <c r="AC67" s="51">
        <f t="shared" ca="1" si="153"/>
        <v>66767.757575757685</v>
      </c>
      <c r="AD67" s="51">
        <f t="shared" ca="1" si="153"/>
        <v>61203.777777777883</v>
      </c>
      <c r="AE67" s="51">
        <f t="shared" ca="1" si="153"/>
        <v>55639.797979798081</v>
      </c>
      <c r="AF67" s="51">
        <f t="shared" ca="1" si="153"/>
        <v>50075.818181818278</v>
      </c>
      <c r="AG67" s="51">
        <f t="shared" ca="1" si="153"/>
        <v>44511.838383838476</v>
      </c>
      <c r="AH67" s="51">
        <f t="shared" ca="1" si="153"/>
        <v>38947.858585858674</v>
      </c>
      <c r="AI67" s="51">
        <f t="shared" ca="1" si="153"/>
        <v>33383.878787878872</v>
      </c>
      <c r="AJ67" s="51">
        <f t="shared" ca="1" si="153"/>
        <v>27819.898989899073</v>
      </c>
      <c r="AK67" s="51">
        <f t="shared" ca="1" si="153"/>
        <v>22255.919191919274</v>
      </c>
      <c r="AL67" s="51">
        <f t="shared" ca="1" si="153"/>
        <v>16691.939393939476</v>
      </c>
      <c r="AM67" s="51">
        <f t="shared" ca="1" si="153"/>
        <v>11127.959595959677</v>
      </c>
      <c r="AN67" s="51">
        <f t="shared" ca="1" si="153"/>
        <v>5563.9797979798786</v>
      </c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</row>
    <row r="68" spans="3:76" x14ac:dyDescent="0.55000000000000004">
      <c r="D68" s="4" t="s">
        <v>189</v>
      </c>
      <c r="E68" s="4">
        <f ca="1">+E20*36</f>
        <v>113720.72727272729</v>
      </c>
      <c r="F68" s="4">
        <f ca="1">+E68-F20</f>
        <v>110561.81818181821</v>
      </c>
      <c r="G68" s="4">
        <f t="shared" ref="G68:AN68" ca="1" si="154">+F68-G20</f>
        <v>107402.90909090912</v>
      </c>
      <c r="H68" s="4">
        <f t="shared" ca="1" si="154"/>
        <v>104244.00000000003</v>
      </c>
      <c r="I68" s="4">
        <f t="shared" ca="1" si="154"/>
        <v>101085.09090909094</v>
      </c>
      <c r="J68" s="4">
        <f t="shared" ca="1" si="154"/>
        <v>97926.181818181853</v>
      </c>
      <c r="K68" s="4">
        <f t="shared" ca="1" si="154"/>
        <v>94767.272727272764</v>
      </c>
      <c r="L68" s="4">
        <f t="shared" ca="1" si="154"/>
        <v>91608.363636363676</v>
      </c>
      <c r="M68" s="4">
        <f t="shared" ca="1" si="154"/>
        <v>88449.454545454588</v>
      </c>
      <c r="N68" s="4">
        <f t="shared" ca="1" si="154"/>
        <v>85290.5454545455</v>
      </c>
      <c r="O68" s="4">
        <f t="shared" ca="1" si="154"/>
        <v>82131.636363636411</v>
      </c>
      <c r="P68" s="4">
        <f t="shared" ca="1" si="154"/>
        <v>78972.727272727323</v>
      </c>
      <c r="Q68" s="4">
        <f t="shared" ca="1" si="154"/>
        <v>75813.818181818235</v>
      </c>
      <c r="R68" s="4">
        <f t="shared" ca="1" si="154"/>
        <v>72654.909090909146</v>
      </c>
      <c r="S68" s="4">
        <f t="shared" ca="1" si="154"/>
        <v>69496.000000000058</v>
      </c>
      <c r="T68" s="4">
        <f t="shared" ca="1" si="154"/>
        <v>66337.09090909097</v>
      </c>
      <c r="U68" s="4">
        <f t="shared" ca="1" si="154"/>
        <v>63178.181818181882</v>
      </c>
      <c r="V68" s="4">
        <f t="shared" ca="1" si="154"/>
        <v>60019.272727272793</v>
      </c>
      <c r="W68" s="4">
        <f t="shared" ca="1" si="154"/>
        <v>56860.363636363705</v>
      </c>
      <c r="X68" s="4">
        <f t="shared" ca="1" si="154"/>
        <v>53701.454545454617</v>
      </c>
      <c r="Y68" s="4">
        <f t="shared" ca="1" si="154"/>
        <v>50542.545454545529</v>
      </c>
      <c r="Z68" s="4">
        <f t="shared" ca="1" si="154"/>
        <v>47383.63636363644</v>
      </c>
      <c r="AA68" s="4">
        <f t="shared" ca="1" si="154"/>
        <v>44224.727272727352</v>
      </c>
      <c r="AB68" s="4">
        <f t="shared" ca="1" si="154"/>
        <v>41065.818181818264</v>
      </c>
      <c r="AC68" s="4">
        <f t="shared" ca="1" si="154"/>
        <v>37906.909090909176</v>
      </c>
      <c r="AD68" s="4">
        <f t="shared" ca="1" si="154"/>
        <v>34748.000000000087</v>
      </c>
      <c r="AE68" s="4">
        <f t="shared" ca="1" si="154"/>
        <v>31589.090909090995</v>
      </c>
      <c r="AF68" s="4">
        <f t="shared" ca="1" si="154"/>
        <v>28430.181818181904</v>
      </c>
      <c r="AG68" s="4">
        <f t="shared" ca="1" si="154"/>
        <v>25271.272727272812</v>
      </c>
      <c r="AH68" s="4">
        <f t="shared" ca="1" si="154"/>
        <v>22112.36363636372</v>
      </c>
      <c r="AI68" s="4">
        <f t="shared" ca="1" si="154"/>
        <v>18953.454545454628</v>
      </c>
      <c r="AJ68" s="4">
        <f t="shared" ca="1" si="154"/>
        <v>15794.545454545536</v>
      </c>
      <c r="AK68" s="4">
        <f t="shared" ca="1" si="154"/>
        <v>12635.636363636444</v>
      </c>
      <c r="AL68" s="4">
        <f t="shared" ca="1" si="154"/>
        <v>9476.7272727273521</v>
      </c>
      <c r="AM68" s="4">
        <f t="shared" ca="1" si="154"/>
        <v>6317.8181818182602</v>
      </c>
      <c r="AN68" s="4">
        <f t="shared" ca="1" si="154"/>
        <v>3158.9090909091688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</row>
    <row r="69" spans="3:76" s="90" customFormat="1" x14ac:dyDescent="0.55000000000000004">
      <c r="C69" s="48"/>
      <c r="D69" s="48" t="s">
        <v>191</v>
      </c>
      <c r="E69" s="48">
        <f ca="1">+E68+E67+E55</f>
        <v>332569.62437886174</v>
      </c>
      <c r="F69" s="48">
        <f t="shared" ref="F69:BL69" ca="1" si="155">+F68+F67+F55</f>
        <v>357728.99214860471</v>
      </c>
      <c r="G69" s="48">
        <f t="shared" ca="1" si="155"/>
        <v>357447.5032497503</v>
      </c>
      <c r="H69" s="48">
        <f t="shared" ca="1" si="155"/>
        <v>405672.83954901225</v>
      </c>
      <c r="I69" s="48">
        <f t="shared" ca="1" si="155"/>
        <v>409796.19474810461</v>
      </c>
      <c r="J69" s="48">
        <f t="shared" ca="1" si="155"/>
        <v>394882.63197147852</v>
      </c>
      <c r="K69" s="48">
        <f t="shared" ca="1" si="155"/>
        <v>376609.33356697089</v>
      </c>
      <c r="L69" s="48">
        <f t="shared" ca="1" si="155"/>
        <v>372065.5105450087</v>
      </c>
      <c r="M69" s="48">
        <f t="shared" ca="1" si="155"/>
        <v>387647.82753397187</v>
      </c>
      <c r="N69" s="48">
        <f t="shared" ca="1" si="155"/>
        <v>380810.90444558609</v>
      </c>
      <c r="O69" s="48">
        <f t="shared" ca="1" si="155"/>
        <v>345027.44730555697</v>
      </c>
      <c r="P69" s="48">
        <f t="shared" ca="1" si="155"/>
        <v>301438.93288762879</v>
      </c>
      <c r="Q69" s="48">
        <f t="shared" ca="1" si="155"/>
        <v>310425.68108925864</v>
      </c>
      <c r="R69" s="48">
        <f t="shared" ca="1" si="155"/>
        <v>302473.78306118643</v>
      </c>
      <c r="S69" s="48">
        <f t="shared" ca="1" si="155"/>
        <v>284087.18171369698</v>
      </c>
      <c r="T69" s="48">
        <f t="shared" ca="1" si="155"/>
        <v>282837.40792985994</v>
      </c>
      <c r="U69" s="48">
        <f t="shared" ca="1" si="155"/>
        <v>259787.91327724187</v>
      </c>
      <c r="V69" s="48">
        <f t="shared" ca="1" si="155"/>
        <v>263281.28173548274</v>
      </c>
      <c r="W69" s="48">
        <f t="shared" ca="1" si="155"/>
        <v>259561.81834082905</v>
      </c>
      <c r="X69" s="48">
        <f t="shared" ca="1" si="155"/>
        <v>255903.62614267925</v>
      </c>
      <c r="Y69" s="48">
        <f t="shared" ca="1" si="155"/>
        <v>252206.93107453635</v>
      </c>
      <c r="Z69" s="48">
        <f t="shared" ca="1" si="155"/>
        <v>248579.39517443356</v>
      </c>
      <c r="AA69" s="48">
        <f t="shared" ca="1" si="155"/>
        <v>244911.00603743165</v>
      </c>
      <c r="AB69" s="48">
        <f t="shared" ca="1" si="155"/>
        <v>241319.68873511715</v>
      </c>
      <c r="AC69" s="48">
        <f t="shared" ca="1" si="155"/>
        <v>237685.13754107265</v>
      </c>
      <c r="AD69" s="48">
        <f t="shared" ca="1" si="155"/>
        <v>234070.03850778297</v>
      </c>
      <c r="AE69" s="48">
        <f t="shared" ca="1" si="155"/>
        <v>230543.91880244104</v>
      </c>
      <c r="AF69" s="48">
        <f t="shared" ca="1" si="155"/>
        <v>226970.93778579208</v>
      </c>
      <c r="AG69" s="48">
        <f t="shared" ca="1" si="155"/>
        <v>223494.94969957048</v>
      </c>
      <c r="AH69" s="48">
        <f t="shared" ca="1" si="155"/>
        <v>219969.63285613715</v>
      </c>
      <c r="AI69" s="48">
        <f t="shared" ca="1" si="155"/>
        <v>216470.50856725441</v>
      </c>
      <c r="AJ69" s="48">
        <f t="shared" ca="1" si="155"/>
        <v>213080.47252231438</v>
      </c>
      <c r="AK69" s="48">
        <f t="shared" ca="1" si="155"/>
        <v>209637.34033944237</v>
      </c>
      <c r="AL69" s="48">
        <f t="shared" ca="1" si="155"/>
        <v>204935.57546463268</v>
      </c>
      <c r="AM69" s="48">
        <f t="shared" ca="1" si="155"/>
        <v>200182.37557647121</v>
      </c>
      <c r="AN69" s="48">
        <f t="shared" ca="1" si="155"/>
        <v>195557.93679803936</v>
      </c>
      <c r="AO69" s="48">
        <f t="shared" ca="1" si="155"/>
        <v>190880.03864844111</v>
      </c>
      <c r="AP69" s="48">
        <f t="shared" ca="1" si="155"/>
        <v>194963.85490783653</v>
      </c>
      <c r="AQ69" s="48">
        <f t="shared" ca="1" si="155"/>
        <v>199185.64764707306</v>
      </c>
      <c r="AR69" s="48">
        <f t="shared" ca="1" si="155"/>
        <v>203350.86797432372</v>
      </c>
      <c r="AS69" s="48">
        <f t="shared" ca="1" si="155"/>
        <v>207660.37350276022</v>
      </c>
      <c r="AT69" s="48">
        <f t="shared" ca="1" si="155"/>
        <v>211911.16173872849</v>
      </c>
      <c r="AU69" s="48">
        <f t="shared" ca="1" si="155"/>
        <v>216205.85678278143</v>
      </c>
      <c r="AV69" s="48">
        <f t="shared" ca="1" si="155"/>
        <v>220654.48794177154</v>
      </c>
      <c r="AW69" s="48">
        <f t="shared" ca="1" si="155"/>
        <v>225041.09988477235</v>
      </c>
      <c r="AX69" s="48">
        <f t="shared" ca="1" si="155"/>
        <v>229588.26942825766</v>
      </c>
      <c r="AY69" s="48">
        <f t="shared" ca="1" si="155"/>
        <v>234071.14137016784</v>
      </c>
      <c r="AZ69" s="48">
        <f t="shared" ca="1" si="155"/>
        <v>238721.32921733017</v>
      </c>
      <c r="BA69" s="48">
        <f t="shared" ca="1" si="155"/>
        <v>243304.88374811856</v>
      </c>
      <c r="BB69" s="48">
        <f t="shared" ca="1" si="155"/>
        <v>247939.84442300009</v>
      </c>
      <c r="BC69" s="48">
        <f t="shared" ca="1" si="155"/>
        <v>252752.48386144949</v>
      </c>
      <c r="BD69" s="48">
        <f t="shared" ca="1" si="155"/>
        <v>257494.88968415582</v>
      </c>
      <c r="BE69" s="48">
        <f t="shared" ca="1" si="155"/>
        <v>262422.10337707587</v>
      </c>
      <c r="BF69" s="48">
        <f t="shared" ca="1" si="155"/>
        <v>267276.59482349391</v>
      </c>
      <c r="BG69" s="48">
        <f t="shared" ca="1" si="155"/>
        <v>272188.16236421966</v>
      </c>
      <c r="BH69" s="48">
        <f t="shared" ca="1" si="155"/>
        <v>277295.48497110867</v>
      </c>
      <c r="BI69" s="48">
        <f t="shared" ca="1" si="155"/>
        <v>282326.24637701688</v>
      </c>
      <c r="BJ69" s="48">
        <f t="shared" ca="1" si="155"/>
        <v>287560.3064104715</v>
      </c>
      <c r="BK69" s="48">
        <f t="shared" ca="1" si="155"/>
        <v>292715.14885359374</v>
      </c>
      <c r="BL69" s="48">
        <f t="shared" ca="1" si="155"/>
        <v>298081.01244187949</v>
      </c>
      <c r="BM69" s="48"/>
      <c r="BN69" s="48"/>
      <c r="BO69" s="48"/>
      <c r="BP69" s="48"/>
      <c r="BQ69" s="48"/>
      <c r="BR69" s="48"/>
      <c r="BS69" s="48"/>
      <c r="BT69" s="48"/>
      <c r="BU69" s="48"/>
      <c r="BV69" s="48"/>
      <c r="BX69" s="91"/>
    </row>
    <row r="70" spans="3:76" x14ac:dyDescent="0.55000000000000004">
      <c r="D70" s="4" t="s">
        <v>193</v>
      </c>
      <c r="E70" s="4">
        <f ca="1">+(E67+E68)/E12</f>
        <v>9.7227404019271866</v>
      </c>
    </row>
    <row r="71" spans="3:76" s="90" customFormat="1" x14ac:dyDescent="0.55000000000000004">
      <c r="C71" s="48"/>
      <c r="D71" s="48" t="s">
        <v>192</v>
      </c>
      <c r="E71" s="48">
        <f ca="1">+$E$70*E12</f>
        <v>314024.00000000006</v>
      </c>
      <c r="F71" s="48">
        <f t="shared" ref="F71:BL71" ca="1" si="156">+$E$70*F12</f>
        <v>475753.32780190912</v>
      </c>
      <c r="G71" s="48">
        <f t="shared" ca="1" si="156"/>
        <v>394930.6175257889</v>
      </c>
      <c r="H71" s="48">
        <f t="shared" ca="1" si="156"/>
        <v>606260.11657851341</v>
      </c>
      <c r="I71" s="48">
        <f t="shared" ca="1" si="156"/>
        <v>571268.36278159358</v>
      </c>
      <c r="J71" s="48">
        <f t="shared" ca="1" si="156"/>
        <v>475778.12078993407</v>
      </c>
      <c r="K71" s="48">
        <f t="shared" ca="1" si="156"/>
        <v>395564.05406297446</v>
      </c>
      <c r="L71" s="48">
        <f t="shared" ca="1" si="156"/>
        <v>373181.3333836979</v>
      </c>
      <c r="M71" s="48">
        <f t="shared" ca="1" si="156"/>
        <v>411978.470546528</v>
      </c>
      <c r="N71" s="48">
        <f t="shared" ca="1" si="156"/>
        <v>386261.62772862258</v>
      </c>
      <c r="O71" s="48">
        <f t="shared" ca="1" si="156"/>
        <v>294394.27326552913</v>
      </c>
      <c r="P71" s="48">
        <f t="shared" ca="1" si="156"/>
        <v>194004.74238533853</v>
      </c>
      <c r="Q71" s="48">
        <f t="shared" ca="1" si="156"/>
        <v>220580.58931775426</v>
      </c>
      <c r="R71" s="48">
        <f t="shared" ca="1" si="156"/>
        <v>209238.33204707803</v>
      </c>
      <c r="S71" s="48">
        <f t="shared" ca="1" si="156"/>
        <v>179942.25680501113</v>
      </c>
      <c r="T71" s="48">
        <f t="shared" ca="1" si="156"/>
        <v>186397.96197708274</v>
      </c>
      <c r="U71" s="48">
        <f t="shared" ca="1" si="156"/>
        <v>153226.59686561572</v>
      </c>
      <c r="V71" s="48">
        <f t="shared" ca="1" si="156"/>
        <v>168705.91146871433</v>
      </c>
      <c r="W71" s="48">
        <f t="shared" ca="1" si="156"/>
        <v>171253.06309721529</v>
      </c>
      <c r="X71" s="48">
        <f t="shared" ca="1" si="156"/>
        <v>173925.52811038651</v>
      </c>
      <c r="Y71" s="48">
        <f t="shared" ca="1" si="156"/>
        <v>176551.48643222285</v>
      </c>
      <c r="Z71" s="48">
        <f t="shared" ca="1" si="156"/>
        <v>179306.63522769662</v>
      </c>
      <c r="AA71" s="48">
        <f t="shared" ca="1" si="156"/>
        <v>182013.83845457315</v>
      </c>
      <c r="AB71" s="48">
        <f t="shared" ca="1" si="156"/>
        <v>184854.22919787149</v>
      </c>
      <c r="AC71" s="48">
        <f t="shared" ca="1" si="156"/>
        <v>187645.19097767823</v>
      </c>
      <c r="AD71" s="48">
        <f t="shared" ca="1" si="156"/>
        <v>190478.29119105035</v>
      </c>
      <c r="AE71" s="48">
        <f t="shared" ca="1" si="156"/>
        <v>193450.77273252065</v>
      </c>
      <c r="AF71" s="48">
        <f t="shared" ca="1" si="156"/>
        <v>196371.52664393155</v>
      </c>
      <c r="AG71" s="48">
        <f t="shared" ca="1" si="156"/>
        <v>199435.97422254799</v>
      </c>
      <c r="AH71" s="48">
        <f t="shared" ca="1" si="156"/>
        <v>202447.09376246305</v>
      </c>
      <c r="AI71" s="48">
        <f t="shared" ca="1" si="156"/>
        <v>205503.67571666426</v>
      </c>
      <c r="AJ71" s="48">
        <f t="shared" ca="1" si="156"/>
        <v>208710.63373246978</v>
      </c>
      <c r="AK71" s="48">
        <f t="shared" ca="1" si="156"/>
        <v>211861.78371867345</v>
      </c>
      <c r="AL71" s="48">
        <f t="shared" ca="1" si="156"/>
        <v>215167.96227324207</v>
      </c>
      <c r="AM71" s="48">
        <f t="shared" ca="1" si="156"/>
        <v>218416.60614549383</v>
      </c>
      <c r="AN71" s="48">
        <f t="shared" ca="1" si="156"/>
        <v>221825.07503745201</v>
      </c>
      <c r="AO71" s="48">
        <f t="shared" ca="1" si="156"/>
        <v>225174.22917322014</v>
      </c>
      <c r="AP71" s="48">
        <f t="shared" ca="1" si="156"/>
        <v>228573.94942926677</v>
      </c>
      <c r="AQ71" s="48">
        <f t="shared" ca="1" si="156"/>
        <v>232140.92727903105</v>
      </c>
      <c r="AR71" s="48">
        <f t="shared" ca="1" si="156"/>
        <v>235645.83197272429</v>
      </c>
      <c r="AS71" s="48">
        <f t="shared" ca="1" si="156"/>
        <v>239323.16906706418</v>
      </c>
      <c r="AT71" s="48">
        <f t="shared" ca="1" si="156"/>
        <v>242936.51251496232</v>
      </c>
      <c r="AU71" s="48">
        <f t="shared" ca="1" si="156"/>
        <v>246604.41086000382</v>
      </c>
      <c r="AV71" s="48">
        <f t="shared" ca="1" si="156"/>
        <v>250452.76047897054</v>
      </c>
      <c r="AW71" s="48">
        <f t="shared" ca="1" si="156"/>
        <v>254234.14046241497</v>
      </c>
      <c r="AX71" s="48">
        <f t="shared" ca="1" si="156"/>
        <v>258201.5547278974</v>
      </c>
      <c r="AY71" s="48">
        <f t="shared" ca="1" si="156"/>
        <v>262099.92737459971</v>
      </c>
      <c r="AZ71" s="48">
        <f t="shared" ca="1" si="156"/>
        <v>266190.09004494973</v>
      </c>
      <c r="BA71" s="48">
        <f t="shared" ca="1" si="156"/>
        <v>270209.07500787167</v>
      </c>
      <c r="BB71" s="48">
        <f t="shared" ca="1" si="156"/>
        <v>274288.73931512772</v>
      </c>
      <c r="BC71" s="48">
        <f t="shared" ca="1" si="156"/>
        <v>278569.11273484514</v>
      </c>
      <c r="BD71" s="48">
        <f t="shared" ca="1" si="156"/>
        <v>282774.99836727709</v>
      </c>
      <c r="BE71" s="48">
        <f t="shared" ca="1" si="156"/>
        <v>287187.80288048508</v>
      </c>
      <c r="BF71" s="48">
        <f t="shared" ca="1" si="156"/>
        <v>291523.81501796294</v>
      </c>
      <c r="BG71" s="48">
        <f t="shared" ca="1" si="156"/>
        <v>295925.29303201294</v>
      </c>
      <c r="BH71" s="48">
        <f t="shared" ca="1" si="156"/>
        <v>300543.31257477304</v>
      </c>
      <c r="BI71" s="48">
        <f t="shared" ca="1" si="156"/>
        <v>305080.96855490655</v>
      </c>
      <c r="BJ71" s="48">
        <f t="shared" ca="1" si="156"/>
        <v>309841.86567348556</v>
      </c>
      <c r="BK71" s="48">
        <f t="shared" ca="1" si="156"/>
        <v>314519.9128495286</v>
      </c>
      <c r="BL71" s="48">
        <f t="shared" ca="1" si="156"/>
        <v>319428.10805394861</v>
      </c>
      <c r="BM71" s="48"/>
      <c r="BN71" s="48"/>
      <c r="BO71" s="48"/>
      <c r="BP71" s="48"/>
      <c r="BQ71" s="48"/>
      <c r="BR71" s="48"/>
      <c r="BS71" s="48"/>
      <c r="BT71" s="48"/>
      <c r="BU71" s="48"/>
      <c r="BV71" s="48"/>
      <c r="BX71" s="91"/>
    </row>
  </sheetData>
  <phoneticPr fontId="4" type="noConversion"/>
  <conditionalFormatting sqref="E38:BX38">
    <cfRule type="cellIs" dxfId="5" priority="5" operator="lessThan">
      <formula>0</formula>
    </cfRule>
    <cfRule type="cellIs" dxfId="4" priority="6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15240</xdr:rowOff>
                  </from>
                  <to>
                    <xdr:col>1</xdr:col>
                    <xdr:colOff>2049780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Drop Down 2">
              <controlPr defaultSize="0" autoLine="0" autoPict="0">
                <anchor moveWithCells="1">
                  <from>
                    <xdr:col>1</xdr:col>
                    <xdr:colOff>0</xdr:colOff>
                    <xdr:row>2</xdr:row>
                    <xdr:rowOff>15240</xdr:rowOff>
                  </from>
                  <to>
                    <xdr:col>1</xdr:col>
                    <xdr:colOff>2049780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Q25"/>
  <sheetViews>
    <sheetView topLeftCell="B1" workbookViewId="0">
      <selection activeCell="M9" sqref="M9"/>
    </sheetView>
  </sheetViews>
  <sheetFormatPr defaultColWidth="10.7890625" defaultRowHeight="14.4" x14ac:dyDescent="0.55000000000000004"/>
  <cols>
    <col min="2" max="2" width="29.68359375" style="1" bestFit="1" customWidth="1"/>
    <col min="3" max="3" width="6.3125" customWidth="1"/>
    <col min="5" max="5" width="17.3125" bestFit="1" customWidth="1"/>
    <col min="7" max="7" width="16" bestFit="1" customWidth="1"/>
    <col min="8" max="8" width="15" customWidth="1"/>
    <col min="9" max="9" width="15" style="19" customWidth="1"/>
    <col min="11" max="11" width="13.41796875" customWidth="1"/>
  </cols>
  <sheetData>
    <row r="1" spans="2:17" x14ac:dyDescent="0.55000000000000004">
      <c r="B1" s="1" t="s">
        <v>104</v>
      </c>
      <c r="C1">
        <v>1</v>
      </c>
      <c r="H1" s="3">
        <v>1</v>
      </c>
      <c r="I1" s="3"/>
      <c r="J1" s="3">
        <v>0.1</v>
      </c>
      <c r="K1" s="3">
        <v>0.2</v>
      </c>
      <c r="N1" s="75"/>
      <c r="O1" s="41"/>
      <c r="Q1" s="3"/>
    </row>
    <row r="2" spans="2:17" x14ac:dyDescent="0.55000000000000004">
      <c r="B2" s="1" t="s">
        <v>105</v>
      </c>
      <c r="C2">
        <f ca="1">+('PL2'!I3)</f>
        <v>61.81818181818182</v>
      </c>
      <c r="D2" s="8" t="s">
        <v>100</v>
      </c>
      <c r="E2" s="1" t="s">
        <v>103</v>
      </c>
      <c r="F2" s="1" t="s">
        <v>18</v>
      </c>
      <c r="G2" s="1" t="s">
        <v>98</v>
      </c>
      <c r="H2" s="1" t="s">
        <v>101</v>
      </c>
      <c r="I2" s="1" t="s">
        <v>102</v>
      </c>
      <c r="J2" s="1" t="s">
        <v>50</v>
      </c>
      <c r="K2" s="1" t="s">
        <v>88</v>
      </c>
      <c r="L2" s="1" t="s">
        <v>19</v>
      </c>
      <c r="M2" s="1" t="s">
        <v>52</v>
      </c>
      <c r="N2" s="1" t="s">
        <v>106</v>
      </c>
      <c r="O2" s="1" t="s">
        <v>131</v>
      </c>
      <c r="P2" s="1" t="s">
        <v>144</v>
      </c>
    </row>
    <row r="3" spans="2:17" x14ac:dyDescent="0.55000000000000004">
      <c r="B3" s="1" t="s">
        <v>99</v>
      </c>
      <c r="C3">
        <v>300</v>
      </c>
      <c r="D3">
        <v>1</v>
      </c>
      <c r="E3" t="s">
        <v>134</v>
      </c>
      <c r="F3">
        <f>$C$3*$N$16*D3</f>
        <v>3450</v>
      </c>
      <c r="G3">
        <f>+$M$16*$C$3*D3</f>
        <v>338.1</v>
      </c>
      <c r="H3" s="19">
        <v>600000</v>
      </c>
      <c r="I3" s="19">
        <f>25000*D3</f>
        <v>25000</v>
      </c>
      <c r="J3" s="19">
        <f>+$H3*J$1</f>
        <v>60000</v>
      </c>
      <c r="K3" s="19">
        <f>+$H3*K$1</f>
        <v>120000</v>
      </c>
      <c r="L3" s="19">
        <f>+H3+I3+J3+K3</f>
        <v>805000</v>
      </c>
      <c r="M3">
        <v>5</v>
      </c>
      <c r="N3" s="3">
        <v>1</v>
      </c>
      <c r="O3" s="19">
        <v>72</v>
      </c>
      <c r="P3">
        <f>+L3/F3</f>
        <v>233.33333333333334</v>
      </c>
    </row>
    <row r="4" spans="2:17" x14ac:dyDescent="0.55000000000000004">
      <c r="D4">
        <v>1</v>
      </c>
      <c r="E4" s="19" t="s">
        <v>135</v>
      </c>
      <c r="F4" s="19">
        <f t="shared" ref="F4:F7" si="0">$C$3*$N$16*D4</f>
        <v>3450</v>
      </c>
      <c r="G4" s="19">
        <f t="shared" ref="G4:G7" si="1">+$M$16*$C$3*D4</f>
        <v>338.1</v>
      </c>
      <c r="H4" s="19">
        <v>500000</v>
      </c>
      <c r="I4" s="19">
        <f t="shared" ref="I4:I7" si="2">25000*D4</f>
        <v>25000</v>
      </c>
      <c r="J4">
        <f>+$H4*J$1</f>
        <v>50000</v>
      </c>
      <c r="K4" s="19">
        <f>+$H4*K$1</f>
        <v>100000</v>
      </c>
      <c r="L4" s="19">
        <f t="shared" ref="L4:L7" si="3">+H4+I4+J4+K4</f>
        <v>675000</v>
      </c>
      <c r="M4" s="19">
        <v>5</v>
      </c>
      <c r="N4" s="3">
        <v>1</v>
      </c>
      <c r="O4" s="19">
        <v>72</v>
      </c>
      <c r="P4" s="19">
        <f t="shared" ref="P4:P11" si="4">+L4/F4</f>
        <v>195.65217391304347</v>
      </c>
    </row>
    <row r="5" spans="2:17" x14ac:dyDescent="0.55000000000000004">
      <c r="B5" s="8"/>
      <c r="C5" s="4"/>
      <c r="D5">
        <v>1</v>
      </c>
      <c r="E5" s="19" t="s">
        <v>136</v>
      </c>
      <c r="F5" s="19">
        <f t="shared" si="0"/>
        <v>3450</v>
      </c>
      <c r="G5" s="19">
        <f t="shared" si="1"/>
        <v>338.1</v>
      </c>
      <c r="H5" s="19">
        <v>400000</v>
      </c>
      <c r="I5" s="19">
        <f t="shared" si="2"/>
        <v>25000</v>
      </c>
      <c r="J5" s="19">
        <f t="shared" ref="J5:K11" si="5">+$H5*J$1</f>
        <v>40000</v>
      </c>
      <c r="K5" s="19">
        <f t="shared" si="5"/>
        <v>80000</v>
      </c>
      <c r="L5" s="19">
        <f t="shared" si="3"/>
        <v>545000</v>
      </c>
      <c r="M5" s="19">
        <v>5</v>
      </c>
      <c r="N5" s="3">
        <v>1</v>
      </c>
      <c r="O5" s="19">
        <v>72</v>
      </c>
      <c r="P5" s="19">
        <f t="shared" si="4"/>
        <v>157.97101449275362</v>
      </c>
    </row>
    <row r="6" spans="2:17" s="46" customFormat="1" x14ac:dyDescent="0.55000000000000004">
      <c r="B6" s="8"/>
      <c r="C6" s="77"/>
      <c r="D6" s="46">
        <v>1</v>
      </c>
      <c r="E6" s="19" t="s">
        <v>137</v>
      </c>
      <c r="F6" s="19">
        <f t="shared" si="0"/>
        <v>3450</v>
      </c>
      <c r="G6" s="19">
        <f t="shared" si="1"/>
        <v>338.1</v>
      </c>
      <c r="H6" s="19">
        <v>300000</v>
      </c>
      <c r="I6" s="19">
        <f t="shared" si="2"/>
        <v>25000</v>
      </c>
      <c r="J6" s="46">
        <f t="shared" si="5"/>
        <v>30000</v>
      </c>
      <c r="K6" s="46">
        <f t="shared" si="5"/>
        <v>60000</v>
      </c>
      <c r="L6" s="19">
        <f t="shared" si="3"/>
        <v>415000</v>
      </c>
      <c r="M6" s="19">
        <v>5</v>
      </c>
      <c r="N6" s="3">
        <v>1</v>
      </c>
      <c r="O6" s="19">
        <v>72</v>
      </c>
      <c r="P6" s="19">
        <f t="shared" si="4"/>
        <v>120.28985507246377</v>
      </c>
    </row>
    <row r="7" spans="2:17" x14ac:dyDescent="0.55000000000000004">
      <c r="B7" s="8"/>
      <c r="C7" s="4"/>
      <c r="D7" s="46">
        <v>1</v>
      </c>
      <c r="E7" s="19" t="s">
        <v>138</v>
      </c>
      <c r="F7" s="19">
        <f t="shared" si="0"/>
        <v>3450</v>
      </c>
      <c r="G7" s="19">
        <f t="shared" si="1"/>
        <v>338.1</v>
      </c>
      <c r="H7" s="19">
        <v>200000</v>
      </c>
      <c r="I7" s="19">
        <f t="shared" si="2"/>
        <v>25000</v>
      </c>
      <c r="J7">
        <f t="shared" si="5"/>
        <v>20000</v>
      </c>
      <c r="K7">
        <f t="shared" si="5"/>
        <v>40000</v>
      </c>
      <c r="L7" s="19">
        <f t="shared" si="3"/>
        <v>285000</v>
      </c>
      <c r="M7" s="19">
        <v>5</v>
      </c>
      <c r="N7" s="3">
        <v>1</v>
      </c>
      <c r="O7" s="19">
        <v>72</v>
      </c>
      <c r="P7" s="19">
        <f t="shared" si="4"/>
        <v>82.608695652173907</v>
      </c>
    </row>
    <row r="8" spans="2:17" x14ac:dyDescent="0.55000000000000004">
      <c r="B8" s="8"/>
      <c r="C8" s="4"/>
      <c r="D8">
        <f>2000/33000</f>
        <v>6.0606060606060608E-2</v>
      </c>
      <c r="E8" t="s">
        <v>107</v>
      </c>
      <c r="F8" s="19">
        <f t="shared" ref="F8" si="6">$C$3*$N$14*D8</f>
        <v>2000</v>
      </c>
      <c r="G8" s="19">
        <f t="shared" ref="G8" si="7">+$M$14*$C$3*D8</f>
        <v>61.81818181818182</v>
      </c>
      <c r="H8" s="19">
        <f t="shared" ref="H8" si="8">+$C$3*$L$14*D8</f>
        <v>148727.27272727274</v>
      </c>
      <c r="I8" s="19">
        <f t="shared" ref="I8" si="9">25000*D8</f>
        <v>1515.1515151515152</v>
      </c>
      <c r="J8" s="19">
        <f t="shared" si="5"/>
        <v>14872.727272727274</v>
      </c>
      <c r="K8" s="19">
        <f t="shared" si="5"/>
        <v>29745.454545454548</v>
      </c>
      <c r="L8" s="19">
        <f t="shared" ref="L8:L10" si="10">+H8+I8+J8+K8</f>
        <v>194860.60606060608</v>
      </c>
      <c r="M8" s="19">
        <v>3</v>
      </c>
      <c r="N8" s="3">
        <v>1</v>
      </c>
      <c r="O8" s="19">
        <v>80</v>
      </c>
      <c r="P8" s="19">
        <f t="shared" si="4"/>
        <v>97.430303030303037</v>
      </c>
    </row>
    <row r="9" spans="2:17" x14ac:dyDescent="0.55000000000000004">
      <c r="B9" s="68"/>
      <c r="C9" s="59"/>
      <c r="D9">
        <v>1</v>
      </c>
      <c r="E9" s="19" t="s">
        <v>119</v>
      </c>
      <c r="F9" s="19">
        <f>$C$3*$N$16*D9</f>
        <v>3450</v>
      </c>
      <c r="G9" s="19">
        <f>+$M$16*$C$3*D9</f>
        <v>338.1</v>
      </c>
      <c r="H9" s="19">
        <f>+$C$3*$L$16*D9</f>
        <v>1500000</v>
      </c>
      <c r="I9" s="19">
        <f>+I3</f>
        <v>25000</v>
      </c>
      <c r="J9" s="19">
        <f>+$H9*J$1</f>
        <v>150000</v>
      </c>
      <c r="K9" s="19">
        <f t="shared" si="5"/>
        <v>300000</v>
      </c>
      <c r="L9" s="19">
        <f t="shared" si="10"/>
        <v>1975000</v>
      </c>
      <c r="M9">
        <v>5</v>
      </c>
      <c r="N9" s="3">
        <v>1</v>
      </c>
      <c r="O9" s="19">
        <v>80</v>
      </c>
      <c r="P9" s="19">
        <f t="shared" si="4"/>
        <v>572.463768115942</v>
      </c>
    </row>
    <row r="10" spans="2:17" x14ac:dyDescent="0.55000000000000004">
      <c r="B10" s="76"/>
      <c r="C10" s="59"/>
      <c r="D10">
        <v>1</v>
      </c>
      <c r="E10" t="s">
        <v>163</v>
      </c>
      <c r="F10">
        <f>$C$3*$N$22*D10</f>
        <v>33000</v>
      </c>
      <c r="G10">
        <f>+$M$22*$C$3*D10</f>
        <v>975</v>
      </c>
      <c r="H10">
        <f>+$C$3*$L$22*D10</f>
        <v>2640000</v>
      </c>
      <c r="I10" s="19">
        <f>+I4</f>
        <v>25000</v>
      </c>
      <c r="J10">
        <f>+$H10*J$1</f>
        <v>264000</v>
      </c>
      <c r="K10">
        <f t="shared" si="5"/>
        <v>528000</v>
      </c>
      <c r="L10" s="19">
        <f t="shared" si="10"/>
        <v>3457000</v>
      </c>
      <c r="M10" s="19">
        <v>5</v>
      </c>
      <c r="N10" s="3">
        <v>1</v>
      </c>
      <c r="O10">
        <f>+P10</f>
        <v>104.75757575757575</v>
      </c>
      <c r="P10" s="19">
        <f t="shared" si="4"/>
        <v>104.75757575757575</v>
      </c>
    </row>
    <row r="11" spans="2:17" s="19" customFormat="1" x14ac:dyDescent="0.55000000000000004">
      <c r="B11" s="76"/>
      <c r="C11" s="59"/>
      <c r="D11" s="19">
        <v>1</v>
      </c>
      <c r="E11" s="19" t="s">
        <v>165</v>
      </c>
      <c r="F11" s="19">
        <f>$C$3*$N$24*D11</f>
        <v>33000</v>
      </c>
      <c r="G11" s="19">
        <f>+$M$22*$C$3*D11</f>
        <v>975</v>
      </c>
      <c r="H11" s="19">
        <f>+$C$3*$L$24*D11</f>
        <v>825000</v>
      </c>
      <c r="I11" s="19">
        <f>+I5</f>
        <v>25000</v>
      </c>
      <c r="J11" s="19">
        <f>+$H11*J$1</f>
        <v>82500</v>
      </c>
      <c r="K11" s="19">
        <f t="shared" si="5"/>
        <v>165000</v>
      </c>
      <c r="L11" s="19">
        <f t="shared" ref="L11" si="11">+H11+I11+J11+K11</f>
        <v>1097500</v>
      </c>
      <c r="M11" s="19">
        <v>5</v>
      </c>
      <c r="N11" s="3">
        <v>1</v>
      </c>
      <c r="O11" s="19">
        <f>+P11</f>
        <v>33.257575757575758</v>
      </c>
      <c r="P11" s="19">
        <f t="shared" si="4"/>
        <v>33.257575757575758</v>
      </c>
    </row>
    <row r="12" spans="2:17" s="19" customFormat="1" x14ac:dyDescent="0.55000000000000004">
      <c r="B12" s="76"/>
      <c r="C12" s="59"/>
    </row>
    <row r="13" spans="2:17" s="19" customFormat="1" x14ac:dyDescent="0.55000000000000004">
      <c r="B13" s="76"/>
      <c r="C13" s="59"/>
      <c r="O13" s="19" t="s">
        <v>125</v>
      </c>
    </row>
    <row r="14" spans="2:17" x14ac:dyDescent="0.55000000000000004">
      <c r="B14" s="68"/>
      <c r="C14" s="59"/>
      <c r="J14" t="s">
        <v>96</v>
      </c>
      <c r="L14">
        <v>8180</v>
      </c>
      <c r="M14">
        <v>3.4</v>
      </c>
      <c r="N14">
        <v>110</v>
      </c>
      <c r="O14">
        <v>2020</v>
      </c>
    </row>
    <row r="15" spans="2:17" x14ac:dyDescent="0.55000000000000004">
      <c r="B15" s="76"/>
      <c r="L15" t="s">
        <v>97</v>
      </c>
      <c r="N15">
        <f>+(M14*1000)/N14</f>
        <v>30.90909090909091</v>
      </c>
    </row>
    <row r="16" spans="2:17" x14ac:dyDescent="0.55000000000000004">
      <c r="B16" s="68"/>
      <c r="E16" t="s">
        <v>127</v>
      </c>
      <c r="G16" t="s">
        <v>129</v>
      </c>
      <c r="J16" t="s">
        <v>123</v>
      </c>
      <c r="L16">
        <v>5000</v>
      </c>
      <c r="M16">
        <v>1.127</v>
      </c>
      <c r="N16">
        <v>11.5</v>
      </c>
      <c r="O16">
        <v>2016</v>
      </c>
    </row>
    <row r="17" spans="2:15" x14ac:dyDescent="0.55000000000000004">
      <c r="B17" s="76"/>
      <c r="E17" t="s">
        <v>128</v>
      </c>
      <c r="L17" t="s">
        <v>97</v>
      </c>
      <c r="N17" s="19">
        <f>+(M16*1000)/N16</f>
        <v>98</v>
      </c>
    </row>
    <row r="18" spans="2:15" x14ac:dyDescent="0.55000000000000004">
      <c r="B18" s="68"/>
      <c r="E18">
        <f>18.18*3.4</f>
        <v>61.811999999999998</v>
      </c>
      <c r="J18" t="s">
        <v>124</v>
      </c>
      <c r="L18">
        <v>5000</v>
      </c>
      <c r="M18">
        <v>0.36</v>
      </c>
      <c r="N18">
        <v>0.18</v>
      </c>
      <c r="O18">
        <v>2013</v>
      </c>
    </row>
    <row r="19" spans="2:15" x14ac:dyDescent="0.55000000000000004">
      <c r="B19" s="76"/>
      <c r="G19" t="s">
        <v>130</v>
      </c>
      <c r="H19">
        <v>70</v>
      </c>
      <c r="L19" t="s">
        <v>97</v>
      </c>
      <c r="N19" s="19">
        <f>+(M18*1000)/N18</f>
        <v>2000</v>
      </c>
    </row>
    <row r="20" spans="2:15" x14ac:dyDescent="0.55000000000000004">
      <c r="B20" s="68"/>
      <c r="J20" t="s">
        <v>126</v>
      </c>
    </row>
    <row r="22" spans="2:15" x14ac:dyDescent="0.55000000000000004">
      <c r="I22" s="87">
        <v>44531</v>
      </c>
      <c r="J22" t="s">
        <v>164</v>
      </c>
      <c r="L22">
        <f>80*N22</f>
        <v>8800</v>
      </c>
      <c r="M22">
        <v>3.25</v>
      </c>
      <c r="N22">
        <v>110</v>
      </c>
      <c r="O22">
        <v>2020</v>
      </c>
    </row>
    <row r="23" spans="2:15" x14ac:dyDescent="0.55000000000000004">
      <c r="L23" t="s">
        <v>97</v>
      </c>
      <c r="N23" s="19">
        <f>+(M22*1000)/N22</f>
        <v>29.545454545454547</v>
      </c>
    </row>
    <row r="24" spans="2:15" x14ac:dyDescent="0.55000000000000004">
      <c r="I24" s="87">
        <v>44743</v>
      </c>
      <c r="J24" t="s">
        <v>164</v>
      </c>
      <c r="L24">
        <f>25*N24</f>
        <v>2750</v>
      </c>
      <c r="M24">
        <v>3.25</v>
      </c>
      <c r="N24">
        <v>110</v>
      </c>
      <c r="O24">
        <v>2020</v>
      </c>
    </row>
    <row r="25" spans="2:15" x14ac:dyDescent="0.55000000000000004">
      <c r="L25" t="s">
        <v>97</v>
      </c>
      <c r="N25" s="19">
        <f>+(M24*1000)/N24</f>
        <v>29.545454545454547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Q6758"/>
  <sheetViews>
    <sheetView workbookViewId="0">
      <pane ySplit="1" topLeftCell="A4561" activePane="bottomLeft" state="frozen"/>
      <selection pane="bottomLeft" activeCell="G4565" sqref="G4565"/>
    </sheetView>
  </sheetViews>
  <sheetFormatPr defaultColWidth="10.7890625" defaultRowHeight="14.4" x14ac:dyDescent="0.55000000000000004"/>
  <cols>
    <col min="4" max="4" width="11.7890625" bestFit="1" customWidth="1"/>
    <col min="5" max="5" width="14.7890625" style="19" bestFit="1" customWidth="1"/>
    <col min="6" max="6" width="17.20703125" style="19" customWidth="1"/>
    <col min="7" max="7" width="12.5234375" style="19" bestFit="1" customWidth="1"/>
    <col min="8" max="8" width="13.5234375" style="19" bestFit="1" customWidth="1"/>
  </cols>
  <sheetData>
    <row r="1" spans="1:17" s="8" customFormat="1" x14ac:dyDescent="0.55000000000000004">
      <c r="A1" s="8" t="s">
        <v>20</v>
      </c>
      <c r="B1" s="8" t="s">
        <v>21</v>
      </c>
      <c r="C1" s="8" t="s">
        <v>4</v>
      </c>
      <c r="D1" s="8" t="s">
        <v>22</v>
      </c>
      <c r="E1" s="8" t="s">
        <v>26</v>
      </c>
      <c r="F1" s="8" t="s">
        <v>23</v>
      </c>
      <c r="G1" s="8" t="s">
        <v>24</v>
      </c>
      <c r="H1" s="8" t="s">
        <v>25</v>
      </c>
      <c r="I1" s="41" t="s">
        <v>73</v>
      </c>
      <c r="P1" s="8" t="s">
        <v>133</v>
      </c>
      <c r="Q1" s="8" t="s">
        <v>132</v>
      </c>
    </row>
    <row r="2" spans="1:17" x14ac:dyDescent="0.55000000000000004">
      <c r="A2">
        <v>0</v>
      </c>
      <c r="B2" s="2">
        <v>39822</v>
      </c>
      <c r="C2">
        <v>9.9999997473787516E-5</v>
      </c>
      <c r="D2">
        <v>6.9999998686398612E-7</v>
      </c>
      <c r="E2">
        <v>700</v>
      </c>
      <c r="F2" s="20">
        <f t="shared" ref="F2:F65" si="0">+(C2/D2)*E2</f>
        <v>99999.999350360915</v>
      </c>
      <c r="G2">
        <v>0</v>
      </c>
      <c r="H2">
        <v>0</v>
      </c>
      <c r="I2" s="19">
        <f t="shared" ref="I2:I65" si="1">+E2*G2</f>
        <v>0</v>
      </c>
    </row>
    <row r="3" spans="1:17" x14ac:dyDescent="0.55000000000000004">
      <c r="A3">
        <v>1</v>
      </c>
      <c r="B3" s="2">
        <v>39823</v>
      </c>
      <c r="C3">
        <v>9.9999997473787516E-5</v>
      </c>
      <c r="D3">
        <v>6.9999998686398612E-7</v>
      </c>
      <c r="E3">
        <v>3050</v>
      </c>
      <c r="F3" s="20">
        <f t="shared" si="0"/>
        <v>435714.28288371541</v>
      </c>
      <c r="G3">
        <v>0</v>
      </c>
      <c r="H3">
        <v>0</v>
      </c>
      <c r="I3" s="19">
        <f t="shared" si="1"/>
        <v>0</v>
      </c>
    </row>
    <row r="4" spans="1:17" x14ac:dyDescent="0.55000000000000004">
      <c r="A4">
        <v>2</v>
      </c>
      <c r="B4" s="2">
        <v>39824</v>
      </c>
      <c r="C4">
        <v>9.9999997473787516E-5</v>
      </c>
      <c r="D4">
        <v>5.2700002015626524E-6</v>
      </c>
      <c r="E4">
        <v>4650</v>
      </c>
      <c r="F4" s="20">
        <f t="shared" si="0"/>
        <v>88235.288513884851</v>
      </c>
      <c r="G4">
        <v>0</v>
      </c>
      <c r="H4">
        <v>0</v>
      </c>
      <c r="I4" s="19">
        <f t="shared" si="1"/>
        <v>0</v>
      </c>
    </row>
    <row r="5" spans="1:17" x14ac:dyDescent="0.55000000000000004">
      <c r="A5">
        <v>3</v>
      </c>
      <c r="B5" s="2">
        <v>39825</v>
      </c>
      <c r="C5">
        <v>9.9999997473787516E-5</v>
      </c>
      <c r="D5">
        <v>5.2700002015626524E-6</v>
      </c>
      <c r="E5">
        <v>4700</v>
      </c>
      <c r="F5" s="20">
        <f t="shared" si="0"/>
        <v>89184.055057044912</v>
      </c>
      <c r="G5">
        <v>0</v>
      </c>
      <c r="H5">
        <v>0</v>
      </c>
      <c r="I5" s="19">
        <f t="shared" si="1"/>
        <v>0</v>
      </c>
    </row>
    <row r="6" spans="1:17" x14ac:dyDescent="0.55000000000000004">
      <c r="A6">
        <v>4</v>
      </c>
      <c r="B6" s="2">
        <v>39826</v>
      </c>
      <c r="C6">
        <v>9.9999997473787516E-5</v>
      </c>
      <c r="D6">
        <v>5.7199999901058618E-6</v>
      </c>
      <c r="E6">
        <v>6150</v>
      </c>
      <c r="F6" s="20">
        <f t="shared" si="0"/>
        <v>107517.47998734022</v>
      </c>
      <c r="G6">
        <v>0</v>
      </c>
      <c r="H6">
        <v>0</v>
      </c>
      <c r="I6" s="19">
        <f t="shared" si="1"/>
        <v>0</v>
      </c>
    </row>
    <row r="7" spans="1:17" x14ac:dyDescent="0.55000000000000004">
      <c r="A7">
        <v>5</v>
      </c>
      <c r="B7" s="2">
        <v>39827</v>
      </c>
      <c r="C7">
        <v>9.9999997473787516E-5</v>
      </c>
      <c r="D7">
        <v>5.7199999901058618E-6</v>
      </c>
      <c r="E7">
        <v>6450</v>
      </c>
      <c r="F7" s="20">
        <f t="shared" si="0"/>
        <v>112762.23510867389</v>
      </c>
      <c r="G7">
        <v>0</v>
      </c>
      <c r="H7">
        <v>0</v>
      </c>
      <c r="I7" s="19">
        <f t="shared" si="1"/>
        <v>0</v>
      </c>
    </row>
    <row r="8" spans="1:17" x14ac:dyDescent="0.55000000000000004">
      <c r="A8">
        <v>6</v>
      </c>
      <c r="B8" s="2">
        <v>39828</v>
      </c>
      <c r="C8">
        <v>9.9999997473787516E-5</v>
      </c>
      <c r="D8">
        <v>6.3100001170823816E-6</v>
      </c>
      <c r="E8">
        <v>6300</v>
      </c>
      <c r="F8" s="20">
        <f t="shared" si="0"/>
        <v>99841.517019838153</v>
      </c>
      <c r="G8">
        <v>0</v>
      </c>
      <c r="H8">
        <v>0</v>
      </c>
      <c r="I8" s="19">
        <f t="shared" si="1"/>
        <v>0</v>
      </c>
    </row>
    <row r="9" spans="1:17" x14ac:dyDescent="0.55000000000000004">
      <c r="A9">
        <v>7</v>
      </c>
      <c r="B9" s="2">
        <v>39829</v>
      </c>
      <c r="C9">
        <v>9.9999997473787516E-5</v>
      </c>
      <c r="D9">
        <v>6.3100001170823816E-6</v>
      </c>
      <c r="E9">
        <v>5400</v>
      </c>
      <c r="F9" s="20">
        <f t="shared" si="0"/>
        <v>85578.443159861272</v>
      </c>
      <c r="G9">
        <v>0</v>
      </c>
      <c r="H9">
        <v>0</v>
      </c>
      <c r="I9" s="19">
        <f t="shared" si="1"/>
        <v>0</v>
      </c>
    </row>
    <row r="10" spans="1:17" x14ac:dyDescent="0.55000000000000004">
      <c r="A10">
        <v>8</v>
      </c>
      <c r="B10" s="2">
        <v>39830</v>
      </c>
      <c r="C10">
        <v>9.9999997473787516E-5</v>
      </c>
      <c r="D10">
        <v>5.3700000535172876E-6</v>
      </c>
      <c r="E10">
        <v>5450</v>
      </c>
      <c r="F10" s="20">
        <f t="shared" si="0"/>
        <v>101489.75433904759</v>
      </c>
      <c r="G10">
        <v>0</v>
      </c>
      <c r="H10">
        <v>0</v>
      </c>
      <c r="I10" s="19">
        <f t="shared" si="1"/>
        <v>0</v>
      </c>
    </row>
    <row r="11" spans="1:17" x14ac:dyDescent="0.55000000000000004">
      <c r="A11">
        <v>9</v>
      </c>
      <c r="B11" s="2">
        <v>39831</v>
      </c>
      <c r="C11">
        <v>9.9999997473787516E-5</v>
      </c>
      <c r="D11">
        <v>5.3700000535172876E-6</v>
      </c>
      <c r="E11">
        <v>5350</v>
      </c>
      <c r="F11" s="20">
        <f t="shared" si="0"/>
        <v>99627.557011725614</v>
      </c>
      <c r="G11">
        <v>0</v>
      </c>
      <c r="H11">
        <v>0</v>
      </c>
      <c r="I11" s="19">
        <f t="shared" si="1"/>
        <v>0</v>
      </c>
    </row>
    <row r="12" spans="1:17" x14ac:dyDescent="0.55000000000000004">
      <c r="A12">
        <v>10</v>
      </c>
      <c r="B12" s="2">
        <v>39832</v>
      </c>
      <c r="C12">
        <v>9.9999997473787516E-5</v>
      </c>
      <c r="D12">
        <v>5.9200001487624831E-6</v>
      </c>
      <c r="E12">
        <v>5750</v>
      </c>
      <c r="F12" s="20">
        <f t="shared" si="0"/>
        <v>97128.373483989897</v>
      </c>
      <c r="G12">
        <v>0</v>
      </c>
      <c r="H12">
        <v>0</v>
      </c>
      <c r="I12" s="19">
        <f t="shared" si="1"/>
        <v>0</v>
      </c>
    </row>
    <row r="13" spans="1:17" x14ac:dyDescent="0.55000000000000004">
      <c r="A13">
        <v>11</v>
      </c>
      <c r="B13" s="2">
        <v>39833</v>
      </c>
      <c r="C13">
        <v>9.9999997473787516E-5</v>
      </c>
      <c r="D13">
        <v>5.9200001487624831E-6</v>
      </c>
      <c r="E13">
        <v>5700</v>
      </c>
      <c r="F13" s="20">
        <f t="shared" si="0"/>
        <v>96283.77893195521</v>
      </c>
      <c r="G13">
        <v>0</v>
      </c>
      <c r="H13">
        <v>0</v>
      </c>
      <c r="I13" s="19">
        <f t="shared" si="1"/>
        <v>0</v>
      </c>
    </row>
    <row r="14" spans="1:17" x14ac:dyDescent="0.55000000000000004">
      <c r="A14">
        <v>12</v>
      </c>
      <c r="B14" s="2">
        <v>39834</v>
      </c>
      <c r="C14">
        <v>9.9999997473787516E-5</v>
      </c>
      <c r="D14">
        <v>5.6200001381512274E-6</v>
      </c>
      <c r="E14">
        <v>5100</v>
      </c>
      <c r="F14" s="20">
        <f t="shared" si="0"/>
        <v>90747.32643762666</v>
      </c>
      <c r="G14">
        <v>0</v>
      </c>
      <c r="H14">
        <v>0</v>
      </c>
      <c r="I14" s="19">
        <f t="shared" si="1"/>
        <v>0</v>
      </c>
    </row>
    <row r="15" spans="1:17" x14ac:dyDescent="0.55000000000000004">
      <c r="A15">
        <v>13</v>
      </c>
      <c r="B15" s="2">
        <v>39835</v>
      </c>
      <c r="C15">
        <v>9.9999997473787516E-5</v>
      </c>
      <c r="D15">
        <v>5.6200001381512274E-6</v>
      </c>
      <c r="E15">
        <v>4550</v>
      </c>
      <c r="F15" s="20">
        <f t="shared" si="0"/>
        <v>80960.850057098287</v>
      </c>
      <c r="G15">
        <v>0</v>
      </c>
      <c r="H15">
        <v>0</v>
      </c>
      <c r="I15" s="19">
        <f t="shared" si="1"/>
        <v>0</v>
      </c>
    </row>
    <row r="16" spans="1:17" x14ac:dyDescent="0.55000000000000004">
      <c r="A16">
        <v>14</v>
      </c>
      <c r="B16" s="2">
        <v>39836</v>
      </c>
      <c r="C16">
        <v>9.9999997473787516E-5</v>
      </c>
      <c r="D16">
        <v>3.3300000268354779E-6</v>
      </c>
      <c r="E16">
        <v>4200</v>
      </c>
      <c r="F16" s="20">
        <f t="shared" si="0"/>
        <v>126126.12192349935</v>
      </c>
      <c r="G16">
        <v>0</v>
      </c>
      <c r="H16">
        <v>0</v>
      </c>
      <c r="I16" s="19">
        <f t="shared" si="1"/>
        <v>0</v>
      </c>
    </row>
    <row r="17" spans="1:9" x14ac:dyDescent="0.55000000000000004">
      <c r="A17">
        <v>15</v>
      </c>
      <c r="B17" s="2">
        <v>39837</v>
      </c>
      <c r="C17">
        <v>9.9999997473787516E-5</v>
      </c>
      <c r="D17">
        <v>3.3300000268354779E-6</v>
      </c>
      <c r="E17">
        <v>10050</v>
      </c>
      <c r="F17" s="20">
        <f t="shared" si="0"/>
        <v>301801.7917455163</v>
      </c>
      <c r="G17">
        <v>0</v>
      </c>
      <c r="H17">
        <v>0</v>
      </c>
      <c r="I17" s="19">
        <f t="shared" si="1"/>
        <v>0</v>
      </c>
    </row>
    <row r="18" spans="1:9" x14ac:dyDescent="0.55000000000000004">
      <c r="A18">
        <v>16</v>
      </c>
      <c r="B18" s="2">
        <v>39838</v>
      </c>
      <c r="C18">
        <v>9.9999997473787516E-5</v>
      </c>
      <c r="D18">
        <v>9.6399999165441841E-6</v>
      </c>
      <c r="E18">
        <v>9550</v>
      </c>
      <c r="F18" s="20">
        <f t="shared" si="0"/>
        <v>99066.388396507988</v>
      </c>
      <c r="G18">
        <v>0</v>
      </c>
      <c r="H18">
        <v>0</v>
      </c>
      <c r="I18" s="19">
        <f t="shared" si="1"/>
        <v>0</v>
      </c>
    </row>
    <row r="19" spans="1:9" x14ac:dyDescent="0.55000000000000004">
      <c r="A19">
        <v>17</v>
      </c>
      <c r="B19" s="2">
        <v>39839</v>
      </c>
      <c r="C19">
        <v>9.9999997473787516E-5</v>
      </c>
      <c r="D19">
        <v>9.6399999165441841E-6</v>
      </c>
      <c r="E19">
        <v>4800</v>
      </c>
      <c r="F19" s="20">
        <f t="shared" si="0"/>
        <v>49792.530293532807</v>
      </c>
      <c r="G19">
        <v>0</v>
      </c>
      <c r="H19">
        <v>0</v>
      </c>
      <c r="I19" s="19">
        <f t="shared" si="1"/>
        <v>0</v>
      </c>
    </row>
    <row r="20" spans="1:9" x14ac:dyDescent="0.55000000000000004">
      <c r="A20">
        <v>18</v>
      </c>
      <c r="B20" s="2">
        <v>39840</v>
      </c>
      <c r="C20">
        <v>9.9999997473787516E-5</v>
      </c>
      <c r="D20">
        <v>5.1199999688833486E-6</v>
      </c>
      <c r="E20">
        <v>4850</v>
      </c>
      <c r="F20" s="20">
        <f t="shared" si="0"/>
        <v>94726.560682703668</v>
      </c>
      <c r="G20">
        <v>0</v>
      </c>
      <c r="H20">
        <v>0</v>
      </c>
      <c r="I20" s="19">
        <f t="shared" si="1"/>
        <v>0</v>
      </c>
    </row>
    <row r="21" spans="1:9" x14ac:dyDescent="0.55000000000000004">
      <c r="A21">
        <v>19</v>
      </c>
      <c r="B21" s="2">
        <v>39841</v>
      </c>
      <c r="C21">
        <v>9.9999997473787516E-5</v>
      </c>
      <c r="D21">
        <v>5.1199999688833486E-6</v>
      </c>
      <c r="E21">
        <v>5600</v>
      </c>
      <c r="F21" s="20">
        <f t="shared" si="0"/>
        <v>109374.99790167846</v>
      </c>
      <c r="G21">
        <v>0</v>
      </c>
      <c r="H21">
        <v>0</v>
      </c>
      <c r="I21" s="19">
        <f t="shared" si="1"/>
        <v>0</v>
      </c>
    </row>
    <row r="22" spans="1:9" x14ac:dyDescent="0.55000000000000004">
      <c r="A22">
        <v>20</v>
      </c>
      <c r="B22" s="2">
        <v>39842</v>
      </c>
      <c r="C22">
        <v>9.9999997473787516E-5</v>
      </c>
      <c r="D22">
        <v>6.0600000324484427E-6</v>
      </c>
      <c r="E22">
        <v>6050</v>
      </c>
      <c r="F22" s="20">
        <f t="shared" si="0"/>
        <v>99834.98044173677</v>
      </c>
      <c r="G22">
        <v>0</v>
      </c>
      <c r="H22">
        <v>0</v>
      </c>
      <c r="I22" s="19">
        <f t="shared" si="1"/>
        <v>0</v>
      </c>
    </row>
    <row r="23" spans="1:9" x14ac:dyDescent="0.55000000000000004">
      <c r="A23">
        <v>21</v>
      </c>
      <c r="B23" s="2">
        <v>39843</v>
      </c>
      <c r="C23">
        <v>9.9999997473787516E-5</v>
      </c>
      <c r="D23">
        <v>6.0600000324484427E-6</v>
      </c>
      <c r="E23">
        <v>5850</v>
      </c>
      <c r="F23" s="20">
        <f t="shared" si="0"/>
        <v>96534.650509778527</v>
      </c>
      <c r="G23">
        <v>0</v>
      </c>
      <c r="H23">
        <v>0</v>
      </c>
      <c r="I23" s="19">
        <f t="shared" si="1"/>
        <v>0</v>
      </c>
    </row>
    <row r="24" spans="1:9" x14ac:dyDescent="0.55000000000000004">
      <c r="A24">
        <v>22</v>
      </c>
      <c r="B24" s="2">
        <v>39844</v>
      </c>
      <c r="C24">
        <v>9.9999997473787516E-5</v>
      </c>
      <c r="D24">
        <v>6.4099999690370169E-6</v>
      </c>
      <c r="E24">
        <v>6900</v>
      </c>
      <c r="F24" s="20">
        <f t="shared" si="0"/>
        <v>107644.30357287405</v>
      </c>
      <c r="G24">
        <v>0</v>
      </c>
      <c r="H24">
        <v>0</v>
      </c>
      <c r="I24" s="19">
        <f t="shared" si="1"/>
        <v>0</v>
      </c>
    </row>
    <row r="25" spans="1:9" x14ac:dyDescent="0.55000000000000004">
      <c r="A25">
        <v>23</v>
      </c>
      <c r="B25" s="2">
        <v>39845</v>
      </c>
      <c r="C25">
        <v>9.9999997473787516E-5</v>
      </c>
      <c r="D25">
        <v>6.4099999690370169E-6</v>
      </c>
      <c r="E25">
        <v>5650</v>
      </c>
      <c r="F25" s="20">
        <f t="shared" si="0"/>
        <v>88143.523940107014</v>
      </c>
      <c r="G25">
        <v>0</v>
      </c>
      <c r="H25">
        <v>0</v>
      </c>
      <c r="I25" s="19">
        <f t="shared" si="1"/>
        <v>0</v>
      </c>
    </row>
    <row r="26" spans="1:9" x14ac:dyDescent="0.55000000000000004">
      <c r="A26">
        <v>24</v>
      </c>
      <c r="B26" s="2">
        <v>39846</v>
      </c>
      <c r="C26">
        <v>9.9999997473787516E-5</v>
      </c>
      <c r="D26">
        <v>6.3100001170823816E-6</v>
      </c>
      <c r="E26">
        <v>6400</v>
      </c>
      <c r="F26" s="20">
        <f t="shared" si="0"/>
        <v>101426.30300428004</v>
      </c>
      <c r="G26">
        <v>0</v>
      </c>
      <c r="H26">
        <v>0</v>
      </c>
      <c r="I26" s="19">
        <f t="shared" si="1"/>
        <v>0</v>
      </c>
    </row>
    <row r="27" spans="1:9" x14ac:dyDescent="0.55000000000000004">
      <c r="A27">
        <v>25</v>
      </c>
      <c r="B27" s="2">
        <v>39847</v>
      </c>
      <c r="C27">
        <v>9.9999997473787516E-5</v>
      </c>
      <c r="D27">
        <v>6.3100001170823816E-6</v>
      </c>
      <c r="E27">
        <v>6952.009765625</v>
      </c>
      <c r="F27" s="20">
        <f t="shared" si="0"/>
        <v>110174.47640265548</v>
      </c>
      <c r="G27">
        <v>0</v>
      </c>
      <c r="H27">
        <v>0</v>
      </c>
      <c r="I27" s="19">
        <f t="shared" si="1"/>
        <v>0</v>
      </c>
    </row>
    <row r="28" spans="1:9" x14ac:dyDescent="0.55000000000000004">
      <c r="A28">
        <v>26</v>
      </c>
      <c r="B28" s="2">
        <v>39848</v>
      </c>
      <c r="C28">
        <v>9.9999997473787516E-5</v>
      </c>
      <c r="D28">
        <v>6.1099999584257603E-6</v>
      </c>
      <c r="E28">
        <v>5950</v>
      </c>
      <c r="F28" s="20">
        <f t="shared" si="0"/>
        <v>97381.340264744824</v>
      </c>
      <c r="G28">
        <v>0</v>
      </c>
      <c r="H28">
        <v>0</v>
      </c>
      <c r="I28" s="19">
        <f t="shared" si="1"/>
        <v>0</v>
      </c>
    </row>
    <row r="29" spans="1:9" x14ac:dyDescent="0.55000000000000004">
      <c r="A29">
        <v>27</v>
      </c>
      <c r="B29" s="2">
        <v>39849</v>
      </c>
      <c r="C29">
        <v>9.9999997473787516E-5</v>
      </c>
      <c r="D29">
        <v>6.1099999584257603E-6</v>
      </c>
      <c r="E29">
        <v>6300</v>
      </c>
      <c r="F29" s="20">
        <f t="shared" si="0"/>
        <v>103109.65439796512</v>
      </c>
      <c r="G29">
        <v>0</v>
      </c>
      <c r="H29">
        <v>0</v>
      </c>
      <c r="I29" s="19">
        <f t="shared" si="1"/>
        <v>0</v>
      </c>
    </row>
    <row r="30" spans="1:9" x14ac:dyDescent="0.55000000000000004">
      <c r="A30">
        <v>28</v>
      </c>
      <c r="B30" s="2">
        <v>39850</v>
      </c>
      <c r="C30">
        <v>9.9999997473787516E-5</v>
      </c>
      <c r="D30">
        <v>6.4099999690370169E-6</v>
      </c>
      <c r="E30">
        <v>6100</v>
      </c>
      <c r="F30" s="20">
        <f t="shared" si="0"/>
        <v>95163.804607903148</v>
      </c>
      <c r="G30">
        <v>0</v>
      </c>
      <c r="H30">
        <v>0</v>
      </c>
      <c r="I30" s="19">
        <f t="shared" si="1"/>
        <v>0</v>
      </c>
    </row>
    <row r="31" spans="1:9" x14ac:dyDescent="0.55000000000000004">
      <c r="A31">
        <v>29</v>
      </c>
      <c r="B31" s="2">
        <v>39851</v>
      </c>
      <c r="C31">
        <v>9.9999997473787516E-5</v>
      </c>
      <c r="D31">
        <v>6.4099999690370169E-6</v>
      </c>
      <c r="E31">
        <v>6450</v>
      </c>
      <c r="F31" s="20">
        <f t="shared" si="0"/>
        <v>100624.02290507792</v>
      </c>
      <c r="G31">
        <v>0</v>
      </c>
      <c r="H31">
        <v>0</v>
      </c>
      <c r="I31" s="19">
        <f t="shared" si="1"/>
        <v>0</v>
      </c>
    </row>
    <row r="32" spans="1:9" x14ac:dyDescent="0.55000000000000004">
      <c r="A32">
        <v>30</v>
      </c>
      <c r="B32" s="2">
        <v>39852</v>
      </c>
      <c r="C32">
        <v>9.9999997473787516E-5</v>
      </c>
      <c r="D32">
        <v>6.6600000536709558E-6</v>
      </c>
      <c r="E32">
        <v>6600</v>
      </c>
      <c r="F32" s="20">
        <f t="shared" si="0"/>
        <v>99099.095797035203</v>
      </c>
      <c r="G32">
        <v>0</v>
      </c>
      <c r="H32">
        <v>0</v>
      </c>
      <c r="I32" s="19">
        <f t="shared" si="1"/>
        <v>0</v>
      </c>
    </row>
    <row r="33" spans="1:9" x14ac:dyDescent="0.55000000000000004">
      <c r="A33">
        <v>31</v>
      </c>
      <c r="B33" s="2">
        <v>39853</v>
      </c>
      <c r="C33">
        <v>9.9999997473787516E-5</v>
      </c>
      <c r="D33">
        <v>6.6600000536709558E-6</v>
      </c>
      <c r="E33">
        <v>6700</v>
      </c>
      <c r="F33" s="20">
        <f t="shared" si="0"/>
        <v>100600.59724850542</v>
      </c>
      <c r="G33">
        <v>0</v>
      </c>
      <c r="H33">
        <v>0</v>
      </c>
      <c r="I33" s="19">
        <f t="shared" si="1"/>
        <v>0</v>
      </c>
    </row>
    <row r="34" spans="1:9" x14ac:dyDescent="0.55000000000000004">
      <c r="A34">
        <v>32</v>
      </c>
      <c r="B34" s="2">
        <v>39854</v>
      </c>
      <c r="C34">
        <v>9.9999997473787516E-5</v>
      </c>
      <c r="D34">
        <v>6.3100001170823816E-6</v>
      </c>
      <c r="E34">
        <v>6000</v>
      </c>
      <c r="F34" s="20">
        <f t="shared" si="0"/>
        <v>95087.159066512526</v>
      </c>
      <c r="G34">
        <v>0</v>
      </c>
      <c r="H34">
        <v>0</v>
      </c>
      <c r="I34" s="19">
        <f t="shared" si="1"/>
        <v>0</v>
      </c>
    </row>
    <row r="35" spans="1:9" x14ac:dyDescent="0.55000000000000004">
      <c r="A35">
        <v>33</v>
      </c>
      <c r="B35" s="2">
        <v>39855</v>
      </c>
      <c r="C35">
        <v>9.9999997473787516E-5</v>
      </c>
      <c r="D35">
        <v>6.3100001170823816E-6</v>
      </c>
      <c r="E35">
        <v>6650</v>
      </c>
      <c r="F35" s="20">
        <f t="shared" si="0"/>
        <v>105388.26796538472</v>
      </c>
      <c r="G35">
        <v>0</v>
      </c>
      <c r="H35">
        <v>0</v>
      </c>
      <c r="I35" s="19">
        <f t="shared" si="1"/>
        <v>0</v>
      </c>
    </row>
    <row r="36" spans="1:9" x14ac:dyDescent="0.55000000000000004">
      <c r="A36">
        <v>34</v>
      </c>
      <c r="B36" s="2">
        <v>39856</v>
      </c>
      <c r="C36">
        <v>9.9999997473787516E-5</v>
      </c>
      <c r="D36">
        <v>5.8700002227851664E-6</v>
      </c>
      <c r="E36">
        <v>5950</v>
      </c>
      <c r="F36" s="20">
        <f t="shared" si="0"/>
        <v>101362.85560253749</v>
      </c>
      <c r="G36">
        <v>0</v>
      </c>
      <c r="H36">
        <v>0</v>
      </c>
      <c r="I36" s="19">
        <f t="shared" si="1"/>
        <v>0</v>
      </c>
    </row>
    <row r="37" spans="1:9" x14ac:dyDescent="0.55000000000000004">
      <c r="A37">
        <v>35</v>
      </c>
      <c r="B37" s="2">
        <v>39857</v>
      </c>
      <c r="C37">
        <v>9.9999997473787516E-5</v>
      </c>
      <c r="D37">
        <v>5.8700002227851664E-6</v>
      </c>
      <c r="E37">
        <v>6200</v>
      </c>
      <c r="F37" s="20">
        <f t="shared" si="0"/>
        <v>105621.79911524914</v>
      </c>
      <c r="G37">
        <v>0</v>
      </c>
      <c r="H37">
        <v>0</v>
      </c>
      <c r="I37" s="19">
        <f t="shared" si="1"/>
        <v>0</v>
      </c>
    </row>
    <row r="38" spans="1:9" x14ac:dyDescent="0.55000000000000004">
      <c r="A38">
        <v>36</v>
      </c>
      <c r="B38" s="2">
        <v>39858</v>
      </c>
      <c r="C38">
        <v>9.9999997473787516E-5</v>
      </c>
      <c r="D38">
        <v>7.00999999025953E-6</v>
      </c>
      <c r="E38">
        <v>6800</v>
      </c>
      <c r="F38" s="20">
        <f t="shared" si="0"/>
        <v>97004.277284824871</v>
      </c>
      <c r="G38">
        <v>0</v>
      </c>
      <c r="H38">
        <v>0</v>
      </c>
      <c r="I38" s="19">
        <f t="shared" si="1"/>
        <v>0</v>
      </c>
    </row>
    <row r="39" spans="1:9" x14ac:dyDescent="0.55000000000000004">
      <c r="A39">
        <v>37</v>
      </c>
      <c r="B39" s="2">
        <v>39859</v>
      </c>
      <c r="C39">
        <v>9.9999997473787516E-5</v>
      </c>
      <c r="D39">
        <v>7.00999999025953E-6</v>
      </c>
      <c r="E39">
        <v>6400</v>
      </c>
      <c r="F39" s="20">
        <f t="shared" si="0"/>
        <v>91298.143326894002</v>
      </c>
      <c r="G39">
        <v>0</v>
      </c>
      <c r="H39">
        <v>0</v>
      </c>
      <c r="I39" s="19">
        <f t="shared" si="1"/>
        <v>0</v>
      </c>
    </row>
    <row r="40" spans="1:9" x14ac:dyDescent="0.55000000000000004">
      <c r="A40">
        <v>38</v>
      </c>
      <c r="B40" s="2">
        <v>39860</v>
      </c>
      <c r="C40">
        <v>9.9999997473787516E-5</v>
      </c>
      <c r="D40">
        <v>6.1099999584257603E-6</v>
      </c>
      <c r="E40">
        <v>6100</v>
      </c>
      <c r="F40" s="20">
        <f t="shared" si="0"/>
        <v>99836.33203612495</v>
      </c>
      <c r="G40">
        <v>0</v>
      </c>
      <c r="H40">
        <v>0</v>
      </c>
      <c r="I40" s="19">
        <f t="shared" si="1"/>
        <v>0</v>
      </c>
    </row>
    <row r="41" spans="1:9" x14ac:dyDescent="0.55000000000000004">
      <c r="A41">
        <v>39</v>
      </c>
      <c r="B41" s="2">
        <v>39861</v>
      </c>
      <c r="C41">
        <v>9.9999997473787516E-5</v>
      </c>
      <c r="D41">
        <v>6.1099999584257603E-6</v>
      </c>
      <c r="E41">
        <v>5850</v>
      </c>
      <c r="F41" s="20">
        <f t="shared" si="0"/>
        <v>95744.679083824754</v>
      </c>
      <c r="G41">
        <v>0</v>
      </c>
      <c r="H41">
        <v>0</v>
      </c>
      <c r="I41" s="19">
        <f t="shared" si="1"/>
        <v>0</v>
      </c>
    </row>
    <row r="42" spans="1:9" x14ac:dyDescent="0.55000000000000004">
      <c r="A42">
        <v>40</v>
      </c>
      <c r="B42" s="2">
        <v>39862</v>
      </c>
      <c r="C42">
        <v>9.9999997473787516E-5</v>
      </c>
      <c r="D42">
        <v>6.1599998844030779E-6</v>
      </c>
      <c r="E42">
        <v>5900</v>
      </c>
      <c r="F42" s="20">
        <f t="shared" si="0"/>
        <v>95779.220157001531</v>
      </c>
      <c r="G42">
        <v>0</v>
      </c>
      <c r="H42">
        <v>0</v>
      </c>
      <c r="I42" s="19">
        <f t="shared" si="1"/>
        <v>0</v>
      </c>
    </row>
    <row r="43" spans="1:9" x14ac:dyDescent="0.55000000000000004">
      <c r="A43">
        <v>41</v>
      </c>
      <c r="B43" s="2">
        <v>39863</v>
      </c>
      <c r="C43">
        <v>9.9999997473787516E-5</v>
      </c>
      <c r="D43">
        <v>6.1599998844030779E-6</v>
      </c>
      <c r="E43">
        <v>6200</v>
      </c>
      <c r="F43" s="20">
        <f t="shared" si="0"/>
        <v>100649.34999549313</v>
      </c>
      <c r="G43">
        <v>0</v>
      </c>
      <c r="H43">
        <v>0</v>
      </c>
      <c r="I43" s="19">
        <f t="shared" si="1"/>
        <v>0</v>
      </c>
    </row>
    <row r="44" spans="1:9" x14ac:dyDescent="0.55000000000000004">
      <c r="A44">
        <v>42</v>
      </c>
      <c r="B44" s="2">
        <v>39864</v>
      </c>
      <c r="C44">
        <v>9.9999997473787516E-5</v>
      </c>
      <c r="D44">
        <v>6.3600000430596992E-6</v>
      </c>
      <c r="E44">
        <v>6100</v>
      </c>
      <c r="F44" s="20">
        <f t="shared" si="0"/>
        <v>95911.946613233376</v>
      </c>
      <c r="G44">
        <v>0</v>
      </c>
      <c r="H44">
        <v>0</v>
      </c>
      <c r="I44" s="19">
        <f t="shared" si="1"/>
        <v>0</v>
      </c>
    </row>
    <row r="45" spans="1:9" x14ac:dyDescent="0.55000000000000004">
      <c r="A45">
        <v>43</v>
      </c>
      <c r="B45" s="2">
        <v>39865</v>
      </c>
      <c r="C45">
        <v>9.9999997473787516E-5</v>
      </c>
      <c r="D45">
        <v>6.3600000430596992E-6</v>
      </c>
      <c r="E45">
        <v>5700</v>
      </c>
      <c r="F45" s="20">
        <f t="shared" si="0"/>
        <v>89622.638638595119</v>
      </c>
      <c r="G45">
        <v>0</v>
      </c>
      <c r="H45">
        <v>0</v>
      </c>
      <c r="I45" s="19">
        <f t="shared" si="1"/>
        <v>0</v>
      </c>
    </row>
    <row r="46" spans="1:9" x14ac:dyDescent="0.55000000000000004">
      <c r="A46">
        <v>44</v>
      </c>
      <c r="B46" s="2">
        <v>39866</v>
      </c>
      <c r="C46">
        <v>9.9999997473787516E-5</v>
      </c>
      <c r="D46">
        <v>6.010000106471125E-6</v>
      </c>
      <c r="E46">
        <v>6050</v>
      </c>
      <c r="F46" s="20">
        <f t="shared" si="0"/>
        <v>100665.55307794339</v>
      </c>
      <c r="G46">
        <v>0</v>
      </c>
      <c r="H46">
        <v>0</v>
      </c>
      <c r="I46" s="19">
        <f t="shared" si="1"/>
        <v>0</v>
      </c>
    </row>
    <row r="47" spans="1:9" x14ac:dyDescent="0.55000000000000004">
      <c r="A47">
        <v>45</v>
      </c>
      <c r="B47" s="2">
        <v>39867</v>
      </c>
      <c r="C47">
        <v>9.9999997473787516E-5</v>
      </c>
      <c r="D47">
        <v>6.010000106471125E-6</v>
      </c>
      <c r="E47">
        <v>5400</v>
      </c>
      <c r="F47" s="20">
        <f t="shared" si="0"/>
        <v>89850.24572246187</v>
      </c>
      <c r="G47">
        <v>0</v>
      </c>
      <c r="H47">
        <v>0</v>
      </c>
      <c r="I47" s="19">
        <f t="shared" si="1"/>
        <v>0</v>
      </c>
    </row>
    <row r="48" spans="1:9" x14ac:dyDescent="0.55000000000000004">
      <c r="A48">
        <v>46</v>
      </c>
      <c r="B48" s="2">
        <v>39868</v>
      </c>
      <c r="C48">
        <v>9.9999997473787516E-5</v>
      </c>
      <c r="D48">
        <v>5.5199998314492396E-6</v>
      </c>
      <c r="E48">
        <v>5300</v>
      </c>
      <c r="F48" s="20">
        <f t="shared" si="0"/>
        <v>96014.493259853218</v>
      </c>
      <c r="G48">
        <v>0</v>
      </c>
      <c r="H48">
        <v>0</v>
      </c>
      <c r="I48" s="19">
        <f t="shared" si="1"/>
        <v>0</v>
      </c>
    </row>
    <row r="49" spans="1:9" x14ac:dyDescent="0.55000000000000004">
      <c r="A49">
        <v>47</v>
      </c>
      <c r="B49" s="2">
        <v>39869</v>
      </c>
      <c r="C49">
        <v>9.9999997473787516E-5</v>
      </c>
      <c r="D49">
        <v>5.5199998314492396E-6</v>
      </c>
      <c r="E49">
        <v>5250</v>
      </c>
      <c r="F49" s="20">
        <f t="shared" si="0"/>
        <v>95108.696153628174</v>
      </c>
      <c r="G49">
        <v>0</v>
      </c>
      <c r="H49">
        <v>0</v>
      </c>
      <c r="I49" s="19">
        <f t="shared" si="1"/>
        <v>0</v>
      </c>
    </row>
    <row r="50" spans="1:9" x14ac:dyDescent="0.55000000000000004">
      <c r="A50">
        <v>48</v>
      </c>
      <c r="B50" s="2">
        <v>39870</v>
      </c>
      <c r="C50">
        <v>9.9999997473787516E-5</v>
      </c>
      <c r="D50">
        <v>4.7700000322947736E-6</v>
      </c>
      <c r="E50">
        <v>5350</v>
      </c>
      <c r="F50" s="20">
        <f t="shared" si="0"/>
        <v>112159.32554771555</v>
      </c>
      <c r="G50">
        <v>0</v>
      </c>
      <c r="H50">
        <v>0</v>
      </c>
      <c r="I50" s="19">
        <f t="shared" si="1"/>
        <v>0</v>
      </c>
    </row>
    <row r="51" spans="1:9" x14ac:dyDescent="0.55000000000000004">
      <c r="A51">
        <v>49</v>
      </c>
      <c r="B51" s="2">
        <v>39871</v>
      </c>
      <c r="C51">
        <v>9.9999997473787516E-5</v>
      </c>
      <c r="D51">
        <v>4.7700000322947736E-6</v>
      </c>
      <c r="E51">
        <v>5750</v>
      </c>
      <c r="F51" s="20">
        <f t="shared" si="0"/>
        <v>120545.06951389989</v>
      </c>
      <c r="G51">
        <v>0</v>
      </c>
      <c r="H51">
        <v>0</v>
      </c>
      <c r="I51" s="19">
        <f t="shared" si="1"/>
        <v>0</v>
      </c>
    </row>
    <row r="52" spans="1:9" x14ac:dyDescent="0.55000000000000004">
      <c r="A52">
        <v>50</v>
      </c>
      <c r="B52" s="2">
        <v>39872</v>
      </c>
      <c r="C52">
        <v>9.9999997473787516E-5</v>
      </c>
      <c r="D52">
        <v>5.070000042906031E-6</v>
      </c>
      <c r="E52">
        <v>4950</v>
      </c>
      <c r="F52" s="20">
        <f t="shared" si="0"/>
        <v>97633.132802011445</v>
      </c>
      <c r="G52">
        <v>0</v>
      </c>
      <c r="H52">
        <v>0</v>
      </c>
      <c r="I52" s="19">
        <f t="shared" si="1"/>
        <v>0</v>
      </c>
    </row>
    <row r="53" spans="1:9" x14ac:dyDescent="0.55000000000000004">
      <c r="A53">
        <v>51</v>
      </c>
      <c r="B53" s="2">
        <v>39873</v>
      </c>
      <c r="C53">
        <v>9.9999997473787516E-5</v>
      </c>
      <c r="D53">
        <v>5.070000042906031E-6</v>
      </c>
      <c r="E53">
        <v>5250</v>
      </c>
      <c r="F53" s="20">
        <f t="shared" si="0"/>
        <v>103550.29236576971</v>
      </c>
      <c r="G53">
        <v>0</v>
      </c>
      <c r="H53">
        <v>0</v>
      </c>
      <c r="I53" s="19">
        <f t="shared" si="1"/>
        <v>0</v>
      </c>
    </row>
    <row r="54" spans="1:9" x14ac:dyDescent="0.55000000000000004">
      <c r="A54">
        <v>52</v>
      </c>
      <c r="B54" s="2">
        <v>39874</v>
      </c>
      <c r="C54">
        <v>9.9999997473787516E-5</v>
      </c>
      <c r="D54">
        <v>5.1699998948606662E-6</v>
      </c>
      <c r="E54">
        <v>5400</v>
      </c>
      <c r="F54" s="20">
        <f t="shared" si="0"/>
        <v>104448.74223213227</v>
      </c>
      <c r="G54">
        <v>0</v>
      </c>
      <c r="H54">
        <v>0</v>
      </c>
      <c r="I54" s="19">
        <f t="shared" si="1"/>
        <v>0</v>
      </c>
    </row>
    <row r="55" spans="1:9" x14ac:dyDescent="0.55000000000000004">
      <c r="A55">
        <v>53</v>
      </c>
      <c r="B55" s="2">
        <v>39875</v>
      </c>
      <c r="C55">
        <v>9.9999997473787516E-5</v>
      </c>
      <c r="D55">
        <v>5.1699998948606662E-6</v>
      </c>
      <c r="E55">
        <v>5250</v>
      </c>
      <c r="F55" s="20">
        <f t="shared" si="0"/>
        <v>101547.38828123971</v>
      </c>
      <c r="G55">
        <v>0</v>
      </c>
      <c r="H55">
        <v>0</v>
      </c>
      <c r="I55" s="19">
        <f t="shared" si="1"/>
        <v>0</v>
      </c>
    </row>
    <row r="56" spans="1:9" x14ac:dyDescent="0.55000000000000004">
      <c r="A56">
        <v>54</v>
      </c>
      <c r="B56" s="2">
        <v>39876</v>
      </c>
      <c r="C56">
        <v>9.9999997473787516E-5</v>
      </c>
      <c r="D56">
        <v>5.2700002015626524E-6</v>
      </c>
      <c r="E56">
        <v>5200</v>
      </c>
      <c r="F56" s="20">
        <f t="shared" si="0"/>
        <v>98671.720488645427</v>
      </c>
      <c r="G56">
        <v>0</v>
      </c>
      <c r="H56">
        <v>0</v>
      </c>
      <c r="I56" s="19">
        <f t="shared" si="1"/>
        <v>0</v>
      </c>
    </row>
    <row r="57" spans="1:9" x14ac:dyDescent="0.55000000000000004">
      <c r="A57">
        <v>55</v>
      </c>
      <c r="B57" s="2">
        <v>39877</v>
      </c>
      <c r="C57">
        <v>9.9999997473787516E-5</v>
      </c>
      <c r="D57">
        <v>5.2700002015626524E-6</v>
      </c>
      <c r="E57">
        <v>5600</v>
      </c>
      <c r="F57" s="20">
        <f t="shared" si="0"/>
        <v>106261.85283392585</v>
      </c>
      <c r="G57">
        <v>0</v>
      </c>
      <c r="H57">
        <v>0</v>
      </c>
      <c r="I57" s="19">
        <f t="shared" si="1"/>
        <v>0</v>
      </c>
    </row>
    <row r="58" spans="1:9" x14ac:dyDescent="0.55000000000000004">
      <c r="A58">
        <v>56</v>
      </c>
      <c r="B58" s="2">
        <v>39878</v>
      </c>
      <c r="C58">
        <v>9.9999997473787516E-5</v>
      </c>
      <c r="D58">
        <v>5.8700002227851664E-6</v>
      </c>
      <c r="E58">
        <v>5850</v>
      </c>
      <c r="F58" s="20">
        <f t="shared" si="0"/>
        <v>99659.278197452833</v>
      </c>
      <c r="G58">
        <v>0</v>
      </c>
      <c r="H58">
        <v>0</v>
      </c>
      <c r="I58" s="19">
        <f t="shared" si="1"/>
        <v>0</v>
      </c>
    </row>
    <row r="59" spans="1:9" x14ac:dyDescent="0.55000000000000004">
      <c r="A59">
        <v>57</v>
      </c>
      <c r="B59" s="2">
        <v>39879</v>
      </c>
      <c r="C59">
        <v>9.9999997473787516E-5</v>
      </c>
      <c r="D59">
        <v>5.8700002227851664E-6</v>
      </c>
      <c r="E59">
        <v>5450</v>
      </c>
      <c r="F59" s="20">
        <f t="shared" si="0"/>
        <v>92844.968577114167</v>
      </c>
      <c r="G59">
        <v>0</v>
      </c>
      <c r="H59">
        <v>0</v>
      </c>
      <c r="I59" s="19">
        <f t="shared" si="1"/>
        <v>0</v>
      </c>
    </row>
    <row r="60" spans="1:9" x14ac:dyDescent="0.55000000000000004">
      <c r="A60">
        <v>58</v>
      </c>
      <c r="B60" s="2">
        <v>39880</v>
      </c>
      <c r="C60">
        <v>9.9999997473787516E-5</v>
      </c>
      <c r="D60">
        <v>5.5700002121739089E-6</v>
      </c>
      <c r="E60">
        <v>5750</v>
      </c>
      <c r="F60" s="20">
        <f t="shared" si="0"/>
        <v>103231.59130542692</v>
      </c>
      <c r="G60">
        <v>0</v>
      </c>
      <c r="H60">
        <v>0</v>
      </c>
      <c r="I60" s="19">
        <f t="shared" si="1"/>
        <v>0</v>
      </c>
    </row>
    <row r="61" spans="1:9" x14ac:dyDescent="0.55000000000000004">
      <c r="A61">
        <v>59</v>
      </c>
      <c r="B61" s="2">
        <v>39881</v>
      </c>
      <c r="C61">
        <v>9.9999997473787516E-5</v>
      </c>
      <c r="D61">
        <v>5.5700002121739089E-6</v>
      </c>
      <c r="E61">
        <v>5400</v>
      </c>
      <c r="F61" s="20">
        <f t="shared" si="0"/>
        <v>96947.92922596616</v>
      </c>
      <c r="G61">
        <v>0</v>
      </c>
      <c r="H61">
        <v>0</v>
      </c>
      <c r="I61" s="19">
        <f t="shared" si="1"/>
        <v>0</v>
      </c>
    </row>
    <row r="62" spans="1:9" x14ac:dyDescent="0.55000000000000004">
      <c r="A62">
        <v>60</v>
      </c>
      <c r="B62" s="2">
        <v>39882</v>
      </c>
      <c r="C62">
        <v>9.9999997473787516E-5</v>
      </c>
      <c r="D62">
        <v>5.2199998208379839E-6</v>
      </c>
      <c r="E62">
        <v>5350</v>
      </c>
      <c r="F62" s="20">
        <f t="shared" si="0"/>
        <v>102490.42238451225</v>
      </c>
      <c r="G62">
        <v>0</v>
      </c>
      <c r="H62">
        <v>0</v>
      </c>
      <c r="I62" s="19">
        <f t="shared" si="1"/>
        <v>0</v>
      </c>
    </row>
    <row r="63" spans="1:9" x14ac:dyDescent="0.55000000000000004">
      <c r="A63">
        <v>61</v>
      </c>
      <c r="B63" s="2">
        <v>39883</v>
      </c>
      <c r="C63">
        <v>9.9999997473787516E-5</v>
      </c>
      <c r="D63">
        <v>5.2199998208379839E-6</v>
      </c>
      <c r="E63">
        <v>5700</v>
      </c>
      <c r="F63" s="20">
        <f t="shared" si="0"/>
        <v>109195.40328817193</v>
      </c>
      <c r="G63">
        <v>0</v>
      </c>
      <c r="H63">
        <v>0</v>
      </c>
      <c r="I63" s="19">
        <f t="shared" si="1"/>
        <v>0</v>
      </c>
    </row>
    <row r="64" spans="1:9" x14ac:dyDescent="0.55000000000000004">
      <c r="A64">
        <v>62</v>
      </c>
      <c r="B64" s="2">
        <v>39884</v>
      </c>
      <c r="C64">
        <v>9.9999997473787516E-5</v>
      </c>
      <c r="D64">
        <v>5.8700002227851664E-6</v>
      </c>
      <c r="E64">
        <v>5900</v>
      </c>
      <c r="F64" s="20">
        <f t="shared" si="0"/>
        <v>100511.06689999516</v>
      </c>
      <c r="G64">
        <v>0</v>
      </c>
      <c r="H64">
        <v>0</v>
      </c>
      <c r="I64" s="19">
        <f t="shared" si="1"/>
        <v>0</v>
      </c>
    </row>
    <row r="65" spans="1:9" x14ac:dyDescent="0.55000000000000004">
      <c r="A65">
        <v>63</v>
      </c>
      <c r="B65" s="2">
        <v>39885</v>
      </c>
      <c r="C65">
        <v>9.9999997473787516E-5</v>
      </c>
      <c r="D65">
        <v>5.8700002227851664E-6</v>
      </c>
      <c r="E65">
        <v>5650</v>
      </c>
      <c r="F65" s="20">
        <f t="shared" si="0"/>
        <v>96252.1233872835</v>
      </c>
      <c r="G65">
        <v>0</v>
      </c>
      <c r="H65">
        <v>0</v>
      </c>
      <c r="I65" s="19">
        <f t="shared" si="1"/>
        <v>0</v>
      </c>
    </row>
    <row r="66" spans="1:9" x14ac:dyDescent="0.55000000000000004">
      <c r="A66">
        <v>64</v>
      </c>
      <c r="B66" s="2">
        <v>39886</v>
      </c>
      <c r="C66">
        <v>9.9999997473787516E-5</v>
      </c>
      <c r="D66">
        <v>5.7699999160831794E-6</v>
      </c>
      <c r="E66">
        <v>5500</v>
      </c>
      <c r="F66" s="20">
        <f t="shared" ref="F66:F129" si="2">+(C66/D66)*E66</f>
        <v>95320.622895118708</v>
      </c>
      <c r="G66">
        <v>0</v>
      </c>
      <c r="H66">
        <v>0</v>
      </c>
      <c r="I66" s="19">
        <f t="shared" ref="I66:I129" si="3">+E66*G66</f>
        <v>0</v>
      </c>
    </row>
    <row r="67" spans="1:9" x14ac:dyDescent="0.55000000000000004">
      <c r="A67">
        <v>65</v>
      </c>
      <c r="B67" s="2">
        <v>39887</v>
      </c>
      <c r="C67">
        <v>9.9999997473787516E-5</v>
      </c>
      <c r="D67">
        <v>5.7699999160831794E-6</v>
      </c>
      <c r="E67">
        <v>6150</v>
      </c>
      <c r="F67" s="20">
        <f t="shared" si="2"/>
        <v>106585.78741908728</v>
      </c>
      <c r="G67">
        <v>0</v>
      </c>
      <c r="H67">
        <v>0</v>
      </c>
      <c r="I67" s="19">
        <f t="shared" si="3"/>
        <v>0</v>
      </c>
    </row>
    <row r="68" spans="1:9" x14ac:dyDescent="0.55000000000000004">
      <c r="A68">
        <v>66</v>
      </c>
      <c r="B68" s="2">
        <v>39888</v>
      </c>
      <c r="C68">
        <v>9.9999997473787516E-5</v>
      </c>
      <c r="D68">
        <v>6.4599998950143336E-6</v>
      </c>
      <c r="E68">
        <v>6050</v>
      </c>
      <c r="F68" s="20">
        <f t="shared" si="2"/>
        <v>93653.249930133636</v>
      </c>
      <c r="G68">
        <v>0</v>
      </c>
      <c r="H68">
        <v>0</v>
      </c>
      <c r="I68" s="19">
        <f t="shared" si="3"/>
        <v>0</v>
      </c>
    </row>
    <row r="69" spans="1:9" x14ac:dyDescent="0.55000000000000004">
      <c r="A69">
        <v>67</v>
      </c>
      <c r="B69" s="2">
        <v>39889</v>
      </c>
      <c r="C69">
        <v>9.9999997473787516E-5</v>
      </c>
      <c r="D69">
        <v>6.4599998950143336E-6</v>
      </c>
      <c r="E69">
        <v>5700</v>
      </c>
      <c r="F69" s="20">
        <f t="shared" si="2"/>
        <v>88235.293322605241</v>
      </c>
      <c r="G69">
        <v>0</v>
      </c>
      <c r="H69">
        <v>0</v>
      </c>
      <c r="I69" s="19">
        <f t="shared" si="3"/>
        <v>0</v>
      </c>
    </row>
    <row r="70" spans="1:9" x14ac:dyDescent="0.55000000000000004">
      <c r="A70">
        <v>68</v>
      </c>
      <c r="B70" s="2">
        <v>39890</v>
      </c>
      <c r="C70">
        <v>9.9999997473787516E-5</v>
      </c>
      <c r="D70">
        <v>5.4699999054719228E-6</v>
      </c>
      <c r="E70">
        <v>5700</v>
      </c>
      <c r="F70" s="20">
        <f t="shared" si="2"/>
        <v>104204.75236761678</v>
      </c>
      <c r="G70">
        <v>0</v>
      </c>
      <c r="H70">
        <v>0</v>
      </c>
      <c r="I70" s="19">
        <f t="shared" si="3"/>
        <v>0</v>
      </c>
    </row>
    <row r="71" spans="1:9" x14ac:dyDescent="0.55000000000000004">
      <c r="A71">
        <v>69</v>
      </c>
      <c r="B71" s="2">
        <v>39891</v>
      </c>
      <c r="C71">
        <v>9.9999997473787516E-5</v>
      </c>
      <c r="D71">
        <v>5.4699999054719228E-6</v>
      </c>
      <c r="E71">
        <v>6100</v>
      </c>
      <c r="F71" s="20">
        <f t="shared" si="2"/>
        <v>111517.36656885305</v>
      </c>
      <c r="G71">
        <v>0</v>
      </c>
      <c r="H71">
        <v>0</v>
      </c>
      <c r="I71" s="19">
        <f t="shared" si="3"/>
        <v>0</v>
      </c>
    </row>
    <row r="72" spans="1:9" x14ac:dyDescent="0.55000000000000004">
      <c r="A72">
        <v>70</v>
      </c>
      <c r="B72" s="2">
        <v>39892</v>
      </c>
      <c r="C72">
        <v>9.9999997473787516E-5</v>
      </c>
      <c r="D72">
        <v>5.8700002227851664E-6</v>
      </c>
      <c r="E72">
        <v>5900</v>
      </c>
      <c r="F72" s="20">
        <f t="shared" si="2"/>
        <v>100511.06689999516</v>
      </c>
      <c r="G72">
        <v>0</v>
      </c>
      <c r="H72">
        <v>0</v>
      </c>
      <c r="I72" s="19">
        <f t="shared" si="3"/>
        <v>0</v>
      </c>
    </row>
    <row r="73" spans="1:9" x14ac:dyDescent="0.55000000000000004">
      <c r="A73">
        <v>71</v>
      </c>
      <c r="B73" s="2">
        <v>39893</v>
      </c>
      <c r="C73">
        <v>9.9999997473787516E-5</v>
      </c>
      <c r="D73">
        <v>5.8700002227851664E-6</v>
      </c>
      <c r="E73">
        <v>2500</v>
      </c>
      <c r="F73" s="20">
        <f t="shared" si="2"/>
        <v>42589.435127116594</v>
      </c>
      <c r="G73">
        <v>0</v>
      </c>
      <c r="H73">
        <v>0</v>
      </c>
      <c r="I73" s="19">
        <f t="shared" si="3"/>
        <v>0</v>
      </c>
    </row>
    <row r="74" spans="1:9" x14ac:dyDescent="0.55000000000000004">
      <c r="A74">
        <v>72</v>
      </c>
      <c r="B74" s="2">
        <v>39894</v>
      </c>
      <c r="C74">
        <v>9.9999997473787516E-5</v>
      </c>
      <c r="D74">
        <v>4.7200001063174568E-6</v>
      </c>
      <c r="E74">
        <v>5950</v>
      </c>
      <c r="F74" s="20">
        <f t="shared" si="2"/>
        <v>126059.31600990039</v>
      </c>
      <c r="G74">
        <v>0</v>
      </c>
      <c r="H74">
        <v>0</v>
      </c>
      <c r="I74" s="19">
        <f t="shared" si="3"/>
        <v>0</v>
      </c>
    </row>
    <row r="75" spans="1:9" x14ac:dyDescent="0.55000000000000004">
      <c r="A75">
        <v>73</v>
      </c>
      <c r="B75" s="2">
        <v>39895</v>
      </c>
      <c r="C75">
        <v>9.9999997473787516E-5</v>
      </c>
      <c r="D75">
        <v>4.7200001063174568E-6</v>
      </c>
      <c r="E75">
        <v>6500</v>
      </c>
      <c r="F75" s="20">
        <f t="shared" si="2"/>
        <v>137711.85782594161</v>
      </c>
      <c r="G75">
        <v>0</v>
      </c>
      <c r="H75">
        <v>0</v>
      </c>
      <c r="I75" s="19">
        <f t="shared" si="3"/>
        <v>0</v>
      </c>
    </row>
    <row r="76" spans="1:9" x14ac:dyDescent="0.55000000000000004">
      <c r="A76">
        <v>74</v>
      </c>
      <c r="B76" s="2">
        <v>39896</v>
      </c>
      <c r="C76">
        <v>9.9999997473787516E-5</v>
      </c>
      <c r="D76">
        <v>5.2199998208379839E-6</v>
      </c>
      <c r="E76">
        <v>5250</v>
      </c>
      <c r="F76" s="20">
        <f t="shared" si="2"/>
        <v>100574.71355489519</v>
      </c>
      <c r="G76">
        <v>0</v>
      </c>
      <c r="H76">
        <v>0</v>
      </c>
      <c r="I76" s="19">
        <f t="shared" si="3"/>
        <v>0</v>
      </c>
    </row>
    <row r="77" spans="1:9" x14ac:dyDescent="0.55000000000000004">
      <c r="A77">
        <v>75</v>
      </c>
      <c r="B77" s="2">
        <v>39897</v>
      </c>
      <c r="C77">
        <v>9.9999997473787516E-5</v>
      </c>
      <c r="D77">
        <v>5.2199998208379839E-6</v>
      </c>
      <c r="E77">
        <v>5850</v>
      </c>
      <c r="F77" s="20">
        <f t="shared" si="2"/>
        <v>112068.96653259751</v>
      </c>
      <c r="G77">
        <v>0</v>
      </c>
      <c r="H77">
        <v>0</v>
      </c>
      <c r="I77" s="19">
        <f t="shared" si="3"/>
        <v>0</v>
      </c>
    </row>
    <row r="78" spans="1:9" x14ac:dyDescent="0.55000000000000004">
      <c r="A78">
        <v>76</v>
      </c>
      <c r="B78" s="2">
        <v>39898</v>
      </c>
      <c r="C78">
        <v>9.9999997473787516E-5</v>
      </c>
      <c r="D78">
        <v>5.6200001381512274E-6</v>
      </c>
      <c r="E78">
        <v>5850</v>
      </c>
      <c r="F78" s="20">
        <f t="shared" si="2"/>
        <v>104092.52150198352</v>
      </c>
      <c r="G78">
        <v>0</v>
      </c>
      <c r="H78">
        <v>0</v>
      </c>
      <c r="I78" s="19">
        <f t="shared" si="3"/>
        <v>0</v>
      </c>
    </row>
    <row r="79" spans="1:9" x14ac:dyDescent="0.55000000000000004">
      <c r="A79">
        <v>77</v>
      </c>
      <c r="B79" s="2">
        <v>39899</v>
      </c>
      <c r="C79">
        <v>9.9999997473787516E-5</v>
      </c>
      <c r="D79">
        <v>5.6200001381512274E-6</v>
      </c>
      <c r="E79">
        <v>5300</v>
      </c>
      <c r="F79" s="20">
        <f t="shared" si="2"/>
        <v>94306.045121455158</v>
      </c>
      <c r="G79">
        <v>0</v>
      </c>
      <c r="H79">
        <v>0</v>
      </c>
      <c r="I79" s="19">
        <f t="shared" si="3"/>
        <v>0</v>
      </c>
    </row>
    <row r="80" spans="1:9" x14ac:dyDescent="0.55000000000000004">
      <c r="A80">
        <v>78</v>
      </c>
      <c r="B80" s="2">
        <v>39900</v>
      </c>
      <c r="C80">
        <v>9.9999997473787516E-5</v>
      </c>
      <c r="D80">
        <v>5.9200001487624831E-6</v>
      </c>
      <c r="E80">
        <v>5950</v>
      </c>
      <c r="F80" s="20">
        <f t="shared" si="2"/>
        <v>100506.75169212867</v>
      </c>
      <c r="G80">
        <v>0</v>
      </c>
      <c r="H80">
        <v>0</v>
      </c>
      <c r="I80" s="19">
        <f t="shared" si="3"/>
        <v>0</v>
      </c>
    </row>
    <row r="81" spans="1:9" x14ac:dyDescent="0.55000000000000004">
      <c r="A81">
        <v>79</v>
      </c>
      <c r="B81" s="2">
        <v>39901</v>
      </c>
      <c r="C81">
        <v>9.9999997473787516E-5</v>
      </c>
      <c r="D81">
        <v>5.9200001487624831E-6</v>
      </c>
      <c r="E81">
        <v>5800</v>
      </c>
      <c r="F81" s="20">
        <f t="shared" si="2"/>
        <v>97972.968036024598</v>
      </c>
      <c r="G81">
        <v>0</v>
      </c>
      <c r="H81">
        <v>0</v>
      </c>
      <c r="I81" s="19">
        <f t="shared" si="3"/>
        <v>0</v>
      </c>
    </row>
    <row r="82" spans="1:9" x14ac:dyDescent="0.55000000000000004">
      <c r="A82">
        <v>80</v>
      </c>
      <c r="B82" s="2">
        <v>39902</v>
      </c>
      <c r="C82">
        <v>9.9999997473787516E-5</v>
      </c>
      <c r="D82">
        <v>6.2099998103803963E-6</v>
      </c>
      <c r="E82">
        <v>6000</v>
      </c>
      <c r="F82" s="20">
        <f t="shared" si="2"/>
        <v>96618.357997336527</v>
      </c>
      <c r="G82">
        <v>0</v>
      </c>
      <c r="H82">
        <v>0</v>
      </c>
      <c r="I82" s="19">
        <f t="shared" si="3"/>
        <v>0</v>
      </c>
    </row>
    <row r="83" spans="1:9" x14ac:dyDescent="0.55000000000000004">
      <c r="A83">
        <v>81</v>
      </c>
      <c r="B83" s="2">
        <v>39903</v>
      </c>
      <c r="C83">
        <v>9.9999997473787516E-5</v>
      </c>
      <c r="D83">
        <v>6.2099998103803963E-6</v>
      </c>
      <c r="E83">
        <v>5500</v>
      </c>
      <c r="F83" s="20">
        <f t="shared" si="2"/>
        <v>88566.828164225153</v>
      </c>
      <c r="G83">
        <v>0</v>
      </c>
      <c r="H83">
        <v>0</v>
      </c>
      <c r="I83" s="19">
        <f t="shared" si="3"/>
        <v>0</v>
      </c>
    </row>
    <row r="84" spans="1:9" x14ac:dyDescent="0.55000000000000004">
      <c r="A84">
        <v>82</v>
      </c>
      <c r="B84" s="2">
        <v>39904</v>
      </c>
      <c r="C84">
        <v>9.9999997473787516E-5</v>
      </c>
      <c r="D84">
        <v>5.32000012753997E-6</v>
      </c>
      <c r="E84">
        <v>5700</v>
      </c>
      <c r="F84" s="20">
        <f t="shared" si="2"/>
        <v>107142.8518675926</v>
      </c>
      <c r="G84">
        <v>0</v>
      </c>
      <c r="H84">
        <v>0</v>
      </c>
      <c r="I84" s="19">
        <f t="shared" si="3"/>
        <v>0</v>
      </c>
    </row>
    <row r="85" spans="1:9" x14ac:dyDescent="0.55000000000000004">
      <c r="A85">
        <v>83</v>
      </c>
      <c r="B85" s="2">
        <v>39905</v>
      </c>
      <c r="C85">
        <v>9.9999997473787516E-5</v>
      </c>
      <c r="D85">
        <v>5.32000012753997E-6</v>
      </c>
      <c r="E85">
        <v>5750</v>
      </c>
      <c r="F85" s="20">
        <f t="shared" si="2"/>
        <v>108082.70144537851</v>
      </c>
      <c r="G85">
        <v>0</v>
      </c>
      <c r="H85">
        <v>0</v>
      </c>
      <c r="I85" s="19">
        <f t="shared" si="3"/>
        <v>0</v>
      </c>
    </row>
    <row r="86" spans="1:9" x14ac:dyDescent="0.55000000000000004">
      <c r="A86">
        <v>84</v>
      </c>
      <c r="B86" s="2">
        <v>39906</v>
      </c>
      <c r="C86">
        <v>9.9999997473787516E-5</v>
      </c>
      <c r="D86">
        <v>5.6200001381512274E-6</v>
      </c>
      <c r="E86">
        <v>5800</v>
      </c>
      <c r="F86" s="20">
        <f t="shared" si="2"/>
        <v>103202.8418310264</v>
      </c>
      <c r="G86">
        <v>0</v>
      </c>
      <c r="H86">
        <v>0</v>
      </c>
      <c r="I86" s="19">
        <f t="shared" si="3"/>
        <v>0</v>
      </c>
    </row>
    <row r="87" spans="1:9" x14ac:dyDescent="0.55000000000000004">
      <c r="A87">
        <v>85</v>
      </c>
      <c r="B87" s="2">
        <v>39907</v>
      </c>
      <c r="C87">
        <v>9.9999997473787516E-5</v>
      </c>
      <c r="D87">
        <v>5.6200001381512274E-6</v>
      </c>
      <c r="E87">
        <v>5650</v>
      </c>
      <c r="F87" s="20">
        <f t="shared" si="2"/>
        <v>100533.80281815502</v>
      </c>
      <c r="G87">
        <v>0</v>
      </c>
      <c r="H87">
        <v>0</v>
      </c>
      <c r="I87" s="19">
        <f t="shared" si="3"/>
        <v>0</v>
      </c>
    </row>
    <row r="88" spans="1:9" x14ac:dyDescent="0.55000000000000004">
      <c r="A88">
        <v>86</v>
      </c>
      <c r="B88" s="2">
        <v>39908</v>
      </c>
      <c r="C88">
        <v>9.9999997473787516E-5</v>
      </c>
      <c r="D88">
        <v>6.4099999690370169E-6</v>
      </c>
      <c r="E88">
        <v>6500</v>
      </c>
      <c r="F88" s="20">
        <f t="shared" si="2"/>
        <v>101404.0540903886</v>
      </c>
      <c r="G88">
        <v>0</v>
      </c>
      <c r="H88">
        <v>0</v>
      </c>
      <c r="I88" s="19">
        <f t="shared" si="3"/>
        <v>0</v>
      </c>
    </row>
    <row r="89" spans="1:9" x14ac:dyDescent="0.55000000000000004">
      <c r="A89">
        <v>87</v>
      </c>
      <c r="B89" s="2">
        <v>39909</v>
      </c>
      <c r="C89">
        <v>9.9999997473787516E-5</v>
      </c>
      <c r="D89">
        <v>6.4099999690370169E-6</v>
      </c>
      <c r="E89">
        <v>5450</v>
      </c>
      <c r="F89" s="20">
        <f t="shared" si="2"/>
        <v>85023.399198864281</v>
      </c>
      <c r="G89">
        <v>0</v>
      </c>
      <c r="H89">
        <v>0</v>
      </c>
      <c r="I89" s="19">
        <f t="shared" si="3"/>
        <v>0</v>
      </c>
    </row>
    <row r="90" spans="1:9" x14ac:dyDescent="0.55000000000000004">
      <c r="A90">
        <v>88</v>
      </c>
      <c r="B90" s="2">
        <v>39910</v>
      </c>
      <c r="C90">
        <v>9.9999997473787516E-5</v>
      </c>
      <c r="D90">
        <v>4.9199998102267273E-6</v>
      </c>
      <c r="E90">
        <v>5000</v>
      </c>
      <c r="F90" s="20">
        <f t="shared" si="2"/>
        <v>101626.01761277227</v>
      </c>
      <c r="G90">
        <v>0</v>
      </c>
      <c r="H90">
        <v>0</v>
      </c>
      <c r="I90" s="19">
        <f t="shared" si="3"/>
        <v>0</v>
      </c>
    </row>
    <row r="91" spans="1:9" x14ac:dyDescent="0.55000000000000004">
      <c r="A91">
        <v>89</v>
      </c>
      <c r="B91" s="2">
        <v>39911</v>
      </c>
      <c r="C91">
        <v>9.9999997473787516E-5</v>
      </c>
      <c r="D91">
        <v>4.9199998102267273E-6</v>
      </c>
      <c r="E91">
        <v>5250</v>
      </c>
      <c r="F91" s="20">
        <f t="shared" si="2"/>
        <v>106707.31849341087</v>
      </c>
      <c r="G91">
        <v>0</v>
      </c>
      <c r="H91">
        <v>0</v>
      </c>
      <c r="I91" s="19">
        <f t="shared" si="3"/>
        <v>0</v>
      </c>
    </row>
    <row r="92" spans="1:9" x14ac:dyDescent="0.55000000000000004">
      <c r="A92">
        <v>90</v>
      </c>
      <c r="B92" s="2">
        <v>39912</v>
      </c>
      <c r="C92">
        <v>9.9999997473787516E-5</v>
      </c>
      <c r="D92">
        <v>4.9199998102267273E-6</v>
      </c>
      <c r="E92">
        <v>4950</v>
      </c>
      <c r="F92" s="20">
        <f t="shared" si="2"/>
        <v>100609.75743664455</v>
      </c>
      <c r="G92">
        <v>0</v>
      </c>
      <c r="H92">
        <v>0</v>
      </c>
      <c r="I92" s="19">
        <f t="shared" si="3"/>
        <v>0</v>
      </c>
    </row>
    <row r="93" spans="1:9" x14ac:dyDescent="0.55000000000000004">
      <c r="A93">
        <v>91</v>
      </c>
      <c r="B93" s="2">
        <v>39913</v>
      </c>
      <c r="C93">
        <v>9.9999997473787516E-5</v>
      </c>
      <c r="D93">
        <v>4.9199998102267273E-6</v>
      </c>
      <c r="E93">
        <v>5400</v>
      </c>
      <c r="F93" s="20">
        <f t="shared" si="2"/>
        <v>109756.09902179404</v>
      </c>
      <c r="G93">
        <v>0</v>
      </c>
      <c r="H93">
        <v>0</v>
      </c>
      <c r="I93" s="19">
        <f t="shared" si="3"/>
        <v>0</v>
      </c>
    </row>
    <row r="94" spans="1:9" x14ac:dyDescent="0.55000000000000004">
      <c r="A94">
        <v>92</v>
      </c>
      <c r="B94" s="2">
        <v>39914</v>
      </c>
      <c r="C94">
        <v>9.9999997473787516E-5</v>
      </c>
      <c r="D94">
        <v>6.0600000324484427E-6</v>
      </c>
      <c r="E94">
        <v>6000</v>
      </c>
      <c r="F94" s="20">
        <f t="shared" si="2"/>
        <v>99009.897958747213</v>
      </c>
      <c r="G94">
        <v>0</v>
      </c>
      <c r="H94">
        <v>0</v>
      </c>
      <c r="I94" s="19">
        <f t="shared" si="3"/>
        <v>0</v>
      </c>
    </row>
    <row r="95" spans="1:9" x14ac:dyDescent="0.55000000000000004">
      <c r="A95">
        <v>93</v>
      </c>
      <c r="B95" s="2">
        <v>39915</v>
      </c>
      <c r="C95">
        <v>9.9999997473787516E-5</v>
      </c>
      <c r="D95">
        <v>6.0600000324484427E-6</v>
      </c>
      <c r="E95">
        <v>5900</v>
      </c>
      <c r="F95" s="20">
        <f t="shared" si="2"/>
        <v>97359.732992768084</v>
      </c>
      <c r="G95">
        <v>0</v>
      </c>
      <c r="H95">
        <v>0</v>
      </c>
      <c r="I95" s="19">
        <f t="shared" si="3"/>
        <v>0</v>
      </c>
    </row>
    <row r="96" spans="1:9" x14ac:dyDescent="0.55000000000000004">
      <c r="A96">
        <v>94</v>
      </c>
      <c r="B96" s="2">
        <v>39916</v>
      </c>
      <c r="C96">
        <v>9.9999997473787516E-5</v>
      </c>
      <c r="D96">
        <v>5.7199999901058618E-6</v>
      </c>
      <c r="E96">
        <v>5750</v>
      </c>
      <c r="F96" s="20">
        <f t="shared" si="2"/>
        <v>100524.47315889533</v>
      </c>
      <c r="G96">
        <v>0</v>
      </c>
      <c r="H96">
        <v>0</v>
      </c>
      <c r="I96" s="19">
        <f t="shared" si="3"/>
        <v>0</v>
      </c>
    </row>
    <row r="97" spans="1:9" x14ac:dyDescent="0.55000000000000004">
      <c r="A97">
        <v>95</v>
      </c>
      <c r="B97" s="2">
        <v>39917</v>
      </c>
      <c r="C97">
        <v>9.9999997473787516E-5</v>
      </c>
      <c r="D97">
        <v>5.7199999901058618E-6</v>
      </c>
      <c r="E97">
        <v>6200</v>
      </c>
      <c r="F97" s="20">
        <f t="shared" si="2"/>
        <v>108391.60584089583</v>
      </c>
      <c r="G97">
        <v>0</v>
      </c>
      <c r="H97">
        <v>0</v>
      </c>
      <c r="I97" s="19">
        <f t="shared" si="3"/>
        <v>0</v>
      </c>
    </row>
    <row r="98" spans="1:9" x14ac:dyDescent="0.55000000000000004">
      <c r="A98">
        <v>96</v>
      </c>
      <c r="B98" s="2">
        <v>39918</v>
      </c>
      <c r="C98">
        <v>9.9999997473787516E-5</v>
      </c>
      <c r="D98">
        <v>5.5700002121739089E-6</v>
      </c>
      <c r="E98">
        <v>5650</v>
      </c>
      <c r="F98" s="20">
        <f t="shared" si="2"/>
        <v>101436.25928272384</v>
      </c>
      <c r="G98">
        <v>0</v>
      </c>
      <c r="H98">
        <v>0</v>
      </c>
      <c r="I98" s="19">
        <f t="shared" si="3"/>
        <v>0</v>
      </c>
    </row>
    <row r="99" spans="1:9" x14ac:dyDescent="0.55000000000000004">
      <c r="A99">
        <v>97</v>
      </c>
      <c r="B99" s="2">
        <v>39919</v>
      </c>
      <c r="C99">
        <v>9.9999997473787516E-5</v>
      </c>
      <c r="D99">
        <v>5.5700002121739089E-6</v>
      </c>
      <c r="E99">
        <v>6150</v>
      </c>
      <c r="F99" s="20">
        <f t="shared" si="2"/>
        <v>110412.91939623923</v>
      </c>
      <c r="G99">
        <v>0</v>
      </c>
      <c r="H99">
        <v>0</v>
      </c>
      <c r="I99" s="19">
        <f t="shared" si="3"/>
        <v>0</v>
      </c>
    </row>
    <row r="100" spans="1:9" x14ac:dyDescent="0.55000000000000004">
      <c r="A100">
        <v>98</v>
      </c>
      <c r="B100" s="2">
        <v>39920</v>
      </c>
      <c r="C100">
        <v>9.9999997473787516E-5</v>
      </c>
      <c r="D100">
        <v>5.7199999901058618E-6</v>
      </c>
      <c r="E100">
        <v>5600</v>
      </c>
      <c r="F100" s="20">
        <f t="shared" si="2"/>
        <v>97902.095598228494</v>
      </c>
      <c r="G100">
        <v>0</v>
      </c>
      <c r="H100">
        <v>0</v>
      </c>
      <c r="I100" s="19">
        <f t="shared" si="3"/>
        <v>0</v>
      </c>
    </row>
    <row r="101" spans="1:9" x14ac:dyDescent="0.55000000000000004">
      <c r="A101">
        <v>99</v>
      </c>
      <c r="B101" s="2">
        <v>39921</v>
      </c>
      <c r="C101">
        <v>9.9999997473787516E-5</v>
      </c>
      <c r="D101">
        <v>5.7199999901058618E-6</v>
      </c>
      <c r="E101">
        <v>6300</v>
      </c>
      <c r="F101" s="20">
        <f t="shared" si="2"/>
        <v>110139.85754800706</v>
      </c>
      <c r="G101">
        <v>0</v>
      </c>
      <c r="H101">
        <v>0</v>
      </c>
      <c r="I101" s="19">
        <f t="shared" si="3"/>
        <v>0</v>
      </c>
    </row>
    <row r="102" spans="1:9" x14ac:dyDescent="0.55000000000000004">
      <c r="A102">
        <v>100</v>
      </c>
      <c r="B102" s="2">
        <v>39922</v>
      </c>
      <c r="C102">
        <v>9.9999997473787516E-5</v>
      </c>
      <c r="D102">
        <v>5.9200001487624831E-6</v>
      </c>
      <c r="E102">
        <v>5950</v>
      </c>
      <c r="F102" s="20">
        <f t="shared" si="2"/>
        <v>100506.75169212867</v>
      </c>
      <c r="G102">
        <v>0</v>
      </c>
      <c r="H102">
        <v>0</v>
      </c>
      <c r="I102" s="19">
        <f t="shared" si="3"/>
        <v>0</v>
      </c>
    </row>
    <row r="103" spans="1:9" x14ac:dyDescent="0.55000000000000004">
      <c r="A103">
        <v>101</v>
      </c>
      <c r="B103" s="2">
        <v>39923</v>
      </c>
      <c r="C103">
        <v>9.9999997473787516E-5</v>
      </c>
      <c r="D103">
        <v>5.9200001487624831E-6</v>
      </c>
      <c r="E103">
        <v>5950</v>
      </c>
      <c r="F103" s="20">
        <f t="shared" si="2"/>
        <v>100506.75169212867</v>
      </c>
      <c r="G103">
        <v>0</v>
      </c>
      <c r="H103">
        <v>0</v>
      </c>
      <c r="I103" s="19">
        <f t="shared" si="3"/>
        <v>0</v>
      </c>
    </row>
    <row r="104" spans="1:9" x14ac:dyDescent="0.55000000000000004">
      <c r="A104">
        <v>102</v>
      </c>
      <c r="B104" s="2">
        <v>39924</v>
      </c>
      <c r="C104">
        <v>9.9999997473787516E-5</v>
      </c>
      <c r="D104">
        <v>6.1099999584257603E-6</v>
      </c>
      <c r="E104">
        <v>6150</v>
      </c>
      <c r="F104" s="20">
        <f t="shared" si="2"/>
        <v>100654.66262658499</v>
      </c>
      <c r="G104">
        <v>0</v>
      </c>
      <c r="H104">
        <v>0</v>
      </c>
      <c r="I104" s="19">
        <f t="shared" si="3"/>
        <v>0</v>
      </c>
    </row>
    <row r="105" spans="1:9" x14ac:dyDescent="0.55000000000000004">
      <c r="A105">
        <v>103</v>
      </c>
      <c r="B105" s="2">
        <v>39925</v>
      </c>
      <c r="C105">
        <v>9.9999997473787516E-5</v>
      </c>
      <c r="D105">
        <v>6.1099999584257603E-6</v>
      </c>
      <c r="E105">
        <v>6050</v>
      </c>
      <c r="F105" s="20">
        <f t="shared" si="2"/>
        <v>99018.001445664908</v>
      </c>
      <c r="G105">
        <v>0</v>
      </c>
      <c r="H105">
        <v>0</v>
      </c>
      <c r="I105" s="19">
        <f t="shared" si="3"/>
        <v>0</v>
      </c>
    </row>
    <row r="106" spans="1:9" x14ac:dyDescent="0.55000000000000004">
      <c r="A106">
        <v>104</v>
      </c>
      <c r="B106" s="2">
        <v>39926</v>
      </c>
      <c r="C106">
        <v>9.9999997473787516E-5</v>
      </c>
      <c r="D106">
        <v>3.9800002014089841E-6</v>
      </c>
      <c r="E106">
        <v>3750</v>
      </c>
      <c r="F106" s="20">
        <f t="shared" si="2"/>
        <v>94221.098379328512</v>
      </c>
      <c r="G106">
        <v>0</v>
      </c>
      <c r="H106">
        <v>0</v>
      </c>
      <c r="I106" s="19">
        <f t="shared" si="3"/>
        <v>0</v>
      </c>
    </row>
    <row r="107" spans="1:9" x14ac:dyDescent="0.55000000000000004">
      <c r="A107">
        <v>105</v>
      </c>
      <c r="B107" s="2">
        <v>39927</v>
      </c>
      <c r="C107">
        <v>9.9999997473787516E-5</v>
      </c>
      <c r="D107">
        <v>3.9800002014089841E-6</v>
      </c>
      <c r="E107">
        <v>5750</v>
      </c>
      <c r="F107" s="20">
        <f t="shared" si="2"/>
        <v>144472.35084830373</v>
      </c>
      <c r="G107">
        <v>0</v>
      </c>
      <c r="H107">
        <v>0</v>
      </c>
      <c r="I107" s="19">
        <f t="shared" si="3"/>
        <v>0</v>
      </c>
    </row>
    <row r="108" spans="1:9" x14ac:dyDescent="0.55000000000000004">
      <c r="A108">
        <v>106</v>
      </c>
      <c r="B108" s="2">
        <v>39928</v>
      </c>
      <c r="C108">
        <v>9.9999997473787516E-5</v>
      </c>
      <c r="D108">
        <v>6.0600000324484427E-6</v>
      </c>
      <c r="E108">
        <v>5900</v>
      </c>
      <c r="F108" s="20">
        <f t="shared" si="2"/>
        <v>97359.732992768084</v>
      </c>
      <c r="G108">
        <v>0</v>
      </c>
      <c r="H108">
        <v>0</v>
      </c>
      <c r="I108" s="19">
        <f t="shared" si="3"/>
        <v>0</v>
      </c>
    </row>
    <row r="109" spans="1:9" x14ac:dyDescent="0.55000000000000004">
      <c r="A109">
        <v>107</v>
      </c>
      <c r="B109" s="2">
        <v>39929</v>
      </c>
      <c r="C109">
        <v>9.9999997473787516E-5</v>
      </c>
      <c r="D109">
        <v>6.0600000324484427E-6</v>
      </c>
      <c r="E109">
        <v>5600</v>
      </c>
      <c r="F109" s="20">
        <f t="shared" si="2"/>
        <v>92409.238094830725</v>
      </c>
      <c r="G109">
        <v>0</v>
      </c>
      <c r="H109">
        <v>0</v>
      </c>
      <c r="I109" s="19">
        <f t="shared" si="3"/>
        <v>0</v>
      </c>
    </row>
    <row r="110" spans="1:9" x14ac:dyDescent="0.55000000000000004">
      <c r="A110">
        <v>108</v>
      </c>
      <c r="B110" s="2">
        <v>39930</v>
      </c>
      <c r="C110">
        <v>9.9999997473787516E-5</v>
      </c>
      <c r="D110">
        <v>5.2199998208379839E-6</v>
      </c>
      <c r="E110">
        <v>5200</v>
      </c>
      <c r="F110" s="20">
        <f t="shared" si="2"/>
        <v>99616.859140086672</v>
      </c>
      <c r="G110">
        <v>0</v>
      </c>
      <c r="H110">
        <v>0</v>
      </c>
      <c r="I110" s="19">
        <f t="shared" si="3"/>
        <v>0</v>
      </c>
    </row>
    <row r="111" spans="1:9" x14ac:dyDescent="0.55000000000000004">
      <c r="A111">
        <v>109</v>
      </c>
      <c r="B111" s="2">
        <v>39931</v>
      </c>
      <c r="C111">
        <v>9.9999997473787516E-5</v>
      </c>
      <c r="D111">
        <v>5.2199998208379839E-6</v>
      </c>
      <c r="E111">
        <v>5850</v>
      </c>
      <c r="F111" s="20">
        <f t="shared" si="2"/>
        <v>112068.96653259751</v>
      </c>
      <c r="G111">
        <v>0</v>
      </c>
      <c r="H111">
        <v>0</v>
      </c>
      <c r="I111" s="19">
        <f t="shared" si="3"/>
        <v>0</v>
      </c>
    </row>
    <row r="112" spans="1:9" x14ac:dyDescent="0.55000000000000004">
      <c r="A112">
        <v>110</v>
      </c>
      <c r="B112" s="2">
        <v>39932</v>
      </c>
      <c r="C112">
        <v>9.9999997473787516E-5</v>
      </c>
      <c r="D112">
        <v>6.1099999584257603E-6</v>
      </c>
      <c r="E112">
        <v>6400</v>
      </c>
      <c r="F112" s="20">
        <f t="shared" si="2"/>
        <v>104746.3155788852</v>
      </c>
      <c r="G112">
        <v>0</v>
      </c>
      <c r="H112">
        <v>0</v>
      </c>
      <c r="I112" s="19">
        <f t="shared" si="3"/>
        <v>0</v>
      </c>
    </row>
    <row r="113" spans="1:9" x14ac:dyDescent="0.55000000000000004">
      <c r="A113">
        <v>111</v>
      </c>
      <c r="B113" s="2">
        <v>39933</v>
      </c>
      <c r="C113">
        <v>9.9999997473787516E-5</v>
      </c>
      <c r="D113">
        <v>6.1099999584257603E-6</v>
      </c>
      <c r="E113">
        <v>6550</v>
      </c>
      <c r="F113" s="20">
        <f t="shared" si="2"/>
        <v>107201.30735026531</v>
      </c>
      <c r="G113">
        <v>0</v>
      </c>
      <c r="H113">
        <v>0</v>
      </c>
      <c r="I113" s="19">
        <f t="shared" si="3"/>
        <v>0</v>
      </c>
    </row>
    <row r="114" spans="1:9" x14ac:dyDescent="0.55000000000000004">
      <c r="A114">
        <v>112</v>
      </c>
      <c r="B114" s="2">
        <v>39934</v>
      </c>
      <c r="C114">
        <v>9.9999997473787516E-5</v>
      </c>
      <c r="D114">
        <v>6.1099999584257603E-6</v>
      </c>
      <c r="E114">
        <v>6050</v>
      </c>
      <c r="F114" s="20">
        <f t="shared" si="2"/>
        <v>99018.001445664908</v>
      </c>
      <c r="G114">
        <v>0</v>
      </c>
      <c r="H114">
        <v>0</v>
      </c>
      <c r="I114" s="19">
        <f t="shared" si="3"/>
        <v>0</v>
      </c>
    </row>
    <row r="115" spans="1:9" x14ac:dyDescent="0.55000000000000004">
      <c r="A115">
        <v>113</v>
      </c>
      <c r="B115" s="2">
        <v>39935</v>
      </c>
      <c r="C115">
        <v>9.9999997473787516E-5</v>
      </c>
      <c r="D115">
        <v>6.1099999584257603E-6</v>
      </c>
      <c r="E115">
        <v>6300.02978515625</v>
      </c>
      <c r="F115" s="20">
        <f t="shared" si="2"/>
        <v>103110.14188005513</v>
      </c>
      <c r="G115">
        <v>0</v>
      </c>
      <c r="H115">
        <v>0</v>
      </c>
      <c r="I115" s="19">
        <f t="shared" si="3"/>
        <v>0</v>
      </c>
    </row>
    <row r="116" spans="1:9" x14ac:dyDescent="0.55000000000000004">
      <c r="A116">
        <v>114</v>
      </c>
      <c r="B116" s="2">
        <v>39936</v>
      </c>
      <c r="C116">
        <v>9.9999997473787516E-5</v>
      </c>
      <c r="D116">
        <v>5.6700000641285442E-6</v>
      </c>
      <c r="E116">
        <v>5300</v>
      </c>
      <c r="F116" s="20">
        <f t="shared" si="2"/>
        <v>93474.423389187868</v>
      </c>
      <c r="G116">
        <v>0</v>
      </c>
      <c r="H116">
        <v>0</v>
      </c>
      <c r="I116" s="19">
        <f t="shared" si="3"/>
        <v>0</v>
      </c>
    </row>
    <row r="117" spans="1:9" x14ac:dyDescent="0.55000000000000004">
      <c r="A117">
        <v>115</v>
      </c>
      <c r="B117" s="2">
        <v>39937</v>
      </c>
      <c r="C117">
        <v>9.9999997473787516E-5</v>
      </c>
      <c r="D117">
        <v>5.6700000641285442E-6</v>
      </c>
      <c r="E117">
        <v>6400</v>
      </c>
      <c r="F117" s="20">
        <f t="shared" si="2"/>
        <v>112874.77541335893</v>
      </c>
      <c r="G117">
        <v>0</v>
      </c>
      <c r="H117">
        <v>0</v>
      </c>
      <c r="I117" s="19">
        <f t="shared" si="3"/>
        <v>0</v>
      </c>
    </row>
    <row r="118" spans="1:9" x14ac:dyDescent="0.55000000000000004">
      <c r="A118">
        <v>116</v>
      </c>
      <c r="B118" s="2">
        <v>39938</v>
      </c>
      <c r="C118">
        <v>9.9999997473787516E-5</v>
      </c>
      <c r="D118">
        <v>6.5600002017163206E-6</v>
      </c>
      <c r="E118">
        <v>6750</v>
      </c>
      <c r="F118" s="20">
        <f t="shared" si="2"/>
        <v>102896.33570002981</v>
      </c>
      <c r="G118">
        <v>0</v>
      </c>
      <c r="H118">
        <v>0</v>
      </c>
      <c r="I118" s="19">
        <f t="shared" si="3"/>
        <v>0</v>
      </c>
    </row>
    <row r="119" spans="1:9" x14ac:dyDescent="0.55000000000000004">
      <c r="A119">
        <v>117</v>
      </c>
      <c r="B119" s="2">
        <v>39939</v>
      </c>
      <c r="C119">
        <v>9.9999997473787516E-5</v>
      </c>
      <c r="D119">
        <v>6.5600002017163206E-6</v>
      </c>
      <c r="E119">
        <v>6750</v>
      </c>
      <c r="F119" s="20">
        <f t="shared" si="2"/>
        <v>102896.33570002981</v>
      </c>
      <c r="G119">
        <v>0</v>
      </c>
      <c r="H119">
        <v>0</v>
      </c>
      <c r="I119" s="19">
        <f t="shared" si="3"/>
        <v>0</v>
      </c>
    </row>
    <row r="120" spans="1:9" x14ac:dyDescent="0.55000000000000004">
      <c r="A120">
        <v>118</v>
      </c>
      <c r="B120" s="2">
        <v>39940</v>
      </c>
      <c r="C120">
        <v>9.9999997473787516E-5</v>
      </c>
      <c r="D120">
        <v>6.010000106471125E-6</v>
      </c>
      <c r="E120">
        <v>6100</v>
      </c>
      <c r="F120" s="20">
        <f t="shared" si="2"/>
        <v>101497.49979759581</v>
      </c>
      <c r="G120">
        <v>0</v>
      </c>
      <c r="H120">
        <v>0</v>
      </c>
      <c r="I120" s="19">
        <f t="shared" si="3"/>
        <v>0</v>
      </c>
    </row>
    <row r="121" spans="1:9" x14ac:dyDescent="0.55000000000000004">
      <c r="A121">
        <v>119</v>
      </c>
      <c r="B121" s="2">
        <v>39941</v>
      </c>
      <c r="C121">
        <v>9.9999997473787516E-5</v>
      </c>
      <c r="D121">
        <v>6.010000106471125E-6</v>
      </c>
      <c r="E121">
        <v>5350</v>
      </c>
      <c r="F121" s="20">
        <f t="shared" si="2"/>
        <v>89018.29900280945</v>
      </c>
      <c r="G121">
        <v>0</v>
      </c>
      <c r="H121">
        <v>0</v>
      </c>
      <c r="I121" s="19">
        <f t="shared" si="3"/>
        <v>0</v>
      </c>
    </row>
    <row r="122" spans="1:9" x14ac:dyDescent="0.55000000000000004">
      <c r="A122">
        <v>120</v>
      </c>
      <c r="B122" s="2">
        <v>39942</v>
      </c>
      <c r="C122">
        <v>9.9999997473787516E-5</v>
      </c>
      <c r="D122">
        <v>4.5199999476608346E-6</v>
      </c>
      <c r="E122">
        <v>3900</v>
      </c>
      <c r="F122" s="20">
        <f t="shared" si="2"/>
        <v>86283.184660124156</v>
      </c>
      <c r="G122">
        <v>0</v>
      </c>
      <c r="H122">
        <v>0</v>
      </c>
      <c r="I122" s="19">
        <f t="shared" si="3"/>
        <v>0</v>
      </c>
    </row>
    <row r="123" spans="1:9" x14ac:dyDescent="0.55000000000000004">
      <c r="A123">
        <v>121</v>
      </c>
      <c r="B123" s="2">
        <v>39943</v>
      </c>
      <c r="C123">
        <v>9.9999997473787516E-5</v>
      </c>
      <c r="D123">
        <v>4.5199999476608346E-6</v>
      </c>
      <c r="E123">
        <v>4250</v>
      </c>
      <c r="F123" s="20">
        <f t="shared" si="2"/>
        <v>94026.547386032733</v>
      </c>
      <c r="G123">
        <v>0</v>
      </c>
      <c r="H123">
        <v>0</v>
      </c>
      <c r="I123" s="19">
        <f t="shared" si="3"/>
        <v>0</v>
      </c>
    </row>
    <row r="124" spans="1:9" x14ac:dyDescent="0.55000000000000004">
      <c r="A124">
        <v>122</v>
      </c>
      <c r="B124" s="2">
        <v>39944</v>
      </c>
      <c r="C124">
        <v>9.9999997473787516E-5</v>
      </c>
      <c r="D124">
        <v>5.9200001487624831E-6</v>
      </c>
      <c r="E124">
        <v>6000.10009765625</v>
      </c>
      <c r="F124" s="20">
        <f t="shared" si="2"/>
        <v>101353.03708286618</v>
      </c>
      <c r="G124">
        <v>0</v>
      </c>
      <c r="H124">
        <v>0</v>
      </c>
      <c r="I124" s="19">
        <f t="shared" si="3"/>
        <v>0</v>
      </c>
    </row>
    <row r="125" spans="1:9" x14ac:dyDescent="0.55000000000000004">
      <c r="A125">
        <v>123</v>
      </c>
      <c r="B125" s="2">
        <v>39945</v>
      </c>
      <c r="C125">
        <v>9.9999997473787516E-5</v>
      </c>
      <c r="D125">
        <v>5.9200001487624831E-6</v>
      </c>
      <c r="E125">
        <v>6500</v>
      </c>
      <c r="F125" s="20">
        <f t="shared" si="2"/>
        <v>109797.29176451032</v>
      </c>
      <c r="G125">
        <v>0</v>
      </c>
      <c r="H125">
        <v>0</v>
      </c>
      <c r="I125" s="19">
        <f t="shared" si="3"/>
        <v>0</v>
      </c>
    </row>
    <row r="126" spans="1:9" x14ac:dyDescent="0.55000000000000004">
      <c r="A126">
        <v>124</v>
      </c>
      <c r="B126" s="2">
        <v>39946</v>
      </c>
      <c r="C126">
        <v>9.9999997473787516E-5</v>
      </c>
      <c r="D126">
        <v>5.7199999901058618E-6</v>
      </c>
      <c r="E126">
        <v>5550</v>
      </c>
      <c r="F126" s="20">
        <f t="shared" si="2"/>
        <v>97027.969744672882</v>
      </c>
      <c r="G126">
        <v>0</v>
      </c>
      <c r="H126">
        <v>0</v>
      </c>
      <c r="I126" s="19">
        <f t="shared" si="3"/>
        <v>0</v>
      </c>
    </row>
    <row r="127" spans="1:9" x14ac:dyDescent="0.55000000000000004">
      <c r="A127">
        <v>125</v>
      </c>
      <c r="B127" s="2">
        <v>39947</v>
      </c>
      <c r="C127">
        <v>9.9999997473787516E-5</v>
      </c>
      <c r="D127">
        <v>5.7199999901058618E-6</v>
      </c>
      <c r="E127">
        <v>6950</v>
      </c>
      <c r="F127" s="20">
        <f t="shared" si="2"/>
        <v>121503.49364422999</v>
      </c>
      <c r="G127">
        <v>0</v>
      </c>
      <c r="H127">
        <v>0</v>
      </c>
      <c r="I127" s="19">
        <f t="shared" si="3"/>
        <v>0</v>
      </c>
    </row>
    <row r="128" spans="1:9" x14ac:dyDescent="0.55000000000000004">
      <c r="A128">
        <v>126</v>
      </c>
      <c r="B128" s="2">
        <v>39948</v>
      </c>
      <c r="C128">
        <v>9.9999997473787516E-5</v>
      </c>
      <c r="D128">
        <v>7.1099998422141653E-6</v>
      </c>
      <c r="E128">
        <v>6800</v>
      </c>
      <c r="F128" s="20">
        <f t="shared" si="2"/>
        <v>95639.94344759261</v>
      </c>
      <c r="G128">
        <v>0</v>
      </c>
      <c r="H128">
        <v>0</v>
      </c>
      <c r="I128" s="19">
        <f t="shared" si="3"/>
        <v>0</v>
      </c>
    </row>
    <row r="129" spans="1:9" x14ac:dyDescent="0.55000000000000004">
      <c r="A129">
        <v>127</v>
      </c>
      <c r="B129" s="2">
        <v>39949</v>
      </c>
      <c r="C129">
        <v>9.9999997473787516E-5</v>
      </c>
      <c r="D129">
        <v>7.1099998422141653E-6</v>
      </c>
      <c r="E129">
        <v>5950</v>
      </c>
      <c r="F129" s="20">
        <f t="shared" si="2"/>
        <v>83684.950516643526</v>
      </c>
      <c r="G129">
        <v>0</v>
      </c>
      <c r="H129">
        <v>0</v>
      </c>
      <c r="I129" s="19">
        <f t="shared" si="3"/>
        <v>0</v>
      </c>
    </row>
    <row r="130" spans="1:9" x14ac:dyDescent="0.55000000000000004">
      <c r="A130">
        <v>128</v>
      </c>
      <c r="B130" s="2">
        <v>39950</v>
      </c>
      <c r="C130">
        <v>9.9999997473787516E-5</v>
      </c>
      <c r="D130">
        <v>6.2099998103803963E-6</v>
      </c>
      <c r="E130">
        <v>6350</v>
      </c>
      <c r="F130" s="20">
        <f t="shared" ref="F130:F193" si="4">+(C130/D130)*E130</f>
        <v>102254.42888051449</v>
      </c>
      <c r="G130">
        <v>0</v>
      </c>
      <c r="H130">
        <v>0</v>
      </c>
      <c r="I130" s="19">
        <f t="shared" ref="I130:I193" si="5">+E130*G130</f>
        <v>0</v>
      </c>
    </row>
    <row r="131" spans="1:9" x14ac:dyDescent="0.55000000000000004">
      <c r="A131">
        <v>129</v>
      </c>
      <c r="B131" s="2">
        <v>39951</v>
      </c>
      <c r="C131">
        <v>9.9999997473787516E-5</v>
      </c>
      <c r="D131">
        <v>6.2099998103803963E-6</v>
      </c>
      <c r="E131">
        <v>5900</v>
      </c>
      <c r="F131" s="20">
        <f t="shared" si="4"/>
        <v>95008.052030714258</v>
      </c>
      <c r="G131">
        <v>0</v>
      </c>
      <c r="H131">
        <v>0</v>
      </c>
      <c r="I131" s="19">
        <f t="shared" si="5"/>
        <v>0</v>
      </c>
    </row>
    <row r="132" spans="1:9" x14ac:dyDescent="0.55000000000000004">
      <c r="A132">
        <v>130</v>
      </c>
      <c r="B132" s="2">
        <v>39952</v>
      </c>
      <c r="C132">
        <v>9.9999997473787516E-5</v>
      </c>
      <c r="D132">
        <v>4.9700001909513958E-6</v>
      </c>
      <c r="E132">
        <v>4300</v>
      </c>
      <c r="F132" s="20">
        <f t="shared" si="4"/>
        <v>86519.10917833836</v>
      </c>
      <c r="G132">
        <v>0</v>
      </c>
      <c r="H132">
        <v>0</v>
      </c>
      <c r="I132" s="19">
        <f t="shared" si="5"/>
        <v>0</v>
      </c>
    </row>
    <row r="133" spans="1:9" x14ac:dyDescent="0.55000000000000004">
      <c r="A133">
        <v>131</v>
      </c>
      <c r="B133" s="2">
        <v>39953</v>
      </c>
      <c r="C133">
        <v>9.9999997473787516E-5</v>
      </c>
      <c r="D133">
        <v>4.9700001909513958E-6</v>
      </c>
      <c r="E133">
        <v>6000</v>
      </c>
      <c r="F133" s="20">
        <f t="shared" si="4"/>
        <v>120724.33838837911</v>
      </c>
      <c r="G133">
        <v>0</v>
      </c>
      <c r="H133">
        <v>0</v>
      </c>
      <c r="I133" s="19">
        <f t="shared" si="5"/>
        <v>0</v>
      </c>
    </row>
    <row r="134" spans="1:9" x14ac:dyDescent="0.55000000000000004">
      <c r="A134">
        <v>132</v>
      </c>
      <c r="B134" s="2">
        <v>39954</v>
      </c>
      <c r="C134">
        <v>9.9999997473787516E-5</v>
      </c>
      <c r="D134">
        <v>4.4200000957062002E-6</v>
      </c>
      <c r="E134">
        <v>4100</v>
      </c>
      <c r="F134" s="20">
        <f t="shared" si="4"/>
        <v>92760.176643621002</v>
      </c>
      <c r="G134">
        <v>0</v>
      </c>
      <c r="H134">
        <v>0</v>
      </c>
      <c r="I134" s="19">
        <f t="shared" si="5"/>
        <v>0</v>
      </c>
    </row>
    <row r="135" spans="1:9" x14ac:dyDescent="0.55000000000000004">
      <c r="A135">
        <v>133</v>
      </c>
      <c r="B135" s="2">
        <v>39955</v>
      </c>
      <c r="C135">
        <v>9.9999997473787516E-5</v>
      </c>
      <c r="D135">
        <v>4.4200000957062002E-6</v>
      </c>
      <c r="E135">
        <v>3050</v>
      </c>
      <c r="F135" s="20">
        <f t="shared" si="4"/>
        <v>69004.52164952294</v>
      </c>
      <c r="G135">
        <v>0</v>
      </c>
      <c r="H135">
        <v>0</v>
      </c>
      <c r="I135" s="19">
        <f t="shared" si="5"/>
        <v>0</v>
      </c>
    </row>
    <row r="136" spans="1:9" x14ac:dyDescent="0.55000000000000004">
      <c r="A136">
        <v>134</v>
      </c>
      <c r="B136" s="2">
        <v>39956</v>
      </c>
      <c r="C136">
        <v>9.9999997473787516E-5</v>
      </c>
      <c r="D136">
        <v>3.4999999343199311E-7</v>
      </c>
      <c r="E136">
        <v>1600</v>
      </c>
      <c r="F136" s="20">
        <f t="shared" si="4"/>
        <v>457142.85417307838</v>
      </c>
      <c r="G136">
        <v>0</v>
      </c>
      <c r="H136">
        <v>0</v>
      </c>
      <c r="I136" s="19">
        <f t="shared" si="5"/>
        <v>0</v>
      </c>
    </row>
    <row r="137" spans="1:9" x14ac:dyDescent="0.55000000000000004">
      <c r="A137">
        <v>135</v>
      </c>
      <c r="B137" s="2">
        <v>39957</v>
      </c>
      <c r="C137">
        <v>9.9999997473787516E-5</v>
      </c>
      <c r="D137">
        <v>3.4999999343199311E-7</v>
      </c>
      <c r="E137">
        <v>5000</v>
      </c>
      <c r="F137" s="20">
        <f t="shared" si="4"/>
        <v>1428571.41929087</v>
      </c>
      <c r="G137">
        <v>0</v>
      </c>
      <c r="H137">
        <v>0</v>
      </c>
      <c r="I137" s="19">
        <f t="shared" si="5"/>
        <v>0</v>
      </c>
    </row>
    <row r="138" spans="1:9" x14ac:dyDescent="0.55000000000000004">
      <c r="A138">
        <v>136</v>
      </c>
      <c r="B138" s="2">
        <v>39958</v>
      </c>
      <c r="C138">
        <v>9.9999997473787516E-5</v>
      </c>
      <c r="D138">
        <v>5.5700002121739089E-6</v>
      </c>
      <c r="E138">
        <v>5450</v>
      </c>
      <c r="F138" s="20">
        <f t="shared" si="4"/>
        <v>97845.595237317684</v>
      </c>
      <c r="G138">
        <v>0</v>
      </c>
      <c r="H138">
        <v>0</v>
      </c>
      <c r="I138" s="19">
        <f t="shared" si="5"/>
        <v>0</v>
      </c>
    </row>
    <row r="139" spans="1:9" x14ac:dyDescent="0.55000000000000004">
      <c r="A139">
        <v>137</v>
      </c>
      <c r="B139" s="2">
        <v>39959</v>
      </c>
      <c r="C139">
        <v>9.9999997473787516E-5</v>
      </c>
      <c r="D139">
        <v>5.5700002121739089E-6</v>
      </c>
      <c r="E139">
        <v>6250</v>
      </c>
      <c r="F139" s="20">
        <f t="shared" si="4"/>
        <v>112208.25141894231</v>
      </c>
      <c r="G139">
        <v>0</v>
      </c>
      <c r="H139">
        <v>0</v>
      </c>
      <c r="I139" s="19">
        <f t="shared" si="5"/>
        <v>0</v>
      </c>
    </row>
    <row r="140" spans="1:9" x14ac:dyDescent="0.55000000000000004">
      <c r="A140">
        <v>138</v>
      </c>
      <c r="B140" s="2">
        <v>39960</v>
      </c>
      <c r="C140">
        <v>9.9999997473787516E-5</v>
      </c>
      <c r="D140">
        <v>6.2099998103803963E-6</v>
      </c>
      <c r="E140">
        <v>5950</v>
      </c>
      <c r="F140" s="20">
        <f t="shared" si="4"/>
        <v>95813.2050140254</v>
      </c>
      <c r="G140">
        <v>0</v>
      </c>
      <c r="H140">
        <v>0</v>
      </c>
      <c r="I140" s="19">
        <f t="shared" si="5"/>
        <v>0</v>
      </c>
    </row>
    <row r="141" spans="1:9" x14ac:dyDescent="0.55000000000000004">
      <c r="A141">
        <v>139</v>
      </c>
      <c r="B141" s="2">
        <v>39961</v>
      </c>
      <c r="C141">
        <v>9.9999997473787516E-5</v>
      </c>
      <c r="D141">
        <v>6.2099998103803963E-6</v>
      </c>
      <c r="E141">
        <v>4750</v>
      </c>
      <c r="F141" s="20">
        <f t="shared" si="4"/>
        <v>76489.533414558085</v>
      </c>
      <c r="G141">
        <v>0</v>
      </c>
      <c r="H141">
        <v>0</v>
      </c>
      <c r="I141" s="19">
        <f t="shared" si="5"/>
        <v>0</v>
      </c>
    </row>
    <row r="142" spans="1:9" x14ac:dyDescent="0.55000000000000004">
      <c r="A142">
        <v>140</v>
      </c>
      <c r="B142" s="2">
        <v>39962</v>
      </c>
      <c r="C142">
        <v>9.9999997473787516E-5</v>
      </c>
      <c r="D142">
        <v>5.32000012753997E-6</v>
      </c>
      <c r="E142">
        <v>5300</v>
      </c>
      <c r="F142" s="20">
        <f t="shared" si="4"/>
        <v>99624.055245305412</v>
      </c>
      <c r="G142">
        <v>0</v>
      </c>
      <c r="H142">
        <v>0</v>
      </c>
      <c r="I142" s="19">
        <f t="shared" si="5"/>
        <v>0</v>
      </c>
    </row>
    <row r="143" spans="1:9" x14ac:dyDescent="0.55000000000000004">
      <c r="A143">
        <v>141</v>
      </c>
      <c r="B143" s="2">
        <v>39963</v>
      </c>
      <c r="C143">
        <v>9.9999997473787516E-5</v>
      </c>
      <c r="D143">
        <v>5.32000012753997E-6</v>
      </c>
      <c r="E143">
        <v>5450</v>
      </c>
      <c r="F143" s="20">
        <f t="shared" si="4"/>
        <v>102443.60397866312</v>
      </c>
      <c r="G143">
        <v>0</v>
      </c>
      <c r="H143">
        <v>0</v>
      </c>
      <c r="I143" s="19">
        <f t="shared" si="5"/>
        <v>0</v>
      </c>
    </row>
    <row r="144" spans="1:9" x14ac:dyDescent="0.55000000000000004">
      <c r="A144">
        <v>142</v>
      </c>
      <c r="B144" s="2">
        <v>39964</v>
      </c>
      <c r="C144">
        <v>9.9999997473787516E-5</v>
      </c>
      <c r="D144">
        <v>5.8700002227851664E-6</v>
      </c>
      <c r="E144">
        <v>4800</v>
      </c>
      <c r="F144" s="20">
        <f t="shared" si="4"/>
        <v>81771.715444063855</v>
      </c>
      <c r="G144">
        <v>0</v>
      </c>
      <c r="H144">
        <v>0</v>
      </c>
      <c r="I144" s="19">
        <f t="shared" si="5"/>
        <v>0</v>
      </c>
    </row>
    <row r="145" spans="1:9" x14ac:dyDescent="0.55000000000000004">
      <c r="A145">
        <v>143</v>
      </c>
      <c r="B145" s="2">
        <v>39965</v>
      </c>
      <c r="C145">
        <v>9.9999997473787516E-5</v>
      </c>
      <c r="D145">
        <v>5.8700002227851664E-6</v>
      </c>
      <c r="E145">
        <v>3550</v>
      </c>
      <c r="F145" s="20">
        <f t="shared" si="4"/>
        <v>60476.997880505565</v>
      </c>
      <c r="G145">
        <v>0</v>
      </c>
      <c r="H145">
        <v>0</v>
      </c>
      <c r="I145" s="19">
        <f t="shared" si="5"/>
        <v>0</v>
      </c>
    </row>
    <row r="146" spans="1:9" x14ac:dyDescent="0.55000000000000004">
      <c r="A146">
        <v>144</v>
      </c>
      <c r="B146" s="2">
        <v>39966</v>
      </c>
      <c r="C146">
        <v>9.9999997473787516E-5</v>
      </c>
      <c r="D146">
        <v>4.4200000957062002E-6</v>
      </c>
      <c r="E146">
        <v>5550</v>
      </c>
      <c r="F146" s="20">
        <f t="shared" si="4"/>
        <v>125565.60496880404</v>
      </c>
      <c r="G146">
        <v>0</v>
      </c>
      <c r="H146">
        <v>0</v>
      </c>
      <c r="I146" s="19">
        <f t="shared" si="5"/>
        <v>0</v>
      </c>
    </row>
    <row r="147" spans="1:9" x14ac:dyDescent="0.55000000000000004">
      <c r="A147">
        <v>145</v>
      </c>
      <c r="B147" s="2">
        <v>39967</v>
      </c>
      <c r="C147">
        <v>9.9999997473787516E-5</v>
      </c>
      <c r="D147">
        <v>4.4200000957062002E-6</v>
      </c>
      <c r="E147">
        <v>3550</v>
      </c>
      <c r="F147" s="20">
        <f t="shared" si="4"/>
        <v>80316.738313379159</v>
      </c>
      <c r="G147">
        <v>0</v>
      </c>
      <c r="H147">
        <v>0</v>
      </c>
      <c r="I147" s="19">
        <f t="shared" si="5"/>
        <v>0</v>
      </c>
    </row>
    <row r="148" spans="1:9" x14ac:dyDescent="0.55000000000000004">
      <c r="A148">
        <v>146</v>
      </c>
      <c r="B148" s="2">
        <v>39968</v>
      </c>
      <c r="C148">
        <v>9.9999997473787516E-5</v>
      </c>
      <c r="D148">
        <v>1.939999947353499E-6</v>
      </c>
      <c r="E148">
        <v>3300</v>
      </c>
      <c r="F148" s="20">
        <f t="shared" si="4"/>
        <v>170103.09310249044</v>
      </c>
      <c r="G148">
        <v>0</v>
      </c>
      <c r="H148">
        <v>0</v>
      </c>
      <c r="I148" s="19">
        <f t="shared" si="5"/>
        <v>0</v>
      </c>
    </row>
    <row r="149" spans="1:9" x14ac:dyDescent="0.55000000000000004">
      <c r="A149">
        <v>147</v>
      </c>
      <c r="B149" s="2">
        <v>39969</v>
      </c>
      <c r="C149">
        <v>9.9999997473787516E-5</v>
      </c>
      <c r="D149">
        <v>1.939999947353499E-6</v>
      </c>
      <c r="E149">
        <v>1500</v>
      </c>
      <c r="F149" s="20">
        <f t="shared" si="4"/>
        <v>77319.587773859283</v>
      </c>
      <c r="G149">
        <v>0</v>
      </c>
      <c r="H149">
        <v>0</v>
      </c>
      <c r="I149" s="19">
        <f t="shared" si="5"/>
        <v>0</v>
      </c>
    </row>
    <row r="150" spans="1:9" x14ac:dyDescent="0.55000000000000004">
      <c r="A150">
        <v>148</v>
      </c>
      <c r="B150" s="2">
        <v>39970</v>
      </c>
      <c r="C150">
        <v>9.9999997473787516E-5</v>
      </c>
      <c r="D150">
        <v>1.1900000345121951E-6</v>
      </c>
      <c r="E150">
        <v>1400</v>
      </c>
      <c r="F150" s="20">
        <f t="shared" si="4"/>
        <v>117647.0524395332</v>
      </c>
      <c r="G150">
        <v>0</v>
      </c>
      <c r="H150">
        <v>0</v>
      </c>
      <c r="I150" s="19">
        <f t="shared" si="5"/>
        <v>0</v>
      </c>
    </row>
    <row r="151" spans="1:9" x14ac:dyDescent="0.55000000000000004">
      <c r="A151">
        <v>149</v>
      </c>
      <c r="B151" s="2">
        <v>39971</v>
      </c>
      <c r="C151">
        <v>9.9999997473787516E-5</v>
      </c>
      <c r="D151">
        <v>1.1900000345121951E-6</v>
      </c>
      <c r="E151">
        <v>800</v>
      </c>
      <c r="F151" s="20">
        <f t="shared" si="4"/>
        <v>67226.887108304683</v>
      </c>
      <c r="G151">
        <v>0</v>
      </c>
      <c r="H151">
        <v>0</v>
      </c>
      <c r="I151" s="19">
        <f t="shared" si="5"/>
        <v>0</v>
      </c>
    </row>
    <row r="152" spans="1:9" x14ac:dyDescent="0.55000000000000004">
      <c r="A152">
        <v>150</v>
      </c>
      <c r="B152" s="2">
        <v>39972</v>
      </c>
      <c r="C152">
        <v>9.9999997473787516E-5</v>
      </c>
      <c r="D152">
        <v>3.5800001114694169E-6</v>
      </c>
      <c r="E152">
        <v>4100</v>
      </c>
      <c r="F152" s="20">
        <f t="shared" si="4"/>
        <v>114525.13320572038</v>
      </c>
      <c r="G152">
        <v>0</v>
      </c>
      <c r="H152">
        <v>0</v>
      </c>
      <c r="I152" s="19">
        <f t="shared" si="5"/>
        <v>0</v>
      </c>
    </row>
    <row r="153" spans="1:9" x14ac:dyDescent="0.55000000000000004">
      <c r="A153">
        <v>151</v>
      </c>
      <c r="B153" s="2">
        <v>39973</v>
      </c>
      <c r="C153">
        <v>9.9999997473787516E-5</v>
      </c>
      <c r="D153">
        <v>3.5800001114694169E-6</v>
      </c>
      <c r="E153">
        <v>4550</v>
      </c>
      <c r="F153" s="20">
        <f t="shared" si="4"/>
        <v>127094.96489903117</v>
      </c>
      <c r="G153">
        <v>0</v>
      </c>
      <c r="H153">
        <v>0</v>
      </c>
      <c r="I153" s="19">
        <f t="shared" si="5"/>
        <v>0</v>
      </c>
    </row>
    <row r="154" spans="1:9" x14ac:dyDescent="0.55000000000000004">
      <c r="A154">
        <v>152</v>
      </c>
      <c r="B154" s="2">
        <v>39974</v>
      </c>
      <c r="C154">
        <v>9.9999997473787516E-5</v>
      </c>
      <c r="D154">
        <v>4.129999979340937E-6</v>
      </c>
      <c r="E154">
        <v>4100</v>
      </c>
      <c r="F154" s="20">
        <f t="shared" si="4"/>
        <v>99273.605736907615</v>
      </c>
      <c r="G154">
        <v>0</v>
      </c>
      <c r="H154">
        <v>0</v>
      </c>
      <c r="I154" s="19">
        <f t="shared" si="5"/>
        <v>0</v>
      </c>
    </row>
    <row r="155" spans="1:9" x14ac:dyDescent="0.55000000000000004">
      <c r="A155">
        <v>153</v>
      </c>
      <c r="B155" s="2">
        <v>39975</v>
      </c>
      <c r="C155">
        <v>9.9999997473787516E-5</v>
      </c>
      <c r="D155">
        <v>4.129999979340937E-6</v>
      </c>
      <c r="E155">
        <v>4450</v>
      </c>
      <c r="F155" s="20">
        <f t="shared" si="4"/>
        <v>107748.18183639973</v>
      </c>
      <c r="G155">
        <v>0</v>
      </c>
      <c r="H155">
        <v>0</v>
      </c>
      <c r="I155" s="19">
        <f t="shared" si="5"/>
        <v>0</v>
      </c>
    </row>
    <row r="156" spans="1:9" x14ac:dyDescent="0.55000000000000004">
      <c r="A156">
        <v>154</v>
      </c>
      <c r="B156" s="2">
        <v>39976</v>
      </c>
      <c r="C156">
        <v>9.9999997473787516E-5</v>
      </c>
      <c r="D156">
        <v>4.5199999476608346E-6</v>
      </c>
      <c r="E156">
        <v>4300</v>
      </c>
      <c r="F156" s="20">
        <f t="shared" si="4"/>
        <v>95132.742061162528</v>
      </c>
      <c r="G156">
        <v>0</v>
      </c>
      <c r="H156">
        <v>0</v>
      </c>
      <c r="I156" s="19">
        <f t="shared" si="5"/>
        <v>0</v>
      </c>
    </row>
    <row r="157" spans="1:9" x14ac:dyDescent="0.55000000000000004">
      <c r="A157">
        <v>155</v>
      </c>
      <c r="B157" s="2">
        <v>39977</v>
      </c>
      <c r="C157">
        <v>9.9999997473787516E-5</v>
      </c>
      <c r="D157">
        <v>4.5199999476608346E-6</v>
      </c>
      <c r="E157">
        <v>3900</v>
      </c>
      <c r="F157" s="20">
        <f t="shared" si="4"/>
        <v>86283.184660124156</v>
      </c>
      <c r="G157">
        <v>0</v>
      </c>
      <c r="H157">
        <v>0</v>
      </c>
      <c r="I157" s="19">
        <f t="shared" si="5"/>
        <v>0</v>
      </c>
    </row>
    <row r="158" spans="1:9" x14ac:dyDescent="0.55000000000000004">
      <c r="A158">
        <v>156</v>
      </c>
      <c r="B158" s="2">
        <v>39978</v>
      </c>
      <c r="C158">
        <v>9.9999997473787516E-5</v>
      </c>
      <c r="D158">
        <v>3.4800000321411062E-6</v>
      </c>
      <c r="E158">
        <v>3600</v>
      </c>
      <c r="F158" s="20">
        <f t="shared" si="4"/>
        <v>103448.27229330262</v>
      </c>
      <c r="G158">
        <v>0</v>
      </c>
      <c r="H158">
        <v>0</v>
      </c>
      <c r="I158" s="19">
        <f t="shared" si="5"/>
        <v>0</v>
      </c>
    </row>
    <row r="159" spans="1:9" x14ac:dyDescent="0.55000000000000004">
      <c r="A159">
        <v>157</v>
      </c>
      <c r="B159" s="2">
        <v>39979</v>
      </c>
      <c r="C159">
        <v>9.9999997473787516E-5</v>
      </c>
      <c r="D159">
        <v>3.4800000321411062E-6</v>
      </c>
      <c r="E159">
        <v>4200</v>
      </c>
      <c r="F159" s="20">
        <f t="shared" si="4"/>
        <v>120689.65100885306</v>
      </c>
      <c r="G159">
        <v>0</v>
      </c>
      <c r="H159">
        <v>0</v>
      </c>
      <c r="I159" s="19">
        <f t="shared" si="5"/>
        <v>0</v>
      </c>
    </row>
    <row r="160" spans="1:9" x14ac:dyDescent="0.55000000000000004">
      <c r="A160">
        <v>158</v>
      </c>
      <c r="B160" s="2">
        <v>39980</v>
      </c>
      <c r="C160">
        <v>1.9999999494757501E-4</v>
      </c>
      <c r="D160">
        <v>3.6300000374467341E-6</v>
      </c>
      <c r="E160">
        <v>3550</v>
      </c>
      <c r="F160" s="20">
        <f t="shared" si="4"/>
        <v>195592.2795425893</v>
      </c>
      <c r="G160">
        <v>0</v>
      </c>
      <c r="H160">
        <v>0</v>
      </c>
      <c r="I160" s="19">
        <f t="shared" si="5"/>
        <v>0</v>
      </c>
    </row>
    <row r="161" spans="1:9" x14ac:dyDescent="0.55000000000000004">
      <c r="A161">
        <v>159</v>
      </c>
      <c r="B161" s="2">
        <v>39981</v>
      </c>
      <c r="C161">
        <v>1.9999999494757501E-4</v>
      </c>
      <c r="D161">
        <v>3.6300000374467341E-6</v>
      </c>
      <c r="E161">
        <v>3950</v>
      </c>
      <c r="F161" s="20">
        <f t="shared" si="4"/>
        <v>217630.84625161346</v>
      </c>
      <c r="G161">
        <v>0</v>
      </c>
      <c r="H161">
        <v>0</v>
      </c>
      <c r="I161" s="19">
        <f t="shared" si="5"/>
        <v>0</v>
      </c>
    </row>
    <row r="162" spans="1:9" x14ac:dyDescent="0.55000000000000004">
      <c r="A162">
        <v>160</v>
      </c>
      <c r="B162" s="2">
        <v>39982</v>
      </c>
      <c r="C162">
        <v>1.9999999494757501E-4</v>
      </c>
      <c r="D162">
        <v>4.0300001273863018E-6</v>
      </c>
      <c r="E162">
        <v>4000</v>
      </c>
      <c r="F162" s="20">
        <f t="shared" si="4"/>
        <v>198511.15496344867</v>
      </c>
      <c r="G162">
        <v>0</v>
      </c>
      <c r="H162">
        <v>0</v>
      </c>
      <c r="I162" s="19">
        <f t="shared" si="5"/>
        <v>0</v>
      </c>
    </row>
    <row r="163" spans="1:9" x14ac:dyDescent="0.55000000000000004">
      <c r="A163">
        <v>161</v>
      </c>
      <c r="B163" s="2">
        <v>39983</v>
      </c>
      <c r="C163">
        <v>1.9999999494757501E-4</v>
      </c>
      <c r="D163">
        <v>4.0300001273863018E-6</v>
      </c>
      <c r="E163">
        <v>4350</v>
      </c>
      <c r="F163" s="20">
        <f t="shared" si="4"/>
        <v>215880.88102275043</v>
      </c>
      <c r="G163">
        <v>0</v>
      </c>
      <c r="H163">
        <v>0</v>
      </c>
      <c r="I163" s="19">
        <f t="shared" si="5"/>
        <v>0</v>
      </c>
    </row>
    <row r="164" spans="1:9" x14ac:dyDescent="0.55000000000000004">
      <c r="A164">
        <v>162</v>
      </c>
      <c r="B164" s="2">
        <v>39984</v>
      </c>
      <c r="C164">
        <v>1.9999999494757501E-4</v>
      </c>
      <c r="D164">
        <v>4.1799999053182546E-6</v>
      </c>
      <c r="E164">
        <v>3900</v>
      </c>
      <c r="F164" s="20">
        <f t="shared" si="4"/>
        <v>186602.87032617893</v>
      </c>
      <c r="G164">
        <v>0</v>
      </c>
      <c r="H164">
        <v>0</v>
      </c>
      <c r="I164" s="19">
        <f t="shared" si="5"/>
        <v>0</v>
      </c>
    </row>
    <row r="165" spans="1:9" x14ac:dyDescent="0.55000000000000004">
      <c r="A165">
        <v>163</v>
      </c>
      <c r="B165" s="2">
        <v>39985</v>
      </c>
      <c r="C165">
        <v>1.9999999494757501E-4</v>
      </c>
      <c r="D165">
        <v>4.1799999053182546E-6</v>
      </c>
      <c r="E165">
        <v>4050</v>
      </c>
      <c r="F165" s="20">
        <f t="shared" si="4"/>
        <v>193779.90380026275</v>
      </c>
      <c r="G165">
        <v>0</v>
      </c>
      <c r="H165">
        <v>0</v>
      </c>
      <c r="I165" s="19">
        <f t="shared" si="5"/>
        <v>0</v>
      </c>
    </row>
    <row r="166" spans="1:9" x14ac:dyDescent="0.55000000000000004">
      <c r="A166">
        <v>164</v>
      </c>
      <c r="B166" s="2">
        <v>39986</v>
      </c>
      <c r="C166">
        <v>1.9999999494757501E-4</v>
      </c>
      <c r="D166">
        <v>3.9800002014089841E-6</v>
      </c>
      <c r="E166">
        <v>3800</v>
      </c>
      <c r="F166" s="20">
        <f t="shared" si="4"/>
        <v>190954.75938210578</v>
      </c>
      <c r="G166">
        <v>0</v>
      </c>
      <c r="H166">
        <v>0</v>
      </c>
      <c r="I166" s="19">
        <f t="shared" si="5"/>
        <v>0</v>
      </c>
    </row>
    <row r="167" spans="1:9" x14ac:dyDescent="0.55000000000000004">
      <c r="A167">
        <v>165</v>
      </c>
      <c r="B167" s="2">
        <v>39987</v>
      </c>
      <c r="C167">
        <v>1.9999999494757501E-4</v>
      </c>
      <c r="D167">
        <v>3.9800002014089841E-6</v>
      </c>
      <c r="E167">
        <v>3800</v>
      </c>
      <c r="F167" s="20">
        <f t="shared" si="4"/>
        <v>190954.75938210578</v>
      </c>
      <c r="G167">
        <v>0</v>
      </c>
      <c r="H167">
        <v>0</v>
      </c>
      <c r="I167" s="19">
        <f t="shared" si="5"/>
        <v>0</v>
      </c>
    </row>
    <row r="168" spans="1:9" x14ac:dyDescent="0.55000000000000004">
      <c r="A168">
        <v>166</v>
      </c>
      <c r="B168" s="2">
        <v>39988</v>
      </c>
      <c r="C168">
        <v>1.9999999494757501E-4</v>
      </c>
      <c r="D168">
        <v>4.2299998312955722E-6</v>
      </c>
      <c r="E168">
        <v>4750</v>
      </c>
      <c r="F168" s="20">
        <f t="shared" si="4"/>
        <v>224586.29169968868</v>
      </c>
      <c r="G168">
        <v>0</v>
      </c>
      <c r="H168">
        <v>0</v>
      </c>
      <c r="I168" s="19">
        <f t="shared" si="5"/>
        <v>0</v>
      </c>
    </row>
    <row r="169" spans="1:9" x14ac:dyDescent="0.55000000000000004">
      <c r="A169">
        <v>167</v>
      </c>
      <c r="B169" s="2">
        <v>39989</v>
      </c>
      <c r="C169">
        <v>1.9999999494757501E-4</v>
      </c>
      <c r="D169">
        <v>4.2299998312955722E-6</v>
      </c>
      <c r="E169">
        <v>3400</v>
      </c>
      <c r="F169" s="20">
        <f t="shared" si="4"/>
        <v>160756.50353240874</v>
      </c>
      <c r="G169">
        <v>0</v>
      </c>
      <c r="H169">
        <v>0</v>
      </c>
      <c r="I169" s="19">
        <f t="shared" si="5"/>
        <v>0</v>
      </c>
    </row>
    <row r="170" spans="1:9" x14ac:dyDescent="0.55000000000000004">
      <c r="A170">
        <v>168</v>
      </c>
      <c r="B170" s="2">
        <v>39990</v>
      </c>
      <c r="C170">
        <v>1.9999999494757501E-4</v>
      </c>
      <c r="D170">
        <v>4.4200000957062002E-6</v>
      </c>
      <c r="E170">
        <v>4500</v>
      </c>
      <c r="F170" s="20">
        <f t="shared" si="4"/>
        <v>203619.89994941192</v>
      </c>
      <c r="G170">
        <v>0</v>
      </c>
      <c r="H170">
        <v>0</v>
      </c>
      <c r="I170" s="19">
        <f t="shared" si="5"/>
        <v>0</v>
      </c>
    </row>
    <row r="171" spans="1:9" x14ac:dyDescent="0.55000000000000004">
      <c r="A171">
        <v>169</v>
      </c>
      <c r="B171" s="2">
        <v>39991</v>
      </c>
      <c r="C171">
        <v>1.9999999494757501E-4</v>
      </c>
      <c r="D171">
        <v>4.4200000957062002E-6</v>
      </c>
      <c r="E171">
        <v>4200</v>
      </c>
      <c r="F171" s="20">
        <f t="shared" si="4"/>
        <v>190045.23995278444</v>
      </c>
      <c r="G171">
        <v>0</v>
      </c>
      <c r="H171">
        <v>0</v>
      </c>
      <c r="I171" s="19">
        <f t="shared" si="5"/>
        <v>0</v>
      </c>
    </row>
    <row r="172" spans="1:9" x14ac:dyDescent="0.55000000000000004">
      <c r="A172">
        <v>170</v>
      </c>
      <c r="B172" s="2">
        <v>39992</v>
      </c>
      <c r="C172">
        <v>1.9999999494757501E-4</v>
      </c>
      <c r="D172">
        <v>2.5399999685760122E-6</v>
      </c>
      <c r="E172">
        <v>2300</v>
      </c>
      <c r="F172" s="20">
        <f t="shared" si="4"/>
        <v>181102.35987022868</v>
      </c>
      <c r="G172">
        <v>0</v>
      </c>
      <c r="H172">
        <v>0</v>
      </c>
      <c r="I172" s="19">
        <f t="shared" si="5"/>
        <v>0</v>
      </c>
    </row>
    <row r="173" spans="1:9" x14ac:dyDescent="0.55000000000000004">
      <c r="A173">
        <v>171</v>
      </c>
      <c r="B173" s="2">
        <v>39993</v>
      </c>
      <c r="C173">
        <v>1.9999999494757501E-4</v>
      </c>
      <c r="D173">
        <v>2.5399999685760122E-6</v>
      </c>
      <c r="E173">
        <v>4150</v>
      </c>
      <c r="F173" s="20">
        <f t="shared" si="4"/>
        <v>326771.64933106478</v>
      </c>
      <c r="G173">
        <v>0</v>
      </c>
      <c r="H173">
        <v>0</v>
      </c>
      <c r="I173" s="19">
        <f t="shared" si="5"/>
        <v>0</v>
      </c>
    </row>
    <row r="174" spans="1:9" x14ac:dyDescent="0.55000000000000004">
      <c r="A174">
        <v>172</v>
      </c>
      <c r="B174" s="2">
        <v>39994</v>
      </c>
      <c r="C174">
        <v>1.9999999494757501E-4</v>
      </c>
      <c r="D174">
        <v>4.3199997890042141E-6</v>
      </c>
      <c r="E174">
        <v>4250</v>
      </c>
      <c r="F174" s="20">
        <f t="shared" si="4"/>
        <v>196759.26389874288</v>
      </c>
      <c r="G174">
        <v>0</v>
      </c>
      <c r="H174">
        <v>0</v>
      </c>
      <c r="I174" s="19">
        <f t="shared" si="5"/>
        <v>0</v>
      </c>
    </row>
    <row r="175" spans="1:9" x14ac:dyDescent="0.55000000000000004">
      <c r="A175">
        <v>173</v>
      </c>
      <c r="B175" s="2">
        <v>39995</v>
      </c>
      <c r="C175">
        <v>1.9999999494757501E-4</v>
      </c>
      <c r="D175">
        <v>4.3199997890042141E-6</v>
      </c>
      <c r="E175">
        <v>3700</v>
      </c>
      <c r="F175" s="20">
        <f t="shared" si="4"/>
        <v>171296.30033537617</v>
      </c>
      <c r="G175">
        <v>0</v>
      </c>
      <c r="H175">
        <v>0</v>
      </c>
      <c r="I175" s="19">
        <f t="shared" si="5"/>
        <v>0</v>
      </c>
    </row>
    <row r="176" spans="1:9" x14ac:dyDescent="0.55000000000000004">
      <c r="A176">
        <v>174</v>
      </c>
      <c r="B176" s="2">
        <v>39996</v>
      </c>
      <c r="C176">
        <v>1.9999999494757501E-4</v>
      </c>
      <c r="D176">
        <v>3.5800001114694169E-6</v>
      </c>
      <c r="E176">
        <v>4150</v>
      </c>
      <c r="F176" s="20">
        <f t="shared" si="4"/>
        <v>231843.5623432876</v>
      </c>
      <c r="G176">
        <v>0</v>
      </c>
      <c r="H176">
        <v>0</v>
      </c>
      <c r="I176" s="19">
        <f t="shared" si="5"/>
        <v>0</v>
      </c>
    </row>
    <row r="177" spans="1:9" x14ac:dyDescent="0.55000000000000004">
      <c r="A177">
        <v>175</v>
      </c>
      <c r="B177" s="2">
        <v>39997</v>
      </c>
      <c r="C177">
        <v>3.0000001424923539E-4</v>
      </c>
      <c r="D177">
        <v>3.5800001114694169E-6</v>
      </c>
      <c r="E177">
        <v>4100</v>
      </c>
      <c r="F177" s="20">
        <f t="shared" si="4"/>
        <v>343575.42461556225</v>
      </c>
      <c r="G177">
        <v>0</v>
      </c>
      <c r="H177">
        <v>0</v>
      </c>
      <c r="I177" s="19">
        <f t="shared" si="5"/>
        <v>0</v>
      </c>
    </row>
    <row r="178" spans="1:9" x14ac:dyDescent="0.55000000000000004">
      <c r="A178">
        <v>176</v>
      </c>
      <c r="B178" s="2">
        <v>39998</v>
      </c>
      <c r="C178">
        <v>3.0000001424923539E-4</v>
      </c>
      <c r="D178">
        <v>4.4200000957062002E-6</v>
      </c>
      <c r="E178">
        <v>4450</v>
      </c>
      <c r="F178" s="20">
        <f t="shared" si="4"/>
        <v>302036.20690098638</v>
      </c>
      <c r="G178">
        <v>0</v>
      </c>
      <c r="H178">
        <v>0</v>
      </c>
      <c r="I178" s="19">
        <f t="shared" si="5"/>
        <v>0</v>
      </c>
    </row>
    <row r="179" spans="1:9" x14ac:dyDescent="0.55000000000000004">
      <c r="A179">
        <v>177</v>
      </c>
      <c r="B179" s="2">
        <v>39999</v>
      </c>
      <c r="C179">
        <v>3.0000001424923539E-4</v>
      </c>
      <c r="D179">
        <v>4.4200000957062002E-6</v>
      </c>
      <c r="E179">
        <v>3950</v>
      </c>
      <c r="F179" s="20">
        <f t="shared" si="4"/>
        <v>268099.55444020138</v>
      </c>
      <c r="G179">
        <v>0</v>
      </c>
      <c r="H179">
        <v>0</v>
      </c>
      <c r="I179" s="19">
        <f t="shared" si="5"/>
        <v>0</v>
      </c>
    </row>
    <row r="180" spans="1:9" x14ac:dyDescent="0.55000000000000004">
      <c r="A180">
        <v>178</v>
      </c>
      <c r="B180" s="2">
        <v>40000</v>
      </c>
      <c r="C180">
        <v>3.0000001424923539E-4</v>
      </c>
      <c r="D180">
        <v>4.5199999476608346E-6</v>
      </c>
      <c r="E180">
        <v>4200</v>
      </c>
      <c r="F180" s="20">
        <f t="shared" si="4"/>
        <v>278761.07841524581</v>
      </c>
      <c r="G180">
        <v>0</v>
      </c>
      <c r="H180">
        <v>0</v>
      </c>
      <c r="I180" s="19">
        <f t="shared" si="5"/>
        <v>0</v>
      </c>
    </row>
    <row r="181" spans="1:9" x14ac:dyDescent="0.55000000000000004">
      <c r="A181">
        <v>179</v>
      </c>
      <c r="B181" s="2">
        <v>40001</v>
      </c>
      <c r="C181">
        <v>3.0000001424923539E-4</v>
      </c>
      <c r="D181">
        <v>4.5199999476608346E-6</v>
      </c>
      <c r="E181">
        <v>3450</v>
      </c>
      <c r="F181" s="20">
        <f t="shared" si="4"/>
        <v>228982.31441252332</v>
      </c>
      <c r="G181">
        <v>0</v>
      </c>
      <c r="H181">
        <v>0</v>
      </c>
      <c r="I181" s="19">
        <f t="shared" si="5"/>
        <v>0</v>
      </c>
    </row>
    <row r="182" spans="1:9" x14ac:dyDescent="0.55000000000000004">
      <c r="A182">
        <v>180</v>
      </c>
      <c r="B182" s="2">
        <v>40002</v>
      </c>
      <c r="C182">
        <v>3.0000001424923539E-4</v>
      </c>
      <c r="D182">
        <v>3.9299998206843156E-6</v>
      </c>
      <c r="E182">
        <v>3700</v>
      </c>
      <c r="F182" s="20">
        <f t="shared" si="4"/>
        <v>282442.77439404337</v>
      </c>
      <c r="G182">
        <v>0</v>
      </c>
      <c r="H182">
        <v>0</v>
      </c>
      <c r="I182" s="19">
        <f t="shared" si="5"/>
        <v>0</v>
      </c>
    </row>
    <row r="183" spans="1:9" x14ac:dyDescent="0.55000000000000004">
      <c r="A183">
        <v>181</v>
      </c>
      <c r="B183" s="2">
        <v>40003</v>
      </c>
      <c r="C183">
        <v>3.0000001424923539E-4</v>
      </c>
      <c r="D183">
        <v>3.9299998206843156E-6</v>
      </c>
      <c r="E183">
        <v>4300</v>
      </c>
      <c r="F183" s="20">
        <f t="shared" si="4"/>
        <v>328244.30537686119</v>
      </c>
      <c r="G183">
        <v>0</v>
      </c>
      <c r="H183">
        <v>0</v>
      </c>
      <c r="I183" s="19">
        <f t="shared" si="5"/>
        <v>0</v>
      </c>
    </row>
    <row r="184" spans="1:9" x14ac:dyDescent="0.55000000000000004">
      <c r="A184">
        <v>182</v>
      </c>
      <c r="B184" s="2">
        <v>40004</v>
      </c>
      <c r="C184">
        <v>3.0000001424923539E-4</v>
      </c>
      <c r="D184">
        <v>4.0800000533636194E-6</v>
      </c>
      <c r="E184">
        <v>4050</v>
      </c>
      <c r="F184" s="20">
        <f t="shared" si="4"/>
        <v>297794.12789657619</v>
      </c>
      <c r="G184">
        <v>0</v>
      </c>
      <c r="H184">
        <v>0</v>
      </c>
      <c r="I184" s="19">
        <f t="shared" si="5"/>
        <v>0</v>
      </c>
    </row>
    <row r="185" spans="1:9" x14ac:dyDescent="0.55000000000000004">
      <c r="A185">
        <v>183</v>
      </c>
      <c r="B185" s="2">
        <v>40005</v>
      </c>
      <c r="C185">
        <v>3.0000001424923539E-4</v>
      </c>
      <c r="D185">
        <v>4.0800000533636194E-6</v>
      </c>
      <c r="E185">
        <v>4150</v>
      </c>
      <c r="F185" s="20">
        <f t="shared" si="4"/>
        <v>305147.06932612124</v>
      </c>
      <c r="G185">
        <v>0</v>
      </c>
      <c r="H185">
        <v>0</v>
      </c>
      <c r="I185" s="19">
        <f t="shared" si="5"/>
        <v>0</v>
      </c>
    </row>
    <row r="186" spans="1:9" x14ac:dyDescent="0.55000000000000004">
      <c r="A186">
        <v>184</v>
      </c>
      <c r="B186" s="2">
        <v>40006</v>
      </c>
      <c r="C186">
        <v>3.0000001424923539E-4</v>
      </c>
      <c r="D186">
        <v>3.7800000427523632E-6</v>
      </c>
      <c r="E186">
        <v>3850</v>
      </c>
      <c r="F186" s="20">
        <f t="shared" si="4"/>
        <v>305555.56661278667</v>
      </c>
      <c r="G186">
        <v>0</v>
      </c>
      <c r="H186">
        <v>0</v>
      </c>
      <c r="I186" s="19">
        <f t="shared" si="5"/>
        <v>0</v>
      </c>
    </row>
    <row r="187" spans="1:9" x14ac:dyDescent="0.55000000000000004">
      <c r="A187">
        <v>185</v>
      </c>
      <c r="B187" s="2">
        <v>40007</v>
      </c>
      <c r="C187">
        <v>3.0000001424923539E-4</v>
      </c>
      <c r="D187">
        <v>3.7800000427523632E-6</v>
      </c>
      <c r="E187">
        <v>3900</v>
      </c>
      <c r="F187" s="20">
        <f t="shared" si="4"/>
        <v>309523.82072464103</v>
      </c>
      <c r="G187">
        <v>0</v>
      </c>
      <c r="H187">
        <v>0</v>
      </c>
      <c r="I187" s="19">
        <f t="shared" si="5"/>
        <v>0</v>
      </c>
    </row>
    <row r="188" spans="1:9" x14ac:dyDescent="0.55000000000000004">
      <c r="A188">
        <v>186</v>
      </c>
      <c r="B188" s="2">
        <v>40008</v>
      </c>
      <c r="C188">
        <v>3.0000001424923539E-4</v>
      </c>
      <c r="D188">
        <v>3.5800001114694169E-6</v>
      </c>
      <c r="E188">
        <v>3450</v>
      </c>
      <c r="F188" s="20">
        <f t="shared" si="4"/>
        <v>289106.14998138772</v>
      </c>
      <c r="G188">
        <v>0</v>
      </c>
      <c r="H188">
        <v>0</v>
      </c>
      <c r="I188" s="19">
        <f t="shared" si="5"/>
        <v>0</v>
      </c>
    </row>
    <row r="189" spans="1:9" x14ac:dyDescent="0.55000000000000004">
      <c r="A189">
        <v>187</v>
      </c>
      <c r="B189" s="2">
        <v>40009</v>
      </c>
      <c r="C189">
        <v>3.0000001424923539E-4</v>
      </c>
      <c r="D189">
        <v>3.5800001114694169E-6</v>
      </c>
      <c r="E189">
        <v>2250</v>
      </c>
      <c r="F189" s="20">
        <f t="shared" si="4"/>
        <v>188547.48911829636</v>
      </c>
      <c r="G189">
        <v>0</v>
      </c>
      <c r="H189">
        <v>0</v>
      </c>
      <c r="I189" s="19">
        <f t="shared" si="5"/>
        <v>0</v>
      </c>
    </row>
    <row r="190" spans="1:9" x14ac:dyDescent="0.55000000000000004">
      <c r="A190">
        <v>188</v>
      </c>
      <c r="B190" s="2">
        <v>40010</v>
      </c>
      <c r="C190">
        <v>3.0000001424923539E-4</v>
      </c>
      <c r="D190">
        <v>3.430000106163789E-6</v>
      </c>
      <c r="E190">
        <v>3550</v>
      </c>
      <c r="F190" s="20">
        <f t="shared" si="4"/>
        <v>310495.63195958978</v>
      </c>
      <c r="G190">
        <v>0</v>
      </c>
      <c r="H190">
        <v>0</v>
      </c>
      <c r="I190" s="19">
        <f t="shared" si="5"/>
        <v>0</v>
      </c>
    </row>
    <row r="191" spans="1:9" x14ac:dyDescent="0.55000000000000004">
      <c r="A191">
        <v>189</v>
      </c>
      <c r="B191" s="2">
        <v>40011</v>
      </c>
      <c r="C191">
        <v>3.0000001424923539E-4</v>
      </c>
      <c r="D191">
        <v>3.430000106163789E-6</v>
      </c>
      <c r="E191">
        <v>2350</v>
      </c>
      <c r="F191" s="20">
        <f t="shared" si="4"/>
        <v>205539.36200141857</v>
      </c>
      <c r="G191">
        <v>0</v>
      </c>
      <c r="H191">
        <v>0</v>
      </c>
      <c r="I191" s="19">
        <f t="shared" si="5"/>
        <v>0</v>
      </c>
    </row>
    <row r="192" spans="1:9" x14ac:dyDescent="0.55000000000000004">
      <c r="A192">
        <v>190</v>
      </c>
      <c r="B192" s="2">
        <v>40012</v>
      </c>
      <c r="C192">
        <v>3.0000001424923539E-4</v>
      </c>
      <c r="D192">
        <v>1.5000000530562829E-7</v>
      </c>
      <c r="E192">
        <v>200</v>
      </c>
      <c r="F192" s="20">
        <f t="shared" si="4"/>
        <v>400000.00485063822</v>
      </c>
      <c r="G192">
        <v>0</v>
      </c>
      <c r="H192">
        <v>0</v>
      </c>
      <c r="I192" s="19">
        <f t="shared" si="5"/>
        <v>0</v>
      </c>
    </row>
    <row r="193" spans="1:9" x14ac:dyDescent="0.55000000000000004">
      <c r="A193">
        <v>191</v>
      </c>
      <c r="B193" s="2">
        <v>40013</v>
      </c>
      <c r="C193">
        <v>3.0000001424923539E-4</v>
      </c>
      <c r="D193">
        <v>1.5000000530562829E-7</v>
      </c>
      <c r="E193">
        <v>3500</v>
      </c>
      <c r="F193" s="20">
        <f t="shared" si="4"/>
        <v>7000000.0848861691</v>
      </c>
      <c r="G193">
        <v>0</v>
      </c>
      <c r="H193">
        <v>0</v>
      </c>
      <c r="I193" s="19">
        <f t="shared" si="5"/>
        <v>0</v>
      </c>
    </row>
    <row r="194" spans="1:9" x14ac:dyDescent="0.55000000000000004">
      <c r="A194">
        <v>192</v>
      </c>
      <c r="B194" s="2">
        <v>40014</v>
      </c>
      <c r="C194">
        <v>3.9999998989515012E-4</v>
      </c>
      <c r="D194">
        <v>3.7299998894013702E-6</v>
      </c>
      <c r="E194">
        <v>3500.139892578125</v>
      </c>
      <c r="F194" s="20">
        <f t="shared" ref="F194:F257" si="6">+(C194/D194)*E194</f>
        <v>375350.12417589047</v>
      </c>
      <c r="G194">
        <v>0</v>
      </c>
      <c r="H194">
        <v>0</v>
      </c>
      <c r="I194" s="19">
        <f t="shared" ref="I194:I257" si="7">+E194*G194</f>
        <v>0</v>
      </c>
    </row>
    <row r="195" spans="1:9" x14ac:dyDescent="0.55000000000000004">
      <c r="A195">
        <v>193</v>
      </c>
      <c r="B195" s="2">
        <v>40015</v>
      </c>
      <c r="C195">
        <v>3.9999998989515012E-4</v>
      </c>
      <c r="D195">
        <v>3.7299998894013702E-6</v>
      </c>
      <c r="E195">
        <v>4100</v>
      </c>
      <c r="F195" s="20">
        <f t="shared" si="6"/>
        <v>439678.28611204599</v>
      </c>
      <c r="G195">
        <v>0</v>
      </c>
      <c r="H195">
        <v>0</v>
      </c>
      <c r="I195" s="19">
        <f t="shared" si="7"/>
        <v>0</v>
      </c>
    </row>
    <row r="196" spans="1:9" x14ac:dyDescent="0.55000000000000004">
      <c r="A196">
        <v>194</v>
      </c>
      <c r="B196" s="2">
        <v>40016</v>
      </c>
      <c r="C196">
        <v>3.9999998989515012E-4</v>
      </c>
      <c r="D196">
        <v>3.430000106163789E-6</v>
      </c>
      <c r="E196">
        <v>3000</v>
      </c>
      <c r="F196" s="20">
        <f t="shared" si="6"/>
        <v>349854.20773865952</v>
      </c>
      <c r="G196">
        <v>0</v>
      </c>
      <c r="H196">
        <v>0</v>
      </c>
      <c r="I196" s="19">
        <f t="shared" si="7"/>
        <v>0</v>
      </c>
    </row>
    <row r="197" spans="1:9" x14ac:dyDescent="0.55000000000000004">
      <c r="A197">
        <v>195</v>
      </c>
      <c r="B197" s="2">
        <v>40017</v>
      </c>
      <c r="C197">
        <v>3.9999998989515012E-4</v>
      </c>
      <c r="D197">
        <v>3.430000106163789E-6</v>
      </c>
      <c r="E197">
        <v>3800</v>
      </c>
      <c r="F197" s="20">
        <f t="shared" si="6"/>
        <v>443148.66313563538</v>
      </c>
      <c r="G197">
        <v>0</v>
      </c>
      <c r="H197">
        <v>0</v>
      </c>
      <c r="I197" s="19">
        <f t="shared" si="7"/>
        <v>0</v>
      </c>
    </row>
    <row r="198" spans="1:9" x14ac:dyDescent="0.55000000000000004">
      <c r="A198">
        <v>196</v>
      </c>
      <c r="B198" s="2">
        <v>40018</v>
      </c>
      <c r="C198">
        <v>3.9999998989515012E-4</v>
      </c>
      <c r="D198">
        <v>3.7299998894013702E-6</v>
      </c>
      <c r="E198">
        <v>3650</v>
      </c>
      <c r="F198" s="20">
        <f t="shared" si="6"/>
        <v>391420.91324608971</v>
      </c>
      <c r="G198">
        <v>0</v>
      </c>
      <c r="H198">
        <v>0</v>
      </c>
      <c r="I198" s="19">
        <f t="shared" si="7"/>
        <v>0</v>
      </c>
    </row>
    <row r="199" spans="1:9" x14ac:dyDescent="0.55000000000000004">
      <c r="A199">
        <v>197</v>
      </c>
      <c r="B199" s="2">
        <v>40019</v>
      </c>
      <c r="C199">
        <v>3.9999998989515012E-4</v>
      </c>
      <c r="D199">
        <v>3.7299998894013702E-6</v>
      </c>
      <c r="E199">
        <v>1600</v>
      </c>
      <c r="F199" s="20">
        <f t="shared" si="6"/>
        <v>171581.77019006675</v>
      </c>
      <c r="G199">
        <v>0</v>
      </c>
      <c r="H199">
        <v>0</v>
      </c>
      <c r="I199" s="19">
        <f t="shared" si="7"/>
        <v>0</v>
      </c>
    </row>
    <row r="200" spans="1:9" x14ac:dyDescent="0.55000000000000004">
      <c r="A200">
        <v>198</v>
      </c>
      <c r="B200" s="2">
        <v>40020</v>
      </c>
      <c r="C200">
        <v>3.9999998989515012E-4</v>
      </c>
      <c r="D200">
        <v>6.5000000404324965E-7</v>
      </c>
      <c r="E200">
        <v>1050</v>
      </c>
      <c r="F200" s="20">
        <f t="shared" si="6"/>
        <v>646153.82581130217</v>
      </c>
      <c r="G200">
        <v>0</v>
      </c>
      <c r="H200">
        <v>0</v>
      </c>
      <c r="I200" s="19">
        <f t="shared" si="7"/>
        <v>0</v>
      </c>
    </row>
    <row r="201" spans="1:9" x14ac:dyDescent="0.55000000000000004">
      <c r="A201">
        <v>199</v>
      </c>
      <c r="B201" s="2">
        <v>40021</v>
      </c>
      <c r="C201">
        <v>3.9999998989515012E-4</v>
      </c>
      <c r="D201">
        <v>6.5000000404324965E-7</v>
      </c>
      <c r="E201">
        <v>3700</v>
      </c>
      <c r="F201" s="20">
        <f t="shared" si="6"/>
        <v>2276923.0052398266</v>
      </c>
      <c r="G201">
        <v>0</v>
      </c>
      <c r="H201">
        <v>0</v>
      </c>
      <c r="I201" s="19">
        <f t="shared" si="7"/>
        <v>0</v>
      </c>
    </row>
    <row r="202" spans="1:9" x14ac:dyDescent="0.55000000000000004">
      <c r="A202">
        <v>200</v>
      </c>
      <c r="B202" s="2">
        <v>40022</v>
      </c>
      <c r="C202">
        <v>3.9999998989515012E-4</v>
      </c>
      <c r="D202">
        <v>2.190000031987438E-6</v>
      </c>
      <c r="E202">
        <v>2050</v>
      </c>
      <c r="F202" s="20">
        <f t="shared" si="6"/>
        <v>374429.2088164505</v>
      </c>
      <c r="G202">
        <v>0</v>
      </c>
      <c r="H202">
        <v>0</v>
      </c>
      <c r="I202" s="19">
        <f t="shared" si="7"/>
        <v>0</v>
      </c>
    </row>
    <row r="203" spans="1:9" x14ac:dyDescent="0.55000000000000004">
      <c r="A203">
        <v>201</v>
      </c>
      <c r="B203" s="2">
        <v>40023</v>
      </c>
      <c r="C203">
        <v>3.9999998989515012E-4</v>
      </c>
      <c r="D203">
        <v>2.190000031987438E-6</v>
      </c>
      <c r="E203">
        <v>950</v>
      </c>
      <c r="F203" s="20">
        <f t="shared" si="6"/>
        <v>173515.97481737949</v>
      </c>
      <c r="G203">
        <v>0</v>
      </c>
      <c r="H203">
        <v>0</v>
      </c>
      <c r="I203" s="19">
        <f t="shared" si="7"/>
        <v>0</v>
      </c>
    </row>
    <row r="204" spans="1:9" x14ac:dyDescent="0.55000000000000004">
      <c r="A204">
        <v>202</v>
      </c>
      <c r="B204" s="2">
        <v>40024</v>
      </c>
      <c r="C204">
        <v>3.9999998989515012E-4</v>
      </c>
      <c r="D204">
        <v>6.9999998686398612E-7</v>
      </c>
      <c r="E204">
        <v>750</v>
      </c>
      <c r="F204" s="20">
        <f t="shared" si="6"/>
        <v>428571.42578726116</v>
      </c>
      <c r="G204">
        <v>0</v>
      </c>
      <c r="H204">
        <v>0</v>
      </c>
      <c r="I204" s="19">
        <f t="shared" si="7"/>
        <v>0</v>
      </c>
    </row>
    <row r="205" spans="1:9" x14ac:dyDescent="0.55000000000000004">
      <c r="A205">
        <v>203</v>
      </c>
      <c r="B205" s="2">
        <v>40025</v>
      </c>
      <c r="C205">
        <v>3.9999998989515012E-4</v>
      </c>
      <c r="D205">
        <v>6.9999998686398612E-7</v>
      </c>
      <c r="E205">
        <v>850</v>
      </c>
      <c r="F205" s="20">
        <f t="shared" si="6"/>
        <v>485714.282558896</v>
      </c>
      <c r="G205">
        <v>0</v>
      </c>
      <c r="H205">
        <v>0</v>
      </c>
      <c r="I205" s="19">
        <f t="shared" si="7"/>
        <v>0</v>
      </c>
    </row>
    <row r="206" spans="1:9" x14ac:dyDescent="0.55000000000000004">
      <c r="A206">
        <v>204</v>
      </c>
      <c r="B206" s="2">
        <v>40026</v>
      </c>
      <c r="C206">
        <v>3.9999998989515012E-4</v>
      </c>
      <c r="D206">
        <v>1.1399999948480399E-6</v>
      </c>
      <c r="E206">
        <v>1400</v>
      </c>
      <c r="F206" s="20">
        <f t="shared" si="6"/>
        <v>491228.05998596275</v>
      </c>
      <c r="G206">
        <v>0</v>
      </c>
      <c r="H206">
        <v>0</v>
      </c>
      <c r="I206" s="19">
        <f t="shared" si="7"/>
        <v>0</v>
      </c>
    </row>
    <row r="207" spans="1:9" x14ac:dyDescent="0.55000000000000004">
      <c r="A207">
        <v>205</v>
      </c>
      <c r="B207" s="2">
        <v>40027</v>
      </c>
      <c r="C207">
        <v>3.9999998989515012E-4</v>
      </c>
      <c r="D207">
        <v>1.1399999948480399E-6</v>
      </c>
      <c r="E207">
        <v>1150</v>
      </c>
      <c r="F207" s="20">
        <f t="shared" si="6"/>
        <v>403508.76355989795</v>
      </c>
      <c r="G207">
        <v>0</v>
      </c>
      <c r="H207">
        <v>0</v>
      </c>
      <c r="I207" s="19">
        <f t="shared" si="7"/>
        <v>0</v>
      </c>
    </row>
    <row r="208" spans="1:9" x14ac:dyDescent="0.55000000000000004">
      <c r="A208">
        <v>206</v>
      </c>
      <c r="B208" s="2">
        <v>40028</v>
      </c>
      <c r="C208">
        <v>3.9999998989515012E-4</v>
      </c>
      <c r="D208">
        <v>7.5000002652814146E-7</v>
      </c>
      <c r="E208">
        <v>600</v>
      </c>
      <c r="F208" s="20">
        <f t="shared" si="6"/>
        <v>319999.98059744708</v>
      </c>
      <c r="G208">
        <v>0</v>
      </c>
      <c r="H208">
        <v>0</v>
      </c>
      <c r="I208" s="19">
        <f t="shared" si="7"/>
        <v>0</v>
      </c>
    </row>
    <row r="209" spans="1:9" x14ac:dyDescent="0.55000000000000004">
      <c r="A209">
        <v>207</v>
      </c>
      <c r="B209" s="2">
        <v>40029</v>
      </c>
      <c r="C209">
        <v>3.9999998989515012E-4</v>
      </c>
      <c r="D209">
        <v>7.5000002652814146E-7</v>
      </c>
      <c r="E209">
        <v>4050</v>
      </c>
      <c r="F209" s="20">
        <f t="shared" si="6"/>
        <v>2159999.8690327681</v>
      </c>
      <c r="G209">
        <v>0</v>
      </c>
      <c r="H209">
        <v>0</v>
      </c>
      <c r="I209" s="19">
        <f t="shared" si="7"/>
        <v>0</v>
      </c>
    </row>
    <row r="210" spans="1:9" x14ac:dyDescent="0.55000000000000004">
      <c r="A210">
        <v>208</v>
      </c>
      <c r="B210" s="2">
        <v>40030</v>
      </c>
      <c r="C210">
        <v>3.9999998989515012E-4</v>
      </c>
      <c r="D210">
        <v>4.5199999476608346E-6</v>
      </c>
      <c r="E210">
        <v>4350</v>
      </c>
      <c r="F210" s="20">
        <f t="shared" si="6"/>
        <v>384955.74694516935</v>
      </c>
      <c r="G210">
        <v>0</v>
      </c>
      <c r="H210">
        <v>0</v>
      </c>
      <c r="I210" s="19">
        <f t="shared" si="7"/>
        <v>0</v>
      </c>
    </row>
    <row r="211" spans="1:9" x14ac:dyDescent="0.55000000000000004">
      <c r="A211">
        <v>209</v>
      </c>
      <c r="B211" s="2">
        <v>40031</v>
      </c>
      <c r="C211">
        <v>5.0000002374872565E-4</v>
      </c>
      <c r="D211">
        <v>4.5199999476608346E-6</v>
      </c>
      <c r="E211">
        <v>4500</v>
      </c>
      <c r="F211" s="20">
        <f t="shared" si="6"/>
        <v>497787.64002722455</v>
      </c>
      <c r="G211">
        <v>0</v>
      </c>
      <c r="H211">
        <v>0</v>
      </c>
      <c r="I211" s="19">
        <f t="shared" si="7"/>
        <v>0</v>
      </c>
    </row>
    <row r="212" spans="1:9" x14ac:dyDescent="0.55000000000000004">
      <c r="A212">
        <v>210</v>
      </c>
      <c r="B212" s="2">
        <v>40032</v>
      </c>
      <c r="C212">
        <v>5.0000002374872565E-4</v>
      </c>
      <c r="D212">
        <v>3.6799999634240521E-6</v>
      </c>
      <c r="E212">
        <v>4000.1298828125</v>
      </c>
      <c r="F212" s="20">
        <f t="shared" si="6"/>
        <v>543495.93920736865</v>
      </c>
      <c r="G212">
        <v>0</v>
      </c>
      <c r="H212">
        <v>0</v>
      </c>
      <c r="I212" s="19">
        <f t="shared" si="7"/>
        <v>0</v>
      </c>
    </row>
    <row r="213" spans="1:9" x14ac:dyDescent="0.55000000000000004">
      <c r="A213">
        <v>211</v>
      </c>
      <c r="B213" s="2">
        <v>40033</v>
      </c>
      <c r="C213">
        <v>5.0000002374872565E-4</v>
      </c>
      <c r="D213">
        <v>3.6799999634240521E-6</v>
      </c>
      <c r="E213">
        <v>4000</v>
      </c>
      <c r="F213" s="20">
        <f t="shared" si="6"/>
        <v>543478.29208509147</v>
      </c>
      <c r="G213">
        <v>0</v>
      </c>
      <c r="H213">
        <v>0</v>
      </c>
      <c r="I213" s="19">
        <f t="shared" si="7"/>
        <v>0</v>
      </c>
    </row>
    <row r="214" spans="1:9" x14ac:dyDescent="0.55000000000000004">
      <c r="A214">
        <v>212</v>
      </c>
      <c r="B214" s="2">
        <v>40034</v>
      </c>
      <c r="C214">
        <v>5.0000002374872565E-4</v>
      </c>
      <c r="D214">
        <v>4.8699998842494097E-6</v>
      </c>
      <c r="E214">
        <v>5050</v>
      </c>
      <c r="F214" s="20">
        <f t="shared" si="6"/>
        <v>518480.52976293472</v>
      </c>
      <c r="G214">
        <v>0</v>
      </c>
      <c r="H214">
        <v>0</v>
      </c>
      <c r="I214" s="19">
        <f t="shared" si="7"/>
        <v>0</v>
      </c>
    </row>
    <row r="215" spans="1:9" x14ac:dyDescent="0.55000000000000004">
      <c r="A215">
        <v>213</v>
      </c>
      <c r="B215" s="2">
        <v>40035</v>
      </c>
      <c r="C215">
        <v>5.0000002374872565E-4</v>
      </c>
      <c r="D215">
        <v>4.8699998842494097E-6</v>
      </c>
      <c r="E215">
        <v>3750</v>
      </c>
      <c r="F215" s="20">
        <f t="shared" si="6"/>
        <v>385010.29437841685</v>
      </c>
      <c r="G215">
        <v>0</v>
      </c>
      <c r="H215">
        <v>0</v>
      </c>
      <c r="I215" s="19">
        <f t="shared" si="7"/>
        <v>0</v>
      </c>
    </row>
    <row r="216" spans="1:9" x14ac:dyDescent="0.55000000000000004">
      <c r="A216">
        <v>214</v>
      </c>
      <c r="B216" s="2">
        <v>40036</v>
      </c>
      <c r="C216">
        <v>5.0000002374872565E-4</v>
      </c>
      <c r="D216">
        <v>3.3300000268354779E-6</v>
      </c>
      <c r="E216">
        <v>3500</v>
      </c>
      <c r="F216" s="20">
        <f t="shared" si="6"/>
        <v>525525.54625159479</v>
      </c>
      <c r="G216">
        <v>0</v>
      </c>
      <c r="H216">
        <v>0</v>
      </c>
      <c r="I216" s="19">
        <f t="shared" si="7"/>
        <v>0</v>
      </c>
    </row>
    <row r="217" spans="1:9" x14ac:dyDescent="0.55000000000000004">
      <c r="A217">
        <v>215</v>
      </c>
      <c r="B217" s="2">
        <v>40037</v>
      </c>
      <c r="C217">
        <v>5.0000002374872565E-4</v>
      </c>
      <c r="D217">
        <v>3.3300000268354779E-6</v>
      </c>
      <c r="E217">
        <v>3150</v>
      </c>
      <c r="F217" s="20">
        <f t="shared" si="6"/>
        <v>472972.99162643531</v>
      </c>
      <c r="G217">
        <v>0</v>
      </c>
      <c r="H217">
        <v>0</v>
      </c>
      <c r="I217" s="19">
        <f t="shared" si="7"/>
        <v>0</v>
      </c>
    </row>
    <row r="218" spans="1:9" x14ac:dyDescent="0.55000000000000004">
      <c r="A218">
        <v>216</v>
      </c>
      <c r="B218" s="2">
        <v>40038</v>
      </c>
      <c r="C218">
        <v>5.0000002374872565E-4</v>
      </c>
      <c r="D218">
        <v>4.0300001273863018E-6</v>
      </c>
      <c r="E218">
        <v>4250</v>
      </c>
      <c r="F218" s="20">
        <f t="shared" si="6"/>
        <v>527295.29373744084</v>
      </c>
      <c r="G218">
        <v>0</v>
      </c>
      <c r="H218">
        <v>0</v>
      </c>
      <c r="I218" s="19">
        <f t="shared" si="7"/>
        <v>0</v>
      </c>
    </row>
    <row r="219" spans="1:9" x14ac:dyDescent="0.55000000000000004">
      <c r="A219">
        <v>217</v>
      </c>
      <c r="B219" s="2">
        <v>40039</v>
      </c>
      <c r="C219">
        <v>5.0000002374872565E-4</v>
      </c>
      <c r="D219">
        <v>4.0300001273863018E-6</v>
      </c>
      <c r="E219">
        <v>3150</v>
      </c>
      <c r="F219" s="20">
        <f t="shared" si="6"/>
        <v>390818.86477010319</v>
      </c>
      <c r="G219">
        <v>0</v>
      </c>
      <c r="H219">
        <v>0</v>
      </c>
      <c r="I219" s="19">
        <f t="shared" si="7"/>
        <v>0</v>
      </c>
    </row>
    <row r="220" spans="1:9" x14ac:dyDescent="0.55000000000000004">
      <c r="A220">
        <v>218</v>
      </c>
      <c r="B220" s="2">
        <v>40040</v>
      </c>
      <c r="C220">
        <v>5.0000002374872565E-4</v>
      </c>
      <c r="D220">
        <v>1.689999976406398E-6</v>
      </c>
      <c r="E220">
        <v>1300</v>
      </c>
      <c r="F220" s="20">
        <f t="shared" si="6"/>
        <v>384615.40825313976</v>
      </c>
      <c r="G220">
        <v>0</v>
      </c>
      <c r="H220">
        <v>0</v>
      </c>
      <c r="I220" s="19">
        <f t="shared" si="7"/>
        <v>0</v>
      </c>
    </row>
    <row r="221" spans="1:9" x14ac:dyDescent="0.55000000000000004">
      <c r="A221">
        <v>219</v>
      </c>
      <c r="B221" s="2">
        <v>40041</v>
      </c>
      <c r="C221">
        <v>5.0000002374872565E-4</v>
      </c>
      <c r="D221">
        <v>1.689999976406398E-6</v>
      </c>
      <c r="E221">
        <v>950</v>
      </c>
      <c r="F221" s="20">
        <f t="shared" si="6"/>
        <v>281065.1060311406</v>
      </c>
      <c r="G221">
        <v>0</v>
      </c>
      <c r="H221">
        <v>0</v>
      </c>
      <c r="I221" s="19">
        <f t="shared" si="7"/>
        <v>0</v>
      </c>
    </row>
    <row r="222" spans="1:9" x14ac:dyDescent="0.55000000000000004">
      <c r="A222">
        <v>220</v>
      </c>
      <c r="B222" s="2">
        <v>40042</v>
      </c>
      <c r="C222">
        <v>5.0000002374872565E-4</v>
      </c>
      <c r="D222">
        <v>8.4999999216961442E-7</v>
      </c>
      <c r="E222">
        <v>850</v>
      </c>
      <c r="F222" s="20">
        <f t="shared" si="6"/>
        <v>500000.02835483506</v>
      </c>
      <c r="G222">
        <v>0</v>
      </c>
      <c r="H222">
        <v>0</v>
      </c>
      <c r="I222" s="19">
        <f t="shared" si="7"/>
        <v>0</v>
      </c>
    </row>
    <row r="223" spans="1:9" x14ac:dyDescent="0.55000000000000004">
      <c r="A223">
        <v>221</v>
      </c>
      <c r="B223" s="2">
        <v>40043</v>
      </c>
      <c r="C223">
        <v>5.0000002374872565E-4</v>
      </c>
      <c r="D223">
        <v>8.4999999216961442E-7</v>
      </c>
      <c r="E223">
        <v>500</v>
      </c>
      <c r="F223" s="20">
        <f t="shared" si="6"/>
        <v>294117.66373813828</v>
      </c>
      <c r="G223">
        <v>0</v>
      </c>
      <c r="H223">
        <v>0</v>
      </c>
      <c r="I223" s="19">
        <f t="shared" si="7"/>
        <v>0</v>
      </c>
    </row>
    <row r="224" spans="1:9" x14ac:dyDescent="0.55000000000000004">
      <c r="A224">
        <v>222</v>
      </c>
      <c r="B224" s="2">
        <v>40044</v>
      </c>
      <c r="C224">
        <v>5.0000002374872565E-4</v>
      </c>
      <c r="D224">
        <v>7.5000002652814146E-7</v>
      </c>
      <c r="E224">
        <v>900</v>
      </c>
      <c r="F224" s="20">
        <f t="shared" si="6"/>
        <v>600000.00727595738</v>
      </c>
      <c r="G224">
        <v>0</v>
      </c>
      <c r="H224">
        <v>0</v>
      </c>
      <c r="I224" s="19">
        <f t="shared" si="7"/>
        <v>0</v>
      </c>
    </row>
    <row r="225" spans="1:9" x14ac:dyDescent="0.55000000000000004">
      <c r="A225">
        <v>223</v>
      </c>
      <c r="B225" s="2">
        <v>40045</v>
      </c>
      <c r="C225">
        <v>5.0000002374872565E-4</v>
      </c>
      <c r="D225">
        <v>7.5000002652814146E-7</v>
      </c>
      <c r="E225">
        <v>1100</v>
      </c>
      <c r="F225" s="20">
        <f t="shared" si="6"/>
        <v>733333.34222617012</v>
      </c>
      <c r="G225">
        <v>0</v>
      </c>
      <c r="H225">
        <v>0</v>
      </c>
      <c r="I225" s="19">
        <f t="shared" si="7"/>
        <v>0</v>
      </c>
    </row>
    <row r="226" spans="1:9" x14ac:dyDescent="0.55000000000000004">
      <c r="A226">
        <v>224</v>
      </c>
      <c r="B226" s="2">
        <v>40046</v>
      </c>
      <c r="C226">
        <v>5.0000002374872565E-4</v>
      </c>
      <c r="D226">
        <v>8.0000000934887794E-7</v>
      </c>
      <c r="E226">
        <v>700</v>
      </c>
      <c r="F226" s="20">
        <f t="shared" si="6"/>
        <v>437500.01566746715</v>
      </c>
      <c r="G226">
        <v>0</v>
      </c>
      <c r="H226">
        <v>0</v>
      </c>
      <c r="I226" s="19">
        <f t="shared" si="7"/>
        <v>0</v>
      </c>
    </row>
    <row r="227" spans="1:9" x14ac:dyDescent="0.55000000000000004">
      <c r="A227">
        <v>225</v>
      </c>
      <c r="B227" s="2">
        <v>40047</v>
      </c>
      <c r="C227">
        <v>5.0000002374872565E-4</v>
      </c>
      <c r="D227">
        <v>8.0000000934887794E-7</v>
      </c>
      <c r="E227">
        <v>350</v>
      </c>
      <c r="F227" s="20">
        <f t="shared" si="6"/>
        <v>218750.00783373357</v>
      </c>
      <c r="G227">
        <v>0</v>
      </c>
      <c r="H227">
        <v>0</v>
      </c>
      <c r="I227" s="19">
        <f t="shared" si="7"/>
        <v>0</v>
      </c>
    </row>
    <row r="228" spans="1:9" x14ac:dyDescent="0.55000000000000004">
      <c r="A228">
        <v>226</v>
      </c>
      <c r="B228" s="2">
        <v>40048</v>
      </c>
      <c r="C228">
        <v>6.0000002849847078E-4</v>
      </c>
      <c r="D228">
        <v>6.0000002122251317E-7</v>
      </c>
      <c r="E228">
        <v>750</v>
      </c>
      <c r="F228" s="20">
        <f t="shared" si="6"/>
        <v>750000.00909494667</v>
      </c>
      <c r="G228">
        <v>0</v>
      </c>
      <c r="H228">
        <v>0</v>
      </c>
      <c r="I228" s="19">
        <f t="shared" si="7"/>
        <v>0</v>
      </c>
    </row>
    <row r="229" spans="1:9" x14ac:dyDescent="0.55000000000000004">
      <c r="A229">
        <v>227</v>
      </c>
      <c r="B229" s="2">
        <v>40049</v>
      </c>
      <c r="C229">
        <v>6.0000002849847078E-4</v>
      </c>
      <c r="D229">
        <v>6.0000002122251317E-7</v>
      </c>
      <c r="E229">
        <v>750</v>
      </c>
      <c r="F229" s="20">
        <f t="shared" si="6"/>
        <v>750000.00909494667</v>
      </c>
      <c r="G229">
        <v>0</v>
      </c>
      <c r="H229">
        <v>0</v>
      </c>
      <c r="I229" s="19">
        <f t="shared" si="7"/>
        <v>0</v>
      </c>
    </row>
    <row r="230" spans="1:9" x14ac:dyDescent="0.55000000000000004">
      <c r="A230">
        <v>228</v>
      </c>
      <c r="B230" s="2">
        <v>40050</v>
      </c>
      <c r="C230">
        <v>6.0000002849847078E-4</v>
      </c>
      <c r="D230">
        <v>2.7300000056129652E-6</v>
      </c>
      <c r="E230">
        <v>2500</v>
      </c>
      <c r="F230" s="20">
        <f t="shared" si="6"/>
        <v>549450.57441836258</v>
      </c>
      <c r="G230">
        <v>0</v>
      </c>
      <c r="H230">
        <v>0</v>
      </c>
      <c r="I230" s="19">
        <f t="shared" si="7"/>
        <v>0</v>
      </c>
    </row>
    <row r="231" spans="1:9" x14ac:dyDescent="0.55000000000000004">
      <c r="A231">
        <v>229</v>
      </c>
      <c r="B231" s="2">
        <v>40051</v>
      </c>
      <c r="C231">
        <v>6.0000002849847078E-4</v>
      </c>
      <c r="D231">
        <v>2.7300000056129652E-6</v>
      </c>
      <c r="E231">
        <v>2400</v>
      </c>
      <c r="F231" s="20">
        <f t="shared" si="6"/>
        <v>527472.55144162814</v>
      </c>
      <c r="G231">
        <v>0</v>
      </c>
      <c r="H231">
        <v>0</v>
      </c>
      <c r="I231" s="19">
        <f t="shared" si="7"/>
        <v>0</v>
      </c>
    </row>
    <row r="232" spans="1:9" x14ac:dyDescent="0.55000000000000004">
      <c r="A232">
        <v>230</v>
      </c>
      <c r="B232" s="2">
        <v>40052</v>
      </c>
      <c r="C232">
        <v>6.0000002849847078E-4</v>
      </c>
      <c r="D232">
        <v>1.4900000451234521E-6</v>
      </c>
      <c r="E232">
        <v>1450</v>
      </c>
      <c r="F232" s="20">
        <f t="shared" si="6"/>
        <v>583892.62750035676</v>
      </c>
      <c r="G232">
        <v>0</v>
      </c>
      <c r="H232">
        <v>0</v>
      </c>
      <c r="I232" s="19">
        <f t="shared" si="7"/>
        <v>0</v>
      </c>
    </row>
    <row r="233" spans="1:9" x14ac:dyDescent="0.55000000000000004">
      <c r="A233">
        <v>231</v>
      </c>
      <c r="B233" s="2">
        <v>40053</v>
      </c>
      <c r="C233">
        <v>6.0000002849847078E-4</v>
      </c>
      <c r="D233">
        <v>1.4900000451234521E-6</v>
      </c>
      <c r="E233">
        <v>3750</v>
      </c>
      <c r="F233" s="20">
        <f t="shared" si="6"/>
        <v>1510067.1400871298</v>
      </c>
      <c r="G233">
        <v>0</v>
      </c>
      <c r="H233">
        <v>0</v>
      </c>
      <c r="I233" s="19">
        <f t="shared" si="7"/>
        <v>0</v>
      </c>
    </row>
    <row r="234" spans="1:9" x14ac:dyDescent="0.55000000000000004">
      <c r="A234">
        <v>232</v>
      </c>
      <c r="B234" s="2">
        <v>40054</v>
      </c>
      <c r="C234">
        <v>6.0000002849847078E-4</v>
      </c>
      <c r="D234">
        <v>4.129999979340937E-6</v>
      </c>
      <c r="E234">
        <v>3900</v>
      </c>
      <c r="F234" s="20">
        <f t="shared" si="6"/>
        <v>566585.98616202711</v>
      </c>
      <c r="G234">
        <v>0</v>
      </c>
      <c r="H234">
        <v>0</v>
      </c>
      <c r="I234" s="19">
        <f t="shared" si="7"/>
        <v>0</v>
      </c>
    </row>
    <row r="235" spans="1:9" x14ac:dyDescent="0.55000000000000004">
      <c r="A235">
        <v>233</v>
      </c>
      <c r="B235" s="2">
        <v>40055</v>
      </c>
      <c r="C235">
        <v>6.0000002849847078E-4</v>
      </c>
      <c r="D235">
        <v>4.129999979340937E-6</v>
      </c>
      <c r="E235">
        <v>4850</v>
      </c>
      <c r="F235" s="20">
        <f t="shared" si="6"/>
        <v>704600.52125277719</v>
      </c>
      <c r="G235">
        <v>0</v>
      </c>
      <c r="H235">
        <v>0</v>
      </c>
      <c r="I235" s="19">
        <f t="shared" si="7"/>
        <v>0</v>
      </c>
    </row>
    <row r="236" spans="1:9" x14ac:dyDescent="0.55000000000000004">
      <c r="A236">
        <v>234</v>
      </c>
      <c r="B236" s="2">
        <v>40056</v>
      </c>
      <c r="C236">
        <v>6.0000002849847078E-4</v>
      </c>
      <c r="D236">
        <v>4.6700001803401392E-6</v>
      </c>
      <c r="E236">
        <v>4300</v>
      </c>
      <c r="F236" s="20">
        <f t="shared" si="6"/>
        <v>552462.53167285956</v>
      </c>
      <c r="G236">
        <v>0</v>
      </c>
      <c r="H236">
        <v>0</v>
      </c>
      <c r="I236" s="19">
        <f t="shared" si="7"/>
        <v>0</v>
      </c>
    </row>
    <row r="237" spans="1:9" x14ac:dyDescent="0.55000000000000004">
      <c r="A237">
        <v>235</v>
      </c>
      <c r="B237" s="2">
        <v>40057</v>
      </c>
      <c r="C237">
        <v>6.0000002849847078E-4</v>
      </c>
      <c r="D237">
        <v>4.6700001803401392E-6</v>
      </c>
      <c r="E237">
        <v>3900</v>
      </c>
      <c r="F237" s="20">
        <f t="shared" si="6"/>
        <v>501070.66826143081</v>
      </c>
      <c r="G237">
        <v>0</v>
      </c>
      <c r="H237">
        <v>0</v>
      </c>
      <c r="I237" s="19">
        <f t="shared" si="7"/>
        <v>0</v>
      </c>
    </row>
    <row r="238" spans="1:9" x14ac:dyDescent="0.55000000000000004">
      <c r="A238">
        <v>236</v>
      </c>
      <c r="B238" s="2">
        <v>40058</v>
      </c>
      <c r="C238">
        <v>6.0000002849847078E-4</v>
      </c>
      <c r="D238">
        <v>3.379999952812796E-6</v>
      </c>
      <c r="E238">
        <v>3300</v>
      </c>
      <c r="F238" s="20">
        <f t="shared" si="6"/>
        <v>585798.85257016669</v>
      </c>
      <c r="G238">
        <v>0</v>
      </c>
      <c r="H238">
        <v>0</v>
      </c>
      <c r="I238" s="19">
        <f t="shared" si="7"/>
        <v>0</v>
      </c>
    </row>
    <row r="239" spans="1:9" x14ac:dyDescent="0.55000000000000004">
      <c r="A239">
        <v>237</v>
      </c>
      <c r="B239" s="2">
        <v>40059</v>
      </c>
      <c r="C239">
        <v>6.0000002849847078E-4</v>
      </c>
      <c r="D239">
        <v>3.379999952812796E-6</v>
      </c>
      <c r="E239">
        <v>3050</v>
      </c>
      <c r="F239" s="20">
        <f t="shared" si="6"/>
        <v>541420.15161788138</v>
      </c>
      <c r="G239">
        <v>0</v>
      </c>
      <c r="H239">
        <v>0</v>
      </c>
      <c r="I239" s="19">
        <f t="shared" si="7"/>
        <v>0</v>
      </c>
    </row>
    <row r="240" spans="1:9" x14ac:dyDescent="0.55000000000000004">
      <c r="A240">
        <v>238</v>
      </c>
      <c r="B240" s="2">
        <v>40060</v>
      </c>
      <c r="C240">
        <v>6.0000002849847078E-4</v>
      </c>
      <c r="D240">
        <v>3.130000095552532E-6</v>
      </c>
      <c r="E240">
        <v>3200</v>
      </c>
      <c r="F240" s="20">
        <f t="shared" si="6"/>
        <v>613418.54076083447</v>
      </c>
      <c r="G240">
        <v>0</v>
      </c>
      <c r="H240">
        <v>0</v>
      </c>
      <c r="I240" s="19">
        <f t="shared" si="7"/>
        <v>0</v>
      </c>
    </row>
    <row r="241" spans="1:9" x14ac:dyDescent="0.55000000000000004">
      <c r="A241">
        <v>239</v>
      </c>
      <c r="B241" s="2">
        <v>40061</v>
      </c>
      <c r="C241">
        <v>6.0000002849847078E-4</v>
      </c>
      <c r="D241">
        <v>3.130000095552532E-6</v>
      </c>
      <c r="E241">
        <v>3800</v>
      </c>
      <c r="F241" s="20">
        <f t="shared" si="6"/>
        <v>728434.51715349092</v>
      </c>
      <c r="G241">
        <v>0</v>
      </c>
      <c r="H241">
        <v>0</v>
      </c>
      <c r="I241" s="19">
        <f t="shared" si="7"/>
        <v>0</v>
      </c>
    </row>
    <row r="242" spans="1:9" x14ac:dyDescent="0.55000000000000004">
      <c r="A242">
        <v>240</v>
      </c>
      <c r="B242" s="2">
        <v>40062</v>
      </c>
      <c r="C242">
        <v>6.0000002849847078E-4</v>
      </c>
      <c r="D242">
        <v>3.5800001114694169E-6</v>
      </c>
      <c r="E242">
        <v>3400</v>
      </c>
      <c r="F242" s="20">
        <f t="shared" si="6"/>
        <v>569832.41155751783</v>
      </c>
      <c r="G242">
        <v>0</v>
      </c>
      <c r="H242">
        <v>0</v>
      </c>
      <c r="I242" s="19">
        <f t="shared" si="7"/>
        <v>0</v>
      </c>
    </row>
    <row r="243" spans="1:9" x14ac:dyDescent="0.55000000000000004">
      <c r="A243">
        <v>241</v>
      </c>
      <c r="B243" s="2">
        <v>40063</v>
      </c>
      <c r="C243">
        <v>6.0000002849847078E-4</v>
      </c>
      <c r="D243">
        <v>3.5800001114694169E-6</v>
      </c>
      <c r="E243">
        <v>3900</v>
      </c>
      <c r="F243" s="20">
        <f t="shared" si="6"/>
        <v>653631.29561009398</v>
      </c>
      <c r="G243">
        <v>0</v>
      </c>
      <c r="H243">
        <v>0</v>
      </c>
      <c r="I243" s="19">
        <f t="shared" si="7"/>
        <v>0</v>
      </c>
    </row>
    <row r="244" spans="1:9" x14ac:dyDescent="0.55000000000000004">
      <c r="A244">
        <v>242</v>
      </c>
      <c r="B244" s="2">
        <v>40064</v>
      </c>
      <c r="C244">
        <v>6.0000002849847078E-4</v>
      </c>
      <c r="D244">
        <v>3.2800001008581599E-6</v>
      </c>
      <c r="E244">
        <v>3450</v>
      </c>
      <c r="F244" s="20">
        <f t="shared" si="6"/>
        <v>631097.57154523919</v>
      </c>
      <c r="G244">
        <v>0</v>
      </c>
      <c r="H244">
        <v>0</v>
      </c>
      <c r="I244" s="19">
        <f t="shared" si="7"/>
        <v>0</v>
      </c>
    </row>
    <row r="245" spans="1:9" x14ac:dyDescent="0.55000000000000004">
      <c r="A245">
        <v>243</v>
      </c>
      <c r="B245" s="2">
        <v>40065</v>
      </c>
      <c r="C245">
        <v>6.99999975040555E-4</v>
      </c>
      <c r="D245">
        <v>3.2800001008581599E-6</v>
      </c>
      <c r="E245">
        <v>2700</v>
      </c>
      <c r="F245" s="20">
        <f t="shared" si="6"/>
        <v>576219.47393081186</v>
      </c>
      <c r="G245">
        <v>0</v>
      </c>
      <c r="H245">
        <v>0</v>
      </c>
      <c r="I245" s="19">
        <f t="shared" si="7"/>
        <v>0</v>
      </c>
    </row>
    <row r="246" spans="1:9" x14ac:dyDescent="0.55000000000000004">
      <c r="A246">
        <v>244</v>
      </c>
      <c r="B246" s="2">
        <v>40066</v>
      </c>
      <c r="C246">
        <v>6.99999975040555E-4</v>
      </c>
      <c r="D246">
        <v>3.0300000162242209E-6</v>
      </c>
      <c r="E246">
        <v>3350</v>
      </c>
      <c r="F246" s="20">
        <f t="shared" si="6"/>
        <v>773927.36099983193</v>
      </c>
      <c r="G246">
        <v>0</v>
      </c>
      <c r="H246">
        <v>0</v>
      </c>
      <c r="I246" s="19">
        <f t="shared" si="7"/>
        <v>0</v>
      </c>
    </row>
    <row r="247" spans="1:9" x14ac:dyDescent="0.55000000000000004">
      <c r="A247">
        <v>245</v>
      </c>
      <c r="B247" s="2">
        <v>40067</v>
      </c>
      <c r="C247">
        <v>6.99999975040555E-4</v>
      </c>
      <c r="D247">
        <v>3.0300000162242209E-6</v>
      </c>
      <c r="E247">
        <v>3350</v>
      </c>
      <c r="F247" s="20">
        <f t="shared" si="6"/>
        <v>773927.36099983193</v>
      </c>
      <c r="G247">
        <v>0</v>
      </c>
      <c r="H247">
        <v>0</v>
      </c>
      <c r="I247" s="19">
        <f t="shared" si="7"/>
        <v>0</v>
      </c>
    </row>
    <row r="248" spans="1:9" x14ac:dyDescent="0.55000000000000004">
      <c r="A248">
        <v>246</v>
      </c>
      <c r="B248" s="2">
        <v>40068</v>
      </c>
      <c r="C248">
        <v>6.99999975040555E-4</v>
      </c>
      <c r="D248">
        <v>3.5299999581184238E-6</v>
      </c>
      <c r="E248">
        <v>3450</v>
      </c>
      <c r="F248" s="20">
        <f t="shared" si="6"/>
        <v>684135.96106022864</v>
      </c>
      <c r="G248">
        <v>0</v>
      </c>
      <c r="H248">
        <v>0</v>
      </c>
      <c r="I248" s="19">
        <f t="shared" si="7"/>
        <v>0</v>
      </c>
    </row>
    <row r="249" spans="1:9" x14ac:dyDescent="0.55000000000000004">
      <c r="A249">
        <v>247</v>
      </c>
      <c r="B249" s="2">
        <v>40069</v>
      </c>
      <c r="C249">
        <v>6.99999975040555E-4</v>
      </c>
      <c r="D249">
        <v>3.5299999581184238E-6</v>
      </c>
      <c r="E249">
        <v>3750</v>
      </c>
      <c r="F249" s="20">
        <f t="shared" si="6"/>
        <v>743626.04463068338</v>
      </c>
      <c r="G249">
        <v>0</v>
      </c>
      <c r="H249">
        <v>0</v>
      </c>
      <c r="I249" s="19">
        <f t="shared" si="7"/>
        <v>0</v>
      </c>
    </row>
    <row r="250" spans="1:9" x14ac:dyDescent="0.55000000000000004">
      <c r="A250">
        <v>248</v>
      </c>
      <c r="B250" s="2">
        <v>40070</v>
      </c>
      <c r="C250">
        <v>6.99999975040555E-4</v>
      </c>
      <c r="D250">
        <v>4.0300001273863018E-6</v>
      </c>
      <c r="E250">
        <v>3700</v>
      </c>
      <c r="F250" s="20">
        <f t="shared" si="6"/>
        <v>642679.85751400574</v>
      </c>
      <c r="G250">
        <v>0</v>
      </c>
      <c r="H250">
        <v>0</v>
      </c>
      <c r="I250" s="19">
        <f t="shared" si="7"/>
        <v>0</v>
      </c>
    </row>
    <row r="251" spans="1:9" x14ac:dyDescent="0.55000000000000004">
      <c r="A251">
        <v>249</v>
      </c>
      <c r="B251" s="2">
        <v>40071</v>
      </c>
      <c r="C251">
        <v>6.99999975040555E-4</v>
      </c>
      <c r="D251">
        <v>4.0300001273863018E-6</v>
      </c>
      <c r="E251">
        <v>2200</v>
      </c>
      <c r="F251" s="20">
        <f t="shared" si="6"/>
        <v>382133.96933265205</v>
      </c>
      <c r="G251">
        <v>0</v>
      </c>
      <c r="H251">
        <v>0</v>
      </c>
      <c r="I251" s="19">
        <f t="shared" si="7"/>
        <v>0</v>
      </c>
    </row>
    <row r="252" spans="1:9" x14ac:dyDescent="0.55000000000000004">
      <c r="A252">
        <v>250</v>
      </c>
      <c r="B252" s="2">
        <v>40072</v>
      </c>
      <c r="C252">
        <v>6.99999975040555E-4</v>
      </c>
      <c r="D252">
        <v>2.880000010918593E-6</v>
      </c>
      <c r="E252">
        <v>3600</v>
      </c>
      <c r="F252" s="20">
        <f t="shared" si="6"/>
        <v>874999.96548341308</v>
      </c>
      <c r="G252">
        <v>0</v>
      </c>
      <c r="H252">
        <v>0</v>
      </c>
      <c r="I252" s="19">
        <f t="shared" si="7"/>
        <v>0</v>
      </c>
    </row>
    <row r="253" spans="1:9" x14ac:dyDescent="0.55000000000000004">
      <c r="A253">
        <v>251</v>
      </c>
      <c r="B253" s="2">
        <v>40073</v>
      </c>
      <c r="C253">
        <v>6.99999975040555E-4</v>
      </c>
      <c r="D253">
        <v>2.880000010918593E-6</v>
      </c>
      <c r="E253">
        <v>4200.1201171875</v>
      </c>
      <c r="F253" s="20">
        <f t="shared" si="6"/>
        <v>1020862.4882125697</v>
      </c>
      <c r="G253">
        <v>0</v>
      </c>
      <c r="H253">
        <v>0</v>
      </c>
      <c r="I253" s="19">
        <f t="shared" si="7"/>
        <v>0</v>
      </c>
    </row>
    <row r="254" spans="1:9" x14ac:dyDescent="0.55000000000000004">
      <c r="A254">
        <v>252</v>
      </c>
      <c r="B254" s="2">
        <v>40074</v>
      </c>
      <c r="C254">
        <v>6.99999975040555E-4</v>
      </c>
      <c r="D254">
        <v>4.0300001273863018E-6</v>
      </c>
      <c r="E254">
        <v>3900</v>
      </c>
      <c r="F254" s="20">
        <f t="shared" si="6"/>
        <v>677419.30927151954</v>
      </c>
      <c r="G254">
        <v>0</v>
      </c>
      <c r="H254">
        <v>0</v>
      </c>
      <c r="I254" s="19">
        <f t="shared" si="7"/>
        <v>0</v>
      </c>
    </row>
    <row r="255" spans="1:9" x14ac:dyDescent="0.55000000000000004">
      <c r="A255">
        <v>253</v>
      </c>
      <c r="B255" s="2">
        <v>40075</v>
      </c>
      <c r="C255">
        <v>6.99999975040555E-4</v>
      </c>
      <c r="D255">
        <v>4.0300001273863018E-6</v>
      </c>
      <c r="E255">
        <v>3700</v>
      </c>
      <c r="F255" s="20">
        <f t="shared" si="6"/>
        <v>642679.85751400574</v>
      </c>
      <c r="G255">
        <v>0</v>
      </c>
      <c r="H255">
        <v>0</v>
      </c>
      <c r="I255" s="19">
        <f t="shared" si="7"/>
        <v>0</v>
      </c>
    </row>
    <row r="256" spans="1:9" x14ac:dyDescent="0.55000000000000004">
      <c r="A256">
        <v>254</v>
      </c>
      <c r="B256" s="2">
        <v>40076</v>
      </c>
      <c r="C256">
        <v>6.99999975040555E-4</v>
      </c>
      <c r="D256">
        <v>3.9299998206843156E-6</v>
      </c>
      <c r="E256">
        <v>3900</v>
      </c>
      <c r="F256" s="20">
        <f t="shared" si="6"/>
        <v>694656.4954760737</v>
      </c>
      <c r="G256">
        <v>0</v>
      </c>
      <c r="H256">
        <v>0</v>
      </c>
      <c r="I256" s="19">
        <f t="shared" si="7"/>
        <v>0</v>
      </c>
    </row>
    <row r="257" spans="1:9" x14ac:dyDescent="0.55000000000000004">
      <c r="A257">
        <v>255</v>
      </c>
      <c r="B257" s="2">
        <v>40077</v>
      </c>
      <c r="C257">
        <v>6.99999975040555E-4</v>
      </c>
      <c r="D257">
        <v>3.9299998206843156E-6</v>
      </c>
      <c r="E257">
        <v>3450</v>
      </c>
      <c r="F257" s="20">
        <f t="shared" si="6"/>
        <v>614503.8229211421</v>
      </c>
      <c r="G257">
        <v>0</v>
      </c>
      <c r="H257">
        <v>0</v>
      </c>
      <c r="I257" s="19">
        <f t="shared" si="7"/>
        <v>0</v>
      </c>
    </row>
    <row r="258" spans="1:9" x14ac:dyDescent="0.55000000000000004">
      <c r="A258">
        <v>256</v>
      </c>
      <c r="B258" s="2">
        <v>40078</v>
      </c>
      <c r="C258">
        <v>6.99999975040555E-4</v>
      </c>
      <c r="D258">
        <v>1.689999976406398E-6</v>
      </c>
      <c r="E258">
        <v>1250</v>
      </c>
      <c r="F258" s="20">
        <f t="shared" ref="F258:F321" si="8">+(C258/D258)*E258</f>
        <v>517751.46805699158</v>
      </c>
      <c r="G258">
        <v>0</v>
      </c>
      <c r="H258">
        <v>0</v>
      </c>
      <c r="I258" s="19">
        <f t="shared" ref="I258:I321" si="9">+E258*G258</f>
        <v>0</v>
      </c>
    </row>
    <row r="259" spans="1:9" x14ac:dyDescent="0.55000000000000004">
      <c r="A259">
        <v>257</v>
      </c>
      <c r="B259" s="2">
        <v>40079</v>
      </c>
      <c r="C259">
        <v>6.99999975040555E-4</v>
      </c>
      <c r="D259">
        <v>1.689999976406398E-6</v>
      </c>
      <c r="E259">
        <v>1800</v>
      </c>
      <c r="F259" s="20">
        <f t="shared" si="8"/>
        <v>745562.11400206783</v>
      </c>
      <c r="G259">
        <v>0</v>
      </c>
      <c r="H259">
        <v>0</v>
      </c>
      <c r="I259" s="19">
        <f t="shared" si="9"/>
        <v>0</v>
      </c>
    </row>
    <row r="260" spans="1:9" x14ac:dyDescent="0.55000000000000004">
      <c r="A260">
        <v>258</v>
      </c>
      <c r="B260" s="2">
        <v>40080</v>
      </c>
      <c r="C260">
        <v>6.99999975040555E-4</v>
      </c>
      <c r="D260">
        <v>4.0800000533636194E-6</v>
      </c>
      <c r="E260">
        <v>4850</v>
      </c>
      <c r="F260" s="20">
        <f t="shared" si="8"/>
        <v>832107.80258392345</v>
      </c>
      <c r="G260">
        <v>0</v>
      </c>
      <c r="H260">
        <v>0</v>
      </c>
      <c r="I260" s="19">
        <f t="shared" si="9"/>
        <v>0</v>
      </c>
    </row>
    <row r="261" spans="1:9" x14ac:dyDescent="0.55000000000000004">
      <c r="A261">
        <v>259</v>
      </c>
      <c r="B261" s="2">
        <v>40081</v>
      </c>
      <c r="C261">
        <v>6.99999975040555E-4</v>
      </c>
      <c r="D261">
        <v>4.0800000533636194E-6</v>
      </c>
      <c r="E261">
        <v>4550</v>
      </c>
      <c r="F261" s="20">
        <f t="shared" si="8"/>
        <v>780637.21685708279</v>
      </c>
      <c r="G261">
        <v>0</v>
      </c>
      <c r="H261">
        <v>0</v>
      </c>
      <c r="I261" s="19">
        <f t="shared" si="9"/>
        <v>0</v>
      </c>
    </row>
    <row r="262" spans="1:9" x14ac:dyDescent="0.55000000000000004">
      <c r="A262">
        <v>260</v>
      </c>
      <c r="B262" s="2">
        <v>40082</v>
      </c>
      <c r="C262">
        <v>7.9999997979030013E-4</v>
      </c>
      <c r="D262">
        <v>4.6700001803401392E-6</v>
      </c>
      <c r="E262">
        <v>5000</v>
      </c>
      <c r="F262" s="20">
        <f t="shared" si="8"/>
        <v>856530.994536313</v>
      </c>
      <c r="G262">
        <v>0</v>
      </c>
      <c r="H262">
        <v>0</v>
      </c>
      <c r="I262" s="19">
        <f t="shared" si="9"/>
        <v>0</v>
      </c>
    </row>
    <row r="263" spans="1:9" x14ac:dyDescent="0.55000000000000004">
      <c r="A263">
        <v>261</v>
      </c>
      <c r="B263" s="2">
        <v>40083</v>
      </c>
      <c r="C263">
        <v>7.9999997979030013E-4</v>
      </c>
      <c r="D263">
        <v>4.6700001803401392E-6</v>
      </c>
      <c r="E263">
        <v>4350</v>
      </c>
      <c r="F263" s="20">
        <f t="shared" si="8"/>
        <v>745181.9652465923</v>
      </c>
      <c r="G263">
        <v>0</v>
      </c>
      <c r="H263">
        <v>0</v>
      </c>
      <c r="I263" s="19">
        <f t="shared" si="9"/>
        <v>0</v>
      </c>
    </row>
    <row r="264" spans="1:9" x14ac:dyDescent="0.55000000000000004">
      <c r="A264">
        <v>262</v>
      </c>
      <c r="B264" s="2">
        <v>40084</v>
      </c>
      <c r="C264">
        <v>7.9999997979030013E-4</v>
      </c>
      <c r="D264">
        <v>4.3700001697288826E-6</v>
      </c>
      <c r="E264">
        <v>4250</v>
      </c>
      <c r="F264" s="20">
        <f t="shared" si="8"/>
        <v>778031.98674010893</v>
      </c>
      <c r="G264">
        <v>0</v>
      </c>
      <c r="H264">
        <v>0</v>
      </c>
      <c r="I264" s="19">
        <f t="shared" si="9"/>
        <v>0</v>
      </c>
    </row>
    <row r="265" spans="1:9" x14ac:dyDescent="0.55000000000000004">
      <c r="A265">
        <v>263</v>
      </c>
      <c r="B265" s="2">
        <v>40085</v>
      </c>
      <c r="C265">
        <v>7.9999997979030013E-4</v>
      </c>
      <c r="D265">
        <v>4.3700001697288826E-6</v>
      </c>
      <c r="E265">
        <v>4400</v>
      </c>
      <c r="F265" s="20">
        <f t="shared" si="8"/>
        <v>805491.93921328918</v>
      </c>
      <c r="G265">
        <v>0</v>
      </c>
      <c r="H265">
        <v>0</v>
      </c>
      <c r="I265" s="19">
        <f t="shared" si="9"/>
        <v>0</v>
      </c>
    </row>
    <row r="266" spans="1:9" x14ac:dyDescent="0.55000000000000004">
      <c r="A266">
        <v>264</v>
      </c>
      <c r="B266" s="2">
        <v>40086</v>
      </c>
      <c r="C266">
        <v>7.9999997979030013E-4</v>
      </c>
      <c r="D266">
        <v>4.3199997890042141E-6</v>
      </c>
      <c r="E266">
        <v>4250</v>
      </c>
      <c r="F266" s="20">
        <f t="shared" si="8"/>
        <v>787037.05559497164</v>
      </c>
      <c r="G266">
        <v>0</v>
      </c>
      <c r="H266">
        <v>0</v>
      </c>
      <c r="I266" s="19">
        <f t="shared" si="9"/>
        <v>0</v>
      </c>
    </row>
    <row r="267" spans="1:9" x14ac:dyDescent="0.55000000000000004">
      <c r="A267">
        <v>265</v>
      </c>
      <c r="B267" s="2">
        <v>40087</v>
      </c>
      <c r="C267">
        <v>7.9999997979030013E-4</v>
      </c>
      <c r="D267">
        <v>4.3199997890042141E-6</v>
      </c>
      <c r="E267">
        <v>4100</v>
      </c>
      <c r="F267" s="20">
        <f t="shared" si="8"/>
        <v>759259.27716220799</v>
      </c>
      <c r="G267">
        <v>0</v>
      </c>
      <c r="H267">
        <v>0</v>
      </c>
      <c r="I267" s="19">
        <f t="shared" si="9"/>
        <v>0</v>
      </c>
    </row>
    <row r="268" spans="1:9" x14ac:dyDescent="0.55000000000000004">
      <c r="A268">
        <v>266</v>
      </c>
      <c r="B268" s="2">
        <v>40088</v>
      </c>
      <c r="C268">
        <v>7.9999997979030013E-4</v>
      </c>
      <c r="D268">
        <v>3.7299998894013702E-6</v>
      </c>
      <c r="E268">
        <v>3600</v>
      </c>
      <c r="F268" s="20">
        <f t="shared" si="8"/>
        <v>772117.96585530019</v>
      </c>
      <c r="G268">
        <v>0</v>
      </c>
      <c r="H268">
        <v>0</v>
      </c>
      <c r="I268" s="19">
        <f t="shared" si="9"/>
        <v>0</v>
      </c>
    </row>
    <row r="269" spans="1:9" x14ac:dyDescent="0.55000000000000004">
      <c r="A269">
        <v>267</v>
      </c>
      <c r="B269" s="2">
        <v>40089</v>
      </c>
      <c r="C269">
        <v>7.9999997979030013E-4</v>
      </c>
      <c r="D269">
        <v>3.7299998894013702E-6</v>
      </c>
      <c r="E269">
        <v>2900</v>
      </c>
      <c r="F269" s="20">
        <f t="shared" si="8"/>
        <v>621983.91693899187</v>
      </c>
      <c r="G269">
        <v>0</v>
      </c>
      <c r="H269">
        <v>0</v>
      </c>
      <c r="I269" s="19">
        <f t="shared" si="9"/>
        <v>0</v>
      </c>
    </row>
    <row r="270" spans="1:9" x14ac:dyDescent="0.55000000000000004">
      <c r="A270">
        <v>268</v>
      </c>
      <c r="B270" s="2">
        <v>40090</v>
      </c>
      <c r="C270">
        <v>7.9999997979030013E-4</v>
      </c>
      <c r="D270">
        <v>3.0300000162242209E-6</v>
      </c>
      <c r="E270">
        <v>2650</v>
      </c>
      <c r="F270" s="20">
        <f t="shared" si="8"/>
        <v>699669.94557514705</v>
      </c>
      <c r="G270">
        <v>0</v>
      </c>
      <c r="H270">
        <v>0</v>
      </c>
      <c r="I270" s="19">
        <f t="shared" si="9"/>
        <v>0</v>
      </c>
    </row>
    <row r="271" spans="1:9" x14ac:dyDescent="0.55000000000000004">
      <c r="A271">
        <v>269</v>
      </c>
      <c r="B271" s="2">
        <v>40091</v>
      </c>
      <c r="C271">
        <v>7.9999997979030013E-4</v>
      </c>
      <c r="D271">
        <v>3.0300000162242209E-6</v>
      </c>
      <c r="E271">
        <v>2750</v>
      </c>
      <c r="F271" s="20">
        <f t="shared" si="8"/>
        <v>726072.585030813</v>
      </c>
      <c r="G271">
        <v>0</v>
      </c>
      <c r="H271">
        <v>0</v>
      </c>
      <c r="I271" s="19">
        <f t="shared" si="9"/>
        <v>0</v>
      </c>
    </row>
    <row r="272" spans="1:9" x14ac:dyDescent="0.55000000000000004">
      <c r="A272">
        <v>270</v>
      </c>
      <c r="B272" s="2">
        <v>40092</v>
      </c>
      <c r="C272">
        <v>7.9999997979030013E-4</v>
      </c>
      <c r="D272">
        <v>2.0400000266818101E-6</v>
      </c>
      <c r="E272">
        <v>2150</v>
      </c>
      <c r="F272" s="20">
        <f t="shared" si="8"/>
        <v>843137.22257486172</v>
      </c>
      <c r="G272">
        <v>0</v>
      </c>
      <c r="H272">
        <v>0</v>
      </c>
      <c r="I272" s="19">
        <f t="shared" si="9"/>
        <v>0</v>
      </c>
    </row>
    <row r="273" spans="1:9" x14ac:dyDescent="0.55000000000000004">
      <c r="A273">
        <v>271</v>
      </c>
      <c r="B273" s="2">
        <v>40093</v>
      </c>
      <c r="C273">
        <v>7.9999997979030013E-4</v>
      </c>
      <c r="D273">
        <v>2.0400000266818101E-6</v>
      </c>
      <c r="E273">
        <v>3000</v>
      </c>
      <c r="F273" s="20">
        <f t="shared" si="8"/>
        <v>1176470.5431277142</v>
      </c>
      <c r="G273">
        <v>0</v>
      </c>
      <c r="H273">
        <v>0</v>
      </c>
      <c r="I273" s="19">
        <f t="shared" si="9"/>
        <v>0</v>
      </c>
    </row>
    <row r="274" spans="1:9" x14ac:dyDescent="0.55000000000000004">
      <c r="A274">
        <v>272</v>
      </c>
      <c r="B274" s="2">
        <v>40094</v>
      </c>
      <c r="C274">
        <v>7.9999997979030013E-4</v>
      </c>
      <c r="D274">
        <v>3.4800000321411062E-6</v>
      </c>
      <c r="E274">
        <v>3500</v>
      </c>
      <c r="F274" s="20">
        <f t="shared" si="8"/>
        <v>804597.6733923537</v>
      </c>
      <c r="G274">
        <v>0</v>
      </c>
      <c r="H274">
        <v>0</v>
      </c>
      <c r="I274" s="19">
        <f t="shared" si="9"/>
        <v>0</v>
      </c>
    </row>
    <row r="275" spans="1:9" x14ac:dyDescent="0.55000000000000004">
      <c r="A275">
        <v>273</v>
      </c>
      <c r="B275" s="2">
        <v>40095</v>
      </c>
      <c r="C275">
        <v>7.9999997979030013E-4</v>
      </c>
      <c r="D275">
        <v>3.4800000321411062E-6</v>
      </c>
      <c r="E275">
        <v>3950</v>
      </c>
      <c r="F275" s="20">
        <f t="shared" si="8"/>
        <v>908045.94568565639</v>
      </c>
      <c r="G275">
        <v>0</v>
      </c>
      <c r="H275">
        <v>0</v>
      </c>
      <c r="I275" s="19">
        <f t="shared" si="9"/>
        <v>0</v>
      </c>
    </row>
    <row r="276" spans="1:9" x14ac:dyDescent="0.55000000000000004">
      <c r="A276">
        <v>274</v>
      </c>
      <c r="B276" s="2">
        <v>40096</v>
      </c>
      <c r="C276">
        <v>7.9999997979030013E-4</v>
      </c>
      <c r="D276">
        <v>3.8299999687296804E-6</v>
      </c>
      <c r="E276">
        <v>3850</v>
      </c>
      <c r="F276" s="20">
        <f t="shared" si="8"/>
        <v>804177.53194243961</v>
      </c>
      <c r="G276">
        <v>0</v>
      </c>
      <c r="H276">
        <v>0</v>
      </c>
      <c r="I276" s="19">
        <f t="shared" si="9"/>
        <v>0</v>
      </c>
    </row>
    <row r="277" spans="1:9" x14ac:dyDescent="0.55000000000000004">
      <c r="A277">
        <v>275</v>
      </c>
      <c r="B277" s="2">
        <v>40097</v>
      </c>
      <c r="C277">
        <v>7.9999997979030013E-4</v>
      </c>
      <c r="D277">
        <v>3.8299999687296804E-6</v>
      </c>
      <c r="E277">
        <v>3700</v>
      </c>
      <c r="F277" s="20">
        <f t="shared" si="8"/>
        <v>772845.93978883815</v>
      </c>
      <c r="G277">
        <v>0</v>
      </c>
      <c r="H277">
        <v>0</v>
      </c>
      <c r="I277" s="19">
        <f t="shared" si="9"/>
        <v>0</v>
      </c>
    </row>
    <row r="278" spans="1:9" x14ac:dyDescent="0.55000000000000004">
      <c r="A278">
        <v>276</v>
      </c>
      <c r="B278" s="2">
        <v>40098</v>
      </c>
      <c r="C278">
        <v>7.9999997979030013E-4</v>
      </c>
      <c r="D278">
        <v>3.0799999422015389E-6</v>
      </c>
      <c r="E278">
        <v>2900</v>
      </c>
      <c r="F278" s="20">
        <f t="shared" si="8"/>
        <v>753246.74835336802</v>
      </c>
      <c r="G278">
        <v>0</v>
      </c>
      <c r="H278">
        <v>0</v>
      </c>
      <c r="I278" s="19">
        <f t="shared" si="9"/>
        <v>0</v>
      </c>
    </row>
    <row r="279" spans="1:9" x14ac:dyDescent="0.55000000000000004">
      <c r="A279">
        <v>277</v>
      </c>
      <c r="B279" s="2">
        <v>40099</v>
      </c>
      <c r="C279">
        <v>8.9999998454004526E-4</v>
      </c>
      <c r="D279">
        <v>3.0799999422015389E-6</v>
      </c>
      <c r="E279">
        <v>2850</v>
      </c>
      <c r="F279" s="20">
        <f t="shared" si="8"/>
        <v>832792.2091146874</v>
      </c>
      <c r="G279">
        <v>0</v>
      </c>
      <c r="H279">
        <v>0</v>
      </c>
      <c r="I279" s="19">
        <f t="shared" si="9"/>
        <v>0</v>
      </c>
    </row>
    <row r="280" spans="1:9" x14ac:dyDescent="0.55000000000000004">
      <c r="A280">
        <v>278</v>
      </c>
      <c r="B280" s="2">
        <v>40100</v>
      </c>
      <c r="C280">
        <v>8.9999998454004526E-4</v>
      </c>
      <c r="D280">
        <v>2.7799999315902819E-6</v>
      </c>
      <c r="E280">
        <v>3450</v>
      </c>
      <c r="F280" s="20">
        <f t="shared" si="8"/>
        <v>1116906.4831188538</v>
      </c>
      <c r="G280">
        <v>0</v>
      </c>
      <c r="H280">
        <v>0</v>
      </c>
      <c r="I280" s="19">
        <f t="shared" si="9"/>
        <v>0</v>
      </c>
    </row>
    <row r="281" spans="1:9" x14ac:dyDescent="0.55000000000000004">
      <c r="A281">
        <v>279</v>
      </c>
      <c r="B281" s="2">
        <v>40101</v>
      </c>
      <c r="C281">
        <v>8.9999998454004526E-4</v>
      </c>
      <c r="D281">
        <v>2.7799999315902819E-6</v>
      </c>
      <c r="E281">
        <v>3550</v>
      </c>
      <c r="F281" s="20">
        <f t="shared" si="8"/>
        <v>1149280.5840788207</v>
      </c>
      <c r="G281">
        <v>0</v>
      </c>
      <c r="H281">
        <v>0</v>
      </c>
      <c r="I281" s="19">
        <f t="shared" si="9"/>
        <v>0</v>
      </c>
    </row>
    <row r="282" spans="1:9" x14ac:dyDescent="0.55000000000000004">
      <c r="A282">
        <v>280</v>
      </c>
      <c r="B282" s="2">
        <v>40102</v>
      </c>
      <c r="C282">
        <v>8.9999998454004526E-4</v>
      </c>
      <c r="D282">
        <v>3.2299999475071668E-6</v>
      </c>
      <c r="E282">
        <v>3000</v>
      </c>
      <c r="F282" s="20">
        <f t="shared" si="8"/>
        <v>835913.31191937893</v>
      </c>
      <c r="G282">
        <v>0</v>
      </c>
      <c r="H282">
        <v>0</v>
      </c>
      <c r="I282" s="19">
        <f t="shared" si="9"/>
        <v>0</v>
      </c>
    </row>
    <row r="283" spans="1:9" x14ac:dyDescent="0.55000000000000004">
      <c r="A283">
        <v>281</v>
      </c>
      <c r="B283" s="2">
        <v>40103</v>
      </c>
      <c r="C283">
        <v>8.9999998454004526E-4</v>
      </c>
      <c r="D283">
        <v>3.2299999475071668E-6</v>
      </c>
      <c r="E283">
        <v>2850</v>
      </c>
      <c r="F283" s="20">
        <f t="shared" si="8"/>
        <v>794117.64632340998</v>
      </c>
      <c r="G283">
        <v>0</v>
      </c>
      <c r="H283">
        <v>0</v>
      </c>
      <c r="I283" s="19">
        <f t="shared" si="9"/>
        <v>0</v>
      </c>
    </row>
    <row r="284" spans="1:9" x14ac:dyDescent="0.55000000000000004">
      <c r="A284">
        <v>282</v>
      </c>
      <c r="B284" s="2">
        <v>40104</v>
      </c>
      <c r="C284">
        <v>8.9999998454004526E-4</v>
      </c>
      <c r="D284">
        <v>3.18000002152985E-6</v>
      </c>
      <c r="E284">
        <v>3700</v>
      </c>
      <c r="F284" s="20">
        <f t="shared" si="8"/>
        <v>1047169.7862430059</v>
      </c>
      <c r="G284">
        <v>0</v>
      </c>
      <c r="H284">
        <v>0</v>
      </c>
      <c r="I284" s="19">
        <f t="shared" si="9"/>
        <v>0</v>
      </c>
    </row>
    <row r="285" spans="1:9" x14ac:dyDescent="0.55000000000000004">
      <c r="A285">
        <v>283</v>
      </c>
      <c r="B285" s="2">
        <v>40105</v>
      </c>
      <c r="C285">
        <v>8.9999998454004526E-4</v>
      </c>
      <c r="D285">
        <v>3.18000002152985E-6</v>
      </c>
      <c r="E285">
        <v>5600</v>
      </c>
      <c r="F285" s="20">
        <f t="shared" si="8"/>
        <v>1584905.6224218467</v>
      </c>
      <c r="G285">
        <v>0</v>
      </c>
      <c r="H285">
        <v>0</v>
      </c>
      <c r="I285" s="19">
        <f t="shared" si="9"/>
        <v>0</v>
      </c>
    </row>
    <row r="286" spans="1:9" x14ac:dyDescent="0.55000000000000004">
      <c r="A286">
        <v>284</v>
      </c>
      <c r="B286" s="2">
        <v>40106</v>
      </c>
      <c r="C286">
        <v>8.9999998454004526E-4</v>
      </c>
      <c r="D286">
        <v>5.5199998314492396E-6</v>
      </c>
      <c r="E286">
        <v>4750.1201171875</v>
      </c>
      <c r="F286" s="20">
        <f t="shared" si="8"/>
        <v>774476.11640772584</v>
      </c>
      <c r="G286">
        <v>0</v>
      </c>
      <c r="H286">
        <v>0</v>
      </c>
      <c r="I286" s="19">
        <f t="shared" si="9"/>
        <v>0</v>
      </c>
    </row>
    <row r="287" spans="1:9" x14ac:dyDescent="0.55000000000000004">
      <c r="A287">
        <v>285</v>
      </c>
      <c r="B287" s="2">
        <v>40107</v>
      </c>
      <c r="C287">
        <v>8.9999998454004526E-4</v>
      </c>
      <c r="D287">
        <v>5.5199998314492396E-6</v>
      </c>
      <c r="E287">
        <v>4000</v>
      </c>
      <c r="F287" s="20">
        <f t="shared" si="8"/>
        <v>652173.92175445508</v>
      </c>
      <c r="G287">
        <v>0</v>
      </c>
      <c r="H287">
        <v>0</v>
      </c>
      <c r="I287" s="19">
        <f t="shared" si="9"/>
        <v>0</v>
      </c>
    </row>
    <row r="288" spans="1:9" x14ac:dyDescent="0.55000000000000004">
      <c r="A288">
        <v>286</v>
      </c>
      <c r="B288" s="2">
        <v>40108</v>
      </c>
      <c r="C288">
        <v>8.9999998454004526E-4</v>
      </c>
      <c r="D288">
        <v>4.2800002120202407E-6</v>
      </c>
      <c r="E288">
        <v>4500</v>
      </c>
      <c r="F288" s="20">
        <f t="shared" si="8"/>
        <v>946261.61911298765</v>
      </c>
      <c r="G288">
        <v>0</v>
      </c>
      <c r="H288">
        <v>0</v>
      </c>
      <c r="I288" s="19">
        <f t="shared" si="9"/>
        <v>0</v>
      </c>
    </row>
    <row r="289" spans="1:9" x14ac:dyDescent="0.55000000000000004">
      <c r="A289">
        <v>287</v>
      </c>
      <c r="B289" s="2">
        <v>40109</v>
      </c>
      <c r="C289">
        <v>8.9999998454004526E-4</v>
      </c>
      <c r="D289">
        <v>4.2800002120202407E-6</v>
      </c>
      <c r="E289">
        <v>4450</v>
      </c>
      <c r="F289" s="20">
        <f t="shared" si="8"/>
        <v>935747.60112284333</v>
      </c>
      <c r="G289">
        <v>0</v>
      </c>
      <c r="H289">
        <v>0</v>
      </c>
      <c r="I289" s="19">
        <f t="shared" si="9"/>
        <v>0</v>
      </c>
    </row>
    <row r="290" spans="1:9" x14ac:dyDescent="0.55000000000000004">
      <c r="A290">
        <v>288</v>
      </c>
      <c r="B290" s="2">
        <v>40110</v>
      </c>
      <c r="C290">
        <v>8.9999998454004526E-4</v>
      </c>
      <c r="D290">
        <v>3.7299998894013702E-6</v>
      </c>
      <c r="E290">
        <v>3100</v>
      </c>
      <c r="F290" s="20">
        <f t="shared" si="8"/>
        <v>747989.28546936472</v>
      </c>
      <c r="G290">
        <v>0</v>
      </c>
      <c r="H290">
        <v>0</v>
      </c>
      <c r="I290" s="19">
        <f t="shared" si="9"/>
        <v>0</v>
      </c>
    </row>
    <row r="291" spans="1:9" x14ac:dyDescent="0.55000000000000004">
      <c r="A291">
        <v>289</v>
      </c>
      <c r="B291" s="2">
        <v>40111</v>
      </c>
      <c r="C291">
        <v>1.0000000474974511E-3</v>
      </c>
      <c r="D291">
        <v>3.7299998894013702E-6</v>
      </c>
      <c r="E291">
        <v>3800</v>
      </c>
      <c r="F291" s="20">
        <f t="shared" si="8"/>
        <v>1018766.8346285605</v>
      </c>
      <c r="G291">
        <v>0</v>
      </c>
      <c r="H291">
        <v>0</v>
      </c>
      <c r="I291" s="19">
        <f t="shared" si="9"/>
        <v>0</v>
      </c>
    </row>
    <row r="292" spans="1:9" x14ac:dyDescent="0.55000000000000004">
      <c r="A292">
        <v>290</v>
      </c>
      <c r="B292" s="2">
        <v>40112</v>
      </c>
      <c r="C292">
        <v>1.099999994039536E-3</v>
      </c>
      <c r="D292">
        <v>3.2299999475071668E-6</v>
      </c>
      <c r="E292">
        <v>3550</v>
      </c>
      <c r="F292" s="20">
        <f t="shared" si="8"/>
        <v>1208978.3412702943</v>
      </c>
      <c r="G292">
        <v>0</v>
      </c>
      <c r="H292">
        <v>0</v>
      </c>
      <c r="I292" s="19">
        <f t="shared" si="9"/>
        <v>0</v>
      </c>
    </row>
    <row r="293" spans="1:9" x14ac:dyDescent="0.55000000000000004">
      <c r="A293">
        <v>291</v>
      </c>
      <c r="B293" s="2">
        <v>40113</v>
      </c>
      <c r="C293">
        <v>1.200000056996942E-3</v>
      </c>
      <c r="D293">
        <v>3.2299999475071668E-6</v>
      </c>
      <c r="E293">
        <v>3200</v>
      </c>
      <c r="F293" s="20">
        <f t="shared" si="8"/>
        <v>1188854.5649524948</v>
      </c>
      <c r="G293">
        <v>0</v>
      </c>
      <c r="H293">
        <v>0</v>
      </c>
      <c r="I293" s="19">
        <f t="shared" si="9"/>
        <v>0</v>
      </c>
    </row>
    <row r="294" spans="1:9" x14ac:dyDescent="0.55000000000000004">
      <c r="A294">
        <v>292</v>
      </c>
      <c r="B294" s="2">
        <v>40114</v>
      </c>
      <c r="C294">
        <v>1.300000003539026E-3</v>
      </c>
      <c r="D294">
        <v>3.18000002152985E-6</v>
      </c>
      <c r="E294">
        <v>3300</v>
      </c>
      <c r="F294" s="20">
        <f t="shared" si="8"/>
        <v>1349056.5983125158</v>
      </c>
      <c r="G294">
        <v>0</v>
      </c>
      <c r="H294">
        <v>0</v>
      </c>
      <c r="I294" s="19">
        <f t="shared" si="9"/>
        <v>0</v>
      </c>
    </row>
    <row r="295" spans="1:9" x14ac:dyDescent="0.55000000000000004">
      <c r="A295">
        <v>293</v>
      </c>
      <c r="B295" s="2">
        <v>40115</v>
      </c>
      <c r="C295">
        <v>1.39999995008111E-3</v>
      </c>
      <c r="D295">
        <v>3.18000002152985E-6</v>
      </c>
      <c r="E295">
        <v>2300</v>
      </c>
      <c r="F295" s="20">
        <f t="shared" si="8"/>
        <v>1012578.5733917888</v>
      </c>
      <c r="G295">
        <v>0</v>
      </c>
      <c r="H295">
        <v>0</v>
      </c>
      <c r="I295" s="19">
        <f t="shared" si="9"/>
        <v>0</v>
      </c>
    </row>
    <row r="296" spans="1:9" x14ac:dyDescent="0.55000000000000004">
      <c r="A296">
        <v>294</v>
      </c>
      <c r="B296" s="2">
        <v>40116</v>
      </c>
      <c r="C296">
        <v>1.500000013038516E-3</v>
      </c>
      <c r="D296">
        <v>3.0300000162242209E-6</v>
      </c>
      <c r="E296">
        <v>3000</v>
      </c>
      <c r="F296" s="20">
        <f t="shared" si="8"/>
        <v>1485148.5198086372</v>
      </c>
      <c r="G296">
        <v>0</v>
      </c>
      <c r="H296">
        <v>0</v>
      </c>
      <c r="I296" s="19">
        <f t="shared" si="9"/>
        <v>0</v>
      </c>
    </row>
    <row r="297" spans="1:9" x14ac:dyDescent="0.55000000000000004">
      <c r="A297">
        <v>295</v>
      </c>
      <c r="B297" s="2">
        <v>40117</v>
      </c>
      <c r="C297">
        <v>1.5999999595806E-3</v>
      </c>
      <c r="D297">
        <v>3.0300000162242209E-6</v>
      </c>
      <c r="E297">
        <v>2300</v>
      </c>
      <c r="F297" s="20">
        <f t="shared" si="8"/>
        <v>1214521.4149606323</v>
      </c>
      <c r="G297">
        <v>0</v>
      </c>
      <c r="H297">
        <v>0</v>
      </c>
      <c r="I297" s="19">
        <f t="shared" si="9"/>
        <v>0</v>
      </c>
    </row>
    <row r="298" spans="1:9" x14ac:dyDescent="0.55000000000000004">
      <c r="A298">
        <v>296</v>
      </c>
      <c r="B298" s="2">
        <v>40118</v>
      </c>
      <c r="C298">
        <v>1.7000000225380061E-3</v>
      </c>
      <c r="D298">
        <v>1.4900000451234521E-6</v>
      </c>
      <c r="E298">
        <v>1250</v>
      </c>
      <c r="F298" s="20">
        <f t="shared" si="8"/>
        <v>1426174.472361471</v>
      </c>
      <c r="G298">
        <v>0</v>
      </c>
      <c r="H298">
        <v>0</v>
      </c>
      <c r="I298" s="19">
        <f t="shared" si="9"/>
        <v>0</v>
      </c>
    </row>
    <row r="299" spans="1:9" x14ac:dyDescent="0.55000000000000004">
      <c r="A299">
        <v>297</v>
      </c>
      <c r="B299" s="2">
        <v>40119</v>
      </c>
      <c r="C299">
        <v>1.799999969080091E-3</v>
      </c>
      <c r="D299">
        <v>1.4900000451234521E-6</v>
      </c>
      <c r="E299">
        <v>1650</v>
      </c>
      <c r="F299" s="20">
        <f t="shared" si="8"/>
        <v>1993288.4959987195</v>
      </c>
      <c r="G299">
        <v>0</v>
      </c>
      <c r="H299">
        <v>0</v>
      </c>
      <c r="I299" s="19">
        <f t="shared" si="9"/>
        <v>0</v>
      </c>
    </row>
    <row r="300" spans="1:9" x14ac:dyDescent="0.55000000000000004">
      <c r="A300">
        <v>298</v>
      </c>
      <c r="B300" s="2">
        <v>40120</v>
      </c>
      <c r="C300">
        <v>1.900000032037497E-3</v>
      </c>
      <c r="D300">
        <v>2.830000084941275E-6</v>
      </c>
      <c r="E300">
        <v>3100</v>
      </c>
      <c r="F300" s="20">
        <f t="shared" si="8"/>
        <v>2081272.057431215</v>
      </c>
      <c r="G300">
        <v>0</v>
      </c>
      <c r="H300">
        <v>0</v>
      </c>
      <c r="I300" s="19">
        <f t="shared" si="9"/>
        <v>0</v>
      </c>
    </row>
    <row r="301" spans="1:9" x14ac:dyDescent="0.55000000000000004">
      <c r="A301">
        <v>299</v>
      </c>
      <c r="B301" s="2">
        <v>40121</v>
      </c>
      <c r="C301">
        <v>2.000000094994903E-3</v>
      </c>
      <c r="D301">
        <v>2.830000084941275E-6</v>
      </c>
      <c r="E301">
        <v>3150</v>
      </c>
      <c r="F301" s="20">
        <f t="shared" si="8"/>
        <v>2226148.4488134477</v>
      </c>
      <c r="G301">
        <v>0</v>
      </c>
      <c r="H301">
        <v>0</v>
      </c>
      <c r="I301" s="19">
        <f t="shared" si="9"/>
        <v>0</v>
      </c>
    </row>
    <row r="302" spans="1:9" x14ac:dyDescent="0.55000000000000004">
      <c r="A302">
        <v>300</v>
      </c>
      <c r="B302" s="2">
        <v>40122</v>
      </c>
      <c r="C302">
        <v>2.099999925121665E-3</v>
      </c>
      <c r="D302">
        <v>3.18000002152985E-6</v>
      </c>
      <c r="E302">
        <v>2850</v>
      </c>
      <c r="F302" s="20">
        <f t="shared" si="8"/>
        <v>1882075.3918477811</v>
      </c>
      <c r="G302">
        <v>0</v>
      </c>
      <c r="H302">
        <v>0</v>
      </c>
      <c r="I302" s="19">
        <f t="shared" si="9"/>
        <v>0</v>
      </c>
    </row>
    <row r="303" spans="1:9" x14ac:dyDescent="0.55000000000000004">
      <c r="A303">
        <v>301</v>
      </c>
      <c r="B303" s="2">
        <v>40123</v>
      </c>
      <c r="C303">
        <v>2.199999988079071E-3</v>
      </c>
      <c r="D303">
        <v>3.18000002152985E-6</v>
      </c>
      <c r="E303">
        <v>3100</v>
      </c>
      <c r="F303" s="20">
        <f t="shared" si="8"/>
        <v>2144654.0619091322</v>
      </c>
      <c r="G303">
        <v>0</v>
      </c>
      <c r="H303">
        <v>0</v>
      </c>
      <c r="I303" s="19">
        <f t="shared" si="9"/>
        <v>0</v>
      </c>
    </row>
    <row r="304" spans="1:9" x14ac:dyDescent="0.55000000000000004">
      <c r="A304">
        <v>302</v>
      </c>
      <c r="B304" s="2">
        <v>40124</v>
      </c>
      <c r="C304">
        <v>2.3000000510364771E-3</v>
      </c>
      <c r="D304">
        <v>3.7800000427523632E-6</v>
      </c>
      <c r="E304">
        <v>3450</v>
      </c>
      <c r="F304" s="20">
        <f t="shared" si="8"/>
        <v>2099206.3720449237</v>
      </c>
      <c r="G304">
        <v>0</v>
      </c>
      <c r="H304">
        <v>0</v>
      </c>
      <c r="I304" s="19">
        <f t="shared" si="9"/>
        <v>0</v>
      </c>
    </row>
    <row r="305" spans="1:9" x14ac:dyDescent="0.55000000000000004">
      <c r="A305">
        <v>303</v>
      </c>
      <c r="B305" s="2">
        <v>40125</v>
      </c>
      <c r="C305">
        <v>2.4000001139938831E-3</v>
      </c>
      <c r="D305">
        <v>3.7800000427523632E-6</v>
      </c>
      <c r="E305">
        <v>3650</v>
      </c>
      <c r="F305" s="20">
        <f t="shared" si="8"/>
        <v>2317460.4013229534</v>
      </c>
      <c r="G305">
        <v>0</v>
      </c>
      <c r="H305">
        <v>0</v>
      </c>
      <c r="I305" s="19">
        <f t="shared" si="9"/>
        <v>0</v>
      </c>
    </row>
    <row r="306" spans="1:9" x14ac:dyDescent="0.55000000000000004">
      <c r="A306">
        <v>304</v>
      </c>
      <c r="B306" s="2">
        <v>40126</v>
      </c>
      <c r="C306">
        <v>2.499999944120646E-3</v>
      </c>
      <c r="D306">
        <v>3.2299999475071668E-6</v>
      </c>
      <c r="E306">
        <v>3200</v>
      </c>
      <c r="F306" s="20">
        <f t="shared" si="8"/>
        <v>2476780.1706499304</v>
      </c>
      <c r="G306">
        <v>0</v>
      </c>
      <c r="H306">
        <v>0</v>
      </c>
      <c r="I306" s="19">
        <f t="shared" si="9"/>
        <v>0</v>
      </c>
    </row>
    <row r="307" spans="1:9" x14ac:dyDescent="0.55000000000000004">
      <c r="A307">
        <v>305</v>
      </c>
      <c r="B307" s="2">
        <v>40127</v>
      </c>
      <c r="C307">
        <v>2.600000007078052E-3</v>
      </c>
      <c r="D307">
        <v>3.2299999475071668E-6</v>
      </c>
      <c r="E307">
        <v>3900</v>
      </c>
      <c r="F307" s="20">
        <f t="shared" si="8"/>
        <v>3139318.9450142873</v>
      </c>
      <c r="G307">
        <v>0</v>
      </c>
      <c r="H307">
        <v>0</v>
      </c>
      <c r="I307" s="19">
        <f t="shared" si="9"/>
        <v>0</v>
      </c>
    </row>
    <row r="308" spans="1:9" x14ac:dyDescent="0.55000000000000004">
      <c r="A308">
        <v>306</v>
      </c>
      <c r="B308" s="2">
        <v>40128</v>
      </c>
      <c r="C308">
        <v>2.700000070035458E-3</v>
      </c>
      <c r="D308">
        <v>3.430000106163789E-6</v>
      </c>
      <c r="E308">
        <v>3200</v>
      </c>
      <c r="F308" s="20">
        <f t="shared" si="8"/>
        <v>2518950.4246915872</v>
      </c>
      <c r="G308">
        <v>0</v>
      </c>
      <c r="H308">
        <v>0</v>
      </c>
      <c r="I308" s="19">
        <f t="shared" si="9"/>
        <v>0</v>
      </c>
    </row>
    <row r="309" spans="1:9" x14ac:dyDescent="0.55000000000000004">
      <c r="A309">
        <v>307</v>
      </c>
      <c r="B309" s="2">
        <v>40129</v>
      </c>
      <c r="C309">
        <v>2.79999990016222E-3</v>
      </c>
      <c r="D309">
        <v>3.430000106163789E-6</v>
      </c>
      <c r="E309">
        <v>3300</v>
      </c>
      <c r="F309" s="20">
        <f t="shared" si="8"/>
        <v>2693877.3715869086</v>
      </c>
      <c r="G309">
        <v>0</v>
      </c>
      <c r="H309">
        <v>0</v>
      </c>
      <c r="I309" s="19">
        <f t="shared" si="9"/>
        <v>0</v>
      </c>
    </row>
    <row r="310" spans="1:9" x14ac:dyDescent="0.55000000000000004">
      <c r="A310">
        <v>308</v>
      </c>
      <c r="B310" s="2">
        <v>40130</v>
      </c>
      <c r="C310">
        <v>2.899999963119626E-3</v>
      </c>
      <c r="D310">
        <v>3.4800000321411062E-6</v>
      </c>
      <c r="E310">
        <v>4000</v>
      </c>
      <c r="F310" s="20">
        <f t="shared" si="8"/>
        <v>3333333.2601555996</v>
      </c>
      <c r="G310">
        <v>0</v>
      </c>
      <c r="H310">
        <v>0</v>
      </c>
      <c r="I310" s="19">
        <f t="shared" si="9"/>
        <v>0</v>
      </c>
    </row>
    <row r="311" spans="1:9" x14ac:dyDescent="0.55000000000000004">
      <c r="A311">
        <v>309</v>
      </c>
      <c r="B311" s="2">
        <v>40131</v>
      </c>
      <c r="C311">
        <v>3.0000000260770321E-3</v>
      </c>
      <c r="D311">
        <v>3.4800000321411062E-6</v>
      </c>
      <c r="E311">
        <v>3950</v>
      </c>
      <c r="F311" s="20">
        <f t="shared" si="8"/>
        <v>3405172.4119420312</v>
      </c>
      <c r="G311">
        <v>0</v>
      </c>
      <c r="H311">
        <v>0</v>
      </c>
      <c r="I311" s="19">
        <f t="shared" si="9"/>
        <v>0</v>
      </c>
    </row>
    <row r="312" spans="1:9" x14ac:dyDescent="0.55000000000000004">
      <c r="A312">
        <v>310</v>
      </c>
      <c r="B312" s="2">
        <v>40132</v>
      </c>
      <c r="C312">
        <v>3.1000000890344381E-3</v>
      </c>
      <c r="D312">
        <v>4.7700000322947736E-6</v>
      </c>
      <c r="E312">
        <v>4800</v>
      </c>
      <c r="F312" s="20">
        <f t="shared" si="8"/>
        <v>3119496.9238200956</v>
      </c>
      <c r="G312">
        <v>0</v>
      </c>
      <c r="H312">
        <v>0</v>
      </c>
      <c r="I312" s="19">
        <f t="shared" si="9"/>
        <v>0</v>
      </c>
    </row>
    <row r="313" spans="1:9" x14ac:dyDescent="0.55000000000000004">
      <c r="A313">
        <v>311</v>
      </c>
      <c r="B313" s="2">
        <v>40133</v>
      </c>
      <c r="C313">
        <v>3.199999919161201E-3</v>
      </c>
      <c r="D313">
        <v>4.7700000322947736E-6</v>
      </c>
      <c r="E313">
        <v>4850</v>
      </c>
      <c r="F313" s="20">
        <f t="shared" si="8"/>
        <v>3253668.6588795246</v>
      </c>
      <c r="G313">
        <v>0</v>
      </c>
      <c r="H313">
        <v>0</v>
      </c>
      <c r="I313" s="19">
        <f t="shared" si="9"/>
        <v>0</v>
      </c>
    </row>
    <row r="314" spans="1:9" x14ac:dyDescent="0.55000000000000004">
      <c r="A314">
        <v>312</v>
      </c>
      <c r="B314" s="2">
        <v>40134</v>
      </c>
      <c r="C314">
        <v>3.299999982118607E-3</v>
      </c>
      <c r="D314">
        <v>4.5199999476608346E-6</v>
      </c>
      <c r="E314">
        <v>4600</v>
      </c>
      <c r="F314" s="20">
        <f t="shared" si="8"/>
        <v>3358407.1003366853</v>
      </c>
      <c r="G314">
        <v>0</v>
      </c>
      <c r="H314">
        <v>0</v>
      </c>
      <c r="I314" s="19">
        <f t="shared" si="9"/>
        <v>0</v>
      </c>
    </row>
    <row r="315" spans="1:9" x14ac:dyDescent="0.55000000000000004">
      <c r="A315">
        <v>313</v>
      </c>
      <c r="B315" s="2">
        <v>40135</v>
      </c>
      <c r="C315">
        <v>3.400000045076013E-3</v>
      </c>
      <c r="D315">
        <v>4.5199999476608346E-6</v>
      </c>
      <c r="E315">
        <v>3950</v>
      </c>
      <c r="F315" s="20">
        <f t="shared" si="8"/>
        <v>2971239.0118500935</v>
      </c>
      <c r="G315">
        <v>0</v>
      </c>
      <c r="H315">
        <v>0</v>
      </c>
      <c r="I315" s="19">
        <f t="shared" si="9"/>
        <v>0</v>
      </c>
    </row>
    <row r="316" spans="1:9" x14ac:dyDescent="0.55000000000000004">
      <c r="A316">
        <v>314</v>
      </c>
      <c r="B316" s="2">
        <v>40136</v>
      </c>
      <c r="C316">
        <v>3.5000001080334191E-3</v>
      </c>
      <c r="D316">
        <v>3.6300000374467341E-6</v>
      </c>
      <c r="E316">
        <v>3500</v>
      </c>
      <c r="F316" s="20">
        <f t="shared" si="8"/>
        <v>3374655.7167347469</v>
      </c>
      <c r="G316">
        <v>0</v>
      </c>
      <c r="H316">
        <v>0</v>
      </c>
      <c r="I316" s="19">
        <f t="shared" si="9"/>
        <v>0</v>
      </c>
    </row>
    <row r="317" spans="1:9" x14ac:dyDescent="0.55000000000000004">
      <c r="A317">
        <v>315</v>
      </c>
      <c r="B317" s="2">
        <v>40137</v>
      </c>
      <c r="C317">
        <v>3.599999938160181E-3</v>
      </c>
      <c r="D317">
        <v>3.6300000374467341E-6</v>
      </c>
      <c r="E317">
        <v>4300</v>
      </c>
      <c r="F317" s="20">
        <f t="shared" si="8"/>
        <v>4264462.6926717851</v>
      </c>
      <c r="G317">
        <v>0</v>
      </c>
      <c r="H317">
        <v>0</v>
      </c>
      <c r="I317" s="19">
        <f t="shared" si="9"/>
        <v>0</v>
      </c>
    </row>
    <row r="318" spans="1:9" x14ac:dyDescent="0.55000000000000004">
      <c r="A318">
        <v>316</v>
      </c>
      <c r="B318" s="2">
        <v>40138</v>
      </c>
      <c r="C318">
        <v>3.7000000011175871E-3</v>
      </c>
      <c r="D318">
        <v>3.8299999687296804E-6</v>
      </c>
      <c r="E318">
        <v>3650</v>
      </c>
      <c r="F318" s="20">
        <f t="shared" si="8"/>
        <v>3526109.6904286607</v>
      </c>
      <c r="G318">
        <v>0</v>
      </c>
      <c r="H318">
        <v>0</v>
      </c>
      <c r="I318" s="19">
        <f t="shared" si="9"/>
        <v>0</v>
      </c>
    </row>
    <row r="319" spans="1:9" x14ac:dyDescent="0.55000000000000004">
      <c r="A319">
        <v>317</v>
      </c>
      <c r="B319" s="2">
        <v>40139</v>
      </c>
      <c r="C319">
        <v>3.8000000640749931E-3</v>
      </c>
      <c r="D319">
        <v>3.8299999687296804E-6</v>
      </c>
      <c r="E319">
        <v>5300</v>
      </c>
      <c r="F319" s="20">
        <f t="shared" si="8"/>
        <v>5258485.7712877272</v>
      </c>
      <c r="G319">
        <v>0</v>
      </c>
      <c r="H319">
        <v>0</v>
      </c>
      <c r="I319" s="19">
        <f t="shared" si="9"/>
        <v>0</v>
      </c>
    </row>
    <row r="320" spans="1:9" x14ac:dyDescent="0.55000000000000004">
      <c r="A320">
        <v>318</v>
      </c>
      <c r="B320" s="2">
        <v>40140</v>
      </c>
      <c r="C320">
        <v>3.899999894201756E-3</v>
      </c>
      <c r="D320">
        <v>4.7700000322947736E-6</v>
      </c>
      <c r="E320">
        <v>4800</v>
      </c>
      <c r="F320" s="20">
        <f t="shared" si="8"/>
        <v>3924528.1688525532</v>
      </c>
      <c r="G320">
        <v>0</v>
      </c>
      <c r="H320">
        <v>0</v>
      </c>
      <c r="I320" s="19">
        <f t="shared" si="9"/>
        <v>0</v>
      </c>
    </row>
    <row r="321" spans="1:9" x14ac:dyDescent="0.55000000000000004">
      <c r="A321">
        <v>319</v>
      </c>
      <c r="B321" s="2">
        <v>40141</v>
      </c>
      <c r="C321">
        <v>4.0000001899898052E-3</v>
      </c>
      <c r="D321">
        <v>4.7700000322947736E-6</v>
      </c>
      <c r="E321">
        <v>4650</v>
      </c>
      <c r="F321" s="20">
        <f t="shared" si="8"/>
        <v>3899371.2279923027</v>
      </c>
      <c r="G321">
        <v>0</v>
      </c>
      <c r="H321">
        <v>0</v>
      </c>
      <c r="I321" s="19">
        <f t="shared" si="9"/>
        <v>0</v>
      </c>
    </row>
    <row r="322" spans="1:9" x14ac:dyDescent="0.55000000000000004">
      <c r="A322">
        <v>320</v>
      </c>
      <c r="B322" s="2">
        <v>40142</v>
      </c>
      <c r="C322">
        <v>4.1000000201165676E-3</v>
      </c>
      <c r="D322">
        <v>4.2299998312955722E-6</v>
      </c>
      <c r="E322">
        <v>4500</v>
      </c>
      <c r="F322" s="20">
        <f t="shared" ref="F322:F385" si="10">+(C322/D322)*E322</f>
        <v>4361702.3230172694</v>
      </c>
      <c r="G322">
        <v>0</v>
      </c>
      <c r="H322">
        <v>0</v>
      </c>
      <c r="I322" s="19">
        <f t="shared" ref="I322:I385" si="11">+E322*G322</f>
        <v>0</v>
      </c>
    </row>
    <row r="323" spans="1:9" x14ac:dyDescent="0.55000000000000004">
      <c r="A323">
        <v>321</v>
      </c>
      <c r="B323" s="2">
        <v>40143</v>
      </c>
      <c r="C323">
        <v>4.19999985024333E-3</v>
      </c>
      <c r="D323">
        <v>4.2299998312955722E-6</v>
      </c>
      <c r="E323">
        <v>4200</v>
      </c>
      <c r="F323" s="20">
        <f t="shared" si="10"/>
        <v>4170212.7835828243</v>
      </c>
      <c r="G323">
        <v>0</v>
      </c>
      <c r="H323">
        <v>0</v>
      </c>
      <c r="I323" s="19">
        <f t="shared" si="11"/>
        <v>0</v>
      </c>
    </row>
    <row r="324" spans="1:9" x14ac:dyDescent="0.55000000000000004">
      <c r="A324">
        <v>322</v>
      </c>
      <c r="B324" s="2">
        <v>40144</v>
      </c>
      <c r="C324">
        <v>4.3000001460313797E-3</v>
      </c>
      <c r="D324">
        <v>3.7299998894013702E-6</v>
      </c>
      <c r="E324">
        <v>3700</v>
      </c>
      <c r="F324" s="20">
        <f t="shared" si="10"/>
        <v>4265415.8209290216</v>
      </c>
      <c r="G324">
        <v>0</v>
      </c>
      <c r="H324">
        <v>0</v>
      </c>
      <c r="I324" s="19">
        <f t="shared" si="11"/>
        <v>0</v>
      </c>
    </row>
    <row r="325" spans="1:9" x14ac:dyDescent="0.55000000000000004">
      <c r="A325">
        <v>323</v>
      </c>
      <c r="B325" s="2">
        <v>40145</v>
      </c>
      <c r="C325">
        <v>4.3999999761581421E-3</v>
      </c>
      <c r="D325">
        <v>3.7299998894013702E-6</v>
      </c>
      <c r="E325">
        <v>3550</v>
      </c>
      <c r="F325" s="20">
        <f t="shared" si="10"/>
        <v>4187667.6617993861</v>
      </c>
      <c r="G325">
        <v>0</v>
      </c>
      <c r="H325">
        <v>0</v>
      </c>
      <c r="I325" s="19">
        <f t="shared" si="11"/>
        <v>0</v>
      </c>
    </row>
    <row r="326" spans="1:9" x14ac:dyDescent="0.55000000000000004">
      <c r="A326">
        <v>324</v>
      </c>
      <c r="B326" s="2">
        <v>40146</v>
      </c>
      <c r="C326">
        <v>4.4999998062849036E-3</v>
      </c>
      <c r="D326">
        <v>2.880000010918593E-6</v>
      </c>
      <c r="E326">
        <v>3000</v>
      </c>
      <c r="F326" s="20">
        <f t="shared" si="10"/>
        <v>4687499.7804422947</v>
      </c>
      <c r="G326">
        <v>0</v>
      </c>
      <c r="H326">
        <v>0</v>
      </c>
      <c r="I326" s="19">
        <f t="shared" si="11"/>
        <v>0</v>
      </c>
    </row>
    <row r="327" spans="1:9" x14ac:dyDescent="0.55000000000000004">
      <c r="A327">
        <v>325</v>
      </c>
      <c r="B327" s="2">
        <v>40147</v>
      </c>
      <c r="C327">
        <v>4.6000001020729542E-3</v>
      </c>
      <c r="D327">
        <v>2.880000010918593E-6</v>
      </c>
      <c r="E327">
        <v>3750</v>
      </c>
      <c r="F327" s="20">
        <f t="shared" si="10"/>
        <v>5989583.4435332483</v>
      </c>
      <c r="G327">
        <v>0</v>
      </c>
      <c r="H327">
        <v>0</v>
      </c>
      <c r="I327" s="19">
        <f t="shared" si="11"/>
        <v>0</v>
      </c>
    </row>
    <row r="328" spans="1:9" x14ac:dyDescent="0.55000000000000004">
      <c r="A328">
        <v>326</v>
      </c>
      <c r="B328" s="2">
        <v>40148</v>
      </c>
      <c r="C328">
        <v>4.6999999321997166E-3</v>
      </c>
      <c r="D328">
        <v>3.2800001008581599E-6</v>
      </c>
      <c r="E328">
        <v>3650.219970703125</v>
      </c>
      <c r="F328" s="20">
        <f t="shared" si="10"/>
        <v>5230497.8924635202</v>
      </c>
      <c r="G328">
        <v>0</v>
      </c>
      <c r="H328">
        <v>0</v>
      </c>
      <c r="I328" s="19">
        <f t="shared" si="11"/>
        <v>0</v>
      </c>
    </row>
    <row r="329" spans="1:9" x14ac:dyDescent="0.55000000000000004">
      <c r="A329">
        <v>327</v>
      </c>
      <c r="B329" s="2">
        <v>40149</v>
      </c>
      <c r="C329">
        <v>4.8000002279877663E-3</v>
      </c>
      <c r="D329">
        <v>3.2800001008581599E-6</v>
      </c>
      <c r="E329">
        <v>4700</v>
      </c>
      <c r="F329" s="20">
        <f t="shared" si="10"/>
        <v>6878048.8956814473</v>
      </c>
      <c r="G329">
        <v>0</v>
      </c>
      <c r="H329">
        <v>0</v>
      </c>
      <c r="I329" s="19">
        <f t="shared" si="11"/>
        <v>0</v>
      </c>
    </row>
    <row r="330" spans="1:9" x14ac:dyDescent="0.55000000000000004">
      <c r="A330">
        <v>328</v>
      </c>
      <c r="B330" s="2">
        <v>40150</v>
      </c>
      <c r="C330">
        <v>4.9000000581145287E-3</v>
      </c>
      <c r="D330">
        <v>4.2299998312955722E-6</v>
      </c>
      <c r="E330">
        <v>4400</v>
      </c>
      <c r="F330" s="20">
        <f t="shared" si="10"/>
        <v>5096926.9776780326</v>
      </c>
      <c r="G330">
        <v>0</v>
      </c>
      <c r="H330">
        <v>0</v>
      </c>
      <c r="I330" s="19">
        <f t="shared" si="11"/>
        <v>0</v>
      </c>
    </row>
    <row r="331" spans="1:9" x14ac:dyDescent="0.55000000000000004">
      <c r="A331">
        <v>329</v>
      </c>
      <c r="B331" s="2">
        <v>40151</v>
      </c>
      <c r="C331">
        <v>4.999999888241291E-3</v>
      </c>
      <c r="D331">
        <v>4.2299998312955722E-6</v>
      </c>
      <c r="E331">
        <v>1800</v>
      </c>
      <c r="F331" s="20">
        <f t="shared" si="10"/>
        <v>2127659.611768303</v>
      </c>
      <c r="G331">
        <v>0</v>
      </c>
      <c r="H331">
        <v>0</v>
      </c>
      <c r="I331" s="19">
        <f t="shared" si="11"/>
        <v>0</v>
      </c>
    </row>
    <row r="332" spans="1:9" x14ac:dyDescent="0.55000000000000004">
      <c r="A332">
        <v>330</v>
      </c>
      <c r="B332" s="2">
        <v>40152</v>
      </c>
      <c r="C332">
        <v>5.1000001840293407E-3</v>
      </c>
      <c r="D332">
        <v>2.580000000307336E-6</v>
      </c>
      <c r="E332">
        <v>3200</v>
      </c>
      <c r="F332" s="20">
        <f t="shared" si="10"/>
        <v>6325581.6228487641</v>
      </c>
      <c r="G332">
        <v>0</v>
      </c>
      <c r="H332">
        <v>0</v>
      </c>
      <c r="I332" s="19">
        <f t="shared" si="11"/>
        <v>0</v>
      </c>
    </row>
    <row r="333" spans="1:9" x14ac:dyDescent="0.55000000000000004">
      <c r="A333">
        <v>331</v>
      </c>
      <c r="B333" s="2">
        <v>40153</v>
      </c>
      <c r="C333">
        <v>5.2000000141561031E-3</v>
      </c>
      <c r="D333">
        <v>2.580000000307336E-6</v>
      </c>
      <c r="E333">
        <v>5150</v>
      </c>
      <c r="F333" s="20">
        <f t="shared" si="10"/>
        <v>10379844.988261174</v>
      </c>
      <c r="G333">
        <v>0</v>
      </c>
      <c r="H333">
        <v>0</v>
      </c>
      <c r="I333" s="19">
        <f t="shared" si="11"/>
        <v>0</v>
      </c>
    </row>
    <row r="334" spans="1:9" x14ac:dyDescent="0.55000000000000004">
      <c r="A334">
        <v>332</v>
      </c>
      <c r="B334" s="2">
        <v>40154</v>
      </c>
      <c r="C334">
        <v>5.2999998442828664E-3</v>
      </c>
      <c r="D334">
        <v>4.6700001803401392E-6</v>
      </c>
      <c r="E334">
        <v>5600</v>
      </c>
      <c r="F334" s="20">
        <f t="shared" si="10"/>
        <v>6355459.953284693</v>
      </c>
      <c r="G334">
        <v>0</v>
      </c>
      <c r="H334">
        <v>0</v>
      </c>
      <c r="I334" s="19">
        <f t="shared" si="11"/>
        <v>0</v>
      </c>
    </row>
    <row r="335" spans="1:9" x14ac:dyDescent="0.55000000000000004">
      <c r="A335">
        <v>333</v>
      </c>
      <c r="B335" s="2">
        <v>40155</v>
      </c>
      <c r="C335">
        <v>5.4000001400709152E-3</v>
      </c>
      <c r="D335">
        <v>4.6700001803401392E-6</v>
      </c>
      <c r="E335">
        <v>5250</v>
      </c>
      <c r="F335" s="20">
        <f t="shared" si="10"/>
        <v>6070663.7346012769</v>
      </c>
      <c r="G335">
        <v>0</v>
      </c>
      <c r="H335">
        <v>0</v>
      </c>
      <c r="I335" s="19">
        <f t="shared" si="11"/>
        <v>0</v>
      </c>
    </row>
    <row r="336" spans="1:9" x14ac:dyDescent="0.55000000000000004">
      <c r="A336">
        <v>334</v>
      </c>
      <c r="B336" s="2">
        <v>40156</v>
      </c>
      <c r="C336">
        <v>5.4999999701976776E-3</v>
      </c>
      <c r="D336">
        <v>4.6700001803401392E-6</v>
      </c>
      <c r="E336">
        <v>4800</v>
      </c>
      <c r="F336" s="20">
        <f t="shared" si="10"/>
        <v>5653104.6761171659</v>
      </c>
      <c r="G336">
        <v>0</v>
      </c>
      <c r="H336">
        <v>0</v>
      </c>
      <c r="I336" s="19">
        <f t="shared" si="11"/>
        <v>0</v>
      </c>
    </row>
    <row r="337" spans="1:9" x14ac:dyDescent="0.55000000000000004">
      <c r="A337">
        <v>335</v>
      </c>
      <c r="B337" s="2">
        <v>40157</v>
      </c>
      <c r="C337">
        <v>5.59999980032444E-3</v>
      </c>
      <c r="D337">
        <v>4.6700001803401392E-6</v>
      </c>
      <c r="E337">
        <v>5200</v>
      </c>
      <c r="F337" s="20">
        <f t="shared" si="10"/>
        <v>6235545.575410692</v>
      </c>
      <c r="G337">
        <v>0</v>
      </c>
      <c r="H337">
        <v>0</v>
      </c>
      <c r="I337" s="19">
        <f t="shared" si="11"/>
        <v>0</v>
      </c>
    </row>
    <row r="338" spans="1:9" x14ac:dyDescent="0.55000000000000004">
      <c r="A338">
        <v>336</v>
      </c>
      <c r="B338" s="2">
        <v>40158</v>
      </c>
      <c r="C338">
        <v>5.7000000961124897E-3</v>
      </c>
      <c r="D338">
        <v>6.2099998103803963E-6</v>
      </c>
      <c r="E338">
        <v>5600</v>
      </c>
      <c r="F338" s="20">
        <f t="shared" si="10"/>
        <v>5140096.8619795609</v>
      </c>
      <c r="G338">
        <v>0</v>
      </c>
      <c r="H338">
        <v>0</v>
      </c>
      <c r="I338" s="19">
        <f t="shared" si="11"/>
        <v>0</v>
      </c>
    </row>
    <row r="339" spans="1:9" x14ac:dyDescent="0.55000000000000004">
      <c r="A339">
        <v>337</v>
      </c>
      <c r="B339" s="2">
        <v>40159</v>
      </c>
      <c r="C339">
        <v>5.7999999262392521E-3</v>
      </c>
      <c r="D339">
        <v>6.2099998103803963E-6</v>
      </c>
      <c r="E339">
        <v>5500</v>
      </c>
      <c r="F339" s="20">
        <f t="shared" si="10"/>
        <v>5136876.0979659092</v>
      </c>
      <c r="G339">
        <v>0</v>
      </c>
      <c r="H339">
        <v>0</v>
      </c>
      <c r="I339" s="19">
        <f t="shared" si="11"/>
        <v>0</v>
      </c>
    </row>
    <row r="340" spans="1:9" x14ac:dyDescent="0.55000000000000004">
      <c r="A340">
        <v>338</v>
      </c>
      <c r="B340" s="2">
        <v>40160</v>
      </c>
      <c r="C340">
        <v>5.9000002220273018E-3</v>
      </c>
      <c r="D340">
        <v>5.1699998948606662E-6</v>
      </c>
      <c r="E340">
        <v>5700</v>
      </c>
      <c r="F340" s="20">
        <f t="shared" si="10"/>
        <v>6504835.9670154238</v>
      </c>
      <c r="G340">
        <v>0</v>
      </c>
      <c r="H340">
        <v>0</v>
      </c>
      <c r="I340" s="19">
        <f t="shared" si="11"/>
        <v>0</v>
      </c>
    </row>
    <row r="341" spans="1:9" x14ac:dyDescent="0.55000000000000004">
      <c r="A341">
        <v>339</v>
      </c>
      <c r="B341" s="2">
        <v>40161</v>
      </c>
      <c r="C341">
        <v>6.0000000521540642E-3</v>
      </c>
      <c r="D341">
        <v>5.1699998948606662E-6</v>
      </c>
      <c r="E341">
        <v>5100</v>
      </c>
      <c r="F341" s="20">
        <f t="shared" si="10"/>
        <v>5918762.2607892556</v>
      </c>
      <c r="G341">
        <v>0</v>
      </c>
      <c r="H341">
        <v>0</v>
      </c>
      <c r="I341" s="19">
        <f t="shared" si="11"/>
        <v>0</v>
      </c>
    </row>
    <row r="342" spans="1:9" x14ac:dyDescent="0.55000000000000004">
      <c r="A342">
        <v>340</v>
      </c>
      <c r="B342" s="2">
        <v>40162</v>
      </c>
      <c r="C342">
        <v>6.0999998822808266E-3</v>
      </c>
      <c r="D342">
        <v>5.7699999160831794E-6</v>
      </c>
      <c r="E342">
        <v>5500</v>
      </c>
      <c r="F342" s="20">
        <f t="shared" si="10"/>
        <v>5814558.0312796831</v>
      </c>
      <c r="G342">
        <v>0</v>
      </c>
      <c r="H342">
        <v>0</v>
      </c>
      <c r="I342" s="19">
        <f t="shared" si="11"/>
        <v>0</v>
      </c>
    </row>
    <row r="343" spans="1:9" x14ac:dyDescent="0.55000000000000004">
      <c r="A343">
        <v>341</v>
      </c>
      <c r="B343" s="2">
        <v>40163</v>
      </c>
      <c r="C343">
        <v>6.2000001780688763E-3</v>
      </c>
      <c r="D343">
        <v>5.7699999160831794E-6</v>
      </c>
      <c r="E343">
        <v>6800</v>
      </c>
      <c r="F343" s="20">
        <f t="shared" si="10"/>
        <v>7306759.4149095975</v>
      </c>
      <c r="G343">
        <v>0</v>
      </c>
      <c r="H343">
        <v>0</v>
      </c>
      <c r="I343" s="19">
        <f t="shared" si="11"/>
        <v>0</v>
      </c>
    </row>
    <row r="344" spans="1:9" x14ac:dyDescent="0.55000000000000004">
      <c r="A344">
        <v>342</v>
      </c>
      <c r="B344" s="2">
        <v>40164</v>
      </c>
      <c r="C344">
        <v>6.3000000081956387E-3</v>
      </c>
      <c r="D344">
        <v>7.9999999798019417E-6</v>
      </c>
      <c r="E344">
        <v>8450</v>
      </c>
      <c r="F344" s="20">
        <f t="shared" si="10"/>
        <v>6654375.0254573254</v>
      </c>
      <c r="G344">
        <v>0</v>
      </c>
      <c r="H344">
        <v>0</v>
      </c>
      <c r="I344" s="19">
        <f t="shared" si="11"/>
        <v>0</v>
      </c>
    </row>
    <row r="345" spans="1:9" x14ac:dyDescent="0.55000000000000004">
      <c r="A345">
        <v>343</v>
      </c>
      <c r="B345" s="2">
        <v>40165</v>
      </c>
      <c r="C345">
        <v>6.399999838322401E-3</v>
      </c>
      <c r="D345">
        <v>7.9999999798019417E-6</v>
      </c>
      <c r="E345">
        <v>11250</v>
      </c>
      <c r="F345" s="20">
        <f t="shared" si="10"/>
        <v>8999999.7953636926</v>
      </c>
      <c r="G345">
        <v>0</v>
      </c>
      <c r="H345">
        <v>0</v>
      </c>
      <c r="I345" s="19">
        <f t="shared" si="11"/>
        <v>0</v>
      </c>
    </row>
    <row r="346" spans="1:9" x14ac:dyDescent="0.55000000000000004">
      <c r="A346">
        <v>344</v>
      </c>
      <c r="B346" s="2">
        <v>40166</v>
      </c>
      <c r="C346">
        <v>6.5000001341104507E-3</v>
      </c>
      <c r="D346">
        <v>1.114000042434782E-5</v>
      </c>
      <c r="E346">
        <v>9900</v>
      </c>
      <c r="F346" s="20">
        <f t="shared" si="10"/>
        <v>5776481.0481558638</v>
      </c>
      <c r="G346">
        <v>0</v>
      </c>
      <c r="H346">
        <v>0</v>
      </c>
      <c r="I346" s="19">
        <f t="shared" si="11"/>
        <v>0</v>
      </c>
    </row>
    <row r="347" spans="1:9" x14ac:dyDescent="0.55000000000000004">
      <c r="A347">
        <v>345</v>
      </c>
      <c r="B347" s="2">
        <v>40167</v>
      </c>
      <c r="C347">
        <v>6.5999999642372131E-3</v>
      </c>
      <c r="D347">
        <v>1.114000042434782E-5</v>
      </c>
      <c r="E347">
        <v>8750</v>
      </c>
      <c r="F347" s="20">
        <f t="shared" si="10"/>
        <v>5184021.3184243692</v>
      </c>
      <c r="G347">
        <v>0</v>
      </c>
      <c r="H347">
        <v>0</v>
      </c>
      <c r="I347" s="19">
        <f t="shared" si="11"/>
        <v>0</v>
      </c>
    </row>
    <row r="348" spans="1:9" x14ac:dyDescent="0.55000000000000004">
      <c r="A348">
        <v>346</v>
      </c>
      <c r="B348" s="2">
        <v>40168</v>
      </c>
      <c r="C348">
        <v>6.6999997943639764E-3</v>
      </c>
      <c r="D348">
        <v>9.2999998742016032E-6</v>
      </c>
      <c r="E348">
        <v>8750</v>
      </c>
      <c r="F348" s="20">
        <f t="shared" si="10"/>
        <v>6303763.3326546364</v>
      </c>
      <c r="G348">
        <v>0</v>
      </c>
      <c r="H348">
        <v>0</v>
      </c>
      <c r="I348" s="19">
        <f t="shared" si="11"/>
        <v>0</v>
      </c>
    </row>
    <row r="349" spans="1:9" x14ac:dyDescent="0.55000000000000004">
      <c r="A349">
        <v>347</v>
      </c>
      <c r="B349" s="2">
        <v>40169</v>
      </c>
      <c r="C349">
        <v>6.8000000901520252E-3</v>
      </c>
      <c r="D349">
        <v>9.2999998742016032E-6</v>
      </c>
      <c r="E349">
        <v>8100</v>
      </c>
      <c r="F349" s="20">
        <f t="shared" si="10"/>
        <v>5922580.8037938252</v>
      </c>
      <c r="G349">
        <v>0</v>
      </c>
      <c r="H349">
        <v>0</v>
      </c>
      <c r="I349" s="19">
        <f t="shared" si="11"/>
        <v>0</v>
      </c>
    </row>
    <row r="350" spans="1:9" x14ac:dyDescent="0.55000000000000004">
      <c r="A350">
        <v>348</v>
      </c>
      <c r="B350" s="2">
        <v>40170</v>
      </c>
      <c r="C350">
        <v>6.8999999202787876E-3</v>
      </c>
      <c r="D350">
        <v>8.4000002971151844E-6</v>
      </c>
      <c r="E350">
        <v>7700</v>
      </c>
      <c r="F350" s="20">
        <f t="shared" si="10"/>
        <v>6324999.7032015733</v>
      </c>
      <c r="G350">
        <v>0</v>
      </c>
      <c r="H350">
        <v>0</v>
      </c>
      <c r="I350" s="19">
        <f t="shared" si="11"/>
        <v>0</v>
      </c>
    </row>
    <row r="351" spans="1:9" x14ac:dyDescent="0.55000000000000004">
      <c r="A351">
        <v>349</v>
      </c>
      <c r="B351" s="2">
        <v>40171</v>
      </c>
      <c r="C351">
        <v>7.0000002160668373E-3</v>
      </c>
      <c r="D351">
        <v>8.4000002971151844E-6</v>
      </c>
      <c r="E351">
        <v>7700</v>
      </c>
      <c r="F351" s="20">
        <f t="shared" si="10"/>
        <v>6416666.6377649475</v>
      </c>
      <c r="G351">
        <v>0</v>
      </c>
      <c r="H351">
        <v>0</v>
      </c>
      <c r="I351" s="19">
        <f t="shared" si="11"/>
        <v>0</v>
      </c>
    </row>
    <row r="352" spans="1:9" x14ac:dyDescent="0.55000000000000004">
      <c r="A352">
        <v>350</v>
      </c>
      <c r="B352" s="2">
        <v>40172</v>
      </c>
      <c r="C352">
        <v>7.1000000461935997E-3</v>
      </c>
      <c r="D352">
        <v>7.8000002758926712E-6</v>
      </c>
      <c r="E352">
        <v>7450</v>
      </c>
      <c r="F352" s="20">
        <f t="shared" si="10"/>
        <v>6781410.060666793</v>
      </c>
      <c r="G352">
        <v>0</v>
      </c>
      <c r="H352">
        <v>0</v>
      </c>
      <c r="I352" s="19">
        <f t="shared" si="11"/>
        <v>0</v>
      </c>
    </row>
    <row r="353" spans="1:9" x14ac:dyDescent="0.55000000000000004">
      <c r="A353">
        <v>351</v>
      </c>
      <c r="B353" s="2">
        <v>40173</v>
      </c>
      <c r="C353">
        <v>7.1999998763203621E-3</v>
      </c>
      <c r="D353">
        <v>7.8000002758926712E-6</v>
      </c>
      <c r="E353">
        <v>8700</v>
      </c>
      <c r="F353" s="20">
        <f t="shared" si="10"/>
        <v>8030768.8087637043</v>
      </c>
      <c r="G353">
        <v>0</v>
      </c>
      <c r="H353">
        <v>0</v>
      </c>
      <c r="I353" s="19">
        <f t="shared" si="11"/>
        <v>0</v>
      </c>
    </row>
    <row r="354" spans="1:9" x14ac:dyDescent="0.55000000000000004">
      <c r="A354">
        <v>352</v>
      </c>
      <c r="B354" s="2">
        <v>40174</v>
      </c>
      <c r="C354">
        <v>7.3000001721084118E-3</v>
      </c>
      <c r="D354">
        <v>8.4000002971151844E-6</v>
      </c>
      <c r="E354">
        <v>8350</v>
      </c>
      <c r="F354" s="20">
        <f t="shared" si="10"/>
        <v>7256547.533461283</v>
      </c>
      <c r="G354">
        <v>0</v>
      </c>
      <c r="H354">
        <v>0</v>
      </c>
      <c r="I354" s="19">
        <f t="shared" si="11"/>
        <v>0</v>
      </c>
    </row>
    <row r="355" spans="1:9" x14ac:dyDescent="0.55000000000000004">
      <c r="A355">
        <v>353</v>
      </c>
      <c r="B355" s="2">
        <v>40175</v>
      </c>
      <c r="C355">
        <v>7.4000000022351742E-3</v>
      </c>
      <c r="D355">
        <v>8.4000002971151844E-6</v>
      </c>
      <c r="E355">
        <v>6850</v>
      </c>
      <c r="F355" s="20">
        <f t="shared" si="10"/>
        <v>6034523.5979002798</v>
      </c>
      <c r="G355">
        <v>0</v>
      </c>
      <c r="H355">
        <v>0</v>
      </c>
      <c r="I355" s="19">
        <f t="shared" si="11"/>
        <v>0</v>
      </c>
    </row>
    <row r="356" spans="1:9" x14ac:dyDescent="0.55000000000000004">
      <c r="A356">
        <v>354</v>
      </c>
      <c r="B356" s="2">
        <v>40176</v>
      </c>
      <c r="C356">
        <v>7.4999998323619366E-3</v>
      </c>
      <c r="D356">
        <v>8.1500002124812454E-6</v>
      </c>
      <c r="E356">
        <v>8550</v>
      </c>
      <c r="F356" s="20">
        <f t="shared" si="10"/>
        <v>7868097.7785118213</v>
      </c>
      <c r="G356">
        <v>0</v>
      </c>
      <c r="H356">
        <v>0</v>
      </c>
      <c r="I356" s="19">
        <f t="shared" si="11"/>
        <v>0</v>
      </c>
    </row>
    <row r="357" spans="1:9" x14ac:dyDescent="0.55000000000000004">
      <c r="A357">
        <v>355</v>
      </c>
      <c r="B357" s="2">
        <v>40177</v>
      </c>
      <c r="C357">
        <v>7.6000001281499863E-3</v>
      </c>
      <c r="D357">
        <v>8.1500002124812454E-6</v>
      </c>
      <c r="E357">
        <v>7050</v>
      </c>
      <c r="F357" s="20">
        <f t="shared" si="10"/>
        <v>6574233.0682891011</v>
      </c>
      <c r="G357">
        <v>0</v>
      </c>
      <c r="H357">
        <v>0</v>
      </c>
      <c r="I357" s="19">
        <f t="shared" si="11"/>
        <v>0</v>
      </c>
    </row>
    <row r="358" spans="1:9" x14ac:dyDescent="0.55000000000000004">
      <c r="A358">
        <v>356</v>
      </c>
      <c r="B358" s="2">
        <v>40178</v>
      </c>
      <c r="C358">
        <v>7.6999999582767487E-3</v>
      </c>
      <c r="D358">
        <v>8.8200004029204138E-6</v>
      </c>
      <c r="E358">
        <v>6900</v>
      </c>
      <c r="F358" s="20">
        <f t="shared" si="10"/>
        <v>6023809.2159856996</v>
      </c>
      <c r="G358">
        <v>0</v>
      </c>
      <c r="H358">
        <v>0</v>
      </c>
      <c r="I358" s="19">
        <f t="shared" si="11"/>
        <v>0</v>
      </c>
    </row>
    <row r="359" spans="1:9" x14ac:dyDescent="0.55000000000000004">
      <c r="A359">
        <v>357</v>
      </c>
      <c r="B359" s="2">
        <v>40179</v>
      </c>
      <c r="C359">
        <v>7.799999788403511E-3</v>
      </c>
      <c r="D359">
        <v>8.8200004029204138E-6</v>
      </c>
      <c r="E359">
        <v>6600</v>
      </c>
      <c r="F359" s="20">
        <f t="shared" si="10"/>
        <v>5836734.2689029239</v>
      </c>
      <c r="G359">
        <v>0</v>
      </c>
      <c r="H359">
        <v>0</v>
      </c>
      <c r="I359" s="19">
        <f t="shared" si="11"/>
        <v>0</v>
      </c>
    </row>
    <row r="360" spans="1:9" x14ac:dyDescent="0.55000000000000004">
      <c r="A360">
        <v>358</v>
      </c>
      <c r="B360" s="2">
        <v>40180</v>
      </c>
      <c r="C360">
        <v>7.8999996185302734E-3</v>
      </c>
      <c r="D360">
        <v>7.6400001489673741E-6</v>
      </c>
      <c r="E360">
        <v>6300</v>
      </c>
      <c r="F360" s="20">
        <f t="shared" si="10"/>
        <v>6514397.4641764443</v>
      </c>
      <c r="G360">
        <v>0</v>
      </c>
      <c r="H360">
        <v>0</v>
      </c>
      <c r="I360" s="19">
        <f t="shared" si="11"/>
        <v>0</v>
      </c>
    </row>
    <row r="361" spans="1:9" x14ac:dyDescent="0.55000000000000004">
      <c r="A361">
        <v>359</v>
      </c>
      <c r="B361" s="2">
        <v>40181</v>
      </c>
      <c r="C361">
        <v>8.0000003799796104E-3</v>
      </c>
      <c r="D361">
        <v>7.6400001489673741E-6</v>
      </c>
      <c r="E361">
        <v>9300</v>
      </c>
      <c r="F361" s="20">
        <f t="shared" si="10"/>
        <v>9738220.1679493841</v>
      </c>
      <c r="G361">
        <v>0</v>
      </c>
      <c r="H361">
        <v>0</v>
      </c>
      <c r="I361" s="19">
        <f t="shared" si="11"/>
        <v>0</v>
      </c>
    </row>
    <row r="362" spans="1:9" x14ac:dyDescent="0.55000000000000004">
      <c r="A362">
        <v>360</v>
      </c>
      <c r="B362" s="2">
        <v>40182</v>
      </c>
      <c r="C362">
        <v>8.1000002101063728E-3</v>
      </c>
      <c r="D362">
        <v>1.11700001070858E-5</v>
      </c>
      <c r="E362">
        <v>9050</v>
      </c>
      <c r="F362" s="20">
        <f t="shared" si="10"/>
        <v>6562667.967653906</v>
      </c>
      <c r="G362">
        <v>0</v>
      </c>
      <c r="H362">
        <v>0</v>
      </c>
      <c r="I362" s="19">
        <f t="shared" si="11"/>
        <v>0</v>
      </c>
    </row>
    <row r="363" spans="1:9" x14ac:dyDescent="0.55000000000000004">
      <c r="A363">
        <v>361</v>
      </c>
      <c r="B363" s="2">
        <v>40183</v>
      </c>
      <c r="C363">
        <v>8.2000000402331352E-3</v>
      </c>
      <c r="D363">
        <v>1.11700001070858E-5</v>
      </c>
      <c r="E363">
        <v>9900</v>
      </c>
      <c r="F363" s="20">
        <f t="shared" si="10"/>
        <v>7267681.2551515298</v>
      </c>
      <c r="G363">
        <v>0</v>
      </c>
      <c r="H363">
        <v>0</v>
      </c>
      <c r="I363" s="19">
        <f t="shared" si="11"/>
        <v>0</v>
      </c>
    </row>
    <row r="364" spans="1:9" x14ac:dyDescent="0.55000000000000004">
      <c r="A364">
        <v>362</v>
      </c>
      <c r="B364" s="2">
        <v>40184</v>
      </c>
      <c r="C364">
        <v>8.2999998703598976E-3</v>
      </c>
      <c r="D364">
        <v>9.2899999799556099E-6</v>
      </c>
      <c r="E364">
        <v>8150</v>
      </c>
      <c r="F364" s="20">
        <f t="shared" si="10"/>
        <v>7281485.3702245532</v>
      </c>
      <c r="G364">
        <v>0</v>
      </c>
      <c r="H364">
        <v>0</v>
      </c>
      <c r="I364" s="19">
        <f t="shared" si="11"/>
        <v>0</v>
      </c>
    </row>
    <row r="365" spans="1:9" x14ac:dyDescent="0.55000000000000004">
      <c r="A365">
        <v>363</v>
      </c>
      <c r="B365" s="2">
        <v>40185</v>
      </c>
      <c r="C365">
        <v>8.39999970048666E-3</v>
      </c>
      <c r="D365">
        <v>9.2899999799556099E-6</v>
      </c>
      <c r="E365">
        <v>7700</v>
      </c>
      <c r="F365" s="20">
        <f t="shared" si="10"/>
        <v>6962324.8475029971</v>
      </c>
      <c r="G365">
        <v>0</v>
      </c>
      <c r="H365">
        <v>0</v>
      </c>
      <c r="I365" s="19">
        <f t="shared" si="11"/>
        <v>0</v>
      </c>
    </row>
    <row r="366" spans="1:9" x14ac:dyDescent="0.55000000000000004">
      <c r="A366">
        <v>364</v>
      </c>
      <c r="B366" s="2">
        <v>40186</v>
      </c>
      <c r="C366">
        <v>8.500000461935997E-3</v>
      </c>
      <c r="D366">
        <v>8.8200004029204138E-6</v>
      </c>
      <c r="E366">
        <v>7650</v>
      </c>
      <c r="F366" s="20">
        <f t="shared" si="10"/>
        <v>7372449.0434580678</v>
      </c>
      <c r="G366">
        <v>0</v>
      </c>
      <c r="H366">
        <v>0</v>
      </c>
      <c r="I366" s="19">
        <f t="shared" si="11"/>
        <v>0</v>
      </c>
    </row>
    <row r="367" spans="1:9" x14ac:dyDescent="0.55000000000000004">
      <c r="A367">
        <v>365</v>
      </c>
      <c r="B367" s="2">
        <v>40187</v>
      </c>
      <c r="C367">
        <v>8.6000002920627594E-3</v>
      </c>
      <c r="D367">
        <v>8.8200004029204138E-6</v>
      </c>
      <c r="E367">
        <v>7550</v>
      </c>
      <c r="F367" s="20">
        <f t="shared" si="10"/>
        <v>7361677.9182430292</v>
      </c>
      <c r="G367">
        <v>0</v>
      </c>
      <c r="H367">
        <v>0</v>
      </c>
      <c r="I367" s="19">
        <f t="shared" si="11"/>
        <v>0</v>
      </c>
    </row>
    <row r="368" spans="1:9" x14ac:dyDescent="0.55000000000000004">
      <c r="A368">
        <v>366</v>
      </c>
      <c r="B368" s="2">
        <v>40188</v>
      </c>
      <c r="C368">
        <v>8.7000001221895218E-3</v>
      </c>
      <c r="D368">
        <v>1.123000038205646E-5</v>
      </c>
      <c r="E368">
        <v>9500</v>
      </c>
      <c r="F368" s="20">
        <f t="shared" si="10"/>
        <v>7359750.5208335016</v>
      </c>
      <c r="G368">
        <v>0</v>
      </c>
      <c r="H368">
        <v>0</v>
      </c>
      <c r="I368" s="19">
        <f t="shared" si="11"/>
        <v>0</v>
      </c>
    </row>
    <row r="369" spans="1:9" x14ac:dyDescent="0.55000000000000004">
      <c r="A369">
        <v>367</v>
      </c>
      <c r="B369" s="2">
        <v>40189</v>
      </c>
      <c r="C369">
        <v>8.7999999523162842E-3</v>
      </c>
      <c r="D369">
        <v>1.123000038205646E-5</v>
      </c>
      <c r="E369">
        <v>7950</v>
      </c>
      <c r="F369" s="20">
        <f t="shared" si="10"/>
        <v>6229741.5174355721</v>
      </c>
      <c r="G369">
        <v>0</v>
      </c>
      <c r="H369">
        <v>0</v>
      </c>
      <c r="I369" s="19">
        <f t="shared" si="11"/>
        <v>0</v>
      </c>
    </row>
    <row r="370" spans="1:9" x14ac:dyDescent="0.55000000000000004">
      <c r="A370">
        <v>368</v>
      </c>
      <c r="B370" s="2">
        <v>40190</v>
      </c>
      <c r="C370">
        <v>8.8999997824430466E-3</v>
      </c>
      <c r="D370">
        <v>1.076999978977256E-5</v>
      </c>
      <c r="E370">
        <v>7950.259765625</v>
      </c>
      <c r="F370" s="20">
        <f t="shared" si="10"/>
        <v>6569852.5130539909</v>
      </c>
      <c r="G370">
        <v>0</v>
      </c>
      <c r="H370">
        <v>0</v>
      </c>
      <c r="I370" s="19">
        <f t="shared" si="11"/>
        <v>0</v>
      </c>
    </row>
    <row r="371" spans="1:9" x14ac:dyDescent="0.55000000000000004">
      <c r="A371">
        <v>369</v>
      </c>
      <c r="B371" s="2">
        <v>40191</v>
      </c>
      <c r="C371">
        <v>8.999999612569809E-3</v>
      </c>
      <c r="D371">
        <v>1.076999978977256E-5</v>
      </c>
      <c r="E371">
        <v>8200</v>
      </c>
      <c r="F371" s="20">
        <f t="shared" si="10"/>
        <v>6852367.5267992681</v>
      </c>
      <c r="G371">
        <v>0</v>
      </c>
      <c r="H371">
        <v>0</v>
      </c>
      <c r="I371" s="19">
        <f t="shared" si="11"/>
        <v>0</v>
      </c>
    </row>
    <row r="372" spans="1:9" x14ac:dyDescent="0.55000000000000004">
      <c r="A372">
        <v>370</v>
      </c>
      <c r="B372" s="2">
        <v>40192</v>
      </c>
      <c r="C372">
        <v>9.100000374019146E-3</v>
      </c>
      <c r="D372">
        <v>1.0249999832012691E-5</v>
      </c>
      <c r="E372">
        <v>7150</v>
      </c>
      <c r="F372" s="20">
        <f t="shared" si="10"/>
        <v>6347805.242984158</v>
      </c>
      <c r="G372">
        <v>0</v>
      </c>
      <c r="H372">
        <v>0</v>
      </c>
      <c r="I372" s="19">
        <f t="shared" si="11"/>
        <v>0</v>
      </c>
    </row>
    <row r="373" spans="1:9" x14ac:dyDescent="0.55000000000000004">
      <c r="A373">
        <v>371</v>
      </c>
      <c r="B373" s="2">
        <v>40193</v>
      </c>
      <c r="C373">
        <v>9.2000002041459084E-3</v>
      </c>
      <c r="D373">
        <v>1.0249999832012691E-5</v>
      </c>
      <c r="E373">
        <v>7050</v>
      </c>
      <c r="F373" s="20">
        <f t="shared" si="10"/>
        <v>6327805.122167767</v>
      </c>
      <c r="G373">
        <v>0</v>
      </c>
      <c r="H373">
        <v>0</v>
      </c>
      <c r="I373" s="19">
        <f t="shared" si="11"/>
        <v>0</v>
      </c>
    </row>
    <row r="374" spans="1:9" x14ac:dyDescent="0.55000000000000004">
      <c r="A374">
        <v>372</v>
      </c>
      <c r="B374" s="2">
        <v>40194</v>
      </c>
      <c r="C374">
        <v>9.3000000342726707E-3</v>
      </c>
      <c r="D374">
        <v>8.6899999587330967E-6</v>
      </c>
      <c r="E374">
        <v>6250</v>
      </c>
      <c r="F374" s="20">
        <f t="shared" si="10"/>
        <v>6688722.726148109</v>
      </c>
      <c r="G374">
        <v>0</v>
      </c>
      <c r="H374">
        <v>0</v>
      </c>
      <c r="I374" s="19">
        <f t="shared" si="11"/>
        <v>0</v>
      </c>
    </row>
    <row r="375" spans="1:9" x14ac:dyDescent="0.55000000000000004">
      <c r="A375">
        <v>373</v>
      </c>
      <c r="B375" s="2">
        <v>40195</v>
      </c>
      <c r="C375">
        <v>9.3999998643994331E-3</v>
      </c>
      <c r="D375">
        <v>8.6899999587330967E-6</v>
      </c>
      <c r="E375">
        <v>6550</v>
      </c>
      <c r="F375" s="20">
        <f t="shared" si="10"/>
        <v>7085155.2824164219</v>
      </c>
      <c r="G375">
        <v>0</v>
      </c>
      <c r="H375">
        <v>0</v>
      </c>
      <c r="I375" s="19">
        <f t="shared" si="11"/>
        <v>0</v>
      </c>
    </row>
    <row r="376" spans="1:9" x14ac:dyDescent="0.55000000000000004">
      <c r="A376">
        <v>374</v>
      </c>
      <c r="B376" s="2">
        <v>40196</v>
      </c>
      <c r="C376">
        <v>9.4999996945261955E-3</v>
      </c>
      <c r="D376">
        <v>8.4299999798531644E-6</v>
      </c>
      <c r="E376">
        <v>6250</v>
      </c>
      <c r="F376" s="20">
        <f t="shared" si="10"/>
        <v>7043297.536499274</v>
      </c>
      <c r="G376">
        <v>0</v>
      </c>
      <c r="H376">
        <v>0</v>
      </c>
      <c r="I376" s="19">
        <f t="shared" si="11"/>
        <v>0</v>
      </c>
    </row>
    <row r="377" spans="1:9" x14ac:dyDescent="0.55000000000000004">
      <c r="A377">
        <v>375</v>
      </c>
      <c r="B377" s="2">
        <v>40197</v>
      </c>
      <c r="C377">
        <v>9.6000004559755325E-3</v>
      </c>
      <c r="D377">
        <v>8.4299999798531644E-6</v>
      </c>
      <c r="E377">
        <v>6200</v>
      </c>
      <c r="F377" s="20">
        <f t="shared" si="10"/>
        <v>7060498.5728701074</v>
      </c>
      <c r="G377">
        <v>0</v>
      </c>
      <c r="H377">
        <v>0</v>
      </c>
      <c r="I377" s="19">
        <f t="shared" si="11"/>
        <v>0</v>
      </c>
    </row>
    <row r="378" spans="1:9" x14ac:dyDescent="0.55000000000000004">
      <c r="A378">
        <v>376</v>
      </c>
      <c r="B378" s="2">
        <v>40198</v>
      </c>
      <c r="C378">
        <v>9.7000002861022949E-3</v>
      </c>
      <c r="D378">
        <v>9.0800003818003461E-6</v>
      </c>
      <c r="E378">
        <v>7900</v>
      </c>
      <c r="F378" s="20">
        <f t="shared" si="10"/>
        <v>8439427.2068317086</v>
      </c>
      <c r="G378">
        <v>0</v>
      </c>
      <c r="H378">
        <v>0</v>
      </c>
      <c r="I378" s="19">
        <f t="shared" si="11"/>
        <v>0</v>
      </c>
    </row>
    <row r="379" spans="1:9" x14ac:dyDescent="0.55000000000000004">
      <c r="A379">
        <v>377</v>
      </c>
      <c r="B379" s="2">
        <v>40199</v>
      </c>
      <c r="C379">
        <v>9.8000001162290573E-3</v>
      </c>
      <c r="D379">
        <v>9.0800003818003461E-6</v>
      </c>
      <c r="E379">
        <v>8750</v>
      </c>
      <c r="F379" s="20">
        <f t="shared" si="10"/>
        <v>9443832.3140248675</v>
      </c>
      <c r="G379">
        <v>0</v>
      </c>
      <c r="H379">
        <v>0</v>
      </c>
      <c r="I379" s="19">
        <f t="shared" si="11"/>
        <v>0</v>
      </c>
    </row>
    <row r="380" spans="1:9" x14ac:dyDescent="0.55000000000000004">
      <c r="A380">
        <v>378</v>
      </c>
      <c r="B380" s="2">
        <v>40200</v>
      </c>
      <c r="C380">
        <v>9.8999999463558197E-3</v>
      </c>
      <c r="D380">
        <v>9.729999874252826E-6</v>
      </c>
      <c r="E380">
        <v>6650</v>
      </c>
      <c r="F380" s="20">
        <f t="shared" si="10"/>
        <v>6766187.1011402989</v>
      </c>
      <c r="G380">
        <v>0</v>
      </c>
      <c r="H380">
        <v>0</v>
      </c>
      <c r="I380" s="19">
        <f t="shared" si="11"/>
        <v>0</v>
      </c>
    </row>
    <row r="381" spans="1:9" x14ac:dyDescent="0.55000000000000004">
      <c r="A381">
        <v>379</v>
      </c>
      <c r="B381" s="2">
        <v>40201</v>
      </c>
      <c r="C381">
        <v>9.9999997764825821E-3</v>
      </c>
      <c r="D381">
        <v>9.729999874252826E-6</v>
      </c>
      <c r="E381">
        <v>8000</v>
      </c>
      <c r="F381" s="20">
        <f t="shared" si="10"/>
        <v>8221993.7559869615</v>
      </c>
      <c r="G381">
        <v>0</v>
      </c>
      <c r="H381">
        <v>0</v>
      </c>
      <c r="I381" s="19">
        <f t="shared" si="11"/>
        <v>0</v>
      </c>
    </row>
    <row r="382" spans="1:9" x14ac:dyDescent="0.55000000000000004">
      <c r="A382">
        <v>380</v>
      </c>
      <c r="B382" s="2">
        <v>40202</v>
      </c>
      <c r="C382">
        <v>9.9999997764825821E-3</v>
      </c>
      <c r="D382">
        <v>9.4099996204022318E-6</v>
      </c>
      <c r="E382">
        <v>7700</v>
      </c>
      <c r="F382" s="20">
        <f t="shared" si="10"/>
        <v>8182784.4192436337</v>
      </c>
      <c r="G382">
        <v>0</v>
      </c>
      <c r="H382">
        <v>0</v>
      </c>
      <c r="I382" s="19">
        <f t="shared" si="11"/>
        <v>0</v>
      </c>
    </row>
    <row r="383" spans="1:9" x14ac:dyDescent="0.55000000000000004">
      <c r="A383">
        <v>381</v>
      </c>
      <c r="B383" s="2">
        <v>40203</v>
      </c>
      <c r="C383">
        <v>9.9999997764825821E-3</v>
      </c>
      <c r="D383">
        <v>9.4099996204022318E-6</v>
      </c>
      <c r="E383">
        <v>10550</v>
      </c>
      <c r="F383" s="20">
        <f t="shared" si="10"/>
        <v>11211477.353639005</v>
      </c>
      <c r="G383">
        <v>0</v>
      </c>
      <c r="H383">
        <v>0</v>
      </c>
      <c r="I383" s="19">
        <f t="shared" si="11"/>
        <v>0</v>
      </c>
    </row>
    <row r="384" spans="1:9" x14ac:dyDescent="0.55000000000000004">
      <c r="A384">
        <v>382</v>
      </c>
      <c r="B384" s="2">
        <v>40204</v>
      </c>
      <c r="C384">
        <v>1.0099999606609339E-2</v>
      </c>
      <c r="D384">
        <v>1.35000000227592E-5</v>
      </c>
      <c r="E384">
        <v>9750</v>
      </c>
      <c r="F384" s="20">
        <f t="shared" si="10"/>
        <v>7294444.1480315067</v>
      </c>
      <c r="G384">
        <v>0</v>
      </c>
      <c r="H384">
        <v>0</v>
      </c>
      <c r="I384" s="19">
        <f t="shared" si="11"/>
        <v>0</v>
      </c>
    </row>
    <row r="385" spans="1:9" x14ac:dyDescent="0.55000000000000004">
      <c r="A385">
        <v>383</v>
      </c>
      <c r="B385" s="2">
        <v>40205</v>
      </c>
      <c r="C385">
        <v>1.0099999606609339E-2</v>
      </c>
      <c r="D385">
        <v>1.35000000227592E-5</v>
      </c>
      <c r="E385">
        <v>8200</v>
      </c>
      <c r="F385" s="20">
        <f t="shared" si="10"/>
        <v>6134814.5655239336</v>
      </c>
      <c r="G385">
        <v>0</v>
      </c>
      <c r="H385">
        <v>0</v>
      </c>
      <c r="I385" s="19">
        <f t="shared" si="11"/>
        <v>0</v>
      </c>
    </row>
    <row r="386" spans="1:9" x14ac:dyDescent="0.55000000000000004">
      <c r="A386">
        <v>384</v>
      </c>
      <c r="B386" s="2">
        <v>40206</v>
      </c>
      <c r="C386">
        <v>1.0099999606609339E-2</v>
      </c>
      <c r="D386">
        <v>1.1559999620658351E-5</v>
      </c>
      <c r="E386">
        <v>8850</v>
      </c>
      <c r="F386" s="20">
        <f t="shared" ref="F386:F449" si="12">+(C386/D386)*E386</f>
        <v>7732266.3885521917</v>
      </c>
      <c r="G386">
        <v>0</v>
      </c>
      <c r="H386">
        <v>0</v>
      </c>
      <c r="I386" s="19">
        <f t="shared" ref="I386:I449" si="13">+E386*G386</f>
        <v>0</v>
      </c>
    </row>
    <row r="387" spans="1:9" x14ac:dyDescent="0.55000000000000004">
      <c r="A387">
        <v>385</v>
      </c>
      <c r="B387" s="2">
        <v>40207</v>
      </c>
      <c r="C387">
        <v>1.020000036805868E-2</v>
      </c>
      <c r="D387">
        <v>1.1559999620658351E-5</v>
      </c>
      <c r="E387">
        <v>9850</v>
      </c>
      <c r="F387" s="20">
        <f t="shared" si="12"/>
        <v>8691177.0694034118</v>
      </c>
      <c r="G387">
        <v>0</v>
      </c>
      <c r="H387">
        <v>0</v>
      </c>
      <c r="I387" s="19">
        <f t="shared" si="13"/>
        <v>0</v>
      </c>
    </row>
    <row r="388" spans="1:9" x14ac:dyDescent="0.55000000000000004">
      <c r="A388">
        <v>386</v>
      </c>
      <c r="B388" s="2">
        <v>40208</v>
      </c>
      <c r="C388">
        <v>1.020000036805868E-2</v>
      </c>
      <c r="D388">
        <v>1.203000010718824E-5</v>
      </c>
      <c r="E388">
        <v>10500</v>
      </c>
      <c r="F388" s="20">
        <f t="shared" si="12"/>
        <v>8902743.3840687238</v>
      </c>
      <c r="G388">
        <v>0</v>
      </c>
      <c r="H388">
        <v>0</v>
      </c>
      <c r="I388" s="19">
        <f t="shared" si="13"/>
        <v>0</v>
      </c>
    </row>
    <row r="389" spans="1:9" x14ac:dyDescent="0.55000000000000004">
      <c r="A389">
        <v>387</v>
      </c>
      <c r="B389" s="2">
        <v>40209</v>
      </c>
      <c r="C389">
        <v>1.020000036805868E-2</v>
      </c>
      <c r="D389">
        <v>1.203000010718824E-5</v>
      </c>
      <c r="E389">
        <v>8250</v>
      </c>
      <c r="F389" s="20">
        <f t="shared" si="12"/>
        <v>6995012.6589111397</v>
      </c>
      <c r="G389">
        <v>0</v>
      </c>
      <c r="H389">
        <v>0</v>
      </c>
      <c r="I389" s="19">
        <f t="shared" si="13"/>
        <v>0</v>
      </c>
    </row>
    <row r="390" spans="1:9" x14ac:dyDescent="0.55000000000000004">
      <c r="A390">
        <v>388</v>
      </c>
      <c r="B390" s="2">
        <v>40210</v>
      </c>
      <c r="C390">
        <v>1.030000019818544E-2</v>
      </c>
      <c r="D390">
        <v>1.195999993797159E-5</v>
      </c>
      <c r="E390">
        <v>9200</v>
      </c>
      <c r="F390" s="20">
        <f t="shared" si="12"/>
        <v>7923077.1166188903</v>
      </c>
      <c r="G390">
        <v>0</v>
      </c>
      <c r="H390">
        <v>0</v>
      </c>
      <c r="I390" s="19">
        <f t="shared" si="13"/>
        <v>0</v>
      </c>
    </row>
    <row r="391" spans="1:9" x14ac:dyDescent="0.55000000000000004">
      <c r="A391">
        <v>389</v>
      </c>
      <c r="B391" s="2">
        <v>40211</v>
      </c>
      <c r="C391">
        <v>1.030000019818544E-2</v>
      </c>
      <c r="D391">
        <v>1.195999993797159E-5</v>
      </c>
      <c r="E391">
        <v>7250</v>
      </c>
      <c r="F391" s="20">
        <f t="shared" si="12"/>
        <v>6243729.2495094519</v>
      </c>
      <c r="G391">
        <v>0</v>
      </c>
      <c r="H391">
        <v>0</v>
      </c>
      <c r="I391" s="19">
        <f t="shared" si="13"/>
        <v>0</v>
      </c>
    </row>
    <row r="392" spans="1:9" x14ac:dyDescent="0.55000000000000004">
      <c r="A392">
        <v>390</v>
      </c>
      <c r="B392" s="2">
        <v>40212</v>
      </c>
      <c r="C392">
        <v>1.030000019818544E-2</v>
      </c>
      <c r="D392">
        <v>1.6239999240497131E-5</v>
      </c>
      <c r="E392">
        <v>13500</v>
      </c>
      <c r="F392" s="20">
        <f t="shared" si="12"/>
        <v>8562192.6834059935</v>
      </c>
      <c r="G392">
        <v>0</v>
      </c>
      <c r="H392">
        <v>0</v>
      </c>
      <c r="I392" s="19">
        <f t="shared" si="13"/>
        <v>0</v>
      </c>
    </row>
    <row r="393" spans="1:9" x14ac:dyDescent="0.55000000000000004">
      <c r="A393">
        <v>391</v>
      </c>
      <c r="B393" s="2">
        <v>40213</v>
      </c>
      <c r="C393">
        <v>1.040000002831221E-2</v>
      </c>
      <c r="D393">
        <v>1.6239999240497131E-5</v>
      </c>
      <c r="E393">
        <v>11450</v>
      </c>
      <c r="F393" s="20">
        <f t="shared" si="12"/>
        <v>7332512.6781551242</v>
      </c>
      <c r="G393">
        <v>0</v>
      </c>
      <c r="H393">
        <v>0</v>
      </c>
      <c r="I393" s="19">
        <f t="shared" si="13"/>
        <v>0</v>
      </c>
    </row>
    <row r="394" spans="1:9" x14ac:dyDescent="0.55000000000000004">
      <c r="A394">
        <v>392</v>
      </c>
      <c r="B394" s="2">
        <v>40214</v>
      </c>
      <c r="C394">
        <v>1.040000002831221E-2</v>
      </c>
      <c r="D394">
        <v>2.214999949501362E-5</v>
      </c>
      <c r="E394">
        <v>11150</v>
      </c>
      <c r="F394" s="20">
        <f t="shared" si="12"/>
        <v>5235214.5805595117</v>
      </c>
      <c r="G394">
        <v>0</v>
      </c>
      <c r="H394">
        <v>0</v>
      </c>
      <c r="I394" s="19">
        <f t="shared" si="13"/>
        <v>0</v>
      </c>
    </row>
    <row r="395" spans="1:9" x14ac:dyDescent="0.55000000000000004">
      <c r="A395">
        <v>393</v>
      </c>
      <c r="B395" s="2">
        <v>40215</v>
      </c>
      <c r="C395">
        <v>1.040000002831221E-2</v>
      </c>
      <c r="D395">
        <v>2.214999949501362E-5</v>
      </c>
      <c r="E395">
        <v>9600</v>
      </c>
      <c r="F395" s="20">
        <f t="shared" si="12"/>
        <v>4507449.3249660376</v>
      </c>
      <c r="G395">
        <v>0</v>
      </c>
      <c r="H395">
        <v>0</v>
      </c>
      <c r="I395" s="19">
        <f t="shared" si="13"/>
        <v>0</v>
      </c>
    </row>
    <row r="396" spans="1:9" x14ac:dyDescent="0.55000000000000004">
      <c r="A396">
        <v>394</v>
      </c>
      <c r="B396" s="2">
        <v>40216</v>
      </c>
      <c r="C396">
        <v>1.049999985843897E-2</v>
      </c>
      <c r="D396">
        <v>1.8709999494603838E-5</v>
      </c>
      <c r="E396">
        <v>10850</v>
      </c>
      <c r="F396" s="20">
        <f t="shared" si="12"/>
        <v>6088989.9273872245</v>
      </c>
      <c r="G396">
        <v>0</v>
      </c>
      <c r="H396">
        <v>0</v>
      </c>
      <c r="I396" s="19">
        <f t="shared" si="13"/>
        <v>0</v>
      </c>
    </row>
    <row r="397" spans="1:9" x14ac:dyDescent="0.55000000000000004">
      <c r="A397">
        <v>395</v>
      </c>
      <c r="B397" s="2">
        <v>40217</v>
      </c>
      <c r="C397">
        <v>1.049999985843897E-2</v>
      </c>
      <c r="D397">
        <v>1.8709999494603838E-5</v>
      </c>
      <c r="E397">
        <v>10000</v>
      </c>
      <c r="F397" s="20">
        <f t="shared" si="12"/>
        <v>5611972.2833061973</v>
      </c>
      <c r="G397">
        <v>0</v>
      </c>
      <c r="H397">
        <v>0</v>
      </c>
      <c r="I397" s="19">
        <f t="shared" si="13"/>
        <v>0</v>
      </c>
    </row>
    <row r="398" spans="1:9" x14ac:dyDescent="0.55000000000000004">
      <c r="A398">
        <v>396</v>
      </c>
      <c r="B398" s="2">
        <v>40218</v>
      </c>
      <c r="C398">
        <v>1.049999985843897E-2</v>
      </c>
      <c r="D398">
        <v>1.8889999410021119E-5</v>
      </c>
      <c r="E398">
        <v>10350.400390625</v>
      </c>
      <c r="F398" s="20">
        <f t="shared" si="12"/>
        <v>5753266.5977053968</v>
      </c>
      <c r="G398">
        <v>0</v>
      </c>
      <c r="H398">
        <v>0</v>
      </c>
      <c r="I398" s="19">
        <f t="shared" si="13"/>
        <v>0</v>
      </c>
    </row>
    <row r="399" spans="1:9" x14ac:dyDescent="0.55000000000000004">
      <c r="A399">
        <v>397</v>
      </c>
      <c r="B399" s="2">
        <v>40219</v>
      </c>
      <c r="C399">
        <v>1.0599999688565729E-2</v>
      </c>
      <c r="D399">
        <v>1.8889999410021119E-5</v>
      </c>
      <c r="E399">
        <v>8400</v>
      </c>
      <c r="F399" s="20">
        <f t="shared" si="12"/>
        <v>4713605.0907824021</v>
      </c>
      <c r="G399">
        <v>0</v>
      </c>
      <c r="H399">
        <v>0</v>
      </c>
      <c r="I399" s="19">
        <f t="shared" si="13"/>
        <v>0</v>
      </c>
    </row>
    <row r="400" spans="1:9" x14ac:dyDescent="0.55000000000000004">
      <c r="A400">
        <v>398</v>
      </c>
      <c r="B400" s="2">
        <v>40220</v>
      </c>
      <c r="C400">
        <v>1.0599999688565729E-2</v>
      </c>
      <c r="D400">
        <v>1.6089999917312529E-5</v>
      </c>
      <c r="E400">
        <v>8450</v>
      </c>
      <c r="F400" s="20">
        <f t="shared" si="12"/>
        <v>5566811.5493279044</v>
      </c>
      <c r="G400">
        <v>0</v>
      </c>
      <c r="H400">
        <v>0</v>
      </c>
      <c r="I400" s="19">
        <f t="shared" si="13"/>
        <v>0</v>
      </c>
    </row>
    <row r="401" spans="1:9" x14ac:dyDescent="0.55000000000000004">
      <c r="A401">
        <v>399</v>
      </c>
      <c r="B401" s="2">
        <v>40221</v>
      </c>
      <c r="C401">
        <v>1.0599999688565729E-2</v>
      </c>
      <c r="D401">
        <v>1.6089999917312529E-5</v>
      </c>
      <c r="E401">
        <v>9150</v>
      </c>
      <c r="F401" s="20">
        <f t="shared" si="12"/>
        <v>6027967.535662761</v>
      </c>
      <c r="G401">
        <v>0</v>
      </c>
      <c r="H401">
        <v>0</v>
      </c>
      <c r="I401" s="19">
        <f t="shared" si="13"/>
        <v>0</v>
      </c>
    </row>
    <row r="402" spans="1:9" x14ac:dyDescent="0.55000000000000004">
      <c r="A402">
        <v>400</v>
      </c>
      <c r="B402" s="2">
        <v>40222</v>
      </c>
      <c r="C402">
        <v>1.070000045001507E-2</v>
      </c>
      <c r="D402">
        <v>2.0249999579391439E-5</v>
      </c>
      <c r="E402">
        <v>11600</v>
      </c>
      <c r="F402" s="20">
        <f t="shared" si="12"/>
        <v>6129383.1011479413</v>
      </c>
      <c r="G402">
        <v>0</v>
      </c>
      <c r="H402">
        <v>0</v>
      </c>
      <c r="I402" s="19">
        <f t="shared" si="13"/>
        <v>0</v>
      </c>
    </row>
    <row r="403" spans="1:9" x14ac:dyDescent="0.55000000000000004">
      <c r="A403">
        <v>401</v>
      </c>
      <c r="B403" s="2">
        <v>40223</v>
      </c>
      <c r="C403">
        <v>1.070000045001507E-2</v>
      </c>
      <c r="D403">
        <v>2.0249999579391439E-5</v>
      </c>
      <c r="E403">
        <v>10400</v>
      </c>
      <c r="F403" s="20">
        <f t="shared" si="12"/>
        <v>5495308.9872360853</v>
      </c>
      <c r="G403">
        <v>0</v>
      </c>
      <c r="H403">
        <v>0</v>
      </c>
      <c r="I403" s="19">
        <f t="shared" si="13"/>
        <v>0</v>
      </c>
    </row>
    <row r="404" spans="1:9" x14ac:dyDescent="0.55000000000000004">
      <c r="A404">
        <v>402</v>
      </c>
      <c r="B404" s="2">
        <v>40224</v>
      </c>
      <c r="C404">
        <v>1.070000045001507E-2</v>
      </c>
      <c r="D404">
        <v>2.325000059499871E-5</v>
      </c>
      <c r="E404">
        <v>8800</v>
      </c>
      <c r="F404" s="20">
        <f t="shared" si="12"/>
        <v>4049892.5398043776</v>
      </c>
      <c r="G404">
        <v>0</v>
      </c>
      <c r="H404">
        <v>0</v>
      </c>
      <c r="I404" s="19">
        <f t="shared" si="13"/>
        <v>0</v>
      </c>
    </row>
    <row r="405" spans="1:9" x14ac:dyDescent="0.55000000000000004">
      <c r="A405">
        <v>403</v>
      </c>
      <c r="B405" s="2">
        <v>40225</v>
      </c>
      <c r="C405">
        <v>1.080000028014183E-2</v>
      </c>
      <c r="D405">
        <v>2.325000059499871E-5</v>
      </c>
      <c r="E405">
        <v>9750</v>
      </c>
      <c r="F405" s="20">
        <f t="shared" si="12"/>
        <v>4529032.259639333</v>
      </c>
      <c r="G405">
        <v>0</v>
      </c>
      <c r="H405">
        <v>0</v>
      </c>
      <c r="I405" s="19">
        <f t="shared" si="13"/>
        <v>0</v>
      </c>
    </row>
    <row r="406" spans="1:9" x14ac:dyDescent="0.55000000000000004">
      <c r="A406">
        <v>404</v>
      </c>
      <c r="B406" s="2">
        <v>40226</v>
      </c>
      <c r="C406">
        <v>1.080000028014183E-2</v>
      </c>
      <c r="D406">
        <v>2.9150000045774501E-5</v>
      </c>
      <c r="E406">
        <v>11950</v>
      </c>
      <c r="F406" s="20">
        <f t="shared" si="12"/>
        <v>4427444.3617506288</v>
      </c>
      <c r="G406">
        <v>0</v>
      </c>
      <c r="H406">
        <v>0</v>
      </c>
      <c r="I406" s="19">
        <f t="shared" si="13"/>
        <v>0</v>
      </c>
    </row>
    <row r="407" spans="1:9" x14ac:dyDescent="0.55000000000000004">
      <c r="A407">
        <v>405</v>
      </c>
      <c r="B407" s="2">
        <v>40227</v>
      </c>
      <c r="C407">
        <v>1.080000028014183E-2</v>
      </c>
      <c r="D407">
        <v>2.9150000045774501E-5</v>
      </c>
      <c r="E407">
        <v>10400</v>
      </c>
      <c r="F407" s="20">
        <f t="shared" si="12"/>
        <v>3853173.3357495009</v>
      </c>
      <c r="G407">
        <v>0</v>
      </c>
      <c r="H407">
        <v>0</v>
      </c>
      <c r="I407" s="19">
        <f t="shared" si="13"/>
        <v>0</v>
      </c>
    </row>
    <row r="408" spans="1:9" x14ac:dyDescent="0.55000000000000004">
      <c r="A408">
        <v>406</v>
      </c>
      <c r="B408" s="2">
        <v>40228</v>
      </c>
      <c r="C408">
        <v>1.0900000110268589E-2</v>
      </c>
      <c r="D408">
        <v>2.2489999537356201E-5</v>
      </c>
      <c r="E408">
        <v>9600</v>
      </c>
      <c r="F408" s="20">
        <f t="shared" si="12"/>
        <v>4652734.6914689774</v>
      </c>
      <c r="G408">
        <v>0</v>
      </c>
      <c r="H408">
        <v>0</v>
      </c>
      <c r="I408" s="19">
        <f t="shared" si="13"/>
        <v>0</v>
      </c>
    </row>
    <row r="409" spans="1:9" x14ac:dyDescent="0.55000000000000004">
      <c r="A409">
        <v>407</v>
      </c>
      <c r="B409" s="2">
        <v>40229</v>
      </c>
      <c r="C409">
        <v>1.0900000110268589E-2</v>
      </c>
      <c r="D409">
        <v>2.2489999537356201E-5</v>
      </c>
      <c r="E409">
        <v>10400</v>
      </c>
      <c r="F409" s="20">
        <f t="shared" si="12"/>
        <v>5040462.5824247254</v>
      </c>
      <c r="G409">
        <v>0</v>
      </c>
      <c r="H409">
        <v>0</v>
      </c>
      <c r="I409" s="19">
        <f t="shared" si="13"/>
        <v>0</v>
      </c>
    </row>
    <row r="410" spans="1:9" x14ac:dyDescent="0.55000000000000004">
      <c r="A410">
        <v>408</v>
      </c>
      <c r="B410" s="2">
        <v>40230</v>
      </c>
      <c r="C410">
        <v>1.0900000110268589E-2</v>
      </c>
      <c r="D410">
        <v>2.6890000299317759E-5</v>
      </c>
      <c r="E410">
        <v>11150</v>
      </c>
      <c r="F410" s="20">
        <f t="shared" si="12"/>
        <v>4519709.9247551253</v>
      </c>
      <c r="G410">
        <v>0</v>
      </c>
      <c r="H410">
        <v>0</v>
      </c>
      <c r="I410" s="19">
        <f t="shared" si="13"/>
        <v>0</v>
      </c>
    </row>
    <row r="411" spans="1:9" x14ac:dyDescent="0.55000000000000004">
      <c r="A411">
        <v>409</v>
      </c>
      <c r="B411" s="2">
        <v>40231</v>
      </c>
      <c r="C411">
        <v>1.099999994039536E-2</v>
      </c>
      <c r="D411">
        <v>2.6890000299317759E-5</v>
      </c>
      <c r="E411">
        <v>13000</v>
      </c>
      <c r="F411" s="20">
        <f t="shared" si="12"/>
        <v>5317961.9796719681</v>
      </c>
      <c r="G411">
        <v>0</v>
      </c>
      <c r="H411">
        <v>0</v>
      </c>
      <c r="I411" s="19">
        <f t="shared" si="13"/>
        <v>0</v>
      </c>
    </row>
    <row r="412" spans="1:9" x14ac:dyDescent="0.55000000000000004">
      <c r="A412">
        <v>410</v>
      </c>
      <c r="B412" s="2">
        <v>40232</v>
      </c>
      <c r="C412">
        <v>1.099999994039536E-2</v>
      </c>
      <c r="D412">
        <v>3.1539999326923862E-5</v>
      </c>
      <c r="E412">
        <v>12500</v>
      </c>
      <c r="F412" s="20">
        <f t="shared" si="12"/>
        <v>4359543.5063172709</v>
      </c>
      <c r="G412">
        <v>0</v>
      </c>
      <c r="H412">
        <v>0</v>
      </c>
      <c r="I412" s="19">
        <f t="shared" si="13"/>
        <v>0</v>
      </c>
    </row>
    <row r="413" spans="1:9" x14ac:dyDescent="0.55000000000000004">
      <c r="A413">
        <v>411</v>
      </c>
      <c r="B413" s="2">
        <v>40233</v>
      </c>
      <c r="C413">
        <v>1.099999994039536E-2</v>
      </c>
      <c r="D413">
        <v>3.1539999326923862E-5</v>
      </c>
      <c r="E413">
        <v>8550</v>
      </c>
      <c r="F413" s="20">
        <f t="shared" si="12"/>
        <v>2981927.7583210133</v>
      </c>
      <c r="G413">
        <v>0</v>
      </c>
      <c r="H413">
        <v>0</v>
      </c>
      <c r="I413" s="19">
        <f t="shared" si="13"/>
        <v>0</v>
      </c>
    </row>
    <row r="414" spans="1:9" x14ac:dyDescent="0.55000000000000004">
      <c r="A414">
        <v>412</v>
      </c>
      <c r="B414" s="2">
        <v>40234</v>
      </c>
      <c r="C414">
        <v>1.1099999770522119E-2</v>
      </c>
      <c r="D414">
        <v>2.782000046863686E-5</v>
      </c>
      <c r="E414">
        <v>7700</v>
      </c>
      <c r="F414" s="20">
        <f t="shared" si="12"/>
        <v>3072250.0644590473</v>
      </c>
      <c r="G414">
        <v>0</v>
      </c>
      <c r="H414">
        <v>0</v>
      </c>
      <c r="I414" s="19">
        <f t="shared" si="13"/>
        <v>0</v>
      </c>
    </row>
    <row r="415" spans="1:9" x14ac:dyDescent="0.55000000000000004">
      <c r="A415">
        <v>413</v>
      </c>
      <c r="B415" s="2">
        <v>40235</v>
      </c>
      <c r="C415">
        <v>1.1099999770522119E-2</v>
      </c>
      <c r="D415">
        <v>2.782000046863686E-5</v>
      </c>
      <c r="E415">
        <v>8600</v>
      </c>
      <c r="F415" s="20">
        <f t="shared" si="12"/>
        <v>3431344.2278373777</v>
      </c>
      <c r="G415">
        <v>0</v>
      </c>
      <c r="H415">
        <v>0</v>
      </c>
      <c r="I415" s="19">
        <f t="shared" si="13"/>
        <v>0</v>
      </c>
    </row>
    <row r="416" spans="1:9" x14ac:dyDescent="0.55000000000000004">
      <c r="A416">
        <v>414</v>
      </c>
      <c r="B416" s="2">
        <v>40236</v>
      </c>
      <c r="C416">
        <v>1.1099999770522119E-2</v>
      </c>
      <c r="D416">
        <v>3.2520001695957028E-5</v>
      </c>
      <c r="E416">
        <v>8600</v>
      </c>
      <c r="F416" s="20">
        <f t="shared" si="12"/>
        <v>2935424.1404716182</v>
      </c>
      <c r="G416">
        <v>0</v>
      </c>
      <c r="H416">
        <v>0</v>
      </c>
      <c r="I416" s="19">
        <f t="shared" si="13"/>
        <v>0</v>
      </c>
    </row>
    <row r="417" spans="1:9" x14ac:dyDescent="0.55000000000000004">
      <c r="A417">
        <v>415</v>
      </c>
      <c r="B417" s="2">
        <v>40237</v>
      </c>
      <c r="C417">
        <v>1.119999960064888E-2</v>
      </c>
      <c r="D417">
        <v>3.2520001695957028E-5</v>
      </c>
      <c r="E417">
        <v>7800</v>
      </c>
      <c r="F417" s="20">
        <f t="shared" si="12"/>
        <v>2686346.6275871103</v>
      </c>
      <c r="G417">
        <v>0</v>
      </c>
      <c r="H417">
        <v>0</v>
      </c>
      <c r="I417" s="19">
        <f t="shared" si="13"/>
        <v>0</v>
      </c>
    </row>
    <row r="418" spans="1:9" x14ac:dyDescent="0.55000000000000004">
      <c r="A418">
        <v>416</v>
      </c>
      <c r="B418" s="2">
        <v>40238</v>
      </c>
      <c r="C418">
        <v>1.119999960064888E-2</v>
      </c>
      <c r="D418">
        <v>3.4960001357831061E-5</v>
      </c>
      <c r="E418">
        <v>9750</v>
      </c>
      <c r="F418" s="20">
        <f t="shared" si="12"/>
        <v>3123569.5613571741</v>
      </c>
      <c r="G418">
        <v>0</v>
      </c>
      <c r="H418">
        <v>0</v>
      </c>
      <c r="I418" s="19">
        <f t="shared" si="13"/>
        <v>0</v>
      </c>
    </row>
    <row r="419" spans="1:9" x14ac:dyDescent="0.55000000000000004">
      <c r="A419">
        <v>417</v>
      </c>
      <c r="B419" s="2">
        <v>40239</v>
      </c>
      <c r="C419">
        <v>1.119999960064888E-2</v>
      </c>
      <c r="D419">
        <v>3.4960001357831061E-5</v>
      </c>
      <c r="E419">
        <v>9400</v>
      </c>
      <c r="F419" s="20">
        <f t="shared" si="12"/>
        <v>3011441.423257173</v>
      </c>
      <c r="G419">
        <v>0</v>
      </c>
      <c r="H419">
        <v>0</v>
      </c>
      <c r="I419" s="19">
        <f t="shared" si="13"/>
        <v>0</v>
      </c>
    </row>
    <row r="420" spans="1:9" x14ac:dyDescent="0.55000000000000004">
      <c r="A420">
        <v>418</v>
      </c>
      <c r="B420" s="2">
        <v>40240</v>
      </c>
      <c r="C420">
        <v>1.130000036209822E-2</v>
      </c>
      <c r="D420">
        <v>2.782000046863686E-5</v>
      </c>
      <c r="E420">
        <v>7600</v>
      </c>
      <c r="F420" s="20">
        <f t="shared" si="12"/>
        <v>3086987.8254949749</v>
      </c>
      <c r="G420">
        <v>0</v>
      </c>
      <c r="H420">
        <v>0</v>
      </c>
      <c r="I420" s="19">
        <f t="shared" si="13"/>
        <v>0</v>
      </c>
    </row>
    <row r="421" spans="1:9" x14ac:dyDescent="0.55000000000000004">
      <c r="A421">
        <v>419</v>
      </c>
      <c r="B421" s="2">
        <v>40241</v>
      </c>
      <c r="C421">
        <v>1.130000036209822E-2</v>
      </c>
      <c r="D421">
        <v>2.782000046863686E-5</v>
      </c>
      <c r="E421">
        <v>9250</v>
      </c>
      <c r="F421" s="20">
        <f t="shared" si="12"/>
        <v>3757189.1297142785</v>
      </c>
      <c r="G421">
        <v>0</v>
      </c>
      <c r="H421">
        <v>0</v>
      </c>
      <c r="I421" s="19">
        <f t="shared" si="13"/>
        <v>0</v>
      </c>
    </row>
    <row r="422" spans="1:9" x14ac:dyDescent="0.55000000000000004">
      <c r="A422">
        <v>420</v>
      </c>
      <c r="B422" s="2">
        <v>40242</v>
      </c>
      <c r="C422">
        <v>1.130000036209822E-2</v>
      </c>
      <c r="D422">
        <v>3.288999869255349E-5</v>
      </c>
      <c r="E422">
        <v>8550</v>
      </c>
      <c r="F422" s="20">
        <f t="shared" si="12"/>
        <v>2937519.2136390707</v>
      </c>
      <c r="G422">
        <v>0</v>
      </c>
      <c r="H422">
        <v>0</v>
      </c>
      <c r="I422" s="19">
        <f t="shared" si="13"/>
        <v>0</v>
      </c>
    </row>
    <row r="423" spans="1:9" x14ac:dyDescent="0.55000000000000004">
      <c r="A423">
        <v>421</v>
      </c>
      <c r="B423" s="2">
        <v>40243</v>
      </c>
      <c r="C423">
        <v>1.1400000192224979E-2</v>
      </c>
      <c r="D423">
        <v>3.288999869255349E-5</v>
      </c>
      <c r="E423">
        <v>8850</v>
      </c>
      <c r="F423" s="20">
        <f t="shared" si="12"/>
        <v>3067497.8933347664</v>
      </c>
      <c r="G423">
        <v>0</v>
      </c>
      <c r="H423">
        <v>0</v>
      </c>
      <c r="I423" s="19">
        <f t="shared" si="13"/>
        <v>0</v>
      </c>
    </row>
    <row r="424" spans="1:9" x14ac:dyDescent="0.55000000000000004">
      <c r="A424">
        <v>422</v>
      </c>
      <c r="B424" s="2">
        <v>40244</v>
      </c>
      <c r="C424">
        <v>1.1400000192224979E-2</v>
      </c>
      <c r="D424">
        <v>3.2520001695957028E-5</v>
      </c>
      <c r="E424">
        <v>8950</v>
      </c>
      <c r="F424" s="20">
        <f t="shared" si="12"/>
        <v>3137453.7638200121</v>
      </c>
      <c r="G424">
        <v>0</v>
      </c>
      <c r="H424">
        <v>0</v>
      </c>
      <c r="I424" s="19">
        <f t="shared" si="13"/>
        <v>0</v>
      </c>
    </row>
    <row r="425" spans="1:9" x14ac:dyDescent="0.55000000000000004">
      <c r="A425">
        <v>423</v>
      </c>
      <c r="B425" s="2">
        <v>40245</v>
      </c>
      <c r="C425">
        <v>1.1400000192224979E-2</v>
      </c>
      <c r="D425">
        <v>3.2520001695957028E-5</v>
      </c>
      <c r="E425">
        <v>6250</v>
      </c>
      <c r="F425" s="20">
        <f t="shared" si="12"/>
        <v>2190959.332276545</v>
      </c>
      <c r="G425">
        <v>0</v>
      </c>
      <c r="H425">
        <v>0</v>
      </c>
      <c r="I425" s="19">
        <f t="shared" si="13"/>
        <v>0</v>
      </c>
    </row>
    <row r="426" spans="1:9" x14ac:dyDescent="0.55000000000000004">
      <c r="A426">
        <v>424</v>
      </c>
      <c r="B426" s="2">
        <v>40246</v>
      </c>
      <c r="C426">
        <v>1.150000002235174E-2</v>
      </c>
      <c r="D426">
        <v>3.33399984810967E-5</v>
      </c>
      <c r="E426">
        <v>7300</v>
      </c>
      <c r="F426" s="20">
        <f t="shared" si="12"/>
        <v>2517996.520328762</v>
      </c>
      <c r="G426">
        <v>0</v>
      </c>
      <c r="H426">
        <v>0</v>
      </c>
      <c r="I426" s="19">
        <f t="shared" si="13"/>
        <v>0</v>
      </c>
    </row>
    <row r="427" spans="1:9" x14ac:dyDescent="0.55000000000000004">
      <c r="A427">
        <v>425</v>
      </c>
      <c r="B427" s="2">
        <v>40247</v>
      </c>
      <c r="C427">
        <v>1.150000002235174E-2</v>
      </c>
      <c r="D427">
        <v>3.33399984810967E-5</v>
      </c>
      <c r="E427">
        <v>8100</v>
      </c>
      <c r="F427" s="20">
        <f t="shared" si="12"/>
        <v>2793941.3444743799</v>
      </c>
      <c r="G427">
        <v>0</v>
      </c>
      <c r="H427">
        <v>0</v>
      </c>
      <c r="I427" s="19">
        <f t="shared" si="13"/>
        <v>0</v>
      </c>
    </row>
    <row r="428" spans="1:9" x14ac:dyDescent="0.55000000000000004">
      <c r="A428">
        <v>426</v>
      </c>
      <c r="B428" s="2">
        <v>40248</v>
      </c>
      <c r="C428">
        <v>1.150000002235174E-2</v>
      </c>
      <c r="D428">
        <v>3.288999869255349E-5</v>
      </c>
      <c r="E428">
        <v>6650</v>
      </c>
      <c r="F428" s="20">
        <f t="shared" si="12"/>
        <v>2325174.9221246857</v>
      </c>
      <c r="G428">
        <v>0</v>
      </c>
      <c r="H428">
        <v>0</v>
      </c>
      <c r="I428" s="19">
        <f t="shared" si="13"/>
        <v>0</v>
      </c>
    </row>
    <row r="429" spans="1:9" x14ac:dyDescent="0.55000000000000004">
      <c r="A429">
        <v>427</v>
      </c>
      <c r="B429" s="2">
        <v>40249</v>
      </c>
      <c r="C429">
        <v>1.1599999852478501E-2</v>
      </c>
      <c r="D429">
        <v>3.288999869255349E-5</v>
      </c>
      <c r="E429">
        <v>6050</v>
      </c>
      <c r="F429" s="20">
        <f t="shared" si="12"/>
        <v>2133779.3219001899</v>
      </c>
      <c r="G429">
        <v>0</v>
      </c>
      <c r="H429">
        <v>0</v>
      </c>
      <c r="I429" s="19">
        <f t="shared" si="13"/>
        <v>0</v>
      </c>
    </row>
    <row r="430" spans="1:9" x14ac:dyDescent="0.55000000000000004">
      <c r="A430">
        <v>428</v>
      </c>
      <c r="B430" s="2">
        <v>40250</v>
      </c>
      <c r="C430">
        <v>1.1599999852478501E-2</v>
      </c>
      <c r="D430">
        <v>3.5590001061791547E-5</v>
      </c>
      <c r="E430">
        <v>7650</v>
      </c>
      <c r="F430" s="20">
        <f t="shared" si="12"/>
        <v>2493396.9155378691</v>
      </c>
      <c r="G430">
        <v>0</v>
      </c>
      <c r="H430">
        <v>0</v>
      </c>
      <c r="I430" s="19">
        <f t="shared" si="13"/>
        <v>0</v>
      </c>
    </row>
    <row r="431" spans="1:9" x14ac:dyDescent="0.55000000000000004">
      <c r="A431">
        <v>429</v>
      </c>
      <c r="B431" s="2">
        <v>40251</v>
      </c>
      <c r="C431">
        <v>1.1599999852478501E-2</v>
      </c>
      <c r="D431">
        <v>3.5590001061791547E-5</v>
      </c>
      <c r="E431">
        <v>6250</v>
      </c>
      <c r="F431" s="20">
        <f t="shared" si="12"/>
        <v>2037088.9832825728</v>
      </c>
      <c r="G431">
        <v>0</v>
      </c>
      <c r="H431">
        <v>0</v>
      </c>
      <c r="I431" s="19">
        <f t="shared" si="13"/>
        <v>0</v>
      </c>
    </row>
    <row r="432" spans="1:9" x14ac:dyDescent="0.55000000000000004">
      <c r="A432">
        <v>430</v>
      </c>
      <c r="B432" s="2">
        <v>40252</v>
      </c>
      <c r="C432">
        <v>1.169999968260527E-2</v>
      </c>
      <c r="D432">
        <v>2.7930000214837492E-5</v>
      </c>
      <c r="E432">
        <v>6750</v>
      </c>
      <c r="F432" s="20">
        <f t="shared" si="12"/>
        <v>2827604.6276444714</v>
      </c>
      <c r="G432">
        <v>0</v>
      </c>
      <c r="H432">
        <v>0</v>
      </c>
      <c r="I432" s="19">
        <f t="shared" si="13"/>
        <v>0</v>
      </c>
    </row>
    <row r="433" spans="1:9" x14ac:dyDescent="0.55000000000000004">
      <c r="A433">
        <v>431</v>
      </c>
      <c r="B433" s="2">
        <v>40253</v>
      </c>
      <c r="C433">
        <v>1.169999968260527E-2</v>
      </c>
      <c r="D433">
        <v>2.7930000214837492E-5</v>
      </c>
      <c r="E433">
        <v>6300</v>
      </c>
      <c r="F433" s="20">
        <f t="shared" si="12"/>
        <v>2639097.6524681733</v>
      </c>
      <c r="G433">
        <v>0</v>
      </c>
      <c r="H433">
        <v>0</v>
      </c>
      <c r="I433" s="19">
        <f t="shared" si="13"/>
        <v>0</v>
      </c>
    </row>
    <row r="434" spans="1:9" x14ac:dyDescent="0.55000000000000004">
      <c r="A434">
        <v>432</v>
      </c>
      <c r="B434" s="2">
        <v>40254</v>
      </c>
      <c r="C434">
        <v>1.169999968260527E-2</v>
      </c>
      <c r="D434">
        <v>2.7699999918695539E-5</v>
      </c>
      <c r="E434">
        <v>6800</v>
      </c>
      <c r="F434" s="20">
        <f t="shared" si="12"/>
        <v>2872202.0965790139</v>
      </c>
      <c r="G434">
        <v>0</v>
      </c>
      <c r="H434">
        <v>0</v>
      </c>
      <c r="I434" s="19">
        <f t="shared" si="13"/>
        <v>0</v>
      </c>
    </row>
    <row r="435" spans="1:9" x14ac:dyDescent="0.55000000000000004">
      <c r="A435">
        <v>433</v>
      </c>
      <c r="B435" s="2">
        <v>40255</v>
      </c>
      <c r="C435">
        <v>1.18000004440546E-2</v>
      </c>
      <c r="D435">
        <v>2.7699999918695539E-5</v>
      </c>
      <c r="E435">
        <v>7000</v>
      </c>
      <c r="F435" s="20">
        <f t="shared" si="12"/>
        <v>2981949.5794522744</v>
      </c>
      <c r="G435">
        <v>0</v>
      </c>
      <c r="H435">
        <v>0</v>
      </c>
      <c r="I435" s="19">
        <f t="shared" si="13"/>
        <v>0</v>
      </c>
    </row>
    <row r="436" spans="1:9" x14ac:dyDescent="0.55000000000000004">
      <c r="A436">
        <v>434</v>
      </c>
      <c r="B436" s="2">
        <v>40256</v>
      </c>
      <c r="C436">
        <v>1.18000004440546E-2</v>
      </c>
      <c r="D436">
        <v>2.9959999665152282E-5</v>
      </c>
      <c r="E436">
        <v>7650</v>
      </c>
      <c r="F436" s="20">
        <f t="shared" si="12"/>
        <v>3013017.5035353713</v>
      </c>
      <c r="G436">
        <v>0</v>
      </c>
      <c r="H436">
        <v>0</v>
      </c>
      <c r="I436" s="19">
        <f t="shared" si="13"/>
        <v>0</v>
      </c>
    </row>
    <row r="437" spans="1:9" x14ac:dyDescent="0.55000000000000004">
      <c r="A437">
        <v>435</v>
      </c>
      <c r="B437" s="2">
        <v>40257</v>
      </c>
      <c r="C437">
        <v>1.18000004440546E-2</v>
      </c>
      <c r="D437">
        <v>2.9959999665152282E-5</v>
      </c>
      <c r="E437">
        <v>9600</v>
      </c>
      <c r="F437" s="20">
        <f t="shared" si="12"/>
        <v>3781041.5730639957</v>
      </c>
      <c r="G437">
        <v>0</v>
      </c>
      <c r="H437">
        <v>0</v>
      </c>
      <c r="I437" s="19">
        <f t="shared" si="13"/>
        <v>0</v>
      </c>
    </row>
    <row r="438" spans="1:9" x14ac:dyDescent="0.55000000000000004">
      <c r="A438">
        <v>436</v>
      </c>
      <c r="B438" s="2">
        <v>40258</v>
      </c>
      <c r="C438">
        <v>1.1900000274181369E-2</v>
      </c>
      <c r="D438">
        <v>4.076999903190881E-5</v>
      </c>
      <c r="E438">
        <v>9150</v>
      </c>
      <c r="F438" s="20">
        <f t="shared" si="12"/>
        <v>2670713.8850687789</v>
      </c>
      <c r="G438">
        <v>0</v>
      </c>
      <c r="H438">
        <v>0</v>
      </c>
      <c r="I438" s="19">
        <f t="shared" si="13"/>
        <v>0</v>
      </c>
    </row>
    <row r="439" spans="1:9" x14ac:dyDescent="0.55000000000000004">
      <c r="A439">
        <v>437</v>
      </c>
      <c r="B439" s="2">
        <v>40259</v>
      </c>
      <c r="C439">
        <v>1.1900000274181369E-2</v>
      </c>
      <c r="D439">
        <v>4.076999903190881E-5</v>
      </c>
      <c r="E439">
        <v>8950</v>
      </c>
      <c r="F439" s="20">
        <f t="shared" si="12"/>
        <v>2612337.6252858546</v>
      </c>
      <c r="G439">
        <v>0</v>
      </c>
      <c r="H439">
        <v>0</v>
      </c>
      <c r="I439" s="19">
        <f t="shared" si="13"/>
        <v>0</v>
      </c>
    </row>
    <row r="440" spans="1:9" x14ac:dyDescent="0.55000000000000004">
      <c r="A440">
        <v>438</v>
      </c>
      <c r="B440" s="2">
        <v>40260</v>
      </c>
      <c r="C440">
        <v>1.1900000274181369E-2</v>
      </c>
      <c r="D440">
        <v>4.6519999159500003E-5</v>
      </c>
      <c r="E440">
        <v>10350</v>
      </c>
      <c r="F440" s="20">
        <f t="shared" si="12"/>
        <v>2647571.0460675117</v>
      </c>
      <c r="G440">
        <v>0</v>
      </c>
      <c r="H440">
        <v>0</v>
      </c>
      <c r="I440" s="19">
        <f t="shared" si="13"/>
        <v>0</v>
      </c>
    </row>
    <row r="441" spans="1:9" x14ac:dyDescent="0.55000000000000004">
      <c r="A441">
        <v>439</v>
      </c>
      <c r="B441" s="2">
        <v>40261</v>
      </c>
      <c r="C441">
        <v>1.200000010430813E-2</v>
      </c>
      <c r="D441">
        <v>4.6519999159500003E-5</v>
      </c>
      <c r="E441">
        <v>8550</v>
      </c>
      <c r="F441" s="20">
        <f t="shared" si="12"/>
        <v>2205503.0684772106</v>
      </c>
      <c r="G441">
        <v>0</v>
      </c>
      <c r="H441">
        <v>0</v>
      </c>
      <c r="I441" s="19">
        <f t="shared" si="13"/>
        <v>0</v>
      </c>
    </row>
    <row r="442" spans="1:9" x14ac:dyDescent="0.55000000000000004">
      <c r="A442">
        <v>440</v>
      </c>
      <c r="B442" s="2">
        <v>40262</v>
      </c>
      <c r="C442">
        <v>1.200000010430813E-2</v>
      </c>
      <c r="D442">
        <v>4.220999835524708E-5</v>
      </c>
      <c r="E442">
        <v>9350</v>
      </c>
      <c r="F442" s="20">
        <f t="shared" si="12"/>
        <v>2658138.0087008118</v>
      </c>
      <c r="G442">
        <v>0</v>
      </c>
      <c r="H442">
        <v>0</v>
      </c>
      <c r="I442" s="19">
        <f t="shared" si="13"/>
        <v>0</v>
      </c>
    </row>
    <row r="443" spans="1:9" x14ac:dyDescent="0.55000000000000004">
      <c r="A443">
        <v>441</v>
      </c>
      <c r="B443" s="2">
        <v>40263</v>
      </c>
      <c r="C443">
        <v>1.200000010430813E-2</v>
      </c>
      <c r="D443">
        <v>4.220999835524708E-5</v>
      </c>
      <c r="E443">
        <v>9850</v>
      </c>
      <c r="F443" s="20">
        <f t="shared" si="12"/>
        <v>2800284.4262783956</v>
      </c>
      <c r="G443">
        <v>0</v>
      </c>
      <c r="H443">
        <v>0</v>
      </c>
      <c r="I443" s="19">
        <f t="shared" si="13"/>
        <v>0</v>
      </c>
    </row>
    <row r="444" spans="1:9" x14ac:dyDescent="0.55000000000000004">
      <c r="A444">
        <v>442</v>
      </c>
      <c r="B444" s="2">
        <v>40264</v>
      </c>
      <c r="C444">
        <v>1.2099999934434891E-2</v>
      </c>
      <c r="D444">
        <v>3.9490001654485241E-5</v>
      </c>
      <c r="E444">
        <v>8900</v>
      </c>
      <c r="F444" s="20">
        <f t="shared" si="12"/>
        <v>2727019.3695785576</v>
      </c>
      <c r="G444">
        <v>0</v>
      </c>
      <c r="H444">
        <v>0</v>
      </c>
      <c r="I444" s="19">
        <f t="shared" si="13"/>
        <v>0</v>
      </c>
    </row>
    <row r="445" spans="1:9" x14ac:dyDescent="0.55000000000000004">
      <c r="A445">
        <v>443</v>
      </c>
      <c r="B445" s="2">
        <v>40265</v>
      </c>
      <c r="C445">
        <v>1.2099999934434891E-2</v>
      </c>
      <c r="D445">
        <v>3.9490001654485241E-5</v>
      </c>
      <c r="E445">
        <v>9300</v>
      </c>
      <c r="F445" s="20">
        <f t="shared" si="12"/>
        <v>2849582.0378742227</v>
      </c>
      <c r="G445">
        <v>0</v>
      </c>
      <c r="H445">
        <v>0</v>
      </c>
      <c r="I445" s="19">
        <f t="shared" si="13"/>
        <v>0</v>
      </c>
    </row>
    <row r="446" spans="1:9" x14ac:dyDescent="0.55000000000000004">
      <c r="A446">
        <v>444</v>
      </c>
      <c r="B446" s="2">
        <v>40266</v>
      </c>
      <c r="C446">
        <v>1.2099999934434891E-2</v>
      </c>
      <c r="D446">
        <v>4.3569998524617397E-5</v>
      </c>
      <c r="E446">
        <v>9750</v>
      </c>
      <c r="F446" s="20">
        <f t="shared" si="12"/>
        <v>2707711.8052708535</v>
      </c>
      <c r="G446">
        <v>0</v>
      </c>
      <c r="H446">
        <v>0</v>
      </c>
      <c r="I446" s="19">
        <f t="shared" si="13"/>
        <v>0</v>
      </c>
    </row>
    <row r="447" spans="1:9" x14ac:dyDescent="0.55000000000000004">
      <c r="A447">
        <v>445</v>
      </c>
      <c r="B447" s="2">
        <v>40267</v>
      </c>
      <c r="C447">
        <v>1.219999976456165E-2</v>
      </c>
      <c r="D447">
        <v>4.3569998524617397E-5</v>
      </c>
      <c r="E447">
        <v>10750</v>
      </c>
      <c r="F447" s="20">
        <f t="shared" si="12"/>
        <v>3010098.7355998405</v>
      </c>
      <c r="G447">
        <v>0</v>
      </c>
      <c r="H447">
        <v>0</v>
      </c>
      <c r="I447" s="19">
        <f t="shared" si="13"/>
        <v>0</v>
      </c>
    </row>
    <row r="448" spans="1:9" x14ac:dyDescent="0.55000000000000004">
      <c r="A448">
        <v>446</v>
      </c>
      <c r="B448" s="2">
        <v>40268</v>
      </c>
      <c r="C448">
        <v>1.219999976456165E-2</v>
      </c>
      <c r="D448">
        <v>4.6979999751783907E-5</v>
      </c>
      <c r="E448">
        <v>10450</v>
      </c>
      <c r="F448" s="20">
        <f t="shared" si="12"/>
        <v>2713707.9228023672</v>
      </c>
      <c r="G448">
        <v>0</v>
      </c>
      <c r="H448">
        <v>0</v>
      </c>
      <c r="I448" s="19">
        <f t="shared" si="13"/>
        <v>0</v>
      </c>
    </row>
    <row r="449" spans="1:9" x14ac:dyDescent="0.55000000000000004">
      <c r="A449">
        <v>447</v>
      </c>
      <c r="B449" s="2">
        <v>40269</v>
      </c>
      <c r="C449">
        <v>1.219999976456165E-2</v>
      </c>
      <c r="D449">
        <v>4.6979999751783907E-5</v>
      </c>
      <c r="E449">
        <v>8400</v>
      </c>
      <c r="F449" s="20">
        <f t="shared" si="12"/>
        <v>2181353.7369894627</v>
      </c>
      <c r="G449">
        <v>0</v>
      </c>
      <c r="H449">
        <v>0</v>
      </c>
      <c r="I449" s="19">
        <f t="shared" si="13"/>
        <v>0</v>
      </c>
    </row>
    <row r="450" spans="1:9" x14ac:dyDescent="0.55000000000000004">
      <c r="A450">
        <v>448</v>
      </c>
      <c r="B450" s="2">
        <v>40270</v>
      </c>
      <c r="C450">
        <v>1.2299999594688421E-2</v>
      </c>
      <c r="D450">
        <v>4.4770000386051827E-5</v>
      </c>
      <c r="E450">
        <v>7800</v>
      </c>
      <c r="F450" s="20">
        <f t="shared" ref="F450:F513" si="14">+(C450/D450)*E450</f>
        <v>2142952.7811319823</v>
      </c>
      <c r="G450">
        <v>0</v>
      </c>
      <c r="H450">
        <v>0</v>
      </c>
      <c r="I450" s="19">
        <f t="shared" ref="I450:I513" si="15">+E450*G450</f>
        <v>0</v>
      </c>
    </row>
    <row r="451" spans="1:9" x14ac:dyDescent="0.55000000000000004">
      <c r="A451">
        <v>449</v>
      </c>
      <c r="B451" s="2">
        <v>40271</v>
      </c>
      <c r="C451">
        <v>1.2299999594688421E-2</v>
      </c>
      <c r="D451">
        <v>4.4770000386051827E-5</v>
      </c>
      <c r="E451">
        <v>8050</v>
      </c>
      <c r="F451" s="20">
        <f t="shared" si="14"/>
        <v>2211637.1651426228</v>
      </c>
      <c r="G451">
        <v>0</v>
      </c>
      <c r="H451">
        <v>0</v>
      </c>
      <c r="I451" s="19">
        <f t="shared" si="15"/>
        <v>0</v>
      </c>
    </row>
    <row r="452" spans="1:9" x14ac:dyDescent="0.55000000000000004">
      <c r="A452">
        <v>450</v>
      </c>
      <c r="B452" s="2">
        <v>40272</v>
      </c>
      <c r="C452">
        <v>1.2299999594688421E-2</v>
      </c>
      <c r="D452">
        <v>5.0219998229295022E-5</v>
      </c>
      <c r="E452">
        <v>8550.259765625</v>
      </c>
      <c r="F452" s="20">
        <f t="shared" si="14"/>
        <v>2094149.6487413265</v>
      </c>
      <c r="G452">
        <v>0</v>
      </c>
      <c r="H452">
        <v>0</v>
      </c>
      <c r="I452" s="19">
        <f t="shared" si="15"/>
        <v>0</v>
      </c>
    </row>
    <row r="453" spans="1:9" x14ac:dyDescent="0.55000000000000004">
      <c r="A453">
        <v>451</v>
      </c>
      <c r="B453" s="2">
        <v>40273</v>
      </c>
      <c r="C453">
        <v>1.2400000356137751E-2</v>
      </c>
      <c r="D453">
        <v>5.0219998229295022E-5</v>
      </c>
      <c r="E453">
        <v>7650</v>
      </c>
      <c r="F453" s="20">
        <f t="shared" si="14"/>
        <v>1888889.0097395254</v>
      </c>
      <c r="G453">
        <v>0</v>
      </c>
      <c r="H453">
        <v>0</v>
      </c>
      <c r="I453" s="19">
        <f t="shared" si="15"/>
        <v>0</v>
      </c>
    </row>
    <row r="454" spans="1:9" x14ac:dyDescent="0.55000000000000004">
      <c r="A454">
        <v>452</v>
      </c>
      <c r="B454" s="2">
        <v>40274</v>
      </c>
      <c r="C454">
        <v>1.2400000356137751E-2</v>
      </c>
      <c r="D454">
        <v>4.386000000522472E-5</v>
      </c>
      <c r="E454">
        <v>7950</v>
      </c>
      <c r="F454" s="20">
        <f t="shared" si="14"/>
        <v>2247606.0834371182</v>
      </c>
      <c r="G454">
        <v>0</v>
      </c>
      <c r="H454">
        <v>0</v>
      </c>
      <c r="I454" s="19">
        <f t="shared" si="15"/>
        <v>0</v>
      </c>
    </row>
    <row r="455" spans="1:9" x14ac:dyDescent="0.55000000000000004">
      <c r="A455">
        <v>453</v>
      </c>
      <c r="B455" s="2">
        <v>40275</v>
      </c>
      <c r="C455">
        <v>1.2400000356137751E-2</v>
      </c>
      <c r="D455">
        <v>4.386000000522472E-5</v>
      </c>
      <c r="E455">
        <v>9650</v>
      </c>
      <c r="F455" s="20">
        <f t="shared" si="14"/>
        <v>2728226.2522224137</v>
      </c>
      <c r="G455">
        <v>0</v>
      </c>
      <c r="H455">
        <v>0</v>
      </c>
      <c r="I455" s="19">
        <f t="shared" si="15"/>
        <v>0</v>
      </c>
    </row>
    <row r="456" spans="1:9" x14ac:dyDescent="0.55000000000000004">
      <c r="A456">
        <v>454</v>
      </c>
      <c r="B456" s="2">
        <v>40276</v>
      </c>
      <c r="C456">
        <v>1.250000018626451E-2</v>
      </c>
      <c r="D456">
        <v>5.8990000979974873E-5</v>
      </c>
      <c r="E456">
        <v>9150</v>
      </c>
      <c r="F456" s="20">
        <f t="shared" si="14"/>
        <v>1938887.9437914698</v>
      </c>
      <c r="G456">
        <v>0</v>
      </c>
      <c r="H456">
        <v>0</v>
      </c>
      <c r="I456" s="19">
        <f t="shared" si="15"/>
        <v>0</v>
      </c>
    </row>
    <row r="457" spans="1:9" x14ac:dyDescent="0.55000000000000004">
      <c r="A457">
        <v>455</v>
      </c>
      <c r="B457" s="2">
        <v>40277</v>
      </c>
      <c r="C457">
        <v>1.250000018626451E-2</v>
      </c>
      <c r="D457">
        <v>5.8990000979974873E-5</v>
      </c>
      <c r="E457">
        <v>9450</v>
      </c>
      <c r="F457" s="20">
        <f t="shared" si="14"/>
        <v>2002458.0403092229</v>
      </c>
      <c r="G457">
        <v>0</v>
      </c>
      <c r="H457">
        <v>0</v>
      </c>
      <c r="I457" s="19">
        <f t="shared" si="15"/>
        <v>0</v>
      </c>
    </row>
    <row r="458" spans="1:9" x14ac:dyDescent="0.55000000000000004">
      <c r="A458">
        <v>456</v>
      </c>
      <c r="B458" s="2">
        <v>40278</v>
      </c>
      <c r="C458">
        <v>1.250000018626451E-2</v>
      </c>
      <c r="D458">
        <v>7.2599999839439988E-5</v>
      </c>
      <c r="E458">
        <v>13000</v>
      </c>
      <c r="F458" s="20">
        <f t="shared" si="14"/>
        <v>2238292.0493225735</v>
      </c>
      <c r="G458">
        <v>0</v>
      </c>
      <c r="H458">
        <v>0</v>
      </c>
      <c r="I458" s="19">
        <f t="shared" si="15"/>
        <v>0</v>
      </c>
    </row>
    <row r="459" spans="1:9" x14ac:dyDescent="0.55000000000000004">
      <c r="A459">
        <v>457</v>
      </c>
      <c r="B459" s="2">
        <v>40279</v>
      </c>
      <c r="C459">
        <v>1.2600000016391281E-2</v>
      </c>
      <c r="D459">
        <v>7.2599999839439988E-5</v>
      </c>
      <c r="E459">
        <v>11150</v>
      </c>
      <c r="F459" s="20">
        <f t="shared" si="14"/>
        <v>1935123.9737392052</v>
      </c>
      <c r="G459">
        <v>0</v>
      </c>
      <c r="H459">
        <v>0</v>
      </c>
      <c r="I459" s="19">
        <f t="shared" si="15"/>
        <v>0</v>
      </c>
    </row>
    <row r="460" spans="1:9" x14ac:dyDescent="0.55000000000000004">
      <c r="A460">
        <v>458</v>
      </c>
      <c r="B460" s="2">
        <v>40280</v>
      </c>
      <c r="C460">
        <v>1.2600000016391281E-2</v>
      </c>
      <c r="D460">
        <v>8.4350001998245716E-5</v>
      </c>
      <c r="E460">
        <v>10150</v>
      </c>
      <c r="F460" s="20">
        <f t="shared" si="14"/>
        <v>1516182.5386682423</v>
      </c>
      <c r="G460">
        <v>0</v>
      </c>
      <c r="H460">
        <v>0</v>
      </c>
      <c r="I460" s="19">
        <f t="shared" si="15"/>
        <v>0</v>
      </c>
    </row>
    <row r="461" spans="1:9" x14ac:dyDescent="0.55000000000000004">
      <c r="A461">
        <v>459</v>
      </c>
      <c r="B461" s="2">
        <v>40281</v>
      </c>
      <c r="C461">
        <v>1.2600000016391281E-2</v>
      </c>
      <c r="D461">
        <v>8.4350001998245716E-5</v>
      </c>
      <c r="E461">
        <v>9450</v>
      </c>
      <c r="F461" s="20">
        <f t="shared" si="14"/>
        <v>1411618.2256566393</v>
      </c>
      <c r="G461">
        <v>0</v>
      </c>
      <c r="H461">
        <v>0</v>
      </c>
      <c r="I461" s="19">
        <f t="shared" si="15"/>
        <v>0</v>
      </c>
    </row>
    <row r="462" spans="1:9" x14ac:dyDescent="0.55000000000000004">
      <c r="A462">
        <v>460</v>
      </c>
      <c r="B462" s="2">
        <v>40282</v>
      </c>
      <c r="C462">
        <v>1.269999984651804E-2</v>
      </c>
      <c r="D462">
        <v>7.7739998232573271E-5</v>
      </c>
      <c r="E462">
        <v>9000</v>
      </c>
      <c r="F462" s="20">
        <f t="shared" si="14"/>
        <v>1470285.5829339388</v>
      </c>
      <c r="G462">
        <v>0</v>
      </c>
      <c r="H462">
        <v>0</v>
      </c>
      <c r="I462" s="19">
        <f t="shared" si="15"/>
        <v>0</v>
      </c>
    </row>
    <row r="463" spans="1:9" x14ac:dyDescent="0.55000000000000004">
      <c r="A463">
        <v>461</v>
      </c>
      <c r="B463" s="2">
        <v>40283</v>
      </c>
      <c r="C463">
        <v>1.269999984651804E-2</v>
      </c>
      <c r="D463">
        <v>7.7739998232573271E-5</v>
      </c>
      <c r="E463">
        <v>10800</v>
      </c>
      <c r="F463" s="20">
        <f t="shared" si="14"/>
        <v>1764342.6995207265</v>
      </c>
      <c r="G463">
        <v>0</v>
      </c>
      <c r="H463">
        <v>0</v>
      </c>
      <c r="I463" s="19">
        <f t="shared" si="15"/>
        <v>0</v>
      </c>
    </row>
    <row r="464" spans="1:9" x14ac:dyDescent="0.55000000000000004">
      <c r="A464">
        <v>462</v>
      </c>
      <c r="B464" s="2">
        <v>40284</v>
      </c>
      <c r="C464">
        <v>1.269999984651804E-2</v>
      </c>
      <c r="D464">
        <v>7.8520002716686577E-5</v>
      </c>
      <c r="E464">
        <v>10100</v>
      </c>
      <c r="F464" s="20">
        <f t="shared" si="14"/>
        <v>1633596.4596518418</v>
      </c>
      <c r="G464">
        <v>0</v>
      </c>
      <c r="H464">
        <v>0</v>
      </c>
      <c r="I464" s="19">
        <f t="shared" si="15"/>
        <v>0</v>
      </c>
    </row>
    <row r="465" spans="1:9" x14ac:dyDescent="0.55000000000000004">
      <c r="A465">
        <v>463</v>
      </c>
      <c r="B465" s="2">
        <v>40285</v>
      </c>
      <c r="C465">
        <v>1.27999996766448E-2</v>
      </c>
      <c r="D465">
        <v>7.8520002716686577E-5</v>
      </c>
      <c r="E465">
        <v>11050</v>
      </c>
      <c r="F465" s="20">
        <f t="shared" si="14"/>
        <v>1801324.3954825678</v>
      </c>
      <c r="G465">
        <v>0</v>
      </c>
      <c r="H465">
        <v>0</v>
      </c>
      <c r="I465" s="19">
        <f t="shared" si="15"/>
        <v>0</v>
      </c>
    </row>
    <row r="466" spans="1:9" x14ac:dyDescent="0.55000000000000004">
      <c r="A466">
        <v>464</v>
      </c>
      <c r="B466" s="2">
        <v>40286</v>
      </c>
      <c r="C466">
        <v>1.27999996766448E-2</v>
      </c>
      <c r="D466">
        <v>1.030100029311143E-4</v>
      </c>
      <c r="E466">
        <v>12250</v>
      </c>
      <c r="F466" s="20">
        <f t="shared" si="14"/>
        <v>1522182.2306301203</v>
      </c>
      <c r="G466">
        <v>0</v>
      </c>
      <c r="H466">
        <v>0</v>
      </c>
      <c r="I466" s="19">
        <f t="shared" si="15"/>
        <v>0</v>
      </c>
    </row>
    <row r="467" spans="1:9" x14ac:dyDescent="0.55000000000000004">
      <c r="A467">
        <v>465</v>
      </c>
      <c r="B467" s="2">
        <v>40287</v>
      </c>
      <c r="C467">
        <v>1.27999996766448E-2</v>
      </c>
      <c r="D467">
        <v>1.030100029311143E-4</v>
      </c>
      <c r="E467">
        <v>11600</v>
      </c>
      <c r="F467" s="20">
        <f t="shared" si="14"/>
        <v>1441413.3775762774</v>
      </c>
      <c r="G467">
        <v>0</v>
      </c>
      <c r="H467">
        <v>0</v>
      </c>
      <c r="I467" s="19">
        <f t="shared" si="15"/>
        <v>0</v>
      </c>
    </row>
    <row r="468" spans="1:9" x14ac:dyDescent="0.55000000000000004">
      <c r="A468">
        <v>466</v>
      </c>
      <c r="B468" s="2">
        <v>40288</v>
      </c>
      <c r="C468">
        <v>1.2900000438094141E-2</v>
      </c>
      <c r="D468">
        <v>7.9689998528920114E-5</v>
      </c>
      <c r="E468">
        <v>10250</v>
      </c>
      <c r="F468" s="20">
        <f t="shared" si="14"/>
        <v>1659242.1499729287</v>
      </c>
      <c r="G468">
        <v>0</v>
      </c>
      <c r="H468">
        <v>0</v>
      </c>
      <c r="I468" s="19">
        <f t="shared" si="15"/>
        <v>0</v>
      </c>
    </row>
    <row r="469" spans="1:9" x14ac:dyDescent="0.55000000000000004">
      <c r="A469">
        <v>467</v>
      </c>
      <c r="B469" s="2">
        <v>40289</v>
      </c>
      <c r="C469">
        <v>1.2900000438094141E-2</v>
      </c>
      <c r="D469">
        <v>7.9689998528920114E-5</v>
      </c>
      <c r="E469">
        <v>10950</v>
      </c>
      <c r="F469" s="20">
        <f t="shared" si="14"/>
        <v>1772556.2480198604</v>
      </c>
      <c r="G469">
        <v>0</v>
      </c>
      <c r="H469">
        <v>0</v>
      </c>
      <c r="I469" s="19">
        <f t="shared" si="15"/>
        <v>0</v>
      </c>
    </row>
    <row r="470" spans="1:9" x14ac:dyDescent="0.55000000000000004">
      <c r="A470">
        <v>468</v>
      </c>
      <c r="B470" s="2">
        <v>40290</v>
      </c>
      <c r="C470">
        <v>1.2900000438094141E-2</v>
      </c>
      <c r="D470">
        <v>1.008699982776307E-4</v>
      </c>
      <c r="E470">
        <v>7950</v>
      </c>
      <c r="F470" s="20">
        <f t="shared" si="14"/>
        <v>1016704.7212648897</v>
      </c>
      <c r="G470">
        <v>0</v>
      </c>
      <c r="H470">
        <v>0</v>
      </c>
      <c r="I470" s="19">
        <f t="shared" si="15"/>
        <v>0</v>
      </c>
    </row>
    <row r="471" spans="1:9" x14ac:dyDescent="0.55000000000000004">
      <c r="A471">
        <v>469</v>
      </c>
      <c r="B471" s="2">
        <v>40291</v>
      </c>
      <c r="C471">
        <v>1.30000002682209E-2</v>
      </c>
      <c r="D471">
        <v>1.008699982776307E-4</v>
      </c>
      <c r="E471">
        <v>7500</v>
      </c>
      <c r="F471" s="20">
        <f t="shared" si="14"/>
        <v>966590.69769488345</v>
      </c>
      <c r="G471">
        <v>0</v>
      </c>
      <c r="H471">
        <v>0</v>
      </c>
      <c r="I471" s="19">
        <f t="shared" si="15"/>
        <v>0</v>
      </c>
    </row>
    <row r="472" spans="1:9" x14ac:dyDescent="0.55000000000000004">
      <c r="A472">
        <v>470</v>
      </c>
      <c r="B472" s="2">
        <v>40292</v>
      </c>
      <c r="C472">
        <v>1.30000002682209E-2</v>
      </c>
      <c r="D472">
        <v>8.3769999037031084E-5</v>
      </c>
      <c r="E472">
        <v>8400</v>
      </c>
      <c r="F472" s="20">
        <f t="shared" si="14"/>
        <v>1303569.3387650987</v>
      </c>
      <c r="G472">
        <v>0</v>
      </c>
      <c r="H472">
        <v>0</v>
      </c>
      <c r="I472" s="19">
        <f t="shared" si="15"/>
        <v>0</v>
      </c>
    </row>
    <row r="473" spans="1:9" x14ac:dyDescent="0.55000000000000004">
      <c r="A473">
        <v>471</v>
      </c>
      <c r="B473" s="2">
        <v>40293</v>
      </c>
      <c r="C473">
        <v>1.30000002682209E-2</v>
      </c>
      <c r="D473">
        <v>8.3769999037031084E-5</v>
      </c>
      <c r="E473">
        <v>7900</v>
      </c>
      <c r="F473" s="20">
        <f t="shared" si="14"/>
        <v>1225975.9257433666</v>
      </c>
      <c r="G473">
        <v>0</v>
      </c>
      <c r="H473">
        <v>0</v>
      </c>
      <c r="I473" s="19">
        <f t="shared" si="15"/>
        <v>0</v>
      </c>
    </row>
    <row r="474" spans="1:9" x14ac:dyDescent="0.55000000000000004">
      <c r="A474">
        <v>472</v>
      </c>
      <c r="B474" s="2">
        <v>40294</v>
      </c>
      <c r="C474">
        <v>1.310000009834766E-2</v>
      </c>
      <c r="D474">
        <v>9.6880001365207136E-5</v>
      </c>
      <c r="E474">
        <v>8200</v>
      </c>
      <c r="F474" s="20">
        <f t="shared" si="14"/>
        <v>1108794.3775053346</v>
      </c>
      <c r="G474">
        <v>0</v>
      </c>
      <c r="H474">
        <v>0</v>
      </c>
      <c r="I474" s="19">
        <f t="shared" si="15"/>
        <v>0</v>
      </c>
    </row>
    <row r="475" spans="1:9" x14ac:dyDescent="0.55000000000000004">
      <c r="A475">
        <v>473</v>
      </c>
      <c r="B475" s="2">
        <v>40295</v>
      </c>
      <c r="C475">
        <v>1.310000009834766E-2</v>
      </c>
      <c r="D475">
        <v>9.6880001365207136E-5</v>
      </c>
      <c r="E475">
        <v>9000</v>
      </c>
      <c r="F475" s="20">
        <f t="shared" si="14"/>
        <v>1216969.4387253672</v>
      </c>
      <c r="G475">
        <v>0</v>
      </c>
      <c r="H475">
        <v>0</v>
      </c>
      <c r="I475" s="19">
        <f t="shared" si="15"/>
        <v>0</v>
      </c>
    </row>
    <row r="476" spans="1:9" x14ac:dyDescent="0.55000000000000004">
      <c r="A476">
        <v>474</v>
      </c>
      <c r="B476" s="2">
        <v>40296</v>
      </c>
      <c r="C476">
        <v>1.310000009834766E-2</v>
      </c>
      <c r="D476">
        <v>9.9730001238640398E-5</v>
      </c>
      <c r="E476">
        <v>9000</v>
      </c>
      <c r="F476" s="20">
        <f t="shared" si="14"/>
        <v>1182191.9123715863</v>
      </c>
      <c r="G476">
        <v>0</v>
      </c>
      <c r="H476">
        <v>0</v>
      </c>
      <c r="I476" s="19">
        <f t="shared" si="15"/>
        <v>0</v>
      </c>
    </row>
    <row r="477" spans="1:9" x14ac:dyDescent="0.55000000000000004">
      <c r="A477">
        <v>475</v>
      </c>
      <c r="B477" s="2">
        <v>40297</v>
      </c>
      <c r="C477">
        <v>1.319999992847443E-2</v>
      </c>
      <c r="D477">
        <v>9.9730001238640398E-5</v>
      </c>
      <c r="E477">
        <v>7350</v>
      </c>
      <c r="F477" s="20">
        <f t="shared" si="14"/>
        <v>972826.61455233861</v>
      </c>
      <c r="G477">
        <v>0</v>
      </c>
      <c r="H477">
        <v>0</v>
      </c>
      <c r="I477" s="19">
        <f t="shared" si="15"/>
        <v>0</v>
      </c>
    </row>
    <row r="478" spans="1:9" x14ac:dyDescent="0.55000000000000004">
      <c r="A478">
        <v>476</v>
      </c>
      <c r="B478" s="2">
        <v>40298</v>
      </c>
      <c r="C478">
        <v>1.319999992847443E-2</v>
      </c>
      <c r="D478">
        <v>8.7189997429959476E-5</v>
      </c>
      <c r="E478">
        <v>7200</v>
      </c>
      <c r="F478" s="20">
        <f t="shared" si="14"/>
        <v>1090033.2869187477</v>
      </c>
      <c r="G478">
        <v>0</v>
      </c>
      <c r="H478">
        <v>0</v>
      </c>
      <c r="I478" s="19">
        <f t="shared" si="15"/>
        <v>0</v>
      </c>
    </row>
    <row r="479" spans="1:9" x14ac:dyDescent="0.55000000000000004">
      <c r="A479">
        <v>477</v>
      </c>
      <c r="B479" s="2">
        <v>40299</v>
      </c>
      <c r="C479">
        <v>1.319999992847443E-2</v>
      </c>
      <c r="D479">
        <v>8.7189997429959476E-5</v>
      </c>
      <c r="E479">
        <v>9150</v>
      </c>
      <c r="F479" s="20">
        <f t="shared" si="14"/>
        <v>1385250.6354592417</v>
      </c>
      <c r="G479">
        <v>0</v>
      </c>
      <c r="H479">
        <v>0</v>
      </c>
      <c r="I479" s="19">
        <f t="shared" si="15"/>
        <v>0</v>
      </c>
    </row>
    <row r="480" spans="1:9" x14ac:dyDescent="0.55000000000000004">
      <c r="A480">
        <v>478</v>
      </c>
      <c r="B480" s="2">
        <v>40300</v>
      </c>
      <c r="C480">
        <v>1.329999975860119E-2</v>
      </c>
      <c r="D480">
        <v>9.6880001365207136E-5</v>
      </c>
      <c r="E480">
        <v>7750</v>
      </c>
      <c r="F480" s="20">
        <f t="shared" si="14"/>
        <v>1063945.0524014642</v>
      </c>
      <c r="G480">
        <v>0</v>
      </c>
      <c r="H480">
        <v>0</v>
      </c>
      <c r="I480" s="19">
        <f t="shared" si="15"/>
        <v>0</v>
      </c>
    </row>
    <row r="481" spans="1:9" x14ac:dyDescent="0.55000000000000004">
      <c r="A481">
        <v>479</v>
      </c>
      <c r="B481" s="2">
        <v>40301</v>
      </c>
      <c r="C481">
        <v>1.329999975860119E-2</v>
      </c>
      <c r="D481">
        <v>9.6880001365207136E-5</v>
      </c>
      <c r="E481">
        <v>7950</v>
      </c>
      <c r="F481" s="20">
        <f t="shared" si="14"/>
        <v>1091401.6989150504</v>
      </c>
      <c r="G481">
        <v>0</v>
      </c>
      <c r="H481">
        <v>0</v>
      </c>
      <c r="I481" s="19">
        <f t="shared" si="15"/>
        <v>0</v>
      </c>
    </row>
    <row r="482" spans="1:9" x14ac:dyDescent="0.55000000000000004">
      <c r="A482">
        <v>480</v>
      </c>
      <c r="B482" s="2">
        <v>40302</v>
      </c>
      <c r="C482">
        <v>1.329999975860119E-2</v>
      </c>
      <c r="D482">
        <v>8.3040002209600061E-5</v>
      </c>
      <c r="E482">
        <v>6800</v>
      </c>
      <c r="F482" s="20">
        <f t="shared" si="14"/>
        <v>1089113.631406341</v>
      </c>
      <c r="G482">
        <v>0</v>
      </c>
      <c r="H482">
        <v>0</v>
      </c>
      <c r="I482" s="19">
        <f t="shared" si="15"/>
        <v>0</v>
      </c>
    </row>
    <row r="483" spans="1:9" x14ac:dyDescent="0.55000000000000004">
      <c r="A483">
        <v>481</v>
      </c>
      <c r="B483" s="2">
        <v>40303</v>
      </c>
      <c r="C483">
        <v>1.3399999588727949E-2</v>
      </c>
      <c r="D483">
        <v>8.3040002209600061E-5</v>
      </c>
      <c r="E483">
        <v>6850</v>
      </c>
      <c r="F483" s="20">
        <f t="shared" si="14"/>
        <v>1105370.8422490242</v>
      </c>
      <c r="G483">
        <v>0</v>
      </c>
      <c r="H483">
        <v>0</v>
      </c>
      <c r="I483" s="19">
        <f t="shared" si="15"/>
        <v>0</v>
      </c>
    </row>
    <row r="484" spans="1:9" x14ac:dyDescent="0.55000000000000004">
      <c r="A484">
        <v>482</v>
      </c>
      <c r="B484" s="2">
        <v>40304</v>
      </c>
      <c r="C484">
        <v>1.3399999588727949E-2</v>
      </c>
      <c r="D484">
        <v>9.6449999546166509E-5</v>
      </c>
      <c r="E484">
        <v>7450</v>
      </c>
      <c r="F484" s="20">
        <f t="shared" si="14"/>
        <v>1035044.0373847679</v>
      </c>
      <c r="G484">
        <v>0</v>
      </c>
      <c r="H484">
        <v>0</v>
      </c>
      <c r="I484" s="19">
        <f t="shared" si="15"/>
        <v>0</v>
      </c>
    </row>
    <row r="485" spans="1:9" x14ac:dyDescent="0.55000000000000004">
      <c r="A485">
        <v>483</v>
      </c>
      <c r="B485" s="2">
        <v>40305</v>
      </c>
      <c r="C485">
        <v>1.3399999588727949E-2</v>
      </c>
      <c r="D485">
        <v>9.6449999546166509E-5</v>
      </c>
      <c r="E485">
        <v>6600</v>
      </c>
      <c r="F485" s="20">
        <f t="shared" si="14"/>
        <v>916951.76466301584</v>
      </c>
      <c r="G485">
        <v>0</v>
      </c>
      <c r="H485">
        <v>0</v>
      </c>
      <c r="I485" s="19">
        <f t="shared" si="15"/>
        <v>0</v>
      </c>
    </row>
    <row r="486" spans="1:9" x14ac:dyDescent="0.55000000000000004">
      <c r="A486">
        <v>484</v>
      </c>
      <c r="B486" s="2">
        <v>40306</v>
      </c>
      <c r="C486">
        <v>1.350000035017729E-2</v>
      </c>
      <c r="D486">
        <v>9.4529998023062944E-5</v>
      </c>
      <c r="E486">
        <v>7700</v>
      </c>
      <c r="F486" s="20">
        <f t="shared" si="14"/>
        <v>1099650.9559960421</v>
      </c>
      <c r="G486">
        <v>0</v>
      </c>
      <c r="H486">
        <v>0</v>
      </c>
      <c r="I486" s="19">
        <f t="shared" si="15"/>
        <v>0</v>
      </c>
    </row>
    <row r="487" spans="1:9" x14ac:dyDescent="0.55000000000000004">
      <c r="A487">
        <v>485</v>
      </c>
      <c r="B487" s="2">
        <v>40307</v>
      </c>
      <c r="C487">
        <v>1.350000035017729E-2</v>
      </c>
      <c r="D487">
        <v>9.4529998023062944E-5</v>
      </c>
      <c r="E487">
        <v>7150</v>
      </c>
      <c r="F487" s="20">
        <f t="shared" si="14"/>
        <v>1021104.459139182</v>
      </c>
      <c r="G487">
        <v>0</v>
      </c>
      <c r="H487">
        <v>0</v>
      </c>
      <c r="I487" s="19">
        <f t="shared" si="15"/>
        <v>0</v>
      </c>
    </row>
    <row r="488" spans="1:9" x14ac:dyDescent="0.55000000000000004">
      <c r="A488">
        <v>486</v>
      </c>
      <c r="B488" s="2">
        <v>40308</v>
      </c>
      <c r="C488">
        <v>1.350000035017729E-2</v>
      </c>
      <c r="D488">
        <v>8.7510001321788877E-5</v>
      </c>
      <c r="E488">
        <v>6400</v>
      </c>
      <c r="F488" s="20">
        <f t="shared" si="14"/>
        <v>987315.74604172877</v>
      </c>
      <c r="G488">
        <v>0</v>
      </c>
      <c r="H488">
        <v>0</v>
      </c>
      <c r="I488" s="19">
        <f t="shared" si="15"/>
        <v>0</v>
      </c>
    </row>
    <row r="489" spans="1:9" x14ac:dyDescent="0.55000000000000004">
      <c r="A489">
        <v>487</v>
      </c>
      <c r="B489" s="2">
        <v>40309</v>
      </c>
      <c r="C489">
        <v>1.360000018030405E-2</v>
      </c>
      <c r="D489">
        <v>8.7510001321788877E-5</v>
      </c>
      <c r="E489">
        <v>5550</v>
      </c>
      <c r="F489" s="20">
        <f t="shared" si="14"/>
        <v>862529.99497891578</v>
      </c>
      <c r="G489">
        <v>0</v>
      </c>
      <c r="H489">
        <v>0</v>
      </c>
      <c r="I489" s="19">
        <f t="shared" si="15"/>
        <v>0</v>
      </c>
    </row>
    <row r="490" spans="1:9" x14ac:dyDescent="0.55000000000000004">
      <c r="A490">
        <v>488</v>
      </c>
      <c r="B490" s="2">
        <v>40310</v>
      </c>
      <c r="C490">
        <v>1.360000018030405E-2</v>
      </c>
      <c r="D490">
        <v>7.7290002082008868E-5</v>
      </c>
      <c r="E490">
        <v>6350</v>
      </c>
      <c r="F490" s="20">
        <f t="shared" si="14"/>
        <v>1117350.2240729416</v>
      </c>
      <c r="G490">
        <v>0</v>
      </c>
      <c r="H490">
        <v>0</v>
      </c>
      <c r="I490" s="19">
        <f t="shared" si="15"/>
        <v>0</v>
      </c>
    </row>
    <row r="491" spans="1:9" x14ac:dyDescent="0.55000000000000004">
      <c r="A491">
        <v>489</v>
      </c>
      <c r="B491" s="2">
        <v>40311</v>
      </c>
      <c r="C491">
        <v>1.360000018030405E-2</v>
      </c>
      <c r="D491">
        <v>7.7290002082008868E-5</v>
      </c>
      <c r="E491">
        <v>6400</v>
      </c>
      <c r="F491" s="20">
        <f t="shared" si="14"/>
        <v>1126148.2573333583</v>
      </c>
      <c r="G491">
        <v>0</v>
      </c>
      <c r="H491">
        <v>0</v>
      </c>
      <c r="I491" s="19">
        <f t="shared" si="15"/>
        <v>0</v>
      </c>
    </row>
    <row r="492" spans="1:9" x14ac:dyDescent="0.55000000000000004">
      <c r="A492">
        <v>490</v>
      </c>
      <c r="B492" s="2">
        <v>40312</v>
      </c>
      <c r="C492">
        <v>1.3700000010430809E-2</v>
      </c>
      <c r="D492">
        <v>7.665000157430768E-5</v>
      </c>
      <c r="E492">
        <v>6156.7099609375</v>
      </c>
      <c r="F492" s="20">
        <f t="shared" si="14"/>
        <v>1100416.5009350174</v>
      </c>
      <c r="G492">
        <v>0</v>
      </c>
      <c r="H492">
        <v>0</v>
      </c>
      <c r="I492" s="19">
        <f t="shared" si="15"/>
        <v>0</v>
      </c>
    </row>
    <row r="493" spans="1:9" x14ac:dyDescent="0.55000000000000004">
      <c r="A493">
        <v>491</v>
      </c>
      <c r="B493" s="2">
        <v>40313</v>
      </c>
      <c r="C493">
        <v>1.3700000010430809E-2</v>
      </c>
      <c r="D493">
        <v>7.665000157430768E-5</v>
      </c>
      <c r="E493">
        <v>4552.64013671875</v>
      </c>
      <c r="F493" s="20">
        <f t="shared" si="14"/>
        <v>813713.8765753241</v>
      </c>
      <c r="G493">
        <v>0</v>
      </c>
      <c r="H493">
        <v>0</v>
      </c>
      <c r="I493" s="19">
        <f t="shared" si="15"/>
        <v>0</v>
      </c>
    </row>
    <row r="494" spans="1:9" x14ac:dyDescent="0.55000000000000004">
      <c r="A494">
        <v>492</v>
      </c>
      <c r="B494" s="2">
        <v>40314</v>
      </c>
      <c r="C494">
        <v>1.3700000010430809E-2</v>
      </c>
      <c r="D494">
        <v>6.1320002714637667E-5</v>
      </c>
      <c r="E494">
        <v>5650</v>
      </c>
      <c r="F494" s="20">
        <f t="shared" si="14"/>
        <v>1262312.4043087617</v>
      </c>
      <c r="G494">
        <v>0</v>
      </c>
      <c r="H494">
        <v>0</v>
      </c>
      <c r="I494" s="19">
        <f t="shared" si="15"/>
        <v>0</v>
      </c>
    </row>
    <row r="495" spans="1:9" x14ac:dyDescent="0.55000000000000004">
      <c r="A495">
        <v>493</v>
      </c>
      <c r="B495" s="2">
        <v>40315</v>
      </c>
      <c r="C495">
        <v>1.379999984055758E-2</v>
      </c>
      <c r="D495">
        <v>6.1320002714637667E-5</v>
      </c>
      <c r="E495">
        <v>7150</v>
      </c>
      <c r="F495" s="20">
        <f t="shared" si="14"/>
        <v>1609099.7144791912</v>
      </c>
      <c r="G495">
        <v>0</v>
      </c>
      <c r="H495">
        <v>0</v>
      </c>
      <c r="I495" s="19">
        <f t="shared" si="15"/>
        <v>0</v>
      </c>
    </row>
    <row r="496" spans="1:9" x14ac:dyDescent="0.55000000000000004">
      <c r="A496">
        <v>494</v>
      </c>
      <c r="B496" s="2">
        <v>40316</v>
      </c>
      <c r="C496">
        <v>1.379999984055758E-2</v>
      </c>
      <c r="D496">
        <v>1.0730999929364771E-4</v>
      </c>
      <c r="E496">
        <v>8400</v>
      </c>
      <c r="F496" s="20">
        <f t="shared" si="14"/>
        <v>1080234.8282891626</v>
      </c>
      <c r="G496">
        <v>0</v>
      </c>
      <c r="H496">
        <v>0</v>
      </c>
      <c r="I496" s="19">
        <f t="shared" si="15"/>
        <v>0</v>
      </c>
    </row>
    <row r="497" spans="1:9" x14ac:dyDescent="0.55000000000000004">
      <c r="A497">
        <v>495</v>
      </c>
      <c r="B497" s="2">
        <v>40317</v>
      </c>
      <c r="C497">
        <v>1.379999984055758E-2</v>
      </c>
      <c r="D497">
        <v>1.0730999929364771E-4</v>
      </c>
      <c r="E497">
        <v>8200</v>
      </c>
      <c r="F497" s="20">
        <f t="shared" si="14"/>
        <v>1054514.9514251349</v>
      </c>
      <c r="G497">
        <v>0</v>
      </c>
      <c r="H497">
        <v>0</v>
      </c>
      <c r="I497" s="19">
        <f t="shared" si="15"/>
        <v>0</v>
      </c>
    </row>
    <row r="498" spans="1:9" x14ac:dyDescent="0.55000000000000004">
      <c r="A498">
        <v>496</v>
      </c>
      <c r="B498" s="2">
        <v>40318</v>
      </c>
      <c r="C498">
        <v>1.3899999670684339E-2</v>
      </c>
      <c r="D498">
        <v>1.077600027201697E-4</v>
      </c>
      <c r="E498">
        <v>10150</v>
      </c>
      <c r="F498" s="20">
        <f t="shared" si="14"/>
        <v>1309251.9775061107</v>
      </c>
      <c r="G498">
        <v>0</v>
      </c>
      <c r="H498">
        <v>0</v>
      </c>
      <c r="I498" s="19">
        <f t="shared" si="15"/>
        <v>0</v>
      </c>
    </row>
    <row r="499" spans="1:9" x14ac:dyDescent="0.55000000000000004">
      <c r="A499">
        <v>497</v>
      </c>
      <c r="B499" s="2">
        <v>40319</v>
      </c>
      <c r="C499">
        <v>1.3899999670684339E-2</v>
      </c>
      <c r="D499">
        <v>1.077600027201697E-4</v>
      </c>
      <c r="E499">
        <v>8800</v>
      </c>
      <c r="F499" s="20">
        <f t="shared" si="14"/>
        <v>1135115.0149806673</v>
      </c>
      <c r="G499">
        <v>0</v>
      </c>
      <c r="H499">
        <v>0</v>
      </c>
      <c r="I499" s="19">
        <f t="shared" si="15"/>
        <v>0</v>
      </c>
    </row>
    <row r="500" spans="1:9" x14ac:dyDescent="0.55000000000000004">
      <c r="A500">
        <v>498</v>
      </c>
      <c r="B500" s="2">
        <v>40320</v>
      </c>
      <c r="C500">
        <v>1.3899999670684339E-2</v>
      </c>
      <c r="D500">
        <v>1.130599994212389E-4</v>
      </c>
      <c r="E500">
        <v>9750.990234375</v>
      </c>
      <c r="F500" s="20">
        <f t="shared" si="14"/>
        <v>1198821.5260966741</v>
      </c>
      <c r="G500">
        <v>0</v>
      </c>
      <c r="H500">
        <v>0</v>
      </c>
      <c r="I500" s="19">
        <f t="shared" si="15"/>
        <v>0</v>
      </c>
    </row>
    <row r="501" spans="1:9" x14ac:dyDescent="0.55000000000000004">
      <c r="A501">
        <v>499</v>
      </c>
      <c r="B501" s="2">
        <v>40321</v>
      </c>
      <c r="C501">
        <v>1.4000000432133669E-2</v>
      </c>
      <c r="D501">
        <v>1.130599994212389E-4</v>
      </c>
      <c r="E501">
        <v>10550</v>
      </c>
      <c r="F501" s="20">
        <f t="shared" si="14"/>
        <v>1306386.036751244</v>
      </c>
      <c r="G501">
        <v>0</v>
      </c>
      <c r="H501">
        <v>0</v>
      </c>
      <c r="I501" s="19">
        <f t="shared" si="15"/>
        <v>0</v>
      </c>
    </row>
    <row r="502" spans="1:9" x14ac:dyDescent="0.55000000000000004">
      <c r="A502">
        <v>500</v>
      </c>
      <c r="B502" s="2">
        <v>40322</v>
      </c>
      <c r="C502">
        <v>1.4000000432133669E-2</v>
      </c>
      <c r="D502">
        <v>1.118900036090054E-4</v>
      </c>
      <c r="E502">
        <v>9400</v>
      </c>
      <c r="F502" s="20">
        <f t="shared" si="14"/>
        <v>1176155.1507490051</v>
      </c>
      <c r="G502">
        <v>0</v>
      </c>
      <c r="H502">
        <v>0</v>
      </c>
      <c r="I502" s="19">
        <f t="shared" si="15"/>
        <v>0</v>
      </c>
    </row>
    <row r="503" spans="1:9" x14ac:dyDescent="0.55000000000000004">
      <c r="A503">
        <v>501</v>
      </c>
      <c r="B503" s="2">
        <v>40323</v>
      </c>
      <c r="C503">
        <v>1.4000000432133669E-2</v>
      </c>
      <c r="D503">
        <v>1.118900036090054E-4</v>
      </c>
      <c r="E503">
        <v>10500</v>
      </c>
      <c r="F503" s="20">
        <f t="shared" si="14"/>
        <v>1313790.3279643143</v>
      </c>
      <c r="G503">
        <v>0</v>
      </c>
      <c r="H503">
        <v>0</v>
      </c>
      <c r="I503" s="19">
        <f t="shared" si="15"/>
        <v>0</v>
      </c>
    </row>
    <row r="504" spans="1:9" x14ac:dyDescent="0.55000000000000004">
      <c r="A504">
        <v>502</v>
      </c>
      <c r="B504" s="2">
        <v>40324</v>
      </c>
      <c r="C504">
        <v>1.410000026226044E-2</v>
      </c>
      <c r="D504">
        <v>1.2483999307733029E-4</v>
      </c>
      <c r="E504">
        <v>11150</v>
      </c>
      <c r="F504" s="20">
        <f t="shared" si="14"/>
        <v>1259332.0381459761</v>
      </c>
      <c r="G504">
        <v>0</v>
      </c>
      <c r="H504">
        <v>0</v>
      </c>
      <c r="I504" s="19">
        <f t="shared" si="15"/>
        <v>0</v>
      </c>
    </row>
    <row r="505" spans="1:9" x14ac:dyDescent="0.55000000000000004">
      <c r="A505">
        <v>503</v>
      </c>
      <c r="B505" s="2">
        <v>40325</v>
      </c>
      <c r="C505">
        <v>1.410000026226044E-2</v>
      </c>
      <c r="D505">
        <v>1.2483999307733029E-4</v>
      </c>
      <c r="E505">
        <v>9600</v>
      </c>
      <c r="F505" s="20">
        <f t="shared" si="14"/>
        <v>1084267.9431570736</v>
      </c>
      <c r="G505">
        <v>0</v>
      </c>
      <c r="H505">
        <v>0</v>
      </c>
      <c r="I505" s="19">
        <f t="shared" si="15"/>
        <v>0</v>
      </c>
    </row>
    <row r="506" spans="1:9" x14ac:dyDescent="0.55000000000000004">
      <c r="A506">
        <v>504</v>
      </c>
      <c r="B506" s="2">
        <v>40326</v>
      </c>
      <c r="C506">
        <v>1.410000026226044E-2</v>
      </c>
      <c r="D506">
        <v>1.2896000407636171E-4</v>
      </c>
      <c r="E506">
        <v>11150</v>
      </c>
      <c r="F506" s="20">
        <f t="shared" si="14"/>
        <v>1219098.9295495944</v>
      </c>
      <c r="G506">
        <v>0</v>
      </c>
      <c r="H506">
        <v>0</v>
      </c>
      <c r="I506" s="19">
        <f t="shared" si="15"/>
        <v>0</v>
      </c>
    </row>
    <row r="507" spans="1:9" x14ac:dyDescent="0.55000000000000004">
      <c r="A507">
        <v>505</v>
      </c>
      <c r="B507" s="2">
        <v>40327</v>
      </c>
      <c r="C507">
        <v>1.4200000092387199E-2</v>
      </c>
      <c r="D507">
        <v>1.2896000407636171E-4</v>
      </c>
      <c r="E507">
        <v>9200</v>
      </c>
      <c r="F507" s="20">
        <f t="shared" si="14"/>
        <v>1013027.2698549679</v>
      </c>
      <c r="G507">
        <v>0</v>
      </c>
      <c r="H507">
        <v>0</v>
      </c>
      <c r="I507" s="19">
        <f t="shared" si="15"/>
        <v>0</v>
      </c>
    </row>
    <row r="508" spans="1:9" x14ac:dyDescent="0.55000000000000004">
      <c r="A508">
        <v>506</v>
      </c>
      <c r="B508" s="2">
        <v>40328</v>
      </c>
      <c r="C508">
        <v>1.4200000092387199E-2</v>
      </c>
      <c r="D508">
        <v>1.247500040335581E-4</v>
      </c>
      <c r="E508">
        <v>7450</v>
      </c>
      <c r="F508" s="20">
        <f t="shared" si="14"/>
        <v>848016.01016242709</v>
      </c>
      <c r="G508">
        <v>0</v>
      </c>
      <c r="H508">
        <v>0</v>
      </c>
      <c r="I508" s="19">
        <f t="shared" si="15"/>
        <v>0</v>
      </c>
    </row>
    <row r="509" spans="1:9" x14ac:dyDescent="0.55000000000000004">
      <c r="A509">
        <v>507</v>
      </c>
      <c r="B509" s="2">
        <v>40329</v>
      </c>
      <c r="C509">
        <v>1.4200000092387199E-2</v>
      </c>
      <c r="D509">
        <v>1.247500040335581E-4</v>
      </c>
      <c r="E509">
        <v>7100</v>
      </c>
      <c r="F509" s="20">
        <f t="shared" si="14"/>
        <v>808176.33183264872</v>
      </c>
      <c r="G509">
        <v>0</v>
      </c>
      <c r="H509">
        <v>0</v>
      </c>
      <c r="I509" s="19">
        <f t="shared" si="15"/>
        <v>0</v>
      </c>
    </row>
    <row r="510" spans="1:9" x14ac:dyDescent="0.55000000000000004">
      <c r="A510">
        <v>508</v>
      </c>
      <c r="B510" s="2">
        <v>40330</v>
      </c>
      <c r="C510">
        <v>1.429999992251396E-2</v>
      </c>
      <c r="D510">
        <v>1.0987999849021429E-4</v>
      </c>
      <c r="E510">
        <v>6750</v>
      </c>
      <c r="F510" s="20">
        <f t="shared" si="14"/>
        <v>878458.32547554653</v>
      </c>
      <c r="G510">
        <v>0</v>
      </c>
      <c r="H510">
        <v>0</v>
      </c>
      <c r="I510" s="19">
        <f t="shared" si="15"/>
        <v>0</v>
      </c>
    </row>
    <row r="511" spans="1:9" x14ac:dyDescent="0.55000000000000004">
      <c r="A511">
        <v>509</v>
      </c>
      <c r="B511" s="2">
        <v>40331</v>
      </c>
      <c r="C511">
        <v>1.429999992251396E-2</v>
      </c>
      <c r="D511">
        <v>1.0987999849021429E-4</v>
      </c>
      <c r="E511">
        <v>7350</v>
      </c>
      <c r="F511" s="20">
        <f t="shared" si="14"/>
        <v>956543.50996226189</v>
      </c>
      <c r="G511">
        <v>0</v>
      </c>
      <c r="H511">
        <v>0</v>
      </c>
      <c r="I511" s="19">
        <f t="shared" si="15"/>
        <v>0</v>
      </c>
    </row>
    <row r="512" spans="1:9" x14ac:dyDescent="0.55000000000000004">
      <c r="A512">
        <v>510</v>
      </c>
      <c r="B512" s="2">
        <v>40332</v>
      </c>
      <c r="C512">
        <v>1.429999992251396E-2</v>
      </c>
      <c r="D512">
        <v>1.2969999806955459E-4</v>
      </c>
      <c r="E512">
        <v>7600</v>
      </c>
      <c r="F512" s="20">
        <f t="shared" si="14"/>
        <v>837933.70106932428</v>
      </c>
      <c r="G512">
        <v>0</v>
      </c>
      <c r="H512">
        <v>0</v>
      </c>
      <c r="I512" s="19">
        <f t="shared" si="15"/>
        <v>0</v>
      </c>
    </row>
    <row r="513" spans="1:9" x14ac:dyDescent="0.55000000000000004">
      <c r="A513">
        <v>511</v>
      </c>
      <c r="B513" s="2">
        <v>40333</v>
      </c>
      <c r="C513">
        <v>1.4399999752640721E-2</v>
      </c>
      <c r="D513">
        <v>1.2969999806955459E-4</v>
      </c>
      <c r="E513">
        <v>6250</v>
      </c>
      <c r="F513" s="20">
        <f t="shared" si="14"/>
        <v>693909.0192255819</v>
      </c>
      <c r="G513">
        <v>0</v>
      </c>
      <c r="H513">
        <v>0</v>
      </c>
      <c r="I513" s="19">
        <f t="shared" si="15"/>
        <v>0</v>
      </c>
    </row>
    <row r="514" spans="1:9" x14ac:dyDescent="0.55000000000000004">
      <c r="A514">
        <v>512</v>
      </c>
      <c r="B514" s="2">
        <v>40334</v>
      </c>
      <c r="C514">
        <v>1.4399999752640721E-2</v>
      </c>
      <c r="D514">
        <v>1.148299998021685E-4</v>
      </c>
      <c r="E514">
        <v>7250</v>
      </c>
      <c r="F514" s="20">
        <f t="shared" ref="F514:F577" si="16">+(C514/D514)*E514</f>
        <v>909170.06345473917</v>
      </c>
      <c r="G514">
        <v>0</v>
      </c>
      <c r="H514">
        <v>0</v>
      </c>
      <c r="I514" s="19">
        <f t="shared" ref="I514:I577" si="17">+E514*G514</f>
        <v>0</v>
      </c>
    </row>
    <row r="515" spans="1:9" x14ac:dyDescent="0.55000000000000004">
      <c r="A515">
        <v>513</v>
      </c>
      <c r="B515" s="2">
        <v>40335</v>
      </c>
      <c r="C515">
        <v>1.4399999752640721E-2</v>
      </c>
      <c r="D515">
        <v>1.148299998021685E-4</v>
      </c>
      <c r="E515">
        <v>7400</v>
      </c>
      <c r="F515" s="20">
        <f t="shared" si="16"/>
        <v>927980.47856069938</v>
      </c>
      <c r="G515">
        <v>0</v>
      </c>
      <c r="H515">
        <v>0</v>
      </c>
      <c r="I515" s="19">
        <f t="shared" si="17"/>
        <v>0</v>
      </c>
    </row>
    <row r="516" spans="1:9" x14ac:dyDescent="0.55000000000000004">
      <c r="A516">
        <v>514</v>
      </c>
      <c r="B516" s="2">
        <v>40336</v>
      </c>
      <c r="C516">
        <v>1.449999958276749E-2</v>
      </c>
      <c r="D516">
        <v>1.288799976464361E-4</v>
      </c>
      <c r="E516">
        <v>7850</v>
      </c>
      <c r="F516" s="20">
        <f t="shared" si="16"/>
        <v>883185.90008813818</v>
      </c>
      <c r="G516">
        <v>0</v>
      </c>
      <c r="H516">
        <v>0</v>
      </c>
      <c r="I516" s="19">
        <f t="shared" si="17"/>
        <v>0</v>
      </c>
    </row>
    <row r="517" spans="1:9" x14ac:dyDescent="0.55000000000000004">
      <c r="A517">
        <v>515</v>
      </c>
      <c r="B517" s="2">
        <v>40337</v>
      </c>
      <c r="C517">
        <v>1.449999958276749E-2</v>
      </c>
      <c r="D517">
        <v>1.288799976464361E-4</v>
      </c>
      <c r="E517">
        <v>8000</v>
      </c>
      <c r="F517" s="20">
        <f t="shared" si="16"/>
        <v>900062.06378408987</v>
      </c>
      <c r="G517">
        <v>0</v>
      </c>
      <c r="H517">
        <v>0</v>
      </c>
      <c r="I517" s="19">
        <f t="shared" si="17"/>
        <v>0</v>
      </c>
    </row>
    <row r="518" spans="1:9" x14ac:dyDescent="0.55000000000000004">
      <c r="A518">
        <v>516</v>
      </c>
      <c r="B518" s="2">
        <v>40338</v>
      </c>
      <c r="C518">
        <v>1.449999958276749E-2</v>
      </c>
      <c r="D518">
        <v>1.3383000623434779E-4</v>
      </c>
      <c r="E518">
        <v>8400</v>
      </c>
      <c r="F518" s="20">
        <f t="shared" si="16"/>
        <v>910109.77225813398</v>
      </c>
      <c r="G518">
        <v>0</v>
      </c>
      <c r="H518">
        <v>0</v>
      </c>
      <c r="I518" s="19">
        <f t="shared" si="17"/>
        <v>0</v>
      </c>
    </row>
    <row r="519" spans="1:9" x14ac:dyDescent="0.55000000000000004">
      <c r="A519">
        <v>517</v>
      </c>
      <c r="B519" s="2">
        <v>40339</v>
      </c>
      <c r="C519">
        <v>1.460000034421682E-2</v>
      </c>
      <c r="D519">
        <v>1.3383000623434779E-4</v>
      </c>
      <c r="E519">
        <v>8000</v>
      </c>
      <c r="F519" s="20">
        <f t="shared" si="16"/>
        <v>872748.9898581322</v>
      </c>
      <c r="G519">
        <v>0</v>
      </c>
      <c r="H519">
        <v>0</v>
      </c>
      <c r="I519" s="19">
        <f t="shared" si="17"/>
        <v>0</v>
      </c>
    </row>
    <row r="520" spans="1:9" x14ac:dyDescent="0.55000000000000004">
      <c r="A520">
        <v>518</v>
      </c>
      <c r="B520" s="2">
        <v>40340</v>
      </c>
      <c r="C520">
        <v>1.460000034421682E-2</v>
      </c>
      <c r="D520">
        <v>1.387899974361062E-4</v>
      </c>
      <c r="E520">
        <v>8400</v>
      </c>
      <c r="F520" s="20">
        <f t="shared" si="16"/>
        <v>883637.1868072137</v>
      </c>
      <c r="G520">
        <v>0</v>
      </c>
      <c r="H520">
        <v>0</v>
      </c>
      <c r="I520" s="19">
        <f t="shared" si="17"/>
        <v>0</v>
      </c>
    </row>
    <row r="521" spans="1:9" x14ac:dyDescent="0.55000000000000004">
      <c r="A521">
        <v>519</v>
      </c>
      <c r="B521" s="2">
        <v>40341</v>
      </c>
      <c r="C521">
        <v>1.460000034421682E-2</v>
      </c>
      <c r="D521">
        <v>1.387899974361062E-4</v>
      </c>
      <c r="E521">
        <v>6750</v>
      </c>
      <c r="F521" s="20">
        <f t="shared" si="16"/>
        <v>710065.59654151101</v>
      </c>
      <c r="G521">
        <v>0</v>
      </c>
      <c r="H521">
        <v>0</v>
      </c>
      <c r="I521" s="19">
        <f t="shared" si="17"/>
        <v>0</v>
      </c>
    </row>
    <row r="522" spans="1:9" x14ac:dyDescent="0.55000000000000004">
      <c r="A522">
        <v>520</v>
      </c>
      <c r="B522" s="2">
        <v>40342</v>
      </c>
      <c r="C522">
        <v>1.4700000174343589E-2</v>
      </c>
      <c r="D522">
        <v>1.3910999405197799E-4</v>
      </c>
      <c r="E522">
        <v>8550</v>
      </c>
      <c r="F522" s="20">
        <f t="shared" si="16"/>
        <v>903493.68747493369</v>
      </c>
      <c r="G522">
        <v>0</v>
      </c>
      <c r="H522">
        <v>0</v>
      </c>
      <c r="I522" s="19">
        <f t="shared" si="17"/>
        <v>0</v>
      </c>
    </row>
    <row r="523" spans="1:9" x14ac:dyDescent="0.55000000000000004">
      <c r="A523">
        <v>521</v>
      </c>
      <c r="B523" s="2">
        <v>40343</v>
      </c>
      <c r="C523">
        <v>1.4700000174343589E-2</v>
      </c>
      <c r="D523">
        <v>1.3910999405197799E-4</v>
      </c>
      <c r="E523">
        <v>8050</v>
      </c>
      <c r="F523" s="20">
        <f t="shared" si="16"/>
        <v>850657.79931850487</v>
      </c>
      <c r="G523">
        <v>0</v>
      </c>
      <c r="H523">
        <v>0</v>
      </c>
      <c r="I523" s="19">
        <f t="shared" si="17"/>
        <v>0</v>
      </c>
    </row>
    <row r="524" spans="1:9" x14ac:dyDescent="0.55000000000000004">
      <c r="A524">
        <v>522</v>
      </c>
      <c r="B524" s="2">
        <v>40344</v>
      </c>
      <c r="C524">
        <v>1.4700000174343589E-2</v>
      </c>
      <c r="D524">
        <v>1.6934999439399689E-4</v>
      </c>
      <c r="E524">
        <v>9200</v>
      </c>
      <c r="F524" s="20">
        <f t="shared" si="16"/>
        <v>798582.85255871841</v>
      </c>
      <c r="G524">
        <v>0</v>
      </c>
      <c r="H524">
        <v>0</v>
      </c>
      <c r="I524" s="19">
        <f t="shared" si="17"/>
        <v>0</v>
      </c>
    </row>
    <row r="525" spans="1:9" x14ac:dyDescent="0.55000000000000004">
      <c r="A525">
        <v>523</v>
      </c>
      <c r="B525" s="2">
        <v>40345</v>
      </c>
      <c r="C525">
        <v>1.480000000447035E-2</v>
      </c>
      <c r="D525">
        <v>1.6934999439399689E-4</v>
      </c>
      <c r="E525">
        <v>7100</v>
      </c>
      <c r="F525" s="20">
        <f t="shared" si="16"/>
        <v>620490.12996875751</v>
      </c>
      <c r="G525">
        <v>0</v>
      </c>
      <c r="H525">
        <v>0</v>
      </c>
      <c r="I525" s="19">
        <f t="shared" si="17"/>
        <v>0</v>
      </c>
    </row>
    <row r="526" spans="1:9" x14ac:dyDescent="0.55000000000000004">
      <c r="A526">
        <v>524</v>
      </c>
      <c r="B526" s="2">
        <v>40346</v>
      </c>
      <c r="C526">
        <v>1.480000000447035E-2</v>
      </c>
      <c r="D526">
        <v>1.2356000661384309E-4</v>
      </c>
      <c r="E526">
        <v>7300</v>
      </c>
      <c r="F526" s="20">
        <f t="shared" si="16"/>
        <v>874392.96090592199</v>
      </c>
      <c r="G526">
        <v>0</v>
      </c>
      <c r="H526">
        <v>0</v>
      </c>
      <c r="I526" s="19">
        <f t="shared" si="17"/>
        <v>0</v>
      </c>
    </row>
    <row r="527" spans="1:9" x14ac:dyDescent="0.55000000000000004">
      <c r="A527">
        <v>525</v>
      </c>
      <c r="B527" s="2">
        <v>40347</v>
      </c>
      <c r="C527">
        <v>1.480000000447035E-2</v>
      </c>
      <c r="D527">
        <v>1.2356000661384309E-4</v>
      </c>
      <c r="E527">
        <v>7500</v>
      </c>
      <c r="F527" s="20">
        <f t="shared" si="16"/>
        <v>898348.93243759114</v>
      </c>
      <c r="G527">
        <v>0</v>
      </c>
      <c r="H527">
        <v>0</v>
      </c>
      <c r="I527" s="19">
        <f t="shared" si="17"/>
        <v>0</v>
      </c>
    </row>
    <row r="528" spans="1:9" x14ac:dyDescent="0.55000000000000004">
      <c r="A528">
        <v>526</v>
      </c>
      <c r="B528" s="2">
        <v>40348</v>
      </c>
      <c r="C528">
        <v>1.4899999834597111E-2</v>
      </c>
      <c r="D528">
        <v>1.365200005238876E-4</v>
      </c>
      <c r="E528">
        <v>7500</v>
      </c>
      <c r="F528" s="20">
        <f t="shared" si="16"/>
        <v>818561.37071963213</v>
      </c>
      <c r="G528">
        <v>0</v>
      </c>
      <c r="H528">
        <v>0</v>
      </c>
      <c r="I528" s="19">
        <f t="shared" si="17"/>
        <v>0</v>
      </c>
    </row>
    <row r="529" spans="1:9" x14ac:dyDescent="0.55000000000000004">
      <c r="A529">
        <v>527</v>
      </c>
      <c r="B529" s="2">
        <v>40349</v>
      </c>
      <c r="C529">
        <v>1.4899999834597111E-2</v>
      </c>
      <c r="D529">
        <v>1.365200005238876E-4</v>
      </c>
      <c r="E529">
        <v>9250</v>
      </c>
      <c r="F529" s="20">
        <f t="shared" si="16"/>
        <v>1009559.0238875463</v>
      </c>
      <c r="G529">
        <v>0</v>
      </c>
      <c r="H529">
        <v>0</v>
      </c>
      <c r="I529" s="19">
        <f t="shared" si="17"/>
        <v>0</v>
      </c>
    </row>
    <row r="530" spans="1:9" x14ac:dyDescent="0.55000000000000004">
      <c r="A530">
        <v>528</v>
      </c>
      <c r="B530" s="2">
        <v>40350</v>
      </c>
      <c r="C530">
        <v>1.4899999834597111E-2</v>
      </c>
      <c r="D530">
        <v>1.3996999769005919E-4</v>
      </c>
      <c r="E530">
        <v>7700</v>
      </c>
      <c r="F530" s="20">
        <f t="shared" si="16"/>
        <v>819675.64920911612</v>
      </c>
      <c r="G530">
        <v>0</v>
      </c>
      <c r="H530">
        <v>0</v>
      </c>
      <c r="I530" s="19">
        <f t="shared" si="17"/>
        <v>0</v>
      </c>
    </row>
    <row r="531" spans="1:9" x14ac:dyDescent="0.55000000000000004">
      <c r="A531">
        <v>529</v>
      </c>
      <c r="B531" s="2">
        <v>40351</v>
      </c>
      <c r="C531">
        <v>1.499999966472387E-2</v>
      </c>
      <c r="D531">
        <v>1.3996999769005919E-4</v>
      </c>
      <c r="E531">
        <v>7800</v>
      </c>
      <c r="F531" s="20">
        <f t="shared" si="16"/>
        <v>835893.40084096917</v>
      </c>
      <c r="G531">
        <v>0</v>
      </c>
      <c r="H531">
        <v>0</v>
      </c>
      <c r="I531" s="19">
        <f t="shared" si="17"/>
        <v>0</v>
      </c>
    </row>
    <row r="532" spans="1:9" x14ac:dyDescent="0.55000000000000004">
      <c r="A532">
        <v>530</v>
      </c>
      <c r="B532" s="2">
        <v>40352</v>
      </c>
      <c r="C532">
        <v>1.499999966472387E-2</v>
      </c>
      <c r="D532">
        <v>1.4775000454392279E-4</v>
      </c>
      <c r="E532">
        <v>9350</v>
      </c>
      <c r="F532" s="20">
        <f t="shared" si="16"/>
        <v>949238.52827006159</v>
      </c>
      <c r="G532">
        <v>0</v>
      </c>
      <c r="H532">
        <v>0</v>
      </c>
      <c r="I532" s="19">
        <f t="shared" si="17"/>
        <v>0</v>
      </c>
    </row>
    <row r="533" spans="1:9" x14ac:dyDescent="0.55000000000000004">
      <c r="A533">
        <v>531</v>
      </c>
      <c r="B533" s="2">
        <v>40353</v>
      </c>
      <c r="C533">
        <v>1.499999966472387E-2</v>
      </c>
      <c r="D533">
        <v>1.4775000454392279E-4</v>
      </c>
      <c r="E533">
        <v>8450</v>
      </c>
      <c r="F533" s="20">
        <f t="shared" si="16"/>
        <v>857867.97474674019</v>
      </c>
      <c r="G533">
        <v>0</v>
      </c>
      <c r="H533">
        <v>0</v>
      </c>
      <c r="I533" s="19">
        <f t="shared" si="17"/>
        <v>0</v>
      </c>
    </row>
    <row r="534" spans="1:9" x14ac:dyDescent="0.55000000000000004">
      <c r="A534">
        <v>532</v>
      </c>
      <c r="B534" s="2">
        <v>40354</v>
      </c>
      <c r="C534">
        <v>1.510000042617321E-2</v>
      </c>
      <c r="D534">
        <v>1.466200046706945E-4</v>
      </c>
      <c r="E534">
        <v>7500</v>
      </c>
      <c r="F534" s="20">
        <f t="shared" si="16"/>
        <v>772404.85328489961</v>
      </c>
      <c r="G534">
        <v>0</v>
      </c>
      <c r="H534">
        <v>0</v>
      </c>
      <c r="I534" s="19">
        <f t="shared" si="17"/>
        <v>0</v>
      </c>
    </row>
    <row r="535" spans="1:9" x14ac:dyDescent="0.55000000000000004">
      <c r="A535">
        <v>533</v>
      </c>
      <c r="B535" s="2">
        <v>40355</v>
      </c>
      <c r="C535">
        <v>1.510000042617321E-2</v>
      </c>
      <c r="D535">
        <v>1.466200046706945E-4</v>
      </c>
      <c r="E535">
        <v>7950</v>
      </c>
      <c r="F535" s="20">
        <f t="shared" si="16"/>
        <v>818749.14448199363</v>
      </c>
      <c r="G535">
        <v>0</v>
      </c>
      <c r="H535">
        <v>0</v>
      </c>
      <c r="I535" s="19">
        <f t="shared" si="17"/>
        <v>0</v>
      </c>
    </row>
    <row r="536" spans="1:9" x14ac:dyDescent="0.55000000000000004">
      <c r="A536">
        <v>534</v>
      </c>
      <c r="B536" s="2">
        <v>40356</v>
      </c>
      <c r="C536">
        <v>1.510000042617321E-2</v>
      </c>
      <c r="D536">
        <v>1.533699978608638E-4</v>
      </c>
      <c r="E536">
        <v>8900</v>
      </c>
      <c r="F536" s="20">
        <f t="shared" si="16"/>
        <v>876247.02136893326</v>
      </c>
      <c r="G536">
        <v>0</v>
      </c>
      <c r="H536">
        <v>0</v>
      </c>
      <c r="I536" s="19">
        <f t="shared" si="17"/>
        <v>0</v>
      </c>
    </row>
    <row r="537" spans="1:9" x14ac:dyDescent="0.55000000000000004">
      <c r="A537">
        <v>535</v>
      </c>
      <c r="B537" s="2">
        <v>40357</v>
      </c>
      <c r="C537">
        <v>1.5200000256299971E-2</v>
      </c>
      <c r="D537">
        <v>1.533699978608638E-4</v>
      </c>
      <c r="E537">
        <v>7600</v>
      </c>
      <c r="F537" s="20">
        <f t="shared" si="16"/>
        <v>753211.21183478611</v>
      </c>
      <c r="G537">
        <v>0</v>
      </c>
      <c r="H537">
        <v>0</v>
      </c>
      <c r="I537" s="19">
        <f t="shared" si="17"/>
        <v>0</v>
      </c>
    </row>
    <row r="538" spans="1:9" x14ac:dyDescent="0.55000000000000004">
      <c r="A538">
        <v>536</v>
      </c>
      <c r="B538" s="2">
        <v>40358</v>
      </c>
      <c r="C538">
        <v>1.5200000256299971E-2</v>
      </c>
      <c r="D538">
        <v>1.553000038256869E-4</v>
      </c>
      <c r="E538">
        <v>8450</v>
      </c>
      <c r="F538" s="20">
        <f t="shared" si="16"/>
        <v>827044.42370715865</v>
      </c>
      <c r="G538">
        <v>0</v>
      </c>
      <c r="H538">
        <v>0</v>
      </c>
      <c r="I538" s="19">
        <f t="shared" si="17"/>
        <v>0</v>
      </c>
    </row>
    <row r="539" spans="1:9" x14ac:dyDescent="0.55000000000000004">
      <c r="A539">
        <v>537</v>
      </c>
      <c r="B539" s="2">
        <v>40359</v>
      </c>
      <c r="C539">
        <v>1.5200000256299971E-2</v>
      </c>
      <c r="D539">
        <v>1.553000038256869E-4</v>
      </c>
      <c r="E539">
        <v>9101.3701171875</v>
      </c>
      <c r="F539" s="20">
        <f t="shared" si="16"/>
        <v>890797.32585975039</v>
      </c>
      <c r="G539">
        <v>0</v>
      </c>
      <c r="H539">
        <v>0</v>
      </c>
      <c r="I539" s="19">
        <f t="shared" si="17"/>
        <v>0</v>
      </c>
    </row>
    <row r="540" spans="1:9" x14ac:dyDescent="0.55000000000000004">
      <c r="A540">
        <v>538</v>
      </c>
      <c r="B540" s="2">
        <v>40360</v>
      </c>
      <c r="C540">
        <v>1.530000008642673E-2</v>
      </c>
      <c r="D540">
        <v>2.0064000273123381E-4</v>
      </c>
      <c r="E540">
        <v>10550</v>
      </c>
      <c r="F540" s="20">
        <f t="shared" si="16"/>
        <v>804500.59167924046</v>
      </c>
      <c r="G540">
        <v>0</v>
      </c>
      <c r="H540">
        <v>0</v>
      </c>
      <c r="I540" s="19">
        <f t="shared" si="17"/>
        <v>0</v>
      </c>
    </row>
    <row r="541" spans="1:9" x14ac:dyDescent="0.55000000000000004">
      <c r="A541">
        <v>539</v>
      </c>
      <c r="B541" s="2">
        <v>40361</v>
      </c>
      <c r="C541">
        <v>1.530000008642673E-2</v>
      </c>
      <c r="D541">
        <v>2.0064000273123381E-4</v>
      </c>
      <c r="E541">
        <v>8350</v>
      </c>
      <c r="F541" s="20">
        <f t="shared" si="16"/>
        <v>636737.43512053625</v>
      </c>
      <c r="G541">
        <v>0</v>
      </c>
      <c r="H541">
        <v>0</v>
      </c>
      <c r="I541" s="19">
        <f t="shared" si="17"/>
        <v>0</v>
      </c>
    </row>
    <row r="542" spans="1:9" x14ac:dyDescent="0.55000000000000004">
      <c r="A542">
        <v>540</v>
      </c>
      <c r="B542" s="2">
        <v>40362</v>
      </c>
      <c r="C542">
        <v>1.530000008642673E-2</v>
      </c>
      <c r="D542">
        <v>1.9291999342385679E-4</v>
      </c>
      <c r="E542">
        <v>10600</v>
      </c>
      <c r="F542" s="20">
        <f t="shared" si="16"/>
        <v>840659.37406396319</v>
      </c>
      <c r="G542">
        <v>0</v>
      </c>
      <c r="H542">
        <v>0</v>
      </c>
      <c r="I542" s="19">
        <f t="shared" si="17"/>
        <v>0</v>
      </c>
    </row>
    <row r="543" spans="1:9" x14ac:dyDescent="0.55000000000000004">
      <c r="A543">
        <v>541</v>
      </c>
      <c r="B543" s="2">
        <v>40363</v>
      </c>
      <c r="C543">
        <v>1.5399999916553501E-2</v>
      </c>
      <c r="D543">
        <v>1.9291999342385679E-4</v>
      </c>
      <c r="E543">
        <v>8300</v>
      </c>
      <c r="F543" s="20">
        <f t="shared" si="16"/>
        <v>662554.44570001541</v>
      </c>
      <c r="G543">
        <v>0</v>
      </c>
      <c r="H543">
        <v>0</v>
      </c>
      <c r="I543" s="19">
        <f t="shared" si="17"/>
        <v>0</v>
      </c>
    </row>
    <row r="544" spans="1:9" x14ac:dyDescent="0.55000000000000004">
      <c r="A544">
        <v>542</v>
      </c>
      <c r="B544" s="2">
        <v>40364</v>
      </c>
      <c r="C544">
        <v>1.5399999916553501E-2</v>
      </c>
      <c r="D544">
        <v>1.6977000632323319E-4</v>
      </c>
      <c r="E544">
        <v>8950</v>
      </c>
      <c r="F544" s="20">
        <f t="shared" si="16"/>
        <v>811863.07427433762</v>
      </c>
      <c r="G544">
        <v>0</v>
      </c>
      <c r="H544">
        <v>0</v>
      </c>
      <c r="I544" s="19">
        <f t="shared" si="17"/>
        <v>0</v>
      </c>
    </row>
    <row r="545" spans="1:17" x14ac:dyDescent="0.55000000000000004">
      <c r="A545">
        <v>543</v>
      </c>
      <c r="B545" s="2">
        <v>40365</v>
      </c>
      <c r="C545">
        <v>1.5399999916553501E-2</v>
      </c>
      <c r="D545">
        <v>1.6977000632323319E-4</v>
      </c>
      <c r="E545">
        <v>8450</v>
      </c>
      <c r="F545" s="20">
        <f t="shared" si="16"/>
        <v>766507.59526459815</v>
      </c>
      <c r="G545">
        <v>0</v>
      </c>
      <c r="H545">
        <v>0</v>
      </c>
      <c r="I545" s="19">
        <f t="shared" si="17"/>
        <v>0</v>
      </c>
    </row>
    <row r="546" spans="1:17" x14ac:dyDescent="0.55000000000000004">
      <c r="A546">
        <v>544</v>
      </c>
      <c r="B546" s="2">
        <v>40366</v>
      </c>
      <c r="C546">
        <v>1.549999974668026E-2</v>
      </c>
      <c r="D546">
        <v>1.7990999913308769E-4</v>
      </c>
      <c r="E546">
        <v>7800</v>
      </c>
      <c r="F546" s="20">
        <f t="shared" si="16"/>
        <v>672002.66025609139</v>
      </c>
      <c r="G546">
        <v>0</v>
      </c>
      <c r="H546">
        <v>0</v>
      </c>
      <c r="I546" s="19">
        <f t="shared" si="17"/>
        <v>0</v>
      </c>
    </row>
    <row r="547" spans="1:17" x14ac:dyDescent="0.55000000000000004">
      <c r="A547">
        <v>545</v>
      </c>
      <c r="B547" s="2">
        <v>40367</v>
      </c>
      <c r="C547">
        <v>1.549999974668026E-2</v>
      </c>
      <c r="D547">
        <v>1.7990999913308769E-4</v>
      </c>
      <c r="E547">
        <v>7550</v>
      </c>
      <c r="F547" s="20">
        <f t="shared" si="16"/>
        <v>650464.11345301161</v>
      </c>
      <c r="G547">
        <v>0</v>
      </c>
      <c r="H547">
        <v>0</v>
      </c>
      <c r="I547" s="19">
        <f t="shared" si="17"/>
        <v>0</v>
      </c>
    </row>
    <row r="548" spans="1:17" x14ac:dyDescent="0.55000000000000004">
      <c r="A548">
        <v>546</v>
      </c>
      <c r="B548" s="2">
        <v>40368</v>
      </c>
      <c r="C548">
        <v>1.549999974668026E-2</v>
      </c>
      <c r="D548">
        <v>2.2079999325796959E-4</v>
      </c>
      <c r="E548">
        <v>9950</v>
      </c>
      <c r="F548" s="20">
        <f t="shared" si="16"/>
        <v>698482.79976748582</v>
      </c>
      <c r="G548">
        <v>0</v>
      </c>
      <c r="H548">
        <v>0</v>
      </c>
      <c r="I548" s="19">
        <f t="shared" si="17"/>
        <v>0</v>
      </c>
    </row>
    <row r="549" spans="1:17" x14ac:dyDescent="0.55000000000000004">
      <c r="A549">
        <v>547</v>
      </c>
      <c r="B549" s="2">
        <v>40369</v>
      </c>
      <c r="C549">
        <v>1.559999957680702E-2</v>
      </c>
      <c r="D549">
        <v>2.2079999325796959E-4</v>
      </c>
      <c r="E549">
        <v>9900</v>
      </c>
      <c r="F549" s="20">
        <f t="shared" si="16"/>
        <v>699456.52412204095</v>
      </c>
      <c r="G549">
        <v>0</v>
      </c>
      <c r="H549">
        <v>0</v>
      </c>
      <c r="I549" s="19">
        <f t="shared" si="17"/>
        <v>0</v>
      </c>
    </row>
    <row r="550" spans="1:17" x14ac:dyDescent="0.55000000000000004">
      <c r="A550">
        <v>548</v>
      </c>
      <c r="B550" s="2">
        <v>40370</v>
      </c>
      <c r="C550">
        <v>1.559999957680702E-2</v>
      </c>
      <c r="D550">
        <v>2.0677999418694529E-4</v>
      </c>
      <c r="E550">
        <v>8950</v>
      </c>
      <c r="F550" s="20">
        <f t="shared" si="16"/>
        <v>675210.36917234573</v>
      </c>
      <c r="G550">
        <v>0</v>
      </c>
      <c r="H550">
        <v>0</v>
      </c>
      <c r="I550" s="19">
        <f t="shared" si="17"/>
        <v>0</v>
      </c>
    </row>
    <row r="551" spans="1:17" x14ac:dyDescent="0.55000000000000004">
      <c r="A551">
        <v>549</v>
      </c>
      <c r="B551" s="2">
        <v>40371</v>
      </c>
      <c r="C551">
        <v>1.559999957680702E-2</v>
      </c>
      <c r="D551">
        <v>2.0677999418694529E-4</v>
      </c>
      <c r="E551">
        <v>32950</v>
      </c>
      <c r="F551" s="20">
        <f t="shared" si="16"/>
        <v>2485830.3535451163</v>
      </c>
      <c r="G551">
        <v>0</v>
      </c>
      <c r="H551">
        <v>0</v>
      </c>
      <c r="I551" s="19">
        <f t="shared" si="17"/>
        <v>0</v>
      </c>
      <c r="Q551" t="s">
        <v>115</v>
      </c>
    </row>
    <row r="552" spans="1:17" x14ac:dyDescent="0.55000000000000004">
      <c r="A552">
        <v>550</v>
      </c>
      <c r="B552" s="2">
        <v>40372</v>
      </c>
      <c r="C552">
        <v>1.5699999406933781E-2</v>
      </c>
      <c r="D552">
        <v>1.6785700572654601E-3</v>
      </c>
      <c r="E552">
        <v>34600</v>
      </c>
      <c r="F552" s="20">
        <f t="shared" si="16"/>
        <v>323620.67768852168</v>
      </c>
      <c r="G552">
        <v>0</v>
      </c>
      <c r="H552">
        <v>0</v>
      </c>
      <c r="I552" s="19">
        <f t="shared" si="17"/>
        <v>0</v>
      </c>
    </row>
    <row r="553" spans="1:17" x14ac:dyDescent="0.55000000000000004">
      <c r="A553">
        <v>551</v>
      </c>
      <c r="B553" s="2">
        <v>40373</v>
      </c>
      <c r="C553">
        <v>1.5699999406933781E-2</v>
      </c>
      <c r="D553">
        <v>1.6785700572654601E-3</v>
      </c>
      <c r="E553">
        <v>28900</v>
      </c>
      <c r="F553" s="20">
        <f t="shared" si="16"/>
        <v>270307.44465890975</v>
      </c>
      <c r="G553">
        <v>0</v>
      </c>
      <c r="H553">
        <v>0</v>
      </c>
      <c r="I553" s="19">
        <f t="shared" si="17"/>
        <v>0</v>
      </c>
    </row>
    <row r="554" spans="1:17" x14ac:dyDescent="0.55000000000000004">
      <c r="A554">
        <v>552</v>
      </c>
      <c r="B554" s="2">
        <v>40374</v>
      </c>
      <c r="C554">
        <v>1.5699999406933781E-2</v>
      </c>
      <c r="D554">
        <v>1.4078300446271901E-3</v>
      </c>
      <c r="E554">
        <v>31200.69921875</v>
      </c>
      <c r="F554" s="20">
        <f t="shared" si="16"/>
        <v>347947.51049656182</v>
      </c>
      <c r="G554">
        <v>0</v>
      </c>
      <c r="H554">
        <v>0</v>
      </c>
      <c r="I554" s="19">
        <f t="shared" si="17"/>
        <v>0</v>
      </c>
    </row>
    <row r="555" spans="1:17" x14ac:dyDescent="0.55000000000000004">
      <c r="A555">
        <v>553</v>
      </c>
      <c r="B555" s="2">
        <v>40375</v>
      </c>
      <c r="C555">
        <v>1.579999923706055E-2</v>
      </c>
      <c r="D555">
        <v>1.4078300446271901E-3</v>
      </c>
      <c r="E555">
        <v>25250.30078125</v>
      </c>
      <c r="F555" s="20">
        <f t="shared" si="16"/>
        <v>283382.73827999411</v>
      </c>
      <c r="G555">
        <v>0</v>
      </c>
      <c r="H555">
        <v>0</v>
      </c>
      <c r="I555" s="19">
        <f t="shared" si="17"/>
        <v>0</v>
      </c>
    </row>
    <row r="556" spans="1:17" x14ac:dyDescent="0.55000000000000004">
      <c r="A556">
        <v>554</v>
      </c>
      <c r="B556" s="2">
        <v>40376</v>
      </c>
      <c r="C556">
        <v>1.579999923706055E-2</v>
      </c>
      <c r="D556">
        <v>1.6515000024810429E-3</v>
      </c>
      <c r="E556">
        <v>8650.0498046875</v>
      </c>
      <c r="F556" s="20">
        <f t="shared" si="16"/>
        <v>82755.54351152177</v>
      </c>
      <c r="G556">
        <v>0</v>
      </c>
      <c r="H556">
        <v>0</v>
      </c>
      <c r="I556" s="19">
        <f t="shared" si="17"/>
        <v>0</v>
      </c>
    </row>
    <row r="557" spans="1:17" x14ac:dyDescent="0.55000000000000004">
      <c r="A557">
        <v>555</v>
      </c>
      <c r="B557" s="2">
        <v>40377</v>
      </c>
      <c r="C557">
        <v>1.579999923706055E-2</v>
      </c>
      <c r="D557">
        <v>1.6515000024810429E-3</v>
      </c>
      <c r="E557">
        <v>8600.830078125</v>
      </c>
      <c r="F557" s="20">
        <f t="shared" si="16"/>
        <v>82284.655445540819</v>
      </c>
      <c r="G557">
        <v>8.5799999535083771E-2</v>
      </c>
      <c r="H557">
        <v>7060.02001953125</v>
      </c>
      <c r="I557" s="19">
        <f t="shared" si="17"/>
        <v>737.95121670445951</v>
      </c>
      <c r="K557" s="70">
        <f t="shared" ref="K557:K620" si="18">+L557^(0.00273972602739726)-1</f>
        <v>-1</v>
      </c>
      <c r="L557" s="3">
        <f>IF(AND(O557&gt;0,O557&lt;366),+'PL2'!$N$3+1,IF(AND(O557&gt;365,O557&lt;731),+'PL2'!$O$3+1,IF(AND(O557&gt;730,O557&lt;1096),+'PL2'!$P$3+1,IF(AND(O557&gt;1095,O557&lt;1461),+'PL2'!$Q$3+1,IF(AND(O557&gt;1460,O557&lt;3000),+'PL2'!$R$3+1,0)))))</f>
        <v>0</v>
      </c>
      <c r="M557" s="3">
        <f>IF(AND(O557&gt;0,O557&lt;366),+'PL2'!$N$2+1,IF(AND(O557&gt;365,O557&lt;731),+'PL2'!$O$2+1,IF(AND(O557&gt;730,O557&lt;1096),+'PL2'!$P$2+1,IF(AND(O557&gt;1095,O557&lt;1461),+'PL2'!$Q$2+1,IF(AND(O557&gt;1460,O557&lt;1826),+'PL2'!$R$2+1,IF(AND(O557&gt;1825,O557&lt;2190),+'PL2'!$S$2+1,0))))))</f>
        <v>0</v>
      </c>
      <c r="N557" s="70">
        <f t="shared" ref="N557:N620" si="19">+M557^(0.00273972602739726)-1</f>
        <v>-1</v>
      </c>
      <c r="O557" s="19" t="str">
        <f>IF(A557&gt;'PL2'!$C$2+553,IF(A557='PL2'!$C$2+554,1,O556+1), "")</f>
        <v/>
      </c>
    </row>
    <row r="558" spans="1:17" x14ac:dyDescent="0.55000000000000004">
      <c r="A558">
        <v>556</v>
      </c>
      <c r="B558" s="2">
        <v>40378</v>
      </c>
      <c r="C558">
        <v>1.5900000929832458E-2</v>
      </c>
      <c r="D558">
        <v>1.480030012317002E-3</v>
      </c>
      <c r="E558">
        <v>8700.08984375</v>
      </c>
      <c r="F558" s="20">
        <f t="shared" si="16"/>
        <v>93465.291550873124</v>
      </c>
      <c r="G558">
        <v>8.0799996852874756E-2</v>
      </c>
      <c r="H558">
        <v>7552</v>
      </c>
      <c r="I558" s="19">
        <f t="shared" si="17"/>
        <v>702.96723199472763</v>
      </c>
      <c r="K558" s="70">
        <f t="shared" si="18"/>
        <v>-1</v>
      </c>
      <c r="L558" s="3">
        <f>IF(AND(O558&gt;0,O558&lt;366),+'PL2'!$N$3+1,IF(AND(O558&gt;365,O558&lt;731),+'PL2'!$O$3+1,IF(AND(O558&gt;730,O558&lt;1096),+'PL2'!$P$3+1,IF(AND(O558&gt;1095,O558&lt;1461),+'PL2'!$Q$3+1,IF(AND(O558&gt;1460,O558&lt;3000),+'PL2'!$R$3+1,0)))))</f>
        <v>0</v>
      </c>
      <c r="M558" s="3">
        <f>IF(AND(O558&gt;0,O558&lt;366),+'PL2'!$N$2+1,IF(AND(O558&gt;365,O558&lt;731),+'PL2'!$O$2+1,IF(AND(O558&gt;730,O558&lt;1096),+'PL2'!$P$2+1,IF(AND(O558&gt;1095,O558&lt;1461),+'PL2'!$Q$2+1,IF(AND(O558&gt;1460,O558&lt;1826),+'PL2'!$R$2+1,IF(AND(O558&gt;1825,O558&lt;2190),+'PL2'!$S$2+1,0))))))</f>
        <v>0</v>
      </c>
      <c r="N558" s="70">
        <f t="shared" si="19"/>
        <v>-1</v>
      </c>
      <c r="O558" s="19" t="str">
        <f>IF(A558&gt;'PL2'!$C$2+553,IF(A558='PL2'!$C$2+554,1,O557+1), "")</f>
        <v/>
      </c>
    </row>
    <row r="559" spans="1:17" x14ac:dyDescent="0.55000000000000004">
      <c r="A559">
        <v>557</v>
      </c>
      <c r="B559" s="2">
        <v>40379</v>
      </c>
      <c r="C559">
        <v>1.5900000929832458E-2</v>
      </c>
      <c r="D559">
        <v>1.480030012317002E-3</v>
      </c>
      <c r="E559">
        <v>9050</v>
      </c>
      <c r="F559" s="20">
        <f t="shared" si="16"/>
        <v>97224.385463450599</v>
      </c>
      <c r="G559">
        <v>7.4699997901916504E-2</v>
      </c>
      <c r="H559">
        <v>7262.66015625</v>
      </c>
      <c r="I559" s="19">
        <f t="shared" si="17"/>
        <v>676.03498101234436</v>
      </c>
      <c r="K559" s="70">
        <f t="shared" si="18"/>
        <v>-1</v>
      </c>
      <c r="L559" s="3">
        <f>IF(AND(O559&gt;0,O559&lt;366),+'PL2'!$N$3+1,IF(AND(O559&gt;365,O559&lt;731),+'PL2'!$O$3+1,IF(AND(O559&gt;730,O559&lt;1096),+'PL2'!$P$3+1,IF(AND(O559&gt;1095,O559&lt;1461),+'PL2'!$Q$3+1,IF(AND(O559&gt;1460,O559&lt;3000),+'PL2'!$R$3+1,0)))))</f>
        <v>0</v>
      </c>
      <c r="M559" s="3">
        <f>IF(AND(O559&gt;0,O559&lt;366),+'PL2'!$N$2+1,IF(AND(O559&gt;365,O559&lt;731),+'PL2'!$O$2+1,IF(AND(O559&gt;730,O559&lt;1096),+'PL2'!$P$2+1,IF(AND(O559&gt;1095,O559&lt;1461),+'PL2'!$Q$2+1,IF(AND(O559&gt;1460,O559&lt;1826),+'PL2'!$R$2+1,IF(AND(O559&gt;1825,O559&lt;2190),+'PL2'!$S$2+1,0))))))</f>
        <v>0</v>
      </c>
      <c r="N559" s="70">
        <f t="shared" si="19"/>
        <v>-1</v>
      </c>
      <c r="O559" s="19" t="str">
        <f>IF(A559&gt;'PL2'!$C$2+553,IF(A559='PL2'!$C$2+554,1,O558+1), "")</f>
        <v/>
      </c>
    </row>
    <row r="560" spans="1:17" x14ac:dyDescent="0.55000000000000004">
      <c r="A560">
        <v>558</v>
      </c>
      <c r="B560" s="2">
        <v>40380</v>
      </c>
      <c r="C560">
        <v>1.5900000929832458E-2</v>
      </c>
      <c r="D560">
        <v>1.822959980927408E-3</v>
      </c>
      <c r="E560">
        <v>10350</v>
      </c>
      <c r="F560" s="20">
        <f t="shared" si="16"/>
        <v>90273.51743621139</v>
      </c>
      <c r="G560">
        <v>7.9199999570846558E-2</v>
      </c>
      <c r="H560">
        <v>7149.66015625</v>
      </c>
      <c r="I560" s="19">
        <f t="shared" si="17"/>
        <v>819.71999555826187</v>
      </c>
      <c r="K560" s="70">
        <f t="shared" si="18"/>
        <v>-1</v>
      </c>
      <c r="L560" s="3">
        <f>IF(AND(O560&gt;0,O560&lt;366),+'PL2'!$N$3+1,IF(AND(O560&gt;365,O560&lt;731),+'PL2'!$O$3+1,IF(AND(O560&gt;730,O560&lt;1096),+'PL2'!$P$3+1,IF(AND(O560&gt;1095,O560&lt;1461),+'PL2'!$Q$3+1,IF(AND(O560&gt;1460,O560&lt;3000),+'PL2'!$R$3+1,0)))))</f>
        <v>0</v>
      </c>
      <c r="M560" s="3">
        <f>IF(AND(O560&gt;0,O560&lt;366),+'PL2'!$N$2+1,IF(AND(O560&gt;365,O560&lt;731),+'PL2'!$O$2+1,IF(AND(O560&gt;730,O560&lt;1096),+'PL2'!$P$2+1,IF(AND(O560&gt;1095,O560&lt;1461),+'PL2'!$Q$2+1,IF(AND(O560&gt;1460,O560&lt;1826),+'PL2'!$R$2+1,IF(AND(O560&gt;1825,O560&lt;2190),+'PL2'!$S$2+1,0))))))</f>
        <v>0</v>
      </c>
      <c r="N560" s="70">
        <f t="shared" si="19"/>
        <v>-1</v>
      </c>
      <c r="O560" s="19" t="str">
        <f>IF(A560&gt;'PL2'!$C$2+553,IF(A560='PL2'!$C$2+554,1,O559+1), "")</f>
        <v/>
      </c>
    </row>
    <row r="561" spans="1:15" x14ac:dyDescent="0.55000000000000004">
      <c r="A561">
        <v>559</v>
      </c>
      <c r="B561" s="2">
        <v>40381</v>
      </c>
      <c r="C561">
        <v>1.6000000759959221E-2</v>
      </c>
      <c r="D561">
        <v>1.822959980927408E-3</v>
      </c>
      <c r="E561">
        <v>8800</v>
      </c>
      <c r="F561" s="20">
        <f t="shared" si="16"/>
        <v>77237.025585175434</v>
      </c>
      <c r="G561">
        <v>5.0500001758337021E-2</v>
      </c>
      <c r="H561">
        <v>3900.469970703125</v>
      </c>
      <c r="I561" s="19">
        <f t="shared" si="17"/>
        <v>444.40001547336578</v>
      </c>
      <c r="K561" s="70">
        <f t="shared" si="18"/>
        <v>-1</v>
      </c>
      <c r="L561" s="3">
        <f>IF(AND(O561&gt;0,O561&lt;366),+'PL2'!$N$3+1,IF(AND(O561&gt;365,O561&lt;731),+'PL2'!$O$3+1,IF(AND(O561&gt;730,O561&lt;1096),+'PL2'!$P$3+1,IF(AND(O561&gt;1095,O561&lt;1461),+'PL2'!$Q$3+1,IF(AND(O561&gt;1460,O561&lt;3000),+'PL2'!$R$3+1,0)))))</f>
        <v>0</v>
      </c>
      <c r="M561" s="3">
        <f>IF(AND(O561&gt;0,O561&lt;366),+'PL2'!$N$2+1,IF(AND(O561&gt;365,O561&lt;731),+'PL2'!$O$2+1,IF(AND(O561&gt;730,O561&lt;1096),+'PL2'!$P$2+1,IF(AND(O561&gt;1095,O561&lt;1461),+'PL2'!$Q$2+1,IF(AND(O561&gt;1460,O561&lt;1826),+'PL2'!$R$2+1,IF(AND(O561&gt;1825,O561&lt;2190),+'PL2'!$S$2+1,0))))))</f>
        <v>0</v>
      </c>
      <c r="N561" s="70">
        <f t="shared" si="19"/>
        <v>-1</v>
      </c>
      <c r="O561" s="19" t="str">
        <f>IF(A561&gt;'PL2'!$C$2+553,IF(A561='PL2'!$C$2+554,1,O560+1), "")</f>
        <v/>
      </c>
    </row>
    <row r="562" spans="1:15" x14ac:dyDescent="0.55000000000000004">
      <c r="A562">
        <v>560</v>
      </c>
      <c r="B562" s="2">
        <v>40382</v>
      </c>
      <c r="C562">
        <v>1.6000000759959221E-2</v>
      </c>
      <c r="D562">
        <v>1.7507700249552731E-3</v>
      </c>
      <c r="E562">
        <v>9700.009765625</v>
      </c>
      <c r="F562" s="20">
        <f>+(C562/D562)*E562</f>
        <v>88646.80192681319</v>
      </c>
      <c r="G562">
        <v>6.2600001692771912E-2</v>
      </c>
      <c r="H562">
        <v>5549.2900390625</v>
      </c>
      <c r="I562" s="19">
        <f>+E562*G562</f>
        <v>607.22062774802907</v>
      </c>
      <c r="K562" s="70">
        <f t="shared" si="18"/>
        <v>-1</v>
      </c>
      <c r="L562" s="3">
        <f>IF(AND(O562&gt;0,O562&lt;366),+'PL2'!$N$3+1,IF(AND(O562&gt;365,O562&lt;731),+'PL2'!$O$3+1,IF(AND(O562&gt;730,O562&lt;1096),+'PL2'!$P$3+1,IF(AND(O562&gt;1095,O562&lt;1461),+'PL2'!$Q$3+1,IF(AND(O562&gt;1460,O562&lt;3000),+'PL2'!$R$3+1,0)))))</f>
        <v>0</v>
      </c>
      <c r="M562" s="3">
        <f>IF(AND(O562&gt;0,O562&lt;366),+'PL2'!$N$2+1,IF(AND(O562&gt;365,O562&lt;731),+'PL2'!$O$2+1,IF(AND(O562&gt;730,O562&lt;1096),+'PL2'!$P$2+1,IF(AND(O562&gt;1095,O562&lt;1461),+'PL2'!$Q$2+1,IF(AND(O562&gt;1460,O562&lt;1826),+'PL2'!$R$2+1,IF(AND(O562&gt;1825,O562&lt;2190),+'PL2'!$S$2+1,0))))))</f>
        <v>0</v>
      </c>
      <c r="N562" s="70">
        <f t="shared" si="19"/>
        <v>-1</v>
      </c>
      <c r="O562" s="19" t="str">
        <f>IF(A562&gt;'PL2'!$C$2+553,IF(A562='PL2'!$C$2+554,1,O561+1), "")</f>
        <v/>
      </c>
    </row>
    <row r="563" spans="1:15" x14ac:dyDescent="0.55000000000000004">
      <c r="A563">
        <v>561</v>
      </c>
      <c r="B563" s="2">
        <v>40383</v>
      </c>
      <c r="C563">
        <v>1.6000000759959221E-2</v>
      </c>
      <c r="D563">
        <v>1.7507700249552731E-3</v>
      </c>
      <c r="E563">
        <v>9450</v>
      </c>
      <c r="F563" s="20">
        <f>+(C563/D563)*E563</f>
        <v>86362.003590664259</v>
      </c>
      <c r="G563">
        <v>5.4499998688697808E-2</v>
      </c>
      <c r="H563">
        <v>4706.72998046875</v>
      </c>
      <c r="I563" s="19">
        <f>+E563*G563</f>
        <v>515.02498760819424</v>
      </c>
      <c r="K563" s="70">
        <f t="shared" si="18"/>
        <v>-1</v>
      </c>
      <c r="L563" s="3">
        <f>IF(AND(O563&gt;0,O563&lt;366),+'PL2'!$N$3+1,IF(AND(O563&gt;365,O563&lt;731),+'PL2'!$O$3+1,IF(AND(O563&gt;730,O563&lt;1096),+'PL2'!$P$3+1,IF(AND(O563&gt;1095,O563&lt;1461),+'PL2'!$Q$3+1,IF(AND(O563&gt;1460,O563&lt;3000),+'PL2'!$R$3+1,0)))))</f>
        <v>0</v>
      </c>
      <c r="M563" s="3">
        <f>IF(AND(O563&gt;0,O563&lt;366),+'PL2'!$N$2+1,IF(AND(O563&gt;365,O563&lt;731),+'PL2'!$O$2+1,IF(AND(O563&gt;730,O563&lt;1096),+'PL2'!$P$2+1,IF(AND(O563&gt;1095,O563&lt;1461),+'PL2'!$Q$2+1,IF(AND(O563&gt;1460,O563&lt;1826),+'PL2'!$R$2+1,IF(AND(O563&gt;1825,O563&lt;2190),+'PL2'!$S$2+1,0))))))</f>
        <v>0</v>
      </c>
      <c r="N563" s="70">
        <f t="shared" si="19"/>
        <v>-1</v>
      </c>
      <c r="O563" s="19" t="str">
        <f>IF(A563&gt;'PL2'!$C$2+553,IF(A563='PL2'!$C$2+554,1,O562+1), "")</f>
        <v/>
      </c>
    </row>
    <row r="564" spans="1:15" x14ac:dyDescent="0.55000000000000004">
      <c r="A564">
        <v>562</v>
      </c>
      <c r="B564" s="2">
        <v>40384</v>
      </c>
      <c r="C564">
        <v>1.610000059008598E-2</v>
      </c>
      <c r="D564">
        <v>1.9312599906697869E-3</v>
      </c>
      <c r="E564">
        <v>11552.900390625</v>
      </c>
      <c r="F564" s="20">
        <f>+(C564/D564)*E564</f>
        <v>96311.063246207035</v>
      </c>
      <c r="G564">
        <v>5.0500001758337021E-2</v>
      </c>
      <c r="H564">
        <v>4863.7099609375</v>
      </c>
      <c r="I564" s="19">
        <f>+E564*G564</f>
        <v>583.42149004045496</v>
      </c>
      <c r="K564" s="70">
        <f t="shared" si="18"/>
        <v>-1</v>
      </c>
      <c r="L564" s="3">
        <f>IF(AND(O564&gt;0,O564&lt;366),+'PL2'!$N$3+1,IF(AND(O564&gt;365,O564&lt;731),+'PL2'!$O$3+1,IF(AND(O564&gt;730,O564&lt;1096),+'PL2'!$P$3+1,IF(AND(O564&gt;1095,O564&lt;1461),+'PL2'!$Q$3+1,IF(AND(O564&gt;1460,O564&lt;3000),+'PL2'!$R$3+1,0)))))</f>
        <v>0</v>
      </c>
      <c r="M564" s="3">
        <f>IF(AND(O564&gt;0,O564&lt;366),+'PL2'!$N$2+1,IF(AND(O564&gt;365,O564&lt;731),+'PL2'!$O$2+1,IF(AND(O564&gt;730,O564&lt;1096),+'PL2'!$P$2+1,IF(AND(O564&gt;1095,O564&lt;1461),+'PL2'!$Q$2+1,IF(AND(O564&gt;1460,O564&lt;1826),+'PL2'!$R$2+1,IF(AND(O564&gt;1825,O564&lt;2190),+'PL2'!$S$2+1,0))))))</f>
        <v>0</v>
      </c>
      <c r="N564" s="70">
        <f t="shared" si="19"/>
        <v>-1</v>
      </c>
      <c r="O564" s="19" t="str">
        <f>IF(A564&gt;'PL2'!$C$2+553,IF(A564='PL2'!$C$2+554,1,O563+1), "")</f>
        <v/>
      </c>
    </row>
    <row r="565" spans="1:15" x14ac:dyDescent="0.55000000000000004">
      <c r="A565">
        <v>563</v>
      </c>
      <c r="B565" s="2">
        <v>40385</v>
      </c>
      <c r="C565">
        <v>1.610000059008598E-2</v>
      </c>
      <c r="D565">
        <v>1.9312599906697869E-3</v>
      </c>
      <c r="E565">
        <v>12151.5</v>
      </c>
      <c r="F565" s="20">
        <f>+(C565/D565)*E565</f>
        <v>101301.30490746588</v>
      </c>
      <c r="G565">
        <v>5.6000001728534698E-2</v>
      </c>
      <c r="H565">
        <v>5672.8701171875</v>
      </c>
      <c r="I565" s="19">
        <f>+E565*G565</f>
        <v>680.48402100428939</v>
      </c>
      <c r="K565" s="70">
        <f t="shared" si="18"/>
        <v>-1</v>
      </c>
      <c r="L565" s="3">
        <f>IF(AND(O565&gt;0,O565&lt;366),+'PL2'!$N$3+1,IF(AND(O565&gt;365,O565&lt;731),+'PL2'!$O$3+1,IF(AND(O565&gt;730,O565&lt;1096),+'PL2'!$P$3+1,IF(AND(O565&gt;1095,O565&lt;1461),+'PL2'!$Q$3+1,IF(AND(O565&gt;1460,O565&lt;3000),+'PL2'!$R$3+1,0)))))</f>
        <v>0</v>
      </c>
      <c r="M565" s="3">
        <f>IF(AND(O565&gt;0,O565&lt;366),+'PL2'!$N$2+1,IF(AND(O565&gt;365,O565&lt;731),+'PL2'!$O$2+1,IF(AND(O565&gt;730,O565&lt;1096),+'PL2'!$P$2+1,IF(AND(O565&gt;1095,O565&lt;1461),+'PL2'!$Q$2+1,IF(AND(O565&gt;1460,O565&lt;1826),+'PL2'!$R$2+1,IF(AND(O565&gt;1825,O565&lt;2190),+'PL2'!$S$2+1,0))))))</f>
        <v>0</v>
      </c>
      <c r="N565" s="70">
        <f t="shared" si="19"/>
        <v>-1</v>
      </c>
      <c r="O565" s="19" t="str">
        <f>IF(A565&gt;'PL2'!$C$2+553,IF(A565='PL2'!$C$2+554,1,O564+1), "")</f>
        <v/>
      </c>
    </row>
    <row r="566" spans="1:15" x14ac:dyDescent="0.55000000000000004">
      <c r="A566">
        <v>564</v>
      </c>
      <c r="B566" s="2">
        <v>40386</v>
      </c>
      <c r="C566">
        <v>1.610000059008598E-2</v>
      </c>
      <c r="D566">
        <v>2.1244799718260769E-3</v>
      </c>
      <c r="E566">
        <v>8300.669921875</v>
      </c>
      <c r="F566" s="20">
        <f t="shared" si="16"/>
        <v>62905.177931814884</v>
      </c>
      <c r="G566">
        <v>5.9999998658895493E-2</v>
      </c>
      <c r="H566">
        <v>3774.31005859375</v>
      </c>
      <c r="I566" s="19">
        <f t="shared" si="17"/>
        <v>498.04018418043415</v>
      </c>
      <c r="K566" s="70">
        <f t="shared" si="18"/>
        <v>-1</v>
      </c>
      <c r="L566" s="3">
        <f>IF(AND(O566&gt;0,O566&lt;366),+'PL2'!$N$3+1,IF(AND(O566&gt;365,O566&lt;731),+'PL2'!$O$3+1,IF(AND(O566&gt;730,O566&lt;1096),+'PL2'!$P$3+1,IF(AND(O566&gt;1095,O566&lt;1461),+'PL2'!$Q$3+1,IF(AND(O566&gt;1460,O566&lt;3000),+'PL2'!$R$3+1,0)))))</f>
        <v>0</v>
      </c>
      <c r="M566" s="3">
        <f>IF(AND(O566&gt;0,O566&lt;366),+'PL2'!$N$2+1,IF(AND(O566&gt;365,O566&lt;731),+'PL2'!$O$2+1,IF(AND(O566&gt;730,O566&lt;1096),+'PL2'!$P$2+1,IF(AND(O566&gt;1095,O566&lt;1461),+'PL2'!$Q$2+1,IF(AND(O566&gt;1460,O566&lt;1826),+'PL2'!$R$2+1,IF(AND(O566&gt;1825,O566&lt;2190),+'PL2'!$S$2+1,0))))))</f>
        <v>0</v>
      </c>
      <c r="N566" s="70">
        <f t="shared" si="19"/>
        <v>-1</v>
      </c>
      <c r="O566" s="19" t="str">
        <f>IF(A566&gt;'PL2'!$C$2+553,IF(A566='PL2'!$C$2+554,1,O565+1), "")</f>
        <v/>
      </c>
    </row>
    <row r="567" spans="1:15" x14ac:dyDescent="0.55000000000000004">
      <c r="A567">
        <v>565</v>
      </c>
      <c r="B567" s="2">
        <v>40387</v>
      </c>
      <c r="C567">
        <v>1.6200000420212749E-2</v>
      </c>
      <c r="D567">
        <v>2.1244799718260769E-3</v>
      </c>
      <c r="E567">
        <v>7951.0498046875</v>
      </c>
      <c r="F567" s="20">
        <f t="shared" si="16"/>
        <v>60629.900909988399</v>
      </c>
      <c r="G567">
        <v>5.8899998664855957E-2</v>
      </c>
      <c r="H567">
        <v>3571.10009765625</v>
      </c>
      <c r="I567" s="19">
        <f t="shared" si="17"/>
        <v>468.31682288029697</v>
      </c>
      <c r="K567" s="70">
        <f t="shared" si="18"/>
        <v>-1</v>
      </c>
      <c r="L567" s="3">
        <f>IF(AND(O567&gt;0,O567&lt;366),+'PL2'!$N$3+1,IF(AND(O567&gt;365,O567&lt;731),+'PL2'!$O$3+1,IF(AND(O567&gt;730,O567&lt;1096),+'PL2'!$P$3+1,IF(AND(O567&gt;1095,O567&lt;1461),+'PL2'!$Q$3+1,IF(AND(O567&gt;1460,O567&lt;3000),+'PL2'!$R$3+1,0)))))</f>
        <v>0</v>
      </c>
      <c r="M567" s="3">
        <f>IF(AND(O567&gt;0,O567&lt;366),+'PL2'!$N$2+1,IF(AND(O567&gt;365,O567&lt;731),+'PL2'!$O$2+1,IF(AND(O567&gt;730,O567&lt;1096),+'PL2'!$P$2+1,IF(AND(O567&gt;1095,O567&lt;1461),+'PL2'!$Q$2+1,IF(AND(O567&gt;1460,O567&lt;1826),+'PL2'!$R$2+1,IF(AND(O567&gt;1825,O567&lt;2190),+'PL2'!$S$2+1,0))))))</f>
        <v>0</v>
      </c>
      <c r="N567" s="70">
        <f t="shared" si="19"/>
        <v>-1</v>
      </c>
      <c r="O567" s="19" t="str">
        <f>IF(A567&gt;'PL2'!$C$2+553,IF(A567='PL2'!$C$2+554,1,O566+1), "")</f>
        <v/>
      </c>
    </row>
    <row r="568" spans="1:15" x14ac:dyDescent="0.55000000000000004">
      <c r="A568">
        <v>566</v>
      </c>
      <c r="B568" s="2">
        <v>40388</v>
      </c>
      <c r="C568">
        <v>1.6200000420212749E-2</v>
      </c>
      <c r="D568">
        <v>2.1244799718260769E-3</v>
      </c>
      <c r="E568">
        <v>9000.8896484375</v>
      </c>
      <c r="F568" s="20">
        <f t="shared" si="16"/>
        <v>68635.345129491936</v>
      </c>
      <c r="G568">
        <v>6.9899998605251312E-2</v>
      </c>
      <c r="H568">
        <v>4797.60986328125</v>
      </c>
      <c r="I568" s="19">
        <f t="shared" si="17"/>
        <v>629.16217387180222</v>
      </c>
      <c r="K568" s="70">
        <f t="shared" si="18"/>
        <v>-1</v>
      </c>
      <c r="L568" s="3">
        <f>IF(AND(O568&gt;0,O568&lt;366),+'PL2'!$N$3+1,IF(AND(O568&gt;365,O568&lt;731),+'PL2'!$O$3+1,IF(AND(O568&gt;730,O568&lt;1096),+'PL2'!$P$3+1,IF(AND(O568&gt;1095,O568&lt;1461),+'PL2'!$Q$3+1,IF(AND(O568&gt;1460,O568&lt;3000),+'PL2'!$R$3+1,0)))))</f>
        <v>0</v>
      </c>
      <c r="M568" s="3">
        <f>IF(AND(O568&gt;0,O568&lt;366),+'PL2'!$N$2+1,IF(AND(O568&gt;365,O568&lt;731),+'PL2'!$O$2+1,IF(AND(O568&gt;730,O568&lt;1096),+'PL2'!$P$2+1,IF(AND(O568&gt;1095,O568&lt;1461),+'PL2'!$Q$2+1,IF(AND(O568&gt;1460,O568&lt;1826),+'PL2'!$R$2+1,IF(AND(O568&gt;1825,O568&lt;2190),+'PL2'!$S$2+1,0))))))</f>
        <v>0</v>
      </c>
      <c r="N568" s="70">
        <f t="shared" si="19"/>
        <v>-1</v>
      </c>
      <c r="O568" s="19" t="str">
        <f>IF(A568&gt;'PL2'!$C$2+553,IF(A568='PL2'!$C$2+554,1,O567+1), "")</f>
        <v/>
      </c>
    </row>
    <row r="569" spans="1:15" x14ac:dyDescent="0.55000000000000004">
      <c r="A569">
        <v>567</v>
      </c>
      <c r="B569" s="2">
        <v>40389</v>
      </c>
      <c r="C569">
        <v>1.6200000420212749E-2</v>
      </c>
      <c r="D569">
        <v>2.1244799718260769E-3</v>
      </c>
      <c r="E569">
        <v>9100.2900390625</v>
      </c>
      <c r="F569" s="20">
        <f t="shared" si="16"/>
        <v>69393.312439727481</v>
      </c>
      <c r="G569">
        <v>6.2700003385543823E-2</v>
      </c>
      <c r="H569">
        <v>4350.9599609375</v>
      </c>
      <c r="I569" s="19">
        <f t="shared" si="17"/>
        <v>570.58821625864948</v>
      </c>
      <c r="K569" s="70">
        <f t="shared" si="18"/>
        <v>-1</v>
      </c>
      <c r="L569" s="3">
        <f>IF(AND(O569&gt;0,O569&lt;366),+'PL2'!$N$3+1,IF(AND(O569&gt;365,O569&lt;731),+'PL2'!$O$3+1,IF(AND(O569&gt;730,O569&lt;1096),+'PL2'!$P$3+1,IF(AND(O569&gt;1095,O569&lt;1461),+'PL2'!$Q$3+1,IF(AND(O569&gt;1460,O569&lt;3000),+'PL2'!$R$3+1,0)))))</f>
        <v>0</v>
      </c>
      <c r="M569" s="3">
        <f>IF(AND(O569&gt;0,O569&lt;366),+'PL2'!$N$2+1,IF(AND(O569&gt;365,O569&lt;731),+'PL2'!$O$2+1,IF(AND(O569&gt;730,O569&lt;1096),+'PL2'!$P$2+1,IF(AND(O569&gt;1095,O569&lt;1461),+'PL2'!$Q$2+1,IF(AND(O569&gt;1460,O569&lt;1826),+'PL2'!$R$2+1,IF(AND(O569&gt;1825,O569&lt;2190),+'PL2'!$S$2+1,0))))))</f>
        <v>0</v>
      </c>
      <c r="N569" s="70">
        <f t="shared" si="19"/>
        <v>-1</v>
      </c>
      <c r="O569" s="19" t="str">
        <f>IF(A569&gt;'PL2'!$C$2+553,IF(A569='PL2'!$C$2+554,1,O568+1), "")</f>
        <v/>
      </c>
    </row>
    <row r="570" spans="1:15" x14ac:dyDescent="0.55000000000000004">
      <c r="A570">
        <v>568</v>
      </c>
      <c r="B570" s="2">
        <v>40390</v>
      </c>
      <c r="C570">
        <v>1.6300000250339512E-2</v>
      </c>
      <c r="D570">
        <v>2.2944400552660231E-3</v>
      </c>
      <c r="E570">
        <v>10150.2998046875</v>
      </c>
      <c r="F570" s="20">
        <f t="shared" si="16"/>
        <v>72109.048557489848</v>
      </c>
      <c r="G570">
        <v>6.7900002002716064E-2</v>
      </c>
      <c r="H570">
        <v>4896.2001953125</v>
      </c>
      <c r="I570" s="19">
        <f t="shared" si="17"/>
        <v>689.20537706644973</v>
      </c>
      <c r="K570" s="70">
        <f t="shared" si="18"/>
        <v>-1</v>
      </c>
      <c r="L570" s="3">
        <f>IF(AND(O570&gt;0,O570&lt;366),+'PL2'!$N$3+1,IF(AND(O570&gt;365,O570&lt;731),+'PL2'!$O$3+1,IF(AND(O570&gt;730,O570&lt;1096),+'PL2'!$P$3+1,IF(AND(O570&gt;1095,O570&lt;1461),+'PL2'!$Q$3+1,IF(AND(O570&gt;1460,O570&lt;3000),+'PL2'!$R$3+1,0)))))</f>
        <v>0</v>
      </c>
      <c r="M570" s="3">
        <f>IF(AND(O570&gt;0,O570&lt;366),+'PL2'!$N$2+1,IF(AND(O570&gt;365,O570&lt;731),+'PL2'!$O$2+1,IF(AND(O570&gt;730,O570&lt;1096),+'PL2'!$P$2+1,IF(AND(O570&gt;1095,O570&lt;1461),+'PL2'!$Q$2+1,IF(AND(O570&gt;1460,O570&lt;1826),+'PL2'!$R$2+1,IF(AND(O570&gt;1825,O570&lt;2190),+'PL2'!$S$2+1,0))))))</f>
        <v>0</v>
      </c>
      <c r="N570" s="70">
        <f t="shared" si="19"/>
        <v>-1</v>
      </c>
      <c r="O570" s="19" t="str">
        <f>IF(A570&gt;'PL2'!$C$2+553,IF(A570='PL2'!$C$2+554,1,O569+1), "")</f>
        <v/>
      </c>
    </row>
    <row r="571" spans="1:15" x14ac:dyDescent="0.55000000000000004">
      <c r="A571">
        <v>569</v>
      </c>
      <c r="B571" s="2">
        <v>40391</v>
      </c>
      <c r="C571">
        <v>1.6300000250339512E-2</v>
      </c>
      <c r="D571">
        <v>2.2944400552660231E-3</v>
      </c>
      <c r="E571">
        <v>11950.2998046875</v>
      </c>
      <c r="F571" s="20">
        <f t="shared" si="16"/>
        <v>84896.482416688828</v>
      </c>
      <c r="G571">
        <v>6.1099998652935028E-2</v>
      </c>
      <c r="H571">
        <v>5187.18017578125</v>
      </c>
      <c r="I571" s="19">
        <f t="shared" si="17"/>
        <v>730.16330196857598</v>
      </c>
      <c r="K571" s="70">
        <f t="shared" si="18"/>
        <v>-1</v>
      </c>
      <c r="L571" s="3">
        <f>IF(AND(O571&gt;0,O571&lt;366),+'PL2'!$N$3+1,IF(AND(O571&gt;365,O571&lt;731),+'PL2'!$O$3+1,IF(AND(O571&gt;730,O571&lt;1096),+'PL2'!$P$3+1,IF(AND(O571&gt;1095,O571&lt;1461),+'PL2'!$Q$3+1,IF(AND(O571&gt;1460,O571&lt;3000),+'PL2'!$R$3+1,0)))))</f>
        <v>0</v>
      </c>
      <c r="M571" s="3">
        <f>IF(AND(O571&gt;0,O571&lt;366),+'PL2'!$N$2+1,IF(AND(O571&gt;365,O571&lt;731),+'PL2'!$O$2+1,IF(AND(O571&gt;730,O571&lt;1096),+'PL2'!$P$2+1,IF(AND(O571&gt;1095,O571&lt;1461),+'PL2'!$Q$2+1,IF(AND(O571&gt;1460,O571&lt;1826),+'PL2'!$R$2+1,IF(AND(O571&gt;1825,O571&lt;2190),+'PL2'!$S$2+1,0))))))</f>
        <v>0</v>
      </c>
      <c r="N571" s="70">
        <f t="shared" si="19"/>
        <v>-1</v>
      </c>
      <c r="O571" s="19" t="str">
        <f>IF(A571&gt;'PL2'!$C$2+553,IF(A571='PL2'!$C$2+554,1,O570+1), "")</f>
        <v/>
      </c>
    </row>
    <row r="572" spans="1:15" x14ac:dyDescent="0.55000000000000004">
      <c r="A572">
        <v>570</v>
      </c>
      <c r="B572" s="2">
        <v>40392</v>
      </c>
      <c r="C572">
        <v>1.6300000250339512E-2</v>
      </c>
      <c r="D572">
        <v>3.0835398938506842E-3</v>
      </c>
      <c r="E572">
        <v>12100.2001953125</v>
      </c>
      <c r="F572" s="20">
        <f t="shared" si="16"/>
        <v>63963.260733575145</v>
      </c>
      <c r="G572">
        <v>5.9999998658895493E-2</v>
      </c>
      <c r="H572">
        <v>3837.800048828125</v>
      </c>
      <c r="I572" s="19">
        <f t="shared" si="17"/>
        <v>726.01199549111698</v>
      </c>
      <c r="K572" s="70">
        <f t="shared" si="18"/>
        <v>-1</v>
      </c>
      <c r="L572" s="3">
        <f>IF(AND(O572&gt;0,O572&lt;366),+'PL2'!$N$3+1,IF(AND(O572&gt;365,O572&lt;731),+'PL2'!$O$3+1,IF(AND(O572&gt;730,O572&lt;1096),+'PL2'!$P$3+1,IF(AND(O572&gt;1095,O572&lt;1461),+'PL2'!$Q$3+1,IF(AND(O572&gt;1460,O572&lt;3000),+'PL2'!$R$3+1,0)))))</f>
        <v>0</v>
      </c>
      <c r="M572" s="3">
        <f>IF(AND(O572&gt;0,O572&lt;366),+'PL2'!$N$2+1,IF(AND(O572&gt;365,O572&lt;731),+'PL2'!$O$2+1,IF(AND(O572&gt;730,O572&lt;1096),+'PL2'!$P$2+1,IF(AND(O572&gt;1095,O572&lt;1461),+'PL2'!$Q$2+1,IF(AND(O572&gt;1460,O572&lt;1826),+'PL2'!$R$2+1,IF(AND(O572&gt;1825,O572&lt;2190),+'PL2'!$S$2+1,0))))))</f>
        <v>0</v>
      </c>
      <c r="N572" s="70">
        <f t="shared" si="19"/>
        <v>-1</v>
      </c>
      <c r="O572" s="19" t="str">
        <f>IF(A572&gt;'PL2'!$C$2+553,IF(A572='PL2'!$C$2+554,1,O571+1), "")</f>
        <v/>
      </c>
    </row>
    <row r="573" spans="1:15" x14ac:dyDescent="0.55000000000000004">
      <c r="A573">
        <v>571</v>
      </c>
      <c r="B573" s="2">
        <v>40393</v>
      </c>
      <c r="C573">
        <v>1.640000008046627E-2</v>
      </c>
      <c r="D573">
        <v>3.0835398938506842E-3</v>
      </c>
      <c r="E573">
        <v>11350</v>
      </c>
      <c r="F573" s="20">
        <f t="shared" si="16"/>
        <v>60365.685971665174</v>
      </c>
      <c r="G573">
        <v>5.9999998658895493E-2</v>
      </c>
      <c r="H573">
        <v>3621.93994140625</v>
      </c>
      <c r="I573" s="19">
        <f t="shared" si="17"/>
        <v>680.99998477846384</v>
      </c>
      <c r="K573" s="70">
        <f t="shared" si="18"/>
        <v>-1</v>
      </c>
      <c r="L573" s="3">
        <f>IF(AND(O573&gt;0,O573&lt;366),+'PL2'!$N$3+1,IF(AND(O573&gt;365,O573&lt;731),+'PL2'!$O$3+1,IF(AND(O573&gt;730,O573&lt;1096),+'PL2'!$P$3+1,IF(AND(O573&gt;1095,O573&lt;1461),+'PL2'!$Q$3+1,IF(AND(O573&gt;1460,O573&lt;3000),+'PL2'!$R$3+1,0)))))</f>
        <v>0</v>
      </c>
      <c r="M573" s="3">
        <f>IF(AND(O573&gt;0,O573&lt;366),+'PL2'!$N$2+1,IF(AND(O573&gt;365,O573&lt;731),+'PL2'!$O$2+1,IF(AND(O573&gt;730,O573&lt;1096),+'PL2'!$P$2+1,IF(AND(O573&gt;1095,O573&lt;1461),+'PL2'!$Q$2+1,IF(AND(O573&gt;1460,O573&lt;1826),+'PL2'!$R$2+1,IF(AND(O573&gt;1825,O573&lt;2190),+'PL2'!$S$2+1,0))))))</f>
        <v>0</v>
      </c>
      <c r="N573" s="70">
        <f t="shared" si="19"/>
        <v>-1</v>
      </c>
      <c r="O573" s="19" t="str">
        <f>IF(A573&gt;'PL2'!$C$2+553,IF(A573='PL2'!$C$2+554,1,O572+1), "")</f>
        <v/>
      </c>
    </row>
    <row r="574" spans="1:15" x14ac:dyDescent="0.55000000000000004">
      <c r="A574">
        <v>572</v>
      </c>
      <c r="B574" s="2">
        <v>40394</v>
      </c>
      <c r="C574">
        <v>1.640000008046627E-2</v>
      </c>
      <c r="D574">
        <v>2.7679000049829479E-3</v>
      </c>
      <c r="E574">
        <v>12150</v>
      </c>
      <c r="F574" s="20">
        <f t="shared" si="16"/>
        <v>71989.595223434662</v>
      </c>
      <c r="G574">
        <v>5.7000000029802322E-2</v>
      </c>
      <c r="H574">
        <v>4103.41015625</v>
      </c>
      <c r="I574" s="19">
        <f t="shared" si="17"/>
        <v>692.55000036209822</v>
      </c>
      <c r="K574" s="70">
        <f t="shared" si="18"/>
        <v>-1</v>
      </c>
      <c r="L574" s="3">
        <f>IF(AND(O574&gt;0,O574&lt;366),+'PL2'!$N$3+1,IF(AND(O574&gt;365,O574&lt;731),+'PL2'!$O$3+1,IF(AND(O574&gt;730,O574&lt;1096),+'PL2'!$P$3+1,IF(AND(O574&gt;1095,O574&lt;1461),+'PL2'!$Q$3+1,IF(AND(O574&gt;1460,O574&lt;3000),+'PL2'!$R$3+1,0)))))</f>
        <v>0</v>
      </c>
      <c r="M574" s="3">
        <f>IF(AND(O574&gt;0,O574&lt;366),+'PL2'!$N$2+1,IF(AND(O574&gt;365,O574&lt;731),+'PL2'!$O$2+1,IF(AND(O574&gt;730,O574&lt;1096),+'PL2'!$P$2+1,IF(AND(O574&gt;1095,O574&lt;1461),+'PL2'!$Q$2+1,IF(AND(O574&gt;1460,O574&lt;1826),+'PL2'!$R$2+1,IF(AND(O574&gt;1825,O574&lt;2190),+'PL2'!$S$2+1,0))))))</f>
        <v>0</v>
      </c>
      <c r="N574" s="70">
        <f t="shared" si="19"/>
        <v>-1</v>
      </c>
      <c r="O574" s="19" t="str">
        <f>IF(A574&gt;'PL2'!$C$2+553,IF(A574='PL2'!$C$2+554,1,O573+1), "")</f>
        <v/>
      </c>
    </row>
    <row r="575" spans="1:15" x14ac:dyDescent="0.55000000000000004">
      <c r="A575">
        <v>573</v>
      </c>
      <c r="B575" s="2">
        <v>40395</v>
      </c>
      <c r="C575">
        <v>1.640000008046627E-2</v>
      </c>
      <c r="D575">
        <v>2.7679000049829479E-3</v>
      </c>
      <c r="E575">
        <v>10900</v>
      </c>
      <c r="F575" s="20">
        <f t="shared" si="16"/>
        <v>64583.258266291174</v>
      </c>
      <c r="G575">
        <v>6.1000000685453408E-2</v>
      </c>
      <c r="H575">
        <v>3939.580078125</v>
      </c>
      <c r="I575" s="19">
        <f t="shared" si="17"/>
        <v>664.90000747144211</v>
      </c>
      <c r="K575" s="70">
        <f t="shared" si="18"/>
        <v>-1</v>
      </c>
      <c r="L575" s="3">
        <f>IF(AND(O575&gt;0,O575&lt;366),+'PL2'!$N$3+1,IF(AND(O575&gt;365,O575&lt;731),+'PL2'!$O$3+1,IF(AND(O575&gt;730,O575&lt;1096),+'PL2'!$P$3+1,IF(AND(O575&gt;1095,O575&lt;1461),+'PL2'!$Q$3+1,IF(AND(O575&gt;1460,O575&lt;3000),+'PL2'!$R$3+1,0)))))</f>
        <v>0</v>
      </c>
      <c r="M575" s="3">
        <f>IF(AND(O575&gt;0,O575&lt;366),+'PL2'!$N$2+1,IF(AND(O575&gt;365,O575&lt;731),+'PL2'!$O$2+1,IF(AND(O575&gt;730,O575&lt;1096),+'PL2'!$P$2+1,IF(AND(O575&gt;1095,O575&lt;1461),+'PL2'!$Q$2+1,IF(AND(O575&gt;1460,O575&lt;1826),+'PL2'!$R$2+1,IF(AND(O575&gt;1825,O575&lt;2190),+'PL2'!$S$2+1,0))))))</f>
        <v>0</v>
      </c>
      <c r="N575" s="70">
        <f t="shared" si="19"/>
        <v>-1</v>
      </c>
      <c r="O575" s="19" t="str">
        <f>IF(A575&gt;'PL2'!$C$2+553,IF(A575='PL2'!$C$2+554,1,O574+1), "")</f>
        <v/>
      </c>
    </row>
    <row r="576" spans="1:15" x14ac:dyDescent="0.55000000000000004">
      <c r="A576">
        <v>574</v>
      </c>
      <c r="B576" s="2">
        <v>40396</v>
      </c>
      <c r="C576">
        <v>1.6499999910593029E-2</v>
      </c>
      <c r="D576">
        <v>2.8184698894619942E-3</v>
      </c>
      <c r="E576">
        <v>7350</v>
      </c>
      <c r="F576" s="20">
        <f t="shared" si="16"/>
        <v>43028.665942572276</v>
      </c>
      <c r="G576">
        <v>6.2300000339746482E-2</v>
      </c>
      <c r="H576">
        <v>2680.68994140625</v>
      </c>
      <c r="I576" s="19">
        <f t="shared" si="17"/>
        <v>457.90500249713665</v>
      </c>
      <c r="K576" s="70">
        <f t="shared" si="18"/>
        <v>-1</v>
      </c>
      <c r="L576" s="3">
        <f>IF(AND(O576&gt;0,O576&lt;366),+'PL2'!$N$3+1,IF(AND(O576&gt;365,O576&lt;731),+'PL2'!$O$3+1,IF(AND(O576&gt;730,O576&lt;1096),+'PL2'!$P$3+1,IF(AND(O576&gt;1095,O576&lt;1461),+'PL2'!$Q$3+1,IF(AND(O576&gt;1460,O576&lt;3000),+'PL2'!$R$3+1,0)))))</f>
        <v>0</v>
      </c>
      <c r="M576" s="3">
        <f>IF(AND(O576&gt;0,O576&lt;366),+'PL2'!$N$2+1,IF(AND(O576&gt;365,O576&lt;731),+'PL2'!$O$2+1,IF(AND(O576&gt;730,O576&lt;1096),+'PL2'!$P$2+1,IF(AND(O576&gt;1095,O576&lt;1461),+'PL2'!$Q$2+1,IF(AND(O576&gt;1460,O576&lt;1826),+'PL2'!$R$2+1,IF(AND(O576&gt;1825,O576&lt;2190),+'PL2'!$S$2+1,0))))))</f>
        <v>0</v>
      </c>
      <c r="N576" s="70">
        <f t="shared" si="19"/>
        <v>-1</v>
      </c>
      <c r="O576" s="19" t="str">
        <f>IF(A576&gt;'PL2'!$C$2+553,IF(A576='PL2'!$C$2+554,1,O575+1), "")</f>
        <v/>
      </c>
    </row>
    <row r="577" spans="1:15" x14ac:dyDescent="0.55000000000000004">
      <c r="A577">
        <v>575</v>
      </c>
      <c r="B577" s="2">
        <v>40397</v>
      </c>
      <c r="C577">
        <v>1.6499999910593029E-2</v>
      </c>
      <c r="D577">
        <v>2.8184698894619942E-3</v>
      </c>
      <c r="E577">
        <v>7752.31005859375</v>
      </c>
      <c r="F577" s="20">
        <f t="shared" si="16"/>
        <v>45383.885686322908</v>
      </c>
      <c r="G577">
        <v>5.9000000357627869E-2</v>
      </c>
      <c r="H577">
        <v>2677.64990234375</v>
      </c>
      <c r="I577" s="19">
        <f t="shared" si="17"/>
        <v>457.38629622947337</v>
      </c>
      <c r="K577" s="70">
        <f t="shared" si="18"/>
        <v>-1</v>
      </c>
      <c r="L577" s="3">
        <f>IF(AND(O577&gt;0,O577&lt;366),+'PL2'!$N$3+1,IF(AND(O577&gt;365,O577&lt;731),+'PL2'!$O$3+1,IF(AND(O577&gt;730,O577&lt;1096),+'PL2'!$P$3+1,IF(AND(O577&gt;1095,O577&lt;1461),+'PL2'!$Q$3+1,IF(AND(O577&gt;1460,O577&lt;3000),+'PL2'!$R$3+1,0)))))</f>
        <v>0</v>
      </c>
      <c r="M577" s="3">
        <f>IF(AND(O577&gt;0,O577&lt;366),+'PL2'!$N$2+1,IF(AND(O577&gt;365,O577&lt;731),+'PL2'!$O$2+1,IF(AND(O577&gt;730,O577&lt;1096),+'PL2'!$P$2+1,IF(AND(O577&gt;1095,O577&lt;1461),+'PL2'!$Q$2+1,IF(AND(O577&gt;1460,O577&lt;1826),+'PL2'!$R$2+1,IF(AND(O577&gt;1825,O577&lt;2190),+'PL2'!$S$2+1,0))))))</f>
        <v>0</v>
      </c>
      <c r="N577" s="70">
        <f t="shared" si="19"/>
        <v>-1</v>
      </c>
      <c r="O577" s="19" t="str">
        <f>IF(A577&gt;'PL2'!$C$2+553,IF(A577='PL2'!$C$2+554,1,O576+1), "")</f>
        <v/>
      </c>
    </row>
    <row r="578" spans="1:15" x14ac:dyDescent="0.55000000000000004">
      <c r="A578">
        <v>576</v>
      </c>
      <c r="B578" s="2">
        <v>40398</v>
      </c>
      <c r="C578">
        <v>1.6499999910593029E-2</v>
      </c>
      <c r="D578">
        <v>3.361159935593605E-3</v>
      </c>
      <c r="E578">
        <v>9950</v>
      </c>
      <c r="F578" s="20">
        <f t="shared" ref="F578:F641" si="20">+(C578/D578)*E578</f>
        <v>48844.744747740231</v>
      </c>
      <c r="G578">
        <v>6.0899998992681503E-2</v>
      </c>
      <c r="H578">
        <v>2974.64990234375</v>
      </c>
      <c r="I578" s="19">
        <f t="shared" ref="I578:I641" si="21">+E578*G578</f>
        <v>605.95498997718096</v>
      </c>
      <c r="K578" s="70">
        <f t="shared" si="18"/>
        <v>-1</v>
      </c>
      <c r="L578" s="3">
        <f>IF(AND(O578&gt;0,O578&lt;366),+'PL2'!$N$3+1,IF(AND(O578&gt;365,O578&lt;731),+'PL2'!$O$3+1,IF(AND(O578&gt;730,O578&lt;1096),+'PL2'!$P$3+1,IF(AND(O578&gt;1095,O578&lt;1461),+'PL2'!$Q$3+1,IF(AND(O578&gt;1460,O578&lt;3000),+'PL2'!$R$3+1,0)))))</f>
        <v>0</v>
      </c>
      <c r="M578" s="3">
        <f>IF(AND(O578&gt;0,O578&lt;366),+'PL2'!$N$2+1,IF(AND(O578&gt;365,O578&lt;731),+'PL2'!$O$2+1,IF(AND(O578&gt;730,O578&lt;1096),+'PL2'!$P$2+1,IF(AND(O578&gt;1095,O578&lt;1461),+'PL2'!$Q$2+1,IF(AND(O578&gt;1460,O578&lt;1826),+'PL2'!$R$2+1,IF(AND(O578&gt;1825,O578&lt;2190),+'PL2'!$S$2+1,0))))))</f>
        <v>0</v>
      </c>
      <c r="N578" s="70">
        <f t="shared" si="19"/>
        <v>-1</v>
      </c>
      <c r="O578" s="19" t="str">
        <f>IF(A578&gt;'PL2'!$C$2+553,IF(A578='PL2'!$C$2+554,1,O577+1), "")</f>
        <v/>
      </c>
    </row>
    <row r="579" spans="1:15" x14ac:dyDescent="0.55000000000000004">
      <c r="A579">
        <v>577</v>
      </c>
      <c r="B579" s="2">
        <v>40399</v>
      </c>
      <c r="C579">
        <v>1.6599999740719799E-2</v>
      </c>
      <c r="D579">
        <v>3.361159935593605E-3</v>
      </c>
      <c r="E579">
        <v>9504.3203125</v>
      </c>
      <c r="F579" s="20">
        <f t="shared" si="20"/>
        <v>46939.663017063271</v>
      </c>
      <c r="G579">
        <v>7.1000002324581146E-2</v>
      </c>
      <c r="H579">
        <v>3332.719970703125</v>
      </c>
      <c r="I579" s="19">
        <f t="shared" si="21"/>
        <v>674.80676428106381</v>
      </c>
      <c r="K579" s="70">
        <f t="shared" si="18"/>
        <v>-1</v>
      </c>
      <c r="L579" s="3">
        <f>IF(AND(O579&gt;0,O579&lt;366),+'PL2'!$N$3+1,IF(AND(O579&gt;365,O579&lt;731),+'PL2'!$O$3+1,IF(AND(O579&gt;730,O579&lt;1096),+'PL2'!$P$3+1,IF(AND(O579&gt;1095,O579&lt;1461),+'PL2'!$Q$3+1,IF(AND(O579&gt;1460,O579&lt;3000),+'PL2'!$R$3+1,0)))))</f>
        <v>0</v>
      </c>
      <c r="M579" s="3">
        <f>IF(AND(O579&gt;0,O579&lt;366),+'PL2'!$N$2+1,IF(AND(O579&gt;365,O579&lt;731),+'PL2'!$O$2+1,IF(AND(O579&gt;730,O579&lt;1096),+'PL2'!$P$2+1,IF(AND(O579&gt;1095,O579&lt;1461),+'PL2'!$Q$2+1,IF(AND(O579&gt;1460,O579&lt;1826),+'PL2'!$R$2+1,IF(AND(O579&gt;1825,O579&lt;2190),+'PL2'!$S$2+1,0))))))</f>
        <v>0</v>
      </c>
      <c r="N579" s="70">
        <f t="shared" si="19"/>
        <v>-1</v>
      </c>
      <c r="O579" s="19" t="str">
        <f>IF(A579&gt;'PL2'!$C$2+553,IF(A579='PL2'!$C$2+554,1,O578+1), "")</f>
        <v/>
      </c>
    </row>
    <row r="580" spans="1:15" x14ac:dyDescent="0.55000000000000004">
      <c r="A580">
        <v>578</v>
      </c>
      <c r="B580" s="2">
        <v>40400</v>
      </c>
      <c r="C580">
        <v>1.6599999740719799E-2</v>
      </c>
      <c r="D580">
        <v>3.6237500607967381E-3</v>
      </c>
      <c r="E580">
        <v>9550</v>
      </c>
      <c r="F580" s="20">
        <f t="shared" si="20"/>
        <v>43747.497720363965</v>
      </c>
      <c r="G580">
        <v>7.0000000298023224E-2</v>
      </c>
      <c r="H580">
        <v>3062.320068359375</v>
      </c>
      <c r="I580" s="19">
        <f t="shared" si="21"/>
        <v>668.50000284612179</v>
      </c>
      <c r="K580" s="70">
        <f t="shared" si="18"/>
        <v>-1</v>
      </c>
      <c r="L580" s="3">
        <f>IF(AND(O580&gt;0,O580&lt;366),+'PL2'!$N$3+1,IF(AND(O580&gt;365,O580&lt;731),+'PL2'!$O$3+1,IF(AND(O580&gt;730,O580&lt;1096),+'PL2'!$P$3+1,IF(AND(O580&gt;1095,O580&lt;1461),+'PL2'!$Q$3+1,IF(AND(O580&gt;1460,O580&lt;3000),+'PL2'!$R$3+1,0)))))</f>
        <v>0</v>
      </c>
      <c r="M580" s="3">
        <f>IF(AND(O580&gt;0,O580&lt;366),+'PL2'!$N$2+1,IF(AND(O580&gt;365,O580&lt;731),+'PL2'!$O$2+1,IF(AND(O580&gt;730,O580&lt;1096),+'PL2'!$P$2+1,IF(AND(O580&gt;1095,O580&lt;1461),+'PL2'!$Q$2+1,IF(AND(O580&gt;1460,O580&lt;1826),+'PL2'!$R$2+1,IF(AND(O580&gt;1825,O580&lt;2190),+'PL2'!$S$2+1,0))))))</f>
        <v>0</v>
      </c>
      <c r="N580" s="70">
        <f t="shared" si="19"/>
        <v>-1</v>
      </c>
      <c r="O580" s="19" t="str">
        <f>IF(A580&gt;'PL2'!$C$2+553,IF(A580='PL2'!$C$2+554,1,O579+1), "")</f>
        <v/>
      </c>
    </row>
    <row r="581" spans="1:15" x14ac:dyDescent="0.55000000000000004">
      <c r="A581">
        <v>579</v>
      </c>
      <c r="B581" s="2">
        <v>40401</v>
      </c>
      <c r="C581">
        <v>1.6599999740719799E-2</v>
      </c>
      <c r="D581">
        <v>3.6237500607967381E-3</v>
      </c>
      <c r="E581">
        <v>11650</v>
      </c>
      <c r="F581" s="20">
        <f t="shared" si="20"/>
        <v>53367.366329030381</v>
      </c>
      <c r="G581">
        <v>6.7000001668930054E-2</v>
      </c>
      <c r="H581">
        <v>3575.610107421875</v>
      </c>
      <c r="I581" s="19">
        <f t="shared" si="21"/>
        <v>780.55001944303513</v>
      </c>
      <c r="K581" s="70">
        <f t="shared" si="18"/>
        <v>-1</v>
      </c>
      <c r="L581" s="3">
        <f>IF(AND(O581&gt;0,O581&lt;366),+'PL2'!$N$3+1,IF(AND(O581&gt;365,O581&lt;731),+'PL2'!$O$3+1,IF(AND(O581&gt;730,O581&lt;1096),+'PL2'!$P$3+1,IF(AND(O581&gt;1095,O581&lt;1461),+'PL2'!$Q$3+1,IF(AND(O581&gt;1460,O581&lt;3000),+'PL2'!$R$3+1,0)))))</f>
        <v>0</v>
      </c>
      <c r="M581" s="3">
        <f>IF(AND(O581&gt;0,O581&lt;366),+'PL2'!$N$2+1,IF(AND(O581&gt;365,O581&lt;731),+'PL2'!$O$2+1,IF(AND(O581&gt;730,O581&lt;1096),+'PL2'!$P$2+1,IF(AND(O581&gt;1095,O581&lt;1461),+'PL2'!$Q$2+1,IF(AND(O581&gt;1460,O581&lt;1826),+'PL2'!$R$2+1,IF(AND(O581&gt;1825,O581&lt;2190),+'PL2'!$S$2+1,0))))))</f>
        <v>0</v>
      </c>
      <c r="N581" s="70">
        <f t="shared" si="19"/>
        <v>-1</v>
      </c>
      <c r="O581" s="19" t="str">
        <f>IF(A581&gt;'PL2'!$C$2+553,IF(A581='PL2'!$C$2+554,1,O580+1), "")</f>
        <v/>
      </c>
    </row>
    <row r="582" spans="1:15" x14ac:dyDescent="0.55000000000000004">
      <c r="A582">
        <v>580</v>
      </c>
      <c r="B582" s="2">
        <v>40402</v>
      </c>
      <c r="C582">
        <v>1.6699999570846561E-2</v>
      </c>
      <c r="D582">
        <v>3.8163100834935899E-3</v>
      </c>
      <c r="E582">
        <v>10850</v>
      </c>
      <c r="F582" s="20">
        <f t="shared" si="20"/>
        <v>47479.107142628367</v>
      </c>
      <c r="G582">
        <v>7.0000000298023224E-2</v>
      </c>
      <c r="H582">
        <v>3323.5400390625</v>
      </c>
      <c r="I582" s="19">
        <f t="shared" si="21"/>
        <v>759.50000323355198</v>
      </c>
      <c r="K582" s="70">
        <f t="shared" si="18"/>
        <v>-1</v>
      </c>
      <c r="L582" s="3">
        <f>IF(AND(O582&gt;0,O582&lt;366),+'PL2'!$N$3+1,IF(AND(O582&gt;365,O582&lt;731),+'PL2'!$O$3+1,IF(AND(O582&gt;730,O582&lt;1096),+'PL2'!$P$3+1,IF(AND(O582&gt;1095,O582&lt;1461),+'PL2'!$Q$3+1,IF(AND(O582&gt;1460,O582&lt;3000),+'PL2'!$R$3+1,0)))))</f>
        <v>0</v>
      </c>
      <c r="M582" s="3">
        <f>IF(AND(O582&gt;0,O582&lt;366),+'PL2'!$N$2+1,IF(AND(O582&gt;365,O582&lt;731),+'PL2'!$O$2+1,IF(AND(O582&gt;730,O582&lt;1096),+'PL2'!$P$2+1,IF(AND(O582&gt;1095,O582&lt;1461),+'PL2'!$Q$2+1,IF(AND(O582&gt;1460,O582&lt;1826),+'PL2'!$R$2+1,IF(AND(O582&gt;1825,O582&lt;2190),+'PL2'!$S$2+1,0))))))</f>
        <v>0</v>
      </c>
      <c r="N582" s="70">
        <f t="shared" si="19"/>
        <v>-1</v>
      </c>
      <c r="O582" s="19" t="str">
        <f>IF(A582&gt;'PL2'!$C$2+553,IF(A582='PL2'!$C$2+554,1,O581+1), "")</f>
        <v/>
      </c>
    </row>
    <row r="583" spans="1:15" x14ac:dyDescent="0.55000000000000004">
      <c r="A583">
        <v>581</v>
      </c>
      <c r="B583" s="2">
        <v>40403</v>
      </c>
      <c r="C583">
        <v>1.6699999570846561E-2</v>
      </c>
      <c r="D583">
        <v>3.8163100834935899E-3</v>
      </c>
      <c r="E583">
        <v>10750</v>
      </c>
      <c r="F583" s="20">
        <f t="shared" si="20"/>
        <v>47041.511685092621</v>
      </c>
      <c r="G583">
        <v>6.4499996602535248E-2</v>
      </c>
      <c r="H583">
        <v>3034.179931640625</v>
      </c>
      <c r="I583" s="19">
        <f t="shared" si="21"/>
        <v>693.37496347725391</v>
      </c>
      <c r="K583" s="70">
        <f t="shared" si="18"/>
        <v>-1</v>
      </c>
      <c r="L583" s="3">
        <f>IF(AND(O583&gt;0,O583&lt;366),+'PL2'!$N$3+1,IF(AND(O583&gt;365,O583&lt;731),+'PL2'!$O$3+1,IF(AND(O583&gt;730,O583&lt;1096),+'PL2'!$P$3+1,IF(AND(O583&gt;1095,O583&lt;1461),+'PL2'!$Q$3+1,IF(AND(O583&gt;1460,O583&lt;3000),+'PL2'!$R$3+1,0)))))</f>
        <v>0</v>
      </c>
      <c r="M583" s="3">
        <f>IF(AND(O583&gt;0,O583&lt;366),+'PL2'!$N$2+1,IF(AND(O583&gt;365,O583&lt;731),+'PL2'!$O$2+1,IF(AND(O583&gt;730,O583&lt;1096),+'PL2'!$P$2+1,IF(AND(O583&gt;1095,O583&lt;1461),+'PL2'!$Q$2+1,IF(AND(O583&gt;1460,O583&lt;1826),+'PL2'!$R$2+1,IF(AND(O583&gt;1825,O583&lt;2190),+'PL2'!$S$2+1,0))))))</f>
        <v>0</v>
      </c>
      <c r="N583" s="70">
        <f t="shared" si="19"/>
        <v>-1</v>
      </c>
      <c r="O583" s="19" t="str">
        <f>IF(A583&gt;'PL2'!$C$2+553,IF(A583='PL2'!$C$2+554,1,O582+1), "")</f>
        <v/>
      </c>
    </row>
    <row r="584" spans="1:15" x14ac:dyDescent="0.55000000000000004">
      <c r="A584">
        <v>582</v>
      </c>
      <c r="B584" s="2">
        <v>40404</v>
      </c>
      <c r="C584">
        <v>1.6699999570846561E-2</v>
      </c>
      <c r="D584">
        <v>4.5690699480474004E-3</v>
      </c>
      <c r="E584">
        <v>14050</v>
      </c>
      <c r="F584" s="20">
        <f t="shared" si="20"/>
        <v>51352.900401681494</v>
      </c>
      <c r="G584">
        <v>6.7000001668930054E-2</v>
      </c>
      <c r="H584">
        <v>3440.639892578125</v>
      </c>
      <c r="I584" s="19">
        <f t="shared" si="21"/>
        <v>941.35002344846725</v>
      </c>
      <c r="K584" s="70">
        <f t="shared" si="18"/>
        <v>-1</v>
      </c>
      <c r="L584" s="3">
        <f>IF(AND(O584&gt;0,O584&lt;366),+'PL2'!$N$3+1,IF(AND(O584&gt;365,O584&lt;731),+'PL2'!$O$3+1,IF(AND(O584&gt;730,O584&lt;1096),+'PL2'!$P$3+1,IF(AND(O584&gt;1095,O584&lt;1461),+'PL2'!$Q$3+1,IF(AND(O584&gt;1460,O584&lt;3000),+'PL2'!$R$3+1,0)))))</f>
        <v>0</v>
      </c>
      <c r="M584" s="3">
        <f>IF(AND(O584&gt;0,O584&lt;366),+'PL2'!$N$2+1,IF(AND(O584&gt;365,O584&lt;731),+'PL2'!$O$2+1,IF(AND(O584&gt;730,O584&lt;1096),+'PL2'!$P$2+1,IF(AND(O584&gt;1095,O584&lt;1461),+'PL2'!$Q$2+1,IF(AND(O584&gt;1460,O584&lt;1826),+'PL2'!$R$2+1,IF(AND(O584&gt;1825,O584&lt;2190),+'PL2'!$S$2+1,0))))))</f>
        <v>0</v>
      </c>
      <c r="N584" s="70">
        <f t="shared" si="19"/>
        <v>-1</v>
      </c>
      <c r="O584" s="19" t="str">
        <f>IF(A584&gt;'PL2'!$C$2+553,IF(A584='PL2'!$C$2+554,1,O583+1), "")</f>
        <v/>
      </c>
    </row>
    <row r="585" spans="1:15" x14ac:dyDescent="0.55000000000000004">
      <c r="A585">
        <v>583</v>
      </c>
      <c r="B585" s="2">
        <v>40405</v>
      </c>
      <c r="C585">
        <v>1.679999940097332E-2</v>
      </c>
      <c r="D585">
        <v>4.5690699480474004E-3</v>
      </c>
      <c r="E585">
        <v>10350</v>
      </c>
      <c r="F585" s="20">
        <f t="shared" si="20"/>
        <v>38055.883533667889</v>
      </c>
      <c r="G585">
        <v>6.5300002694129944E-2</v>
      </c>
      <c r="H585">
        <v>2485.050048828125</v>
      </c>
      <c r="I585" s="19">
        <f t="shared" si="21"/>
        <v>675.85502788424492</v>
      </c>
      <c r="K585" s="70">
        <f t="shared" si="18"/>
        <v>-1</v>
      </c>
      <c r="L585" s="3">
        <f>IF(AND(O585&gt;0,O585&lt;366),+'PL2'!$N$3+1,IF(AND(O585&gt;365,O585&lt;731),+'PL2'!$O$3+1,IF(AND(O585&gt;730,O585&lt;1096),+'PL2'!$P$3+1,IF(AND(O585&gt;1095,O585&lt;1461),+'PL2'!$Q$3+1,IF(AND(O585&gt;1460,O585&lt;3000),+'PL2'!$R$3+1,0)))))</f>
        <v>0</v>
      </c>
      <c r="M585" s="3">
        <f>IF(AND(O585&gt;0,O585&lt;366),+'PL2'!$N$2+1,IF(AND(O585&gt;365,O585&lt;731),+'PL2'!$O$2+1,IF(AND(O585&gt;730,O585&lt;1096),+'PL2'!$P$2+1,IF(AND(O585&gt;1095,O585&lt;1461),+'PL2'!$Q$2+1,IF(AND(O585&gt;1460,O585&lt;1826),+'PL2'!$R$2+1,IF(AND(O585&gt;1825,O585&lt;2190),+'PL2'!$S$2+1,0))))))</f>
        <v>0</v>
      </c>
      <c r="N585" s="70">
        <f t="shared" si="19"/>
        <v>-1</v>
      </c>
      <c r="O585" s="19" t="str">
        <f>IF(A585&gt;'PL2'!$C$2+553,IF(A585='PL2'!$C$2+554,1,O584+1), "")</f>
        <v/>
      </c>
    </row>
    <row r="586" spans="1:15" x14ac:dyDescent="0.55000000000000004">
      <c r="A586">
        <v>584</v>
      </c>
      <c r="B586" s="2">
        <v>40406</v>
      </c>
      <c r="C586">
        <v>1.679999940097332E-2</v>
      </c>
      <c r="D586">
        <v>2.9510899912565951E-3</v>
      </c>
      <c r="E586">
        <v>7350.669921875</v>
      </c>
      <c r="F586" s="20">
        <f t="shared" si="20"/>
        <v>41845.979163674761</v>
      </c>
      <c r="G586">
        <v>6.549999862909317E-2</v>
      </c>
      <c r="H586">
        <v>2740.909912109375</v>
      </c>
      <c r="I586" s="19">
        <f t="shared" si="21"/>
        <v>481.4688698057289</v>
      </c>
      <c r="K586" s="70">
        <f t="shared" si="18"/>
        <v>-1</v>
      </c>
      <c r="L586" s="3">
        <f>IF(AND(O586&gt;0,O586&lt;366),+'PL2'!$N$3+1,IF(AND(O586&gt;365,O586&lt;731),+'PL2'!$O$3+1,IF(AND(O586&gt;730,O586&lt;1096),+'PL2'!$P$3+1,IF(AND(O586&gt;1095,O586&lt;1461),+'PL2'!$Q$3+1,IF(AND(O586&gt;1460,O586&lt;3000),+'PL2'!$R$3+1,0)))))</f>
        <v>0</v>
      </c>
      <c r="M586" s="3">
        <f>IF(AND(O586&gt;0,O586&lt;366),+'PL2'!$N$2+1,IF(AND(O586&gt;365,O586&lt;731),+'PL2'!$O$2+1,IF(AND(O586&gt;730,O586&lt;1096),+'PL2'!$P$2+1,IF(AND(O586&gt;1095,O586&lt;1461),+'PL2'!$Q$2+1,IF(AND(O586&gt;1460,O586&lt;1826),+'PL2'!$R$2+1,IF(AND(O586&gt;1825,O586&lt;2190),+'PL2'!$S$2+1,0))))))</f>
        <v>0</v>
      </c>
      <c r="N586" s="70">
        <f t="shared" si="19"/>
        <v>-1</v>
      </c>
      <c r="O586" s="19" t="str">
        <f>IF(A586&gt;'PL2'!$C$2+553,IF(A586='PL2'!$C$2+554,1,O585+1), "")</f>
        <v/>
      </c>
    </row>
    <row r="587" spans="1:15" x14ac:dyDescent="0.55000000000000004">
      <c r="A587">
        <v>585</v>
      </c>
      <c r="B587" s="2">
        <v>40407</v>
      </c>
      <c r="C587">
        <v>1.679999940097332E-2</v>
      </c>
      <c r="D587">
        <v>2.9510899912565951E-3</v>
      </c>
      <c r="E587">
        <v>6450</v>
      </c>
      <c r="F587" s="20">
        <f t="shared" si="20"/>
        <v>36718.634964478828</v>
      </c>
      <c r="G587">
        <v>7.0000000298023224E-2</v>
      </c>
      <c r="H587">
        <v>2570.300048828125</v>
      </c>
      <c r="I587" s="19">
        <f t="shared" si="21"/>
        <v>451.50000192224979</v>
      </c>
      <c r="K587" s="70">
        <f t="shared" si="18"/>
        <v>-1</v>
      </c>
      <c r="L587" s="3">
        <f>IF(AND(O587&gt;0,O587&lt;366),+'PL2'!$N$3+1,IF(AND(O587&gt;365,O587&lt;731),+'PL2'!$O$3+1,IF(AND(O587&gt;730,O587&lt;1096),+'PL2'!$P$3+1,IF(AND(O587&gt;1095,O587&lt;1461),+'PL2'!$Q$3+1,IF(AND(O587&gt;1460,O587&lt;3000),+'PL2'!$R$3+1,0)))))</f>
        <v>0</v>
      </c>
      <c r="M587" s="3">
        <f>IF(AND(O587&gt;0,O587&lt;366),+'PL2'!$N$2+1,IF(AND(O587&gt;365,O587&lt;731),+'PL2'!$O$2+1,IF(AND(O587&gt;730,O587&lt;1096),+'PL2'!$P$2+1,IF(AND(O587&gt;1095,O587&lt;1461),+'PL2'!$Q$2+1,IF(AND(O587&gt;1460,O587&lt;1826),+'PL2'!$R$2+1,IF(AND(O587&gt;1825,O587&lt;2190),+'PL2'!$S$2+1,0))))))</f>
        <v>0</v>
      </c>
      <c r="N587" s="70">
        <f t="shared" si="19"/>
        <v>-1</v>
      </c>
      <c r="O587" s="19" t="str">
        <f>IF(A587&gt;'PL2'!$C$2+553,IF(A587='PL2'!$C$2+554,1,O586+1), "")</f>
        <v/>
      </c>
    </row>
    <row r="588" spans="1:15" x14ac:dyDescent="0.55000000000000004">
      <c r="A588">
        <v>586</v>
      </c>
      <c r="B588" s="2">
        <v>40408</v>
      </c>
      <c r="C588">
        <v>1.6899999231100079E-2</v>
      </c>
      <c r="D588">
        <v>3.38356988504529E-3</v>
      </c>
      <c r="E588">
        <v>6651.56005859375</v>
      </c>
      <c r="F588" s="20">
        <f t="shared" si="20"/>
        <v>33222.70965133197</v>
      </c>
      <c r="G588">
        <v>6.8000003695487976E-2</v>
      </c>
      <c r="H588">
        <v>2259.139892578125</v>
      </c>
      <c r="I588" s="19">
        <f t="shared" si="21"/>
        <v>452.30610856513522</v>
      </c>
      <c r="K588" s="70">
        <f t="shared" si="18"/>
        <v>-1</v>
      </c>
      <c r="L588" s="3">
        <f>IF(AND(O588&gt;0,O588&lt;366),+'PL2'!$N$3+1,IF(AND(O588&gt;365,O588&lt;731),+'PL2'!$O$3+1,IF(AND(O588&gt;730,O588&lt;1096),+'PL2'!$P$3+1,IF(AND(O588&gt;1095,O588&lt;1461),+'PL2'!$Q$3+1,IF(AND(O588&gt;1460,O588&lt;3000),+'PL2'!$R$3+1,0)))))</f>
        <v>0</v>
      </c>
      <c r="M588" s="3">
        <f>IF(AND(O588&gt;0,O588&lt;366),+'PL2'!$N$2+1,IF(AND(O588&gt;365,O588&lt;731),+'PL2'!$O$2+1,IF(AND(O588&gt;730,O588&lt;1096),+'PL2'!$P$2+1,IF(AND(O588&gt;1095,O588&lt;1461),+'PL2'!$Q$2+1,IF(AND(O588&gt;1460,O588&lt;1826),+'PL2'!$R$2+1,IF(AND(O588&gt;1825,O588&lt;2190),+'PL2'!$S$2+1,0))))))</f>
        <v>0</v>
      </c>
      <c r="N588" s="70">
        <f t="shared" si="19"/>
        <v>-1</v>
      </c>
      <c r="O588" s="19" t="str">
        <f>IF(A588&gt;'PL2'!$C$2+553,IF(A588='PL2'!$C$2+554,1,O587+1), "")</f>
        <v/>
      </c>
    </row>
    <row r="589" spans="1:15" x14ac:dyDescent="0.55000000000000004">
      <c r="A589">
        <v>587</v>
      </c>
      <c r="B589" s="2">
        <v>40409</v>
      </c>
      <c r="C589">
        <v>1.6899999231100079E-2</v>
      </c>
      <c r="D589">
        <v>3.38356988504529E-3</v>
      </c>
      <c r="E589">
        <v>6750</v>
      </c>
      <c r="F589" s="20">
        <f t="shared" si="20"/>
        <v>33714.390033471587</v>
      </c>
      <c r="G589">
        <v>6.6699996590614319E-2</v>
      </c>
      <c r="H589">
        <v>2248.75</v>
      </c>
      <c r="I589" s="19">
        <f t="shared" si="21"/>
        <v>450.22497698664665</v>
      </c>
      <c r="K589" s="70">
        <f t="shared" si="18"/>
        <v>-1</v>
      </c>
      <c r="L589" s="3">
        <f>IF(AND(O589&gt;0,O589&lt;366),+'PL2'!$N$3+1,IF(AND(O589&gt;365,O589&lt;731),+'PL2'!$O$3+1,IF(AND(O589&gt;730,O589&lt;1096),+'PL2'!$P$3+1,IF(AND(O589&gt;1095,O589&lt;1461),+'PL2'!$Q$3+1,IF(AND(O589&gt;1460,O589&lt;3000),+'PL2'!$R$3+1,0)))))</f>
        <v>0</v>
      </c>
      <c r="M589" s="3">
        <f>IF(AND(O589&gt;0,O589&lt;366),+'PL2'!$N$2+1,IF(AND(O589&gt;365,O589&lt;731),+'PL2'!$O$2+1,IF(AND(O589&gt;730,O589&lt;1096),+'PL2'!$P$2+1,IF(AND(O589&gt;1095,O589&lt;1461),+'PL2'!$Q$2+1,IF(AND(O589&gt;1460,O589&lt;1826),+'PL2'!$R$2+1,IF(AND(O589&gt;1825,O589&lt;2190),+'PL2'!$S$2+1,0))))))</f>
        <v>0</v>
      </c>
      <c r="N589" s="70">
        <f t="shared" si="19"/>
        <v>-1</v>
      </c>
      <c r="O589" s="19" t="str">
        <f>IF(A589&gt;'PL2'!$C$2+553,IF(A589='PL2'!$C$2+554,1,O588+1), "")</f>
        <v/>
      </c>
    </row>
    <row r="590" spans="1:15" x14ac:dyDescent="0.55000000000000004">
      <c r="A590">
        <v>588</v>
      </c>
      <c r="B590" s="2">
        <v>40410</v>
      </c>
      <c r="C590">
        <v>1.6899999231100079E-2</v>
      </c>
      <c r="D590">
        <v>4.2485501617193222E-3</v>
      </c>
      <c r="E590">
        <v>9650</v>
      </c>
      <c r="F590" s="20">
        <f t="shared" si="20"/>
        <v>38386.03438169547</v>
      </c>
      <c r="G590">
        <v>6.549999862909317E-2</v>
      </c>
      <c r="H590">
        <v>2514.2900390625</v>
      </c>
      <c r="I590" s="19">
        <f t="shared" si="21"/>
        <v>632.07498677074909</v>
      </c>
      <c r="K590" s="70">
        <f t="shared" si="18"/>
        <v>-1</v>
      </c>
      <c r="L590" s="3">
        <f>IF(AND(O590&gt;0,O590&lt;366),+'PL2'!$N$3+1,IF(AND(O590&gt;365,O590&lt;731),+'PL2'!$O$3+1,IF(AND(O590&gt;730,O590&lt;1096),+'PL2'!$P$3+1,IF(AND(O590&gt;1095,O590&lt;1461),+'PL2'!$Q$3+1,IF(AND(O590&gt;1460,O590&lt;3000),+'PL2'!$R$3+1,0)))))</f>
        <v>0</v>
      </c>
      <c r="M590" s="3">
        <f>IF(AND(O590&gt;0,O590&lt;366),+'PL2'!$N$2+1,IF(AND(O590&gt;365,O590&lt;731),+'PL2'!$O$2+1,IF(AND(O590&gt;730,O590&lt;1096),+'PL2'!$P$2+1,IF(AND(O590&gt;1095,O590&lt;1461),+'PL2'!$Q$2+1,IF(AND(O590&gt;1460,O590&lt;1826),+'PL2'!$R$2+1,IF(AND(O590&gt;1825,O590&lt;2190),+'PL2'!$S$2+1,0))))))</f>
        <v>0</v>
      </c>
      <c r="N590" s="70">
        <f t="shared" si="19"/>
        <v>-1</v>
      </c>
      <c r="O590" s="19" t="str">
        <f>IF(A590&gt;'PL2'!$C$2+553,IF(A590='PL2'!$C$2+554,1,O589+1), "")</f>
        <v/>
      </c>
    </row>
    <row r="591" spans="1:15" x14ac:dyDescent="0.55000000000000004">
      <c r="A591">
        <v>589</v>
      </c>
      <c r="B591" s="2">
        <v>40411</v>
      </c>
      <c r="C591">
        <v>1.7000000923871991E-2</v>
      </c>
      <c r="D591">
        <v>4.2485501617193222E-3</v>
      </c>
      <c r="E591">
        <v>8650</v>
      </c>
      <c r="F591" s="20">
        <f t="shared" si="20"/>
        <v>34611.809298253371</v>
      </c>
      <c r="G591">
        <v>6.6399998962879181E-2</v>
      </c>
      <c r="H591">
        <v>2298.219970703125</v>
      </c>
      <c r="I591" s="19">
        <f t="shared" si="21"/>
        <v>574.35999102890491</v>
      </c>
      <c r="K591" s="70">
        <f t="shared" si="18"/>
        <v>-1</v>
      </c>
      <c r="L591" s="3">
        <f>IF(AND(O591&gt;0,O591&lt;366),+'PL2'!$N$3+1,IF(AND(O591&gt;365,O591&lt;731),+'PL2'!$O$3+1,IF(AND(O591&gt;730,O591&lt;1096),+'PL2'!$P$3+1,IF(AND(O591&gt;1095,O591&lt;1461),+'PL2'!$Q$3+1,IF(AND(O591&gt;1460,O591&lt;3000),+'PL2'!$R$3+1,0)))))</f>
        <v>0</v>
      </c>
      <c r="M591" s="3">
        <f>IF(AND(O591&gt;0,O591&lt;366),+'PL2'!$N$2+1,IF(AND(O591&gt;365,O591&lt;731),+'PL2'!$O$2+1,IF(AND(O591&gt;730,O591&lt;1096),+'PL2'!$P$2+1,IF(AND(O591&gt;1095,O591&lt;1461),+'PL2'!$Q$2+1,IF(AND(O591&gt;1460,O591&lt;1826),+'PL2'!$R$2+1,IF(AND(O591&gt;1825,O591&lt;2190),+'PL2'!$S$2+1,0))))))</f>
        <v>0</v>
      </c>
      <c r="N591" s="70">
        <f t="shared" si="19"/>
        <v>-1</v>
      </c>
      <c r="O591" s="19" t="str">
        <f>IF(A591&gt;'PL2'!$C$2+553,IF(A591='PL2'!$C$2+554,1,O590+1), "")</f>
        <v/>
      </c>
    </row>
    <row r="592" spans="1:15" x14ac:dyDescent="0.55000000000000004">
      <c r="A592">
        <v>590</v>
      </c>
      <c r="B592" s="2">
        <v>40412</v>
      </c>
      <c r="C592">
        <v>1.7000000923871991E-2</v>
      </c>
      <c r="D592">
        <v>5.0626401789486408E-3</v>
      </c>
      <c r="E592">
        <v>10600</v>
      </c>
      <c r="F592" s="20">
        <f t="shared" si="20"/>
        <v>35594.078074587807</v>
      </c>
      <c r="G592">
        <v>6.5999999642372131E-2</v>
      </c>
      <c r="H592">
        <v>2349.2099609375</v>
      </c>
      <c r="I592" s="19">
        <f t="shared" si="21"/>
        <v>699.59999620914459</v>
      </c>
      <c r="K592" s="70">
        <f t="shared" si="18"/>
        <v>-1</v>
      </c>
      <c r="L592" s="3">
        <f>IF(AND(O592&gt;0,O592&lt;366),+'PL2'!$N$3+1,IF(AND(O592&gt;365,O592&lt;731),+'PL2'!$O$3+1,IF(AND(O592&gt;730,O592&lt;1096),+'PL2'!$P$3+1,IF(AND(O592&gt;1095,O592&lt;1461),+'PL2'!$Q$3+1,IF(AND(O592&gt;1460,O592&lt;3000),+'PL2'!$R$3+1,0)))))</f>
        <v>0</v>
      </c>
      <c r="M592" s="3">
        <f>IF(AND(O592&gt;0,O592&lt;366),+'PL2'!$N$2+1,IF(AND(O592&gt;365,O592&lt;731),+'PL2'!$O$2+1,IF(AND(O592&gt;730,O592&lt;1096),+'PL2'!$P$2+1,IF(AND(O592&gt;1095,O592&lt;1461),+'PL2'!$Q$2+1,IF(AND(O592&gt;1460,O592&lt;1826),+'PL2'!$R$2+1,IF(AND(O592&gt;1825,O592&lt;2190),+'PL2'!$S$2+1,0))))))</f>
        <v>0</v>
      </c>
      <c r="N592" s="70">
        <f t="shared" si="19"/>
        <v>-1</v>
      </c>
      <c r="O592" s="19" t="str">
        <f>IF(A592&gt;'PL2'!$C$2+553,IF(A592='PL2'!$C$2+554,1,O591+1), "")</f>
        <v/>
      </c>
    </row>
    <row r="593" spans="1:15" x14ac:dyDescent="0.55000000000000004">
      <c r="A593">
        <v>591</v>
      </c>
      <c r="B593" s="2">
        <v>40413</v>
      </c>
      <c r="C593">
        <v>1.7000000923871991E-2</v>
      </c>
      <c r="D593">
        <v>5.0626401789486408E-3</v>
      </c>
      <c r="E593">
        <v>10650</v>
      </c>
      <c r="F593" s="20">
        <f t="shared" si="20"/>
        <v>35761.974669279254</v>
      </c>
      <c r="G593">
        <v>6.4900003373622894E-2</v>
      </c>
      <c r="H593">
        <v>2320.949951171875</v>
      </c>
      <c r="I593" s="19">
        <f t="shared" si="21"/>
        <v>691.18503592908382</v>
      </c>
      <c r="K593" s="70">
        <f t="shared" si="18"/>
        <v>-1</v>
      </c>
      <c r="L593" s="3">
        <f>IF(AND(O593&gt;0,O593&lt;366),+'PL2'!$N$3+1,IF(AND(O593&gt;365,O593&lt;731),+'PL2'!$O$3+1,IF(AND(O593&gt;730,O593&lt;1096),+'PL2'!$P$3+1,IF(AND(O593&gt;1095,O593&lt;1461),+'PL2'!$Q$3+1,IF(AND(O593&gt;1460,O593&lt;3000),+'PL2'!$R$3+1,0)))))</f>
        <v>0</v>
      </c>
      <c r="M593" s="3">
        <f>IF(AND(O593&gt;0,O593&lt;366),+'PL2'!$N$2+1,IF(AND(O593&gt;365,O593&lt;731),+'PL2'!$O$2+1,IF(AND(O593&gt;730,O593&lt;1096),+'PL2'!$P$2+1,IF(AND(O593&gt;1095,O593&lt;1461),+'PL2'!$Q$2+1,IF(AND(O593&gt;1460,O593&lt;1826),+'PL2'!$R$2+1,IF(AND(O593&gt;1825,O593&lt;2190),+'PL2'!$S$2+1,0))))))</f>
        <v>0</v>
      </c>
      <c r="N593" s="70">
        <f t="shared" si="19"/>
        <v>-1</v>
      </c>
      <c r="O593" s="19" t="str">
        <f>IF(A593&gt;'PL2'!$C$2+553,IF(A593='PL2'!$C$2+554,1,O592+1), "")</f>
        <v/>
      </c>
    </row>
    <row r="594" spans="1:15" x14ac:dyDescent="0.55000000000000004">
      <c r="A594">
        <v>592</v>
      </c>
      <c r="B594" s="2">
        <v>40414</v>
      </c>
      <c r="C594">
        <v>1.710000075399876E-2</v>
      </c>
      <c r="D594">
        <v>5.2152802236378193E-3</v>
      </c>
      <c r="E594">
        <v>10750.7998046875</v>
      </c>
      <c r="F594" s="20">
        <f t="shared" si="20"/>
        <v>35250.01090699069</v>
      </c>
      <c r="G594">
        <v>6.4999997615814209E-2</v>
      </c>
      <c r="H594">
        <v>2291.25</v>
      </c>
      <c r="I594" s="19">
        <f t="shared" si="21"/>
        <v>698.80196167278336</v>
      </c>
      <c r="K594" s="70">
        <f t="shared" si="18"/>
        <v>-1</v>
      </c>
      <c r="L594" s="3">
        <f>IF(AND(O594&gt;0,O594&lt;366),+'PL2'!$N$3+1,IF(AND(O594&gt;365,O594&lt;731),+'PL2'!$O$3+1,IF(AND(O594&gt;730,O594&lt;1096),+'PL2'!$P$3+1,IF(AND(O594&gt;1095,O594&lt;1461),+'PL2'!$Q$3+1,IF(AND(O594&gt;1460,O594&lt;3000),+'PL2'!$R$3+1,0)))))</f>
        <v>0</v>
      </c>
      <c r="M594" s="3">
        <f>IF(AND(O594&gt;0,O594&lt;366),+'PL2'!$N$2+1,IF(AND(O594&gt;365,O594&lt;731),+'PL2'!$O$2+1,IF(AND(O594&gt;730,O594&lt;1096),+'PL2'!$P$2+1,IF(AND(O594&gt;1095,O594&lt;1461),+'PL2'!$Q$2+1,IF(AND(O594&gt;1460,O594&lt;1826),+'PL2'!$R$2+1,IF(AND(O594&gt;1825,O594&lt;2190),+'PL2'!$S$2+1,0))))))</f>
        <v>0</v>
      </c>
      <c r="N594" s="70">
        <f t="shared" si="19"/>
        <v>-1</v>
      </c>
      <c r="O594" s="19" t="str">
        <f>IF(A594&gt;'PL2'!$C$2+553,IF(A594='PL2'!$C$2+554,1,O593+1), "")</f>
        <v/>
      </c>
    </row>
    <row r="595" spans="1:15" x14ac:dyDescent="0.55000000000000004">
      <c r="A595">
        <v>593</v>
      </c>
      <c r="B595" s="2">
        <v>40415</v>
      </c>
      <c r="C595">
        <v>1.710000075399876E-2</v>
      </c>
      <c r="D595">
        <v>5.2152802236378193E-3</v>
      </c>
      <c r="E595">
        <v>10800</v>
      </c>
      <c r="F595" s="20">
        <f t="shared" si="20"/>
        <v>35411.329827712805</v>
      </c>
      <c r="G595">
        <v>6.4800001680850983E-2</v>
      </c>
      <c r="H595">
        <v>2294.64990234375</v>
      </c>
      <c r="I595" s="19">
        <f t="shared" si="21"/>
        <v>699.84001815319061</v>
      </c>
      <c r="K595" s="70">
        <f t="shared" si="18"/>
        <v>-1</v>
      </c>
      <c r="L595" s="3">
        <f>IF(AND(O595&gt;0,O595&lt;366),+'PL2'!$N$3+1,IF(AND(O595&gt;365,O595&lt;731),+'PL2'!$O$3+1,IF(AND(O595&gt;730,O595&lt;1096),+'PL2'!$P$3+1,IF(AND(O595&gt;1095,O595&lt;1461),+'PL2'!$Q$3+1,IF(AND(O595&gt;1460,O595&lt;3000),+'PL2'!$R$3+1,0)))))</f>
        <v>0</v>
      </c>
      <c r="M595" s="3">
        <f>IF(AND(O595&gt;0,O595&lt;366),+'PL2'!$N$2+1,IF(AND(O595&gt;365,O595&lt;731),+'PL2'!$O$2+1,IF(AND(O595&gt;730,O595&lt;1096),+'PL2'!$P$2+1,IF(AND(O595&gt;1095,O595&lt;1461),+'PL2'!$Q$2+1,IF(AND(O595&gt;1460,O595&lt;1826),+'PL2'!$R$2+1,IF(AND(O595&gt;1825,O595&lt;2190),+'PL2'!$S$2+1,0))))))</f>
        <v>0</v>
      </c>
      <c r="N595" s="70">
        <f t="shared" si="19"/>
        <v>-1</v>
      </c>
      <c r="O595" s="19" t="str">
        <f>IF(A595&gt;'PL2'!$C$2+553,IF(A595='PL2'!$C$2+554,1,O594+1), "")</f>
        <v/>
      </c>
    </row>
    <row r="596" spans="1:15" x14ac:dyDescent="0.55000000000000004">
      <c r="A596">
        <v>594</v>
      </c>
      <c r="B596" s="2">
        <v>40416</v>
      </c>
      <c r="C596">
        <v>1.710000075399876E-2</v>
      </c>
      <c r="D596">
        <v>5.2915997803211212E-3</v>
      </c>
      <c r="E596">
        <v>10500</v>
      </c>
      <c r="F596" s="20">
        <f t="shared" si="20"/>
        <v>33931.13904507929</v>
      </c>
      <c r="G596">
        <v>6.4000003039836884E-2</v>
      </c>
      <c r="H596">
        <v>2171.590087890625</v>
      </c>
      <c r="I596" s="19">
        <f t="shared" si="21"/>
        <v>672.00003191828728</v>
      </c>
      <c r="K596" s="70">
        <f t="shared" si="18"/>
        <v>-1</v>
      </c>
      <c r="L596" s="3">
        <f>IF(AND(O596&gt;0,O596&lt;366),+'PL2'!$N$3+1,IF(AND(O596&gt;365,O596&lt;731),+'PL2'!$O$3+1,IF(AND(O596&gt;730,O596&lt;1096),+'PL2'!$P$3+1,IF(AND(O596&gt;1095,O596&lt;1461),+'PL2'!$Q$3+1,IF(AND(O596&gt;1460,O596&lt;3000),+'PL2'!$R$3+1,0)))))</f>
        <v>0</v>
      </c>
      <c r="M596" s="3">
        <f>IF(AND(O596&gt;0,O596&lt;366),+'PL2'!$N$2+1,IF(AND(O596&gt;365,O596&lt;731),+'PL2'!$O$2+1,IF(AND(O596&gt;730,O596&lt;1096),+'PL2'!$P$2+1,IF(AND(O596&gt;1095,O596&lt;1461),+'PL2'!$Q$2+1,IF(AND(O596&gt;1460,O596&lt;1826),+'PL2'!$R$2+1,IF(AND(O596&gt;1825,O596&lt;2190),+'PL2'!$S$2+1,0))))))</f>
        <v>0</v>
      </c>
      <c r="N596" s="70">
        <f t="shared" si="19"/>
        <v>-1</v>
      </c>
      <c r="O596" s="19" t="str">
        <f>IF(A596&gt;'PL2'!$C$2+553,IF(A596='PL2'!$C$2+554,1,O595+1), "")</f>
        <v/>
      </c>
    </row>
    <row r="597" spans="1:15" x14ac:dyDescent="0.55000000000000004">
      <c r="A597">
        <v>595</v>
      </c>
      <c r="B597" s="2">
        <v>40417</v>
      </c>
      <c r="C597">
        <v>1.7200000584125519E-2</v>
      </c>
      <c r="D597">
        <v>5.2915997803211212E-3</v>
      </c>
      <c r="E597">
        <v>8550</v>
      </c>
      <c r="F597" s="20">
        <f t="shared" si="20"/>
        <v>27791.218364845583</v>
      </c>
      <c r="G597">
        <v>6.4999997615814209E-2</v>
      </c>
      <c r="H597">
        <v>1806.430053710938</v>
      </c>
      <c r="I597" s="19">
        <f t="shared" si="21"/>
        <v>555.74997961521149</v>
      </c>
      <c r="K597" s="70">
        <f t="shared" si="18"/>
        <v>-1</v>
      </c>
      <c r="L597" s="3">
        <f>IF(AND(O597&gt;0,O597&lt;366),+'PL2'!$N$3+1,IF(AND(O597&gt;365,O597&lt;731),+'PL2'!$O$3+1,IF(AND(O597&gt;730,O597&lt;1096),+'PL2'!$P$3+1,IF(AND(O597&gt;1095,O597&lt;1461),+'PL2'!$Q$3+1,IF(AND(O597&gt;1460,O597&lt;3000),+'PL2'!$R$3+1,0)))))</f>
        <v>0</v>
      </c>
      <c r="M597" s="3">
        <f>IF(AND(O597&gt;0,O597&lt;366),+'PL2'!$N$2+1,IF(AND(O597&gt;365,O597&lt;731),+'PL2'!$O$2+1,IF(AND(O597&gt;730,O597&lt;1096),+'PL2'!$P$2+1,IF(AND(O597&gt;1095,O597&lt;1461),+'PL2'!$Q$2+1,IF(AND(O597&gt;1460,O597&lt;1826),+'PL2'!$R$2+1,IF(AND(O597&gt;1825,O597&lt;2190),+'PL2'!$S$2+1,0))))))</f>
        <v>0</v>
      </c>
      <c r="N597" s="70">
        <f t="shared" si="19"/>
        <v>-1</v>
      </c>
      <c r="O597" s="19" t="str">
        <f>IF(A597&gt;'PL2'!$C$2+553,IF(A597='PL2'!$C$2+554,1,O596+1), "")</f>
        <v/>
      </c>
    </row>
    <row r="598" spans="1:15" x14ac:dyDescent="0.55000000000000004">
      <c r="A598">
        <v>596</v>
      </c>
      <c r="B598" s="2">
        <v>40418</v>
      </c>
      <c r="C598">
        <v>1.7200000584125519E-2</v>
      </c>
      <c r="D598">
        <v>5.5469800718128681E-3</v>
      </c>
      <c r="E598">
        <v>8500</v>
      </c>
      <c r="F598" s="20">
        <f t="shared" si="20"/>
        <v>26356.68473156885</v>
      </c>
      <c r="G598">
        <v>6.4099997282028198E-2</v>
      </c>
      <c r="H598">
        <v>1689.4599609375</v>
      </c>
      <c r="I598" s="19">
        <f t="shared" si="21"/>
        <v>544.84997689723969</v>
      </c>
      <c r="K598" s="70">
        <f t="shared" si="18"/>
        <v>-1</v>
      </c>
      <c r="L598" s="3">
        <f>IF(AND(O598&gt;0,O598&lt;366),+'PL2'!$N$3+1,IF(AND(O598&gt;365,O598&lt;731),+'PL2'!$O$3+1,IF(AND(O598&gt;730,O598&lt;1096),+'PL2'!$P$3+1,IF(AND(O598&gt;1095,O598&lt;1461),+'PL2'!$Q$3+1,IF(AND(O598&gt;1460,O598&lt;3000),+'PL2'!$R$3+1,0)))))</f>
        <v>0</v>
      </c>
      <c r="M598" s="3">
        <f>IF(AND(O598&gt;0,O598&lt;366),+'PL2'!$N$2+1,IF(AND(O598&gt;365,O598&lt;731),+'PL2'!$O$2+1,IF(AND(O598&gt;730,O598&lt;1096),+'PL2'!$P$2+1,IF(AND(O598&gt;1095,O598&lt;1461),+'PL2'!$Q$2+1,IF(AND(O598&gt;1460,O598&lt;1826),+'PL2'!$R$2+1,IF(AND(O598&gt;1825,O598&lt;2190),+'PL2'!$S$2+1,0))))))</f>
        <v>0</v>
      </c>
      <c r="N598" s="70">
        <f t="shared" si="19"/>
        <v>-1</v>
      </c>
      <c r="O598" s="19" t="str">
        <f>IF(A598&gt;'PL2'!$C$2+553,IF(A598='PL2'!$C$2+554,1,O597+1), "")</f>
        <v/>
      </c>
    </row>
    <row r="599" spans="1:15" x14ac:dyDescent="0.55000000000000004">
      <c r="A599">
        <v>597</v>
      </c>
      <c r="B599" s="2">
        <v>40419</v>
      </c>
      <c r="C599">
        <v>1.7200000584125519E-2</v>
      </c>
      <c r="D599">
        <v>5.5469800718128681E-3</v>
      </c>
      <c r="E599">
        <v>8100.22998046875</v>
      </c>
      <c r="F599" s="20">
        <f t="shared" si="20"/>
        <v>25117.083276284346</v>
      </c>
      <c r="G599">
        <v>6.4000003039836884E-2</v>
      </c>
      <c r="H599">
        <v>1607.489990234375</v>
      </c>
      <c r="I599" s="19">
        <f t="shared" si="21"/>
        <v>518.41474337337786</v>
      </c>
      <c r="K599" s="70">
        <f t="shared" si="18"/>
        <v>-1</v>
      </c>
      <c r="L599" s="3">
        <f>IF(AND(O599&gt;0,O599&lt;366),+'PL2'!$N$3+1,IF(AND(O599&gt;365,O599&lt;731),+'PL2'!$O$3+1,IF(AND(O599&gt;730,O599&lt;1096),+'PL2'!$P$3+1,IF(AND(O599&gt;1095,O599&lt;1461),+'PL2'!$Q$3+1,IF(AND(O599&gt;1460,O599&lt;3000),+'PL2'!$R$3+1,0)))))</f>
        <v>0</v>
      </c>
      <c r="M599" s="3">
        <f>IF(AND(O599&gt;0,O599&lt;366),+'PL2'!$N$2+1,IF(AND(O599&gt;365,O599&lt;731),+'PL2'!$O$2+1,IF(AND(O599&gt;730,O599&lt;1096),+'PL2'!$P$2+1,IF(AND(O599&gt;1095,O599&lt;1461),+'PL2'!$Q$2+1,IF(AND(O599&gt;1460,O599&lt;1826),+'PL2'!$R$2+1,IF(AND(O599&gt;1825,O599&lt;2190),+'PL2'!$S$2+1,0))))))</f>
        <v>0</v>
      </c>
      <c r="N599" s="70">
        <f t="shared" si="19"/>
        <v>-1</v>
      </c>
      <c r="O599" s="19" t="str">
        <f>IF(A599&gt;'PL2'!$C$2+553,IF(A599='PL2'!$C$2+554,1,O598+1), "")</f>
        <v/>
      </c>
    </row>
    <row r="600" spans="1:15" x14ac:dyDescent="0.55000000000000004">
      <c r="A600">
        <v>598</v>
      </c>
      <c r="B600" s="2">
        <v>40420</v>
      </c>
      <c r="C600">
        <v>1.7300000414252281E-2</v>
      </c>
      <c r="D600">
        <v>4.6173199079930782E-3</v>
      </c>
      <c r="E600">
        <v>7450.35986328125</v>
      </c>
      <c r="F600" s="20">
        <f t="shared" si="20"/>
        <v>27914.727870158964</v>
      </c>
      <c r="G600">
        <v>6.4999997615814209E-2</v>
      </c>
      <c r="H600">
        <v>1814.4599609375</v>
      </c>
      <c r="I600" s="19">
        <f t="shared" si="21"/>
        <v>484.27337335023913</v>
      </c>
      <c r="K600" s="70">
        <f t="shared" si="18"/>
        <v>-1</v>
      </c>
      <c r="L600" s="3">
        <f>IF(AND(O600&gt;0,O600&lt;366),+'PL2'!$N$3+1,IF(AND(O600&gt;365,O600&lt;731),+'PL2'!$O$3+1,IF(AND(O600&gt;730,O600&lt;1096),+'PL2'!$P$3+1,IF(AND(O600&gt;1095,O600&lt;1461),+'PL2'!$Q$3+1,IF(AND(O600&gt;1460,O600&lt;3000),+'PL2'!$R$3+1,0)))))</f>
        <v>0</v>
      </c>
      <c r="M600" s="3">
        <f>IF(AND(O600&gt;0,O600&lt;366),+'PL2'!$N$2+1,IF(AND(O600&gt;365,O600&lt;731),+'PL2'!$O$2+1,IF(AND(O600&gt;730,O600&lt;1096),+'PL2'!$P$2+1,IF(AND(O600&gt;1095,O600&lt;1461),+'PL2'!$Q$2+1,IF(AND(O600&gt;1460,O600&lt;1826),+'PL2'!$R$2+1,IF(AND(O600&gt;1825,O600&lt;2190),+'PL2'!$S$2+1,0))))))</f>
        <v>0</v>
      </c>
      <c r="N600" s="70">
        <f t="shared" si="19"/>
        <v>-1</v>
      </c>
      <c r="O600" s="19" t="str">
        <f>IF(A600&gt;'PL2'!$C$2+553,IF(A600='PL2'!$C$2+554,1,O599+1), "")</f>
        <v/>
      </c>
    </row>
    <row r="601" spans="1:15" x14ac:dyDescent="0.55000000000000004">
      <c r="A601">
        <v>599</v>
      </c>
      <c r="B601" s="2">
        <v>40421</v>
      </c>
      <c r="C601">
        <v>1.7300000414252281E-2</v>
      </c>
      <c r="D601">
        <v>4.6173199079930782E-3</v>
      </c>
      <c r="E601">
        <v>9200.2001953125</v>
      </c>
      <c r="F601" s="20">
        <f t="shared" si="20"/>
        <v>34470.963754229175</v>
      </c>
      <c r="G601">
        <v>5.9999998658895493E-2</v>
      </c>
      <c r="H601">
        <v>2068.260009765625</v>
      </c>
      <c r="I601" s="19">
        <f t="shared" si="21"/>
        <v>552.01199938032005</v>
      </c>
      <c r="K601" s="70">
        <f t="shared" si="18"/>
        <v>-1</v>
      </c>
      <c r="L601" s="3">
        <f>IF(AND(O601&gt;0,O601&lt;366),+'PL2'!$N$3+1,IF(AND(O601&gt;365,O601&lt;731),+'PL2'!$O$3+1,IF(AND(O601&gt;730,O601&lt;1096),+'PL2'!$P$3+1,IF(AND(O601&gt;1095,O601&lt;1461),+'PL2'!$Q$3+1,IF(AND(O601&gt;1460,O601&lt;3000),+'PL2'!$R$3+1,0)))))</f>
        <v>0</v>
      </c>
      <c r="M601" s="3">
        <f>IF(AND(O601&gt;0,O601&lt;366),+'PL2'!$N$2+1,IF(AND(O601&gt;365,O601&lt;731),+'PL2'!$O$2+1,IF(AND(O601&gt;730,O601&lt;1096),+'PL2'!$P$2+1,IF(AND(O601&gt;1095,O601&lt;1461),+'PL2'!$Q$2+1,IF(AND(O601&gt;1460,O601&lt;1826),+'PL2'!$R$2+1,IF(AND(O601&gt;1825,O601&lt;2190),+'PL2'!$S$2+1,0))))))</f>
        <v>0</v>
      </c>
      <c r="N601" s="70">
        <f t="shared" si="19"/>
        <v>-1</v>
      </c>
      <c r="O601" s="19" t="str">
        <f>IF(A601&gt;'PL2'!$C$2+553,IF(A601='PL2'!$C$2+554,1,O600+1), "")</f>
        <v/>
      </c>
    </row>
    <row r="602" spans="1:15" x14ac:dyDescent="0.55000000000000004">
      <c r="A602">
        <v>600</v>
      </c>
      <c r="B602" s="2">
        <v>40422</v>
      </c>
      <c r="C602">
        <v>1.7300000414252281E-2</v>
      </c>
      <c r="D602">
        <v>5.4540201090276241E-3</v>
      </c>
      <c r="E602">
        <v>7850.080078125</v>
      </c>
      <c r="F602" s="20">
        <f t="shared" si="20"/>
        <v>24900.236135669191</v>
      </c>
      <c r="G602">
        <v>6.289999932050705E-2</v>
      </c>
      <c r="H602">
        <v>1566.219970703125</v>
      </c>
      <c r="I602" s="19">
        <f t="shared" si="21"/>
        <v>493.77003157998843</v>
      </c>
      <c r="K602" s="70">
        <f t="shared" si="18"/>
        <v>-1</v>
      </c>
      <c r="L602" s="3">
        <f>IF(AND(O602&gt;0,O602&lt;366),+'PL2'!$N$3+1,IF(AND(O602&gt;365,O602&lt;731),+'PL2'!$O$3+1,IF(AND(O602&gt;730,O602&lt;1096),+'PL2'!$P$3+1,IF(AND(O602&gt;1095,O602&lt;1461),+'PL2'!$Q$3+1,IF(AND(O602&gt;1460,O602&lt;3000),+'PL2'!$R$3+1,0)))))</f>
        <v>0</v>
      </c>
      <c r="M602" s="3">
        <f>IF(AND(O602&gt;0,O602&lt;366),+'PL2'!$N$2+1,IF(AND(O602&gt;365,O602&lt;731),+'PL2'!$O$2+1,IF(AND(O602&gt;730,O602&lt;1096),+'PL2'!$P$2+1,IF(AND(O602&gt;1095,O602&lt;1461),+'PL2'!$Q$2+1,IF(AND(O602&gt;1460,O602&lt;1826),+'PL2'!$R$2+1,IF(AND(O602&gt;1825,O602&lt;2190),+'PL2'!$S$2+1,0))))))</f>
        <v>0</v>
      </c>
      <c r="N602" s="70">
        <f t="shared" si="19"/>
        <v>-1</v>
      </c>
      <c r="O602" s="19" t="str">
        <f>IF(A602&gt;'PL2'!$C$2+553,IF(A602='PL2'!$C$2+554,1,O601+1), "")</f>
        <v/>
      </c>
    </row>
    <row r="603" spans="1:15" x14ac:dyDescent="0.55000000000000004">
      <c r="A603">
        <v>601</v>
      </c>
      <c r="B603" s="2">
        <v>40423</v>
      </c>
      <c r="C603">
        <v>1.740000024437904E-2</v>
      </c>
      <c r="D603">
        <v>5.4540201090276241E-3</v>
      </c>
      <c r="E603">
        <v>7800</v>
      </c>
      <c r="F603" s="20">
        <f t="shared" si="20"/>
        <v>24884.397048978517</v>
      </c>
      <c r="G603">
        <v>6.3400000333786011E-2</v>
      </c>
      <c r="H603">
        <v>1577.670043945312</v>
      </c>
      <c r="I603" s="19">
        <f t="shared" si="21"/>
        <v>494.52000260353088</v>
      </c>
      <c r="K603" s="70">
        <f t="shared" si="18"/>
        <v>-1</v>
      </c>
      <c r="L603" s="3">
        <f>IF(AND(O603&gt;0,O603&lt;366),+'PL2'!$N$3+1,IF(AND(O603&gt;365,O603&lt;731),+'PL2'!$O$3+1,IF(AND(O603&gt;730,O603&lt;1096),+'PL2'!$P$3+1,IF(AND(O603&gt;1095,O603&lt;1461),+'PL2'!$Q$3+1,IF(AND(O603&gt;1460,O603&lt;3000),+'PL2'!$R$3+1,0)))))</f>
        <v>0</v>
      </c>
      <c r="M603" s="3">
        <f>IF(AND(O603&gt;0,O603&lt;366),+'PL2'!$N$2+1,IF(AND(O603&gt;365,O603&lt;731),+'PL2'!$O$2+1,IF(AND(O603&gt;730,O603&lt;1096),+'PL2'!$P$2+1,IF(AND(O603&gt;1095,O603&lt;1461),+'PL2'!$Q$2+1,IF(AND(O603&gt;1460,O603&lt;1826),+'PL2'!$R$2+1,IF(AND(O603&gt;1825,O603&lt;2190),+'PL2'!$S$2+1,0))))))</f>
        <v>0</v>
      </c>
      <c r="N603" s="70">
        <f t="shared" si="19"/>
        <v>-1</v>
      </c>
      <c r="O603" s="19" t="str">
        <f>IF(A603&gt;'PL2'!$C$2+553,IF(A603='PL2'!$C$2+554,1,O602+1), "")</f>
        <v/>
      </c>
    </row>
    <row r="604" spans="1:15" x14ac:dyDescent="0.55000000000000004">
      <c r="A604">
        <v>602</v>
      </c>
      <c r="B604" s="2">
        <v>40424</v>
      </c>
      <c r="C604">
        <v>1.740000024437904E-2</v>
      </c>
      <c r="D604">
        <v>4.9581998027861118E-3</v>
      </c>
      <c r="E604">
        <v>8200</v>
      </c>
      <c r="F604" s="20">
        <f t="shared" si="20"/>
        <v>28776.573691873687</v>
      </c>
      <c r="G604">
        <v>6.0899998992681503E-2</v>
      </c>
      <c r="H604">
        <v>1752.489990234375</v>
      </c>
      <c r="I604" s="19">
        <f t="shared" si="21"/>
        <v>499.37999173998833</v>
      </c>
      <c r="K604" s="70">
        <f t="shared" si="18"/>
        <v>-1</v>
      </c>
      <c r="L604" s="3">
        <f>IF(AND(O604&gt;0,O604&lt;366),+'PL2'!$N$3+1,IF(AND(O604&gt;365,O604&lt;731),+'PL2'!$O$3+1,IF(AND(O604&gt;730,O604&lt;1096),+'PL2'!$P$3+1,IF(AND(O604&gt;1095,O604&lt;1461),+'PL2'!$Q$3+1,IF(AND(O604&gt;1460,O604&lt;3000),+'PL2'!$R$3+1,0)))))</f>
        <v>0</v>
      </c>
      <c r="M604" s="3">
        <f>IF(AND(O604&gt;0,O604&lt;366),+'PL2'!$N$2+1,IF(AND(O604&gt;365,O604&lt;731),+'PL2'!$O$2+1,IF(AND(O604&gt;730,O604&lt;1096),+'PL2'!$P$2+1,IF(AND(O604&gt;1095,O604&lt;1461),+'PL2'!$Q$2+1,IF(AND(O604&gt;1460,O604&lt;1826),+'PL2'!$R$2+1,IF(AND(O604&gt;1825,O604&lt;2190),+'PL2'!$S$2+1,0))))))</f>
        <v>0</v>
      </c>
      <c r="N604" s="70">
        <f t="shared" si="19"/>
        <v>-1</v>
      </c>
      <c r="O604" s="19" t="str">
        <f>IF(A604&gt;'PL2'!$C$2+553,IF(A604='PL2'!$C$2+554,1,O603+1), "")</f>
        <v/>
      </c>
    </row>
    <row r="605" spans="1:15" x14ac:dyDescent="0.55000000000000004">
      <c r="A605">
        <v>603</v>
      </c>
      <c r="B605" s="2">
        <v>40425</v>
      </c>
      <c r="C605">
        <v>1.740000024437904E-2</v>
      </c>
      <c r="D605">
        <v>4.9581998027861118E-3</v>
      </c>
      <c r="E605">
        <v>9050</v>
      </c>
      <c r="F605" s="20">
        <f t="shared" si="20"/>
        <v>31759.511208714252</v>
      </c>
      <c r="G605">
        <v>6.2399998307228088E-2</v>
      </c>
      <c r="H605">
        <v>1981.7900390625</v>
      </c>
      <c r="I605" s="19">
        <f t="shared" si="21"/>
        <v>564.7199846804142</v>
      </c>
      <c r="K605" s="70">
        <f t="shared" si="18"/>
        <v>-1</v>
      </c>
      <c r="L605" s="3">
        <f>IF(AND(O605&gt;0,O605&lt;366),+'PL2'!$N$3+1,IF(AND(O605&gt;365,O605&lt;731),+'PL2'!$O$3+1,IF(AND(O605&gt;730,O605&lt;1096),+'PL2'!$P$3+1,IF(AND(O605&gt;1095,O605&lt;1461),+'PL2'!$Q$3+1,IF(AND(O605&gt;1460,O605&lt;3000),+'PL2'!$R$3+1,0)))))</f>
        <v>0</v>
      </c>
      <c r="M605" s="3">
        <f>IF(AND(O605&gt;0,O605&lt;366),+'PL2'!$N$2+1,IF(AND(O605&gt;365,O605&lt;731),+'PL2'!$O$2+1,IF(AND(O605&gt;730,O605&lt;1096),+'PL2'!$P$2+1,IF(AND(O605&gt;1095,O605&lt;1461),+'PL2'!$Q$2+1,IF(AND(O605&gt;1460,O605&lt;1826),+'PL2'!$R$2+1,IF(AND(O605&gt;1825,O605&lt;2190),+'PL2'!$S$2+1,0))))))</f>
        <v>0</v>
      </c>
      <c r="N605" s="70">
        <f t="shared" si="19"/>
        <v>-1</v>
      </c>
      <c r="O605" s="19" t="str">
        <f>IF(A605&gt;'PL2'!$C$2+553,IF(A605='PL2'!$C$2+554,1,O604+1), "")</f>
        <v/>
      </c>
    </row>
    <row r="606" spans="1:15" x14ac:dyDescent="0.55000000000000004">
      <c r="A606">
        <v>604</v>
      </c>
      <c r="B606" s="2">
        <v>40426</v>
      </c>
      <c r="C606">
        <v>1.7500000074505809E-2</v>
      </c>
      <c r="D606">
        <v>5.0201700069010258E-3</v>
      </c>
      <c r="E606">
        <v>8250.009765625</v>
      </c>
      <c r="F606" s="20">
        <f t="shared" si="20"/>
        <v>28759.020374737192</v>
      </c>
      <c r="G606">
        <v>6.1599999666213989E-2</v>
      </c>
      <c r="H606">
        <v>1771.56005859375</v>
      </c>
      <c r="I606" s="19">
        <f t="shared" si="21"/>
        <v>508.20059880876215</v>
      </c>
      <c r="K606" s="70">
        <f t="shared" si="18"/>
        <v>-1</v>
      </c>
      <c r="L606" s="3">
        <f>IF(AND(O606&gt;0,O606&lt;366),+'PL2'!$N$3+1,IF(AND(O606&gt;365,O606&lt;731),+'PL2'!$O$3+1,IF(AND(O606&gt;730,O606&lt;1096),+'PL2'!$P$3+1,IF(AND(O606&gt;1095,O606&lt;1461),+'PL2'!$Q$3+1,IF(AND(O606&gt;1460,O606&lt;3000),+'PL2'!$R$3+1,0)))))</f>
        <v>0</v>
      </c>
      <c r="M606" s="3">
        <f>IF(AND(O606&gt;0,O606&lt;366),+'PL2'!$N$2+1,IF(AND(O606&gt;365,O606&lt;731),+'PL2'!$O$2+1,IF(AND(O606&gt;730,O606&lt;1096),+'PL2'!$P$2+1,IF(AND(O606&gt;1095,O606&lt;1461),+'PL2'!$Q$2+1,IF(AND(O606&gt;1460,O606&lt;1826),+'PL2'!$R$2+1,IF(AND(O606&gt;1825,O606&lt;2190),+'PL2'!$S$2+1,0))))))</f>
        <v>0</v>
      </c>
      <c r="N606" s="70">
        <f t="shared" si="19"/>
        <v>-1</v>
      </c>
      <c r="O606" s="19" t="str">
        <f>IF(A606&gt;'PL2'!$C$2+553,IF(A606='PL2'!$C$2+554,1,O605+1), "")</f>
        <v/>
      </c>
    </row>
    <row r="607" spans="1:15" x14ac:dyDescent="0.55000000000000004">
      <c r="A607">
        <v>605</v>
      </c>
      <c r="B607" s="2">
        <v>40427</v>
      </c>
      <c r="C607">
        <v>1.7500000074505809E-2</v>
      </c>
      <c r="D607">
        <v>5.0201700069010258E-3</v>
      </c>
      <c r="E607">
        <v>7900</v>
      </c>
      <c r="F607" s="20">
        <f t="shared" si="20"/>
        <v>27538.908124336263</v>
      </c>
      <c r="G607">
        <v>6.1599999666213989E-2</v>
      </c>
      <c r="H607">
        <v>1696.400024414062</v>
      </c>
      <c r="I607" s="19">
        <f t="shared" si="21"/>
        <v>486.63999736309052</v>
      </c>
      <c r="K607" s="70">
        <f t="shared" si="18"/>
        <v>-1</v>
      </c>
      <c r="L607" s="3">
        <f>IF(AND(O607&gt;0,O607&lt;366),+'PL2'!$N$3+1,IF(AND(O607&gt;365,O607&lt;731),+'PL2'!$O$3+1,IF(AND(O607&gt;730,O607&lt;1096),+'PL2'!$P$3+1,IF(AND(O607&gt;1095,O607&lt;1461),+'PL2'!$Q$3+1,IF(AND(O607&gt;1460,O607&lt;3000),+'PL2'!$R$3+1,0)))))</f>
        <v>0</v>
      </c>
      <c r="M607" s="3">
        <f>IF(AND(O607&gt;0,O607&lt;366),+'PL2'!$N$2+1,IF(AND(O607&gt;365,O607&lt;731),+'PL2'!$O$2+1,IF(AND(O607&gt;730,O607&lt;1096),+'PL2'!$P$2+1,IF(AND(O607&gt;1095,O607&lt;1461),+'PL2'!$Q$2+1,IF(AND(O607&gt;1460,O607&lt;1826),+'PL2'!$R$2+1,IF(AND(O607&gt;1825,O607&lt;2190),+'PL2'!$S$2+1,0))))))</f>
        <v>0</v>
      </c>
      <c r="N607" s="70">
        <f t="shared" si="19"/>
        <v>-1</v>
      </c>
      <c r="O607" s="19" t="str">
        <f>IF(A607&gt;'PL2'!$C$2+553,IF(A607='PL2'!$C$2+554,1,O606+1), "")</f>
        <v/>
      </c>
    </row>
    <row r="608" spans="1:15" x14ac:dyDescent="0.55000000000000004">
      <c r="A608">
        <v>606</v>
      </c>
      <c r="B608" s="2">
        <v>40428</v>
      </c>
      <c r="C608">
        <v>1.7500000074505809E-2</v>
      </c>
      <c r="D608">
        <v>4.6792998909950256E-3</v>
      </c>
      <c r="E608">
        <v>8000</v>
      </c>
      <c r="F608" s="20">
        <f t="shared" si="20"/>
        <v>29919.00580372426</v>
      </c>
      <c r="G608">
        <v>6.1000000685453408E-2</v>
      </c>
      <c r="H608">
        <v>1825.06005859375</v>
      </c>
      <c r="I608" s="19">
        <f t="shared" si="21"/>
        <v>488.00000548362726</v>
      </c>
      <c r="K608" s="70">
        <f t="shared" si="18"/>
        <v>-1</v>
      </c>
      <c r="L608" s="3">
        <f>IF(AND(O608&gt;0,O608&lt;366),+'PL2'!$N$3+1,IF(AND(O608&gt;365,O608&lt;731),+'PL2'!$O$3+1,IF(AND(O608&gt;730,O608&lt;1096),+'PL2'!$P$3+1,IF(AND(O608&gt;1095,O608&lt;1461),+'PL2'!$Q$3+1,IF(AND(O608&gt;1460,O608&lt;3000),+'PL2'!$R$3+1,0)))))</f>
        <v>0</v>
      </c>
      <c r="M608" s="3">
        <f>IF(AND(O608&gt;0,O608&lt;366),+'PL2'!$N$2+1,IF(AND(O608&gt;365,O608&lt;731),+'PL2'!$O$2+1,IF(AND(O608&gt;730,O608&lt;1096),+'PL2'!$P$2+1,IF(AND(O608&gt;1095,O608&lt;1461),+'PL2'!$Q$2+1,IF(AND(O608&gt;1460,O608&lt;1826),+'PL2'!$R$2+1,IF(AND(O608&gt;1825,O608&lt;2190),+'PL2'!$S$2+1,0))))))</f>
        <v>0</v>
      </c>
      <c r="N608" s="70">
        <f t="shared" si="19"/>
        <v>-1</v>
      </c>
      <c r="O608" s="19" t="str">
        <f>IF(A608&gt;'PL2'!$C$2+553,IF(A608='PL2'!$C$2+554,1,O607+1), "")</f>
        <v/>
      </c>
    </row>
    <row r="609" spans="1:15" x14ac:dyDescent="0.55000000000000004">
      <c r="A609">
        <v>607</v>
      </c>
      <c r="B609" s="2">
        <v>40429</v>
      </c>
      <c r="C609">
        <v>1.7599999904632568E-2</v>
      </c>
      <c r="D609">
        <v>4.6792998909950256E-3</v>
      </c>
      <c r="E609">
        <v>8250</v>
      </c>
      <c r="F609" s="20">
        <f t="shared" si="20"/>
        <v>31030.282861896838</v>
      </c>
      <c r="G609">
        <v>6.1999998986721039E-2</v>
      </c>
      <c r="H609">
        <v>1923.880004882812</v>
      </c>
      <c r="I609" s="19">
        <f t="shared" si="21"/>
        <v>511.49999164044857</v>
      </c>
      <c r="K609" s="70">
        <f t="shared" si="18"/>
        <v>-1</v>
      </c>
      <c r="L609" s="3">
        <f>IF(AND(O609&gt;0,O609&lt;366),+'PL2'!$N$3+1,IF(AND(O609&gt;365,O609&lt;731),+'PL2'!$O$3+1,IF(AND(O609&gt;730,O609&lt;1096),+'PL2'!$P$3+1,IF(AND(O609&gt;1095,O609&lt;1461),+'PL2'!$Q$3+1,IF(AND(O609&gt;1460,O609&lt;3000),+'PL2'!$R$3+1,0)))))</f>
        <v>0</v>
      </c>
      <c r="M609" s="3">
        <f>IF(AND(O609&gt;0,O609&lt;366),+'PL2'!$N$2+1,IF(AND(O609&gt;365,O609&lt;731),+'PL2'!$O$2+1,IF(AND(O609&gt;730,O609&lt;1096),+'PL2'!$P$2+1,IF(AND(O609&gt;1095,O609&lt;1461),+'PL2'!$Q$2+1,IF(AND(O609&gt;1460,O609&lt;1826),+'PL2'!$R$2+1,IF(AND(O609&gt;1825,O609&lt;2190),+'PL2'!$S$2+1,0))))))</f>
        <v>0</v>
      </c>
      <c r="N609" s="70">
        <f t="shared" si="19"/>
        <v>-1</v>
      </c>
      <c r="O609" s="19" t="str">
        <f>IF(A609&gt;'PL2'!$C$2+553,IF(A609='PL2'!$C$2+554,1,O608+1), "")</f>
        <v/>
      </c>
    </row>
    <row r="610" spans="1:15" x14ac:dyDescent="0.55000000000000004">
      <c r="A610">
        <v>608</v>
      </c>
      <c r="B610" s="2">
        <v>40430</v>
      </c>
      <c r="C610">
        <v>1.7599999904632568E-2</v>
      </c>
      <c r="D610">
        <v>5.3510898724198341E-3</v>
      </c>
      <c r="E610">
        <v>6750.10986328125</v>
      </c>
      <c r="F610" s="20">
        <f t="shared" si="20"/>
        <v>22201.446019871379</v>
      </c>
      <c r="G610">
        <v>6.1099998652935028E-2</v>
      </c>
      <c r="H610">
        <v>1356.510009765625</v>
      </c>
      <c r="I610" s="19">
        <f t="shared" si="21"/>
        <v>412.43170355364782</v>
      </c>
      <c r="K610" s="70">
        <f t="shared" si="18"/>
        <v>-1</v>
      </c>
      <c r="L610" s="3">
        <f>IF(AND(O610&gt;0,O610&lt;366),+'PL2'!$N$3+1,IF(AND(O610&gt;365,O610&lt;731),+'PL2'!$O$3+1,IF(AND(O610&gt;730,O610&lt;1096),+'PL2'!$P$3+1,IF(AND(O610&gt;1095,O610&lt;1461),+'PL2'!$Q$3+1,IF(AND(O610&gt;1460,O610&lt;3000),+'PL2'!$R$3+1,0)))))</f>
        <v>0</v>
      </c>
      <c r="M610" s="3">
        <f>IF(AND(O610&gt;0,O610&lt;366),+'PL2'!$N$2+1,IF(AND(O610&gt;365,O610&lt;731),+'PL2'!$O$2+1,IF(AND(O610&gt;730,O610&lt;1096),+'PL2'!$P$2+1,IF(AND(O610&gt;1095,O610&lt;1461),+'PL2'!$Q$2+1,IF(AND(O610&gt;1460,O610&lt;1826),+'PL2'!$R$2+1,IF(AND(O610&gt;1825,O610&lt;2190),+'PL2'!$S$2+1,0))))))</f>
        <v>0</v>
      </c>
      <c r="N610" s="70">
        <f t="shared" si="19"/>
        <v>-1</v>
      </c>
      <c r="O610" s="19" t="str">
        <f>IF(A610&gt;'PL2'!$C$2+553,IF(A610='PL2'!$C$2+554,1,O609+1), "")</f>
        <v/>
      </c>
    </row>
    <row r="611" spans="1:15" x14ac:dyDescent="0.55000000000000004">
      <c r="A611">
        <v>609</v>
      </c>
      <c r="B611" s="2">
        <v>40431</v>
      </c>
      <c r="C611">
        <v>1.7599999904632568E-2</v>
      </c>
      <c r="D611">
        <v>5.3510898724198341E-3</v>
      </c>
      <c r="E611">
        <v>8850</v>
      </c>
      <c r="F611" s="20">
        <f t="shared" si="20"/>
        <v>29108.088794920852</v>
      </c>
      <c r="G611">
        <v>6.1799999326467507E-2</v>
      </c>
      <c r="H611">
        <v>1798.880004882812</v>
      </c>
      <c r="I611" s="19">
        <f t="shared" si="21"/>
        <v>546.92999403923739</v>
      </c>
      <c r="K611" s="70">
        <f t="shared" si="18"/>
        <v>-1</v>
      </c>
      <c r="L611" s="3">
        <f>IF(AND(O611&gt;0,O611&lt;366),+'PL2'!$N$3+1,IF(AND(O611&gt;365,O611&lt;731),+'PL2'!$O$3+1,IF(AND(O611&gt;730,O611&lt;1096),+'PL2'!$P$3+1,IF(AND(O611&gt;1095,O611&lt;1461),+'PL2'!$Q$3+1,IF(AND(O611&gt;1460,O611&lt;3000),+'PL2'!$R$3+1,0)))))</f>
        <v>0</v>
      </c>
      <c r="M611" s="3">
        <f>IF(AND(O611&gt;0,O611&lt;366),+'PL2'!$N$2+1,IF(AND(O611&gt;365,O611&lt;731),+'PL2'!$O$2+1,IF(AND(O611&gt;730,O611&lt;1096),+'PL2'!$P$2+1,IF(AND(O611&gt;1095,O611&lt;1461),+'PL2'!$Q$2+1,IF(AND(O611&gt;1460,O611&lt;1826),+'PL2'!$R$2+1,IF(AND(O611&gt;1825,O611&lt;2190),+'PL2'!$S$2+1,0))))))</f>
        <v>0</v>
      </c>
      <c r="N611" s="70">
        <f t="shared" si="19"/>
        <v>-1</v>
      </c>
      <c r="O611" s="19" t="str">
        <f>IF(A611&gt;'PL2'!$C$2+553,IF(A611='PL2'!$C$2+554,1,O610+1), "")</f>
        <v/>
      </c>
    </row>
    <row r="612" spans="1:15" x14ac:dyDescent="0.55000000000000004">
      <c r="A612">
        <v>610</v>
      </c>
      <c r="B612" s="2">
        <v>40432</v>
      </c>
      <c r="C612">
        <v>1.7699999734759331E-2</v>
      </c>
      <c r="D612">
        <v>5.7409098371863374E-3</v>
      </c>
      <c r="E612">
        <v>8000</v>
      </c>
      <c r="F612" s="20">
        <f t="shared" si="20"/>
        <v>24665.079559492588</v>
      </c>
      <c r="G612">
        <v>6.3699997961521149E-2</v>
      </c>
      <c r="H612">
        <v>1571.170043945312</v>
      </c>
      <c r="I612" s="19">
        <f t="shared" si="21"/>
        <v>509.59998369216919</v>
      </c>
      <c r="K612" s="70">
        <f t="shared" si="18"/>
        <v>-1</v>
      </c>
      <c r="L612" s="3">
        <f>IF(AND(O612&gt;0,O612&lt;366),+'PL2'!$N$3+1,IF(AND(O612&gt;365,O612&lt;731),+'PL2'!$O$3+1,IF(AND(O612&gt;730,O612&lt;1096),+'PL2'!$P$3+1,IF(AND(O612&gt;1095,O612&lt;1461),+'PL2'!$Q$3+1,IF(AND(O612&gt;1460,O612&lt;3000),+'PL2'!$R$3+1,0)))))</f>
        <v>0</v>
      </c>
      <c r="M612" s="3">
        <f>IF(AND(O612&gt;0,O612&lt;366),+'PL2'!$N$2+1,IF(AND(O612&gt;365,O612&lt;731),+'PL2'!$O$2+1,IF(AND(O612&gt;730,O612&lt;1096),+'PL2'!$P$2+1,IF(AND(O612&gt;1095,O612&lt;1461),+'PL2'!$Q$2+1,IF(AND(O612&gt;1460,O612&lt;1826),+'PL2'!$R$2+1,IF(AND(O612&gt;1825,O612&lt;2190),+'PL2'!$S$2+1,0))))))</f>
        <v>0</v>
      </c>
      <c r="N612" s="70">
        <f t="shared" si="19"/>
        <v>-1</v>
      </c>
      <c r="O612" s="19" t="str">
        <f>IF(A612&gt;'PL2'!$C$2+553,IF(A612='PL2'!$C$2+554,1,O611+1), "")</f>
        <v/>
      </c>
    </row>
    <row r="613" spans="1:15" x14ac:dyDescent="0.55000000000000004">
      <c r="A613">
        <v>611</v>
      </c>
      <c r="B613" s="2">
        <v>40433</v>
      </c>
      <c r="C613">
        <v>1.7699999734759331E-2</v>
      </c>
      <c r="D613">
        <v>5.7409098371863374E-3</v>
      </c>
      <c r="E613">
        <v>8850.150390625</v>
      </c>
      <c r="F613" s="20">
        <f t="shared" si="20"/>
        <v>27286.20793728</v>
      </c>
      <c r="G613">
        <v>6.1500001698732383E-2</v>
      </c>
      <c r="H613">
        <v>1678.099975585938</v>
      </c>
      <c r="I613" s="19">
        <f t="shared" si="21"/>
        <v>544.28426405747462</v>
      </c>
      <c r="K613" s="70">
        <f t="shared" si="18"/>
        <v>-1</v>
      </c>
      <c r="L613" s="3">
        <f>IF(AND(O613&gt;0,O613&lt;366),+'PL2'!$N$3+1,IF(AND(O613&gt;365,O613&lt;731),+'PL2'!$O$3+1,IF(AND(O613&gt;730,O613&lt;1096),+'PL2'!$P$3+1,IF(AND(O613&gt;1095,O613&lt;1461),+'PL2'!$Q$3+1,IF(AND(O613&gt;1460,O613&lt;3000),+'PL2'!$R$3+1,0)))))</f>
        <v>0</v>
      </c>
      <c r="M613" s="3">
        <f>IF(AND(O613&gt;0,O613&lt;366),+'PL2'!$N$2+1,IF(AND(O613&gt;365,O613&lt;731),+'PL2'!$O$2+1,IF(AND(O613&gt;730,O613&lt;1096),+'PL2'!$P$2+1,IF(AND(O613&gt;1095,O613&lt;1461),+'PL2'!$Q$2+1,IF(AND(O613&gt;1460,O613&lt;1826),+'PL2'!$R$2+1,IF(AND(O613&gt;1825,O613&lt;2190),+'PL2'!$S$2+1,0))))))</f>
        <v>0</v>
      </c>
      <c r="N613" s="70">
        <f t="shared" si="19"/>
        <v>-1</v>
      </c>
      <c r="O613" s="19" t="str">
        <f>IF(A613&gt;'PL2'!$C$2+553,IF(A613='PL2'!$C$2+554,1,O612+1), "")</f>
        <v/>
      </c>
    </row>
    <row r="614" spans="1:15" x14ac:dyDescent="0.55000000000000004">
      <c r="A614">
        <v>612</v>
      </c>
      <c r="B614" s="2">
        <v>40434</v>
      </c>
      <c r="C614">
        <v>1.7699999734759331E-2</v>
      </c>
      <c r="D614">
        <v>5.8117802254855633E-3</v>
      </c>
      <c r="E614">
        <v>8550</v>
      </c>
      <c r="F614" s="20">
        <f t="shared" si="20"/>
        <v>26039.353151821655</v>
      </c>
      <c r="G614">
        <v>6.2199998646974557E-2</v>
      </c>
      <c r="H614">
        <v>1619.650024414062</v>
      </c>
      <c r="I614" s="19">
        <f t="shared" si="21"/>
        <v>531.80998843163241</v>
      </c>
      <c r="K614" s="70">
        <f t="shared" si="18"/>
        <v>-1</v>
      </c>
      <c r="L614" s="3">
        <f>IF(AND(O614&gt;0,O614&lt;366),+'PL2'!$N$3+1,IF(AND(O614&gt;365,O614&lt;731),+'PL2'!$O$3+1,IF(AND(O614&gt;730,O614&lt;1096),+'PL2'!$P$3+1,IF(AND(O614&gt;1095,O614&lt;1461),+'PL2'!$Q$3+1,IF(AND(O614&gt;1460,O614&lt;3000),+'PL2'!$R$3+1,0)))))</f>
        <v>0</v>
      </c>
      <c r="M614" s="3">
        <f>IF(AND(O614&gt;0,O614&lt;366),+'PL2'!$N$2+1,IF(AND(O614&gt;365,O614&lt;731),+'PL2'!$O$2+1,IF(AND(O614&gt;730,O614&lt;1096),+'PL2'!$P$2+1,IF(AND(O614&gt;1095,O614&lt;1461),+'PL2'!$Q$2+1,IF(AND(O614&gt;1460,O614&lt;1826),+'PL2'!$R$2+1,IF(AND(O614&gt;1825,O614&lt;2190),+'PL2'!$S$2+1,0))))))</f>
        <v>0</v>
      </c>
      <c r="N614" s="70">
        <f t="shared" si="19"/>
        <v>-1</v>
      </c>
      <c r="O614" s="19" t="str">
        <f>IF(A614&gt;'PL2'!$C$2+553,IF(A614='PL2'!$C$2+554,1,O613+1), "")</f>
        <v/>
      </c>
    </row>
    <row r="615" spans="1:15" x14ac:dyDescent="0.55000000000000004">
      <c r="A615">
        <v>613</v>
      </c>
      <c r="B615" s="2">
        <v>40435</v>
      </c>
      <c r="C615">
        <v>1.779999956488609E-2</v>
      </c>
      <c r="D615">
        <v>5.8117802254855633E-3</v>
      </c>
      <c r="E615">
        <v>10150</v>
      </c>
      <c r="F615" s="20">
        <f t="shared" si="20"/>
        <v>31086.859546293177</v>
      </c>
      <c r="G615">
        <v>6.1999998986721039E-2</v>
      </c>
      <c r="H615">
        <v>1927.390014648438</v>
      </c>
      <c r="I615" s="19">
        <f t="shared" si="21"/>
        <v>629.29998971521854</v>
      </c>
      <c r="K615" s="70">
        <f t="shared" si="18"/>
        <v>-1</v>
      </c>
      <c r="L615" s="3">
        <f>IF(AND(O615&gt;0,O615&lt;366),+'PL2'!$N$3+1,IF(AND(O615&gt;365,O615&lt;731),+'PL2'!$O$3+1,IF(AND(O615&gt;730,O615&lt;1096),+'PL2'!$P$3+1,IF(AND(O615&gt;1095,O615&lt;1461),+'PL2'!$Q$3+1,IF(AND(O615&gt;1460,O615&lt;3000),+'PL2'!$R$3+1,0)))))</f>
        <v>0</v>
      </c>
      <c r="M615" s="3">
        <f>IF(AND(O615&gt;0,O615&lt;366),+'PL2'!$N$2+1,IF(AND(O615&gt;365,O615&lt;731),+'PL2'!$O$2+1,IF(AND(O615&gt;730,O615&lt;1096),+'PL2'!$P$2+1,IF(AND(O615&gt;1095,O615&lt;1461),+'PL2'!$Q$2+1,IF(AND(O615&gt;1460,O615&lt;1826),+'PL2'!$R$2+1,IF(AND(O615&gt;1825,O615&lt;2190),+'PL2'!$S$2+1,0))))))</f>
        <v>0</v>
      </c>
      <c r="N615" s="70">
        <f t="shared" si="19"/>
        <v>-1</v>
      </c>
      <c r="O615" s="19" t="str">
        <f>IF(A615&gt;'PL2'!$C$2+553,IF(A615='PL2'!$C$2+554,1,O614+1), "")</f>
        <v/>
      </c>
    </row>
    <row r="616" spans="1:15" x14ac:dyDescent="0.55000000000000004">
      <c r="A616">
        <v>614</v>
      </c>
      <c r="B616" s="2">
        <v>40436</v>
      </c>
      <c r="C616">
        <v>1.779999956488609E-2</v>
      </c>
      <c r="D616">
        <v>6.6622900776565066E-3</v>
      </c>
      <c r="E616">
        <v>8450</v>
      </c>
      <c r="F616" s="20">
        <f t="shared" si="20"/>
        <v>22576.320539947868</v>
      </c>
      <c r="G616">
        <v>6.0400001704692841E-2</v>
      </c>
      <c r="H616">
        <v>1363.609985351562</v>
      </c>
      <c r="I616" s="19">
        <f t="shared" si="21"/>
        <v>510.3800144046545</v>
      </c>
      <c r="K616" s="70">
        <f t="shared" si="18"/>
        <v>-1</v>
      </c>
      <c r="L616" s="3">
        <f>IF(AND(O616&gt;0,O616&lt;366),+'PL2'!$N$3+1,IF(AND(O616&gt;365,O616&lt;731),+'PL2'!$O$3+1,IF(AND(O616&gt;730,O616&lt;1096),+'PL2'!$P$3+1,IF(AND(O616&gt;1095,O616&lt;1461),+'PL2'!$Q$3+1,IF(AND(O616&gt;1460,O616&lt;3000),+'PL2'!$R$3+1,0)))))</f>
        <v>0</v>
      </c>
      <c r="M616" s="3">
        <f>IF(AND(O616&gt;0,O616&lt;366),+'PL2'!$N$2+1,IF(AND(O616&gt;365,O616&lt;731),+'PL2'!$O$2+1,IF(AND(O616&gt;730,O616&lt;1096),+'PL2'!$P$2+1,IF(AND(O616&gt;1095,O616&lt;1461),+'PL2'!$Q$2+1,IF(AND(O616&gt;1460,O616&lt;1826),+'PL2'!$R$2+1,IF(AND(O616&gt;1825,O616&lt;2190),+'PL2'!$S$2+1,0))))))</f>
        <v>0</v>
      </c>
      <c r="N616" s="70">
        <f t="shared" si="19"/>
        <v>-1</v>
      </c>
      <c r="O616" s="19" t="str">
        <f>IF(A616&gt;'PL2'!$C$2+553,IF(A616='PL2'!$C$2+554,1,O615+1), "")</f>
        <v/>
      </c>
    </row>
    <row r="617" spans="1:15" x14ac:dyDescent="0.55000000000000004">
      <c r="A617">
        <v>615</v>
      </c>
      <c r="B617" s="2">
        <v>40437</v>
      </c>
      <c r="C617">
        <v>1.779999956488609E-2</v>
      </c>
      <c r="D617">
        <v>6.6622900776565066E-3</v>
      </c>
      <c r="E617">
        <v>10950</v>
      </c>
      <c r="F617" s="20">
        <f t="shared" si="20"/>
        <v>29255.705315080373</v>
      </c>
      <c r="G617">
        <v>6.1900001019239433E-2</v>
      </c>
      <c r="H617">
        <v>1810.930053710938</v>
      </c>
      <c r="I617" s="19">
        <f t="shared" si="21"/>
        <v>677.80501116067182</v>
      </c>
      <c r="K617" s="70">
        <f t="shared" si="18"/>
        <v>-1</v>
      </c>
      <c r="L617" s="3">
        <f>IF(AND(O617&gt;0,O617&lt;366),+'PL2'!$N$3+1,IF(AND(O617&gt;365,O617&lt;731),+'PL2'!$O$3+1,IF(AND(O617&gt;730,O617&lt;1096),+'PL2'!$P$3+1,IF(AND(O617&gt;1095,O617&lt;1461),+'PL2'!$Q$3+1,IF(AND(O617&gt;1460,O617&lt;3000),+'PL2'!$R$3+1,0)))))</f>
        <v>0</v>
      </c>
      <c r="M617" s="3">
        <f>IF(AND(O617&gt;0,O617&lt;366),+'PL2'!$N$2+1,IF(AND(O617&gt;365,O617&lt;731),+'PL2'!$O$2+1,IF(AND(O617&gt;730,O617&lt;1096),+'PL2'!$P$2+1,IF(AND(O617&gt;1095,O617&lt;1461),+'PL2'!$Q$2+1,IF(AND(O617&gt;1460,O617&lt;1826),+'PL2'!$R$2+1,IF(AND(O617&gt;1825,O617&lt;2190),+'PL2'!$S$2+1,0))))))</f>
        <v>0</v>
      </c>
      <c r="N617" s="70">
        <f t="shared" si="19"/>
        <v>-1</v>
      </c>
      <c r="O617" s="19" t="str">
        <f>IF(A617&gt;'PL2'!$C$2+553,IF(A617='PL2'!$C$2+554,1,O616+1), "")</f>
        <v/>
      </c>
    </row>
    <row r="618" spans="1:15" x14ac:dyDescent="0.55000000000000004">
      <c r="A618">
        <v>616</v>
      </c>
      <c r="B618" s="2">
        <v>40438</v>
      </c>
      <c r="C618">
        <v>1.7899999395012859E-2</v>
      </c>
      <c r="D618">
        <v>7.6545397751033306E-3</v>
      </c>
      <c r="E618">
        <v>10400</v>
      </c>
      <c r="F618" s="20">
        <f t="shared" si="20"/>
        <v>24320.207246636292</v>
      </c>
      <c r="G618">
        <v>5.9000000357627869E-2</v>
      </c>
      <c r="H618">
        <v>1434.890014648438</v>
      </c>
      <c r="I618" s="19">
        <f t="shared" si="21"/>
        <v>613.60000371932983</v>
      </c>
      <c r="K618" s="70">
        <f t="shared" si="18"/>
        <v>-1</v>
      </c>
      <c r="L618" s="3">
        <f>IF(AND(O618&gt;0,O618&lt;366),+'PL2'!$N$3+1,IF(AND(O618&gt;365,O618&lt;731),+'PL2'!$O$3+1,IF(AND(O618&gt;730,O618&lt;1096),+'PL2'!$P$3+1,IF(AND(O618&gt;1095,O618&lt;1461),+'PL2'!$Q$3+1,IF(AND(O618&gt;1460,O618&lt;3000),+'PL2'!$R$3+1,0)))))</f>
        <v>0</v>
      </c>
      <c r="M618" s="3">
        <f>IF(AND(O618&gt;0,O618&lt;366),+'PL2'!$N$2+1,IF(AND(O618&gt;365,O618&lt;731),+'PL2'!$O$2+1,IF(AND(O618&gt;730,O618&lt;1096),+'PL2'!$P$2+1,IF(AND(O618&gt;1095,O618&lt;1461),+'PL2'!$Q$2+1,IF(AND(O618&gt;1460,O618&lt;1826),+'PL2'!$R$2+1,IF(AND(O618&gt;1825,O618&lt;2190),+'PL2'!$S$2+1,0))))))</f>
        <v>0</v>
      </c>
      <c r="N618" s="70">
        <f t="shared" si="19"/>
        <v>-1</v>
      </c>
      <c r="O618" s="19" t="str">
        <f>IF(A618&gt;'PL2'!$C$2+553,IF(A618='PL2'!$C$2+554,1,O617+1), "")</f>
        <v/>
      </c>
    </row>
    <row r="619" spans="1:15" x14ac:dyDescent="0.55000000000000004">
      <c r="A619">
        <v>617</v>
      </c>
      <c r="B619" s="2">
        <v>40439</v>
      </c>
      <c r="C619">
        <v>1.7899999395012859E-2</v>
      </c>
      <c r="D619">
        <v>7.6545397751033306E-3</v>
      </c>
      <c r="E619">
        <v>11850.2001953125</v>
      </c>
      <c r="F619" s="20">
        <f t="shared" si="20"/>
        <v>27711.473525397101</v>
      </c>
      <c r="G619">
        <v>6.1000000685453408E-2</v>
      </c>
      <c r="H619">
        <v>1690.400024414062</v>
      </c>
      <c r="I619" s="19">
        <f t="shared" si="21"/>
        <v>722.86222003682258</v>
      </c>
      <c r="K619" s="70">
        <f t="shared" si="18"/>
        <v>-1</v>
      </c>
      <c r="L619" s="3">
        <f>IF(AND(O619&gt;0,O619&lt;366),+'PL2'!$N$3+1,IF(AND(O619&gt;365,O619&lt;731),+'PL2'!$O$3+1,IF(AND(O619&gt;730,O619&lt;1096),+'PL2'!$P$3+1,IF(AND(O619&gt;1095,O619&lt;1461),+'PL2'!$Q$3+1,IF(AND(O619&gt;1460,O619&lt;3000),+'PL2'!$R$3+1,0)))))</f>
        <v>0</v>
      </c>
      <c r="M619" s="3">
        <f>IF(AND(O619&gt;0,O619&lt;366),+'PL2'!$N$2+1,IF(AND(O619&gt;365,O619&lt;731),+'PL2'!$O$2+1,IF(AND(O619&gt;730,O619&lt;1096),+'PL2'!$P$2+1,IF(AND(O619&gt;1095,O619&lt;1461),+'PL2'!$Q$2+1,IF(AND(O619&gt;1460,O619&lt;1826),+'PL2'!$R$2+1,IF(AND(O619&gt;1825,O619&lt;2190),+'PL2'!$S$2+1,0))))))</f>
        <v>0</v>
      </c>
      <c r="N619" s="70">
        <f t="shared" si="19"/>
        <v>-1</v>
      </c>
      <c r="O619" s="19" t="str">
        <f>IF(A619&gt;'PL2'!$C$2+553,IF(A619='PL2'!$C$2+554,1,O618+1), "")</f>
        <v/>
      </c>
    </row>
    <row r="620" spans="1:15" x14ac:dyDescent="0.55000000000000004">
      <c r="A620">
        <v>618</v>
      </c>
      <c r="B620" s="2">
        <v>40440</v>
      </c>
      <c r="C620">
        <v>1.7899999395012859E-2</v>
      </c>
      <c r="D620">
        <v>9.5813795924186707E-3</v>
      </c>
      <c r="E620">
        <v>10450</v>
      </c>
      <c r="F620" s="20">
        <f t="shared" si="20"/>
        <v>19522.762027494755</v>
      </c>
      <c r="G620">
        <v>6.2700003385543823E-2</v>
      </c>
      <c r="H620">
        <v>1224.079956054688</v>
      </c>
      <c r="I620" s="19">
        <f t="shared" si="21"/>
        <v>655.21503537893295</v>
      </c>
      <c r="K620" s="70">
        <f t="shared" si="18"/>
        <v>-1</v>
      </c>
      <c r="L620" s="3">
        <f>IF(AND(O620&gt;0,O620&lt;366),+'PL2'!$N$3+1,IF(AND(O620&gt;365,O620&lt;731),+'PL2'!$O$3+1,IF(AND(O620&gt;730,O620&lt;1096),+'PL2'!$P$3+1,IF(AND(O620&gt;1095,O620&lt;1461),+'PL2'!$Q$3+1,IF(AND(O620&gt;1460,O620&lt;3000),+'PL2'!$R$3+1,0)))))</f>
        <v>0</v>
      </c>
      <c r="M620" s="3">
        <f>IF(AND(O620&gt;0,O620&lt;366),+'PL2'!$N$2+1,IF(AND(O620&gt;365,O620&lt;731),+'PL2'!$O$2+1,IF(AND(O620&gt;730,O620&lt;1096),+'PL2'!$P$2+1,IF(AND(O620&gt;1095,O620&lt;1461),+'PL2'!$Q$2+1,IF(AND(O620&gt;1460,O620&lt;1826),+'PL2'!$R$2+1,IF(AND(O620&gt;1825,O620&lt;2190),+'PL2'!$S$2+1,0))))))</f>
        <v>0</v>
      </c>
      <c r="N620" s="70">
        <f t="shared" si="19"/>
        <v>-1</v>
      </c>
      <c r="O620" s="19" t="str">
        <f>IF(A620&gt;'PL2'!$C$2+553,IF(A620='PL2'!$C$2+554,1,O619+1), "")</f>
        <v/>
      </c>
    </row>
    <row r="621" spans="1:15" x14ac:dyDescent="0.55000000000000004">
      <c r="A621">
        <v>619</v>
      </c>
      <c r="B621" s="2">
        <v>40441</v>
      </c>
      <c r="C621">
        <v>1.7999999225139621E-2</v>
      </c>
      <c r="D621">
        <v>9.5813795924186707E-3</v>
      </c>
      <c r="E621">
        <v>10150</v>
      </c>
      <c r="F621" s="20">
        <f t="shared" si="20"/>
        <v>19068.234419992059</v>
      </c>
      <c r="G621">
        <v>6.210000067949295E-2</v>
      </c>
      <c r="H621">
        <v>1184.140014648438</v>
      </c>
      <c r="I621" s="19">
        <f t="shared" si="21"/>
        <v>630.31500689685345</v>
      </c>
      <c r="K621" s="70">
        <f t="shared" ref="K621:K684" si="22">+L621^(0.00273972602739726)-1</f>
        <v>-1</v>
      </c>
      <c r="L621" s="3">
        <f>IF(AND(O621&gt;0,O621&lt;366),+'PL2'!$N$3+1,IF(AND(O621&gt;365,O621&lt;731),+'PL2'!$O$3+1,IF(AND(O621&gt;730,O621&lt;1096),+'PL2'!$P$3+1,IF(AND(O621&gt;1095,O621&lt;1461),+'PL2'!$Q$3+1,IF(AND(O621&gt;1460,O621&lt;3000),+'PL2'!$R$3+1,0)))))</f>
        <v>0</v>
      </c>
      <c r="M621" s="3">
        <f>IF(AND(O621&gt;0,O621&lt;366),+'PL2'!$N$2+1,IF(AND(O621&gt;365,O621&lt;731),+'PL2'!$O$2+1,IF(AND(O621&gt;730,O621&lt;1096),+'PL2'!$P$2+1,IF(AND(O621&gt;1095,O621&lt;1461),+'PL2'!$Q$2+1,IF(AND(O621&gt;1460,O621&lt;1826),+'PL2'!$R$2+1,IF(AND(O621&gt;1825,O621&lt;2190),+'PL2'!$S$2+1,0))))))</f>
        <v>0</v>
      </c>
      <c r="N621" s="70">
        <f t="shared" ref="N621:N684" si="23">+M621^(0.00273972602739726)-1</f>
        <v>-1</v>
      </c>
      <c r="O621" s="19" t="str">
        <f>IF(A621&gt;'PL2'!$C$2+553,IF(A621='PL2'!$C$2+554,1,O620+1), "")</f>
        <v/>
      </c>
    </row>
    <row r="622" spans="1:15" x14ac:dyDescent="0.55000000000000004">
      <c r="A622">
        <v>620</v>
      </c>
      <c r="B622" s="2">
        <v>40442</v>
      </c>
      <c r="C622">
        <v>1.7999999225139621E-2</v>
      </c>
      <c r="D622">
        <v>8.0757299438118935E-3</v>
      </c>
      <c r="E622">
        <v>8600</v>
      </c>
      <c r="F622" s="20">
        <f t="shared" si="20"/>
        <v>19168.545061962821</v>
      </c>
      <c r="G622">
        <v>6.2700003385543823E-2</v>
      </c>
      <c r="H622">
        <v>1201.869995117188</v>
      </c>
      <c r="I622" s="19">
        <f t="shared" si="21"/>
        <v>539.22002911567688</v>
      </c>
      <c r="K622" s="70">
        <f t="shared" si="22"/>
        <v>-1</v>
      </c>
      <c r="L622" s="3">
        <f>IF(AND(O622&gt;0,O622&lt;366),+'PL2'!$N$3+1,IF(AND(O622&gt;365,O622&lt;731),+'PL2'!$O$3+1,IF(AND(O622&gt;730,O622&lt;1096),+'PL2'!$P$3+1,IF(AND(O622&gt;1095,O622&lt;1461),+'PL2'!$Q$3+1,IF(AND(O622&gt;1460,O622&lt;3000),+'PL2'!$R$3+1,0)))))</f>
        <v>0</v>
      </c>
      <c r="M622" s="3">
        <f>IF(AND(O622&gt;0,O622&lt;366),+'PL2'!$N$2+1,IF(AND(O622&gt;365,O622&lt;731),+'PL2'!$O$2+1,IF(AND(O622&gt;730,O622&lt;1096),+'PL2'!$P$2+1,IF(AND(O622&gt;1095,O622&lt;1461),+'PL2'!$Q$2+1,IF(AND(O622&gt;1460,O622&lt;1826),+'PL2'!$R$2+1,IF(AND(O622&gt;1825,O622&lt;2190),+'PL2'!$S$2+1,0))))))</f>
        <v>0</v>
      </c>
      <c r="N622" s="70">
        <f t="shared" si="23"/>
        <v>-1</v>
      </c>
      <c r="O622" s="19" t="str">
        <f>IF(A622&gt;'PL2'!$C$2+553,IF(A622='PL2'!$C$2+554,1,O621+1), "")</f>
        <v/>
      </c>
    </row>
    <row r="623" spans="1:15" x14ac:dyDescent="0.55000000000000004">
      <c r="A623">
        <v>621</v>
      </c>
      <c r="B623" s="2">
        <v>40443</v>
      </c>
      <c r="C623">
        <v>1.7999999225139621E-2</v>
      </c>
      <c r="D623">
        <v>8.0757299438118935E-3</v>
      </c>
      <c r="E623">
        <v>8700</v>
      </c>
      <c r="F623" s="20">
        <f t="shared" si="20"/>
        <v>19391.435120822855</v>
      </c>
      <c r="G623">
        <v>6.2199998646974557E-2</v>
      </c>
      <c r="H623">
        <v>1206.150024414062</v>
      </c>
      <c r="I623" s="19">
        <f t="shared" si="21"/>
        <v>541.13998822867859</v>
      </c>
      <c r="K623" s="70">
        <f t="shared" si="22"/>
        <v>-1</v>
      </c>
      <c r="L623" s="3">
        <f>IF(AND(O623&gt;0,O623&lt;366),+'PL2'!$N$3+1,IF(AND(O623&gt;365,O623&lt;731),+'PL2'!$O$3+1,IF(AND(O623&gt;730,O623&lt;1096),+'PL2'!$P$3+1,IF(AND(O623&gt;1095,O623&lt;1461),+'PL2'!$Q$3+1,IF(AND(O623&gt;1460,O623&lt;3000),+'PL2'!$R$3+1,0)))))</f>
        <v>0</v>
      </c>
      <c r="M623" s="3">
        <f>IF(AND(O623&gt;0,O623&lt;366),+'PL2'!$N$2+1,IF(AND(O623&gt;365,O623&lt;731),+'PL2'!$O$2+1,IF(AND(O623&gt;730,O623&lt;1096),+'PL2'!$P$2+1,IF(AND(O623&gt;1095,O623&lt;1461),+'PL2'!$Q$2+1,IF(AND(O623&gt;1460,O623&lt;1826),+'PL2'!$R$2+1,IF(AND(O623&gt;1825,O623&lt;2190),+'PL2'!$S$2+1,0))))))</f>
        <v>0</v>
      </c>
      <c r="N623" s="70">
        <f t="shared" si="23"/>
        <v>-1</v>
      </c>
      <c r="O623" s="19" t="str">
        <f>IF(A623&gt;'PL2'!$C$2+553,IF(A623='PL2'!$C$2+554,1,O622+1), "")</f>
        <v/>
      </c>
    </row>
    <row r="624" spans="1:15" x14ac:dyDescent="0.55000000000000004">
      <c r="A624">
        <v>622</v>
      </c>
      <c r="B624" s="2">
        <v>40444</v>
      </c>
      <c r="C624">
        <v>1.810000091791153E-2</v>
      </c>
      <c r="D624">
        <v>9.6726296469569206E-3</v>
      </c>
      <c r="E624">
        <v>11700</v>
      </c>
      <c r="F624" s="20">
        <f t="shared" si="20"/>
        <v>21893.737118963225</v>
      </c>
      <c r="G624">
        <v>6.2300000339746482E-2</v>
      </c>
      <c r="H624">
        <v>1363.97998046875</v>
      </c>
      <c r="I624" s="19">
        <f t="shared" si="21"/>
        <v>728.91000397503387</v>
      </c>
      <c r="K624" s="70">
        <f t="shared" si="22"/>
        <v>-1</v>
      </c>
      <c r="L624" s="3">
        <f>IF(AND(O624&gt;0,O624&lt;366),+'PL2'!$N$3+1,IF(AND(O624&gt;365,O624&lt;731),+'PL2'!$O$3+1,IF(AND(O624&gt;730,O624&lt;1096),+'PL2'!$P$3+1,IF(AND(O624&gt;1095,O624&lt;1461),+'PL2'!$Q$3+1,IF(AND(O624&gt;1460,O624&lt;3000),+'PL2'!$R$3+1,0)))))</f>
        <v>0</v>
      </c>
      <c r="M624" s="3">
        <f>IF(AND(O624&gt;0,O624&lt;366),+'PL2'!$N$2+1,IF(AND(O624&gt;365,O624&lt;731),+'PL2'!$O$2+1,IF(AND(O624&gt;730,O624&lt;1096),+'PL2'!$P$2+1,IF(AND(O624&gt;1095,O624&lt;1461),+'PL2'!$Q$2+1,IF(AND(O624&gt;1460,O624&lt;1826),+'PL2'!$R$2+1,IF(AND(O624&gt;1825,O624&lt;2190),+'PL2'!$S$2+1,0))))))</f>
        <v>0</v>
      </c>
      <c r="N624" s="70">
        <f t="shared" si="23"/>
        <v>-1</v>
      </c>
      <c r="O624" s="19" t="str">
        <f>IF(A624&gt;'PL2'!$C$2+553,IF(A624='PL2'!$C$2+554,1,O623+1), "")</f>
        <v/>
      </c>
    </row>
    <row r="625" spans="1:15" x14ac:dyDescent="0.55000000000000004">
      <c r="A625">
        <v>623</v>
      </c>
      <c r="B625" s="2">
        <v>40445</v>
      </c>
      <c r="C625">
        <v>1.810000091791153E-2</v>
      </c>
      <c r="D625">
        <v>9.6726296469569206E-3</v>
      </c>
      <c r="E625">
        <v>11400</v>
      </c>
      <c r="F625" s="20">
        <f t="shared" si="20"/>
        <v>21332.359244118015</v>
      </c>
      <c r="G625">
        <v>6.2199998646974557E-2</v>
      </c>
      <c r="H625">
        <v>1326.869995117188</v>
      </c>
      <c r="I625" s="19">
        <f t="shared" si="21"/>
        <v>709.07998457550991</v>
      </c>
      <c r="K625" s="70">
        <f t="shared" si="22"/>
        <v>-1</v>
      </c>
      <c r="L625" s="3">
        <f>IF(AND(O625&gt;0,O625&lt;366),+'PL2'!$N$3+1,IF(AND(O625&gt;365,O625&lt;731),+'PL2'!$O$3+1,IF(AND(O625&gt;730,O625&lt;1096),+'PL2'!$P$3+1,IF(AND(O625&gt;1095,O625&lt;1461),+'PL2'!$Q$3+1,IF(AND(O625&gt;1460,O625&lt;3000),+'PL2'!$R$3+1,0)))))</f>
        <v>0</v>
      </c>
      <c r="M625" s="3">
        <f>IF(AND(O625&gt;0,O625&lt;366),+'PL2'!$N$2+1,IF(AND(O625&gt;365,O625&lt;731),+'PL2'!$O$2+1,IF(AND(O625&gt;730,O625&lt;1096),+'PL2'!$P$2+1,IF(AND(O625&gt;1095,O625&lt;1461),+'PL2'!$Q$2+1,IF(AND(O625&gt;1460,O625&lt;1826),+'PL2'!$R$2+1,IF(AND(O625&gt;1825,O625&lt;2190),+'PL2'!$S$2+1,0))))))</f>
        <v>0</v>
      </c>
      <c r="N625" s="70">
        <f t="shared" si="23"/>
        <v>-1</v>
      </c>
      <c r="O625" s="19" t="str">
        <f>IF(A625&gt;'PL2'!$C$2+553,IF(A625='PL2'!$C$2+554,1,O624+1), "")</f>
        <v/>
      </c>
    </row>
    <row r="626" spans="1:15" x14ac:dyDescent="0.55000000000000004">
      <c r="A626">
        <v>624</v>
      </c>
      <c r="B626" s="2">
        <v>40446</v>
      </c>
      <c r="C626">
        <v>1.810000091791153E-2</v>
      </c>
      <c r="D626">
        <v>9.2163700610399246E-3</v>
      </c>
      <c r="E626">
        <v>10350</v>
      </c>
      <c r="F626" s="20">
        <f t="shared" si="20"/>
        <v>20326.333280854225</v>
      </c>
      <c r="G626">
        <v>6.1999998986721039E-2</v>
      </c>
      <c r="H626">
        <v>1260.22998046875</v>
      </c>
      <c r="I626" s="19">
        <f t="shared" si="21"/>
        <v>641.69998951256275</v>
      </c>
      <c r="K626" s="70">
        <f t="shared" si="22"/>
        <v>-1</v>
      </c>
      <c r="L626" s="3">
        <f>IF(AND(O626&gt;0,O626&lt;366),+'PL2'!$N$3+1,IF(AND(O626&gt;365,O626&lt;731),+'PL2'!$O$3+1,IF(AND(O626&gt;730,O626&lt;1096),+'PL2'!$P$3+1,IF(AND(O626&gt;1095,O626&lt;1461),+'PL2'!$Q$3+1,IF(AND(O626&gt;1460,O626&lt;3000),+'PL2'!$R$3+1,0)))))</f>
        <v>0</v>
      </c>
      <c r="M626" s="3">
        <f>IF(AND(O626&gt;0,O626&lt;366),+'PL2'!$N$2+1,IF(AND(O626&gt;365,O626&lt;731),+'PL2'!$O$2+1,IF(AND(O626&gt;730,O626&lt;1096),+'PL2'!$P$2+1,IF(AND(O626&gt;1095,O626&lt;1461),+'PL2'!$Q$2+1,IF(AND(O626&gt;1460,O626&lt;1826),+'PL2'!$R$2+1,IF(AND(O626&gt;1825,O626&lt;2190),+'PL2'!$S$2+1,0))))))</f>
        <v>0</v>
      </c>
      <c r="N626" s="70">
        <f t="shared" si="23"/>
        <v>-1</v>
      </c>
      <c r="O626" s="19" t="str">
        <f>IF(A626&gt;'PL2'!$C$2+553,IF(A626='PL2'!$C$2+554,1,O625+1), "")</f>
        <v/>
      </c>
    </row>
    <row r="627" spans="1:15" x14ac:dyDescent="0.55000000000000004">
      <c r="A627">
        <v>625</v>
      </c>
      <c r="B627" s="2">
        <v>40447</v>
      </c>
      <c r="C627">
        <v>1.8200000748038288E-2</v>
      </c>
      <c r="D627">
        <v>9.2163700610399246E-3</v>
      </c>
      <c r="E627">
        <v>10250</v>
      </c>
      <c r="F627" s="20">
        <f t="shared" si="20"/>
        <v>20241.15855069552</v>
      </c>
      <c r="G627">
        <v>6.1999998986721039E-2</v>
      </c>
      <c r="H627">
        <v>1254.949951171875</v>
      </c>
      <c r="I627" s="19">
        <f t="shared" si="21"/>
        <v>635.49998961389065</v>
      </c>
      <c r="K627" s="70">
        <f t="shared" si="22"/>
        <v>-1</v>
      </c>
      <c r="L627" s="3">
        <f>IF(AND(O627&gt;0,O627&lt;366),+'PL2'!$N$3+1,IF(AND(O627&gt;365,O627&lt;731),+'PL2'!$O$3+1,IF(AND(O627&gt;730,O627&lt;1096),+'PL2'!$P$3+1,IF(AND(O627&gt;1095,O627&lt;1461),+'PL2'!$Q$3+1,IF(AND(O627&gt;1460,O627&lt;3000),+'PL2'!$R$3+1,0)))))</f>
        <v>0</v>
      </c>
      <c r="M627" s="3">
        <f>IF(AND(O627&gt;0,O627&lt;366),+'PL2'!$N$2+1,IF(AND(O627&gt;365,O627&lt;731),+'PL2'!$O$2+1,IF(AND(O627&gt;730,O627&lt;1096),+'PL2'!$P$2+1,IF(AND(O627&gt;1095,O627&lt;1461),+'PL2'!$Q$2+1,IF(AND(O627&gt;1460,O627&lt;1826),+'PL2'!$R$2+1,IF(AND(O627&gt;1825,O627&lt;2190),+'PL2'!$S$2+1,0))))))</f>
        <v>0</v>
      </c>
      <c r="N627" s="70">
        <f t="shared" si="23"/>
        <v>-1</v>
      </c>
      <c r="O627" s="19" t="str">
        <f>IF(A627&gt;'PL2'!$C$2+553,IF(A627='PL2'!$C$2+554,1,O626+1), "")</f>
        <v/>
      </c>
    </row>
    <row r="628" spans="1:15" x14ac:dyDescent="0.55000000000000004">
      <c r="A628">
        <v>626</v>
      </c>
      <c r="B628" s="2">
        <v>40448</v>
      </c>
      <c r="C628">
        <v>1.8200000748038288E-2</v>
      </c>
      <c r="D628">
        <v>1.0858899913728241E-2</v>
      </c>
      <c r="E628">
        <v>11450</v>
      </c>
      <c r="F628" s="20">
        <f t="shared" si="20"/>
        <v>19190.710865801768</v>
      </c>
      <c r="G628">
        <v>6.2199998646974557E-2</v>
      </c>
      <c r="H628">
        <v>1193.660034179688</v>
      </c>
      <c r="I628" s="19">
        <f t="shared" si="21"/>
        <v>712.18998450785864</v>
      </c>
      <c r="K628" s="70">
        <f t="shared" si="22"/>
        <v>-1</v>
      </c>
      <c r="L628" s="3">
        <f>IF(AND(O628&gt;0,O628&lt;366),+'PL2'!$N$3+1,IF(AND(O628&gt;365,O628&lt;731),+'PL2'!$O$3+1,IF(AND(O628&gt;730,O628&lt;1096),+'PL2'!$P$3+1,IF(AND(O628&gt;1095,O628&lt;1461),+'PL2'!$Q$3+1,IF(AND(O628&gt;1460,O628&lt;3000),+'PL2'!$R$3+1,0)))))</f>
        <v>0</v>
      </c>
      <c r="M628" s="3">
        <f>IF(AND(O628&gt;0,O628&lt;366),+'PL2'!$N$2+1,IF(AND(O628&gt;365,O628&lt;731),+'PL2'!$O$2+1,IF(AND(O628&gt;730,O628&lt;1096),+'PL2'!$P$2+1,IF(AND(O628&gt;1095,O628&lt;1461),+'PL2'!$Q$2+1,IF(AND(O628&gt;1460,O628&lt;1826),+'PL2'!$R$2+1,IF(AND(O628&gt;1825,O628&lt;2190),+'PL2'!$S$2+1,0))))))</f>
        <v>0</v>
      </c>
      <c r="N628" s="70">
        <f t="shared" si="23"/>
        <v>-1</v>
      </c>
      <c r="O628" s="19" t="str">
        <f>IF(A628&gt;'PL2'!$C$2+553,IF(A628='PL2'!$C$2+554,1,O627+1), "")</f>
        <v/>
      </c>
    </row>
    <row r="629" spans="1:15" x14ac:dyDescent="0.55000000000000004">
      <c r="A629">
        <v>627</v>
      </c>
      <c r="B629" s="2">
        <v>40449</v>
      </c>
      <c r="C629">
        <v>1.8200000748038288E-2</v>
      </c>
      <c r="D629">
        <v>1.0858899913728241E-2</v>
      </c>
      <c r="E629">
        <v>10601.400390625</v>
      </c>
      <c r="F629" s="20">
        <f t="shared" si="20"/>
        <v>17768.420058435135</v>
      </c>
      <c r="G629">
        <v>6.1900001019239433E-2</v>
      </c>
      <c r="H629">
        <v>1099.869995117188</v>
      </c>
      <c r="I629" s="19">
        <f t="shared" si="21"/>
        <v>656.22669498505286</v>
      </c>
      <c r="K629" s="70">
        <f t="shared" si="22"/>
        <v>-1</v>
      </c>
      <c r="L629" s="3">
        <f>IF(AND(O629&gt;0,O629&lt;366),+'PL2'!$N$3+1,IF(AND(O629&gt;365,O629&lt;731),+'PL2'!$O$3+1,IF(AND(O629&gt;730,O629&lt;1096),+'PL2'!$P$3+1,IF(AND(O629&gt;1095,O629&lt;1461),+'PL2'!$Q$3+1,IF(AND(O629&gt;1460,O629&lt;3000),+'PL2'!$R$3+1,0)))))</f>
        <v>0</v>
      </c>
      <c r="M629" s="3">
        <f>IF(AND(O629&gt;0,O629&lt;366),+'PL2'!$N$2+1,IF(AND(O629&gt;365,O629&lt;731),+'PL2'!$O$2+1,IF(AND(O629&gt;730,O629&lt;1096),+'PL2'!$P$2+1,IF(AND(O629&gt;1095,O629&lt;1461),+'PL2'!$Q$2+1,IF(AND(O629&gt;1460,O629&lt;1826),+'PL2'!$R$2+1,IF(AND(O629&gt;1825,O629&lt;2190),+'PL2'!$S$2+1,0))))))</f>
        <v>0</v>
      </c>
      <c r="N629" s="70">
        <f t="shared" si="23"/>
        <v>-1</v>
      </c>
      <c r="O629" s="19" t="str">
        <f>IF(A629&gt;'PL2'!$C$2+553,IF(A629='PL2'!$C$2+554,1,O628+1), "")</f>
        <v/>
      </c>
    </row>
    <row r="630" spans="1:15" x14ac:dyDescent="0.55000000000000004">
      <c r="A630">
        <v>628</v>
      </c>
      <c r="B630" s="2">
        <v>40450</v>
      </c>
      <c r="C630">
        <v>1.8300000578165051E-2</v>
      </c>
      <c r="D630">
        <v>1.1602600105106831E-2</v>
      </c>
      <c r="E630">
        <v>8200</v>
      </c>
      <c r="F630" s="20">
        <f t="shared" si="20"/>
        <v>12933.308343093304</v>
      </c>
      <c r="G630">
        <v>6.1900001019239433E-2</v>
      </c>
      <c r="H630">
        <v>800.572021484375</v>
      </c>
      <c r="I630" s="19">
        <f t="shared" si="21"/>
        <v>507.58000835776335</v>
      </c>
      <c r="K630" s="70">
        <f t="shared" si="22"/>
        <v>-1</v>
      </c>
      <c r="L630" s="3">
        <f>IF(AND(O630&gt;0,O630&lt;366),+'PL2'!$N$3+1,IF(AND(O630&gt;365,O630&lt;731),+'PL2'!$O$3+1,IF(AND(O630&gt;730,O630&lt;1096),+'PL2'!$P$3+1,IF(AND(O630&gt;1095,O630&lt;1461),+'PL2'!$Q$3+1,IF(AND(O630&gt;1460,O630&lt;3000),+'PL2'!$R$3+1,0)))))</f>
        <v>0</v>
      </c>
      <c r="M630" s="3">
        <f>IF(AND(O630&gt;0,O630&lt;366),+'PL2'!$N$2+1,IF(AND(O630&gt;365,O630&lt;731),+'PL2'!$O$2+1,IF(AND(O630&gt;730,O630&lt;1096),+'PL2'!$P$2+1,IF(AND(O630&gt;1095,O630&lt;1461),+'PL2'!$Q$2+1,IF(AND(O630&gt;1460,O630&lt;1826),+'PL2'!$R$2+1,IF(AND(O630&gt;1825,O630&lt;2190),+'PL2'!$S$2+1,0))))))</f>
        <v>0</v>
      </c>
      <c r="N630" s="70">
        <f t="shared" si="23"/>
        <v>-1</v>
      </c>
      <c r="O630" s="19" t="str">
        <f>IF(A630&gt;'PL2'!$C$2+553,IF(A630='PL2'!$C$2+554,1,O629+1), "")</f>
        <v/>
      </c>
    </row>
    <row r="631" spans="1:15" x14ac:dyDescent="0.55000000000000004">
      <c r="A631">
        <v>629</v>
      </c>
      <c r="B631" s="2">
        <v>40451</v>
      </c>
      <c r="C631">
        <v>1.8300000578165051E-2</v>
      </c>
      <c r="D631">
        <v>1.1602600105106831E-2</v>
      </c>
      <c r="E631">
        <v>7300</v>
      </c>
      <c r="F631" s="20">
        <f t="shared" si="20"/>
        <v>11513.798890802575</v>
      </c>
      <c r="G631">
        <v>6.1900001019239433E-2</v>
      </c>
      <c r="H631">
        <v>712.7039794921875</v>
      </c>
      <c r="I631" s="19">
        <f t="shared" si="21"/>
        <v>451.87000744044786</v>
      </c>
      <c r="K631" s="70">
        <f t="shared" si="22"/>
        <v>-1</v>
      </c>
      <c r="L631" s="3">
        <f>IF(AND(O631&gt;0,O631&lt;366),+'PL2'!$N$3+1,IF(AND(O631&gt;365,O631&lt;731),+'PL2'!$O$3+1,IF(AND(O631&gt;730,O631&lt;1096),+'PL2'!$P$3+1,IF(AND(O631&gt;1095,O631&lt;1461),+'PL2'!$Q$3+1,IF(AND(O631&gt;1460,O631&lt;3000),+'PL2'!$R$3+1,0)))))</f>
        <v>0</v>
      </c>
      <c r="M631" s="3">
        <f>IF(AND(O631&gt;0,O631&lt;366),+'PL2'!$N$2+1,IF(AND(O631&gt;365,O631&lt;731),+'PL2'!$O$2+1,IF(AND(O631&gt;730,O631&lt;1096),+'PL2'!$P$2+1,IF(AND(O631&gt;1095,O631&lt;1461),+'PL2'!$Q$2+1,IF(AND(O631&gt;1460,O631&lt;1826),+'PL2'!$R$2+1,IF(AND(O631&gt;1825,O631&lt;2190),+'PL2'!$S$2+1,0))))))</f>
        <v>0</v>
      </c>
      <c r="N631" s="70">
        <f t="shared" si="23"/>
        <v>-1</v>
      </c>
      <c r="O631" s="19" t="str">
        <f>IF(A631&gt;'PL2'!$C$2+553,IF(A631='PL2'!$C$2+554,1,O630+1), "")</f>
        <v/>
      </c>
    </row>
    <row r="632" spans="1:15" x14ac:dyDescent="0.55000000000000004">
      <c r="A632">
        <v>630</v>
      </c>
      <c r="B632" s="2">
        <v>40452</v>
      </c>
      <c r="C632">
        <v>1.8300000578165051E-2</v>
      </c>
      <c r="D632">
        <v>1.022600010037422E-2</v>
      </c>
      <c r="E632">
        <v>7700.56005859375</v>
      </c>
      <c r="F632" s="20">
        <f t="shared" si="20"/>
        <v>13780.584015376977</v>
      </c>
      <c r="G632">
        <v>6.1999998986721039E-2</v>
      </c>
      <c r="H632">
        <v>854.39599609375</v>
      </c>
      <c r="I632" s="19">
        <f t="shared" si="21"/>
        <v>477.434715829997</v>
      </c>
      <c r="K632" s="70">
        <f t="shared" si="22"/>
        <v>-1</v>
      </c>
      <c r="L632" s="3">
        <f>IF(AND(O632&gt;0,O632&lt;366),+'PL2'!$N$3+1,IF(AND(O632&gt;365,O632&lt;731),+'PL2'!$O$3+1,IF(AND(O632&gt;730,O632&lt;1096),+'PL2'!$P$3+1,IF(AND(O632&gt;1095,O632&lt;1461),+'PL2'!$Q$3+1,IF(AND(O632&gt;1460,O632&lt;3000),+'PL2'!$R$3+1,0)))))</f>
        <v>0</v>
      </c>
      <c r="M632" s="3">
        <f>IF(AND(O632&gt;0,O632&lt;366),+'PL2'!$N$2+1,IF(AND(O632&gt;365,O632&lt;731),+'PL2'!$O$2+1,IF(AND(O632&gt;730,O632&lt;1096),+'PL2'!$P$2+1,IF(AND(O632&gt;1095,O632&lt;1461),+'PL2'!$Q$2+1,IF(AND(O632&gt;1460,O632&lt;1826),+'PL2'!$R$2+1,IF(AND(O632&gt;1825,O632&lt;2190),+'PL2'!$S$2+1,0))))))</f>
        <v>0</v>
      </c>
      <c r="N632" s="70">
        <f t="shared" si="23"/>
        <v>-1</v>
      </c>
      <c r="O632" s="19" t="str">
        <f>IF(A632&gt;'PL2'!$C$2+553,IF(A632='PL2'!$C$2+554,1,O631+1), "")</f>
        <v/>
      </c>
    </row>
    <row r="633" spans="1:15" x14ac:dyDescent="0.55000000000000004">
      <c r="A633">
        <v>631</v>
      </c>
      <c r="B633" s="2">
        <v>40453</v>
      </c>
      <c r="C633">
        <v>1.840000040829182E-2</v>
      </c>
      <c r="D633">
        <v>1.022600010037422E-2</v>
      </c>
      <c r="E633">
        <v>5000.009765625</v>
      </c>
      <c r="F633" s="20">
        <f t="shared" si="20"/>
        <v>8996.6928247532815</v>
      </c>
      <c r="G633">
        <v>6.1400000005960458E-2</v>
      </c>
      <c r="H633">
        <v>552.39697265625</v>
      </c>
      <c r="I633" s="19">
        <f t="shared" si="21"/>
        <v>307.00059963917732</v>
      </c>
      <c r="K633" s="70">
        <f t="shared" si="22"/>
        <v>-1</v>
      </c>
      <c r="L633" s="3">
        <f>IF(AND(O633&gt;0,O633&lt;366),+'PL2'!$N$3+1,IF(AND(O633&gt;365,O633&lt;731),+'PL2'!$O$3+1,IF(AND(O633&gt;730,O633&lt;1096),+'PL2'!$P$3+1,IF(AND(O633&gt;1095,O633&lt;1461),+'PL2'!$Q$3+1,IF(AND(O633&gt;1460,O633&lt;3000),+'PL2'!$R$3+1,0)))))</f>
        <v>0</v>
      </c>
      <c r="M633" s="3">
        <f>IF(AND(O633&gt;0,O633&lt;366),+'PL2'!$N$2+1,IF(AND(O633&gt;365,O633&lt;731),+'PL2'!$O$2+1,IF(AND(O633&gt;730,O633&lt;1096),+'PL2'!$P$2+1,IF(AND(O633&gt;1095,O633&lt;1461),+'PL2'!$Q$2+1,IF(AND(O633&gt;1460,O633&lt;1826),+'PL2'!$R$2+1,IF(AND(O633&gt;1825,O633&lt;2190),+'PL2'!$S$2+1,0))))))</f>
        <v>0</v>
      </c>
      <c r="N633" s="70">
        <f t="shared" si="23"/>
        <v>-1</v>
      </c>
      <c r="O633" s="19" t="str">
        <f>IF(A633&gt;'PL2'!$C$2+553,IF(A633='PL2'!$C$2+554,1,O632+1), "")</f>
        <v/>
      </c>
    </row>
    <row r="634" spans="1:15" x14ac:dyDescent="0.55000000000000004">
      <c r="A634">
        <v>632</v>
      </c>
      <c r="B634" s="2">
        <v>40454</v>
      </c>
      <c r="C634">
        <v>1.840000040829182E-2</v>
      </c>
      <c r="D634">
        <v>7.9317204654216766E-3</v>
      </c>
      <c r="E634">
        <v>6100.009765625</v>
      </c>
      <c r="F634" s="20">
        <f t="shared" si="20"/>
        <v>14150.799018623387</v>
      </c>
      <c r="G634">
        <v>6.1099998652935028E-2</v>
      </c>
      <c r="H634">
        <v>864.614013671875</v>
      </c>
      <c r="I634" s="19">
        <f t="shared" si="21"/>
        <v>372.71058846257802</v>
      </c>
      <c r="K634" s="70">
        <f t="shared" si="22"/>
        <v>-1</v>
      </c>
      <c r="L634" s="3">
        <f>IF(AND(O634&gt;0,O634&lt;366),+'PL2'!$N$3+1,IF(AND(O634&gt;365,O634&lt;731),+'PL2'!$O$3+1,IF(AND(O634&gt;730,O634&lt;1096),+'PL2'!$P$3+1,IF(AND(O634&gt;1095,O634&lt;1461),+'PL2'!$Q$3+1,IF(AND(O634&gt;1460,O634&lt;3000),+'PL2'!$R$3+1,0)))))</f>
        <v>0</v>
      </c>
      <c r="M634" s="3">
        <f>IF(AND(O634&gt;0,O634&lt;366),+'PL2'!$N$2+1,IF(AND(O634&gt;365,O634&lt;731),+'PL2'!$O$2+1,IF(AND(O634&gt;730,O634&lt;1096),+'PL2'!$P$2+1,IF(AND(O634&gt;1095,O634&lt;1461),+'PL2'!$Q$2+1,IF(AND(O634&gt;1460,O634&lt;1826),+'PL2'!$R$2+1,IF(AND(O634&gt;1825,O634&lt;2190),+'PL2'!$S$2+1,0))))))</f>
        <v>0</v>
      </c>
      <c r="N634" s="70">
        <f t="shared" si="23"/>
        <v>-1</v>
      </c>
      <c r="O634" s="19" t="str">
        <f>IF(A634&gt;'PL2'!$C$2+553,IF(A634='PL2'!$C$2+554,1,O633+1), "")</f>
        <v/>
      </c>
    </row>
    <row r="635" spans="1:15" x14ac:dyDescent="0.55000000000000004">
      <c r="A635">
        <v>633</v>
      </c>
      <c r="B635" s="2">
        <v>40455</v>
      </c>
      <c r="C635">
        <v>1.840000040829182E-2</v>
      </c>
      <c r="D635">
        <v>7.9317204654216766E-3</v>
      </c>
      <c r="E635">
        <v>7650</v>
      </c>
      <c r="F635" s="20">
        <f t="shared" si="20"/>
        <v>17746.465440515138</v>
      </c>
      <c r="G635">
        <v>6.1299998313188553E-2</v>
      </c>
      <c r="H635">
        <v>1087.859985351562</v>
      </c>
      <c r="I635" s="19">
        <f t="shared" si="21"/>
        <v>468.94498709589243</v>
      </c>
      <c r="K635" s="70">
        <f t="shared" si="22"/>
        <v>-1</v>
      </c>
      <c r="L635" s="3">
        <f>IF(AND(O635&gt;0,O635&lt;366),+'PL2'!$N$3+1,IF(AND(O635&gt;365,O635&lt;731),+'PL2'!$O$3+1,IF(AND(O635&gt;730,O635&lt;1096),+'PL2'!$P$3+1,IF(AND(O635&gt;1095,O635&lt;1461),+'PL2'!$Q$3+1,IF(AND(O635&gt;1460,O635&lt;3000),+'PL2'!$R$3+1,0)))))</f>
        <v>0</v>
      </c>
      <c r="M635" s="3">
        <f>IF(AND(O635&gt;0,O635&lt;366),+'PL2'!$N$2+1,IF(AND(O635&gt;365,O635&lt;731),+'PL2'!$O$2+1,IF(AND(O635&gt;730,O635&lt;1096),+'PL2'!$P$2+1,IF(AND(O635&gt;1095,O635&lt;1461),+'PL2'!$Q$2+1,IF(AND(O635&gt;1460,O635&lt;1826),+'PL2'!$R$2+1,IF(AND(O635&gt;1825,O635&lt;2190),+'PL2'!$S$2+1,0))))))</f>
        <v>0</v>
      </c>
      <c r="N635" s="70">
        <f t="shared" si="23"/>
        <v>-1</v>
      </c>
      <c r="O635" s="19" t="str">
        <f>IF(A635&gt;'PL2'!$C$2+553,IF(A635='PL2'!$C$2+554,1,O634+1), "")</f>
        <v/>
      </c>
    </row>
    <row r="636" spans="1:15" x14ac:dyDescent="0.55000000000000004">
      <c r="A636">
        <v>634</v>
      </c>
      <c r="B636" s="2">
        <v>40456</v>
      </c>
      <c r="C636">
        <v>1.8500000238418579E-2</v>
      </c>
      <c r="D636">
        <v>8.0628301948308945E-3</v>
      </c>
      <c r="E636">
        <v>6300</v>
      </c>
      <c r="F636" s="20">
        <f t="shared" si="20"/>
        <v>14455.222134872392</v>
      </c>
      <c r="G636">
        <v>6.1400000005960458E-2</v>
      </c>
      <c r="H636">
        <v>887.551025390625</v>
      </c>
      <c r="I636" s="19">
        <f t="shared" si="21"/>
        <v>386.82000003755087</v>
      </c>
      <c r="K636" s="70">
        <f t="shared" si="22"/>
        <v>-1</v>
      </c>
      <c r="L636" s="3">
        <f>IF(AND(O636&gt;0,O636&lt;366),+'PL2'!$N$3+1,IF(AND(O636&gt;365,O636&lt;731),+'PL2'!$O$3+1,IF(AND(O636&gt;730,O636&lt;1096),+'PL2'!$P$3+1,IF(AND(O636&gt;1095,O636&lt;1461),+'PL2'!$Q$3+1,IF(AND(O636&gt;1460,O636&lt;3000),+'PL2'!$R$3+1,0)))))</f>
        <v>0</v>
      </c>
      <c r="M636" s="3">
        <f>IF(AND(O636&gt;0,O636&lt;366),+'PL2'!$N$2+1,IF(AND(O636&gt;365,O636&lt;731),+'PL2'!$O$2+1,IF(AND(O636&gt;730,O636&lt;1096),+'PL2'!$P$2+1,IF(AND(O636&gt;1095,O636&lt;1461),+'PL2'!$Q$2+1,IF(AND(O636&gt;1460,O636&lt;1826),+'PL2'!$R$2+1,IF(AND(O636&gt;1825,O636&lt;2190),+'PL2'!$S$2+1,0))))))</f>
        <v>0</v>
      </c>
      <c r="N636" s="70">
        <f t="shared" si="23"/>
        <v>-1</v>
      </c>
      <c r="O636" s="19" t="str">
        <f>IF(A636&gt;'PL2'!$C$2+553,IF(A636='PL2'!$C$2+554,1,O635+1), "")</f>
        <v/>
      </c>
    </row>
    <row r="637" spans="1:15" x14ac:dyDescent="0.55000000000000004">
      <c r="A637">
        <v>635</v>
      </c>
      <c r="B637" s="2">
        <v>40457</v>
      </c>
      <c r="C637">
        <v>1.8500000238418579E-2</v>
      </c>
      <c r="D637">
        <v>8.0628301948308945E-3</v>
      </c>
      <c r="E637">
        <v>8550</v>
      </c>
      <c r="F637" s="20">
        <f t="shared" si="20"/>
        <v>19617.801468755391</v>
      </c>
      <c r="G637">
        <v>6.2799997627735138E-2</v>
      </c>
      <c r="H637">
        <v>1232</v>
      </c>
      <c r="I637" s="19">
        <f t="shared" si="21"/>
        <v>536.93997971713543</v>
      </c>
      <c r="K637" s="70">
        <f t="shared" si="22"/>
        <v>-1</v>
      </c>
      <c r="L637" s="3">
        <f>IF(AND(O637&gt;0,O637&lt;366),+'PL2'!$N$3+1,IF(AND(O637&gt;365,O637&lt;731),+'PL2'!$O$3+1,IF(AND(O637&gt;730,O637&lt;1096),+'PL2'!$P$3+1,IF(AND(O637&gt;1095,O637&lt;1461),+'PL2'!$Q$3+1,IF(AND(O637&gt;1460,O637&lt;3000),+'PL2'!$R$3+1,0)))))</f>
        <v>0</v>
      </c>
      <c r="M637" s="3">
        <f>IF(AND(O637&gt;0,O637&lt;366),+'PL2'!$N$2+1,IF(AND(O637&gt;365,O637&lt;731),+'PL2'!$O$2+1,IF(AND(O637&gt;730,O637&lt;1096),+'PL2'!$P$2+1,IF(AND(O637&gt;1095,O637&lt;1461),+'PL2'!$Q$2+1,IF(AND(O637&gt;1460,O637&lt;1826),+'PL2'!$R$2+1,IF(AND(O637&gt;1825,O637&lt;2190),+'PL2'!$S$2+1,0))))))</f>
        <v>0</v>
      </c>
      <c r="N637" s="70">
        <f t="shared" si="23"/>
        <v>-1</v>
      </c>
      <c r="O637" s="19" t="str">
        <f>IF(A637&gt;'PL2'!$C$2+553,IF(A637='PL2'!$C$2+554,1,O636+1), "")</f>
        <v/>
      </c>
    </row>
    <row r="638" spans="1:15" x14ac:dyDescent="0.55000000000000004">
      <c r="A638">
        <v>636</v>
      </c>
      <c r="B638" s="2">
        <v>40458</v>
      </c>
      <c r="C638">
        <v>1.8500000238418579E-2</v>
      </c>
      <c r="D638">
        <v>1.134040020406246E-2</v>
      </c>
      <c r="E638">
        <v>8000</v>
      </c>
      <c r="F638" s="20">
        <f t="shared" si="20"/>
        <v>13050.68597617311</v>
      </c>
      <c r="G638">
        <v>6.7000001668930054E-2</v>
      </c>
      <c r="H638">
        <v>874.39599609375</v>
      </c>
      <c r="I638" s="19">
        <f t="shared" si="21"/>
        <v>536.00001335144043</v>
      </c>
      <c r="K638" s="70">
        <f t="shared" si="22"/>
        <v>-1</v>
      </c>
      <c r="L638" s="3">
        <f>IF(AND(O638&gt;0,O638&lt;366),+'PL2'!$N$3+1,IF(AND(O638&gt;365,O638&lt;731),+'PL2'!$O$3+1,IF(AND(O638&gt;730,O638&lt;1096),+'PL2'!$P$3+1,IF(AND(O638&gt;1095,O638&lt;1461),+'PL2'!$Q$3+1,IF(AND(O638&gt;1460,O638&lt;3000),+'PL2'!$R$3+1,0)))))</f>
        <v>0</v>
      </c>
      <c r="M638" s="3">
        <f>IF(AND(O638&gt;0,O638&lt;366),+'PL2'!$N$2+1,IF(AND(O638&gt;365,O638&lt;731),+'PL2'!$O$2+1,IF(AND(O638&gt;730,O638&lt;1096),+'PL2'!$P$2+1,IF(AND(O638&gt;1095,O638&lt;1461),+'PL2'!$Q$2+1,IF(AND(O638&gt;1460,O638&lt;1826),+'PL2'!$R$2+1,IF(AND(O638&gt;1825,O638&lt;2190),+'PL2'!$S$2+1,0))))))</f>
        <v>0</v>
      </c>
      <c r="N638" s="70">
        <f t="shared" si="23"/>
        <v>-1</v>
      </c>
      <c r="O638" s="19" t="str">
        <f>IF(A638&gt;'PL2'!$C$2+553,IF(A638='PL2'!$C$2+554,1,O637+1), "")</f>
        <v/>
      </c>
    </row>
    <row r="639" spans="1:15" x14ac:dyDescent="0.55000000000000004">
      <c r="A639">
        <v>637</v>
      </c>
      <c r="B639" s="2">
        <v>40459</v>
      </c>
      <c r="C639">
        <v>1.8600000068545341E-2</v>
      </c>
      <c r="D639">
        <v>1.134040020406246E-2</v>
      </c>
      <c r="E639">
        <v>7700</v>
      </c>
      <c r="F639" s="20">
        <f t="shared" si="20"/>
        <v>12629.183975049978</v>
      </c>
      <c r="G639">
        <v>8.6900003254413605E-2</v>
      </c>
      <c r="H639">
        <v>1097.47998046875</v>
      </c>
      <c r="I639" s="19">
        <f t="shared" si="21"/>
        <v>669.13002505898476</v>
      </c>
      <c r="K639" s="70">
        <f t="shared" si="22"/>
        <v>-1</v>
      </c>
      <c r="L639" s="3">
        <f>IF(AND(O639&gt;0,O639&lt;366),+'PL2'!$N$3+1,IF(AND(O639&gt;365,O639&lt;731),+'PL2'!$O$3+1,IF(AND(O639&gt;730,O639&lt;1096),+'PL2'!$P$3+1,IF(AND(O639&gt;1095,O639&lt;1461),+'PL2'!$Q$3+1,IF(AND(O639&gt;1460,O639&lt;3000),+'PL2'!$R$3+1,0)))))</f>
        <v>0</v>
      </c>
      <c r="M639" s="3">
        <f>IF(AND(O639&gt;0,O639&lt;366),+'PL2'!$N$2+1,IF(AND(O639&gt;365,O639&lt;731),+'PL2'!$O$2+1,IF(AND(O639&gt;730,O639&lt;1096),+'PL2'!$P$2+1,IF(AND(O639&gt;1095,O639&lt;1461),+'PL2'!$Q$2+1,IF(AND(O639&gt;1460,O639&lt;1826),+'PL2'!$R$2+1,IF(AND(O639&gt;1825,O639&lt;2190),+'PL2'!$S$2+1,0))))))</f>
        <v>0</v>
      </c>
      <c r="N639" s="70">
        <f t="shared" si="23"/>
        <v>-1</v>
      </c>
      <c r="O639" s="19" t="str">
        <f>IF(A639&gt;'PL2'!$C$2+553,IF(A639='PL2'!$C$2+554,1,O638+1), "")</f>
        <v/>
      </c>
    </row>
    <row r="640" spans="1:15" x14ac:dyDescent="0.55000000000000004">
      <c r="A640">
        <v>638</v>
      </c>
      <c r="B640" s="2">
        <v>40460</v>
      </c>
      <c r="C640">
        <v>1.8600000068545341E-2</v>
      </c>
      <c r="D640">
        <v>1.002939976751804E-2</v>
      </c>
      <c r="E640">
        <v>7900</v>
      </c>
      <c r="F640" s="20">
        <f t="shared" si="20"/>
        <v>14650.926670347613</v>
      </c>
      <c r="G640">
        <v>9.3800000846385956E-2</v>
      </c>
      <c r="H640">
        <v>1374.260009765625</v>
      </c>
      <c r="I640" s="19">
        <f t="shared" si="21"/>
        <v>741.02000668644905</v>
      </c>
      <c r="K640" s="70">
        <f t="shared" si="22"/>
        <v>-1</v>
      </c>
      <c r="L640" s="3">
        <f>IF(AND(O640&gt;0,O640&lt;366),+'PL2'!$N$3+1,IF(AND(O640&gt;365,O640&lt;731),+'PL2'!$O$3+1,IF(AND(O640&gt;730,O640&lt;1096),+'PL2'!$P$3+1,IF(AND(O640&gt;1095,O640&lt;1461),+'PL2'!$Q$3+1,IF(AND(O640&gt;1460,O640&lt;3000),+'PL2'!$R$3+1,0)))))</f>
        <v>0</v>
      </c>
      <c r="M640" s="3">
        <f>IF(AND(O640&gt;0,O640&lt;366),+'PL2'!$N$2+1,IF(AND(O640&gt;365,O640&lt;731),+'PL2'!$O$2+1,IF(AND(O640&gt;730,O640&lt;1096),+'PL2'!$P$2+1,IF(AND(O640&gt;1095,O640&lt;1461),+'PL2'!$Q$2+1,IF(AND(O640&gt;1460,O640&lt;1826),+'PL2'!$R$2+1,IF(AND(O640&gt;1825,O640&lt;2190),+'PL2'!$S$2+1,0))))))</f>
        <v>0</v>
      </c>
      <c r="N640" s="70">
        <f t="shared" si="23"/>
        <v>-1</v>
      </c>
      <c r="O640" s="19" t="str">
        <f>IF(A640&gt;'PL2'!$C$2+553,IF(A640='PL2'!$C$2+554,1,O639+1), "")</f>
        <v/>
      </c>
    </row>
    <row r="641" spans="1:15" x14ac:dyDescent="0.55000000000000004">
      <c r="A641">
        <v>639</v>
      </c>
      <c r="B641" s="2">
        <v>40461</v>
      </c>
      <c r="C641">
        <v>1.8600000068545341E-2</v>
      </c>
      <c r="D641">
        <v>1.002939976751804E-2</v>
      </c>
      <c r="E641">
        <v>8900</v>
      </c>
      <c r="F641" s="20">
        <f t="shared" si="20"/>
        <v>16505.474350138451</v>
      </c>
      <c r="G641">
        <v>9.6500001847743988E-2</v>
      </c>
      <c r="H641">
        <v>1592.780029296875</v>
      </c>
      <c r="I641" s="19">
        <f t="shared" si="21"/>
        <v>858.85001644492149</v>
      </c>
      <c r="K641" s="70">
        <f t="shared" si="22"/>
        <v>-1</v>
      </c>
      <c r="L641" s="3">
        <f>IF(AND(O641&gt;0,O641&lt;366),+'PL2'!$N$3+1,IF(AND(O641&gt;365,O641&lt;731),+'PL2'!$O$3+1,IF(AND(O641&gt;730,O641&lt;1096),+'PL2'!$P$3+1,IF(AND(O641&gt;1095,O641&lt;1461),+'PL2'!$Q$3+1,IF(AND(O641&gt;1460,O641&lt;3000),+'PL2'!$R$3+1,0)))))</f>
        <v>0</v>
      </c>
      <c r="M641" s="3">
        <f>IF(AND(O641&gt;0,O641&lt;366),+'PL2'!$N$2+1,IF(AND(O641&gt;365,O641&lt;731),+'PL2'!$O$2+1,IF(AND(O641&gt;730,O641&lt;1096),+'PL2'!$P$2+1,IF(AND(O641&gt;1095,O641&lt;1461),+'PL2'!$Q$2+1,IF(AND(O641&gt;1460,O641&lt;1826),+'PL2'!$R$2+1,IF(AND(O641&gt;1825,O641&lt;2190),+'PL2'!$S$2+1,0))))))</f>
        <v>0</v>
      </c>
      <c r="N641" s="70">
        <f t="shared" si="23"/>
        <v>-1</v>
      </c>
      <c r="O641" s="19" t="str">
        <f>IF(A641&gt;'PL2'!$C$2+553,IF(A641='PL2'!$C$2+554,1,O640+1), "")</f>
        <v/>
      </c>
    </row>
    <row r="642" spans="1:15" x14ac:dyDescent="0.55000000000000004">
      <c r="A642">
        <v>640</v>
      </c>
      <c r="B642" s="2">
        <v>40462</v>
      </c>
      <c r="C642">
        <v>1.86999998986721E-2</v>
      </c>
      <c r="D642">
        <v>1.0816000401973719E-2</v>
      </c>
      <c r="E642">
        <v>7950</v>
      </c>
      <c r="F642" s="20">
        <f t="shared" ref="F642:F705" si="24">+(C642/D642)*E642</f>
        <v>13744.914355524117</v>
      </c>
      <c r="G642">
        <v>9.4999998807907104E-2</v>
      </c>
      <c r="H642">
        <v>1305.77001953125</v>
      </c>
      <c r="I642" s="19">
        <f t="shared" ref="I642:I705" si="25">+E642*G642</f>
        <v>755.24999052286148</v>
      </c>
      <c r="K642" s="70">
        <f t="shared" si="22"/>
        <v>-1</v>
      </c>
      <c r="L642" s="3">
        <f>IF(AND(O642&gt;0,O642&lt;366),+'PL2'!$N$3+1,IF(AND(O642&gt;365,O642&lt;731),+'PL2'!$O$3+1,IF(AND(O642&gt;730,O642&lt;1096),+'PL2'!$P$3+1,IF(AND(O642&gt;1095,O642&lt;1461),+'PL2'!$Q$3+1,IF(AND(O642&gt;1460,O642&lt;3000),+'PL2'!$R$3+1,0)))))</f>
        <v>0</v>
      </c>
      <c r="M642" s="3">
        <f>IF(AND(O642&gt;0,O642&lt;366),+'PL2'!$N$2+1,IF(AND(O642&gt;365,O642&lt;731),+'PL2'!$O$2+1,IF(AND(O642&gt;730,O642&lt;1096),+'PL2'!$P$2+1,IF(AND(O642&gt;1095,O642&lt;1461),+'PL2'!$Q$2+1,IF(AND(O642&gt;1460,O642&lt;1826),+'PL2'!$R$2+1,IF(AND(O642&gt;1825,O642&lt;2190),+'PL2'!$S$2+1,0))))))</f>
        <v>0</v>
      </c>
      <c r="N642" s="70">
        <f t="shared" si="23"/>
        <v>-1</v>
      </c>
      <c r="O642" s="19" t="str">
        <f>IF(A642&gt;'PL2'!$C$2+553,IF(A642='PL2'!$C$2+554,1,O641+1), "")</f>
        <v/>
      </c>
    </row>
    <row r="643" spans="1:15" x14ac:dyDescent="0.55000000000000004">
      <c r="A643">
        <v>641</v>
      </c>
      <c r="B643" s="2">
        <v>40463</v>
      </c>
      <c r="C643">
        <v>1.86999998986721E-2</v>
      </c>
      <c r="D643">
        <v>1.0816000401973719E-2</v>
      </c>
      <c r="E643">
        <v>7750</v>
      </c>
      <c r="F643" s="20">
        <f t="shared" si="24"/>
        <v>13399.130346580116</v>
      </c>
      <c r="G643">
        <v>9.4899997115135193E-2</v>
      </c>
      <c r="H643">
        <v>1271.579956054688</v>
      </c>
      <c r="I643" s="19">
        <f t="shared" si="25"/>
        <v>735.47497764229774</v>
      </c>
      <c r="K643" s="70">
        <f t="shared" si="22"/>
        <v>-1</v>
      </c>
      <c r="L643" s="3">
        <f>IF(AND(O643&gt;0,O643&lt;366),+'PL2'!$N$3+1,IF(AND(O643&gt;365,O643&lt;731),+'PL2'!$O$3+1,IF(AND(O643&gt;730,O643&lt;1096),+'PL2'!$P$3+1,IF(AND(O643&gt;1095,O643&lt;1461),+'PL2'!$Q$3+1,IF(AND(O643&gt;1460,O643&lt;3000),+'PL2'!$R$3+1,0)))))</f>
        <v>0</v>
      </c>
      <c r="M643" s="3">
        <f>IF(AND(O643&gt;0,O643&lt;366),+'PL2'!$N$2+1,IF(AND(O643&gt;365,O643&lt;731),+'PL2'!$O$2+1,IF(AND(O643&gt;730,O643&lt;1096),+'PL2'!$P$2+1,IF(AND(O643&gt;1095,O643&lt;1461),+'PL2'!$Q$2+1,IF(AND(O643&gt;1460,O643&lt;1826),+'PL2'!$R$2+1,IF(AND(O643&gt;1825,O643&lt;2190),+'PL2'!$S$2+1,0))))))</f>
        <v>0</v>
      </c>
      <c r="N643" s="70">
        <f t="shared" si="23"/>
        <v>-1</v>
      </c>
      <c r="O643" s="19" t="str">
        <f>IF(A643&gt;'PL2'!$C$2+553,IF(A643='PL2'!$C$2+554,1,O642+1), "")</f>
        <v/>
      </c>
    </row>
    <row r="644" spans="1:15" x14ac:dyDescent="0.55000000000000004">
      <c r="A644">
        <v>642</v>
      </c>
      <c r="B644" s="2">
        <v>40464</v>
      </c>
      <c r="C644">
        <v>1.86999998986721E-2</v>
      </c>
      <c r="D644">
        <v>1.157690025866032E-2</v>
      </c>
      <c r="E644">
        <v>8800.349609375</v>
      </c>
      <c r="F644" s="20">
        <f t="shared" si="24"/>
        <v>14215.077708774801</v>
      </c>
      <c r="G644">
        <v>0.1049999967217445</v>
      </c>
      <c r="H644">
        <v>1492.579956054688</v>
      </c>
      <c r="I644" s="19">
        <f t="shared" si="25"/>
        <v>924.03668013458048</v>
      </c>
      <c r="K644" s="70">
        <f t="shared" si="22"/>
        <v>-1</v>
      </c>
      <c r="L644" s="3">
        <f>IF(AND(O644&gt;0,O644&lt;366),+'PL2'!$N$3+1,IF(AND(O644&gt;365,O644&lt;731),+'PL2'!$O$3+1,IF(AND(O644&gt;730,O644&lt;1096),+'PL2'!$P$3+1,IF(AND(O644&gt;1095,O644&lt;1461),+'PL2'!$Q$3+1,IF(AND(O644&gt;1460,O644&lt;3000),+'PL2'!$R$3+1,0)))))</f>
        <v>0</v>
      </c>
      <c r="M644" s="3">
        <f>IF(AND(O644&gt;0,O644&lt;366),+'PL2'!$N$2+1,IF(AND(O644&gt;365,O644&lt;731),+'PL2'!$O$2+1,IF(AND(O644&gt;730,O644&lt;1096),+'PL2'!$P$2+1,IF(AND(O644&gt;1095,O644&lt;1461),+'PL2'!$Q$2+1,IF(AND(O644&gt;1460,O644&lt;1826),+'PL2'!$R$2+1,IF(AND(O644&gt;1825,O644&lt;2190),+'PL2'!$S$2+1,0))))))</f>
        <v>0</v>
      </c>
      <c r="N644" s="70">
        <f t="shared" si="23"/>
        <v>-1</v>
      </c>
      <c r="O644" s="19" t="str">
        <f>IF(A644&gt;'PL2'!$C$2+553,IF(A644='PL2'!$C$2+554,1,O643+1), "")</f>
        <v/>
      </c>
    </row>
    <row r="645" spans="1:15" x14ac:dyDescent="0.55000000000000004">
      <c r="A645">
        <v>643</v>
      </c>
      <c r="B645" s="2">
        <v>40465</v>
      </c>
      <c r="C645">
        <v>1.879999972879887E-2</v>
      </c>
      <c r="D645">
        <v>1.157690025866032E-2</v>
      </c>
      <c r="E645">
        <v>10250</v>
      </c>
      <c r="F645" s="20">
        <f t="shared" si="24"/>
        <v>16645.215292067107</v>
      </c>
      <c r="G645">
        <v>0.10199999809265139</v>
      </c>
      <c r="H645">
        <v>1697.81005859375</v>
      </c>
      <c r="I645" s="19">
        <f t="shared" si="25"/>
        <v>1045.4999804496767</v>
      </c>
      <c r="K645" s="70">
        <f t="shared" si="22"/>
        <v>-1</v>
      </c>
      <c r="L645" s="3">
        <f>IF(AND(O645&gt;0,O645&lt;366),+'PL2'!$N$3+1,IF(AND(O645&gt;365,O645&lt;731),+'PL2'!$O$3+1,IF(AND(O645&gt;730,O645&lt;1096),+'PL2'!$P$3+1,IF(AND(O645&gt;1095,O645&lt;1461),+'PL2'!$Q$3+1,IF(AND(O645&gt;1460,O645&lt;3000),+'PL2'!$R$3+1,0)))))</f>
        <v>0</v>
      </c>
      <c r="M645" s="3">
        <f>IF(AND(O645&gt;0,O645&lt;366),+'PL2'!$N$2+1,IF(AND(O645&gt;365,O645&lt;731),+'PL2'!$O$2+1,IF(AND(O645&gt;730,O645&lt;1096),+'PL2'!$P$2+1,IF(AND(O645&gt;1095,O645&lt;1461),+'PL2'!$Q$2+1,IF(AND(O645&gt;1460,O645&lt;1826),+'PL2'!$R$2+1,IF(AND(O645&gt;1825,O645&lt;2190),+'PL2'!$S$2+1,0))))))</f>
        <v>0</v>
      </c>
      <c r="N645" s="70">
        <f t="shared" si="23"/>
        <v>-1</v>
      </c>
      <c r="O645" s="19" t="str">
        <f>IF(A645&gt;'PL2'!$C$2+553,IF(A645='PL2'!$C$2+554,1,O644+1), "")</f>
        <v/>
      </c>
    </row>
    <row r="646" spans="1:15" x14ac:dyDescent="0.55000000000000004">
      <c r="A646">
        <v>644</v>
      </c>
      <c r="B646" s="2">
        <v>40466</v>
      </c>
      <c r="C646">
        <v>1.879999972879887E-2</v>
      </c>
      <c r="D646">
        <v>1.267290022224188E-2</v>
      </c>
      <c r="E646">
        <v>8850</v>
      </c>
      <c r="F646" s="20">
        <f t="shared" si="24"/>
        <v>13128.80198550453</v>
      </c>
      <c r="G646">
        <v>0.1049999967217445</v>
      </c>
      <c r="H646">
        <v>1378.52001953125</v>
      </c>
      <c r="I646" s="19">
        <f t="shared" si="25"/>
        <v>929.24997098743881</v>
      </c>
      <c r="K646" s="70">
        <f t="shared" si="22"/>
        <v>-1</v>
      </c>
      <c r="L646" s="3">
        <f>IF(AND(O646&gt;0,O646&lt;366),+'PL2'!$N$3+1,IF(AND(O646&gt;365,O646&lt;731),+'PL2'!$O$3+1,IF(AND(O646&gt;730,O646&lt;1096),+'PL2'!$P$3+1,IF(AND(O646&gt;1095,O646&lt;1461),+'PL2'!$Q$3+1,IF(AND(O646&gt;1460,O646&lt;3000),+'PL2'!$R$3+1,0)))))</f>
        <v>0</v>
      </c>
      <c r="M646" s="3">
        <f>IF(AND(O646&gt;0,O646&lt;366),+'PL2'!$N$2+1,IF(AND(O646&gt;365,O646&lt;731),+'PL2'!$O$2+1,IF(AND(O646&gt;730,O646&lt;1096),+'PL2'!$P$2+1,IF(AND(O646&gt;1095,O646&lt;1461),+'PL2'!$Q$2+1,IF(AND(O646&gt;1460,O646&lt;1826),+'PL2'!$R$2+1,IF(AND(O646&gt;1825,O646&lt;2190),+'PL2'!$S$2+1,0))))))</f>
        <v>0</v>
      </c>
      <c r="N646" s="70">
        <f t="shared" si="23"/>
        <v>-1</v>
      </c>
      <c r="O646" s="19" t="str">
        <f>IF(A646&gt;'PL2'!$C$2+553,IF(A646='PL2'!$C$2+554,1,O645+1), "")</f>
        <v/>
      </c>
    </row>
    <row r="647" spans="1:15" x14ac:dyDescent="0.55000000000000004">
      <c r="A647">
        <v>645</v>
      </c>
      <c r="B647" s="2">
        <v>40467</v>
      </c>
      <c r="C647">
        <v>1.879999972879887E-2</v>
      </c>
      <c r="D647">
        <v>1.267290022224188E-2</v>
      </c>
      <c r="E647">
        <v>12900</v>
      </c>
      <c r="F647" s="20">
        <f t="shared" si="24"/>
        <v>19136.897809379483</v>
      </c>
      <c r="G647">
        <v>0.101000003516674</v>
      </c>
      <c r="H647">
        <v>1932.829956054688</v>
      </c>
      <c r="I647" s="19">
        <f t="shared" si="25"/>
        <v>1302.9000453650947</v>
      </c>
      <c r="K647" s="70">
        <f t="shared" si="22"/>
        <v>-1</v>
      </c>
      <c r="L647" s="3">
        <f>IF(AND(O647&gt;0,O647&lt;366),+'PL2'!$N$3+1,IF(AND(O647&gt;365,O647&lt;731),+'PL2'!$O$3+1,IF(AND(O647&gt;730,O647&lt;1096),+'PL2'!$P$3+1,IF(AND(O647&gt;1095,O647&lt;1461),+'PL2'!$Q$3+1,IF(AND(O647&gt;1460,O647&lt;3000),+'PL2'!$R$3+1,0)))))</f>
        <v>0</v>
      </c>
      <c r="M647" s="3">
        <f>IF(AND(O647&gt;0,O647&lt;366),+'PL2'!$N$2+1,IF(AND(O647&gt;365,O647&lt;731),+'PL2'!$O$2+1,IF(AND(O647&gt;730,O647&lt;1096),+'PL2'!$P$2+1,IF(AND(O647&gt;1095,O647&lt;1461),+'PL2'!$Q$2+1,IF(AND(O647&gt;1460,O647&lt;1826),+'PL2'!$R$2+1,IF(AND(O647&gt;1825,O647&lt;2190),+'PL2'!$S$2+1,0))))))</f>
        <v>0</v>
      </c>
      <c r="N647" s="70">
        <f t="shared" si="23"/>
        <v>-1</v>
      </c>
      <c r="O647" s="19" t="str">
        <f>IF(A647&gt;'PL2'!$C$2+553,IF(A647='PL2'!$C$2+554,1,O646+1), "")</f>
        <v/>
      </c>
    </row>
    <row r="648" spans="1:15" x14ac:dyDescent="0.55000000000000004">
      <c r="A648">
        <v>646</v>
      </c>
      <c r="B648" s="2">
        <v>40468</v>
      </c>
      <c r="C648">
        <v>1.8899999558925629E-2</v>
      </c>
      <c r="D648">
        <v>1.9317600876092911E-2</v>
      </c>
      <c r="E648">
        <v>13500</v>
      </c>
      <c r="F648" s="20">
        <f t="shared" si="24"/>
        <v>13208.161597399225</v>
      </c>
      <c r="G648">
        <v>0.10199999809265139</v>
      </c>
      <c r="H648">
        <v>1347.22998046875</v>
      </c>
      <c r="I648" s="19">
        <f t="shared" si="25"/>
        <v>1376.9999742507939</v>
      </c>
      <c r="K648" s="70">
        <f t="shared" si="22"/>
        <v>-1</v>
      </c>
      <c r="L648" s="3">
        <f>IF(AND(O648&gt;0,O648&lt;366),+'PL2'!$N$3+1,IF(AND(O648&gt;365,O648&lt;731),+'PL2'!$O$3+1,IF(AND(O648&gt;730,O648&lt;1096),+'PL2'!$P$3+1,IF(AND(O648&gt;1095,O648&lt;1461),+'PL2'!$Q$3+1,IF(AND(O648&gt;1460,O648&lt;3000),+'PL2'!$R$3+1,0)))))</f>
        <v>0</v>
      </c>
      <c r="M648" s="3">
        <f>IF(AND(O648&gt;0,O648&lt;366),+'PL2'!$N$2+1,IF(AND(O648&gt;365,O648&lt;731),+'PL2'!$O$2+1,IF(AND(O648&gt;730,O648&lt;1096),+'PL2'!$P$2+1,IF(AND(O648&gt;1095,O648&lt;1461),+'PL2'!$Q$2+1,IF(AND(O648&gt;1460,O648&lt;1826),+'PL2'!$R$2+1,IF(AND(O648&gt;1825,O648&lt;2190),+'PL2'!$S$2+1,0))))))</f>
        <v>0</v>
      </c>
      <c r="N648" s="70">
        <f t="shared" si="23"/>
        <v>-1</v>
      </c>
      <c r="O648" s="19" t="str">
        <f>IF(A648&gt;'PL2'!$C$2+553,IF(A648='PL2'!$C$2+554,1,O647+1), "")</f>
        <v/>
      </c>
    </row>
    <row r="649" spans="1:15" x14ac:dyDescent="0.55000000000000004">
      <c r="A649">
        <v>647</v>
      </c>
      <c r="B649" s="2">
        <v>40469</v>
      </c>
      <c r="C649">
        <v>1.8899999558925629E-2</v>
      </c>
      <c r="D649">
        <v>1.9317600876092911E-2</v>
      </c>
      <c r="E649">
        <v>12450</v>
      </c>
      <c r="F649" s="20">
        <f t="shared" si="24"/>
        <v>12180.86013982373</v>
      </c>
      <c r="G649">
        <v>0.1023999974131584</v>
      </c>
      <c r="H649">
        <v>1247.319946289062</v>
      </c>
      <c r="I649" s="19">
        <f t="shared" si="25"/>
        <v>1274.8799677938221</v>
      </c>
      <c r="K649" s="70">
        <f t="shared" si="22"/>
        <v>-1</v>
      </c>
      <c r="L649" s="3">
        <f>IF(AND(O649&gt;0,O649&lt;366),+'PL2'!$N$3+1,IF(AND(O649&gt;365,O649&lt;731),+'PL2'!$O$3+1,IF(AND(O649&gt;730,O649&lt;1096),+'PL2'!$P$3+1,IF(AND(O649&gt;1095,O649&lt;1461),+'PL2'!$Q$3+1,IF(AND(O649&gt;1460,O649&lt;3000),+'PL2'!$R$3+1,0)))))</f>
        <v>0</v>
      </c>
      <c r="M649" s="3">
        <f>IF(AND(O649&gt;0,O649&lt;366),+'PL2'!$N$2+1,IF(AND(O649&gt;365,O649&lt;731),+'PL2'!$O$2+1,IF(AND(O649&gt;730,O649&lt;1096),+'PL2'!$P$2+1,IF(AND(O649&gt;1095,O649&lt;1461),+'PL2'!$Q$2+1,IF(AND(O649&gt;1460,O649&lt;1826),+'PL2'!$R$2+1,IF(AND(O649&gt;1825,O649&lt;2190),+'PL2'!$S$2+1,0))))))</f>
        <v>0</v>
      </c>
      <c r="N649" s="70">
        <f t="shared" si="23"/>
        <v>-1</v>
      </c>
      <c r="O649" s="19" t="str">
        <f>IF(A649&gt;'PL2'!$C$2+553,IF(A649='PL2'!$C$2+554,1,O648+1), "")</f>
        <v/>
      </c>
    </row>
    <row r="650" spans="1:15" x14ac:dyDescent="0.55000000000000004">
      <c r="A650">
        <v>648</v>
      </c>
      <c r="B650" s="2">
        <v>40470</v>
      </c>
      <c r="C650">
        <v>1.8899999558925629E-2</v>
      </c>
      <c r="D650">
        <v>1.6645999625325199E-2</v>
      </c>
      <c r="E650">
        <v>12800</v>
      </c>
      <c r="F650" s="20">
        <f t="shared" si="24"/>
        <v>14533.221182234758</v>
      </c>
      <c r="G650">
        <v>9.7000002861022949E-2</v>
      </c>
      <c r="H650">
        <v>1409.719970703125</v>
      </c>
      <c r="I650" s="19">
        <f t="shared" si="25"/>
        <v>1241.6000366210938</v>
      </c>
      <c r="K650" s="70">
        <f t="shared" si="22"/>
        <v>-1</v>
      </c>
      <c r="L650" s="3">
        <f>IF(AND(O650&gt;0,O650&lt;366),+'PL2'!$N$3+1,IF(AND(O650&gt;365,O650&lt;731),+'PL2'!$O$3+1,IF(AND(O650&gt;730,O650&lt;1096),+'PL2'!$P$3+1,IF(AND(O650&gt;1095,O650&lt;1461),+'PL2'!$Q$3+1,IF(AND(O650&gt;1460,O650&lt;3000),+'PL2'!$R$3+1,0)))))</f>
        <v>0</v>
      </c>
      <c r="M650" s="3">
        <f>IF(AND(O650&gt;0,O650&lt;366),+'PL2'!$N$2+1,IF(AND(O650&gt;365,O650&lt;731),+'PL2'!$O$2+1,IF(AND(O650&gt;730,O650&lt;1096),+'PL2'!$P$2+1,IF(AND(O650&gt;1095,O650&lt;1461),+'PL2'!$Q$2+1,IF(AND(O650&gt;1460,O650&lt;1826),+'PL2'!$R$2+1,IF(AND(O650&gt;1825,O650&lt;2190),+'PL2'!$S$2+1,0))))))</f>
        <v>0</v>
      </c>
      <c r="N650" s="70">
        <f t="shared" si="23"/>
        <v>-1</v>
      </c>
      <c r="O650" s="19" t="str">
        <f>IF(A650&gt;'PL2'!$C$2+553,IF(A650='PL2'!$C$2+554,1,O649+1), "")</f>
        <v/>
      </c>
    </row>
    <row r="651" spans="1:15" x14ac:dyDescent="0.55000000000000004">
      <c r="A651">
        <v>649</v>
      </c>
      <c r="B651" s="2">
        <v>40471</v>
      </c>
      <c r="C651">
        <v>1.8999999389052391E-2</v>
      </c>
      <c r="D651">
        <v>1.6645999625325199E-2</v>
      </c>
      <c r="E651">
        <v>13200</v>
      </c>
      <c r="F651" s="20">
        <f t="shared" si="24"/>
        <v>15066.682541186941</v>
      </c>
      <c r="G651">
        <v>9.8999999463558197E-2</v>
      </c>
      <c r="H651">
        <v>1491.599975585938</v>
      </c>
      <c r="I651" s="19">
        <f t="shared" si="25"/>
        <v>1306.7999929189682</v>
      </c>
      <c r="K651" s="70">
        <f t="shared" si="22"/>
        <v>-1</v>
      </c>
      <c r="L651" s="3">
        <f>IF(AND(O651&gt;0,O651&lt;366),+'PL2'!$N$3+1,IF(AND(O651&gt;365,O651&lt;731),+'PL2'!$O$3+1,IF(AND(O651&gt;730,O651&lt;1096),+'PL2'!$P$3+1,IF(AND(O651&gt;1095,O651&lt;1461),+'PL2'!$Q$3+1,IF(AND(O651&gt;1460,O651&lt;3000),+'PL2'!$R$3+1,0)))))</f>
        <v>0</v>
      </c>
      <c r="M651" s="3">
        <f>IF(AND(O651&gt;0,O651&lt;366),+'PL2'!$N$2+1,IF(AND(O651&gt;365,O651&lt;731),+'PL2'!$O$2+1,IF(AND(O651&gt;730,O651&lt;1096),+'PL2'!$P$2+1,IF(AND(O651&gt;1095,O651&lt;1461),+'PL2'!$Q$2+1,IF(AND(O651&gt;1460,O651&lt;1826),+'PL2'!$R$2+1,IF(AND(O651&gt;1825,O651&lt;2190),+'PL2'!$S$2+1,0))))))</f>
        <v>0</v>
      </c>
      <c r="N651" s="70">
        <f t="shared" si="23"/>
        <v>-1</v>
      </c>
      <c r="O651" s="19" t="str">
        <f>IF(A651&gt;'PL2'!$C$2+553,IF(A651='PL2'!$C$2+554,1,O650+1), "")</f>
        <v/>
      </c>
    </row>
    <row r="652" spans="1:15" x14ac:dyDescent="0.55000000000000004">
      <c r="A652">
        <v>650</v>
      </c>
      <c r="B652" s="2">
        <v>40472</v>
      </c>
      <c r="C652">
        <v>1.8999999389052391E-2</v>
      </c>
      <c r="D652">
        <v>2.489100024104118E-2</v>
      </c>
      <c r="E652">
        <v>9300.009765625</v>
      </c>
      <c r="F652" s="20">
        <f t="shared" si="24"/>
        <v>7098.9585855897676</v>
      </c>
      <c r="G652">
        <v>0.1070000007748604</v>
      </c>
      <c r="H652">
        <v>759.5889892578125</v>
      </c>
      <c r="I652" s="19">
        <f t="shared" si="25"/>
        <v>995.10105212808423</v>
      </c>
      <c r="K652" s="70">
        <f t="shared" si="22"/>
        <v>-1</v>
      </c>
      <c r="L652" s="3">
        <f>IF(AND(O652&gt;0,O652&lt;366),+'PL2'!$N$3+1,IF(AND(O652&gt;365,O652&lt;731),+'PL2'!$O$3+1,IF(AND(O652&gt;730,O652&lt;1096),+'PL2'!$P$3+1,IF(AND(O652&gt;1095,O652&lt;1461),+'PL2'!$Q$3+1,IF(AND(O652&gt;1460,O652&lt;3000),+'PL2'!$R$3+1,0)))))</f>
        <v>0</v>
      </c>
      <c r="M652" s="3">
        <f>IF(AND(O652&gt;0,O652&lt;366),+'PL2'!$N$2+1,IF(AND(O652&gt;365,O652&lt;731),+'PL2'!$O$2+1,IF(AND(O652&gt;730,O652&lt;1096),+'PL2'!$P$2+1,IF(AND(O652&gt;1095,O652&lt;1461),+'PL2'!$Q$2+1,IF(AND(O652&gt;1460,O652&lt;1826),+'PL2'!$R$2+1,IF(AND(O652&gt;1825,O652&lt;2190),+'PL2'!$S$2+1,0))))))</f>
        <v>0</v>
      </c>
      <c r="N652" s="70">
        <f t="shared" si="23"/>
        <v>-1</v>
      </c>
      <c r="O652" s="19" t="str">
        <f>IF(A652&gt;'PL2'!$C$2+553,IF(A652='PL2'!$C$2+554,1,O651+1), "")</f>
        <v/>
      </c>
    </row>
    <row r="653" spans="1:15" x14ac:dyDescent="0.55000000000000004">
      <c r="A653">
        <v>651</v>
      </c>
      <c r="B653" s="2">
        <v>40473</v>
      </c>
      <c r="C653">
        <v>1.8999999389052391E-2</v>
      </c>
      <c r="D653">
        <v>2.489100024104118E-2</v>
      </c>
      <c r="E653">
        <v>7700</v>
      </c>
      <c r="F653" s="20">
        <f t="shared" si="24"/>
        <v>5877.6262054137414</v>
      </c>
      <c r="G653">
        <v>0.1024999991059303</v>
      </c>
      <c r="H653">
        <v>602.45697021484375</v>
      </c>
      <c r="I653" s="19">
        <f t="shared" si="25"/>
        <v>789.2499931156633</v>
      </c>
      <c r="K653" s="70">
        <f t="shared" si="22"/>
        <v>-1</v>
      </c>
      <c r="L653" s="3">
        <f>IF(AND(O653&gt;0,O653&lt;366),+'PL2'!$N$3+1,IF(AND(O653&gt;365,O653&lt;731),+'PL2'!$O$3+1,IF(AND(O653&gt;730,O653&lt;1096),+'PL2'!$P$3+1,IF(AND(O653&gt;1095,O653&lt;1461),+'PL2'!$Q$3+1,IF(AND(O653&gt;1460,O653&lt;3000),+'PL2'!$R$3+1,0)))))</f>
        <v>0</v>
      </c>
      <c r="M653" s="3">
        <f>IF(AND(O653&gt;0,O653&lt;366),+'PL2'!$N$2+1,IF(AND(O653&gt;365,O653&lt;731),+'PL2'!$O$2+1,IF(AND(O653&gt;730,O653&lt;1096),+'PL2'!$P$2+1,IF(AND(O653&gt;1095,O653&lt;1461),+'PL2'!$Q$2+1,IF(AND(O653&gt;1460,O653&lt;1826),+'PL2'!$R$2+1,IF(AND(O653&gt;1825,O653&lt;2190),+'PL2'!$S$2+1,0))))))</f>
        <v>0</v>
      </c>
      <c r="N653" s="70">
        <f t="shared" si="23"/>
        <v>-1</v>
      </c>
      <c r="O653" s="19" t="str">
        <f>IF(A653&gt;'PL2'!$C$2+553,IF(A653='PL2'!$C$2+554,1,O652+1), "")</f>
        <v/>
      </c>
    </row>
    <row r="654" spans="1:15" x14ac:dyDescent="0.55000000000000004">
      <c r="A654">
        <v>652</v>
      </c>
      <c r="B654" s="2">
        <v>40474</v>
      </c>
      <c r="C654">
        <v>1.909999921917915E-2</v>
      </c>
      <c r="D654">
        <v>1.8588099628686901E-2</v>
      </c>
      <c r="E654">
        <v>8750.0498046875</v>
      </c>
      <c r="F654" s="20">
        <f t="shared" si="24"/>
        <v>8991.0183276285807</v>
      </c>
      <c r="G654">
        <v>0.1054999977350235</v>
      </c>
      <c r="H654">
        <v>948.552001953125</v>
      </c>
      <c r="I654" s="19">
        <f t="shared" si="25"/>
        <v>923.13023457587406</v>
      </c>
      <c r="K654" s="70">
        <f t="shared" si="22"/>
        <v>-1</v>
      </c>
      <c r="L654" s="3">
        <f>IF(AND(O654&gt;0,O654&lt;366),+'PL2'!$N$3+1,IF(AND(O654&gt;365,O654&lt;731),+'PL2'!$O$3+1,IF(AND(O654&gt;730,O654&lt;1096),+'PL2'!$P$3+1,IF(AND(O654&gt;1095,O654&lt;1461),+'PL2'!$Q$3+1,IF(AND(O654&gt;1460,O654&lt;3000),+'PL2'!$R$3+1,0)))))</f>
        <v>0</v>
      </c>
      <c r="M654" s="3">
        <f>IF(AND(O654&gt;0,O654&lt;366),+'PL2'!$N$2+1,IF(AND(O654&gt;365,O654&lt;731),+'PL2'!$O$2+1,IF(AND(O654&gt;730,O654&lt;1096),+'PL2'!$P$2+1,IF(AND(O654&gt;1095,O654&lt;1461),+'PL2'!$Q$2+1,IF(AND(O654&gt;1460,O654&lt;1826),+'PL2'!$R$2+1,IF(AND(O654&gt;1825,O654&lt;2190),+'PL2'!$S$2+1,0))))))</f>
        <v>0</v>
      </c>
      <c r="N654" s="70">
        <f t="shared" si="23"/>
        <v>-1</v>
      </c>
      <c r="O654" s="19" t="str">
        <f>IF(A654&gt;'PL2'!$C$2+553,IF(A654='PL2'!$C$2+554,1,O653+1), "")</f>
        <v/>
      </c>
    </row>
    <row r="655" spans="1:15" x14ac:dyDescent="0.55000000000000004">
      <c r="A655">
        <v>653</v>
      </c>
      <c r="B655" s="2">
        <v>40475</v>
      </c>
      <c r="C655">
        <v>1.909999921917915E-2</v>
      </c>
      <c r="D655">
        <v>1.8588099628686901E-2</v>
      </c>
      <c r="E655">
        <v>10250</v>
      </c>
      <c r="F655" s="20">
        <f t="shared" si="24"/>
        <v>10532.275805884316</v>
      </c>
      <c r="G655">
        <v>0.11500000208616259</v>
      </c>
      <c r="H655">
        <v>1211.2099609375</v>
      </c>
      <c r="I655" s="19">
        <f t="shared" si="25"/>
        <v>1178.7500213831665</v>
      </c>
      <c r="K655" s="70">
        <f t="shared" si="22"/>
        <v>-1</v>
      </c>
      <c r="L655" s="3">
        <f>IF(AND(O655&gt;0,O655&lt;366),+'PL2'!$N$3+1,IF(AND(O655&gt;365,O655&lt;731),+'PL2'!$O$3+1,IF(AND(O655&gt;730,O655&lt;1096),+'PL2'!$P$3+1,IF(AND(O655&gt;1095,O655&lt;1461),+'PL2'!$Q$3+1,IF(AND(O655&gt;1460,O655&lt;3000),+'PL2'!$R$3+1,0)))))</f>
        <v>0</v>
      </c>
      <c r="M655" s="3">
        <f>IF(AND(O655&gt;0,O655&lt;366),+'PL2'!$N$2+1,IF(AND(O655&gt;365,O655&lt;731),+'PL2'!$O$2+1,IF(AND(O655&gt;730,O655&lt;1096),+'PL2'!$P$2+1,IF(AND(O655&gt;1095,O655&lt;1461),+'PL2'!$Q$2+1,IF(AND(O655&gt;1460,O655&lt;1826),+'PL2'!$R$2+1,IF(AND(O655&gt;1825,O655&lt;2190),+'PL2'!$S$2+1,0))))))</f>
        <v>0</v>
      </c>
      <c r="N655" s="70">
        <f t="shared" si="23"/>
        <v>-1</v>
      </c>
      <c r="O655" s="19" t="str">
        <f>IF(A655&gt;'PL2'!$C$2+553,IF(A655='PL2'!$C$2+554,1,O654+1), "")</f>
        <v/>
      </c>
    </row>
    <row r="656" spans="1:15" x14ac:dyDescent="0.55000000000000004">
      <c r="A656">
        <v>654</v>
      </c>
      <c r="B656" s="2">
        <v>40476</v>
      </c>
      <c r="C656">
        <v>1.909999921917915E-2</v>
      </c>
      <c r="D656">
        <v>2.2433999925851818E-2</v>
      </c>
      <c r="E656">
        <v>10150</v>
      </c>
      <c r="F656" s="20">
        <f t="shared" si="24"/>
        <v>8641.5705052788217</v>
      </c>
      <c r="G656">
        <v>0.13199999928474429</v>
      </c>
      <c r="H656">
        <v>1140.68994140625</v>
      </c>
      <c r="I656" s="19">
        <f t="shared" si="25"/>
        <v>1339.7999927401545</v>
      </c>
      <c r="K656" s="70">
        <f t="shared" si="22"/>
        <v>-1</v>
      </c>
      <c r="L656" s="3">
        <f>IF(AND(O656&gt;0,O656&lt;366),+'PL2'!$N$3+1,IF(AND(O656&gt;365,O656&lt;731),+'PL2'!$O$3+1,IF(AND(O656&gt;730,O656&lt;1096),+'PL2'!$P$3+1,IF(AND(O656&gt;1095,O656&lt;1461),+'PL2'!$Q$3+1,IF(AND(O656&gt;1460,O656&lt;3000),+'PL2'!$R$3+1,0)))))</f>
        <v>0</v>
      </c>
      <c r="M656" s="3">
        <f>IF(AND(O656&gt;0,O656&lt;366),+'PL2'!$N$2+1,IF(AND(O656&gt;365,O656&lt;731),+'PL2'!$O$2+1,IF(AND(O656&gt;730,O656&lt;1096),+'PL2'!$P$2+1,IF(AND(O656&gt;1095,O656&lt;1461),+'PL2'!$Q$2+1,IF(AND(O656&gt;1460,O656&lt;1826),+'PL2'!$R$2+1,IF(AND(O656&gt;1825,O656&lt;2190),+'PL2'!$S$2+1,0))))))</f>
        <v>0</v>
      </c>
      <c r="N656" s="70">
        <f t="shared" si="23"/>
        <v>-1</v>
      </c>
      <c r="O656" s="19" t="str">
        <f>IF(A656&gt;'PL2'!$C$2+553,IF(A656='PL2'!$C$2+554,1,O655+1), "")</f>
        <v/>
      </c>
    </row>
    <row r="657" spans="1:15" x14ac:dyDescent="0.55000000000000004">
      <c r="A657">
        <v>655</v>
      </c>
      <c r="B657" s="2">
        <v>40477</v>
      </c>
      <c r="C657">
        <v>1.9200000911951069E-2</v>
      </c>
      <c r="D657">
        <v>2.2433999925851818E-2</v>
      </c>
      <c r="E657">
        <v>12050</v>
      </c>
      <c r="F657" s="20">
        <f t="shared" si="24"/>
        <v>10312.918416407887</v>
      </c>
      <c r="G657">
        <v>0.15029999613761899</v>
      </c>
      <c r="H657">
        <v>1550.030029296875</v>
      </c>
      <c r="I657" s="19">
        <f t="shared" si="25"/>
        <v>1811.1149534583089</v>
      </c>
      <c r="K657" s="70">
        <f t="shared" si="22"/>
        <v>-1</v>
      </c>
      <c r="L657" s="3">
        <f>IF(AND(O657&gt;0,O657&lt;366),+'PL2'!$N$3+1,IF(AND(O657&gt;365,O657&lt;731),+'PL2'!$O$3+1,IF(AND(O657&gt;730,O657&lt;1096),+'PL2'!$P$3+1,IF(AND(O657&gt;1095,O657&lt;1461),+'PL2'!$Q$3+1,IF(AND(O657&gt;1460,O657&lt;3000),+'PL2'!$R$3+1,0)))))</f>
        <v>0</v>
      </c>
      <c r="M657" s="3">
        <f>IF(AND(O657&gt;0,O657&lt;366),+'PL2'!$N$2+1,IF(AND(O657&gt;365,O657&lt;731),+'PL2'!$O$2+1,IF(AND(O657&gt;730,O657&lt;1096),+'PL2'!$P$2+1,IF(AND(O657&gt;1095,O657&lt;1461),+'PL2'!$Q$2+1,IF(AND(O657&gt;1460,O657&lt;1826),+'PL2'!$R$2+1,IF(AND(O657&gt;1825,O657&lt;2190),+'PL2'!$S$2+1,0))))))</f>
        <v>0</v>
      </c>
      <c r="N657" s="70">
        <f t="shared" si="23"/>
        <v>-1</v>
      </c>
      <c r="O657" s="19" t="str">
        <f>IF(A657&gt;'PL2'!$C$2+553,IF(A657='PL2'!$C$2+554,1,O656+1), "")</f>
        <v/>
      </c>
    </row>
    <row r="658" spans="1:15" x14ac:dyDescent="0.55000000000000004">
      <c r="A658">
        <v>656</v>
      </c>
      <c r="B658" s="2">
        <v>40478</v>
      </c>
      <c r="C658">
        <v>1.9200000911951069E-2</v>
      </c>
      <c r="D658">
        <v>2.2647600620985031E-2</v>
      </c>
      <c r="E658">
        <v>10650</v>
      </c>
      <c r="F658" s="20">
        <f t="shared" si="24"/>
        <v>9028.771441810477</v>
      </c>
      <c r="G658">
        <v>0.1877000033855438</v>
      </c>
      <c r="H658">
        <v>1694.699951171875</v>
      </c>
      <c r="I658" s="19">
        <f t="shared" si="25"/>
        <v>1999.0050360560415</v>
      </c>
      <c r="K658" s="70">
        <f t="shared" si="22"/>
        <v>-1</v>
      </c>
      <c r="L658" s="3">
        <f>IF(AND(O658&gt;0,O658&lt;366),+'PL2'!$N$3+1,IF(AND(O658&gt;365,O658&lt;731),+'PL2'!$O$3+1,IF(AND(O658&gt;730,O658&lt;1096),+'PL2'!$P$3+1,IF(AND(O658&gt;1095,O658&lt;1461),+'PL2'!$Q$3+1,IF(AND(O658&gt;1460,O658&lt;3000),+'PL2'!$R$3+1,0)))))</f>
        <v>0</v>
      </c>
      <c r="M658" s="3">
        <f>IF(AND(O658&gt;0,O658&lt;366),+'PL2'!$N$2+1,IF(AND(O658&gt;365,O658&lt;731),+'PL2'!$O$2+1,IF(AND(O658&gt;730,O658&lt;1096),+'PL2'!$P$2+1,IF(AND(O658&gt;1095,O658&lt;1461),+'PL2'!$Q$2+1,IF(AND(O658&gt;1460,O658&lt;1826),+'PL2'!$R$2+1,IF(AND(O658&gt;1825,O658&lt;2190),+'PL2'!$S$2+1,0))))))</f>
        <v>0</v>
      </c>
      <c r="N658" s="70">
        <f t="shared" si="23"/>
        <v>-1</v>
      </c>
      <c r="O658" s="19" t="str">
        <f>IF(A658&gt;'PL2'!$C$2+553,IF(A658='PL2'!$C$2+554,1,O657+1), "")</f>
        <v/>
      </c>
    </row>
    <row r="659" spans="1:15" x14ac:dyDescent="0.55000000000000004">
      <c r="A659">
        <v>657</v>
      </c>
      <c r="B659" s="2">
        <v>40479</v>
      </c>
      <c r="C659">
        <v>1.9200000911951069E-2</v>
      </c>
      <c r="D659">
        <v>2.2647600620985031E-2</v>
      </c>
      <c r="E659">
        <v>10950</v>
      </c>
      <c r="F659" s="20">
        <f t="shared" si="24"/>
        <v>9283.1030317206314</v>
      </c>
      <c r="G659">
        <v>0.1730999946594238</v>
      </c>
      <c r="H659">
        <v>1606.910034179688</v>
      </c>
      <c r="I659" s="19">
        <f t="shared" si="25"/>
        <v>1895.4449415206907</v>
      </c>
      <c r="K659" s="70">
        <f t="shared" si="22"/>
        <v>-1</v>
      </c>
      <c r="L659" s="3">
        <f>IF(AND(O659&gt;0,O659&lt;366),+'PL2'!$N$3+1,IF(AND(O659&gt;365,O659&lt;731),+'PL2'!$O$3+1,IF(AND(O659&gt;730,O659&lt;1096),+'PL2'!$P$3+1,IF(AND(O659&gt;1095,O659&lt;1461),+'PL2'!$Q$3+1,IF(AND(O659&gt;1460,O659&lt;3000),+'PL2'!$R$3+1,0)))))</f>
        <v>0</v>
      </c>
      <c r="M659" s="3">
        <f>IF(AND(O659&gt;0,O659&lt;366),+'PL2'!$N$2+1,IF(AND(O659&gt;365,O659&lt;731),+'PL2'!$O$2+1,IF(AND(O659&gt;730,O659&lt;1096),+'PL2'!$P$2+1,IF(AND(O659&gt;1095,O659&lt;1461),+'PL2'!$Q$2+1,IF(AND(O659&gt;1460,O659&lt;1826),+'PL2'!$R$2+1,IF(AND(O659&gt;1825,O659&lt;2190),+'PL2'!$S$2+1,0))))))</f>
        <v>0</v>
      </c>
      <c r="N659" s="70">
        <f t="shared" si="23"/>
        <v>-1</v>
      </c>
      <c r="O659" s="19" t="str">
        <f>IF(A659&gt;'PL2'!$C$2+553,IF(A659='PL2'!$C$2+554,1,O658+1), "")</f>
        <v/>
      </c>
    </row>
    <row r="660" spans="1:15" x14ac:dyDescent="0.55000000000000004">
      <c r="A660">
        <v>658</v>
      </c>
      <c r="B660" s="2">
        <v>40480</v>
      </c>
      <c r="C660">
        <v>1.9300000742077831E-2</v>
      </c>
      <c r="D660">
        <v>2.5104699656367298E-2</v>
      </c>
      <c r="E660">
        <v>11150</v>
      </c>
      <c r="F660" s="20">
        <f t="shared" si="24"/>
        <v>8571.9013260366955</v>
      </c>
      <c r="G660">
        <v>0.18999999761581421</v>
      </c>
      <c r="H660">
        <v>1628.660034179688</v>
      </c>
      <c r="I660" s="19">
        <f t="shared" si="25"/>
        <v>2118.4999734163284</v>
      </c>
      <c r="K660" s="70">
        <f t="shared" si="22"/>
        <v>-1</v>
      </c>
      <c r="L660" s="3">
        <f>IF(AND(O660&gt;0,O660&lt;366),+'PL2'!$N$3+1,IF(AND(O660&gt;365,O660&lt;731),+'PL2'!$O$3+1,IF(AND(O660&gt;730,O660&lt;1096),+'PL2'!$P$3+1,IF(AND(O660&gt;1095,O660&lt;1461),+'PL2'!$Q$3+1,IF(AND(O660&gt;1460,O660&lt;3000),+'PL2'!$R$3+1,0)))))</f>
        <v>0</v>
      </c>
      <c r="M660" s="3">
        <f>IF(AND(O660&gt;0,O660&lt;366),+'PL2'!$N$2+1,IF(AND(O660&gt;365,O660&lt;731),+'PL2'!$O$2+1,IF(AND(O660&gt;730,O660&lt;1096),+'PL2'!$P$2+1,IF(AND(O660&gt;1095,O660&lt;1461),+'PL2'!$Q$2+1,IF(AND(O660&gt;1460,O660&lt;1826),+'PL2'!$R$2+1,IF(AND(O660&gt;1825,O660&lt;2190),+'PL2'!$S$2+1,0))))))</f>
        <v>0</v>
      </c>
      <c r="N660" s="70">
        <f t="shared" si="23"/>
        <v>-1</v>
      </c>
      <c r="O660" s="19" t="str">
        <f>IF(A660&gt;'PL2'!$C$2+553,IF(A660='PL2'!$C$2+554,1,O659+1), "")</f>
        <v/>
      </c>
    </row>
    <row r="661" spans="1:15" x14ac:dyDescent="0.55000000000000004">
      <c r="A661">
        <v>659</v>
      </c>
      <c r="B661" s="2">
        <v>40481</v>
      </c>
      <c r="C661">
        <v>1.9300000742077831E-2</v>
      </c>
      <c r="D661">
        <v>2.5104699656367298E-2</v>
      </c>
      <c r="E661">
        <v>12600</v>
      </c>
      <c r="F661" s="20">
        <f t="shared" si="24"/>
        <v>9686.6328886154588</v>
      </c>
      <c r="G661">
        <v>0.1988999992609024</v>
      </c>
      <c r="H661">
        <v>1926.670043945312</v>
      </c>
      <c r="I661" s="19">
        <f t="shared" si="25"/>
        <v>2506.1399906873703</v>
      </c>
      <c r="K661" s="70">
        <f t="shared" si="22"/>
        <v>-1</v>
      </c>
      <c r="L661" s="3">
        <f>IF(AND(O661&gt;0,O661&lt;366),+'PL2'!$N$3+1,IF(AND(O661&gt;365,O661&lt;731),+'PL2'!$O$3+1,IF(AND(O661&gt;730,O661&lt;1096),+'PL2'!$P$3+1,IF(AND(O661&gt;1095,O661&lt;1461),+'PL2'!$Q$3+1,IF(AND(O661&gt;1460,O661&lt;3000),+'PL2'!$R$3+1,0)))))</f>
        <v>0</v>
      </c>
      <c r="M661" s="3">
        <f>IF(AND(O661&gt;0,O661&lt;366),+'PL2'!$N$2+1,IF(AND(O661&gt;365,O661&lt;731),+'PL2'!$O$2+1,IF(AND(O661&gt;730,O661&lt;1096),+'PL2'!$P$2+1,IF(AND(O661&gt;1095,O661&lt;1461),+'PL2'!$Q$2+1,IF(AND(O661&gt;1460,O661&lt;1826),+'PL2'!$R$2+1,IF(AND(O661&gt;1825,O661&lt;2190),+'PL2'!$S$2+1,0))))))</f>
        <v>0</v>
      </c>
      <c r="N661" s="70">
        <f t="shared" si="23"/>
        <v>-1</v>
      </c>
      <c r="O661" s="19" t="str">
        <f>IF(A661&gt;'PL2'!$C$2+553,IF(A661='PL2'!$C$2+554,1,O660+1), "")</f>
        <v/>
      </c>
    </row>
    <row r="662" spans="1:15" x14ac:dyDescent="0.55000000000000004">
      <c r="A662">
        <v>660</v>
      </c>
      <c r="B662" s="2">
        <v>40482</v>
      </c>
      <c r="C662">
        <v>1.9300000742077831E-2</v>
      </c>
      <c r="D662">
        <v>2.7971800416707989E-2</v>
      </c>
      <c r="E662">
        <v>8950</v>
      </c>
      <c r="F662" s="20">
        <f t="shared" si="24"/>
        <v>6175.3267243541213</v>
      </c>
      <c r="G662">
        <v>0.19249999523162839</v>
      </c>
      <c r="H662">
        <v>1188.75</v>
      </c>
      <c r="I662" s="19">
        <f t="shared" si="25"/>
        <v>1722.8749573230741</v>
      </c>
      <c r="K662" s="70">
        <f t="shared" si="22"/>
        <v>-1</v>
      </c>
      <c r="L662" s="3">
        <f>IF(AND(O662&gt;0,O662&lt;366),+'PL2'!$N$3+1,IF(AND(O662&gt;365,O662&lt;731),+'PL2'!$O$3+1,IF(AND(O662&gt;730,O662&lt;1096),+'PL2'!$P$3+1,IF(AND(O662&gt;1095,O662&lt;1461),+'PL2'!$Q$3+1,IF(AND(O662&gt;1460,O662&lt;3000),+'PL2'!$R$3+1,0)))))</f>
        <v>0</v>
      </c>
      <c r="M662" s="3">
        <f>IF(AND(O662&gt;0,O662&lt;366),+'PL2'!$N$2+1,IF(AND(O662&gt;365,O662&lt;731),+'PL2'!$O$2+1,IF(AND(O662&gt;730,O662&lt;1096),+'PL2'!$P$2+1,IF(AND(O662&gt;1095,O662&lt;1461),+'PL2'!$Q$2+1,IF(AND(O662&gt;1460,O662&lt;1826),+'PL2'!$R$2+1,IF(AND(O662&gt;1825,O662&lt;2190),+'PL2'!$S$2+1,0))))))</f>
        <v>0</v>
      </c>
      <c r="N662" s="70">
        <f t="shared" si="23"/>
        <v>-1</v>
      </c>
      <c r="O662" s="19" t="str">
        <f>IF(A662&gt;'PL2'!$C$2+553,IF(A662='PL2'!$C$2+554,1,O661+1), "")</f>
        <v/>
      </c>
    </row>
    <row r="663" spans="1:15" x14ac:dyDescent="0.55000000000000004">
      <c r="A663">
        <v>661</v>
      </c>
      <c r="B663" s="2">
        <v>40483</v>
      </c>
      <c r="C663">
        <v>1.940000057220459E-2</v>
      </c>
      <c r="D663">
        <v>2.7971800416707989E-2</v>
      </c>
      <c r="E663">
        <v>8850</v>
      </c>
      <c r="F663" s="20">
        <f t="shared" si="24"/>
        <v>6137.967614035224</v>
      </c>
      <c r="G663">
        <v>0.19550000131130221</v>
      </c>
      <c r="H663">
        <v>1199.969970703125</v>
      </c>
      <c r="I663" s="19">
        <f t="shared" si="25"/>
        <v>1730.1750116050246</v>
      </c>
      <c r="K663" s="70">
        <f t="shared" si="22"/>
        <v>-1</v>
      </c>
      <c r="L663" s="3">
        <f>IF(AND(O663&gt;0,O663&lt;366),+'PL2'!$N$3+1,IF(AND(O663&gt;365,O663&lt;731),+'PL2'!$O$3+1,IF(AND(O663&gt;730,O663&lt;1096),+'PL2'!$P$3+1,IF(AND(O663&gt;1095,O663&lt;1461),+'PL2'!$Q$3+1,IF(AND(O663&gt;1460,O663&lt;3000),+'PL2'!$R$3+1,0)))))</f>
        <v>0</v>
      </c>
      <c r="M663" s="3">
        <f>IF(AND(O663&gt;0,O663&lt;366),+'PL2'!$N$2+1,IF(AND(O663&gt;365,O663&lt;731),+'PL2'!$O$2+1,IF(AND(O663&gt;730,O663&lt;1096),+'PL2'!$P$2+1,IF(AND(O663&gt;1095,O663&lt;1461),+'PL2'!$Q$2+1,IF(AND(O663&gt;1460,O663&lt;1826),+'PL2'!$R$2+1,IF(AND(O663&gt;1825,O663&lt;2190),+'PL2'!$S$2+1,0))))))</f>
        <v>0</v>
      </c>
      <c r="N663" s="70">
        <f t="shared" si="23"/>
        <v>-1</v>
      </c>
      <c r="O663" s="19" t="str">
        <f>IF(A663&gt;'PL2'!$C$2+553,IF(A663='PL2'!$C$2+554,1,O662+1), "")</f>
        <v/>
      </c>
    </row>
    <row r="664" spans="1:15" x14ac:dyDescent="0.55000000000000004">
      <c r="A664">
        <v>662</v>
      </c>
      <c r="B664" s="2">
        <v>40484</v>
      </c>
      <c r="C664">
        <v>1.940000057220459E-2</v>
      </c>
      <c r="D664">
        <v>2.5820100679993629E-2</v>
      </c>
      <c r="E664">
        <v>8800</v>
      </c>
      <c r="F664" s="20">
        <f t="shared" si="24"/>
        <v>6611.9031506209649</v>
      </c>
      <c r="G664">
        <v>0.1938000023365021</v>
      </c>
      <c r="H664">
        <v>1281.390014648438</v>
      </c>
      <c r="I664" s="19">
        <f t="shared" si="25"/>
        <v>1705.4400205612185</v>
      </c>
      <c r="K664" s="70">
        <f t="shared" si="22"/>
        <v>-1</v>
      </c>
      <c r="L664" s="3">
        <f>IF(AND(O664&gt;0,O664&lt;366),+'PL2'!$N$3+1,IF(AND(O664&gt;365,O664&lt;731),+'PL2'!$O$3+1,IF(AND(O664&gt;730,O664&lt;1096),+'PL2'!$P$3+1,IF(AND(O664&gt;1095,O664&lt;1461),+'PL2'!$Q$3+1,IF(AND(O664&gt;1460,O664&lt;3000),+'PL2'!$R$3+1,0)))))</f>
        <v>0</v>
      </c>
      <c r="M664" s="3">
        <f>IF(AND(O664&gt;0,O664&lt;366),+'PL2'!$N$2+1,IF(AND(O664&gt;365,O664&lt;731),+'PL2'!$O$2+1,IF(AND(O664&gt;730,O664&lt;1096),+'PL2'!$P$2+1,IF(AND(O664&gt;1095,O664&lt;1461),+'PL2'!$Q$2+1,IF(AND(O664&gt;1460,O664&lt;1826),+'PL2'!$R$2+1,IF(AND(O664&gt;1825,O664&lt;2190),+'PL2'!$S$2+1,0))))))</f>
        <v>0</v>
      </c>
      <c r="N664" s="70">
        <f t="shared" si="23"/>
        <v>-1</v>
      </c>
      <c r="O664" s="19" t="str">
        <f>IF(A664&gt;'PL2'!$C$2+553,IF(A664='PL2'!$C$2+554,1,O663+1), "")</f>
        <v/>
      </c>
    </row>
    <row r="665" spans="1:15" x14ac:dyDescent="0.55000000000000004">
      <c r="A665">
        <v>663</v>
      </c>
      <c r="B665" s="2">
        <v>40485</v>
      </c>
      <c r="C665">
        <v>1.940000057220459E-2</v>
      </c>
      <c r="D665">
        <v>2.5820100679993629E-2</v>
      </c>
      <c r="E665">
        <v>9500</v>
      </c>
      <c r="F665" s="20">
        <f t="shared" si="24"/>
        <v>7137.8499921476323</v>
      </c>
      <c r="G665">
        <v>0.19310000538825989</v>
      </c>
      <c r="H665">
        <v>1378.319946289062</v>
      </c>
      <c r="I665" s="19">
        <f t="shared" si="25"/>
        <v>1834.4500511884689</v>
      </c>
      <c r="K665" s="70">
        <f t="shared" si="22"/>
        <v>-1</v>
      </c>
      <c r="L665" s="3">
        <f>IF(AND(O665&gt;0,O665&lt;366),+'PL2'!$N$3+1,IF(AND(O665&gt;365,O665&lt;731),+'PL2'!$O$3+1,IF(AND(O665&gt;730,O665&lt;1096),+'PL2'!$P$3+1,IF(AND(O665&gt;1095,O665&lt;1461),+'PL2'!$Q$3+1,IF(AND(O665&gt;1460,O665&lt;3000),+'PL2'!$R$3+1,0)))))</f>
        <v>0</v>
      </c>
      <c r="M665" s="3">
        <f>IF(AND(O665&gt;0,O665&lt;366),+'PL2'!$N$2+1,IF(AND(O665&gt;365,O665&lt;731),+'PL2'!$O$2+1,IF(AND(O665&gt;730,O665&lt;1096),+'PL2'!$P$2+1,IF(AND(O665&gt;1095,O665&lt;1461),+'PL2'!$Q$2+1,IF(AND(O665&gt;1460,O665&lt;1826),+'PL2'!$R$2+1,IF(AND(O665&gt;1825,O665&lt;2190),+'PL2'!$S$2+1,0))))))</f>
        <v>0</v>
      </c>
      <c r="N665" s="70">
        <f t="shared" si="23"/>
        <v>-1</v>
      </c>
      <c r="O665" s="19" t="str">
        <f>IF(A665&gt;'PL2'!$C$2+553,IF(A665='PL2'!$C$2+554,1,O664+1), "")</f>
        <v/>
      </c>
    </row>
    <row r="666" spans="1:15" x14ac:dyDescent="0.55000000000000004">
      <c r="A666">
        <v>664</v>
      </c>
      <c r="B666" s="2">
        <v>40486</v>
      </c>
      <c r="C666">
        <v>1.9500000402331349E-2</v>
      </c>
      <c r="D666">
        <v>2.9355000704526901E-2</v>
      </c>
      <c r="E666">
        <v>10050</v>
      </c>
      <c r="F666" s="20">
        <f t="shared" si="24"/>
        <v>6676.0347245778912</v>
      </c>
      <c r="G666">
        <v>0.23000000417232511</v>
      </c>
      <c r="H666">
        <v>1535.489990234375</v>
      </c>
      <c r="I666" s="19">
        <f t="shared" si="25"/>
        <v>2311.5000419318671</v>
      </c>
      <c r="K666" s="70">
        <f t="shared" si="22"/>
        <v>-1</v>
      </c>
      <c r="L666" s="3">
        <f>IF(AND(O666&gt;0,O666&lt;366),+'PL2'!$N$3+1,IF(AND(O666&gt;365,O666&lt;731),+'PL2'!$O$3+1,IF(AND(O666&gt;730,O666&lt;1096),+'PL2'!$P$3+1,IF(AND(O666&gt;1095,O666&lt;1461),+'PL2'!$Q$3+1,IF(AND(O666&gt;1460,O666&lt;3000),+'PL2'!$R$3+1,0)))))</f>
        <v>0</v>
      </c>
      <c r="M666" s="3">
        <f>IF(AND(O666&gt;0,O666&lt;366),+'PL2'!$N$2+1,IF(AND(O666&gt;365,O666&lt;731),+'PL2'!$O$2+1,IF(AND(O666&gt;730,O666&lt;1096),+'PL2'!$P$2+1,IF(AND(O666&gt;1095,O666&lt;1461),+'PL2'!$Q$2+1,IF(AND(O666&gt;1460,O666&lt;1826),+'PL2'!$R$2+1,IF(AND(O666&gt;1825,O666&lt;2190),+'PL2'!$S$2+1,0))))))</f>
        <v>0</v>
      </c>
      <c r="N666" s="70">
        <f t="shared" si="23"/>
        <v>-1</v>
      </c>
      <c r="O666" s="19" t="str">
        <f>IF(A666&gt;'PL2'!$C$2+553,IF(A666='PL2'!$C$2+554,1,O665+1), "")</f>
        <v/>
      </c>
    </row>
    <row r="667" spans="1:15" x14ac:dyDescent="0.55000000000000004">
      <c r="A667">
        <v>665</v>
      </c>
      <c r="B667" s="2">
        <v>40487</v>
      </c>
      <c r="C667">
        <v>1.9500000402331349E-2</v>
      </c>
      <c r="D667">
        <v>2.9355000704526901E-2</v>
      </c>
      <c r="E667">
        <v>10950</v>
      </c>
      <c r="F667" s="20">
        <f t="shared" si="24"/>
        <v>7273.88858051024</v>
      </c>
      <c r="G667">
        <v>0.25999999046325678</v>
      </c>
      <c r="H667">
        <v>1891.2099609375</v>
      </c>
      <c r="I667" s="19">
        <f t="shared" si="25"/>
        <v>2846.9998955726619</v>
      </c>
      <c r="K667" s="70">
        <f t="shared" si="22"/>
        <v>-1</v>
      </c>
      <c r="L667" s="3">
        <f>IF(AND(O667&gt;0,O667&lt;366),+'PL2'!$N$3+1,IF(AND(O667&gt;365,O667&lt;731),+'PL2'!$O$3+1,IF(AND(O667&gt;730,O667&lt;1096),+'PL2'!$P$3+1,IF(AND(O667&gt;1095,O667&lt;1461),+'PL2'!$Q$3+1,IF(AND(O667&gt;1460,O667&lt;3000),+'PL2'!$R$3+1,0)))))</f>
        <v>0</v>
      </c>
      <c r="M667" s="3">
        <f>IF(AND(O667&gt;0,O667&lt;366),+'PL2'!$N$2+1,IF(AND(O667&gt;365,O667&lt;731),+'PL2'!$O$2+1,IF(AND(O667&gt;730,O667&lt;1096),+'PL2'!$P$2+1,IF(AND(O667&gt;1095,O667&lt;1461),+'PL2'!$Q$2+1,IF(AND(O667&gt;1460,O667&lt;1826),+'PL2'!$R$2+1,IF(AND(O667&gt;1825,O667&lt;2190),+'PL2'!$S$2+1,0))))))</f>
        <v>0</v>
      </c>
      <c r="N667" s="70">
        <f t="shared" si="23"/>
        <v>-1</v>
      </c>
      <c r="O667" s="19" t="str">
        <f>IF(A667&gt;'PL2'!$C$2+553,IF(A667='PL2'!$C$2+554,1,O666+1), "")</f>
        <v/>
      </c>
    </row>
    <row r="668" spans="1:15" x14ac:dyDescent="0.55000000000000004">
      <c r="A668">
        <v>666</v>
      </c>
      <c r="B668" s="2">
        <v>40488</v>
      </c>
      <c r="C668">
        <v>1.9500000402331349E-2</v>
      </c>
      <c r="D668">
        <v>3.1045600771903992E-2</v>
      </c>
      <c r="E668">
        <v>10900</v>
      </c>
      <c r="F668" s="20">
        <f t="shared" si="24"/>
        <v>6846.3807786180023</v>
      </c>
      <c r="G668">
        <v>0.38999998569488531</v>
      </c>
      <c r="H668">
        <v>2670.090087890625</v>
      </c>
      <c r="I668" s="19">
        <f t="shared" si="25"/>
        <v>4250.9998440742502</v>
      </c>
      <c r="K668" s="70">
        <f t="shared" si="22"/>
        <v>-1</v>
      </c>
      <c r="L668" s="3">
        <f>IF(AND(O668&gt;0,O668&lt;366),+'PL2'!$N$3+1,IF(AND(O668&gt;365,O668&lt;731),+'PL2'!$O$3+1,IF(AND(O668&gt;730,O668&lt;1096),+'PL2'!$P$3+1,IF(AND(O668&gt;1095,O668&lt;1461),+'PL2'!$Q$3+1,IF(AND(O668&gt;1460,O668&lt;3000),+'PL2'!$R$3+1,0)))))</f>
        <v>0</v>
      </c>
      <c r="M668" s="3">
        <f>IF(AND(O668&gt;0,O668&lt;366),+'PL2'!$N$2+1,IF(AND(O668&gt;365,O668&lt;731),+'PL2'!$O$2+1,IF(AND(O668&gt;730,O668&lt;1096),+'PL2'!$P$2+1,IF(AND(O668&gt;1095,O668&lt;1461),+'PL2'!$Q$2+1,IF(AND(O668&gt;1460,O668&lt;1826),+'PL2'!$R$2+1,IF(AND(O668&gt;1825,O668&lt;2190),+'PL2'!$S$2+1,0))))))</f>
        <v>0</v>
      </c>
      <c r="N668" s="70">
        <f t="shared" si="23"/>
        <v>-1</v>
      </c>
      <c r="O668" s="19" t="str">
        <f>IF(A668&gt;'PL2'!$C$2+553,IF(A668='PL2'!$C$2+554,1,O667+1), "")</f>
        <v/>
      </c>
    </row>
    <row r="669" spans="1:15" x14ac:dyDescent="0.55000000000000004">
      <c r="A669">
        <v>667</v>
      </c>
      <c r="B669" s="2">
        <v>40489</v>
      </c>
      <c r="C669">
        <v>1.9600000232458111E-2</v>
      </c>
      <c r="D669">
        <v>3.1045600771903992E-2</v>
      </c>
      <c r="E669">
        <v>12050</v>
      </c>
      <c r="F669" s="20">
        <f t="shared" si="24"/>
        <v>7607.5191630648415</v>
      </c>
      <c r="G669">
        <v>0.34000000357627869</v>
      </c>
      <c r="H669">
        <v>2586.56005859375</v>
      </c>
      <c r="I669" s="19">
        <f t="shared" si="25"/>
        <v>4097.0000430941582</v>
      </c>
      <c r="K669" s="70">
        <f t="shared" si="22"/>
        <v>-1</v>
      </c>
      <c r="L669" s="3">
        <f>IF(AND(O669&gt;0,O669&lt;366),+'PL2'!$N$3+1,IF(AND(O669&gt;365,O669&lt;731),+'PL2'!$O$3+1,IF(AND(O669&gt;730,O669&lt;1096),+'PL2'!$P$3+1,IF(AND(O669&gt;1095,O669&lt;1461),+'PL2'!$Q$3+1,IF(AND(O669&gt;1460,O669&lt;3000),+'PL2'!$R$3+1,0)))))</f>
        <v>0</v>
      </c>
      <c r="M669" s="3">
        <f>IF(AND(O669&gt;0,O669&lt;366),+'PL2'!$N$2+1,IF(AND(O669&gt;365,O669&lt;731),+'PL2'!$O$2+1,IF(AND(O669&gt;730,O669&lt;1096),+'PL2'!$P$2+1,IF(AND(O669&gt;1095,O669&lt;1461),+'PL2'!$Q$2+1,IF(AND(O669&gt;1460,O669&lt;1826),+'PL2'!$R$2+1,IF(AND(O669&gt;1825,O669&lt;2190),+'PL2'!$S$2+1,0))))))</f>
        <v>0</v>
      </c>
      <c r="N669" s="70">
        <f t="shared" si="23"/>
        <v>-1</v>
      </c>
      <c r="O669" s="19" t="str">
        <f>IF(A669&gt;'PL2'!$C$2+553,IF(A669='PL2'!$C$2+554,1,O668+1), "")</f>
        <v/>
      </c>
    </row>
    <row r="670" spans="1:15" x14ac:dyDescent="0.55000000000000004">
      <c r="A670">
        <v>668</v>
      </c>
      <c r="B670" s="2">
        <v>40490</v>
      </c>
      <c r="C670">
        <v>1.9600000232458111E-2</v>
      </c>
      <c r="D670">
        <v>4.0113400667905807E-2</v>
      </c>
      <c r="E670">
        <v>13750.7998046875</v>
      </c>
      <c r="F670" s="20">
        <f t="shared" si="24"/>
        <v>6718.8439494235108</v>
      </c>
      <c r="G670">
        <v>0.24300000071525571</v>
      </c>
      <c r="H670">
        <v>1632.680053710938</v>
      </c>
      <c r="I670" s="19">
        <f t="shared" si="25"/>
        <v>3341.4443623744005</v>
      </c>
      <c r="K670" s="70">
        <f t="shared" si="22"/>
        <v>-1</v>
      </c>
      <c r="L670" s="3">
        <f>IF(AND(O670&gt;0,O670&lt;366),+'PL2'!$N$3+1,IF(AND(O670&gt;365,O670&lt;731),+'PL2'!$O$3+1,IF(AND(O670&gt;730,O670&lt;1096),+'PL2'!$P$3+1,IF(AND(O670&gt;1095,O670&lt;1461),+'PL2'!$Q$3+1,IF(AND(O670&gt;1460,O670&lt;3000),+'PL2'!$R$3+1,0)))))</f>
        <v>0</v>
      </c>
      <c r="M670" s="3">
        <f>IF(AND(O670&gt;0,O670&lt;366),+'PL2'!$N$2+1,IF(AND(O670&gt;365,O670&lt;731),+'PL2'!$O$2+1,IF(AND(O670&gt;730,O670&lt;1096),+'PL2'!$P$2+1,IF(AND(O670&gt;1095,O670&lt;1461),+'PL2'!$Q$2+1,IF(AND(O670&gt;1460,O670&lt;1826),+'PL2'!$R$2+1,IF(AND(O670&gt;1825,O670&lt;2190),+'PL2'!$S$2+1,0))))))</f>
        <v>0</v>
      </c>
      <c r="N670" s="70">
        <f t="shared" si="23"/>
        <v>-1</v>
      </c>
      <c r="O670" s="19" t="str">
        <f>IF(A670&gt;'PL2'!$C$2+553,IF(A670='PL2'!$C$2+554,1,O669+1), "")</f>
        <v/>
      </c>
    </row>
    <row r="671" spans="1:15" x14ac:dyDescent="0.55000000000000004">
      <c r="A671">
        <v>669</v>
      </c>
      <c r="B671" s="2">
        <v>40491</v>
      </c>
      <c r="C671">
        <v>1.9600000232458111E-2</v>
      </c>
      <c r="D671">
        <v>4.0113400667905807E-2</v>
      </c>
      <c r="E671">
        <v>10850</v>
      </c>
      <c r="F671" s="20">
        <f t="shared" si="24"/>
        <v>5301.4703062140752</v>
      </c>
      <c r="G671">
        <v>0.2099999934434891</v>
      </c>
      <c r="H671">
        <v>1113.31005859375</v>
      </c>
      <c r="I671" s="19">
        <f t="shared" si="25"/>
        <v>2278.4999288618569</v>
      </c>
      <c r="K671" s="70">
        <f t="shared" si="22"/>
        <v>-1</v>
      </c>
      <c r="L671" s="3">
        <f>IF(AND(O671&gt;0,O671&lt;366),+'PL2'!$N$3+1,IF(AND(O671&gt;365,O671&lt;731),+'PL2'!$O$3+1,IF(AND(O671&gt;730,O671&lt;1096),+'PL2'!$P$3+1,IF(AND(O671&gt;1095,O671&lt;1461),+'PL2'!$Q$3+1,IF(AND(O671&gt;1460,O671&lt;3000),+'PL2'!$R$3+1,0)))))</f>
        <v>0</v>
      </c>
      <c r="M671" s="3">
        <f>IF(AND(O671&gt;0,O671&lt;366),+'PL2'!$N$2+1,IF(AND(O671&gt;365,O671&lt;731),+'PL2'!$O$2+1,IF(AND(O671&gt;730,O671&lt;1096),+'PL2'!$P$2+1,IF(AND(O671&gt;1095,O671&lt;1461),+'PL2'!$Q$2+1,IF(AND(O671&gt;1460,O671&lt;1826),+'PL2'!$R$2+1,IF(AND(O671&gt;1825,O671&lt;2190),+'PL2'!$S$2+1,0))))))</f>
        <v>0</v>
      </c>
      <c r="N671" s="70">
        <f t="shared" si="23"/>
        <v>-1</v>
      </c>
      <c r="O671" s="19" t="str">
        <f>IF(A671&gt;'PL2'!$C$2+553,IF(A671='PL2'!$C$2+554,1,O670+1), "")</f>
        <v/>
      </c>
    </row>
    <row r="672" spans="1:15" x14ac:dyDescent="0.55000000000000004">
      <c r="A672">
        <v>670</v>
      </c>
      <c r="B672" s="2">
        <v>40492</v>
      </c>
      <c r="C672">
        <v>1.970000006258488E-2</v>
      </c>
      <c r="D672">
        <v>4.3522100895643227E-2</v>
      </c>
      <c r="E672">
        <v>10150</v>
      </c>
      <c r="F672" s="20">
        <f t="shared" si="24"/>
        <v>4594.33245455421</v>
      </c>
      <c r="G672">
        <v>0.239999994635582</v>
      </c>
      <c r="H672">
        <v>1102.640014648438</v>
      </c>
      <c r="I672" s="19">
        <f t="shared" si="25"/>
        <v>2435.9999455511575</v>
      </c>
      <c r="K672" s="70">
        <f t="shared" si="22"/>
        <v>-1</v>
      </c>
      <c r="L672" s="3">
        <f>IF(AND(O672&gt;0,O672&lt;366),+'PL2'!$N$3+1,IF(AND(O672&gt;365,O672&lt;731),+'PL2'!$O$3+1,IF(AND(O672&gt;730,O672&lt;1096),+'PL2'!$P$3+1,IF(AND(O672&gt;1095,O672&lt;1461),+'PL2'!$Q$3+1,IF(AND(O672&gt;1460,O672&lt;3000),+'PL2'!$R$3+1,0)))))</f>
        <v>0</v>
      </c>
      <c r="M672" s="3">
        <f>IF(AND(O672&gt;0,O672&lt;366),+'PL2'!$N$2+1,IF(AND(O672&gt;365,O672&lt;731),+'PL2'!$O$2+1,IF(AND(O672&gt;730,O672&lt;1096),+'PL2'!$P$2+1,IF(AND(O672&gt;1095,O672&lt;1461),+'PL2'!$Q$2+1,IF(AND(O672&gt;1460,O672&lt;1826),+'PL2'!$R$2+1,IF(AND(O672&gt;1825,O672&lt;2190),+'PL2'!$S$2+1,0))))))</f>
        <v>0</v>
      </c>
      <c r="N672" s="70">
        <f t="shared" si="23"/>
        <v>-1</v>
      </c>
      <c r="O672" s="19" t="str">
        <f>IF(A672&gt;'PL2'!$C$2+553,IF(A672='PL2'!$C$2+554,1,O671+1), "")</f>
        <v/>
      </c>
    </row>
    <row r="673" spans="1:15" x14ac:dyDescent="0.55000000000000004">
      <c r="A673">
        <v>671</v>
      </c>
      <c r="B673" s="2">
        <v>40493</v>
      </c>
      <c r="C673">
        <v>1.970000006258488E-2</v>
      </c>
      <c r="D673">
        <v>4.3522100895643227E-2</v>
      </c>
      <c r="E673">
        <v>10950</v>
      </c>
      <c r="F673" s="20">
        <f t="shared" si="24"/>
        <v>4956.4473278195665</v>
      </c>
      <c r="G673">
        <v>0.22310000658035281</v>
      </c>
      <c r="H673">
        <v>1105.780029296875</v>
      </c>
      <c r="I673" s="19">
        <f t="shared" si="25"/>
        <v>2442.9450720548634</v>
      </c>
      <c r="K673" s="70">
        <f t="shared" si="22"/>
        <v>-1</v>
      </c>
      <c r="L673" s="3">
        <f>IF(AND(O673&gt;0,O673&lt;366),+'PL2'!$N$3+1,IF(AND(O673&gt;365,O673&lt;731),+'PL2'!$O$3+1,IF(AND(O673&gt;730,O673&lt;1096),+'PL2'!$P$3+1,IF(AND(O673&gt;1095,O673&lt;1461),+'PL2'!$Q$3+1,IF(AND(O673&gt;1460,O673&lt;3000),+'PL2'!$R$3+1,0)))))</f>
        <v>0</v>
      </c>
      <c r="M673" s="3">
        <f>IF(AND(O673&gt;0,O673&lt;366),+'PL2'!$N$2+1,IF(AND(O673&gt;365,O673&lt;731),+'PL2'!$O$2+1,IF(AND(O673&gt;730,O673&lt;1096),+'PL2'!$P$2+1,IF(AND(O673&gt;1095,O673&lt;1461),+'PL2'!$Q$2+1,IF(AND(O673&gt;1460,O673&lt;1826),+'PL2'!$R$2+1,IF(AND(O673&gt;1825,O673&lt;2190),+'PL2'!$S$2+1,0))))))</f>
        <v>0</v>
      </c>
      <c r="N673" s="70">
        <f t="shared" si="23"/>
        <v>-1</v>
      </c>
      <c r="O673" s="19" t="str">
        <f>IF(A673&gt;'PL2'!$C$2+553,IF(A673='PL2'!$C$2+554,1,O672+1), "")</f>
        <v/>
      </c>
    </row>
    <row r="674" spans="1:15" x14ac:dyDescent="0.55000000000000004">
      <c r="A674">
        <v>672</v>
      </c>
      <c r="B674" s="2">
        <v>40494</v>
      </c>
      <c r="C674">
        <v>1.970000006258488E-2</v>
      </c>
      <c r="D674">
        <v>3.8561098277568817E-2</v>
      </c>
      <c r="E674">
        <v>8450</v>
      </c>
      <c r="F674" s="20">
        <f t="shared" si="24"/>
        <v>4316.9154397678485</v>
      </c>
      <c r="G674">
        <v>0.26820001006126398</v>
      </c>
      <c r="H674">
        <v>1157.800048828125</v>
      </c>
      <c r="I674" s="19">
        <f t="shared" si="25"/>
        <v>2266.2900850176807</v>
      </c>
      <c r="K674" s="70">
        <f t="shared" si="22"/>
        <v>-1</v>
      </c>
      <c r="L674" s="3">
        <f>IF(AND(O674&gt;0,O674&lt;366),+'PL2'!$N$3+1,IF(AND(O674&gt;365,O674&lt;731),+'PL2'!$O$3+1,IF(AND(O674&gt;730,O674&lt;1096),+'PL2'!$P$3+1,IF(AND(O674&gt;1095,O674&lt;1461),+'PL2'!$Q$3+1,IF(AND(O674&gt;1460,O674&lt;3000),+'PL2'!$R$3+1,0)))))</f>
        <v>0</v>
      </c>
      <c r="M674" s="3">
        <f>IF(AND(O674&gt;0,O674&lt;366),+'PL2'!$N$2+1,IF(AND(O674&gt;365,O674&lt;731),+'PL2'!$O$2+1,IF(AND(O674&gt;730,O674&lt;1096),+'PL2'!$P$2+1,IF(AND(O674&gt;1095,O674&lt;1461),+'PL2'!$Q$2+1,IF(AND(O674&gt;1460,O674&lt;1826),+'PL2'!$R$2+1,IF(AND(O674&gt;1825,O674&lt;2190),+'PL2'!$S$2+1,0))))))</f>
        <v>0</v>
      </c>
      <c r="N674" s="70">
        <f t="shared" si="23"/>
        <v>-1</v>
      </c>
      <c r="O674" s="19" t="str">
        <f>IF(A674&gt;'PL2'!$C$2+553,IF(A674='PL2'!$C$2+554,1,O673+1), "")</f>
        <v/>
      </c>
    </row>
    <row r="675" spans="1:15" x14ac:dyDescent="0.55000000000000004">
      <c r="A675">
        <v>673</v>
      </c>
      <c r="B675" s="2">
        <v>40495</v>
      </c>
      <c r="C675">
        <v>1.9799999892711639E-2</v>
      </c>
      <c r="D675">
        <v>3.8561098277568817E-2</v>
      </c>
      <c r="E675">
        <v>11150</v>
      </c>
      <c r="F675" s="20">
        <f t="shared" si="24"/>
        <v>5725.199972640763</v>
      </c>
      <c r="G675">
        <v>0.27599999308586121</v>
      </c>
      <c r="H675">
        <v>1580.160034179688</v>
      </c>
      <c r="I675" s="19">
        <f t="shared" si="25"/>
        <v>3077.3999229073524</v>
      </c>
      <c r="K675" s="70">
        <f t="shared" si="22"/>
        <v>-1</v>
      </c>
      <c r="L675" s="3">
        <f>IF(AND(O675&gt;0,O675&lt;366),+'PL2'!$N$3+1,IF(AND(O675&gt;365,O675&lt;731),+'PL2'!$O$3+1,IF(AND(O675&gt;730,O675&lt;1096),+'PL2'!$P$3+1,IF(AND(O675&gt;1095,O675&lt;1461),+'PL2'!$Q$3+1,IF(AND(O675&gt;1460,O675&lt;3000),+'PL2'!$R$3+1,0)))))</f>
        <v>0</v>
      </c>
      <c r="M675" s="3">
        <f>IF(AND(O675&gt;0,O675&lt;366),+'PL2'!$N$2+1,IF(AND(O675&gt;365,O675&lt;731),+'PL2'!$O$2+1,IF(AND(O675&gt;730,O675&lt;1096),+'PL2'!$P$2+1,IF(AND(O675&gt;1095,O675&lt;1461),+'PL2'!$Q$2+1,IF(AND(O675&gt;1460,O675&lt;1826),+'PL2'!$R$2+1,IF(AND(O675&gt;1825,O675&lt;2190),+'PL2'!$S$2+1,0))))))</f>
        <v>0</v>
      </c>
      <c r="N675" s="70">
        <f t="shared" si="23"/>
        <v>-1</v>
      </c>
      <c r="O675" s="19" t="str">
        <f>IF(A675&gt;'PL2'!$C$2+553,IF(A675='PL2'!$C$2+554,1,O674+1), "")</f>
        <v/>
      </c>
    </row>
    <row r="676" spans="1:15" x14ac:dyDescent="0.55000000000000004">
      <c r="A676">
        <v>674</v>
      </c>
      <c r="B676" s="2">
        <v>40496</v>
      </c>
      <c r="C676">
        <v>1.9799999892711639E-2</v>
      </c>
      <c r="D676">
        <v>5.3669799119234092E-2</v>
      </c>
      <c r="E676">
        <v>12800</v>
      </c>
      <c r="F676" s="20">
        <f t="shared" si="24"/>
        <v>4722.2088173585425</v>
      </c>
      <c r="G676">
        <v>0.27900001406669622</v>
      </c>
      <c r="H676">
        <v>1317.5</v>
      </c>
      <c r="I676" s="19">
        <f t="shared" si="25"/>
        <v>3571.2001800537118</v>
      </c>
      <c r="K676" s="70">
        <f t="shared" si="22"/>
        <v>-1</v>
      </c>
      <c r="L676" s="3">
        <f>IF(AND(O676&gt;0,O676&lt;366),+'PL2'!$N$3+1,IF(AND(O676&gt;365,O676&lt;731),+'PL2'!$O$3+1,IF(AND(O676&gt;730,O676&lt;1096),+'PL2'!$P$3+1,IF(AND(O676&gt;1095,O676&lt;1461),+'PL2'!$Q$3+1,IF(AND(O676&gt;1460,O676&lt;3000),+'PL2'!$R$3+1,0)))))</f>
        <v>0</v>
      </c>
      <c r="M676" s="3">
        <f>IF(AND(O676&gt;0,O676&lt;366),+'PL2'!$N$2+1,IF(AND(O676&gt;365,O676&lt;731),+'PL2'!$O$2+1,IF(AND(O676&gt;730,O676&lt;1096),+'PL2'!$P$2+1,IF(AND(O676&gt;1095,O676&lt;1461),+'PL2'!$Q$2+1,IF(AND(O676&gt;1460,O676&lt;1826),+'PL2'!$R$2+1,IF(AND(O676&gt;1825,O676&lt;2190),+'PL2'!$S$2+1,0))))))</f>
        <v>0</v>
      </c>
      <c r="N676" s="70">
        <f t="shared" si="23"/>
        <v>-1</v>
      </c>
      <c r="O676" s="19" t="str">
        <f>IF(A676&gt;'PL2'!$C$2+553,IF(A676='PL2'!$C$2+554,1,O675+1), "")</f>
        <v/>
      </c>
    </row>
    <row r="677" spans="1:15" x14ac:dyDescent="0.55000000000000004">
      <c r="A677">
        <v>675</v>
      </c>
      <c r="B677" s="2">
        <v>40497</v>
      </c>
      <c r="C677">
        <v>1.9799999892711639E-2</v>
      </c>
      <c r="D677">
        <v>5.3669799119234092E-2</v>
      </c>
      <c r="E677">
        <v>10000.5</v>
      </c>
      <c r="F677" s="20">
        <f t="shared" si="24"/>
        <v>3689.4100998432896</v>
      </c>
      <c r="G677">
        <v>0.26820001006126398</v>
      </c>
      <c r="H677">
        <v>989.5</v>
      </c>
      <c r="I677" s="19">
        <f t="shared" si="25"/>
        <v>2682.1342006176706</v>
      </c>
      <c r="K677" s="70">
        <f t="shared" si="22"/>
        <v>-1</v>
      </c>
      <c r="L677" s="3">
        <f>IF(AND(O677&gt;0,O677&lt;366),+'PL2'!$N$3+1,IF(AND(O677&gt;365,O677&lt;731),+'PL2'!$O$3+1,IF(AND(O677&gt;730,O677&lt;1096),+'PL2'!$P$3+1,IF(AND(O677&gt;1095,O677&lt;1461),+'PL2'!$Q$3+1,IF(AND(O677&gt;1460,O677&lt;3000),+'PL2'!$R$3+1,0)))))</f>
        <v>0</v>
      </c>
      <c r="M677" s="3">
        <f>IF(AND(O677&gt;0,O677&lt;366),+'PL2'!$N$2+1,IF(AND(O677&gt;365,O677&lt;731),+'PL2'!$O$2+1,IF(AND(O677&gt;730,O677&lt;1096),+'PL2'!$P$2+1,IF(AND(O677&gt;1095,O677&lt;1461),+'PL2'!$Q$2+1,IF(AND(O677&gt;1460,O677&lt;1826),+'PL2'!$R$2+1,IF(AND(O677&gt;1825,O677&lt;2190),+'PL2'!$S$2+1,0))))))</f>
        <v>0</v>
      </c>
      <c r="N677" s="70">
        <f t="shared" si="23"/>
        <v>-1</v>
      </c>
      <c r="O677" s="19" t="str">
        <f>IF(A677&gt;'PL2'!$C$2+553,IF(A677='PL2'!$C$2+554,1,O676+1), "")</f>
        <v/>
      </c>
    </row>
    <row r="678" spans="1:15" x14ac:dyDescent="0.55000000000000004">
      <c r="A678">
        <v>676</v>
      </c>
      <c r="B678" s="2">
        <v>40498</v>
      </c>
      <c r="C678">
        <v>1.9899999722838398E-2</v>
      </c>
      <c r="D678">
        <v>4.081609845161438E-2</v>
      </c>
      <c r="E678">
        <v>9850</v>
      </c>
      <c r="F678" s="20">
        <f t="shared" si="24"/>
        <v>4802.3942685831435</v>
      </c>
      <c r="G678">
        <v>0.2230000048875809</v>
      </c>
      <c r="H678">
        <v>1070.930053710938</v>
      </c>
      <c r="I678" s="19">
        <f t="shared" si="25"/>
        <v>2196.550048142672</v>
      </c>
      <c r="K678" s="70">
        <f t="shared" si="22"/>
        <v>-1</v>
      </c>
      <c r="L678" s="3">
        <f>IF(AND(O678&gt;0,O678&lt;366),+'PL2'!$N$3+1,IF(AND(O678&gt;365,O678&lt;731),+'PL2'!$O$3+1,IF(AND(O678&gt;730,O678&lt;1096),+'PL2'!$P$3+1,IF(AND(O678&gt;1095,O678&lt;1461),+'PL2'!$Q$3+1,IF(AND(O678&gt;1460,O678&lt;3000),+'PL2'!$R$3+1,0)))))</f>
        <v>0</v>
      </c>
      <c r="M678" s="3">
        <f>IF(AND(O678&gt;0,O678&lt;366),+'PL2'!$N$2+1,IF(AND(O678&gt;365,O678&lt;731),+'PL2'!$O$2+1,IF(AND(O678&gt;730,O678&lt;1096),+'PL2'!$P$2+1,IF(AND(O678&gt;1095,O678&lt;1461),+'PL2'!$Q$2+1,IF(AND(O678&gt;1460,O678&lt;1826),+'PL2'!$R$2+1,IF(AND(O678&gt;1825,O678&lt;2190),+'PL2'!$S$2+1,0))))))</f>
        <v>0</v>
      </c>
      <c r="N678" s="70">
        <f t="shared" si="23"/>
        <v>-1</v>
      </c>
      <c r="O678" s="19" t="str">
        <f>IF(A678&gt;'PL2'!$C$2+553,IF(A678='PL2'!$C$2+554,1,O677+1), "")</f>
        <v/>
      </c>
    </row>
    <row r="679" spans="1:15" x14ac:dyDescent="0.55000000000000004">
      <c r="A679">
        <v>677</v>
      </c>
      <c r="B679" s="2">
        <v>40499</v>
      </c>
      <c r="C679">
        <v>1.9899999722838398E-2</v>
      </c>
      <c r="D679">
        <v>4.081609845161438E-2</v>
      </c>
      <c r="E679">
        <v>12350</v>
      </c>
      <c r="F679" s="20">
        <f t="shared" si="24"/>
        <v>6021.2760626397794</v>
      </c>
      <c r="G679">
        <v>0.22990000247955319</v>
      </c>
      <c r="H679">
        <v>1384.2900390625</v>
      </c>
      <c r="I679" s="19">
        <f t="shared" si="25"/>
        <v>2839.2650306224818</v>
      </c>
      <c r="K679" s="70">
        <f t="shared" si="22"/>
        <v>-1</v>
      </c>
      <c r="L679" s="3">
        <f>IF(AND(O679&gt;0,O679&lt;366),+'PL2'!$N$3+1,IF(AND(O679&gt;365,O679&lt;731),+'PL2'!$O$3+1,IF(AND(O679&gt;730,O679&lt;1096),+'PL2'!$P$3+1,IF(AND(O679&gt;1095,O679&lt;1461),+'PL2'!$Q$3+1,IF(AND(O679&gt;1460,O679&lt;3000),+'PL2'!$R$3+1,0)))))</f>
        <v>0</v>
      </c>
      <c r="M679" s="3">
        <f>IF(AND(O679&gt;0,O679&lt;366),+'PL2'!$N$2+1,IF(AND(O679&gt;365,O679&lt;731),+'PL2'!$O$2+1,IF(AND(O679&gt;730,O679&lt;1096),+'PL2'!$P$2+1,IF(AND(O679&gt;1095,O679&lt;1461),+'PL2'!$Q$2+1,IF(AND(O679&gt;1460,O679&lt;1826),+'PL2'!$R$2+1,IF(AND(O679&gt;1825,O679&lt;2190),+'PL2'!$S$2+1,0))))))</f>
        <v>0</v>
      </c>
      <c r="N679" s="70">
        <f t="shared" si="23"/>
        <v>-1</v>
      </c>
      <c r="O679" s="19" t="str">
        <f>IF(A679&gt;'PL2'!$C$2+553,IF(A679='PL2'!$C$2+554,1,O678+1), "")</f>
        <v/>
      </c>
    </row>
    <row r="680" spans="1:15" x14ac:dyDescent="0.55000000000000004">
      <c r="A680">
        <v>678</v>
      </c>
      <c r="B680" s="2">
        <v>40500</v>
      </c>
      <c r="C680">
        <v>1.9899999722838398E-2</v>
      </c>
      <c r="D680">
        <v>5.930740013718605E-2</v>
      </c>
      <c r="E680">
        <v>12850</v>
      </c>
      <c r="F680" s="20">
        <f t="shared" si="24"/>
        <v>4311.6878475025042</v>
      </c>
      <c r="G680">
        <v>0.26780000329017639</v>
      </c>
      <c r="H680">
        <v>1154.670043945312</v>
      </c>
      <c r="I680" s="19">
        <f t="shared" si="25"/>
        <v>3441.2300422787666</v>
      </c>
      <c r="K680" s="70">
        <f t="shared" si="22"/>
        <v>-1</v>
      </c>
      <c r="L680" s="3">
        <f>IF(AND(O680&gt;0,O680&lt;366),+'PL2'!$N$3+1,IF(AND(O680&gt;365,O680&lt;731),+'PL2'!$O$3+1,IF(AND(O680&gt;730,O680&lt;1096),+'PL2'!$P$3+1,IF(AND(O680&gt;1095,O680&lt;1461),+'PL2'!$Q$3+1,IF(AND(O680&gt;1460,O680&lt;3000),+'PL2'!$R$3+1,0)))))</f>
        <v>0</v>
      </c>
      <c r="M680" s="3">
        <f>IF(AND(O680&gt;0,O680&lt;366),+'PL2'!$N$2+1,IF(AND(O680&gt;365,O680&lt;731),+'PL2'!$O$2+1,IF(AND(O680&gt;730,O680&lt;1096),+'PL2'!$P$2+1,IF(AND(O680&gt;1095,O680&lt;1461),+'PL2'!$Q$2+1,IF(AND(O680&gt;1460,O680&lt;1826),+'PL2'!$R$2+1,IF(AND(O680&gt;1825,O680&lt;2190),+'PL2'!$S$2+1,0))))))</f>
        <v>0</v>
      </c>
      <c r="N680" s="70">
        <f t="shared" si="23"/>
        <v>-1</v>
      </c>
      <c r="O680" s="19" t="str">
        <f>IF(A680&gt;'PL2'!$C$2+553,IF(A680='PL2'!$C$2+554,1,O679+1), "")</f>
        <v/>
      </c>
    </row>
    <row r="681" spans="1:15" x14ac:dyDescent="0.55000000000000004">
      <c r="A681">
        <v>679</v>
      </c>
      <c r="B681" s="2">
        <v>40501</v>
      </c>
      <c r="C681">
        <v>1.9999999552965161E-2</v>
      </c>
      <c r="D681">
        <v>5.930740013718605E-2</v>
      </c>
      <c r="E681">
        <v>7500.080078125</v>
      </c>
      <c r="F681" s="20">
        <f t="shared" si="24"/>
        <v>2529.2222869781663</v>
      </c>
      <c r="G681">
        <v>0.2800000011920929</v>
      </c>
      <c r="H681">
        <v>708.1820068359375</v>
      </c>
      <c r="I681" s="19">
        <f t="shared" si="25"/>
        <v>2100.0224308157922</v>
      </c>
      <c r="K681" s="70">
        <f t="shared" si="22"/>
        <v>-1</v>
      </c>
      <c r="L681" s="3">
        <f>IF(AND(O681&gt;0,O681&lt;366),+'PL2'!$N$3+1,IF(AND(O681&gt;365,O681&lt;731),+'PL2'!$O$3+1,IF(AND(O681&gt;730,O681&lt;1096),+'PL2'!$P$3+1,IF(AND(O681&gt;1095,O681&lt;1461),+'PL2'!$Q$3+1,IF(AND(O681&gt;1460,O681&lt;3000),+'PL2'!$R$3+1,0)))))</f>
        <v>0</v>
      </c>
      <c r="M681" s="3">
        <f>IF(AND(O681&gt;0,O681&lt;366),+'PL2'!$N$2+1,IF(AND(O681&gt;365,O681&lt;731),+'PL2'!$O$2+1,IF(AND(O681&gt;730,O681&lt;1096),+'PL2'!$P$2+1,IF(AND(O681&gt;1095,O681&lt;1461),+'PL2'!$Q$2+1,IF(AND(O681&gt;1460,O681&lt;1826),+'PL2'!$R$2+1,IF(AND(O681&gt;1825,O681&lt;2190),+'PL2'!$S$2+1,0))))))</f>
        <v>0</v>
      </c>
      <c r="N681" s="70">
        <f t="shared" si="23"/>
        <v>-1</v>
      </c>
      <c r="O681" s="19" t="str">
        <f>IF(A681&gt;'PL2'!$C$2+553,IF(A681='PL2'!$C$2+554,1,O680+1), "")</f>
        <v/>
      </c>
    </row>
    <row r="682" spans="1:15" x14ac:dyDescent="0.55000000000000004">
      <c r="A682">
        <v>680</v>
      </c>
      <c r="B682" s="2">
        <v>40502</v>
      </c>
      <c r="C682">
        <v>1.9999999552965161E-2</v>
      </c>
      <c r="D682">
        <v>3.925589844584465E-2</v>
      </c>
      <c r="E682">
        <v>5801</v>
      </c>
      <c r="F682" s="20">
        <f t="shared" si="24"/>
        <v>2955.4793546963629</v>
      </c>
      <c r="G682">
        <v>0.28299999237060552</v>
      </c>
      <c r="H682">
        <v>836.4010009765625</v>
      </c>
      <c r="I682" s="19">
        <f t="shared" si="25"/>
        <v>1641.6829557418826</v>
      </c>
      <c r="K682" s="70">
        <f t="shared" si="22"/>
        <v>-1</v>
      </c>
      <c r="L682" s="3">
        <f>IF(AND(O682&gt;0,O682&lt;366),+'PL2'!$N$3+1,IF(AND(O682&gt;365,O682&lt;731),+'PL2'!$O$3+1,IF(AND(O682&gt;730,O682&lt;1096),+'PL2'!$P$3+1,IF(AND(O682&gt;1095,O682&lt;1461),+'PL2'!$Q$3+1,IF(AND(O682&gt;1460,O682&lt;3000),+'PL2'!$R$3+1,0)))))</f>
        <v>0</v>
      </c>
      <c r="M682" s="3">
        <f>IF(AND(O682&gt;0,O682&lt;366),+'PL2'!$N$2+1,IF(AND(O682&gt;365,O682&lt;731),+'PL2'!$O$2+1,IF(AND(O682&gt;730,O682&lt;1096),+'PL2'!$P$2+1,IF(AND(O682&gt;1095,O682&lt;1461),+'PL2'!$Q$2+1,IF(AND(O682&gt;1460,O682&lt;1826),+'PL2'!$R$2+1,IF(AND(O682&gt;1825,O682&lt;2190),+'PL2'!$S$2+1,0))))))</f>
        <v>0</v>
      </c>
      <c r="N682" s="70">
        <f t="shared" si="23"/>
        <v>-1</v>
      </c>
      <c r="O682" s="19" t="str">
        <f>IF(A682&gt;'PL2'!$C$2+553,IF(A682='PL2'!$C$2+554,1,O681+1), "")</f>
        <v/>
      </c>
    </row>
    <row r="683" spans="1:15" x14ac:dyDescent="0.55000000000000004">
      <c r="A683">
        <v>681</v>
      </c>
      <c r="B683" s="2">
        <v>40503</v>
      </c>
      <c r="C683">
        <v>1.9999999552965161E-2</v>
      </c>
      <c r="D683">
        <v>3.925589844584465E-2</v>
      </c>
      <c r="E683">
        <v>7001.0400390625</v>
      </c>
      <c r="F683" s="20">
        <f t="shared" si="24"/>
        <v>3566.872831727605</v>
      </c>
      <c r="G683">
        <v>0.2768000066280365</v>
      </c>
      <c r="H683">
        <v>987.30999755859375</v>
      </c>
      <c r="I683" s="19">
        <f t="shared" si="25"/>
        <v>1937.8879292156489</v>
      </c>
      <c r="K683" s="70">
        <f t="shared" si="22"/>
        <v>-1</v>
      </c>
      <c r="L683" s="3">
        <f>IF(AND(O683&gt;0,O683&lt;366),+'PL2'!$N$3+1,IF(AND(O683&gt;365,O683&lt;731),+'PL2'!$O$3+1,IF(AND(O683&gt;730,O683&lt;1096),+'PL2'!$P$3+1,IF(AND(O683&gt;1095,O683&lt;1461),+'PL2'!$Q$3+1,IF(AND(O683&gt;1460,O683&lt;3000),+'PL2'!$R$3+1,0)))))</f>
        <v>0</v>
      </c>
      <c r="M683" s="3">
        <f>IF(AND(O683&gt;0,O683&lt;366),+'PL2'!$N$2+1,IF(AND(O683&gt;365,O683&lt;731),+'PL2'!$O$2+1,IF(AND(O683&gt;730,O683&lt;1096),+'PL2'!$P$2+1,IF(AND(O683&gt;1095,O683&lt;1461),+'PL2'!$Q$2+1,IF(AND(O683&gt;1460,O683&lt;1826),+'PL2'!$R$2+1,IF(AND(O683&gt;1825,O683&lt;2190),+'PL2'!$S$2+1,0))))))</f>
        <v>0</v>
      </c>
      <c r="N683" s="70">
        <f t="shared" si="23"/>
        <v>-1</v>
      </c>
      <c r="O683" s="19" t="str">
        <f>IF(A683&gt;'PL2'!$C$2+553,IF(A683='PL2'!$C$2+554,1,O682+1), "")</f>
        <v/>
      </c>
    </row>
    <row r="684" spans="1:15" x14ac:dyDescent="0.55000000000000004">
      <c r="A684">
        <v>682</v>
      </c>
      <c r="B684" s="2">
        <v>40504</v>
      </c>
      <c r="C684">
        <v>2.009999938309193E-2</v>
      </c>
      <c r="D684">
        <v>5.461689829826355E-2</v>
      </c>
      <c r="E684">
        <v>8150.56005859375</v>
      </c>
      <c r="F684" s="20">
        <f t="shared" si="24"/>
        <v>2999.5524691814417</v>
      </c>
      <c r="G684">
        <v>0.28790000081062322</v>
      </c>
      <c r="H684">
        <v>863.57098388671875</v>
      </c>
      <c r="I684" s="19">
        <f t="shared" si="25"/>
        <v>2346.5462474761739</v>
      </c>
      <c r="K684" s="70">
        <f t="shared" si="22"/>
        <v>-1</v>
      </c>
      <c r="L684" s="3">
        <f>IF(AND(O684&gt;0,O684&lt;366),+'PL2'!$N$3+1,IF(AND(O684&gt;365,O684&lt;731),+'PL2'!$O$3+1,IF(AND(O684&gt;730,O684&lt;1096),+'PL2'!$P$3+1,IF(AND(O684&gt;1095,O684&lt;1461),+'PL2'!$Q$3+1,IF(AND(O684&gt;1460,O684&lt;3000),+'PL2'!$R$3+1,0)))))</f>
        <v>0</v>
      </c>
      <c r="M684" s="3">
        <f>IF(AND(O684&gt;0,O684&lt;366),+'PL2'!$N$2+1,IF(AND(O684&gt;365,O684&lt;731),+'PL2'!$O$2+1,IF(AND(O684&gt;730,O684&lt;1096),+'PL2'!$P$2+1,IF(AND(O684&gt;1095,O684&lt;1461),+'PL2'!$Q$2+1,IF(AND(O684&gt;1460,O684&lt;1826),+'PL2'!$R$2+1,IF(AND(O684&gt;1825,O684&lt;2190),+'PL2'!$S$2+1,0))))))</f>
        <v>0</v>
      </c>
      <c r="N684" s="70">
        <f t="shared" si="23"/>
        <v>-1</v>
      </c>
      <c r="O684" s="19" t="str">
        <f>IF(A684&gt;'PL2'!$C$2+553,IF(A684='PL2'!$C$2+554,1,O683+1), "")</f>
        <v/>
      </c>
    </row>
    <row r="685" spans="1:15" x14ac:dyDescent="0.55000000000000004">
      <c r="A685">
        <v>683</v>
      </c>
      <c r="B685" s="2">
        <v>40505</v>
      </c>
      <c r="C685">
        <v>2.009999938309193E-2</v>
      </c>
      <c r="D685">
        <v>5.461689829826355E-2</v>
      </c>
      <c r="E685">
        <v>7000.47998046875</v>
      </c>
      <c r="F685" s="20">
        <f t="shared" si="24"/>
        <v>2576.3023473129542</v>
      </c>
      <c r="G685">
        <v>0.28299999237060552</v>
      </c>
      <c r="H685">
        <v>729.093994140625</v>
      </c>
      <c r="I685" s="19">
        <f t="shared" si="25"/>
        <v>1981.135781063233</v>
      </c>
      <c r="K685" s="70">
        <f t="shared" ref="K685:K748" si="26">+L685^(0.00273972602739726)-1</f>
        <v>-1</v>
      </c>
      <c r="L685" s="3">
        <f>IF(AND(O685&gt;0,O685&lt;366),+'PL2'!$N$3+1,IF(AND(O685&gt;365,O685&lt;731),+'PL2'!$O$3+1,IF(AND(O685&gt;730,O685&lt;1096),+'PL2'!$P$3+1,IF(AND(O685&gt;1095,O685&lt;1461),+'PL2'!$Q$3+1,IF(AND(O685&gt;1460,O685&lt;3000),+'PL2'!$R$3+1,0)))))</f>
        <v>0</v>
      </c>
      <c r="M685" s="3">
        <f>IF(AND(O685&gt;0,O685&lt;366),+'PL2'!$N$2+1,IF(AND(O685&gt;365,O685&lt;731),+'PL2'!$O$2+1,IF(AND(O685&gt;730,O685&lt;1096),+'PL2'!$P$2+1,IF(AND(O685&gt;1095,O685&lt;1461),+'PL2'!$Q$2+1,IF(AND(O685&gt;1460,O685&lt;1826),+'PL2'!$R$2+1,IF(AND(O685&gt;1825,O685&lt;2190),+'PL2'!$S$2+1,0))))))</f>
        <v>0</v>
      </c>
      <c r="N685" s="70">
        <f t="shared" ref="N685:N748" si="27">+M685^(0.00273972602739726)-1</f>
        <v>-1</v>
      </c>
      <c r="O685" s="19" t="str">
        <f>IF(A685&gt;'PL2'!$C$2+553,IF(A685='PL2'!$C$2+554,1,O684+1), "")</f>
        <v/>
      </c>
    </row>
    <row r="686" spans="1:15" x14ac:dyDescent="0.55000000000000004">
      <c r="A686">
        <v>684</v>
      </c>
      <c r="B686" s="2">
        <v>40506</v>
      </c>
      <c r="C686">
        <v>2.009999938309193E-2</v>
      </c>
      <c r="D686">
        <v>6.3150696456432343E-2</v>
      </c>
      <c r="E686">
        <v>8850.1904296875</v>
      </c>
      <c r="F686" s="20">
        <f t="shared" si="24"/>
        <v>2816.894067030446</v>
      </c>
      <c r="G686">
        <v>0.28299999237060552</v>
      </c>
      <c r="H686">
        <v>797.1810302734375</v>
      </c>
      <c r="I686" s="19">
        <f t="shared" si="25"/>
        <v>2504.6038240799685</v>
      </c>
      <c r="K686" s="70">
        <f t="shared" si="26"/>
        <v>-1</v>
      </c>
      <c r="L686" s="3">
        <f>IF(AND(O686&gt;0,O686&lt;366),+'PL2'!$N$3+1,IF(AND(O686&gt;365,O686&lt;731),+'PL2'!$O$3+1,IF(AND(O686&gt;730,O686&lt;1096),+'PL2'!$P$3+1,IF(AND(O686&gt;1095,O686&lt;1461),+'PL2'!$Q$3+1,IF(AND(O686&gt;1460,O686&lt;3000),+'PL2'!$R$3+1,0)))))</f>
        <v>0</v>
      </c>
      <c r="M686" s="3">
        <f>IF(AND(O686&gt;0,O686&lt;366),+'PL2'!$N$2+1,IF(AND(O686&gt;365,O686&lt;731),+'PL2'!$O$2+1,IF(AND(O686&gt;730,O686&lt;1096),+'PL2'!$P$2+1,IF(AND(O686&gt;1095,O686&lt;1461),+'PL2'!$Q$2+1,IF(AND(O686&gt;1460,O686&lt;1826),+'PL2'!$R$2+1,IF(AND(O686&gt;1825,O686&lt;2190),+'PL2'!$S$2+1,0))))))</f>
        <v>0</v>
      </c>
      <c r="N686" s="70">
        <f t="shared" si="27"/>
        <v>-1</v>
      </c>
      <c r="O686" s="19" t="str">
        <f>IF(A686&gt;'PL2'!$C$2+553,IF(A686='PL2'!$C$2+554,1,O685+1), "")</f>
        <v/>
      </c>
    </row>
    <row r="687" spans="1:15" x14ac:dyDescent="0.55000000000000004">
      <c r="A687">
        <v>685</v>
      </c>
      <c r="B687" s="2">
        <v>40507</v>
      </c>
      <c r="C687">
        <v>2.0199999213218689E-2</v>
      </c>
      <c r="D687">
        <v>6.3150696456432343E-2</v>
      </c>
      <c r="E687">
        <v>9050</v>
      </c>
      <c r="F687" s="20">
        <f t="shared" si="24"/>
        <v>2894.821484759867</v>
      </c>
      <c r="G687">
        <v>0.2800000011920929</v>
      </c>
      <c r="H687">
        <v>810.54998779296875</v>
      </c>
      <c r="I687" s="19">
        <f t="shared" si="25"/>
        <v>2534.0000107884407</v>
      </c>
      <c r="K687" s="70">
        <f t="shared" si="26"/>
        <v>-1</v>
      </c>
      <c r="L687" s="3">
        <f>IF(AND(O687&gt;0,O687&lt;366),+'PL2'!$N$3+1,IF(AND(O687&gt;365,O687&lt;731),+'PL2'!$O$3+1,IF(AND(O687&gt;730,O687&lt;1096),+'PL2'!$P$3+1,IF(AND(O687&gt;1095,O687&lt;1461),+'PL2'!$Q$3+1,IF(AND(O687&gt;1460,O687&lt;3000),+'PL2'!$R$3+1,0)))))</f>
        <v>0</v>
      </c>
      <c r="M687" s="3">
        <f>IF(AND(O687&gt;0,O687&lt;366),+'PL2'!$N$2+1,IF(AND(O687&gt;365,O687&lt;731),+'PL2'!$O$2+1,IF(AND(O687&gt;730,O687&lt;1096),+'PL2'!$P$2+1,IF(AND(O687&gt;1095,O687&lt;1461),+'PL2'!$Q$2+1,IF(AND(O687&gt;1460,O687&lt;1826),+'PL2'!$R$2+1,IF(AND(O687&gt;1825,O687&lt;2190),+'PL2'!$S$2+1,0))))))</f>
        <v>0</v>
      </c>
      <c r="N687" s="70">
        <f t="shared" si="27"/>
        <v>-1</v>
      </c>
      <c r="O687" s="19" t="str">
        <f>IF(A687&gt;'PL2'!$C$2+553,IF(A687='PL2'!$C$2+554,1,O686+1), "")</f>
        <v/>
      </c>
    </row>
    <row r="688" spans="1:15" x14ac:dyDescent="0.55000000000000004">
      <c r="A688">
        <v>686</v>
      </c>
      <c r="B688" s="2">
        <v>40508</v>
      </c>
      <c r="C688">
        <v>2.0199999213218689E-2</v>
      </c>
      <c r="D688">
        <v>6.929510086774826E-2</v>
      </c>
      <c r="E688">
        <v>9700.3701171875</v>
      </c>
      <c r="F688" s="20">
        <f t="shared" si="24"/>
        <v>2827.7247060955879</v>
      </c>
      <c r="G688">
        <v>0.28439998626708979</v>
      </c>
      <c r="H688">
        <v>804.20501708984375</v>
      </c>
      <c r="I688" s="19">
        <f t="shared" si="25"/>
        <v>2758.7851281138132</v>
      </c>
      <c r="K688" s="70">
        <f t="shared" si="26"/>
        <v>-1</v>
      </c>
      <c r="L688" s="3">
        <f>IF(AND(O688&gt;0,O688&lt;366),+'PL2'!$N$3+1,IF(AND(O688&gt;365,O688&lt;731),+'PL2'!$O$3+1,IF(AND(O688&gt;730,O688&lt;1096),+'PL2'!$P$3+1,IF(AND(O688&gt;1095,O688&lt;1461),+'PL2'!$Q$3+1,IF(AND(O688&gt;1460,O688&lt;3000),+'PL2'!$R$3+1,0)))))</f>
        <v>0</v>
      </c>
      <c r="M688" s="3">
        <f>IF(AND(O688&gt;0,O688&lt;366),+'PL2'!$N$2+1,IF(AND(O688&gt;365,O688&lt;731),+'PL2'!$O$2+1,IF(AND(O688&gt;730,O688&lt;1096),+'PL2'!$P$2+1,IF(AND(O688&gt;1095,O688&lt;1461),+'PL2'!$Q$2+1,IF(AND(O688&gt;1460,O688&lt;1826),+'PL2'!$R$2+1,IF(AND(O688&gt;1825,O688&lt;2190),+'PL2'!$S$2+1,0))))))</f>
        <v>0</v>
      </c>
      <c r="N688" s="70">
        <f t="shared" si="27"/>
        <v>-1</v>
      </c>
      <c r="O688" s="19" t="str">
        <f>IF(A688&gt;'PL2'!$C$2+553,IF(A688='PL2'!$C$2+554,1,O687+1), "")</f>
        <v/>
      </c>
    </row>
    <row r="689" spans="1:15" x14ac:dyDescent="0.55000000000000004">
      <c r="A689">
        <v>687</v>
      </c>
      <c r="B689" s="2">
        <v>40509</v>
      </c>
      <c r="C689">
        <v>2.0199999213218689E-2</v>
      </c>
      <c r="D689">
        <v>6.929510086774826E-2</v>
      </c>
      <c r="E689">
        <v>9000.01953125</v>
      </c>
      <c r="F689" s="20">
        <f t="shared" si="24"/>
        <v>2623.5676862232181</v>
      </c>
      <c r="G689">
        <v>0.28299999237060552</v>
      </c>
      <c r="H689">
        <v>742.469970703125</v>
      </c>
      <c r="I689" s="19">
        <f t="shared" si="25"/>
        <v>2547.0054586790507</v>
      </c>
      <c r="K689" s="70">
        <f t="shared" si="26"/>
        <v>-1</v>
      </c>
      <c r="L689" s="3">
        <f>IF(AND(O689&gt;0,O689&lt;366),+'PL2'!$N$3+1,IF(AND(O689&gt;365,O689&lt;731),+'PL2'!$O$3+1,IF(AND(O689&gt;730,O689&lt;1096),+'PL2'!$P$3+1,IF(AND(O689&gt;1095,O689&lt;1461),+'PL2'!$Q$3+1,IF(AND(O689&gt;1460,O689&lt;3000),+'PL2'!$R$3+1,0)))))</f>
        <v>0</v>
      </c>
      <c r="M689" s="3">
        <f>IF(AND(O689&gt;0,O689&lt;366),+'PL2'!$N$2+1,IF(AND(O689&gt;365,O689&lt;731),+'PL2'!$O$2+1,IF(AND(O689&gt;730,O689&lt;1096),+'PL2'!$P$2+1,IF(AND(O689&gt;1095,O689&lt;1461),+'PL2'!$Q$2+1,IF(AND(O689&gt;1460,O689&lt;1826),+'PL2'!$R$2+1,IF(AND(O689&gt;1825,O689&lt;2190),+'PL2'!$S$2+1,0))))))</f>
        <v>0</v>
      </c>
      <c r="N689" s="70">
        <f t="shared" si="27"/>
        <v>-1</v>
      </c>
      <c r="O689" s="19" t="str">
        <f>IF(A689&gt;'PL2'!$C$2+553,IF(A689='PL2'!$C$2+554,1,O688+1), "")</f>
        <v/>
      </c>
    </row>
    <row r="690" spans="1:15" x14ac:dyDescent="0.55000000000000004">
      <c r="A690">
        <v>688</v>
      </c>
      <c r="B690" s="2">
        <v>40510</v>
      </c>
      <c r="C690">
        <v>2.0300000905990601E-2</v>
      </c>
      <c r="D690">
        <v>5.6664999574422843E-2</v>
      </c>
      <c r="E690">
        <v>8600</v>
      </c>
      <c r="F690" s="20">
        <f t="shared" si="24"/>
        <v>3080.9143051740211</v>
      </c>
      <c r="G690">
        <v>0.27000001072883612</v>
      </c>
      <c r="H690">
        <v>831.84698486328125</v>
      </c>
      <c r="I690" s="19">
        <f t="shared" si="25"/>
        <v>2322.0000922679906</v>
      </c>
      <c r="K690" s="70">
        <f t="shared" si="26"/>
        <v>-1</v>
      </c>
      <c r="L690" s="3">
        <f>IF(AND(O690&gt;0,O690&lt;366),+'PL2'!$N$3+1,IF(AND(O690&gt;365,O690&lt;731),+'PL2'!$O$3+1,IF(AND(O690&gt;730,O690&lt;1096),+'PL2'!$P$3+1,IF(AND(O690&gt;1095,O690&lt;1461),+'PL2'!$Q$3+1,IF(AND(O690&gt;1460,O690&lt;3000),+'PL2'!$R$3+1,0)))))</f>
        <v>0</v>
      </c>
      <c r="M690" s="3">
        <f>IF(AND(O690&gt;0,O690&lt;366),+'PL2'!$N$2+1,IF(AND(O690&gt;365,O690&lt;731),+'PL2'!$O$2+1,IF(AND(O690&gt;730,O690&lt;1096),+'PL2'!$P$2+1,IF(AND(O690&gt;1095,O690&lt;1461),+'PL2'!$Q$2+1,IF(AND(O690&gt;1460,O690&lt;1826),+'PL2'!$R$2+1,IF(AND(O690&gt;1825,O690&lt;2190),+'PL2'!$S$2+1,0))))))</f>
        <v>0</v>
      </c>
      <c r="N690" s="70">
        <f t="shared" si="27"/>
        <v>-1</v>
      </c>
      <c r="O690" s="19" t="str">
        <f>IF(A690&gt;'PL2'!$C$2+553,IF(A690='PL2'!$C$2+554,1,O689+1), "")</f>
        <v/>
      </c>
    </row>
    <row r="691" spans="1:15" x14ac:dyDescent="0.55000000000000004">
      <c r="A691">
        <v>689</v>
      </c>
      <c r="B691" s="2">
        <v>40511</v>
      </c>
      <c r="C691">
        <v>2.0300000905990601E-2</v>
      </c>
      <c r="D691">
        <v>5.6664999574422843E-2</v>
      </c>
      <c r="E691">
        <v>10450</v>
      </c>
      <c r="F691" s="20">
        <f t="shared" si="24"/>
        <v>3743.6691266358748</v>
      </c>
      <c r="G691">
        <v>0.22990000247955319</v>
      </c>
      <c r="H691">
        <v>860.66900634765625</v>
      </c>
      <c r="I691" s="19">
        <f t="shared" si="25"/>
        <v>2402.4550259113307</v>
      </c>
      <c r="K691" s="70">
        <f t="shared" si="26"/>
        <v>-1</v>
      </c>
      <c r="L691" s="3">
        <f>IF(AND(O691&gt;0,O691&lt;366),+'PL2'!$N$3+1,IF(AND(O691&gt;365,O691&lt;731),+'PL2'!$O$3+1,IF(AND(O691&gt;730,O691&lt;1096),+'PL2'!$P$3+1,IF(AND(O691&gt;1095,O691&lt;1461),+'PL2'!$Q$3+1,IF(AND(O691&gt;1460,O691&lt;3000),+'PL2'!$R$3+1,0)))))</f>
        <v>0</v>
      </c>
      <c r="M691" s="3">
        <f>IF(AND(O691&gt;0,O691&lt;366),+'PL2'!$N$2+1,IF(AND(O691&gt;365,O691&lt;731),+'PL2'!$O$2+1,IF(AND(O691&gt;730,O691&lt;1096),+'PL2'!$P$2+1,IF(AND(O691&gt;1095,O691&lt;1461),+'PL2'!$Q$2+1,IF(AND(O691&gt;1460,O691&lt;1826),+'PL2'!$R$2+1,IF(AND(O691&gt;1825,O691&lt;2190),+'PL2'!$S$2+1,0))))))</f>
        <v>0</v>
      </c>
      <c r="N691" s="70">
        <f t="shared" si="27"/>
        <v>-1</v>
      </c>
      <c r="O691" s="19" t="str">
        <f>IF(A691&gt;'PL2'!$C$2+553,IF(A691='PL2'!$C$2+554,1,O690+1), "")</f>
        <v/>
      </c>
    </row>
    <row r="692" spans="1:15" x14ac:dyDescent="0.55000000000000004">
      <c r="A692">
        <v>690</v>
      </c>
      <c r="B692" s="2">
        <v>40512</v>
      </c>
      <c r="C692">
        <v>2.0300000905990601E-2</v>
      </c>
      <c r="D692">
        <v>8.4329597651958466E-2</v>
      </c>
      <c r="E692">
        <v>10100</v>
      </c>
      <c r="F692" s="20">
        <f t="shared" si="24"/>
        <v>2431.2935773356376</v>
      </c>
      <c r="G692">
        <v>0.20819999277591711</v>
      </c>
      <c r="H692">
        <v>506.19500732421881</v>
      </c>
      <c r="I692" s="19">
        <f t="shared" si="25"/>
        <v>2102.8199270367627</v>
      </c>
      <c r="K692" s="70">
        <f t="shared" si="26"/>
        <v>-1</v>
      </c>
      <c r="L692" s="3">
        <f>IF(AND(O692&gt;0,O692&lt;366),+'PL2'!$N$3+1,IF(AND(O692&gt;365,O692&lt;731),+'PL2'!$O$3+1,IF(AND(O692&gt;730,O692&lt;1096),+'PL2'!$P$3+1,IF(AND(O692&gt;1095,O692&lt;1461),+'PL2'!$Q$3+1,IF(AND(O692&gt;1460,O692&lt;3000),+'PL2'!$R$3+1,0)))))</f>
        <v>0</v>
      </c>
      <c r="M692" s="3">
        <f>IF(AND(O692&gt;0,O692&lt;366),+'PL2'!$N$2+1,IF(AND(O692&gt;365,O692&lt;731),+'PL2'!$O$2+1,IF(AND(O692&gt;730,O692&lt;1096),+'PL2'!$P$2+1,IF(AND(O692&gt;1095,O692&lt;1461),+'PL2'!$Q$2+1,IF(AND(O692&gt;1460,O692&lt;1826),+'PL2'!$R$2+1,IF(AND(O692&gt;1825,O692&lt;2190),+'PL2'!$S$2+1,0))))))</f>
        <v>0</v>
      </c>
      <c r="N692" s="70">
        <f t="shared" si="27"/>
        <v>-1</v>
      </c>
      <c r="O692" s="19" t="str">
        <f>IF(A692&gt;'PL2'!$C$2+553,IF(A692='PL2'!$C$2+554,1,O691+1), "")</f>
        <v/>
      </c>
    </row>
    <row r="693" spans="1:15" x14ac:dyDescent="0.55000000000000004">
      <c r="A693">
        <v>691</v>
      </c>
      <c r="B693" s="2">
        <v>40513</v>
      </c>
      <c r="C693">
        <v>2.040000073611736E-2</v>
      </c>
      <c r="D693">
        <v>8.4329597651958466E-2</v>
      </c>
      <c r="E693">
        <v>9400.0400390625</v>
      </c>
      <c r="F693" s="20">
        <f t="shared" si="24"/>
        <v>2273.9444875313502</v>
      </c>
      <c r="G693">
        <v>0.2275000065565109</v>
      </c>
      <c r="H693">
        <v>517.322021484375</v>
      </c>
      <c r="I693" s="19">
        <f t="shared" si="25"/>
        <v>2138.5091705181835</v>
      </c>
      <c r="K693" s="70">
        <f t="shared" si="26"/>
        <v>-1</v>
      </c>
      <c r="L693" s="3">
        <f>IF(AND(O693&gt;0,O693&lt;366),+'PL2'!$N$3+1,IF(AND(O693&gt;365,O693&lt;731),+'PL2'!$O$3+1,IF(AND(O693&gt;730,O693&lt;1096),+'PL2'!$P$3+1,IF(AND(O693&gt;1095,O693&lt;1461),+'PL2'!$Q$3+1,IF(AND(O693&gt;1460,O693&lt;3000),+'PL2'!$R$3+1,0)))))</f>
        <v>0</v>
      </c>
      <c r="M693" s="3">
        <f>IF(AND(O693&gt;0,O693&lt;366),+'PL2'!$N$2+1,IF(AND(O693&gt;365,O693&lt;731),+'PL2'!$O$2+1,IF(AND(O693&gt;730,O693&lt;1096),+'PL2'!$P$2+1,IF(AND(O693&gt;1095,O693&lt;1461),+'PL2'!$Q$2+1,IF(AND(O693&gt;1460,O693&lt;1826),+'PL2'!$R$2+1,IF(AND(O693&gt;1825,O693&lt;2190),+'PL2'!$S$2+1,0))))))</f>
        <v>0</v>
      </c>
      <c r="N693" s="70">
        <f t="shared" si="27"/>
        <v>-1</v>
      </c>
      <c r="O693" s="19" t="str">
        <f>IF(A693&gt;'PL2'!$C$2+553,IF(A693='PL2'!$C$2+554,1,O692+1), "")</f>
        <v/>
      </c>
    </row>
    <row r="694" spans="1:15" x14ac:dyDescent="0.55000000000000004">
      <c r="A694">
        <v>692</v>
      </c>
      <c r="B694" s="2">
        <v>40514</v>
      </c>
      <c r="C694">
        <v>2.040000073611736E-2</v>
      </c>
      <c r="D694">
        <v>7.7502898871898651E-2</v>
      </c>
      <c r="E694">
        <v>9400.0595703125</v>
      </c>
      <c r="F694" s="20">
        <f t="shared" si="24"/>
        <v>2474.2458017070594</v>
      </c>
      <c r="G694">
        <v>0.25499999523162842</v>
      </c>
      <c r="H694">
        <v>630.9329833984375</v>
      </c>
      <c r="I694" s="19">
        <f t="shared" si="25"/>
        <v>2397.0151456067106</v>
      </c>
      <c r="K694" s="70">
        <f t="shared" si="26"/>
        <v>-1</v>
      </c>
      <c r="L694" s="3">
        <f>IF(AND(O694&gt;0,O694&lt;366),+'PL2'!$N$3+1,IF(AND(O694&gt;365,O694&lt;731),+'PL2'!$O$3+1,IF(AND(O694&gt;730,O694&lt;1096),+'PL2'!$P$3+1,IF(AND(O694&gt;1095,O694&lt;1461),+'PL2'!$Q$3+1,IF(AND(O694&gt;1460,O694&lt;3000),+'PL2'!$R$3+1,0)))))</f>
        <v>0</v>
      </c>
      <c r="M694" s="3">
        <f>IF(AND(O694&gt;0,O694&lt;366),+'PL2'!$N$2+1,IF(AND(O694&gt;365,O694&lt;731),+'PL2'!$O$2+1,IF(AND(O694&gt;730,O694&lt;1096),+'PL2'!$P$2+1,IF(AND(O694&gt;1095,O694&lt;1461),+'PL2'!$Q$2+1,IF(AND(O694&gt;1460,O694&lt;1826),+'PL2'!$R$2+1,IF(AND(O694&gt;1825,O694&lt;2190),+'PL2'!$S$2+1,0))))))</f>
        <v>0</v>
      </c>
      <c r="N694" s="70">
        <f t="shared" si="27"/>
        <v>-1</v>
      </c>
      <c r="O694" s="19" t="str">
        <f>IF(A694&gt;'PL2'!$C$2+553,IF(A694='PL2'!$C$2+554,1,O693+1), "")</f>
        <v/>
      </c>
    </row>
    <row r="695" spans="1:15" x14ac:dyDescent="0.55000000000000004">
      <c r="A695">
        <v>693</v>
      </c>
      <c r="B695" s="2">
        <v>40515</v>
      </c>
      <c r="C695">
        <v>2.040000073611736E-2</v>
      </c>
      <c r="D695">
        <v>7.7502898871898651E-2</v>
      </c>
      <c r="E695">
        <v>9450.009765625</v>
      </c>
      <c r="F695" s="20">
        <f t="shared" si="24"/>
        <v>2487.393490838384</v>
      </c>
      <c r="G695">
        <v>0.25110000371932978</v>
      </c>
      <c r="H695">
        <v>624.583984375</v>
      </c>
      <c r="I695" s="19">
        <f t="shared" si="25"/>
        <v>2372.8974872961403</v>
      </c>
      <c r="K695" s="70">
        <f t="shared" si="26"/>
        <v>-1</v>
      </c>
      <c r="L695" s="3">
        <f>IF(AND(O695&gt;0,O695&lt;366),+'PL2'!$N$3+1,IF(AND(O695&gt;365,O695&lt;731),+'PL2'!$O$3+1,IF(AND(O695&gt;730,O695&lt;1096),+'PL2'!$P$3+1,IF(AND(O695&gt;1095,O695&lt;1461),+'PL2'!$Q$3+1,IF(AND(O695&gt;1460,O695&lt;3000),+'PL2'!$R$3+1,0)))))</f>
        <v>0</v>
      </c>
      <c r="M695" s="3">
        <f>IF(AND(O695&gt;0,O695&lt;366),+'PL2'!$N$2+1,IF(AND(O695&gt;365,O695&lt;731),+'PL2'!$O$2+1,IF(AND(O695&gt;730,O695&lt;1096),+'PL2'!$P$2+1,IF(AND(O695&gt;1095,O695&lt;1461),+'PL2'!$Q$2+1,IF(AND(O695&gt;1460,O695&lt;1826),+'PL2'!$R$2+1,IF(AND(O695&gt;1825,O695&lt;2190),+'PL2'!$S$2+1,0))))))</f>
        <v>0</v>
      </c>
      <c r="N695" s="70">
        <f t="shared" si="27"/>
        <v>-1</v>
      </c>
      <c r="O695" s="19" t="str">
        <f>IF(A695&gt;'PL2'!$C$2+553,IF(A695='PL2'!$C$2+554,1,O694+1), "")</f>
        <v/>
      </c>
    </row>
    <row r="696" spans="1:15" x14ac:dyDescent="0.55000000000000004">
      <c r="A696">
        <v>694</v>
      </c>
      <c r="B696" s="2">
        <v>40516</v>
      </c>
      <c r="C696">
        <v>2.0500000566244129E-2</v>
      </c>
      <c r="D696">
        <v>8.7943702936172485E-2</v>
      </c>
      <c r="E696">
        <v>11450</v>
      </c>
      <c r="F696" s="20">
        <f t="shared" si="24"/>
        <v>2669.0371072258954</v>
      </c>
      <c r="G696">
        <v>0.20499999821186071</v>
      </c>
      <c r="H696">
        <v>547.15301513671875</v>
      </c>
      <c r="I696" s="19">
        <f t="shared" si="25"/>
        <v>2347.249979525805</v>
      </c>
      <c r="K696" s="70">
        <f t="shared" si="26"/>
        <v>-1</v>
      </c>
      <c r="L696" s="3">
        <f>IF(AND(O696&gt;0,O696&lt;366),+'PL2'!$N$3+1,IF(AND(O696&gt;365,O696&lt;731),+'PL2'!$O$3+1,IF(AND(O696&gt;730,O696&lt;1096),+'PL2'!$P$3+1,IF(AND(O696&gt;1095,O696&lt;1461),+'PL2'!$Q$3+1,IF(AND(O696&gt;1460,O696&lt;3000),+'PL2'!$R$3+1,0)))))</f>
        <v>0</v>
      </c>
      <c r="M696" s="3">
        <f>IF(AND(O696&gt;0,O696&lt;366),+'PL2'!$N$2+1,IF(AND(O696&gt;365,O696&lt;731),+'PL2'!$O$2+1,IF(AND(O696&gt;730,O696&lt;1096),+'PL2'!$P$2+1,IF(AND(O696&gt;1095,O696&lt;1461),+'PL2'!$Q$2+1,IF(AND(O696&gt;1460,O696&lt;1826),+'PL2'!$R$2+1,IF(AND(O696&gt;1825,O696&lt;2190),+'PL2'!$S$2+1,0))))))</f>
        <v>0</v>
      </c>
      <c r="N696" s="70">
        <f t="shared" si="27"/>
        <v>-1</v>
      </c>
      <c r="O696" s="19" t="str">
        <f>IF(A696&gt;'PL2'!$C$2+553,IF(A696='PL2'!$C$2+554,1,O695+1), "")</f>
        <v/>
      </c>
    </row>
    <row r="697" spans="1:15" x14ac:dyDescent="0.55000000000000004">
      <c r="A697">
        <v>695</v>
      </c>
      <c r="B697" s="2">
        <v>40517</v>
      </c>
      <c r="C697">
        <v>2.0500000566244129E-2</v>
      </c>
      <c r="D697">
        <v>8.7943702936172485E-2</v>
      </c>
      <c r="E697">
        <v>11950</v>
      </c>
      <c r="F697" s="20">
        <f t="shared" si="24"/>
        <v>2785.588945969384</v>
      </c>
      <c r="G697">
        <v>0.18999999761581421</v>
      </c>
      <c r="H697">
        <v>529.26202392578125</v>
      </c>
      <c r="I697" s="19">
        <f t="shared" si="25"/>
        <v>2270.4999715089798</v>
      </c>
      <c r="K697" s="70">
        <f t="shared" si="26"/>
        <v>-1</v>
      </c>
      <c r="L697" s="3">
        <f>IF(AND(O697&gt;0,O697&lt;366),+'PL2'!$N$3+1,IF(AND(O697&gt;365,O697&lt;731),+'PL2'!$O$3+1,IF(AND(O697&gt;730,O697&lt;1096),+'PL2'!$P$3+1,IF(AND(O697&gt;1095,O697&lt;1461),+'PL2'!$Q$3+1,IF(AND(O697&gt;1460,O697&lt;3000),+'PL2'!$R$3+1,0)))))</f>
        <v>0</v>
      </c>
      <c r="M697" s="3">
        <f>IF(AND(O697&gt;0,O697&lt;366),+'PL2'!$N$2+1,IF(AND(O697&gt;365,O697&lt;731),+'PL2'!$O$2+1,IF(AND(O697&gt;730,O697&lt;1096),+'PL2'!$P$2+1,IF(AND(O697&gt;1095,O697&lt;1461),+'PL2'!$Q$2+1,IF(AND(O697&gt;1460,O697&lt;1826),+'PL2'!$R$2+1,IF(AND(O697&gt;1825,O697&lt;2190),+'PL2'!$S$2+1,0))))))</f>
        <v>0</v>
      </c>
      <c r="N697" s="70">
        <f t="shared" si="27"/>
        <v>-1</v>
      </c>
      <c r="O697" s="19" t="str">
        <f>IF(A697&gt;'PL2'!$C$2+553,IF(A697='PL2'!$C$2+554,1,O696+1), "")</f>
        <v/>
      </c>
    </row>
    <row r="698" spans="1:15" x14ac:dyDescent="0.55000000000000004">
      <c r="A698">
        <v>696</v>
      </c>
      <c r="B698" s="2">
        <v>40518</v>
      </c>
      <c r="C698">
        <v>2.0500000566244129E-2</v>
      </c>
      <c r="D698">
        <v>9.6376597881317139E-2</v>
      </c>
      <c r="E698">
        <v>12050</v>
      </c>
      <c r="F698" s="20">
        <f t="shared" si="24"/>
        <v>2563.1222958029753</v>
      </c>
      <c r="G698">
        <v>0.20399999618530271</v>
      </c>
      <c r="H698">
        <v>522.87701416015625</v>
      </c>
      <c r="I698" s="19">
        <f t="shared" si="25"/>
        <v>2458.1999540328975</v>
      </c>
      <c r="K698" s="70">
        <f t="shared" si="26"/>
        <v>-1</v>
      </c>
      <c r="L698" s="3">
        <f>IF(AND(O698&gt;0,O698&lt;366),+'PL2'!$N$3+1,IF(AND(O698&gt;365,O698&lt;731),+'PL2'!$O$3+1,IF(AND(O698&gt;730,O698&lt;1096),+'PL2'!$P$3+1,IF(AND(O698&gt;1095,O698&lt;1461),+'PL2'!$Q$3+1,IF(AND(O698&gt;1460,O698&lt;3000),+'PL2'!$R$3+1,0)))))</f>
        <v>0</v>
      </c>
      <c r="M698" s="3">
        <f>IF(AND(O698&gt;0,O698&lt;366),+'PL2'!$N$2+1,IF(AND(O698&gt;365,O698&lt;731),+'PL2'!$O$2+1,IF(AND(O698&gt;730,O698&lt;1096),+'PL2'!$P$2+1,IF(AND(O698&gt;1095,O698&lt;1461),+'PL2'!$Q$2+1,IF(AND(O698&gt;1460,O698&lt;1826),+'PL2'!$R$2+1,IF(AND(O698&gt;1825,O698&lt;2190),+'PL2'!$S$2+1,0))))))</f>
        <v>0</v>
      </c>
      <c r="N698" s="70">
        <f t="shared" si="27"/>
        <v>-1</v>
      </c>
      <c r="O698" s="19" t="str">
        <f>IF(A698&gt;'PL2'!$C$2+553,IF(A698='PL2'!$C$2+554,1,O697+1), "")</f>
        <v/>
      </c>
    </row>
    <row r="699" spans="1:15" x14ac:dyDescent="0.55000000000000004">
      <c r="A699">
        <v>697</v>
      </c>
      <c r="B699" s="2">
        <v>40519</v>
      </c>
      <c r="C699">
        <v>2.0600000396370891E-2</v>
      </c>
      <c r="D699">
        <v>9.6376597881317139E-2</v>
      </c>
      <c r="E699">
        <v>11950.099609375</v>
      </c>
      <c r="F699" s="20">
        <f t="shared" si="24"/>
        <v>2554.2721168985959</v>
      </c>
      <c r="G699">
        <v>0.23299999535083771</v>
      </c>
      <c r="H699">
        <v>595.14501953125</v>
      </c>
      <c r="I699" s="19">
        <f t="shared" si="25"/>
        <v>2784.3731534264225</v>
      </c>
      <c r="K699" s="70">
        <f t="shared" si="26"/>
        <v>-1</v>
      </c>
      <c r="L699" s="3">
        <f>IF(AND(O699&gt;0,O699&lt;366),+'PL2'!$N$3+1,IF(AND(O699&gt;365,O699&lt;731),+'PL2'!$O$3+1,IF(AND(O699&gt;730,O699&lt;1096),+'PL2'!$P$3+1,IF(AND(O699&gt;1095,O699&lt;1461),+'PL2'!$Q$3+1,IF(AND(O699&gt;1460,O699&lt;3000),+'PL2'!$R$3+1,0)))))</f>
        <v>0</v>
      </c>
      <c r="M699" s="3">
        <f>IF(AND(O699&gt;0,O699&lt;366),+'PL2'!$N$2+1,IF(AND(O699&gt;365,O699&lt;731),+'PL2'!$O$2+1,IF(AND(O699&gt;730,O699&lt;1096),+'PL2'!$P$2+1,IF(AND(O699&gt;1095,O699&lt;1461),+'PL2'!$Q$2+1,IF(AND(O699&gt;1460,O699&lt;1826),+'PL2'!$R$2+1,IF(AND(O699&gt;1825,O699&lt;2190),+'PL2'!$S$2+1,0))))))</f>
        <v>0</v>
      </c>
      <c r="N699" s="70">
        <f t="shared" si="27"/>
        <v>-1</v>
      </c>
      <c r="O699" s="19" t="str">
        <f>IF(A699&gt;'PL2'!$C$2+553,IF(A699='PL2'!$C$2+554,1,O698+1), "")</f>
        <v/>
      </c>
    </row>
    <row r="700" spans="1:15" x14ac:dyDescent="0.55000000000000004">
      <c r="A700">
        <v>698</v>
      </c>
      <c r="B700" s="2">
        <v>40520</v>
      </c>
      <c r="C700">
        <v>2.0600000396370891E-2</v>
      </c>
      <c r="D700">
        <v>9.2762500047683716E-2</v>
      </c>
      <c r="E700">
        <v>11900</v>
      </c>
      <c r="F700" s="20">
        <f t="shared" si="24"/>
        <v>2642.6627634098004</v>
      </c>
      <c r="G700">
        <v>0.23880000412464139</v>
      </c>
      <c r="H700">
        <v>631.0679931640625</v>
      </c>
      <c r="I700" s="19">
        <f t="shared" si="25"/>
        <v>2841.7200490832324</v>
      </c>
      <c r="K700" s="70">
        <f t="shared" si="26"/>
        <v>-1</v>
      </c>
      <c r="L700" s="3">
        <f>IF(AND(O700&gt;0,O700&lt;366),+'PL2'!$N$3+1,IF(AND(O700&gt;365,O700&lt;731),+'PL2'!$O$3+1,IF(AND(O700&gt;730,O700&lt;1096),+'PL2'!$P$3+1,IF(AND(O700&gt;1095,O700&lt;1461),+'PL2'!$Q$3+1,IF(AND(O700&gt;1460,O700&lt;3000),+'PL2'!$R$3+1,0)))))</f>
        <v>0</v>
      </c>
      <c r="M700" s="3">
        <f>IF(AND(O700&gt;0,O700&lt;366),+'PL2'!$N$2+1,IF(AND(O700&gt;365,O700&lt;731),+'PL2'!$O$2+1,IF(AND(O700&gt;730,O700&lt;1096),+'PL2'!$P$2+1,IF(AND(O700&gt;1095,O700&lt;1461),+'PL2'!$Q$2+1,IF(AND(O700&gt;1460,O700&lt;1826),+'PL2'!$R$2+1,IF(AND(O700&gt;1825,O700&lt;2190),+'PL2'!$S$2+1,0))))))</f>
        <v>0</v>
      </c>
      <c r="N700" s="70">
        <f t="shared" si="27"/>
        <v>-1</v>
      </c>
      <c r="O700" s="19" t="str">
        <f>IF(A700&gt;'PL2'!$C$2+553,IF(A700='PL2'!$C$2+554,1,O699+1), "")</f>
        <v/>
      </c>
    </row>
    <row r="701" spans="1:15" x14ac:dyDescent="0.55000000000000004">
      <c r="A701">
        <v>699</v>
      </c>
      <c r="B701" s="2">
        <v>40521</v>
      </c>
      <c r="C701">
        <v>2.0600000396370891E-2</v>
      </c>
      <c r="D701">
        <v>9.2762500047683716E-2</v>
      </c>
      <c r="E701">
        <v>11150</v>
      </c>
      <c r="F701" s="20">
        <f t="shared" si="24"/>
        <v>2476.108387564645</v>
      </c>
      <c r="G701">
        <v>0.20000000298023221</v>
      </c>
      <c r="H701">
        <v>495.22198486328119</v>
      </c>
      <c r="I701" s="19">
        <f t="shared" si="25"/>
        <v>2230.000033229589</v>
      </c>
      <c r="K701" s="70">
        <f t="shared" si="26"/>
        <v>-1</v>
      </c>
      <c r="L701" s="3">
        <f>IF(AND(O701&gt;0,O701&lt;366),+'PL2'!$N$3+1,IF(AND(O701&gt;365,O701&lt;731),+'PL2'!$O$3+1,IF(AND(O701&gt;730,O701&lt;1096),+'PL2'!$P$3+1,IF(AND(O701&gt;1095,O701&lt;1461),+'PL2'!$Q$3+1,IF(AND(O701&gt;1460,O701&lt;3000),+'PL2'!$R$3+1,0)))))</f>
        <v>0</v>
      </c>
      <c r="M701" s="3">
        <f>IF(AND(O701&gt;0,O701&lt;366),+'PL2'!$N$2+1,IF(AND(O701&gt;365,O701&lt;731),+'PL2'!$O$2+1,IF(AND(O701&gt;730,O701&lt;1096),+'PL2'!$P$2+1,IF(AND(O701&gt;1095,O701&lt;1461),+'PL2'!$Q$2+1,IF(AND(O701&gt;1460,O701&lt;1826),+'PL2'!$R$2+1,IF(AND(O701&gt;1825,O701&lt;2190),+'PL2'!$S$2+1,0))))))</f>
        <v>0</v>
      </c>
      <c r="N701" s="70">
        <f t="shared" si="27"/>
        <v>-1</v>
      </c>
      <c r="O701" s="19" t="str">
        <f>IF(A701&gt;'PL2'!$C$2+553,IF(A701='PL2'!$C$2+554,1,O700+1), "")</f>
        <v/>
      </c>
    </row>
    <row r="702" spans="1:15" x14ac:dyDescent="0.55000000000000004">
      <c r="A702">
        <v>700</v>
      </c>
      <c r="B702" s="2">
        <v>40522</v>
      </c>
      <c r="C702">
        <v>2.070000022649765E-2</v>
      </c>
      <c r="D702">
        <v>9.1357499361038208E-2</v>
      </c>
      <c r="E702">
        <v>7350.06982421875</v>
      </c>
      <c r="F702" s="20">
        <f t="shared" si="24"/>
        <v>1665.3963614396882</v>
      </c>
      <c r="G702">
        <v>0.20399999618530271</v>
      </c>
      <c r="H702">
        <v>339.74099731445313</v>
      </c>
      <c r="I702" s="19">
        <f t="shared" si="25"/>
        <v>1499.4142161023335</v>
      </c>
      <c r="K702" s="70">
        <f t="shared" si="26"/>
        <v>-1</v>
      </c>
      <c r="L702" s="3">
        <f>IF(AND(O702&gt;0,O702&lt;366),+'PL2'!$N$3+1,IF(AND(O702&gt;365,O702&lt;731),+'PL2'!$O$3+1,IF(AND(O702&gt;730,O702&lt;1096),+'PL2'!$P$3+1,IF(AND(O702&gt;1095,O702&lt;1461),+'PL2'!$Q$3+1,IF(AND(O702&gt;1460,O702&lt;3000),+'PL2'!$R$3+1,0)))))</f>
        <v>0</v>
      </c>
      <c r="M702" s="3">
        <f>IF(AND(O702&gt;0,O702&lt;366),+'PL2'!$N$2+1,IF(AND(O702&gt;365,O702&lt;731),+'PL2'!$O$2+1,IF(AND(O702&gt;730,O702&lt;1096),+'PL2'!$P$2+1,IF(AND(O702&gt;1095,O702&lt;1461),+'PL2'!$Q$2+1,IF(AND(O702&gt;1460,O702&lt;1826),+'PL2'!$R$2+1,IF(AND(O702&gt;1825,O702&lt;2190),+'PL2'!$S$2+1,0))))))</f>
        <v>0</v>
      </c>
      <c r="N702" s="70">
        <f t="shared" si="27"/>
        <v>-1</v>
      </c>
      <c r="O702" s="19" t="str">
        <f>IF(A702&gt;'PL2'!$C$2+553,IF(A702='PL2'!$C$2+554,1,O701+1), "")</f>
        <v/>
      </c>
    </row>
    <row r="703" spans="1:15" x14ac:dyDescent="0.55000000000000004">
      <c r="A703">
        <v>701</v>
      </c>
      <c r="B703" s="2">
        <v>40523</v>
      </c>
      <c r="C703">
        <v>2.070000022649765E-2</v>
      </c>
      <c r="D703">
        <v>9.1357499361038208E-2</v>
      </c>
      <c r="E703">
        <v>8750.1201171875</v>
      </c>
      <c r="F703" s="20">
        <f t="shared" si="24"/>
        <v>1982.6230979884881</v>
      </c>
      <c r="G703">
        <v>0.22800000011920929</v>
      </c>
      <c r="H703">
        <v>452.03799438476563</v>
      </c>
      <c r="I703" s="19">
        <f t="shared" si="25"/>
        <v>1995.0273877618456</v>
      </c>
      <c r="K703" s="70">
        <f t="shared" si="26"/>
        <v>-1</v>
      </c>
      <c r="L703" s="3">
        <f>IF(AND(O703&gt;0,O703&lt;366),+'PL2'!$N$3+1,IF(AND(O703&gt;365,O703&lt;731),+'PL2'!$O$3+1,IF(AND(O703&gt;730,O703&lt;1096),+'PL2'!$P$3+1,IF(AND(O703&gt;1095,O703&lt;1461),+'PL2'!$Q$3+1,IF(AND(O703&gt;1460,O703&lt;3000),+'PL2'!$R$3+1,0)))))</f>
        <v>0</v>
      </c>
      <c r="M703" s="3">
        <f>IF(AND(O703&gt;0,O703&lt;366),+'PL2'!$N$2+1,IF(AND(O703&gt;365,O703&lt;731),+'PL2'!$O$2+1,IF(AND(O703&gt;730,O703&lt;1096),+'PL2'!$P$2+1,IF(AND(O703&gt;1095,O703&lt;1461),+'PL2'!$Q$2+1,IF(AND(O703&gt;1460,O703&lt;1826),+'PL2'!$R$2+1,IF(AND(O703&gt;1825,O703&lt;2190),+'PL2'!$S$2+1,0))))))</f>
        <v>0</v>
      </c>
      <c r="N703" s="70">
        <f t="shared" si="27"/>
        <v>-1</v>
      </c>
      <c r="O703" s="19" t="str">
        <f>IF(A703&gt;'PL2'!$C$2+553,IF(A703='PL2'!$C$2+554,1,O702+1), "")</f>
        <v/>
      </c>
    </row>
    <row r="704" spans="1:15" x14ac:dyDescent="0.55000000000000004">
      <c r="A704">
        <v>702</v>
      </c>
      <c r="B704" s="2">
        <v>40524</v>
      </c>
      <c r="C704">
        <v>2.070000022649765E-2</v>
      </c>
      <c r="D704">
        <v>0.10597500205039979</v>
      </c>
      <c r="E704">
        <v>8550.150390625</v>
      </c>
      <c r="F704" s="20">
        <f t="shared" si="24"/>
        <v>1670.0930558921257</v>
      </c>
      <c r="G704">
        <v>0.2199999988079071</v>
      </c>
      <c r="H704">
        <v>367.42001342773438</v>
      </c>
      <c r="I704" s="19">
        <f t="shared" si="25"/>
        <v>1881.0330757449265</v>
      </c>
      <c r="K704" s="70">
        <f t="shared" si="26"/>
        <v>-1</v>
      </c>
      <c r="L704" s="3">
        <f>IF(AND(O704&gt;0,O704&lt;366),+'PL2'!$N$3+1,IF(AND(O704&gt;365,O704&lt;731),+'PL2'!$O$3+1,IF(AND(O704&gt;730,O704&lt;1096),+'PL2'!$P$3+1,IF(AND(O704&gt;1095,O704&lt;1461),+'PL2'!$Q$3+1,IF(AND(O704&gt;1460,O704&lt;3000),+'PL2'!$R$3+1,0)))))</f>
        <v>0</v>
      </c>
      <c r="M704" s="3">
        <f>IF(AND(O704&gt;0,O704&lt;366),+'PL2'!$N$2+1,IF(AND(O704&gt;365,O704&lt;731),+'PL2'!$O$2+1,IF(AND(O704&gt;730,O704&lt;1096),+'PL2'!$P$2+1,IF(AND(O704&gt;1095,O704&lt;1461),+'PL2'!$Q$2+1,IF(AND(O704&gt;1460,O704&lt;1826),+'PL2'!$R$2+1,IF(AND(O704&gt;1825,O704&lt;2190),+'PL2'!$S$2+1,0))))))</f>
        <v>0</v>
      </c>
      <c r="N704" s="70">
        <f t="shared" si="27"/>
        <v>-1</v>
      </c>
      <c r="O704" s="19" t="str">
        <f>IF(A704&gt;'PL2'!$C$2+553,IF(A704='PL2'!$C$2+554,1,O703+1), "")</f>
        <v/>
      </c>
    </row>
    <row r="705" spans="1:15" x14ac:dyDescent="0.55000000000000004">
      <c r="A705">
        <v>703</v>
      </c>
      <c r="B705" s="2">
        <v>40525</v>
      </c>
      <c r="C705">
        <v>2.0800000056624409E-2</v>
      </c>
      <c r="D705">
        <v>0.10597500205039979</v>
      </c>
      <c r="E705">
        <v>7050.31005859375</v>
      </c>
      <c r="F705" s="20">
        <f t="shared" si="24"/>
        <v>1383.7834091121531</v>
      </c>
      <c r="G705">
        <v>0.22990000247955319</v>
      </c>
      <c r="H705">
        <v>318.13198852539063</v>
      </c>
      <c r="I705" s="19">
        <f t="shared" si="25"/>
        <v>1620.8662999523219</v>
      </c>
      <c r="K705" s="70">
        <f t="shared" si="26"/>
        <v>-1</v>
      </c>
      <c r="L705" s="3">
        <f>IF(AND(O705&gt;0,O705&lt;366),+'PL2'!$N$3+1,IF(AND(O705&gt;365,O705&lt;731),+'PL2'!$O$3+1,IF(AND(O705&gt;730,O705&lt;1096),+'PL2'!$P$3+1,IF(AND(O705&gt;1095,O705&lt;1461),+'PL2'!$Q$3+1,IF(AND(O705&gt;1460,O705&lt;3000),+'PL2'!$R$3+1,0)))))</f>
        <v>0</v>
      </c>
      <c r="M705" s="3">
        <f>IF(AND(O705&gt;0,O705&lt;366),+'PL2'!$N$2+1,IF(AND(O705&gt;365,O705&lt;731),+'PL2'!$O$2+1,IF(AND(O705&gt;730,O705&lt;1096),+'PL2'!$P$2+1,IF(AND(O705&gt;1095,O705&lt;1461),+'PL2'!$Q$2+1,IF(AND(O705&gt;1460,O705&lt;1826),+'PL2'!$R$2+1,IF(AND(O705&gt;1825,O705&lt;2190),+'PL2'!$S$2+1,0))))))</f>
        <v>0</v>
      </c>
      <c r="N705" s="70">
        <f t="shared" si="27"/>
        <v>-1</v>
      </c>
      <c r="O705" s="19" t="str">
        <f>IF(A705&gt;'PL2'!$C$2+553,IF(A705='PL2'!$C$2+554,1,O704+1), "")</f>
        <v/>
      </c>
    </row>
    <row r="706" spans="1:15" x14ac:dyDescent="0.55000000000000004">
      <c r="A706">
        <v>704</v>
      </c>
      <c r="B706" s="2">
        <v>40526</v>
      </c>
      <c r="C706">
        <v>2.0800000056624409E-2</v>
      </c>
      <c r="D706">
        <v>9.9275201559066772E-2</v>
      </c>
      <c r="E706">
        <v>8550.0498046875</v>
      </c>
      <c r="F706" s="20">
        <f t="shared" ref="F706:F769" si="28">+(C706/D706)*E706</f>
        <v>1791.3943626277066</v>
      </c>
      <c r="G706">
        <v>0.24670000374317169</v>
      </c>
      <c r="H706">
        <v>441.93701171875</v>
      </c>
      <c r="I706" s="19">
        <f t="shared" ref="I706:I769" si="29">+E706*G706</f>
        <v>2109.2973188207106</v>
      </c>
      <c r="K706" s="70">
        <f t="shared" si="26"/>
        <v>-1</v>
      </c>
      <c r="L706" s="3">
        <f>IF(AND(O706&gt;0,O706&lt;366),+'PL2'!$N$3+1,IF(AND(O706&gt;365,O706&lt;731),+'PL2'!$O$3+1,IF(AND(O706&gt;730,O706&lt;1096),+'PL2'!$P$3+1,IF(AND(O706&gt;1095,O706&lt;1461),+'PL2'!$Q$3+1,IF(AND(O706&gt;1460,O706&lt;3000),+'PL2'!$R$3+1,0)))))</f>
        <v>0</v>
      </c>
      <c r="M706" s="3">
        <f>IF(AND(O706&gt;0,O706&lt;366),+'PL2'!$N$2+1,IF(AND(O706&gt;365,O706&lt;731),+'PL2'!$O$2+1,IF(AND(O706&gt;730,O706&lt;1096),+'PL2'!$P$2+1,IF(AND(O706&gt;1095,O706&lt;1461),+'PL2'!$Q$2+1,IF(AND(O706&gt;1460,O706&lt;1826),+'PL2'!$R$2+1,IF(AND(O706&gt;1825,O706&lt;2190),+'PL2'!$S$2+1,0))))))</f>
        <v>0</v>
      </c>
      <c r="N706" s="70">
        <f t="shared" si="27"/>
        <v>-1</v>
      </c>
      <c r="O706" s="19" t="str">
        <f>IF(A706&gt;'PL2'!$C$2+553,IF(A706='PL2'!$C$2+554,1,O705+1), "")</f>
        <v/>
      </c>
    </row>
    <row r="707" spans="1:15" x14ac:dyDescent="0.55000000000000004">
      <c r="A707">
        <v>705</v>
      </c>
      <c r="B707" s="2">
        <v>40527</v>
      </c>
      <c r="C707">
        <v>2.0800000056624409E-2</v>
      </c>
      <c r="D707">
        <v>9.9275201559066772E-2</v>
      </c>
      <c r="E707">
        <v>9800.0703125</v>
      </c>
      <c r="F707" s="20">
        <f t="shared" si="28"/>
        <v>2053.296894427775</v>
      </c>
      <c r="G707">
        <v>0.23800000548362729</v>
      </c>
      <c r="H707">
        <v>488.68499755859381</v>
      </c>
      <c r="I707" s="19">
        <f t="shared" si="29"/>
        <v>2332.4167881149328</v>
      </c>
      <c r="K707" s="70">
        <f t="shared" si="26"/>
        <v>-1</v>
      </c>
      <c r="L707" s="3">
        <f>IF(AND(O707&gt;0,O707&lt;366),+'PL2'!$N$3+1,IF(AND(O707&gt;365,O707&lt;731),+'PL2'!$O$3+1,IF(AND(O707&gt;730,O707&lt;1096),+'PL2'!$P$3+1,IF(AND(O707&gt;1095,O707&lt;1461),+'PL2'!$Q$3+1,IF(AND(O707&gt;1460,O707&lt;3000),+'PL2'!$R$3+1,0)))))</f>
        <v>0</v>
      </c>
      <c r="M707" s="3">
        <f>IF(AND(O707&gt;0,O707&lt;366),+'PL2'!$N$2+1,IF(AND(O707&gt;365,O707&lt;731),+'PL2'!$O$2+1,IF(AND(O707&gt;730,O707&lt;1096),+'PL2'!$P$2+1,IF(AND(O707&gt;1095,O707&lt;1461),+'PL2'!$Q$2+1,IF(AND(O707&gt;1460,O707&lt;1826),+'PL2'!$R$2+1,IF(AND(O707&gt;1825,O707&lt;2190),+'PL2'!$S$2+1,0))))))</f>
        <v>0</v>
      </c>
      <c r="N707" s="70">
        <f t="shared" si="27"/>
        <v>-1</v>
      </c>
      <c r="O707" s="19" t="str">
        <f>IF(A707&gt;'PL2'!$C$2+553,IF(A707='PL2'!$C$2+554,1,O706+1), "")</f>
        <v/>
      </c>
    </row>
    <row r="708" spans="1:15" x14ac:dyDescent="0.55000000000000004">
      <c r="A708">
        <v>706</v>
      </c>
      <c r="B708" s="2">
        <v>40528</v>
      </c>
      <c r="C708">
        <v>2.0899999886751171E-2</v>
      </c>
      <c r="D708">
        <v>0.1132830008864403</v>
      </c>
      <c r="E708">
        <v>8650.099609375</v>
      </c>
      <c r="F708" s="20">
        <f t="shared" si="28"/>
        <v>1595.8888751327527</v>
      </c>
      <c r="G708">
        <v>0.25</v>
      </c>
      <c r="H708">
        <v>398.97198486328119</v>
      </c>
      <c r="I708" s="19">
        <f t="shared" si="29"/>
        <v>2162.52490234375</v>
      </c>
      <c r="K708" s="70">
        <f t="shared" si="26"/>
        <v>-1</v>
      </c>
      <c r="L708" s="3">
        <f>IF(AND(O708&gt;0,O708&lt;366),+'PL2'!$N$3+1,IF(AND(O708&gt;365,O708&lt;731),+'PL2'!$O$3+1,IF(AND(O708&gt;730,O708&lt;1096),+'PL2'!$P$3+1,IF(AND(O708&gt;1095,O708&lt;1461),+'PL2'!$Q$3+1,IF(AND(O708&gt;1460,O708&lt;3000),+'PL2'!$R$3+1,0)))))</f>
        <v>0</v>
      </c>
      <c r="M708" s="3">
        <f>IF(AND(O708&gt;0,O708&lt;366),+'PL2'!$N$2+1,IF(AND(O708&gt;365,O708&lt;731),+'PL2'!$O$2+1,IF(AND(O708&gt;730,O708&lt;1096),+'PL2'!$P$2+1,IF(AND(O708&gt;1095,O708&lt;1461),+'PL2'!$Q$2+1,IF(AND(O708&gt;1460,O708&lt;1826),+'PL2'!$R$2+1,IF(AND(O708&gt;1825,O708&lt;2190),+'PL2'!$S$2+1,0))))))</f>
        <v>0</v>
      </c>
      <c r="N708" s="70">
        <f t="shared" si="27"/>
        <v>-1</v>
      </c>
      <c r="O708" s="19" t="str">
        <f>IF(A708&gt;'PL2'!$C$2+553,IF(A708='PL2'!$C$2+554,1,O707+1), "")</f>
        <v/>
      </c>
    </row>
    <row r="709" spans="1:15" x14ac:dyDescent="0.55000000000000004">
      <c r="A709">
        <v>707</v>
      </c>
      <c r="B709" s="2">
        <v>40529</v>
      </c>
      <c r="C709">
        <v>2.0899999886751171E-2</v>
      </c>
      <c r="D709">
        <v>0.1132830008864403</v>
      </c>
      <c r="E709">
        <v>8300.23046875</v>
      </c>
      <c r="F709" s="20">
        <f t="shared" si="28"/>
        <v>1531.3402231530056</v>
      </c>
      <c r="G709">
        <v>0.239999994635582</v>
      </c>
      <c r="H709">
        <v>367.52200317382813</v>
      </c>
      <c r="I709" s="19">
        <f t="shared" si="29"/>
        <v>1992.0552679740942</v>
      </c>
      <c r="K709" s="70">
        <f t="shared" si="26"/>
        <v>-1</v>
      </c>
      <c r="L709" s="3">
        <f>IF(AND(O709&gt;0,O709&lt;366),+'PL2'!$N$3+1,IF(AND(O709&gt;365,O709&lt;731),+'PL2'!$O$3+1,IF(AND(O709&gt;730,O709&lt;1096),+'PL2'!$P$3+1,IF(AND(O709&gt;1095,O709&lt;1461),+'PL2'!$Q$3+1,IF(AND(O709&gt;1460,O709&lt;3000),+'PL2'!$R$3+1,0)))))</f>
        <v>0</v>
      </c>
      <c r="M709" s="3">
        <f>IF(AND(O709&gt;0,O709&lt;366),+'PL2'!$N$2+1,IF(AND(O709&gt;365,O709&lt;731),+'PL2'!$O$2+1,IF(AND(O709&gt;730,O709&lt;1096),+'PL2'!$P$2+1,IF(AND(O709&gt;1095,O709&lt;1461),+'PL2'!$Q$2+1,IF(AND(O709&gt;1460,O709&lt;1826),+'PL2'!$R$2+1,IF(AND(O709&gt;1825,O709&lt;2190),+'PL2'!$S$2+1,0))))))</f>
        <v>0</v>
      </c>
      <c r="N709" s="70">
        <f t="shared" si="27"/>
        <v>-1</v>
      </c>
      <c r="O709" s="19" t="str">
        <f>IF(A709&gt;'PL2'!$C$2+553,IF(A709='PL2'!$C$2+554,1,O708+1), "")</f>
        <v/>
      </c>
    </row>
    <row r="710" spans="1:15" x14ac:dyDescent="0.55000000000000004">
      <c r="A710">
        <v>708</v>
      </c>
      <c r="B710" s="2">
        <v>40530</v>
      </c>
      <c r="C710">
        <v>2.0899999886751171E-2</v>
      </c>
      <c r="D710">
        <v>9.6229903399944305E-2</v>
      </c>
      <c r="E710">
        <v>8050.06982421875</v>
      </c>
      <c r="F710" s="20">
        <f t="shared" si="28"/>
        <v>1748.3802068807677</v>
      </c>
      <c r="G710">
        <v>0.24099999666213989</v>
      </c>
      <c r="H710">
        <v>421.3599853515625</v>
      </c>
      <c r="I710" s="19">
        <f t="shared" si="29"/>
        <v>1940.0668007667118</v>
      </c>
      <c r="K710" s="70">
        <f t="shared" si="26"/>
        <v>-1</v>
      </c>
      <c r="L710" s="3">
        <f>IF(AND(O710&gt;0,O710&lt;366),+'PL2'!$N$3+1,IF(AND(O710&gt;365,O710&lt;731),+'PL2'!$O$3+1,IF(AND(O710&gt;730,O710&lt;1096),+'PL2'!$P$3+1,IF(AND(O710&gt;1095,O710&lt;1461),+'PL2'!$Q$3+1,IF(AND(O710&gt;1460,O710&lt;3000),+'PL2'!$R$3+1,0)))))</f>
        <v>0</v>
      </c>
      <c r="M710" s="3">
        <f>IF(AND(O710&gt;0,O710&lt;366),+'PL2'!$N$2+1,IF(AND(O710&gt;365,O710&lt;731),+'PL2'!$O$2+1,IF(AND(O710&gt;730,O710&lt;1096),+'PL2'!$P$2+1,IF(AND(O710&gt;1095,O710&lt;1461),+'PL2'!$Q$2+1,IF(AND(O710&gt;1460,O710&lt;1826),+'PL2'!$R$2+1,IF(AND(O710&gt;1825,O710&lt;2190),+'PL2'!$S$2+1,0))))))</f>
        <v>0</v>
      </c>
      <c r="N710" s="70">
        <f t="shared" si="27"/>
        <v>-1</v>
      </c>
      <c r="O710" s="19" t="str">
        <f>IF(A710&gt;'PL2'!$C$2+553,IF(A710='PL2'!$C$2+554,1,O709+1), "")</f>
        <v/>
      </c>
    </row>
    <row r="711" spans="1:15" x14ac:dyDescent="0.55000000000000004">
      <c r="A711">
        <v>709</v>
      </c>
      <c r="B711" s="2">
        <v>40531</v>
      </c>
      <c r="C711">
        <v>2.0999999716877941E-2</v>
      </c>
      <c r="D711">
        <v>9.6229903399944305E-2</v>
      </c>
      <c r="E711">
        <v>9200.1201171875</v>
      </c>
      <c r="F711" s="20">
        <f t="shared" si="28"/>
        <v>2007.7181107956135</v>
      </c>
      <c r="G711">
        <v>0.24009999632835391</v>
      </c>
      <c r="H711">
        <v>482.05300903320313</v>
      </c>
      <c r="I711" s="19">
        <f t="shared" si="29"/>
        <v>2208.9488063571339</v>
      </c>
      <c r="K711" s="70">
        <f t="shared" si="26"/>
        <v>-1</v>
      </c>
      <c r="L711" s="3">
        <f>IF(AND(O711&gt;0,O711&lt;366),+'PL2'!$N$3+1,IF(AND(O711&gt;365,O711&lt;731),+'PL2'!$O$3+1,IF(AND(O711&gt;730,O711&lt;1096),+'PL2'!$P$3+1,IF(AND(O711&gt;1095,O711&lt;1461),+'PL2'!$Q$3+1,IF(AND(O711&gt;1460,O711&lt;3000),+'PL2'!$R$3+1,0)))))</f>
        <v>0</v>
      </c>
      <c r="M711" s="3">
        <f>IF(AND(O711&gt;0,O711&lt;366),+'PL2'!$N$2+1,IF(AND(O711&gt;365,O711&lt;731),+'PL2'!$O$2+1,IF(AND(O711&gt;730,O711&lt;1096),+'PL2'!$P$2+1,IF(AND(O711&gt;1095,O711&lt;1461),+'PL2'!$Q$2+1,IF(AND(O711&gt;1460,O711&lt;1826),+'PL2'!$R$2+1,IF(AND(O711&gt;1825,O711&lt;2190),+'PL2'!$S$2+1,0))))))</f>
        <v>0</v>
      </c>
      <c r="N711" s="70">
        <f t="shared" si="27"/>
        <v>-1</v>
      </c>
      <c r="O711" s="19" t="str">
        <f>IF(A711&gt;'PL2'!$C$2+553,IF(A711='PL2'!$C$2+554,1,O710+1), "")</f>
        <v/>
      </c>
    </row>
    <row r="712" spans="1:15" x14ac:dyDescent="0.55000000000000004">
      <c r="A712">
        <v>710</v>
      </c>
      <c r="B712" s="2">
        <v>40532</v>
      </c>
      <c r="C712">
        <v>2.0999999716877941E-2</v>
      </c>
      <c r="D712">
        <v>9.6839003264904022E-2</v>
      </c>
      <c r="E712">
        <v>7950.06982421875</v>
      </c>
      <c r="F712" s="20">
        <f t="shared" si="28"/>
        <v>1724.0105580295603</v>
      </c>
      <c r="G712">
        <v>0.2669999897480011</v>
      </c>
      <c r="H712">
        <v>460.31100463867188</v>
      </c>
      <c r="I712" s="19">
        <f t="shared" si="29"/>
        <v>2122.6685615622991</v>
      </c>
      <c r="K712" s="70">
        <f t="shared" si="26"/>
        <v>-1</v>
      </c>
      <c r="L712" s="3">
        <f>IF(AND(O712&gt;0,O712&lt;366),+'PL2'!$N$3+1,IF(AND(O712&gt;365,O712&lt;731),+'PL2'!$O$3+1,IF(AND(O712&gt;730,O712&lt;1096),+'PL2'!$P$3+1,IF(AND(O712&gt;1095,O712&lt;1461),+'PL2'!$Q$3+1,IF(AND(O712&gt;1460,O712&lt;3000),+'PL2'!$R$3+1,0)))))</f>
        <v>0</v>
      </c>
      <c r="M712" s="3">
        <f>IF(AND(O712&gt;0,O712&lt;366),+'PL2'!$N$2+1,IF(AND(O712&gt;365,O712&lt;731),+'PL2'!$O$2+1,IF(AND(O712&gt;730,O712&lt;1096),+'PL2'!$P$2+1,IF(AND(O712&gt;1095,O712&lt;1461),+'PL2'!$Q$2+1,IF(AND(O712&gt;1460,O712&lt;1826),+'PL2'!$R$2+1,IF(AND(O712&gt;1825,O712&lt;2190),+'PL2'!$S$2+1,0))))))</f>
        <v>0</v>
      </c>
      <c r="N712" s="70">
        <f t="shared" si="27"/>
        <v>-1</v>
      </c>
      <c r="O712" s="19" t="str">
        <f>IF(A712&gt;'PL2'!$C$2+553,IF(A712='PL2'!$C$2+554,1,O711+1), "")</f>
        <v/>
      </c>
    </row>
    <row r="713" spans="1:15" x14ac:dyDescent="0.55000000000000004">
      <c r="A713">
        <v>711</v>
      </c>
      <c r="B713" s="2">
        <v>40533</v>
      </c>
      <c r="C713">
        <v>2.0999999716877941E-2</v>
      </c>
      <c r="D713">
        <v>9.6839003264904022E-2</v>
      </c>
      <c r="E713">
        <v>9750.1103515625</v>
      </c>
      <c r="F713" s="20">
        <f t="shared" si="28"/>
        <v>2114.3579314033132</v>
      </c>
      <c r="G713">
        <v>0.239999994635582</v>
      </c>
      <c r="H713">
        <v>507.44601440429688</v>
      </c>
      <c r="I713" s="19">
        <f t="shared" si="29"/>
        <v>2340.0264320713327</v>
      </c>
      <c r="K713" s="70">
        <f t="shared" si="26"/>
        <v>-1</v>
      </c>
      <c r="L713" s="3">
        <f>IF(AND(O713&gt;0,O713&lt;366),+'PL2'!$N$3+1,IF(AND(O713&gt;365,O713&lt;731),+'PL2'!$O$3+1,IF(AND(O713&gt;730,O713&lt;1096),+'PL2'!$P$3+1,IF(AND(O713&gt;1095,O713&lt;1461),+'PL2'!$Q$3+1,IF(AND(O713&gt;1460,O713&lt;3000),+'PL2'!$R$3+1,0)))))</f>
        <v>0</v>
      </c>
      <c r="M713" s="3">
        <f>IF(AND(O713&gt;0,O713&lt;366),+'PL2'!$N$2+1,IF(AND(O713&gt;365,O713&lt;731),+'PL2'!$O$2+1,IF(AND(O713&gt;730,O713&lt;1096),+'PL2'!$P$2+1,IF(AND(O713&gt;1095,O713&lt;1461),+'PL2'!$Q$2+1,IF(AND(O713&gt;1460,O713&lt;1826),+'PL2'!$R$2+1,IF(AND(O713&gt;1825,O713&lt;2190),+'PL2'!$S$2+1,0))))))</f>
        <v>0</v>
      </c>
      <c r="N713" s="70">
        <f t="shared" si="27"/>
        <v>-1</v>
      </c>
      <c r="O713" s="19" t="str">
        <f>IF(A713&gt;'PL2'!$C$2+553,IF(A713='PL2'!$C$2+554,1,O712+1), "")</f>
        <v/>
      </c>
    </row>
    <row r="714" spans="1:15" x14ac:dyDescent="0.55000000000000004">
      <c r="A714">
        <v>712</v>
      </c>
      <c r="B714" s="2">
        <v>40534</v>
      </c>
      <c r="C714">
        <v>2.10999995470047E-2</v>
      </c>
      <c r="D714">
        <v>0.1137619987130165</v>
      </c>
      <c r="E714">
        <v>7900.18017578125</v>
      </c>
      <c r="F714" s="20">
        <f t="shared" si="28"/>
        <v>1465.2854205801416</v>
      </c>
      <c r="G714">
        <v>0.25</v>
      </c>
      <c r="H714">
        <v>366.32101440429688</v>
      </c>
      <c r="I714" s="19">
        <f t="shared" si="29"/>
        <v>1975.0450439453125</v>
      </c>
      <c r="K714" s="70">
        <f t="shared" si="26"/>
        <v>-1</v>
      </c>
      <c r="L714" s="3">
        <f>IF(AND(O714&gt;0,O714&lt;366),+'PL2'!$N$3+1,IF(AND(O714&gt;365,O714&lt;731),+'PL2'!$O$3+1,IF(AND(O714&gt;730,O714&lt;1096),+'PL2'!$P$3+1,IF(AND(O714&gt;1095,O714&lt;1461),+'PL2'!$Q$3+1,IF(AND(O714&gt;1460,O714&lt;3000),+'PL2'!$R$3+1,0)))))</f>
        <v>0</v>
      </c>
      <c r="M714" s="3">
        <f>IF(AND(O714&gt;0,O714&lt;366),+'PL2'!$N$2+1,IF(AND(O714&gt;365,O714&lt;731),+'PL2'!$O$2+1,IF(AND(O714&gt;730,O714&lt;1096),+'PL2'!$P$2+1,IF(AND(O714&gt;1095,O714&lt;1461),+'PL2'!$Q$2+1,IF(AND(O714&gt;1460,O714&lt;1826),+'PL2'!$R$2+1,IF(AND(O714&gt;1825,O714&lt;2190),+'PL2'!$S$2+1,0))))))</f>
        <v>0</v>
      </c>
      <c r="N714" s="70">
        <f t="shared" si="27"/>
        <v>-1</v>
      </c>
      <c r="O714" s="19" t="str">
        <f>IF(A714&gt;'PL2'!$C$2+553,IF(A714='PL2'!$C$2+554,1,O713+1), "")</f>
        <v/>
      </c>
    </row>
    <row r="715" spans="1:15" x14ac:dyDescent="0.55000000000000004">
      <c r="A715">
        <v>713</v>
      </c>
      <c r="B715" s="2">
        <v>40535</v>
      </c>
      <c r="C715">
        <v>2.10999995470047E-2</v>
      </c>
      <c r="D715">
        <v>0.1137619987130165</v>
      </c>
      <c r="E715">
        <v>7250.06005859375</v>
      </c>
      <c r="F715" s="20">
        <f t="shared" si="28"/>
        <v>1344.7044327868482</v>
      </c>
      <c r="G715">
        <v>0.25</v>
      </c>
      <c r="H715">
        <v>336.17599487304688</v>
      </c>
      <c r="I715" s="19">
        <f t="shared" si="29"/>
        <v>1812.5150146484375</v>
      </c>
      <c r="K715" s="70">
        <f t="shared" si="26"/>
        <v>-1</v>
      </c>
      <c r="L715" s="3">
        <f>IF(AND(O715&gt;0,O715&lt;366),+'PL2'!$N$3+1,IF(AND(O715&gt;365,O715&lt;731),+'PL2'!$O$3+1,IF(AND(O715&gt;730,O715&lt;1096),+'PL2'!$P$3+1,IF(AND(O715&gt;1095,O715&lt;1461),+'PL2'!$Q$3+1,IF(AND(O715&gt;1460,O715&lt;3000),+'PL2'!$R$3+1,0)))))</f>
        <v>0</v>
      </c>
      <c r="M715" s="3">
        <f>IF(AND(O715&gt;0,O715&lt;366),+'PL2'!$N$2+1,IF(AND(O715&gt;365,O715&lt;731),+'PL2'!$O$2+1,IF(AND(O715&gt;730,O715&lt;1096),+'PL2'!$P$2+1,IF(AND(O715&gt;1095,O715&lt;1461),+'PL2'!$Q$2+1,IF(AND(O715&gt;1460,O715&lt;1826),+'PL2'!$R$2+1,IF(AND(O715&gt;1825,O715&lt;2190),+'PL2'!$S$2+1,0))))))</f>
        <v>0</v>
      </c>
      <c r="N715" s="70">
        <f t="shared" si="27"/>
        <v>-1</v>
      </c>
      <c r="O715" s="19" t="str">
        <f>IF(A715&gt;'PL2'!$C$2+553,IF(A715='PL2'!$C$2+554,1,O714+1), "")</f>
        <v/>
      </c>
    </row>
    <row r="716" spans="1:15" x14ac:dyDescent="0.55000000000000004">
      <c r="A716">
        <v>714</v>
      </c>
      <c r="B716" s="2">
        <v>40536</v>
      </c>
      <c r="C716">
        <v>2.10999995470047E-2</v>
      </c>
      <c r="D716">
        <v>0.10800199955701829</v>
      </c>
      <c r="E716">
        <v>7400.080078125</v>
      </c>
      <c r="F716" s="20">
        <f t="shared" si="28"/>
        <v>1445.7295877545578</v>
      </c>
      <c r="G716">
        <v>0.24799999594688421</v>
      </c>
      <c r="H716">
        <v>358.54098510742188</v>
      </c>
      <c r="I716" s="19">
        <f t="shared" si="29"/>
        <v>1835.2198293816186</v>
      </c>
      <c r="K716" s="70">
        <f t="shared" si="26"/>
        <v>-1</v>
      </c>
      <c r="L716" s="3">
        <f>IF(AND(O716&gt;0,O716&lt;366),+'PL2'!$N$3+1,IF(AND(O716&gt;365,O716&lt;731),+'PL2'!$O$3+1,IF(AND(O716&gt;730,O716&lt;1096),+'PL2'!$P$3+1,IF(AND(O716&gt;1095,O716&lt;1461),+'PL2'!$Q$3+1,IF(AND(O716&gt;1460,O716&lt;3000),+'PL2'!$R$3+1,0)))))</f>
        <v>0</v>
      </c>
      <c r="M716" s="3">
        <f>IF(AND(O716&gt;0,O716&lt;366),+'PL2'!$N$2+1,IF(AND(O716&gt;365,O716&lt;731),+'PL2'!$O$2+1,IF(AND(O716&gt;730,O716&lt;1096),+'PL2'!$P$2+1,IF(AND(O716&gt;1095,O716&lt;1461),+'PL2'!$Q$2+1,IF(AND(O716&gt;1460,O716&lt;1826),+'PL2'!$R$2+1,IF(AND(O716&gt;1825,O716&lt;2190),+'PL2'!$S$2+1,0))))))</f>
        <v>0</v>
      </c>
      <c r="N716" s="70">
        <f t="shared" si="27"/>
        <v>-1</v>
      </c>
      <c r="O716" s="19" t="str">
        <f>IF(A716&gt;'PL2'!$C$2+553,IF(A716='PL2'!$C$2+554,1,O715+1), "")</f>
        <v/>
      </c>
    </row>
    <row r="717" spans="1:15" x14ac:dyDescent="0.55000000000000004">
      <c r="A717">
        <v>715</v>
      </c>
      <c r="B717" s="2">
        <v>40537</v>
      </c>
      <c r="C717">
        <v>2.1199999377131459E-2</v>
      </c>
      <c r="D717">
        <v>0.10800199955701829</v>
      </c>
      <c r="E717">
        <v>8400.0703125</v>
      </c>
      <c r="F717" s="20">
        <f t="shared" si="28"/>
        <v>1648.8721146208463</v>
      </c>
      <c r="G717">
        <v>0.24989999830722809</v>
      </c>
      <c r="H717">
        <v>412.05300903320313</v>
      </c>
      <c r="I717" s="19">
        <f t="shared" si="29"/>
        <v>2099.1775568743469</v>
      </c>
      <c r="K717" s="70">
        <f t="shared" si="26"/>
        <v>-1</v>
      </c>
      <c r="L717" s="3">
        <f>IF(AND(O717&gt;0,O717&lt;366),+'PL2'!$N$3+1,IF(AND(O717&gt;365,O717&lt;731),+'PL2'!$O$3+1,IF(AND(O717&gt;730,O717&lt;1096),+'PL2'!$P$3+1,IF(AND(O717&gt;1095,O717&lt;1461),+'PL2'!$Q$3+1,IF(AND(O717&gt;1460,O717&lt;3000),+'PL2'!$R$3+1,0)))))</f>
        <v>0</v>
      </c>
      <c r="M717" s="3">
        <f>IF(AND(O717&gt;0,O717&lt;366),+'PL2'!$N$2+1,IF(AND(O717&gt;365,O717&lt;731),+'PL2'!$O$2+1,IF(AND(O717&gt;730,O717&lt;1096),+'PL2'!$P$2+1,IF(AND(O717&gt;1095,O717&lt;1461),+'PL2'!$Q$2+1,IF(AND(O717&gt;1460,O717&lt;1826),+'PL2'!$R$2+1,IF(AND(O717&gt;1825,O717&lt;2190),+'PL2'!$S$2+1,0))))))</f>
        <v>0</v>
      </c>
      <c r="N717" s="70">
        <f t="shared" si="27"/>
        <v>-1</v>
      </c>
      <c r="O717" s="19" t="str">
        <f>IF(A717&gt;'PL2'!$C$2+553,IF(A717='PL2'!$C$2+554,1,O716+1), "")</f>
        <v/>
      </c>
    </row>
    <row r="718" spans="1:15" x14ac:dyDescent="0.55000000000000004">
      <c r="A718">
        <v>716</v>
      </c>
      <c r="B718" s="2">
        <v>40538</v>
      </c>
      <c r="C718">
        <v>2.1199999377131459E-2</v>
      </c>
      <c r="D718">
        <v>0.10584200173616411</v>
      </c>
      <c r="E718">
        <v>7250.10009765625</v>
      </c>
      <c r="F718" s="20">
        <f t="shared" si="28"/>
        <v>1452.1845300846787</v>
      </c>
      <c r="G718">
        <v>0.26499998569488531</v>
      </c>
      <c r="H718">
        <v>384.82901000976563</v>
      </c>
      <c r="I718" s="19">
        <f t="shared" si="29"/>
        <v>1921.2764221653929</v>
      </c>
      <c r="K718" s="70">
        <f t="shared" si="26"/>
        <v>-1</v>
      </c>
      <c r="L718" s="3">
        <f>IF(AND(O718&gt;0,O718&lt;366),+'PL2'!$N$3+1,IF(AND(O718&gt;365,O718&lt;731),+'PL2'!$O$3+1,IF(AND(O718&gt;730,O718&lt;1096),+'PL2'!$P$3+1,IF(AND(O718&gt;1095,O718&lt;1461),+'PL2'!$Q$3+1,IF(AND(O718&gt;1460,O718&lt;3000),+'PL2'!$R$3+1,0)))))</f>
        <v>0</v>
      </c>
      <c r="M718" s="3">
        <f>IF(AND(O718&gt;0,O718&lt;366),+'PL2'!$N$2+1,IF(AND(O718&gt;365,O718&lt;731),+'PL2'!$O$2+1,IF(AND(O718&gt;730,O718&lt;1096),+'PL2'!$P$2+1,IF(AND(O718&gt;1095,O718&lt;1461),+'PL2'!$Q$2+1,IF(AND(O718&gt;1460,O718&lt;1826),+'PL2'!$R$2+1,IF(AND(O718&gt;1825,O718&lt;2190),+'PL2'!$S$2+1,0))))))</f>
        <v>0</v>
      </c>
      <c r="N718" s="70">
        <f t="shared" si="27"/>
        <v>-1</v>
      </c>
      <c r="O718" s="19" t="str">
        <f>IF(A718&gt;'PL2'!$C$2+553,IF(A718='PL2'!$C$2+554,1,O717+1), "")</f>
        <v/>
      </c>
    </row>
    <row r="719" spans="1:15" x14ac:dyDescent="0.55000000000000004">
      <c r="A719">
        <v>717</v>
      </c>
      <c r="B719" s="2">
        <v>40539</v>
      </c>
      <c r="C719">
        <v>2.1199999377131459E-2</v>
      </c>
      <c r="D719">
        <v>0.10584200173616411</v>
      </c>
      <c r="E719">
        <v>8300.080078125</v>
      </c>
      <c r="F719" s="20">
        <f t="shared" si="28"/>
        <v>1662.4939967123526</v>
      </c>
      <c r="G719">
        <v>0.26499998569488531</v>
      </c>
      <c r="H719">
        <v>440.56100463867188</v>
      </c>
      <c r="I719" s="19">
        <f t="shared" si="29"/>
        <v>2199.5211019695275</v>
      </c>
      <c r="K719" s="70">
        <f t="shared" si="26"/>
        <v>-1</v>
      </c>
      <c r="L719" s="3">
        <f>IF(AND(O719&gt;0,O719&lt;366),+'PL2'!$N$3+1,IF(AND(O719&gt;365,O719&lt;731),+'PL2'!$O$3+1,IF(AND(O719&gt;730,O719&lt;1096),+'PL2'!$P$3+1,IF(AND(O719&gt;1095,O719&lt;1461),+'PL2'!$Q$3+1,IF(AND(O719&gt;1460,O719&lt;3000),+'PL2'!$R$3+1,0)))))</f>
        <v>0</v>
      </c>
      <c r="M719" s="3">
        <f>IF(AND(O719&gt;0,O719&lt;366),+'PL2'!$N$2+1,IF(AND(O719&gt;365,O719&lt;731),+'PL2'!$O$2+1,IF(AND(O719&gt;730,O719&lt;1096),+'PL2'!$P$2+1,IF(AND(O719&gt;1095,O719&lt;1461),+'PL2'!$Q$2+1,IF(AND(O719&gt;1460,O719&lt;1826),+'PL2'!$R$2+1,IF(AND(O719&gt;1825,O719&lt;2190),+'PL2'!$S$2+1,0))))))</f>
        <v>0</v>
      </c>
      <c r="N719" s="70">
        <f t="shared" si="27"/>
        <v>-1</v>
      </c>
      <c r="O719" s="19" t="str">
        <f>IF(A719&gt;'PL2'!$C$2+553,IF(A719='PL2'!$C$2+554,1,O718+1), "")</f>
        <v/>
      </c>
    </row>
    <row r="720" spans="1:15" x14ac:dyDescent="0.55000000000000004">
      <c r="A720">
        <v>718</v>
      </c>
      <c r="B720" s="2">
        <v>40540</v>
      </c>
      <c r="C720">
        <v>2.1299999207258221E-2</v>
      </c>
      <c r="D720">
        <v>0.1216820031404495</v>
      </c>
      <c r="E720">
        <v>8450.099609375</v>
      </c>
      <c r="F720" s="20">
        <f t="shared" si="28"/>
        <v>1479.1596977015022</v>
      </c>
      <c r="G720">
        <v>0.28099998831748962</v>
      </c>
      <c r="H720">
        <v>415.64401245117188</v>
      </c>
      <c r="I720" s="19">
        <f t="shared" si="29"/>
        <v>2374.4778915159986</v>
      </c>
      <c r="K720" s="70">
        <f t="shared" si="26"/>
        <v>-1</v>
      </c>
      <c r="L720" s="3">
        <f>IF(AND(O720&gt;0,O720&lt;366),+'PL2'!$N$3+1,IF(AND(O720&gt;365,O720&lt;731),+'PL2'!$O$3+1,IF(AND(O720&gt;730,O720&lt;1096),+'PL2'!$P$3+1,IF(AND(O720&gt;1095,O720&lt;1461),+'PL2'!$Q$3+1,IF(AND(O720&gt;1460,O720&lt;3000),+'PL2'!$R$3+1,0)))))</f>
        <v>0</v>
      </c>
      <c r="M720" s="3">
        <f>IF(AND(O720&gt;0,O720&lt;366),+'PL2'!$N$2+1,IF(AND(O720&gt;365,O720&lt;731),+'PL2'!$O$2+1,IF(AND(O720&gt;730,O720&lt;1096),+'PL2'!$P$2+1,IF(AND(O720&gt;1095,O720&lt;1461),+'PL2'!$Q$2+1,IF(AND(O720&gt;1460,O720&lt;1826),+'PL2'!$R$2+1,IF(AND(O720&gt;1825,O720&lt;2190),+'PL2'!$S$2+1,0))))))</f>
        <v>0</v>
      </c>
      <c r="N720" s="70">
        <f t="shared" si="27"/>
        <v>-1</v>
      </c>
      <c r="O720" s="19" t="str">
        <f>IF(A720&gt;'PL2'!$C$2+553,IF(A720='PL2'!$C$2+554,1,O719+1), "")</f>
        <v/>
      </c>
    </row>
    <row r="721" spans="1:15" x14ac:dyDescent="0.55000000000000004">
      <c r="A721">
        <v>719</v>
      </c>
      <c r="B721" s="2">
        <v>40541</v>
      </c>
      <c r="C721">
        <v>2.1299999207258221E-2</v>
      </c>
      <c r="D721">
        <v>0.1216820031404495</v>
      </c>
      <c r="E721">
        <v>8250.1396484375</v>
      </c>
      <c r="F721" s="20">
        <f t="shared" si="28"/>
        <v>1444.1574221017481</v>
      </c>
      <c r="G721">
        <v>0.30000001192092901</v>
      </c>
      <c r="H721">
        <v>433.24700927734381</v>
      </c>
      <c r="I721" s="19">
        <f t="shared" si="29"/>
        <v>2475.0419928805791</v>
      </c>
      <c r="K721" s="70">
        <f t="shared" si="26"/>
        <v>-1</v>
      </c>
      <c r="L721" s="3">
        <f>IF(AND(O721&gt;0,O721&lt;366),+'PL2'!$N$3+1,IF(AND(O721&gt;365,O721&lt;731),+'PL2'!$O$3+1,IF(AND(O721&gt;730,O721&lt;1096),+'PL2'!$P$3+1,IF(AND(O721&gt;1095,O721&lt;1461),+'PL2'!$Q$3+1,IF(AND(O721&gt;1460,O721&lt;3000),+'PL2'!$R$3+1,0)))))</f>
        <v>0</v>
      </c>
      <c r="M721" s="3">
        <f>IF(AND(O721&gt;0,O721&lt;366),+'PL2'!$N$2+1,IF(AND(O721&gt;365,O721&lt;731),+'PL2'!$O$2+1,IF(AND(O721&gt;730,O721&lt;1096),+'PL2'!$P$2+1,IF(AND(O721&gt;1095,O721&lt;1461),+'PL2'!$Q$2+1,IF(AND(O721&gt;1460,O721&lt;1826),+'PL2'!$R$2+1,IF(AND(O721&gt;1825,O721&lt;2190),+'PL2'!$S$2+1,0))))))</f>
        <v>0</v>
      </c>
      <c r="N721" s="70">
        <f t="shared" si="27"/>
        <v>-1</v>
      </c>
      <c r="O721" s="19" t="str">
        <f>IF(A721&gt;'PL2'!$C$2+553,IF(A721='PL2'!$C$2+554,1,O720+1), "")</f>
        <v/>
      </c>
    </row>
    <row r="722" spans="1:15" x14ac:dyDescent="0.55000000000000004">
      <c r="A722">
        <v>720</v>
      </c>
      <c r="B722" s="2">
        <v>40542</v>
      </c>
      <c r="C722">
        <v>2.1299999207258221E-2</v>
      </c>
      <c r="D722">
        <v>0.11520200222730639</v>
      </c>
      <c r="E722">
        <v>8450.08984375</v>
      </c>
      <c r="F722" s="20">
        <f t="shared" si="28"/>
        <v>1562.3591907543544</v>
      </c>
      <c r="G722">
        <v>0.30000001192092901</v>
      </c>
      <c r="H722">
        <v>468.7080078125</v>
      </c>
      <c r="I722" s="19">
        <f t="shared" si="29"/>
        <v>2535.0270538579211</v>
      </c>
      <c r="K722" s="70">
        <f t="shared" si="26"/>
        <v>-1</v>
      </c>
      <c r="L722" s="3">
        <f>IF(AND(O722&gt;0,O722&lt;366),+'PL2'!$N$3+1,IF(AND(O722&gt;365,O722&lt;731),+'PL2'!$O$3+1,IF(AND(O722&gt;730,O722&lt;1096),+'PL2'!$P$3+1,IF(AND(O722&gt;1095,O722&lt;1461),+'PL2'!$Q$3+1,IF(AND(O722&gt;1460,O722&lt;3000),+'PL2'!$R$3+1,0)))))</f>
        <v>0</v>
      </c>
      <c r="M722" s="3">
        <f>IF(AND(O722&gt;0,O722&lt;366),+'PL2'!$N$2+1,IF(AND(O722&gt;365,O722&lt;731),+'PL2'!$O$2+1,IF(AND(O722&gt;730,O722&lt;1096),+'PL2'!$P$2+1,IF(AND(O722&gt;1095,O722&lt;1461),+'PL2'!$Q$2+1,IF(AND(O722&gt;1460,O722&lt;1826),+'PL2'!$R$2+1,IF(AND(O722&gt;1825,O722&lt;2190),+'PL2'!$S$2+1,0))))))</f>
        <v>0</v>
      </c>
      <c r="N722" s="70">
        <f t="shared" si="27"/>
        <v>-1</v>
      </c>
      <c r="O722" s="19" t="str">
        <f>IF(A722&gt;'PL2'!$C$2+553,IF(A722='PL2'!$C$2+554,1,O721+1), "")</f>
        <v/>
      </c>
    </row>
    <row r="723" spans="1:15" x14ac:dyDescent="0.55000000000000004">
      <c r="A723">
        <v>721</v>
      </c>
      <c r="B723" s="2">
        <v>40543</v>
      </c>
      <c r="C723">
        <v>2.140000090003014E-2</v>
      </c>
      <c r="D723">
        <v>0.11520200222730639</v>
      </c>
      <c r="E723">
        <v>8100.02001953125</v>
      </c>
      <c r="F723" s="20">
        <f t="shared" si="28"/>
        <v>1504.6651304394077</v>
      </c>
      <c r="G723">
        <v>0.30000001192092901</v>
      </c>
      <c r="H723">
        <v>451.39999389648438</v>
      </c>
      <c r="I723" s="19">
        <f t="shared" si="29"/>
        <v>2430.0061024191386</v>
      </c>
      <c r="K723" s="70">
        <f t="shared" si="26"/>
        <v>-1</v>
      </c>
      <c r="L723" s="3">
        <f>IF(AND(O723&gt;0,O723&lt;366),+'PL2'!$N$3+1,IF(AND(O723&gt;365,O723&lt;731),+'PL2'!$O$3+1,IF(AND(O723&gt;730,O723&lt;1096),+'PL2'!$P$3+1,IF(AND(O723&gt;1095,O723&lt;1461),+'PL2'!$Q$3+1,IF(AND(O723&gt;1460,O723&lt;3000),+'PL2'!$R$3+1,0)))))</f>
        <v>0</v>
      </c>
      <c r="M723" s="3">
        <f>IF(AND(O723&gt;0,O723&lt;366),+'PL2'!$N$2+1,IF(AND(O723&gt;365,O723&lt;731),+'PL2'!$O$2+1,IF(AND(O723&gt;730,O723&lt;1096),+'PL2'!$P$2+1,IF(AND(O723&gt;1095,O723&lt;1461),+'PL2'!$Q$2+1,IF(AND(O723&gt;1460,O723&lt;1826),+'PL2'!$R$2+1,IF(AND(O723&gt;1825,O723&lt;2190),+'PL2'!$S$2+1,0))))))</f>
        <v>0</v>
      </c>
      <c r="N723" s="70">
        <f t="shared" si="27"/>
        <v>-1</v>
      </c>
      <c r="O723" s="19" t="str">
        <f>IF(A723&gt;'PL2'!$C$2+553,IF(A723='PL2'!$C$2+554,1,O722+1), "")</f>
        <v/>
      </c>
    </row>
    <row r="724" spans="1:15" x14ac:dyDescent="0.55000000000000004">
      <c r="A724">
        <v>722</v>
      </c>
      <c r="B724" s="2">
        <v>40544</v>
      </c>
      <c r="C724">
        <v>2.140000090003014E-2</v>
      </c>
      <c r="D724">
        <v>0.12816199660301211</v>
      </c>
      <c r="E724">
        <v>9050.08984375</v>
      </c>
      <c r="F724" s="20">
        <f t="shared" si="28"/>
        <v>1511.1494509679937</v>
      </c>
      <c r="G724">
        <v>0.30000001192092901</v>
      </c>
      <c r="H724">
        <v>453.34500122070313</v>
      </c>
      <c r="I724" s="19">
        <f t="shared" si="29"/>
        <v>2715.0270610104785</v>
      </c>
      <c r="K724" s="70">
        <f t="shared" si="26"/>
        <v>-1</v>
      </c>
      <c r="L724" s="3">
        <f>IF(AND(O724&gt;0,O724&lt;366),+'PL2'!$N$3+1,IF(AND(O724&gt;365,O724&lt;731),+'PL2'!$O$3+1,IF(AND(O724&gt;730,O724&lt;1096),+'PL2'!$P$3+1,IF(AND(O724&gt;1095,O724&lt;1461),+'PL2'!$Q$3+1,IF(AND(O724&gt;1460,O724&lt;3000),+'PL2'!$R$3+1,0)))))</f>
        <v>0</v>
      </c>
      <c r="M724" s="3">
        <f>IF(AND(O724&gt;0,O724&lt;366),+'PL2'!$N$2+1,IF(AND(O724&gt;365,O724&lt;731),+'PL2'!$O$2+1,IF(AND(O724&gt;730,O724&lt;1096),+'PL2'!$P$2+1,IF(AND(O724&gt;1095,O724&lt;1461),+'PL2'!$Q$2+1,IF(AND(O724&gt;1460,O724&lt;1826),+'PL2'!$R$2+1,IF(AND(O724&gt;1825,O724&lt;2190),+'PL2'!$S$2+1,0))))))</f>
        <v>0</v>
      </c>
      <c r="N724" s="70">
        <f t="shared" si="27"/>
        <v>-1</v>
      </c>
      <c r="O724" s="19" t="str">
        <f>IF(A724&gt;'PL2'!$C$2+553,IF(A724='PL2'!$C$2+554,1,O723+1), "")</f>
        <v/>
      </c>
    </row>
    <row r="725" spans="1:15" x14ac:dyDescent="0.55000000000000004">
      <c r="A725">
        <v>723</v>
      </c>
      <c r="B725" s="2">
        <v>40545</v>
      </c>
      <c r="C725">
        <v>2.140000090003014E-2</v>
      </c>
      <c r="D725">
        <v>0.12816199660301211</v>
      </c>
      <c r="E725">
        <v>8750.08984375</v>
      </c>
      <c r="F725" s="20">
        <f t="shared" si="28"/>
        <v>1461.0565962983267</v>
      </c>
      <c r="G725">
        <v>0.30000001192092901</v>
      </c>
      <c r="H725">
        <v>438.31698608398438</v>
      </c>
      <c r="I725" s="19">
        <f t="shared" si="29"/>
        <v>2625.0270574341998</v>
      </c>
      <c r="K725" s="70">
        <f t="shared" si="26"/>
        <v>-1</v>
      </c>
      <c r="L725" s="3">
        <f>IF(AND(O725&gt;0,O725&lt;366),+'PL2'!$N$3+1,IF(AND(O725&gt;365,O725&lt;731),+'PL2'!$O$3+1,IF(AND(O725&gt;730,O725&lt;1096),+'PL2'!$P$3+1,IF(AND(O725&gt;1095,O725&lt;1461),+'PL2'!$Q$3+1,IF(AND(O725&gt;1460,O725&lt;3000),+'PL2'!$R$3+1,0)))))</f>
        <v>0</v>
      </c>
      <c r="M725" s="3">
        <f>IF(AND(O725&gt;0,O725&lt;366),+'PL2'!$N$2+1,IF(AND(O725&gt;365,O725&lt;731),+'PL2'!$O$2+1,IF(AND(O725&gt;730,O725&lt;1096),+'PL2'!$P$2+1,IF(AND(O725&gt;1095,O725&lt;1461),+'PL2'!$Q$2+1,IF(AND(O725&gt;1460,O725&lt;1826),+'PL2'!$R$2+1,IF(AND(O725&gt;1825,O725&lt;2190),+'PL2'!$S$2+1,0))))))</f>
        <v>0</v>
      </c>
      <c r="N725" s="70">
        <f t="shared" si="27"/>
        <v>-1</v>
      </c>
      <c r="O725" s="19" t="str">
        <f>IF(A725&gt;'PL2'!$C$2+553,IF(A725='PL2'!$C$2+554,1,O724+1), "")</f>
        <v/>
      </c>
    </row>
    <row r="726" spans="1:15" x14ac:dyDescent="0.55000000000000004">
      <c r="A726">
        <v>724</v>
      </c>
      <c r="B726" s="2">
        <v>40546</v>
      </c>
      <c r="C726">
        <v>2.1500000730156898E-2</v>
      </c>
      <c r="D726">
        <v>0.13294599950313571</v>
      </c>
      <c r="E726">
        <v>7800.72998046875</v>
      </c>
      <c r="F726" s="20">
        <f t="shared" si="28"/>
        <v>1261.5325087076362</v>
      </c>
      <c r="G726">
        <v>0.29499998688697809</v>
      </c>
      <c r="H726">
        <v>372.15200805664063</v>
      </c>
      <c r="I726" s="19">
        <f t="shared" si="29"/>
        <v>2301.2152419471381</v>
      </c>
      <c r="K726" s="70">
        <f t="shared" si="26"/>
        <v>-1</v>
      </c>
      <c r="L726" s="3">
        <f>IF(AND(O726&gt;0,O726&lt;366),+'PL2'!$N$3+1,IF(AND(O726&gt;365,O726&lt;731),+'PL2'!$O$3+1,IF(AND(O726&gt;730,O726&lt;1096),+'PL2'!$P$3+1,IF(AND(O726&gt;1095,O726&lt;1461),+'PL2'!$Q$3+1,IF(AND(O726&gt;1460,O726&lt;3000),+'PL2'!$R$3+1,0)))))</f>
        <v>0</v>
      </c>
      <c r="M726" s="3">
        <f>IF(AND(O726&gt;0,O726&lt;366),+'PL2'!$N$2+1,IF(AND(O726&gt;365,O726&lt;731),+'PL2'!$O$2+1,IF(AND(O726&gt;730,O726&lt;1096),+'PL2'!$P$2+1,IF(AND(O726&gt;1095,O726&lt;1461),+'PL2'!$Q$2+1,IF(AND(O726&gt;1460,O726&lt;1826),+'PL2'!$R$2+1,IF(AND(O726&gt;1825,O726&lt;2190),+'PL2'!$S$2+1,0))))))</f>
        <v>0</v>
      </c>
      <c r="N726" s="70">
        <f t="shared" si="27"/>
        <v>-1</v>
      </c>
      <c r="O726" s="19" t="str">
        <f>IF(A726&gt;'PL2'!$C$2+553,IF(A726='PL2'!$C$2+554,1,O725+1), "")</f>
        <v/>
      </c>
    </row>
    <row r="727" spans="1:15" x14ac:dyDescent="0.55000000000000004">
      <c r="A727">
        <v>725</v>
      </c>
      <c r="B727" s="2">
        <v>40547</v>
      </c>
      <c r="C727">
        <v>2.1500000730156898E-2</v>
      </c>
      <c r="D727">
        <v>0.13294599950313571</v>
      </c>
      <c r="E727">
        <v>7050.02978515625</v>
      </c>
      <c r="F727" s="20">
        <f t="shared" si="28"/>
        <v>1140.1294216823135</v>
      </c>
      <c r="G727">
        <v>0.29899999499320978</v>
      </c>
      <c r="H727">
        <v>340.89898681640619</v>
      </c>
      <c r="I727" s="19">
        <f t="shared" si="29"/>
        <v>2107.9588704636985</v>
      </c>
      <c r="K727" s="70">
        <f t="shared" si="26"/>
        <v>-1</v>
      </c>
      <c r="L727" s="3">
        <f>IF(AND(O727&gt;0,O727&lt;366),+'PL2'!$N$3+1,IF(AND(O727&gt;365,O727&lt;731),+'PL2'!$O$3+1,IF(AND(O727&gt;730,O727&lt;1096),+'PL2'!$P$3+1,IF(AND(O727&gt;1095,O727&lt;1461),+'PL2'!$Q$3+1,IF(AND(O727&gt;1460,O727&lt;3000),+'PL2'!$R$3+1,0)))))</f>
        <v>0</v>
      </c>
      <c r="M727" s="3">
        <f>IF(AND(O727&gt;0,O727&lt;366),+'PL2'!$N$2+1,IF(AND(O727&gt;365,O727&lt;731),+'PL2'!$O$2+1,IF(AND(O727&gt;730,O727&lt;1096),+'PL2'!$P$2+1,IF(AND(O727&gt;1095,O727&lt;1461),+'PL2'!$Q$2+1,IF(AND(O727&gt;1460,O727&lt;1826),+'PL2'!$R$2+1,IF(AND(O727&gt;1825,O727&lt;2190),+'PL2'!$S$2+1,0))))))</f>
        <v>0</v>
      </c>
      <c r="N727" s="70">
        <f t="shared" si="27"/>
        <v>-1</v>
      </c>
      <c r="O727" s="19" t="str">
        <f>IF(A727&gt;'PL2'!$C$2+553,IF(A727='PL2'!$C$2+554,1,O726+1), "")</f>
        <v/>
      </c>
    </row>
    <row r="728" spans="1:15" x14ac:dyDescent="0.55000000000000004">
      <c r="A728">
        <v>726</v>
      </c>
      <c r="B728" s="2">
        <v>40548</v>
      </c>
      <c r="C728">
        <v>2.1500000730156898E-2</v>
      </c>
      <c r="D728">
        <v>0.12159699946641921</v>
      </c>
      <c r="E728">
        <v>7700.08984375</v>
      </c>
      <c r="F728" s="20">
        <f t="shared" si="28"/>
        <v>1361.4804476208997</v>
      </c>
      <c r="G728">
        <v>0.29899999499320978</v>
      </c>
      <c r="H728">
        <v>407.0830078125</v>
      </c>
      <c r="I728" s="19">
        <f t="shared" si="29"/>
        <v>2302.3268247285155</v>
      </c>
      <c r="K728" s="70">
        <f t="shared" si="26"/>
        <v>-1</v>
      </c>
      <c r="L728" s="3">
        <f>IF(AND(O728&gt;0,O728&lt;366),+'PL2'!$N$3+1,IF(AND(O728&gt;365,O728&lt;731),+'PL2'!$O$3+1,IF(AND(O728&gt;730,O728&lt;1096),+'PL2'!$P$3+1,IF(AND(O728&gt;1095,O728&lt;1461),+'PL2'!$Q$3+1,IF(AND(O728&gt;1460,O728&lt;3000),+'PL2'!$R$3+1,0)))))</f>
        <v>0</v>
      </c>
      <c r="M728" s="3">
        <f>IF(AND(O728&gt;0,O728&lt;366),+'PL2'!$N$2+1,IF(AND(O728&gt;365,O728&lt;731),+'PL2'!$O$2+1,IF(AND(O728&gt;730,O728&lt;1096),+'PL2'!$P$2+1,IF(AND(O728&gt;1095,O728&lt;1461),+'PL2'!$Q$2+1,IF(AND(O728&gt;1460,O728&lt;1826),+'PL2'!$R$2+1,IF(AND(O728&gt;1825,O728&lt;2190),+'PL2'!$S$2+1,0))))))</f>
        <v>0</v>
      </c>
      <c r="N728" s="70">
        <f t="shared" si="27"/>
        <v>-1</v>
      </c>
      <c r="O728" s="19" t="str">
        <f>IF(A728&gt;'PL2'!$C$2+553,IF(A728='PL2'!$C$2+554,1,O727+1), "")</f>
        <v/>
      </c>
    </row>
    <row r="729" spans="1:15" x14ac:dyDescent="0.55000000000000004">
      <c r="A729">
        <v>727</v>
      </c>
      <c r="B729" s="2">
        <v>40549</v>
      </c>
      <c r="C729">
        <v>2.1600000560283661E-2</v>
      </c>
      <c r="D729">
        <v>0.12159699946641921</v>
      </c>
      <c r="E729">
        <v>7050.080078125</v>
      </c>
      <c r="F729" s="20">
        <f t="shared" si="28"/>
        <v>1252.3477907002098</v>
      </c>
      <c r="G729">
        <v>0.29800000786781311</v>
      </c>
      <c r="H729">
        <v>373.20001220703119</v>
      </c>
      <c r="I729" s="19">
        <f t="shared" si="29"/>
        <v>2100.9239187499625</v>
      </c>
      <c r="K729" s="70">
        <f t="shared" si="26"/>
        <v>-1</v>
      </c>
      <c r="L729" s="3">
        <f>IF(AND(O729&gt;0,O729&lt;366),+'PL2'!$N$3+1,IF(AND(O729&gt;365,O729&lt;731),+'PL2'!$O$3+1,IF(AND(O729&gt;730,O729&lt;1096),+'PL2'!$P$3+1,IF(AND(O729&gt;1095,O729&lt;1461),+'PL2'!$Q$3+1,IF(AND(O729&gt;1460,O729&lt;3000),+'PL2'!$R$3+1,0)))))</f>
        <v>0</v>
      </c>
      <c r="M729" s="3">
        <f>IF(AND(O729&gt;0,O729&lt;366),+'PL2'!$N$2+1,IF(AND(O729&gt;365,O729&lt;731),+'PL2'!$O$2+1,IF(AND(O729&gt;730,O729&lt;1096),+'PL2'!$P$2+1,IF(AND(O729&gt;1095,O729&lt;1461),+'PL2'!$Q$2+1,IF(AND(O729&gt;1460,O729&lt;1826),+'PL2'!$R$2+1,IF(AND(O729&gt;1825,O729&lt;2190),+'PL2'!$S$2+1,0))))))</f>
        <v>0</v>
      </c>
      <c r="N729" s="70">
        <f t="shared" si="27"/>
        <v>-1</v>
      </c>
      <c r="O729" s="19" t="str">
        <f>IF(A729&gt;'PL2'!$C$2+553,IF(A729='PL2'!$C$2+554,1,O728+1), "")</f>
        <v/>
      </c>
    </row>
    <row r="730" spans="1:15" x14ac:dyDescent="0.55000000000000004">
      <c r="A730">
        <v>728</v>
      </c>
      <c r="B730" s="2">
        <v>40550</v>
      </c>
      <c r="C730">
        <v>2.1600000560283661E-2</v>
      </c>
      <c r="D730">
        <v>0.11673299968242649</v>
      </c>
      <c r="E730">
        <v>8200.0498046875</v>
      </c>
      <c r="F730" s="20">
        <f t="shared" si="28"/>
        <v>1517.317989407142</v>
      </c>
      <c r="G730">
        <v>0.31999999284744263</v>
      </c>
      <c r="H730">
        <v>485.5419921875</v>
      </c>
      <c r="I730" s="19">
        <f t="shared" si="29"/>
        <v>2624.0158788486733</v>
      </c>
      <c r="K730" s="70">
        <f t="shared" si="26"/>
        <v>-1</v>
      </c>
      <c r="L730" s="3">
        <f>IF(AND(O730&gt;0,O730&lt;366),+'PL2'!$N$3+1,IF(AND(O730&gt;365,O730&lt;731),+'PL2'!$O$3+1,IF(AND(O730&gt;730,O730&lt;1096),+'PL2'!$P$3+1,IF(AND(O730&gt;1095,O730&lt;1461),+'PL2'!$Q$3+1,IF(AND(O730&gt;1460,O730&lt;3000),+'PL2'!$R$3+1,0)))))</f>
        <v>0</v>
      </c>
      <c r="M730" s="3">
        <f>IF(AND(O730&gt;0,O730&lt;366),+'PL2'!$N$2+1,IF(AND(O730&gt;365,O730&lt;731),+'PL2'!$O$2+1,IF(AND(O730&gt;730,O730&lt;1096),+'PL2'!$P$2+1,IF(AND(O730&gt;1095,O730&lt;1461),+'PL2'!$Q$2+1,IF(AND(O730&gt;1460,O730&lt;1826),+'PL2'!$R$2+1,IF(AND(O730&gt;1825,O730&lt;2190),+'PL2'!$S$2+1,0))))))</f>
        <v>0</v>
      </c>
      <c r="N730" s="70">
        <f t="shared" si="27"/>
        <v>-1</v>
      </c>
      <c r="O730" s="19" t="str">
        <f>IF(A730&gt;'PL2'!$C$2+553,IF(A730='PL2'!$C$2+554,1,O729+1), "")</f>
        <v/>
      </c>
    </row>
    <row r="731" spans="1:15" x14ac:dyDescent="0.55000000000000004">
      <c r="A731">
        <v>729</v>
      </c>
      <c r="B731" s="2">
        <v>40551</v>
      </c>
      <c r="C731">
        <v>2.1600000560283661E-2</v>
      </c>
      <c r="D731">
        <v>0.11673299968242649</v>
      </c>
      <c r="E731">
        <v>8500.01953125</v>
      </c>
      <c r="F731" s="20">
        <f t="shared" si="28"/>
        <v>1572.8236842787319</v>
      </c>
      <c r="G731">
        <v>0.32289999723434448</v>
      </c>
      <c r="H731">
        <v>507.864990234375</v>
      </c>
      <c r="I731" s="19">
        <f t="shared" si="29"/>
        <v>2744.6562831324991</v>
      </c>
      <c r="K731" s="70">
        <f t="shared" si="26"/>
        <v>-1</v>
      </c>
      <c r="L731" s="3">
        <f>IF(AND(O731&gt;0,O731&lt;366),+'PL2'!$N$3+1,IF(AND(O731&gt;365,O731&lt;731),+'PL2'!$O$3+1,IF(AND(O731&gt;730,O731&lt;1096),+'PL2'!$P$3+1,IF(AND(O731&gt;1095,O731&lt;1461),+'PL2'!$Q$3+1,IF(AND(O731&gt;1460,O731&lt;3000),+'PL2'!$R$3+1,0)))))</f>
        <v>0</v>
      </c>
      <c r="M731" s="3">
        <f>IF(AND(O731&gt;0,O731&lt;366),+'PL2'!$N$2+1,IF(AND(O731&gt;365,O731&lt;731),+'PL2'!$O$2+1,IF(AND(O731&gt;730,O731&lt;1096),+'PL2'!$P$2+1,IF(AND(O731&gt;1095,O731&lt;1461),+'PL2'!$Q$2+1,IF(AND(O731&gt;1460,O731&lt;1826),+'PL2'!$R$2+1,IF(AND(O731&gt;1825,O731&lt;2190),+'PL2'!$S$2+1,0))))))</f>
        <v>0</v>
      </c>
      <c r="N731" s="70">
        <f t="shared" si="27"/>
        <v>-1</v>
      </c>
      <c r="O731" s="19" t="str">
        <f>IF(A731&gt;'PL2'!$C$2+553,IF(A731='PL2'!$C$2+554,1,O730+1), "")</f>
        <v/>
      </c>
    </row>
    <row r="732" spans="1:15" x14ac:dyDescent="0.55000000000000004">
      <c r="A732">
        <v>730</v>
      </c>
      <c r="B732" s="2">
        <v>40552</v>
      </c>
      <c r="C732">
        <v>2.170000039041042E-2</v>
      </c>
      <c r="D732">
        <v>0.1232179999351501</v>
      </c>
      <c r="E732">
        <v>8150.14013671875</v>
      </c>
      <c r="F732" s="20">
        <f t="shared" si="28"/>
        <v>1435.3263666167061</v>
      </c>
      <c r="G732">
        <v>0.32300001382827759</v>
      </c>
      <c r="H732">
        <v>463.6099853515625</v>
      </c>
      <c r="I732" s="19">
        <f t="shared" si="29"/>
        <v>2632.4953768625564</v>
      </c>
      <c r="K732" s="70">
        <f t="shared" si="26"/>
        <v>-1</v>
      </c>
      <c r="L732" s="3">
        <f>IF(AND(O732&gt;0,O732&lt;366),+'PL2'!$N$3+1,IF(AND(O732&gt;365,O732&lt;731),+'PL2'!$O$3+1,IF(AND(O732&gt;730,O732&lt;1096),+'PL2'!$P$3+1,IF(AND(O732&gt;1095,O732&lt;1461),+'PL2'!$Q$3+1,IF(AND(O732&gt;1460,O732&lt;3000),+'PL2'!$R$3+1,0)))))</f>
        <v>0</v>
      </c>
      <c r="M732" s="3">
        <f>IF(AND(O732&gt;0,O732&lt;366),+'PL2'!$N$2+1,IF(AND(O732&gt;365,O732&lt;731),+'PL2'!$O$2+1,IF(AND(O732&gt;730,O732&lt;1096),+'PL2'!$P$2+1,IF(AND(O732&gt;1095,O732&lt;1461),+'PL2'!$Q$2+1,IF(AND(O732&gt;1460,O732&lt;1826),+'PL2'!$R$2+1,IF(AND(O732&gt;1825,O732&lt;2190),+'PL2'!$S$2+1,0))))))</f>
        <v>0</v>
      </c>
      <c r="N732" s="70">
        <f t="shared" si="27"/>
        <v>-1</v>
      </c>
      <c r="O732" s="19" t="str">
        <f>IF(A732&gt;'PL2'!$C$2+553,IF(A732='PL2'!$C$2+554,1,O731+1), "")</f>
        <v/>
      </c>
    </row>
    <row r="733" spans="1:15" x14ac:dyDescent="0.55000000000000004">
      <c r="A733">
        <v>731</v>
      </c>
      <c r="B733" s="2">
        <v>40553</v>
      </c>
      <c r="C733">
        <v>2.170000039041042E-2</v>
      </c>
      <c r="D733">
        <v>0.1232179999351501</v>
      </c>
      <c r="E733">
        <v>8100.06982421875</v>
      </c>
      <c r="F733" s="20">
        <f t="shared" si="28"/>
        <v>1426.5084520151884</v>
      </c>
      <c r="G733">
        <v>0.32659998536109919</v>
      </c>
      <c r="H733">
        <v>465.89801025390619</v>
      </c>
      <c r="I733" s="19">
        <f t="shared" si="29"/>
        <v>2645.482686013725</v>
      </c>
      <c r="K733" s="70">
        <f t="shared" si="26"/>
        <v>-1</v>
      </c>
      <c r="L733" s="3">
        <f>IF(AND(O733&gt;0,O733&lt;366),+'PL2'!$N$3+1,IF(AND(O733&gt;365,O733&lt;731),+'PL2'!$O$3+1,IF(AND(O733&gt;730,O733&lt;1096),+'PL2'!$P$3+1,IF(AND(O733&gt;1095,O733&lt;1461),+'PL2'!$Q$3+1,IF(AND(O733&gt;1460,O733&lt;3000),+'PL2'!$R$3+1,0)))))</f>
        <v>0</v>
      </c>
      <c r="M733" s="3">
        <f>IF(AND(O733&gt;0,O733&lt;366),+'PL2'!$N$2+1,IF(AND(O733&gt;365,O733&lt;731),+'PL2'!$O$2+1,IF(AND(O733&gt;730,O733&lt;1096),+'PL2'!$P$2+1,IF(AND(O733&gt;1095,O733&lt;1461),+'PL2'!$Q$2+1,IF(AND(O733&gt;1460,O733&lt;1826),+'PL2'!$R$2+1,IF(AND(O733&gt;1825,O733&lt;2190),+'PL2'!$S$2+1,0))))))</f>
        <v>0</v>
      </c>
      <c r="N733" s="70">
        <f t="shared" si="27"/>
        <v>-1</v>
      </c>
      <c r="O733" s="19" t="str">
        <f>IF(A733&gt;'PL2'!$C$2+553,IF(A733='PL2'!$C$2+554,1,O732+1), "")</f>
        <v/>
      </c>
    </row>
    <row r="734" spans="1:15" x14ac:dyDescent="0.55000000000000004">
      <c r="A734">
        <v>732</v>
      </c>
      <c r="B734" s="2">
        <v>40554</v>
      </c>
      <c r="C734">
        <v>2.170000039041042E-2</v>
      </c>
      <c r="D734">
        <v>0.13132500648498541</v>
      </c>
      <c r="E734">
        <v>8600.0400390625</v>
      </c>
      <c r="F734" s="20">
        <f t="shared" si="28"/>
        <v>1421.0612068504879</v>
      </c>
      <c r="G734">
        <v>0.32659998536109919</v>
      </c>
      <c r="H734">
        <v>464.11898803710938</v>
      </c>
      <c r="I734" s="19">
        <f t="shared" si="29"/>
        <v>2808.7729508626794</v>
      </c>
      <c r="K734" s="70">
        <f t="shared" si="26"/>
        <v>-1</v>
      </c>
      <c r="L734" s="3">
        <f>IF(AND(O734&gt;0,O734&lt;366),+'PL2'!$N$3+1,IF(AND(O734&gt;365,O734&lt;731),+'PL2'!$O$3+1,IF(AND(O734&gt;730,O734&lt;1096),+'PL2'!$P$3+1,IF(AND(O734&gt;1095,O734&lt;1461),+'PL2'!$Q$3+1,IF(AND(O734&gt;1460,O734&lt;3000),+'PL2'!$R$3+1,0)))))</f>
        <v>0</v>
      </c>
      <c r="M734" s="3">
        <f>IF(AND(O734&gt;0,O734&lt;366),+'PL2'!$N$2+1,IF(AND(O734&gt;365,O734&lt;731),+'PL2'!$O$2+1,IF(AND(O734&gt;730,O734&lt;1096),+'PL2'!$P$2+1,IF(AND(O734&gt;1095,O734&lt;1461),+'PL2'!$Q$2+1,IF(AND(O734&gt;1460,O734&lt;1826),+'PL2'!$R$2+1,IF(AND(O734&gt;1825,O734&lt;2190),+'PL2'!$S$2+1,0))))))</f>
        <v>0</v>
      </c>
      <c r="N734" s="70">
        <f t="shared" si="27"/>
        <v>-1</v>
      </c>
      <c r="O734" s="19" t="str">
        <f>IF(A734&gt;'PL2'!$C$2+553,IF(A734='PL2'!$C$2+554,1,O733+1), "")</f>
        <v/>
      </c>
    </row>
    <row r="735" spans="1:15" x14ac:dyDescent="0.55000000000000004">
      <c r="A735">
        <v>733</v>
      </c>
      <c r="B735" s="2">
        <v>40555</v>
      </c>
      <c r="C735">
        <v>2.1800000220537189E-2</v>
      </c>
      <c r="D735">
        <v>0.13132500648498541</v>
      </c>
      <c r="E735">
        <v>8350.2900390625</v>
      </c>
      <c r="F735" s="20">
        <f t="shared" si="28"/>
        <v>1386.151271303569</v>
      </c>
      <c r="G735">
        <v>0.31880000233650208</v>
      </c>
      <c r="H735">
        <v>441.90499877929688</v>
      </c>
      <c r="I735" s="19">
        <f t="shared" si="29"/>
        <v>2662.072483963595</v>
      </c>
      <c r="K735" s="70">
        <f t="shared" si="26"/>
        <v>-1</v>
      </c>
      <c r="L735" s="3">
        <f>IF(AND(O735&gt;0,O735&lt;366),+'PL2'!$N$3+1,IF(AND(O735&gt;365,O735&lt;731),+'PL2'!$O$3+1,IF(AND(O735&gt;730,O735&lt;1096),+'PL2'!$P$3+1,IF(AND(O735&gt;1095,O735&lt;1461),+'PL2'!$Q$3+1,IF(AND(O735&gt;1460,O735&lt;3000),+'PL2'!$R$3+1,0)))))</f>
        <v>0</v>
      </c>
      <c r="M735" s="3">
        <f>IF(AND(O735&gt;0,O735&lt;366),+'PL2'!$N$2+1,IF(AND(O735&gt;365,O735&lt;731),+'PL2'!$O$2+1,IF(AND(O735&gt;730,O735&lt;1096),+'PL2'!$P$2+1,IF(AND(O735&gt;1095,O735&lt;1461),+'PL2'!$Q$2+1,IF(AND(O735&gt;1460,O735&lt;1826),+'PL2'!$R$2+1,IF(AND(O735&gt;1825,O735&lt;2190),+'PL2'!$S$2+1,0))))))</f>
        <v>0</v>
      </c>
      <c r="N735" s="70">
        <f t="shared" si="27"/>
        <v>-1</v>
      </c>
      <c r="O735" s="19" t="str">
        <f>IF(A735&gt;'PL2'!$C$2+553,IF(A735='PL2'!$C$2+554,1,O734+1), "")</f>
        <v/>
      </c>
    </row>
    <row r="736" spans="1:15" x14ac:dyDescent="0.55000000000000004">
      <c r="A736">
        <v>734</v>
      </c>
      <c r="B736" s="2">
        <v>40556</v>
      </c>
      <c r="C736">
        <v>2.1800000220537189E-2</v>
      </c>
      <c r="D736">
        <v>0.1499699950218201</v>
      </c>
      <c r="E736">
        <v>9400.0302734375</v>
      </c>
      <c r="F736" s="20">
        <f t="shared" si="28"/>
        <v>1366.4110744564505</v>
      </c>
      <c r="G736">
        <v>0.31760001182556152</v>
      </c>
      <c r="H736">
        <v>433.97198486328119</v>
      </c>
      <c r="I736" s="19">
        <f t="shared" si="29"/>
        <v>2985.4497260043863</v>
      </c>
      <c r="K736" s="70">
        <f t="shared" si="26"/>
        <v>-1</v>
      </c>
      <c r="L736" s="3">
        <f>IF(AND(O736&gt;0,O736&lt;366),+'PL2'!$N$3+1,IF(AND(O736&gt;365,O736&lt;731),+'PL2'!$O$3+1,IF(AND(O736&gt;730,O736&lt;1096),+'PL2'!$P$3+1,IF(AND(O736&gt;1095,O736&lt;1461),+'PL2'!$Q$3+1,IF(AND(O736&gt;1460,O736&lt;3000),+'PL2'!$R$3+1,0)))))</f>
        <v>0</v>
      </c>
      <c r="M736" s="3">
        <f>IF(AND(O736&gt;0,O736&lt;366),+'PL2'!$N$2+1,IF(AND(O736&gt;365,O736&lt;731),+'PL2'!$O$2+1,IF(AND(O736&gt;730,O736&lt;1096),+'PL2'!$P$2+1,IF(AND(O736&gt;1095,O736&lt;1461),+'PL2'!$Q$2+1,IF(AND(O736&gt;1460,O736&lt;1826),+'PL2'!$R$2+1,IF(AND(O736&gt;1825,O736&lt;2190),+'PL2'!$S$2+1,0))))))</f>
        <v>0</v>
      </c>
      <c r="N736" s="70">
        <f t="shared" si="27"/>
        <v>-1</v>
      </c>
      <c r="O736" s="19" t="str">
        <f>IF(A736&gt;'PL2'!$C$2+553,IF(A736='PL2'!$C$2+554,1,O735+1), "")</f>
        <v/>
      </c>
    </row>
    <row r="737" spans="1:15" x14ac:dyDescent="0.55000000000000004">
      <c r="A737">
        <v>735</v>
      </c>
      <c r="B737" s="2">
        <v>40557</v>
      </c>
      <c r="C737">
        <v>2.1800000220537189E-2</v>
      </c>
      <c r="D737">
        <v>0.1499699950218201</v>
      </c>
      <c r="E737">
        <v>9050.0595703125</v>
      </c>
      <c r="F737" s="20">
        <f t="shared" si="28"/>
        <v>1315.5384888822728</v>
      </c>
      <c r="G737">
        <v>0.40000000596046448</v>
      </c>
      <c r="H737">
        <v>526.21502685546875</v>
      </c>
      <c r="I737" s="19">
        <f t="shared" si="29"/>
        <v>3620.0238820675586</v>
      </c>
      <c r="K737" s="70">
        <f t="shared" si="26"/>
        <v>-1</v>
      </c>
      <c r="L737" s="3">
        <f>IF(AND(O737&gt;0,O737&lt;366),+'PL2'!$N$3+1,IF(AND(O737&gt;365,O737&lt;731),+'PL2'!$O$3+1,IF(AND(O737&gt;730,O737&lt;1096),+'PL2'!$P$3+1,IF(AND(O737&gt;1095,O737&lt;1461),+'PL2'!$Q$3+1,IF(AND(O737&gt;1460,O737&lt;3000),+'PL2'!$R$3+1,0)))))</f>
        <v>0</v>
      </c>
      <c r="M737" s="3">
        <f>IF(AND(O737&gt;0,O737&lt;366),+'PL2'!$N$2+1,IF(AND(O737&gt;365,O737&lt;731),+'PL2'!$O$2+1,IF(AND(O737&gt;730,O737&lt;1096),+'PL2'!$P$2+1,IF(AND(O737&gt;1095,O737&lt;1461),+'PL2'!$Q$2+1,IF(AND(O737&gt;1460,O737&lt;1826),+'PL2'!$R$2+1,IF(AND(O737&gt;1825,O737&lt;2190),+'PL2'!$S$2+1,0))))))</f>
        <v>0</v>
      </c>
      <c r="N737" s="70">
        <f t="shared" si="27"/>
        <v>-1</v>
      </c>
      <c r="O737" s="19" t="str">
        <f>IF(A737&gt;'PL2'!$C$2+553,IF(A737='PL2'!$C$2+554,1,O736+1), "")</f>
        <v/>
      </c>
    </row>
    <row r="738" spans="1:15" x14ac:dyDescent="0.55000000000000004">
      <c r="A738">
        <v>736</v>
      </c>
      <c r="B738" s="2">
        <v>40558</v>
      </c>
      <c r="C738">
        <v>2.1900000050663952E-2</v>
      </c>
      <c r="D738">
        <v>0.15764500200748441</v>
      </c>
      <c r="E738">
        <v>7850.10009765625</v>
      </c>
      <c r="F738" s="20">
        <f t="shared" si="28"/>
        <v>1090.5337330531227</v>
      </c>
      <c r="G738">
        <v>0.38600000739097601</v>
      </c>
      <c r="H738">
        <v>420.94601440429688</v>
      </c>
      <c r="I738" s="19">
        <f t="shared" si="29"/>
        <v>3030.138695715214</v>
      </c>
      <c r="K738" s="70">
        <f t="shared" si="26"/>
        <v>-1</v>
      </c>
      <c r="L738" s="3">
        <f>IF(AND(O738&gt;0,O738&lt;366),+'PL2'!$N$3+1,IF(AND(O738&gt;365,O738&lt;731),+'PL2'!$O$3+1,IF(AND(O738&gt;730,O738&lt;1096),+'PL2'!$P$3+1,IF(AND(O738&gt;1095,O738&lt;1461),+'PL2'!$Q$3+1,IF(AND(O738&gt;1460,O738&lt;3000),+'PL2'!$R$3+1,0)))))</f>
        <v>0</v>
      </c>
      <c r="M738" s="3">
        <f>IF(AND(O738&gt;0,O738&lt;366),+'PL2'!$N$2+1,IF(AND(O738&gt;365,O738&lt;731),+'PL2'!$O$2+1,IF(AND(O738&gt;730,O738&lt;1096),+'PL2'!$P$2+1,IF(AND(O738&gt;1095,O738&lt;1461),+'PL2'!$Q$2+1,IF(AND(O738&gt;1460,O738&lt;1826),+'PL2'!$R$2+1,IF(AND(O738&gt;1825,O738&lt;2190),+'PL2'!$S$2+1,0))))))</f>
        <v>0</v>
      </c>
      <c r="N738" s="70">
        <f t="shared" si="27"/>
        <v>-1</v>
      </c>
      <c r="O738" s="19" t="str">
        <f>IF(A738&gt;'PL2'!$C$2+553,IF(A738='PL2'!$C$2+554,1,O737+1), "")</f>
        <v/>
      </c>
    </row>
    <row r="739" spans="1:15" x14ac:dyDescent="0.55000000000000004">
      <c r="A739">
        <v>737</v>
      </c>
      <c r="B739" s="2">
        <v>40559</v>
      </c>
      <c r="C739">
        <v>2.1900000050663952E-2</v>
      </c>
      <c r="D739">
        <v>0.15764500200748441</v>
      </c>
      <c r="E739">
        <v>8700.08984375</v>
      </c>
      <c r="F739" s="20">
        <f t="shared" si="28"/>
        <v>1208.6140733460118</v>
      </c>
      <c r="G739">
        <v>0.38679999113082891</v>
      </c>
      <c r="H739">
        <v>467.49200439453119</v>
      </c>
      <c r="I739" s="19">
        <f t="shared" si="29"/>
        <v>3365.1946743999147</v>
      </c>
      <c r="K739" s="70">
        <f t="shared" si="26"/>
        <v>-1</v>
      </c>
      <c r="L739" s="3">
        <f>IF(AND(O739&gt;0,O739&lt;366),+'PL2'!$N$3+1,IF(AND(O739&gt;365,O739&lt;731),+'PL2'!$O$3+1,IF(AND(O739&gt;730,O739&lt;1096),+'PL2'!$P$3+1,IF(AND(O739&gt;1095,O739&lt;1461),+'PL2'!$Q$3+1,IF(AND(O739&gt;1460,O739&lt;3000),+'PL2'!$R$3+1,0)))))</f>
        <v>0</v>
      </c>
      <c r="M739" s="3">
        <f>IF(AND(O739&gt;0,O739&lt;366),+'PL2'!$N$2+1,IF(AND(O739&gt;365,O739&lt;731),+'PL2'!$O$2+1,IF(AND(O739&gt;730,O739&lt;1096),+'PL2'!$P$2+1,IF(AND(O739&gt;1095,O739&lt;1461),+'PL2'!$Q$2+1,IF(AND(O739&gt;1460,O739&lt;1826),+'PL2'!$R$2+1,IF(AND(O739&gt;1825,O739&lt;2190),+'PL2'!$S$2+1,0))))))</f>
        <v>0</v>
      </c>
      <c r="N739" s="70">
        <f t="shared" si="27"/>
        <v>-1</v>
      </c>
      <c r="O739" s="19" t="str">
        <f>IF(A739&gt;'PL2'!$C$2+553,IF(A739='PL2'!$C$2+554,1,O738+1), "")</f>
        <v/>
      </c>
    </row>
    <row r="740" spans="1:15" x14ac:dyDescent="0.55000000000000004">
      <c r="A740">
        <v>738</v>
      </c>
      <c r="B740" s="2">
        <v>40560</v>
      </c>
      <c r="C740">
        <v>2.1900000050663952E-2</v>
      </c>
      <c r="D740">
        <v>0.15856100618839261</v>
      </c>
      <c r="E740">
        <v>9050.16015625</v>
      </c>
      <c r="F740" s="20">
        <f t="shared" si="28"/>
        <v>1249.982657431578</v>
      </c>
      <c r="G740">
        <v>0.34950000047683721</v>
      </c>
      <c r="H740">
        <v>436.86898803710938</v>
      </c>
      <c r="I740" s="19">
        <f t="shared" si="29"/>
        <v>3163.0309789248281</v>
      </c>
      <c r="K740" s="70">
        <f t="shared" si="26"/>
        <v>-1</v>
      </c>
      <c r="L740" s="3">
        <f>IF(AND(O740&gt;0,O740&lt;366),+'PL2'!$N$3+1,IF(AND(O740&gt;365,O740&lt;731),+'PL2'!$O$3+1,IF(AND(O740&gt;730,O740&lt;1096),+'PL2'!$P$3+1,IF(AND(O740&gt;1095,O740&lt;1461),+'PL2'!$Q$3+1,IF(AND(O740&gt;1460,O740&lt;3000),+'PL2'!$R$3+1,0)))))</f>
        <v>0</v>
      </c>
      <c r="M740" s="3">
        <f>IF(AND(O740&gt;0,O740&lt;366),+'PL2'!$N$2+1,IF(AND(O740&gt;365,O740&lt;731),+'PL2'!$O$2+1,IF(AND(O740&gt;730,O740&lt;1096),+'PL2'!$P$2+1,IF(AND(O740&gt;1095,O740&lt;1461),+'PL2'!$Q$2+1,IF(AND(O740&gt;1460,O740&lt;1826),+'PL2'!$R$2+1,IF(AND(O740&gt;1825,O740&lt;2190),+'PL2'!$S$2+1,0))))))</f>
        <v>0</v>
      </c>
      <c r="N740" s="70">
        <f t="shared" si="27"/>
        <v>-1</v>
      </c>
      <c r="O740" s="19" t="str">
        <f>IF(A740&gt;'PL2'!$C$2+553,IF(A740='PL2'!$C$2+554,1,O739+1), "")</f>
        <v/>
      </c>
    </row>
    <row r="741" spans="1:15" x14ac:dyDescent="0.55000000000000004">
      <c r="A741">
        <v>739</v>
      </c>
      <c r="B741" s="2">
        <v>40561</v>
      </c>
      <c r="C741">
        <v>2.199999988079071E-2</v>
      </c>
      <c r="D741">
        <v>0.15856100618839261</v>
      </c>
      <c r="E741">
        <v>7050.0400390625</v>
      </c>
      <c r="F741" s="20">
        <f t="shared" si="28"/>
        <v>978.17795022480652</v>
      </c>
      <c r="G741">
        <v>0.31299999356269842</v>
      </c>
      <c r="H741">
        <v>306.17001342773438</v>
      </c>
      <c r="I741" s="19">
        <f t="shared" si="29"/>
        <v>2206.6624868433287</v>
      </c>
      <c r="K741" s="70">
        <f t="shared" si="26"/>
        <v>-1</v>
      </c>
      <c r="L741" s="3">
        <f>IF(AND(O741&gt;0,O741&lt;366),+'PL2'!$N$3+1,IF(AND(O741&gt;365,O741&lt;731),+'PL2'!$O$3+1,IF(AND(O741&gt;730,O741&lt;1096),+'PL2'!$P$3+1,IF(AND(O741&gt;1095,O741&lt;1461),+'PL2'!$Q$3+1,IF(AND(O741&gt;1460,O741&lt;3000),+'PL2'!$R$3+1,0)))))</f>
        <v>0</v>
      </c>
      <c r="M741" s="3">
        <f>IF(AND(O741&gt;0,O741&lt;366),+'PL2'!$N$2+1,IF(AND(O741&gt;365,O741&lt;731),+'PL2'!$O$2+1,IF(AND(O741&gt;730,O741&lt;1096),+'PL2'!$P$2+1,IF(AND(O741&gt;1095,O741&lt;1461),+'PL2'!$Q$2+1,IF(AND(O741&gt;1460,O741&lt;1826),+'PL2'!$R$2+1,IF(AND(O741&gt;1825,O741&lt;2190),+'PL2'!$S$2+1,0))))))</f>
        <v>0</v>
      </c>
      <c r="N741" s="70">
        <f t="shared" si="27"/>
        <v>-1</v>
      </c>
      <c r="O741" s="19" t="str">
        <f>IF(A741&gt;'PL2'!$C$2+553,IF(A741='PL2'!$C$2+554,1,O740+1), "")</f>
        <v/>
      </c>
    </row>
    <row r="742" spans="1:15" x14ac:dyDescent="0.55000000000000004">
      <c r="A742">
        <v>740</v>
      </c>
      <c r="B742" s="2">
        <v>40562</v>
      </c>
      <c r="C742">
        <v>2.199999988079071E-2</v>
      </c>
      <c r="D742">
        <v>0.16222800314426419</v>
      </c>
      <c r="E742">
        <v>8450.0498046875</v>
      </c>
      <c r="F742" s="20">
        <f t="shared" si="28"/>
        <v>1145.9248162629767</v>
      </c>
      <c r="G742">
        <v>0.31299999356269842</v>
      </c>
      <c r="H742">
        <v>358.67401123046881</v>
      </c>
      <c r="I742" s="19">
        <f t="shared" si="29"/>
        <v>2644.8655344716685</v>
      </c>
      <c r="K742" s="70">
        <f t="shared" si="26"/>
        <v>-1</v>
      </c>
      <c r="L742" s="3">
        <f>IF(AND(O742&gt;0,O742&lt;366),+'PL2'!$N$3+1,IF(AND(O742&gt;365,O742&lt;731),+'PL2'!$O$3+1,IF(AND(O742&gt;730,O742&lt;1096),+'PL2'!$P$3+1,IF(AND(O742&gt;1095,O742&lt;1461),+'PL2'!$Q$3+1,IF(AND(O742&gt;1460,O742&lt;3000),+'PL2'!$R$3+1,0)))))</f>
        <v>0</v>
      </c>
      <c r="M742" s="3">
        <f>IF(AND(O742&gt;0,O742&lt;366),+'PL2'!$N$2+1,IF(AND(O742&gt;365,O742&lt;731),+'PL2'!$O$2+1,IF(AND(O742&gt;730,O742&lt;1096),+'PL2'!$P$2+1,IF(AND(O742&gt;1095,O742&lt;1461),+'PL2'!$Q$2+1,IF(AND(O742&gt;1460,O742&lt;1826),+'PL2'!$R$2+1,IF(AND(O742&gt;1825,O742&lt;2190),+'PL2'!$S$2+1,0))))))</f>
        <v>0</v>
      </c>
      <c r="N742" s="70">
        <f t="shared" si="27"/>
        <v>-1</v>
      </c>
      <c r="O742" s="19" t="str">
        <f>IF(A742&gt;'PL2'!$C$2+553,IF(A742='PL2'!$C$2+554,1,O741+1), "")</f>
        <v/>
      </c>
    </row>
    <row r="743" spans="1:15" x14ac:dyDescent="0.55000000000000004">
      <c r="A743">
        <v>741</v>
      </c>
      <c r="B743" s="2">
        <v>40563</v>
      </c>
      <c r="C743">
        <v>2.199999988079071E-2</v>
      </c>
      <c r="D743">
        <v>0.16222800314426419</v>
      </c>
      <c r="E743">
        <v>9300.1201171875</v>
      </c>
      <c r="F743" s="20">
        <f t="shared" si="28"/>
        <v>1261.2042156958419</v>
      </c>
      <c r="G743">
        <v>0.38999998569488531</v>
      </c>
      <c r="H743">
        <v>491.8699951171875</v>
      </c>
      <c r="I743" s="19">
        <f t="shared" si="29"/>
        <v>3627.04671266384</v>
      </c>
      <c r="K743" s="70">
        <f t="shared" si="26"/>
        <v>-1</v>
      </c>
      <c r="L743" s="3">
        <f>IF(AND(O743&gt;0,O743&lt;366),+'PL2'!$N$3+1,IF(AND(O743&gt;365,O743&lt;731),+'PL2'!$O$3+1,IF(AND(O743&gt;730,O743&lt;1096),+'PL2'!$P$3+1,IF(AND(O743&gt;1095,O743&lt;1461),+'PL2'!$Q$3+1,IF(AND(O743&gt;1460,O743&lt;3000),+'PL2'!$R$3+1,0)))))</f>
        <v>0</v>
      </c>
      <c r="M743" s="3">
        <f>IF(AND(O743&gt;0,O743&lt;366),+'PL2'!$N$2+1,IF(AND(O743&gt;365,O743&lt;731),+'PL2'!$O$2+1,IF(AND(O743&gt;730,O743&lt;1096),+'PL2'!$P$2+1,IF(AND(O743&gt;1095,O743&lt;1461),+'PL2'!$Q$2+1,IF(AND(O743&gt;1460,O743&lt;1826),+'PL2'!$R$2+1,IF(AND(O743&gt;1825,O743&lt;2190),+'PL2'!$S$2+1,0))))))</f>
        <v>0</v>
      </c>
      <c r="N743" s="70">
        <f t="shared" si="27"/>
        <v>-1</v>
      </c>
      <c r="O743" s="19" t="str">
        <f>IF(A743&gt;'PL2'!$C$2+553,IF(A743='PL2'!$C$2+554,1,O742+1), "")</f>
        <v/>
      </c>
    </row>
    <row r="744" spans="1:15" x14ac:dyDescent="0.55000000000000004">
      <c r="A744">
        <v>742</v>
      </c>
      <c r="B744" s="2">
        <v>40564</v>
      </c>
      <c r="C744">
        <v>2.2099999710917469E-2</v>
      </c>
      <c r="D744">
        <v>0.1631440073251724</v>
      </c>
      <c r="E744">
        <v>8700.0498046875</v>
      </c>
      <c r="F744" s="20">
        <f t="shared" si="28"/>
        <v>1178.5360757096882</v>
      </c>
      <c r="G744">
        <v>0.41990000009536738</v>
      </c>
      <c r="H744">
        <v>494.86700439453119</v>
      </c>
      <c r="I744" s="19">
        <f t="shared" si="29"/>
        <v>3653.1509138179822</v>
      </c>
      <c r="K744" s="70">
        <f t="shared" si="26"/>
        <v>-1</v>
      </c>
      <c r="L744" s="3">
        <f>IF(AND(O744&gt;0,O744&lt;366),+'PL2'!$N$3+1,IF(AND(O744&gt;365,O744&lt;731),+'PL2'!$O$3+1,IF(AND(O744&gt;730,O744&lt;1096),+'PL2'!$P$3+1,IF(AND(O744&gt;1095,O744&lt;1461),+'PL2'!$Q$3+1,IF(AND(O744&gt;1460,O744&lt;3000),+'PL2'!$R$3+1,0)))))</f>
        <v>0</v>
      </c>
      <c r="M744" s="3">
        <f>IF(AND(O744&gt;0,O744&lt;366),+'PL2'!$N$2+1,IF(AND(O744&gt;365,O744&lt;731),+'PL2'!$O$2+1,IF(AND(O744&gt;730,O744&lt;1096),+'PL2'!$P$2+1,IF(AND(O744&gt;1095,O744&lt;1461),+'PL2'!$Q$2+1,IF(AND(O744&gt;1460,O744&lt;1826),+'PL2'!$R$2+1,IF(AND(O744&gt;1825,O744&lt;2190),+'PL2'!$S$2+1,0))))))</f>
        <v>0</v>
      </c>
      <c r="N744" s="70">
        <f t="shared" si="27"/>
        <v>-1</v>
      </c>
      <c r="O744" s="19" t="str">
        <f>IF(A744&gt;'PL2'!$C$2+553,IF(A744='PL2'!$C$2+554,1,O743+1), "")</f>
        <v/>
      </c>
    </row>
    <row r="745" spans="1:15" x14ac:dyDescent="0.55000000000000004">
      <c r="A745">
        <v>743</v>
      </c>
      <c r="B745" s="2">
        <v>40565</v>
      </c>
      <c r="C745">
        <v>2.2099999710917469E-2</v>
      </c>
      <c r="D745">
        <v>0.1631440073251724</v>
      </c>
      <c r="E745">
        <v>8250.4697265625</v>
      </c>
      <c r="F745" s="20">
        <f t="shared" si="28"/>
        <v>1117.6345460764653</v>
      </c>
      <c r="G745">
        <v>0.44429999589920038</v>
      </c>
      <c r="H745">
        <v>496.56500244140619</v>
      </c>
      <c r="I745" s="19">
        <f t="shared" si="29"/>
        <v>3665.6836656781957</v>
      </c>
      <c r="K745" s="70">
        <f t="shared" si="26"/>
        <v>-1</v>
      </c>
      <c r="L745" s="3">
        <f>IF(AND(O745&gt;0,O745&lt;366),+'PL2'!$N$3+1,IF(AND(O745&gt;365,O745&lt;731),+'PL2'!$O$3+1,IF(AND(O745&gt;730,O745&lt;1096),+'PL2'!$P$3+1,IF(AND(O745&gt;1095,O745&lt;1461),+'PL2'!$Q$3+1,IF(AND(O745&gt;1460,O745&lt;3000),+'PL2'!$R$3+1,0)))))</f>
        <v>0</v>
      </c>
      <c r="M745" s="3">
        <f>IF(AND(O745&gt;0,O745&lt;366),+'PL2'!$N$2+1,IF(AND(O745&gt;365,O745&lt;731),+'PL2'!$O$2+1,IF(AND(O745&gt;730,O745&lt;1096),+'PL2'!$P$2+1,IF(AND(O745&gt;1095,O745&lt;1461),+'PL2'!$Q$2+1,IF(AND(O745&gt;1460,O745&lt;1826),+'PL2'!$R$2+1,IF(AND(O745&gt;1825,O745&lt;2190),+'PL2'!$S$2+1,0))))))</f>
        <v>0</v>
      </c>
      <c r="N745" s="70">
        <f t="shared" si="27"/>
        <v>-1</v>
      </c>
      <c r="O745" s="19" t="str">
        <f>IF(A745&gt;'PL2'!$C$2+553,IF(A745='PL2'!$C$2+554,1,O744+1), "")</f>
        <v/>
      </c>
    </row>
    <row r="746" spans="1:15" x14ac:dyDescent="0.55000000000000004">
      <c r="A746">
        <v>744</v>
      </c>
      <c r="B746" s="2">
        <v>40566</v>
      </c>
      <c r="C746">
        <v>2.2099999710917469E-2</v>
      </c>
      <c r="D746">
        <v>0.15581199526786799</v>
      </c>
      <c r="E746">
        <v>8500.3603515625</v>
      </c>
      <c r="F746" s="20">
        <f t="shared" si="28"/>
        <v>1205.6707250893294</v>
      </c>
      <c r="G746">
        <v>0.4424000084400177</v>
      </c>
      <c r="H746">
        <v>533.38897705078125</v>
      </c>
      <c r="I746" s="19">
        <f t="shared" si="29"/>
        <v>3760.5594912744418</v>
      </c>
      <c r="K746" s="70">
        <f t="shared" si="26"/>
        <v>-1</v>
      </c>
      <c r="L746" s="3">
        <f>IF(AND(O746&gt;0,O746&lt;366),+'PL2'!$N$3+1,IF(AND(O746&gt;365,O746&lt;731),+'PL2'!$O$3+1,IF(AND(O746&gt;730,O746&lt;1096),+'PL2'!$P$3+1,IF(AND(O746&gt;1095,O746&lt;1461),+'PL2'!$Q$3+1,IF(AND(O746&gt;1460,O746&lt;3000),+'PL2'!$R$3+1,0)))))</f>
        <v>0</v>
      </c>
      <c r="M746" s="3">
        <f>IF(AND(O746&gt;0,O746&lt;366),+'PL2'!$N$2+1,IF(AND(O746&gt;365,O746&lt;731),+'PL2'!$O$2+1,IF(AND(O746&gt;730,O746&lt;1096),+'PL2'!$P$2+1,IF(AND(O746&gt;1095,O746&lt;1461),+'PL2'!$Q$2+1,IF(AND(O746&gt;1460,O746&lt;1826),+'PL2'!$R$2+1,IF(AND(O746&gt;1825,O746&lt;2190),+'PL2'!$S$2+1,0))))))</f>
        <v>0</v>
      </c>
      <c r="N746" s="70">
        <f t="shared" si="27"/>
        <v>-1</v>
      </c>
      <c r="O746" s="19" t="str">
        <f>IF(A746&gt;'PL2'!$C$2+553,IF(A746='PL2'!$C$2+554,1,O745+1), "")</f>
        <v/>
      </c>
    </row>
    <row r="747" spans="1:15" x14ac:dyDescent="0.55000000000000004">
      <c r="A747">
        <v>745</v>
      </c>
      <c r="B747" s="2">
        <v>40567</v>
      </c>
      <c r="C747">
        <v>2.2199999541044239E-2</v>
      </c>
      <c r="D747">
        <v>0.15581199526786799</v>
      </c>
      <c r="E747">
        <v>9400.23046875</v>
      </c>
      <c r="F747" s="20">
        <f t="shared" si="28"/>
        <v>1339.3391935787356</v>
      </c>
      <c r="G747">
        <v>0.41990000009536738</v>
      </c>
      <c r="H747">
        <v>562.38800048828125</v>
      </c>
      <c r="I747" s="19">
        <f t="shared" si="29"/>
        <v>3947.1567747246004</v>
      </c>
      <c r="K747" s="70">
        <f t="shared" si="26"/>
        <v>-1</v>
      </c>
      <c r="L747" s="3">
        <f>IF(AND(O747&gt;0,O747&lt;366),+'PL2'!$N$3+1,IF(AND(O747&gt;365,O747&lt;731),+'PL2'!$O$3+1,IF(AND(O747&gt;730,O747&lt;1096),+'PL2'!$P$3+1,IF(AND(O747&gt;1095,O747&lt;1461),+'PL2'!$Q$3+1,IF(AND(O747&gt;1460,O747&lt;3000),+'PL2'!$R$3+1,0)))))</f>
        <v>0</v>
      </c>
      <c r="M747" s="3">
        <f>IF(AND(O747&gt;0,O747&lt;366),+'PL2'!$N$2+1,IF(AND(O747&gt;365,O747&lt;731),+'PL2'!$O$2+1,IF(AND(O747&gt;730,O747&lt;1096),+'PL2'!$P$2+1,IF(AND(O747&gt;1095,O747&lt;1461),+'PL2'!$Q$2+1,IF(AND(O747&gt;1460,O747&lt;1826),+'PL2'!$R$2+1,IF(AND(O747&gt;1825,O747&lt;2190),+'PL2'!$S$2+1,0))))))</f>
        <v>0</v>
      </c>
      <c r="N747" s="70">
        <f t="shared" si="27"/>
        <v>-1</v>
      </c>
      <c r="O747" s="19" t="str">
        <f>IF(A747&gt;'PL2'!$C$2+553,IF(A747='PL2'!$C$2+554,1,O746+1), "")</f>
        <v/>
      </c>
    </row>
    <row r="748" spans="1:15" x14ac:dyDescent="0.55000000000000004">
      <c r="A748">
        <v>746</v>
      </c>
      <c r="B748" s="2">
        <v>40568</v>
      </c>
      <c r="C748">
        <v>2.2199999541044239E-2</v>
      </c>
      <c r="D748">
        <v>0.14297999441623691</v>
      </c>
      <c r="E748">
        <v>7800.1298828125</v>
      </c>
      <c r="F748" s="20">
        <f t="shared" si="28"/>
        <v>1211.098661218429</v>
      </c>
      <c r="G748">
        <v>0.40999999642372131</v>
      </c>
      <c r="H748">
        <v>496.54998779296881</v>
      </c>
      <c r="I748" s="19">
        <f t="shared" si="29"/>
        <v>3198.0532240576867</v>
      </c>
      <c r="K748" s="70">
        <f t="shared" si="26"/>
        <v>-1</v>
      </c>
      <c r="L748" s="3">
        <f>IF(AND(O748&gt;0,O748&lt;366),+'PL2'!$N$3+1,IF(AND(O748&gt;365,O748&lt;731),+'PL2'!$O$3+1,IF(AND(O748&gt;730,O748&lt;1096),+'PL2'!$P$3+1,IF(AND(O748&gt;1095,O748&lt;1461),+'PL2'!$Q$3+1,IF(AND(O748&gt;1460,O748&lt;3000),+'PL2'!$R$3+1,0)))))</f>
        <v>0</v>
      </c>
      <c r="M748" s="3">
        <f>IF(AND(O748&gt;0,O748&lt;366),+'PL2'!$N$2+1,IF(AND(O748&gt;365,O748&lt;731),+'PL2'!$O$2+1,IF(AND(O748&gt;730,O748&lt;1096),+'PL2'!$P$2+1,IF(AND(O748&gt;1095,O748&lt;1461),+'PL2'!$Q$2+1,IF(AND(O748&gt;1460,O748&lt;1826),+'PL2'!$R$2+1,IF(AND(O748&gt;1825,O748&lt;2190),+'PL2'!$S$2+1,0))))))</f>
        <v>0</v>
      </c>
      <c r="N748" s="70">
        <f t="shared" si="27"/>
        <v>-1</v>
      </c>
      <c r="O748" s="19" t="str">
        <f>IF(A748&gt;'PL2'!$C$2+553,IF(A748='PL2'!$C$2+554,1,O747+1), "")</f>
        <v/>
      </c>
    </row>
    <row r="749" spans="1:15" x14ac:dyDescent="0.55000000000000004">
      <c r="A749">
        <v>747</v>
      </c>
      <c r="B749" s="2">
        <v>40569</v>
      </c>
      <c r="C749">
        <v>2.2199999541044239E-2</v>
      </c>
      <c r="D749">
        <v>0.14297999441623691</v>
      </c>
      <c r="E749">
        <v>9000.1103515625</v>
      </c>
      <c r="F749" s="20">
        <f t="shared" si="28"/>
        <v>1397.4153970965976</v>
      </c>
      <c r="G749">
        <v>0.41699999570846558</v>
      </c>
      <c r="H749">
        <v>582.72198486328125</v>
      </c>
      <c r="I749" s="19">
        <f t="shared" si="29"/>
        <v>3753.0459779772791</v>
      </c>
      <c r="K749" s="70">
        <f t="shared" ref="K749:K812" si="30">+L749^(0.00273972602739726)-1</f>
        <v>-1</v>
      </c>
      <c r="L749" s="3">
        <f>IF(AND(O749&gt;0,O749&lt;366),+'PL2'!$N$3+1,IF(AND(O749&gt;365,O749&lt;731),+'PL2'!$O$3+1,IF(AND(O749&gt;730,O749&lt;1096),+'PL2'!$P$3+1,IF(AND(O749&gt;1095,O749&lt;1461),+'PL2'!$Q$3+1,IF(AND(O749&gt;1460,O749&lt;3000),+'PL2'!$R$3+1,0)))))</f>
        <v>0</v>
      </c>
      <c r="M749" s="3">
        <f>IF(AND(O749&gt;0,O749&lt;366),+'PL2'!$N$2+1,IF(AND(O749&gt;365,O749&lt;731),+'PL2'!$O$2+1,IF(AND(O749&gt;730,O749&lt;1096),+'PL2'!$P$2+1,IF(AND(O749&gt;1095,O749&lt;1461),+'PL2'!$Q$2+1,IF(AND(O749&gt;1460,O749&lt;1826),+'PL2'!$R$2+1,IF(AND(O749&gt;1825,O749&lt;2190),+'PL2'!$S$2+1,0))))))</f>
        <v>0</v>
      </c>
      <c r="N749" s="70">
        <f t="shared" ref="N749:N812" si="31">+M749^(0.00273972602739726)-1</f>
        <v>-1</v>
      </c>
      <c r="O749" s="19" t="str">
        <f>IF(A749&gt;'PL2'!$C$2+553,IF(A749='PL2'!$C$2+554,1,O748+1), "")</f>
        <v/>
      </c>
    </row>
    <row r="750" spans="1:15" x14ac:dyDescent="0.55000000000000004">
      <c r="A750">
        <v>748</v>
      </c>
      <c r="B750" s="2">
        <v>40570</v>
      </c>
      <c r="C750">
        <v>2.2299999371171001E-2</v>
      </c>
      <c r="D750">
        <v>0.17507900297641751</v>
      </c>
      <c r="E750">
        <v>8000.58984375</v>
      </c>
      <c r="F750" s="20">
        <f t="shared" si="28"/>
        <v>1019.043662869463</v>
      </c>
      <c r="G750">
        <v>0.42120000720024109</v>
      </c>
      <c r="H750">
        <v>429.22100830078119</v>
      </c>
      <c r="I750" s="19">
        <f t="shared" si="29"/>
        <v>3369.8484997936757</v>
      </c>
      <c r="K750" s="70">
        <f t="shared" si="30"/>
        <v>-1</v>
      </c>
      <c r="L750" s="3">
        <f>IF(AND(O750&gt;0,O750&lt;366),+'PL2'!$N$3+1,IF(AND(O750&gt;365,O750&lt;731),+'PL2'!$O$3+1,IF(AND(O750&gt;730,O750&lt;1096),+'PL2'!$P$3+1,IF(AND(O750&gt;1095,O750&lt;1461),+'PL2'!$Q$3+1,IF(AND(O750&gt;1460,O750&lt;3000),+'PL2'!$R$3+1,0)))))</f>
        <v>0</v>
      </c>
      <c r="M750" s="3">
        <f>IF(AND(O750&gt;0,O750&lt;366),+'PL2'!$N$2+1,IF(AND(O750&gt;365,O750&lt;731),+'PL2'!$O$2+1,IF(AND(O750&gt;730,O750&lt;1096),+'PL2'!$P$2+1,IF(AND(O750&gt;1095,O750&lt;1461),+'PL2'!$Q$2+1,IF(AND(O750&gt;1460,O750&lt;1826),+'PL2'!$R$2+1,IF(AND(O750&gt;1825,O750&lt;2190),+'PL2'!$S$2+1,0))))))</f>
        <v>0</v>
      </c>
      <c r="N750" s="70">
        <f t="shared" si="31"/>
        <v>-1</v>
      </c>
      <c r="O750" s="19" t="str">
        <f>IF(A750&gt;'PL2'!$C$2+553,IF(A750='PL2'!$C$2+554,1,O749+1), "")</f>
        <v/>
      </c>
    </row>
    <row r="751" spans="1:15" x14ac:dyDescent="0.55000000000000004">
      <c r="A751">
        <v>749</v>
      </c>
      <c r="B751" s="2">
        <v>40571</v>
      </c>
      <c r="C751">
        <v>2.2299999371171001E-2</v>
      </c>
      <c r="D751">
        <v>0.17507900297641751</v>
      </c>
      <c r="E751">
        <v>7900.06005859375</v>
      </c>
      <c r="F751" s="20">
        <f t="shared" si="28"/>
        <v>1006.2390768959508</v>
      </c>
      <c r="G751">
        <v>0.44600000977516169</v>
      </c>
      <c r="H751">
        <v>448.78298950195313</v>
      </c>
      <c r="I751" s="19">
        <f t="shared" si="29"/>
        <v>3523.4268633571769</v>
      </c>
      <c r="K751" s="70">
        <f t="shared" si="30"/>
        <v>-1</v>
      </c>
      <c r="L751" s="3">
        <f>IF(AND(O751&gt;0,O751&lt;366),+'PL2'!$N$3+1,IF(AND(O751&gt;365,O751&lt;731),+'PL2'!$O$3+1,IF(AND(O751&gt;730,O751&lt;1096),+'PL2'!$P$3+1,IF(AND(O751&gt;1095,O751&lt;1461),+'PL2'!$Q$3+1,IF(AND(O751&gt;1460,O751&lt;3000),+'PL2'!$R$3+1,0)))))</f>
        <v>0</v>
      </c>
      <c r="M751" s="3">
        <f>IF(AND(O751&gt;0,O751&lt;366),+'PL2'!$N$2+1,IF(AND(O751&gt;365,O751&lt;731),+'PL2'!$O$2+1,IF(AND(O751&gt;730,O751&lt;1096),+'PL2'!$P$2+1,IF(AND(O751&gt;1095,O751&lt;1461),+'PL2'!$Q$2+1,IF(AND(O751&gt;1460,O751&lt;1826),+'PL2'!$R$2+1,IF(AND(O751&gt;1825,O751&lt;2190),+'PL2'!$S$2+1,0))))))</f>
        <v>0</v>
      </c>
      <c r="N751" s="70">
        <f t="shared" si="31"/>
        <v>-1</v>
      </c>
      <c r="O751" s="19" t="str">
        <f>IF(A751&gt;'PL2'!$C$2+553,IF(A751='PL2'!$C$2+554,1,O750+1), "")</f>
        <v/>
      </c>
    </row>
    <row r="752" spans="1:15" x14ac:dyDescent="0.55000000000000004">
      <c r="A752">
        <v>750</v>
      </c>
      <c r="B752" s="2">
        <v>40572</v>
      </c>
      <c r="C752">
        <v>2.2299999371171001E-2</v>
      </c>
      <c r="D752">
        <v>0.16413600742816931</v>
      </c>
      <c r="E752">
        <v>8050.43994140625</v>
      </c>
      <c r="F752" s="20">
        <f t="shared" si="28"/>
        <v>1093.7563819418147</v>
      </c>
      <c r="G752">
        <v>0.43900001049041748</v>
      </c>
      <c r="H752">
        <v>480.15899658203119</v>
      </c>
      <c r="I752" s="19">
        <f t="shared" si="29"/>
        <v>3534.1432187298196</v>
      </c>
      <c r="K752" s="70">
        <f t="shared" si="30"/>
        <v>-1</v>
      </c>
      <c r="L752" s="3">
        <f>IF(AND(O752&gt;0,O752&lt;366),+'PL2'!$N$3+1,IF(AND(O752&gt;365,O752&lt;731),+'PL2'!$O$3+1,IF(AND(O752&gt;730,O752&lt;1096),+'PL2'!$P$3+1,IF(AND(O752&gt;1095,O752&lt;1461),+'PL2'!$Q$3+1,IF(AND(O752&gt;1460,O752&lt;3000),+'PL2'!$R$3+1,0)))))</f>
        <v>0</v>
      </c>
      <c r="M752" s="3">
        <f>IF(AND(O752&gt;0,O752&lt;366),+'PL2'!$N$2+1,IF(AND(O752&gt;365,O752&lt;731),+'PL2'!$O$2+1,IF(AND(O752&gt;730,O752&lt;1096),+'PL2'!$P$2+1,IF(AND(O752&gt;1095,O752&lt;1461),+'PL2'!$Q$2+1,IF(AND(O752&gt;1460,O752&lt;1826),+'PL2'!$R$2+1,IF(AND(O752&gt;1825,O752&lt;2190),+'PL2'!$S$2+1,0))))))</f>
        <v>0</v>
      </c>
      <c r="N752" s="70">
        <f t="shared" si="31"/>
        <v>-1</v>
      </c>
      <c r="O752" s="19" t="str">
        <f>IF(A752&gt;'PL2'!$C$2+553,IF(A752='PL2'!$C$2+554,1,O751+1), "")</f>
        <v/>
      </c>
    </row>
    <row r="753" spans="1:15" x14ac:dyDescent="0.55000000000000004">
      <c r="A753">
        <v>751</v>
      </c>
      <c r="B753" s="2">
        <v>40573</v>
      </c>
      <c r="C753">
        <v>2.239999920129776E-2</v>
      </c>
      <c r="D753">
        <v>0.16413600742816931</v>
      </c>
      <c r="E753">
        <v>7802.81982421875</v>
      </c>
      <c r="F753" s="20">
        <f t="shared" si="28"/>
        <v>1064.8678530020934</v>
      </c>
      <c r="G753">
        <v>0.47990000247955322</v>
      </c>
      <c r="H753">
        <v>511.02999877929688</v>
      </c>
      <c r="I753" s="19">
        <f t="shared" si="29"/>
        <v>3744.5732529900852</v>
      </c>
      <c r="K753" s="70">
        <f t="shared" si="30"/>
        <v>-1</v>
      </c>
      <c r="L753" s="3">
        <f>IF(AND(O753&gt;0,O753&lt;366),+'PL2'!$N$3+1,IF(AND(O753&gt;365,O753&lt;731),+'PL2'!$O$3+1,IF(AND(O753&gt;730,O753&lt;1096),+'PL2'!$P$3+1,IF(AND(O753&gt;1095,O753&lt;1461),+'PL2'!$Q$3+1,IF(AND(O753&gt;1460,O753&lt;3000),+'PL2'!$R$3+1,0)))))</f>
        <v>0</v>
      </c>
      <c r="M753" s="3">
        <f>IF(AND(O753&gt;0,O753&lt;366),+'PL2'!$N$2+1,IF(AND(O753&gt;365,O753&lt;731),+'PL2'!$O$2+1,IF(AND(O753&gt;730,O753&lt;1096),+'PL2'!$P$2+1,IF(AND(O753&gt;1095,O753&lt;1461),+'PL2'!$Q$2+1,IF(AND(O753&gt;1460,O753&lt;1826),+'PL2'!$R$2+1,IF(AND(O753&gt;1825,O753&lt;2190),+'PL2'!$S$2+1,0))))))</f>
        <v>0</v>
      </c>
      <c r="N753" s="70">
        <f t="shared" si="31"/>
        <v>-1</v>
      </c>
      <c r="O753" s="19" t="str">
        <f>IF(A753&gt;'PL2'!$C$2+553,IF(A753='PL2'!$C$2+554,1,O752+1), "")</f>
        <v/>
      </c>
    </row>
    <row r="754" spans="1:15" x14ac:dyDescent="0.55000000000000004">
      <c r="A754">
        <v>752</v>
      </c>
      <c r="B754" s="2">
        <v>40574</v>
      </c>
      <c r="C754">
        <v>2.239999920129776E-2</v>
      </c>
      <c r="D754">
        <v>0.16413600742816931</v>
      </c>
      <c r="E754">
        <v>8500.759765625</v>
      </c>
      <c r="F754" s="20">
        <f t="shared" si="28"/>
        <v>1160.1172402329582</v>
      </c>
      <c r="G754">
        <v>0.51999998092651367</v>
      </c>
      <c r="H754">
        <v>603.260986328125</v>
      </c>
      <c r="I754" s="19">
        <f t="shared" si="29"/>
        <v>4420.3949159858748</v>
      </c>
      <c r="K754" s="70">
        <f t="shared" si="30"/>
        <v>-1</v>
      </c>
      <c r="L754" s="3">
        <f>IF(AND(O754&gt;0,O754&lt;366),+'PL2'!$N$3+1,IF(AND(O754&gt;365,O754&lt;731),+'PL2'!$O$3+1,IF(AND(O754&gt;730,O754&lt;1096),+'PL2'!$P$3+1,IF(AND(O754&gt;1095,O754&lt;1461),+'PL2'!$Q$3+1,IF(AND(O754&gt;1460,O754&lt;3000),+'PL2'!$R$3+1,0)))))</f>
        <v>0</v>
      </c>
      <c r="M754" s="3">
        <f>IF(AND(O754&gt;0,O754&lt;366),+'PL2'!$N$2+1,IF(AND(O754&gt;365,O754&lt;731),+'PL2'!$O$2+1,IF(AND(O754&gt;730,O754&lt;1096),+'PL2'!$P$2+1,IF(AND(O754&gt;1095,O754&lt;1461),+'PL2'!$Q$2+1,IF(AND(O754&gt;1460,O754&lt;1826),+'PL2'!$R$2+1,IF(AND(O754&gt;1825,O754&lt;2190),+'PL2'!$S$2+1,0))))))</f>
        <v>0</v>
      </c>
      <c r="N754" s="70">
        <f t="shared" si="31"/>
        <v>-1</v>
      </c>
      <c r="O754" s="19" t="str">
        <f>IF(A754&gt;'PL2'!$C$2+553,IF(A754='PL2'!$C$2+554,1,O753+1), "")</f>
        <v/>
      </c>
    </row>
    <row r="755" spans="1:15" x14ac:dyDescent="0.55000000000000004">
      <c r="A755">
        <v>753</v>
      </c>
      <c r="B755" s="2">
        <v>40575</v>
      </c>
      <c r="C755">
        <v>2.239999920129776E-2</v>
      </c>
      <c r="D755">
        <v>0.16413600742816931</v>
      </c>
      <c r="E755">
        <v>8200.7900390625</v>
      </c>
      <c r="F755" s="20">
        <f t="shared" si="28"/>
        <v>1119.1797168905919</v>
      </c>
      <c r="G755">
        <v>0.69999998807907104</v>
      </c>
      <c r="H755">
        <v>783.426025390625</v>
      </c>
      <c r="I755" s="19">
        <f t="shared" si="29"/>
        <v>5740.5529295827146</v>
      </c>
      <c r="K755" s="70">
        <f t="shared" si="30"/>
        <v>-1</v>
      </c>
      <c r="L755" s="3">
        <f>IF(AND(O755&gt;0,O755&lt;366),+'PL2'!$N$3+1,IF(AND(O755&gt;365,O755&lt;731),+'PL2'!$O$3+1,IF(AND(O755&gt;730,O755&lt;1096),+'PL2'!$P$3+1,IF(AND(O755&gt;1095,O755&lt;1461),+'PL2'!$Q$3+1,IF(AND(O755&gt;1460,O755&lt;3000),+'PL2'!$R$3+1,0)))))</f>
        <v>0</v>
      </c>
      <c r="M755" s="3">
        <f>IF(AND(O755&gt;0,O755&lt;366),+'PL2'!$N$2+1,IF(AND(O755&gt;365,O755&lt;731),+'PL2'!$O$2+1,IF(AND(O755&gt;730,O755&lt;1096),+'PL2'!$P$2+1,IF(AND(O755&gt;1095,O755&lt;1461),+'PL2'!$Q$2+1,IF(AND(O755&gt;1460,O755&lt;1826),+'PL2'!$R$2+1,IF(AND(O755&gt;1825,O755&lt;2190),+'PL2'!$S$2+1,0))))))</f>
        <v>0</v>
      </c>
      <c r="N755" s="70">
        <f t="shared" si="31"/>
        <v>-1</v>
      </c>
      <c r="O755" s="19" t="str">
        <f>IF(A755&gt;'PL2'!$C$2+553,IF(A755='PL2'!$C$2+554,1,O754+1), "")</f>
        <v/>
      </c>
    </row>
    <row r="756" spans="1:15" x14ac:dyDescent="0.55000000000000004">
      <c r="A756">
        <v>754</v>
      </c>
      <c r="B756" s="2">
        <v>40576</v>
      </c>
      <c r="C756">
        <v>2.2500000894069672E-2</v>
      </c>
      <c r="D756">
        <v>0.177267000079155</v>
      </c>
      <c r="E756">
        <v>7900.0498046875</v>
      </c>
      <c r="F756" s="20">
        <f t="shared" si="28"/>
        <v>1002.7310643791147</v>
      </c>
      <c r="G756">
        <v>0.7160000205039978</v>
      </c>
      <c r="H756">
        <v>717.95501708984375</v>
      </c>
      <c r="I756" s="19">
        <f t="shared" si="29"/>
        <v>5656.4358221388538</v>
      </c>
      <c r="K756" s="70">
        <f t="shared" si="30"/>
        <v>-1</v>
      </c>
      <c r="L756" s="3">
        <f>IF(AND(O756&gt;0,O756&lt;366),+'PL2'!$N$3+1,IF(AND(O756&gt;365,O756&lt;731),+'PL2'!$O$3+1,IF(AND(O756&gt;730,O756&lt;1096),+'PL2'!$P$3+1,IF(AND(O756&gt;1095,O756&lt;1461),+'PL2'!$Q$3+1,IF(AND(O756&gt;1460,O756&lt;3000),+'PL2'!$R$3+1,0)))))</f>
        <v>0</v>
      </c>
      <c r="M756" s="3">
        <f>IF(AND(O756&gt;0,O756&lt;366),+'PL2'!$N$2+1,IF(AND(O756&gt;365,O756&lt;731),+'PL2'!$O$2+1,IF(AND(O756&gt;730,O756&lt;1096),+'PL2'!$P$2+1,IF(AND(O756&gt;1095,O756&lt;1461),+'PL2'!$Q$2+1,IF(AND(O756&gt;1460,O756&lt;1826),+'PL2'!$R$2+1,IF(AND(O756&gt;1825,O756&lt;2190),+'PL2'!$S$2+1,0))))))</f>
        <v>0</v>
      </c>
      <c r="N756" s="70">
        <f t="shared" si="31"/>
        <v>-1</v>
      </c>
      <c r="O756" s="19" t="str">
        <f>IF(A756&gt;'PL2'!$C$2+553,IF(A756='PL2'!$C$2+554,1,O755+1), "")</f>
        <v/>
      </c>
    </row>
    <row r="757" spans="1:15" x14ac:dyDescent="0.55000000000000004">
      <c r="A757">
        <v>755</v>
      </c>
      <c r="B757" s="2">
        <v>40577</v>
      </c>
      <c r="C757">
        <v>2.2500000894069672E-2</v>
      </c>
      <c r="D757">
        <v>0.177267000079155</v>
      </c>
      <c r="E757">
        <v>8000.169921875</v>
      </c>
      <c r="F757" s="20">
        <f t="shared" si="28"/>
        <v>1015.4390287787335</v>
      </c>
      <c r="G757">
        <v>0.68999999761581421</v>
      </c>
      <c r="H757">
        <v>700.65301513671875</v>
      </c>
      <c r="I757" s="19">
        <f t="shared" si="29"/>
        <v>5520.1172270198585</v>
      </c>
      <c r="K757" s="70">
        <f t="shared" si="30"/>
        <v>-1</v>
      </c>
      <c r="L757" s="3">
        <f>IF(AND(O757&gt;0,O757&lt;366),+'PL2'!$N$3+1,IF(AND(O757&gt;365,O757&lt;731),+'PL2'!$O$3+1,IF(AND(O757&gt;730,O757&lt;1096),+'PL2'!$P$3+1,IF(AND(O757&gt;1095,O757&lt;1461),+'PL2'!$Q$3+1,IF(AND(O757&gt;1460,O757&lt;3000),+'PL2'!$R$3+1,0)))))</f>
        <v>0</v>
      </c>
      <c r="M757" s="3">
        <f>IF(AND(O757&gt;0,O757&lt;366),+'PL2'!$N$2+1,IF(AND(O757&gt;365,O757&lt;731),+'PL2'!$O$2+1,IF(AND(O757&gt;730,O757&lt;1096),+'PL2'!$P$2+1,IF(AND(O757&gt;1095,O757&lt;1461),+'PL2'!$Q$2+1,IF(AND(O757&gt;1460,O757&lt;1826),+'PL2'!$R$2+1,IF(AND(O757&gt;1825,O757&lt;2190),+'PL2'!$S$2+1,0))))))</f>
        <v>0</v>
      </c>
      <c r="N757" s="70">
        <f t="shared" si="31"/>
        <v>-1</v>
      </c>
      <c r="O757" s="19" t="str">
        <f>IF(A757&gt;'PL2'!$C$2+553,IF(A757='PL2'!$C$2+554,1,O756+1), "")</f>
        <v/>
      </c>
    </row>
    <row r="758" spans="1:15" x14ac:dyDescent="0.55000000000000004">
      <c r="A758">
        <v>756</v>
      </c>
      <c r="B758" s="2">
        <v>40578</v>
      </c>
      <c r="C758">
        <v>2.2500000894069672E-2</v>
      </c>
      <c r="D758">
        <v>0.20790599286556241</v>
      </c>
      <c r="E758">
        <v>9700.1201171875</v>
      </c>
      <c r="F758" s="20">
        <f t="shared" si="28"/>
        <v>1049.7663309322209</v>
      </c>
      <c r="G758">
        <v>0.81099998950958252</v>
      </c>
      <c r="H758">
        <v>851.3599853515625</v>
      </c>
      <c r="I758" s="19">
        <f t="shared" si="29"/>
        <v>7866.7973132807529</v>
      </c>
      <c r="K758" s="70">
        <f t="shared" si="30"/>
        <v>-1</v>
      </c>
      <c r="L758" s="3">
        <f>IF(AND(O758&gt;0,O758&lt;366),+'PL2'!$N$3+1,IF(AND(O758&gt;365,O758&lt;731),+'PL2'!$O$3+1,IF(AND(O758&gt;730,O758&lt;1096),+'PL2'!$P$3+1,IF(AND(O758&gt;1095,O758&lt;1461),+'PL2'!$Q$3+1,IF(AND(O758&gt;1460,O758&lt;3000),+'PL2'!$R$3+1,0)))))</f>
        <v>0</v>
      </c>
      <c r="M758" s="3">
        <f>IF(AND(O758&gt;0,O758&lt;366),+'PL2'!$N$2+1,IF(AND(O758&gt;365,O758&lt;731),+'PL2'!$O$2+1,IF(AND(O758&gt;730,O758&lt;1096),+'PL2'!$P$2+1,IF(AND(O758&gt;1095,O758&lt;1461),+'PL2'!$Q$2+1,IF(AND(O758&gt;1460,O758&lt;1826),+'PL2'!$R$2+1,IF(AND(O758&gt;1825,O758&lt;2190),+'PL2'!$S$2+1,0))))))</f>
        <v>0</v>
      </c>
      <c r="N758" s="70">
        <f t="shared" si="31"/>
        <v>-1</v>
      </c>
      <c r="O758" s="19" t="str">
        <f>IF(A758&gt;'PL2'!$C$2+553,IF(A758='PL2'!$C$2+554,1,O757+1), "")</f>
        <v/>
      </c>
    </row>
    <row r="759" spans="1:15" x14ac:dyDescent="0.55000000000000004">
      <c r="A759">
        <v>757</v>
      </c>
      <c r="B759" s="2">
        <v>40579</v>
      </c>
      <c r="C759">
        <v>2.2600000724196431E-2</v>
      </c>
      <c r="D759">
        <v>0.20790599286556241</v>
      </c>
      <c r="E759">
        <v>8950.16015625</v>
      </c>
      <c r="F759" s="20">
        <f t="shared" si="28"/>
        <v>972.90906926246987</v>
      </c>
      <c r="G759">
        <v>0.92000001668930054</v>
      </c>
      <c r="H759">
        <v>895.07598876953125</v>
      </c>
      <c r="I759" s="19">
        <f t="shared" si="29"/>
        <v>8234.1474931219127</v>
      </c>
      <c r="K759" s="70">
        <f t="shared" si="30"/>
        <v>-1</v>
      </c>
      <c r="L759" s="3">
        <f>IF(AND(O759&gt;0,O759&lt;366),+'PL2'!$N$3+1,IF(AND(O759&gt;365,O759&lt;731),+'PL2'!$O$3+1,IF(AND(O759&gt;730,O759&lt;1096),+'PL2'!$P$3+1,IF(AND(O759&gt;1095,O759&lt;1461),+'PL2'!$Q$3+1,IF(AND(O759&gt;1460,O759&lt;3000),+'PL2'!$R$3+1,0)))))</f>
        <v>0</v>
      </c>
      <c r="M759" s="3">
        <f>IF(AND(O759&gt;0,O759&lt;366),+'PL2'!$N$2+1,IF(AND(O759&gt;365,O759&lt;731),+'PL2'!$O$2+1,IF(AND(O759&gt;730,O759&lt;1096),+'PL2'!$P$2+1,IF(AND(O759&gt;1095,O759&lt;1461),+'PL2'!$Q$2+1,IF(AND(O759&gt;1460,O759&lt;1826),+'PL2'!$R$2+1,IF(AND(O759&gt;1825,O759&lt;2190),+'PL2'!$S$2+1,0))))))</f>
        <v>0</v>
      </c>
      <c r="N759" s="70">
        <f t="shared" si="31"/>
        <v>-1</v>
      </c>
      <c r="O759" s="19" t="str">
        <f>IF(A759&gt;'PL2'!$C$2+553,IF(A759='PL2'!$C$2+554,1,O758+1), "")</f>
        <v/>
      </c>
    </row>
    <row r="760" spans="1:15" x14ac:dyDescent="0.55000000000000004">
      <c r="A760">
        <v>758</v>
      </c>
      <c r="B760" s="2">
        <v>40580</v>
      </c>
      <c r="C760">
        <v>2.2600000724196431E-2</v>
      </c>
      <c r="D760">
        <v>0.19149200618267059</v>
      </c>
      <c r="E760">
        <v>8850.1201171875</v>
      </c>
      <c r="F760" s="20">
        <f t="shared" si="28"/>
        <v>1044.4964520705064</v>
      </c>
      <c r="G760">
        <v>0.89969998598098755</v>
      </c>
      <c r="H760">
        <v>939.73297119140625</v>
      </c>
      <c r="I760" s="19">
        <f t="shared" si="29"/>
        <v>7962.4529453636496</v>
      </c>
      <c r="K760" s="70">
        <f t="shared" si="30"/>
        <v>-1</v>
      </c>
      <c r="L760" s="3">
        <f>IF(AND(O760&gt;0,O760&lt;366),+'PL2'!$N$3+1,IF(AND(O760&gt;365,O760&lt;731),+'PL2'!$O$3+1,IF(AND(O760&gt;730,O760&lt;1096),+'PL2'!$P$3+1,IF(AND(O760&gt;1095,O760&lt;1461),+'PL2'!$Q$3+1,IF(AND(O760&gt;1460,O760&lt;3000),+'PL2'!$R$3+1,0)))))</f>
        <v>0</v>
      </c>
      <c r="M760" s="3">
        <f>IF(AND(O760&gt;0,O760&lt;366),+'PL2'!$N$2+1,IF(AND(O760&gt;365,O760&lt;731),+'PL2'!$O$2+1,IF(AND(O760&gt;730,O760&lt;1096),+'PL2'!$P$2+1,IF(AND(O760&gt;1095,O760&lt;1461),+'PL2'!$Q$2+1,IF(AND(O760&gt;1460,O760&lt;1826),+'PL2'!$R$2+1,IF(AND(O760&gt;1825,O760&lt;2190),+'PL2'!$S$2+1,0))))))</f>
        <v>0</v>
      </c>
      <c r="N760" s="70">
        <f t="shared" si="31"/>
        <v>-1</v>
      </c>
      <c r="O760" s="19" t="str">
        <f>IF(A760&gt;'PL2'!$C$2+553,IF(A760='PL2'!$C$2+554,1,O759+1), "")</f>
        <v/>
      </c>
    </row>
    <row r="761" spans="1:15" x14ac:dyDescent="0.55000000000000004">
      <c r="A761">
        <v>759</v>
      </c>
      <c r="B761" s="2">
        <v>40581</v>
      </c>
      <c r="C761">
        <v>2.2600000724196431E-2</v>
      </c>
      <c r="D761">
        <v>0.19149200618267059</v>
      </c>
      <c r="E761">
        <v>10150.2998046875</v>
      </c>
      <c r="F761" s="20">
        <f t="shared" si="28"/>
        <v>1197.9444338680078</v>
      </c>
      <c r="G761">
        <v>0.88999998569488525</v>
      </c>
      <c r="H761">
        <v>1066.170043945312</v>
      </c>
      <c r="I761" s="19">
        <f t="shared" si="29"/>
        <v>9033.7666809706716</v>
      </c>
      <c r="K761" s="70">
        <f t="shared" si="30"/>
        <v>-1</v>
      </c>
      <c r="L761" s="3">
        <f>IF(AND(O761&gt;0,O761&lt;366),+'PL2'!$N$3+1,IF(AND(O761&gt;365,O761&lt;731),+'PL2'!$O$3+1,IF(AND(O761&gt;730,O761&lt;1096),+'PL2'!$P$3+1,IF(AND(O761&gt;1095,O761&lt;1461),+'PL2'!$Q$3+1,IF(AND(O761&gt;1460,O761&lt;3000),+'PL2'!$R$3+1,0)))))</f>
        <v>0</v>
      </c>
      <c r="M761" s="3">
        <f>IF(AND(O761&gt;0,O761&lt;366),+'PL2'!$N$2+1,IF(AND(O761&gt;365,O761&lt;731),+'PL2'!$O$2+1,IF(AND(O761&gt;730,O761&lt;1096),+'PL2'!$P$2+1,IF(AND(O761&gt;1095,O761&lt;1461),+'PL2'!$Q$2+1,IF(AND(O761&gt;1460,O761&lt;1826),+'PL2'!$R$2+1,IF(AND(O761&gt;1825,O761&lt;2190),+'PL2'!$S$2+1,0))))))</f>
        <v>0</v>
      </c>
      <c r="N761" s="70">
        <f t="shared" si="31"/>
        <v>-1</v>
      </c>
      <c r="O761" s="19" t="str">
        <f>IF(A761&gt;'PL2'!$C$2+553,IF(A761='PL2'!$C$2+554,1,O760+1), "")</f>
        <v/>
      </c>
    </row>
    <row r="762" spans="1:15" x14ac:dyDescent="0.55000000000000004">
      <c r="A762">
        <v>760</v>
      </c>
      <c r="B762" s="2">
        <v>40582</v>
      </c>
      <c r="C762">
        <v>2.27000005543232E-2</v>
      </c>
      <c r="D762">
        <v>0.2222860008478165</v>
      </c>
      <c r="E762">
        <v>8400.1796875</v>
      </c>
      <c r="F762" s="20">
        <f t="shared" si="28"/>
        <v>857.83217492500751</v>
      </c>
      <c r="G762">
        <v>0.9179999828338623</v>
      </c>
      <c r="H762">
        <v>787.489990234375</v>
      </c>
      <c r="I762" s="19">
        <f t="shared" si="29"/>
        <v>7711.3648089263588</v>
      </c>
      <c r="K762" s="70">
        <f t="shared" si="30"/>
        <v>-1</v>
      </c>
      <c r="L762" s="3">
        <f>IF(AND(O762&gt;0,O762&lt;366),+'PL2'!$N$3+1,IF(AND(O762&gt;365,O762&lt;731),+'PL2'!$O$3+1,IF(AND(O762&gt;730,O762&lt;1096),+'PL2'!$P$3+1,IF(AND(O762&gt;1095,O762&lt;1461),+'PL2'!$Q$3+1,IF(AND(O762&gt;1460,O762&lt;3000),+'PL2'!$R$3+1,0)))))</f>
        <v>0</v>
      </c>
      <c r="M762" s="3">
        <f>IF(AND(O762&gt;0,O762&lt;366),+'PL2'!$N$2+1,IF(AND(O762&gt;365,O762&lt;731),+'PL2'!$O$2+1,IF(AND(O762&gt;730,O762&lt;1096),+'PL2'!$P$2+1,IF(AND(O762&gt;1095,O762&lt;1461),+'PL2'!$Q$2+1,IF(AND(O762&gt;1460,O762&lt;1826),+'PL2'!$R$2+1,IF(AND(O762&gt;1825,O762&lt;2190),+'PL2'!$S$2+1,0))))))</f>
        <v>0</v>
      </c>
      <c r="N762" s="70">
        <f t="shared" si="31"/>
        <v>-1</v>
      </c>
      <c r="O762" s="19" t="str">
        <f>IF(A762&gt;'PL2'!$C$2+553,IF(A762='PL2'!$C$2+554,1,O761+1), "")</f>
        <v/>
      </c>
    </row>
    <row r="763" spans="1:15" x14ac:dyDescent="0.55000000000000004">
      <c r="A763">
        <v>761</v>
      </c>
      <c r="B763" s="2">
        <v>40583</v>
      </c>
      <c r="C763">
        <v>2.27000005543232E-2</v>
      </c>
      <c r="D763">
        <v>0.2222860008478165</v>
      </c>
      <c r="E763">
        <v>9600.0703125</v>
      </c>
      <c r="F763" s="20">
        <f t="shared" si="28"/>
        <v>980.36583763314547</v>
      </c>
      <c r="G763">
        <v>1.0900000333786011</v>
      </c>
      <c r="H763">
        <v>1068.599975585938</v>
      </c>
      <c r="I763" s="19">
        <f t="shared" si="29"/>
        <v>10464.076961061917</v>
      </c>
      <c r="K763" s="70">
        <f t="shared" si="30"/>
        <v>-1</v>
      </c>
      <c r="L763" s="3">
        <f>IF(AND(O763&gt;0,O763&lt;366),+'PL2'!$N$3+1,IF(AND(O763&gt;365,O763&lt;731),+'PL2'!$O$3+1,IF(AND(O763&gt;730,O763&lt;1096),+'PL2'!$P$3+1,IF(AND(O763&gt;1095,O763&lt;1461),+'PL2'!$Q$3+1,IF(AND(O763&gt;1460,O763&lt;3000),+'PL2'!$R$3+1,0)))))</f>
        <v>0</v>
      </c>
      <c r="M763" s="3">
        <f>IF(AND(O763&gt;0,O763&lt;366),+'PL2'!$N$2+1,IF(AND(O763&gt;365,O763&lt;731),+'PL2'!$O$2+1,IF(AND(O763&gt;730,O763&lt;1096),+'PL2'!$P$2+1,IF(AND(O763&gt;1095,O763&lt;1461),+'PL2'!$Q$2+1,IF(AND(O763&gt;1460,O763&lt;1826),+'PL2'!$R$2+1,IF(AND(O763&gt;1825,O763&lt;2190),+'PL2'!$S$2+1,0))))))</f>
        <v>0</v>
      </c>
      <c r="N763" s="70">
        <f t="shared" si="31"/>
        <v>-1</v>
      </c>
      <c r="O763" s="19" t="str">
        <f>IF(A763&gt;'PL2'!$C$2+553,IF(A763='PL2'!$C$2+554,1,O762+1), "")</f>
        <v/>
      </c>
    </row>
    <row r="764" spans="1:15" x14ac:dyDescent="0.55000000000000004">
      <c r="A764">
        <v>762</v>
      </c>
      <c r="B764" s="2">
        <v>40584</v>
      </c>
      <c r="C764">
        <v>2.27000005543232E-2</v>
      </c>
      <c r="D764">
        <v>0.24425600469112399</v>
      </c>
      <c r="E764">
        <v>9300.8701171875</v>
      </c>
      <c r="F764" s="20">
        <f t="shared" si="28"/>
        <v>864.37898254673519</v>
      </c>
      <c r="G764">
        <v>0.98030000925064087</v>
      </c>
      <c r="H764">
        <v>847.35101318359375</v>
      </c>
      <c r="I764" s="19">
        <f t="shared" si="29"/>
        <v>9117.6430619179155</v>
      </c>
      <c r="K764" s="70">
        <f t="shared" si="30"/>
        <v>-1</v>
      </c>
      <c r="L764" s="3">
        <f>IF(AND(O764&gt;0,O764&lt;366),+'PL2'!$N$3+1,IF(AND(O764&gt;365,O764&lt;731),+'PL2'!$O$3+1,IF(AND(O764&gt;730,O764&lt;1096),+'PL2'!$P$3+1,IF(AND(O764&gt;1095,O764&lt;1461),+'PL2'!$Q$3+1,IF(AND(O764&gt;1460,O764&lt;3000),+'PL2'!$R$3+1,0)))))</f>
        <v>0</v>
      </c>
      <c r="M764" s="3">
        <f>IF(AND(O764&gt;0,O764&lt;366),+'PL2'!$N$2+1,IF(AND(O764&gt;365,O764&lt;731),+'PL2'!$O$2+1,IF(AND(O764&gt;730,O764&lt;1096),+'PL2'!$P$2+1,IF(AND(O764&gt;1095,O764&lt;1461),+'PL2'!$Q$2+1,IF(AND(O764&gt;1460,O764&lt;1826),+'PL2'!$R$2+1,IF(AND(O764&gt;1825,O764&lt;2190),+'PL2'!$S$2+1,0))))))</f>
        <v>0</v>
      </c>
      <c r="N764" s="70">
        <f t="shared" si="31"/>
        <v>-1</v>
      </c>
      <c r="O764" s="19" t="str">
        <f>IF(A764&gt;'PL2'!$C$2+553,IF(A764='PL2'!$C$2+554,1,O763+1), "")</f>
        <v/>
      </c>
    </row>
    <row r="765" spans="1:15" x14ac:dyDescent="0.55000000000000004">
      <c r="A765">
        <v>763</v>
      </c>
      <c r="B765" s="2">
        <v>40585</v>
      </c>
      <c r="C765">
        <v>2.2800000384449959E-2</v>
      </c>
      <c r="D765">
        <v>0.24425600469112399</v>
      </c>
      <c r="E765">
        <v>9300.5</v>
      </c>
      <c r="F765" s="20">
        <f t="shared" si="28"/>
        <v>868.15226443963263</v>
      </c>
      <c r="G765">
        <v>1.070000052452087</v>
      </c>
      <c r="H765">
        <v>928.9229736328125</v>
      </c>
      <c r="I765" s="19">
        <f t="shared" si="29"/>
        <v>9951.5354878306352</v>
      </c>
      <c r="K765" s="70">
        <f t="shared" si="30"/>
        <v>-1</v>
      </c>
      <c r="L765" s="3">
        <f>IF(AND(O765&gt;0,O765&lt;366),+'PL2'!$N$3+1,IF(AND(O765&gt;365,O765&lt;731),+'PL2'!$O$3+1,IF(AND(O765&gt;730,O765&lt;1096),+'PL2'!$P$3+1,IF(AND(O765&gt;1095,O765&lt;1461),+'PL2'!$Q$3+1,IF(AND(O765&gt;1460,O765&lt;3000),+'PL2'!$R$3+1,0)))))</f>
        <v>0</v>
      </c>
      <c r="M765" s="3">
        <f>IF(AND(O765&gt;0,O765&lt;366),+'PL2'!$N$2+1,IF(AND(O765&gt;365,O765&lt;731),+'PL2'!$O$2+1,IF(AND(O765&gt;730,O765&lt;1096),+'PL2'!$P$2+1,IF(AND(O765&gt;1095,O765&lt;1461),+'PL2'!$Q$2+1,IF(AND(O765&gt;1460,O765&lt;1826),+'PL2'!$R$2+1,IF(AND(O765&gt;1825,O765&lt;2190),+'PL2'!$S$2+1,0))))))</f>
        <v>0</v>
      </c>
      <c r="N765" s="70">
        <f t="shared" si="31"/>
        <v>-1</v>
      </c>
      <c r="O765" s="19" t="str">
        <f>IF(A765&gt;'PL2'!$C$2+553,IF(A765='PL2'!$C$2+554,1,O764+1), "")</f>
        <v/>
      </c>
    </row>
    <row r="766" spans="1:15" x14ac:dyDescent="0.55000000000000004">
      <c r="A766">
        <v>764</v>
      </c>
      <c r="B766" s="2">
        <v>40586</v>
      </c>
      <c r="C766">
        <v>2.2800000384449959E-2</v>
      </c>
      <c r="D766">
        <v>0.24554899334907529</v>
      </c>
      <c r="E766">
        <v>9800.740234375</v>
      </c>
      <c r="F766" s="20">
        <f t="shared" si="28"/>
        <v>910.02971775158244</v>
      </c>
      <c r="G766">
        <v>1.0799000263214109</v>
      </c>
      <c r="H766">
        <v>982.74102783203125</v>
      </c>
      <c r="I766" s="19">
        <f t="shared" si="29"/>
        <v>10583.819637070874</v>
      </c>
      <c r="K766" s="70">
        <f t="shared" si="30"/>
        <v>-1</v>
      </c>
      <c r="L766" s="3">
        <f>IF(AND(O766&gt;0,O766&lt;366),+'PL2'!$N$3+1,IF(AND(O766&gt;365,O766&lt;731),+'PL2'!$O$3+1,IF(AND(O766&gt;730,O766&lt;1096),+'PL2'!$P$3+1,IF(AND(O766&gt;1095,O766&lt;1461),+'PL2'!$Q$3+1,IF(AND(O766&gt;1460,O766&lt;3000),+'PL2'!$R$3+1,0)))))</f>
        <v>0</v>
      </c>
      <c r="M766" s="3">
        <f>IF(AND(O766&gt;0,O766&lt;366),+'PL2'!$N$2+1,IF(AND(O766&gt;365,O766&lt;731),+'PL2'!$O$2+1,IF(AND(O766&gt;730,O766&lt;1096),+'PL2'!$P$2+1,IF(AND(O766&gt;1095,O766&lt;1461),+'PL2'!$Q$2+1,IF(AND(O766&gt;1460,O766&lt;1826),+'PL2'!$R$2+1,IF(AND(O766&gt;1825,O766&lt;2190),+'PL2'!$S$2+1,0))))))</f>
        <v>0</v>
      </c>
      <c r="N766" s="70">
        <f t="shared" si="31"/>
        <v>-1</v>
      </c>
      <c r="O766" s="19" t="str">
        <f>IF(A766&gt;'PL2'!$C$2+553,IF(A766='PL2'!$C$2+554,1,O765+1), "")</f>
        <v/>
      </c>
    </row>
    <row r="767" spans="1:15" x14ac:dyDescent="0.55000000000000004">
      <c r="A767">
        <v>765</v>
      </c>
      <c r="B767" s="2">
        <v>40587</v>
      </c>
      <c r="C767">
        <v>2.2800000384449959E-2</v>
      </c>
      <c r="D767">
        <v>0.24554899334907529</v>
      </c>
      <c r="E767">
        <v>9900.240234375</v>
      </c>
      <c r="F767" s="20">
        <f t="shared" si="28"/>
        <v>919.26860734062552</v>
      </c>
      <c r="G767">
        <v>1.049999952316284</v>
      </c>
      <c r="H767">
        <v>965.23199462890625</v>
      </c>
      <c r="I767" s="19">
        <f t="shared" si="29"/>
        <v>10395.251774013506</v>
      </c>
      <c r="K767" s="70">
        <f t="shared" si="30"/>
        <v>-1</v>
      </c>
      <c r="L767" s="3">
        <f>IF(AND(O767&gt;0,O767&lt;366),+'PL2'!$N$3+1,IF(AND(O767&gt;365,O767&lt;731),+'PL2'!$O$3+1,IF(AND(O767&gt;730,O767&lt;1096),+'PL2'!$P$3+1,IF(AND(O767&gt;1095,O767&lt;1461),+'PL2'!$Q$3+1,IF(AND(O767&gt;1460,O767&lt;3000),+'PL2'!$R$3+1,0)))))</f>
        <v>0</v>
      </c>
      <c r="M767" s="3">
        <f>IF(AND(O767&gt;0,O767&lt;366),+'PL2'!$N$2+1,IF(AND(O767&gt;365,O767&lt;731),+'PL2'!$O$2+1,IF(AND(O767&gt;730,O767&lt;1096),+'PL2'!$P$2+1,IF(AND(O767&gt;1095,O767&lt;1461),+'PL2'!$Q$2+1,IF(AND(O767&gt;1460,O767&lt;1826),+'PL2'!$R$2+1,IF(AND(O767&gt;1825,O767&lt;2190),+'PL2'!$S$2+1,0))))))</f>
        <v>0</v>
      </c>
      <c r="N767" s="70">
        <f t="shared" si="31"/>
        <v>-1</v>
      </c>
      <c r="O767" s="19" t="str">
        <f>IF(A767&gt;'PL2'!$C$2+553,IF(A767='PL2'!$C$2+554,1,O766+1), "")</f>
        <v/>
      </c>
    </row>
    <row r="768" spans="1:15" x14ac:dyDescent="0.55000000000000004">
      <c r="A768">
        <v>766</v>
      </c>
      <c r="B768" s="2">
        <v>40588</v>
      </c>
      <c r="C768">
        <v>2.2900000214576721E-2</v>
      </c>
      <c r="D768">
        <v>0.24037900567054751</v>
      </c>
      <c r="E768">
        <v>9802.740234375</v>
      </c>
      <c r="F768" s="20">
        <f t="shared" si="28"/>
        <v>933.87004761261539</v>
      </c>
      <c r="G768">
        <v>1.070000052452087</v>
      </c>
      <c r="H768">
        <v>999.24102783203125</v>
      </c>
      <c r="I768" s="19">
        <f t="shared" si="29"/>
        <v>10488.932564955434</v>
      </c>
      <c r="K768" s="70">
        <f t="shared" si="30"/>
        <v>-1</v>
      </c>
      <c r="L768" s="3">
        <f>IF(AND(O768&gt;0,O768&lt;366),+'PL2'!$N$3+1,IF(AND(O768&gt;365,O768&lt;731),+'PL2'!$O$3+1,IF(AND(O768&gt;730,O768&lt;1096),+'PL2'!$P$3+1,IF(AND(O768&gt;1095,O768&lt;1461),+'PL2'!$Q$3+1,IF(AND(O768&gt;1460,O768&lt;3000),+'PL2'!$R$3+1,0)))))</f>
        <v>0</v>
      </c>
      <c r="M768" s="3">
        <f>IF(AND(O768&gt;0,O768&lt;366),+'PL2'!$N$2+1,IF(AND(O768&gt;365,O768&lt;731),+'PL2'!$O$2+1,IF(AND(O768&gt;730,O768&lt;1096),+'PL2'!$P$2+1,IF(AND(O768&gt;1095,O768&lt;1461),+'PL2'!$Q$2+1,IF(AND(O768&gt;1460,O768&lt;1826),+'PL2'!$R$2+1,IF(AND(O768&gt;1825,O768&lt;2190),+'PL2'!$S$2+1,0))))))</f>
        <v>0</v>
      </c>
      <c r="N768" s="70">
        <f t="shared" si="31"/>
        <v>-1</v>
      </c>
      <c r="O768" s="19" t="str">
        <f>IF(A768&gt;'PL2'!$C$2+553,IF(A768='PL2'!$C$2+554,1,O767+1), "")</f>
        <v/>
      </c>
    </row>
    <row r="769" spans="1:15" x14ac:dyDescent="0.55000000000000004">
      <c r="A769">
        <v>767</v>
      </c>
      <c r="B769" s="2">
        <v>40589</v>
      </c>
      <c r="C769">
        <v>2.2900000214576721E-2</v>
      </c>
      <c r="D769">
        <v>0.24037900567054751</v>
      </c>
      <c r="E769">
        <v>11250.2001953125</v>
      </c>
      <c r="F769" s="20">
        <f t="shared" si="28"/>
        <v>1071.7640925754667</v>
      </c>
      <c r="G769">
        <v>1.049999952316284</v>
      </c>
      <c r="H769">
        <v>1125.349975585938</v>
      </c>
      <c r="I769" s="19">
        <f t="shared" si="29"/>
        <v>11812.709668626774</v>
      </c>
      <c r="K769" s="70">
        <f t="shared" si="30"/>
        <v>-1</v>
      </c>
      <c r="L769" s="3">
        <f>IF(AND(O769&gt;0,O769&lt;366),+'PL2'!$N$3+1,IF(AND(O769&gt;365,O769&lt;731),+'PL2'!$O$3+1,IF(AND(O769&gt;730,O769&lt;1096),+'PL2'!$P$3+1,IF(AND(O769&gt;1095,O769&lt;1461),+'PL2'!$Q$3+1,IF(AND(O769&gt;1460,O769&lt;3000),+'PL2'!$R$3+1,0)))))</f>
        <v>0</v>
      </c>
      <c r="M769" s="3">
        <f>IF(AND(O769&gt;0,O769&lt;366),+'PL2'!$N$2+1,IF(AND(O769&gt;365,O769&lt;731),+'PL2'!$O$2+1,IF(AND(O769&gt;730,O769&lt;1096),+'PL2'!$P$2+1,IF(AND(O769&gt;1095,O769&lt;1461),+'PL2'!$Q$2+1,IF(AND(O769&gt;1460,O769&lt;1826),+'PL2'!$R$2+1,IF(AND(O769&gt;1825,O769&lt;2190),+'PL2'!$S$2+1,0))))))</f>
        <v>0</v>
      </c>
      <c r="N769" s="70">
        <f t="shared" si="31"/>
        <v>-1</v>
      </c>
      <c r="O769" s="19" t="str">
        <f>IF(A769&gt;'PL2'!$C$2+553,IF(A769='PL2'!$C$2+554,1,O768+1), "")</f>
        <v/>
      </c>
    </row>
    <row r="770" spans="1:15" x14ac:dyDescent="0.55000000000000004">
      <c r="A770">
        <v>768</v>
      </c>
      <c r="B770" s="2">
        <v>40590</v>
      </c>
      <c r="C770">
        <v>2.2900000214576721E-2</v>
      </c>
      <c r="D770">
        <v>0.29853600263595581</v>
      </c>
      <c r="E770">
        <v>11600.599609375</v>
      </c>
      <c r="F770" s="20">
        <f t="shared" ref="F770:F833" si="32">+(C770/D770)*E770</f>
        <v>889.85492938301536</v>
      </c>
      <c r="G770">
        <v>1.044999957084656</v>
      </c>
      <c r="H770">
        <v>929.89801025390625</v>
      </c>
      <c r="I770" s="19">
        <f t="shared" ref="I770:I833" si="33">+E770*G770</f>
        <v>12122.626093953151</v>
      </c>
      <c r="K770" s="70">
        <f t="shared" si="30"/>
        <v>-1</v>
      </c>
      <c r="L770" s="3">
        <f>IF(AND(O770&gt;0,O770&lt;366),+'PL2'!$N$3+1,IF(AND(O770&gt;365,O770&lt;731),+'PL2'!$O$3+1,IF(AND(O770&gt;730,O770&lt;1096),+'PL2'!$P$3+1,IF(AND(O770&gt;1095,O770&lt;1461),+'PL2'!$Q$3+1,IF(AND(O770&gt;1460,O770&lt;3000),+'PL2'!$R$3+1,0)))))</f>
        <v>0</v>
      </c>
      <c r="M770" s="3">
        <f>IF(AND(O770&gt;0,O770&lt;366),+'PL2'!$N$2+1,IF(AND(O770&gt;365,O770&lt;731),+'PL2'!$O$2+1,IF(AND(O770&gt;730,O770&lt;1096),+'PL2'!$P$2+1,IF(AND(O770&gt;1095,O770&lt;1461),+'PL2'!$Q$2+1,IF(AND(O770&gt;1460,O770&lt;1826),+'PL2'!$R$2+1,IF(AND(O770&gt;1825,O770&lt;2190),+'PL2'!$S$2+1,0))))))</f>
        <v>0</v>
      </c>
      <c r="N770" s="70">
        <f t="shared" si="31"/>
        <v>-1</v>
      </c>
      <c r="O770" s="19" t="str">
        <f>IF(A770&gt;'PL2'!$C$2+553,IF(A770='PL2'!$C$2+554,1,O769+1), "")</f>
        <v/>
      </c>
    </row>
    <row r="771" spans="1:15" x14ac:dyDescent="0.55000000000000004">
      <c r="A771">
        <v>769</v>
      </c>
      <c r="B771" s="2">
        <v>40591</v>
      </c>
      <c r="C771">
        <v>2.300000004470348E-2</v>
      </c>
      <c r="D771">
        <v>0.29853600263595581</v>
      </c>
      <c r="E771">
        <v>11550.099609375</v>
      </c>
      <c r="F771" s="20">
        <f t="shared" si="32"/>
        <v>889.85009910479505</v>
      </c>
      <c r="G771">
        <v>1.0399999618530269</v>
      </c>
      <c r="H771">
        <v>925.4439697265625</v>
      </c>
      <c r="I771" s="19">
        <f t="shared" si="33"/>
        <v>12012.103153148661</v>
      </c>
      <c r="K771" s="70">
        <f t="shared" si="30"/>
        <v>-1</v>
      </c>
      <c r="L771" s="3">
        <f>IF(AND(O771&gt;0,O771&lt;366),+'PL2'!$N$3+1,IF(AND(O771&gt;365,O771&lt;731),+'PL2'!$O$3+1,IF(AND(O771&gt;730,O771&lt;1096),+'PL2'!$P$3+1,IF(AND(O771&gt;1095,O771&lt;1461),+'PL2'!$Q$3+1,IF(AND(O771&gt;1460,O771&lt;3000),+'PL2'!$R$3+1,0)))))</f>
        <v>0</v>
      </c>
      <c r="M771" s="3">
        <f>IF(AND(O771&gt;0,O771&lt;366),+'PL2'!$N$2+1,IF(AND(O771&gt;365,O771&lt;731),+'PL2'!$O$2+1,IF(AND(O771&gt;730,O771&lt;1096),+'PL2'!$P$2+1,IF(AND(O771&gt;1095,O771&lt;1461),+'PL2'!$Q$2+1,IF(AND(O771&gt;1460,O771&lt;1826),+'PL2'!$R$2+1,IF(AND(O771&gt;1825,O771&lt;2190),+'PL2'!$S$2+1,0))))))</f>
        <v>0</v>
      </c>
      <c r="N771" s="70">
        <f t="shared" si="31"/>
        <v>-1</v>
      </c>
      <c r="O771" s="19" t="str">
        <f>IF(A771&gt;'PL2'!$C$2+553,IF(A771='PL2'!$C$2+554,1,O770+1), "")</f>
        <v/>
      </c>
    </row>
    <row r="772" spans="1:15" x14ac:dyDescent="0.55000000000000004">
      <c r="A772">
        <v>770</v>
      </c>
      <c r="B772" s="2">
        <v>40592</v>
      </c>
      <c r="C772">
        <v>2.300000004470348E-2</v>
      </c>
      <c r="D772">
        <v>0.39148500561714172</v>
      </c>
      <c r="E772">
        <v>10600.5</v>
      </c>
      <c r="F772" s="20">
        <f t="shared" si="32"/>
        <v>622.78630592640923</v>
      </c>
      <c r="G772">
        <v>0.89889997243881226</v>
      </c>
      <c r="H772">
        <v>559.822998046875</v>
      </c>
      <c r="I772" s="19">
        <f t="shared" si="33"/>
        <v>9528.7891578376293</v>
      </c>
      <c r="K772" s="70">
        <f t="shared" si="30"/>
        <v>-1</v>
      </c>
      <c r="L772" s="3">
        <f>IF(AND(O772&gt;0,O772&lt;366),+'PL2'!$N$3+1,IF(AND(O772&gt;365,O772&lt;731),+'PL2'!$O$3+1,IF(AND(O772&gt;730,O772&lt;1096),+'PL2'!$P$3+1,IF(AND(O772&gt;1095,O772&lt;1461),+'PL2'!$Q$3+1,IF(AND(O772&gt;1460,O772&lt;3000),+'PL2'!$R$3+1,0)))))</f>
        <v>0</v>
      </c>
      <c r="M772" s="3">
        <f>IF(AND(O772&gt;0,O772&lt;366),+'PL2'!$N$2+1,IF(AND(O772&gt;365,O772&lt;731),+'PL2'!$O$2+1,IF(AND(O772&gt;730,O772&lt;1096),+'PL2'!$P$2+1,IF(AND(O772&gt;1095,O772&lt;1461),+'PL2'!$Q$2+1,IF(AND(O772&gt;1460,O772&lt;1826),+'PL2'!$R$2+1,IF(AND(O772&gt;1825,O772&lt;2190),+'PL2'!$S$2+1,0))))))</f>
        <v>0</v>
      </c>
      <c r="N772" s="70">
        <f t="shared" si="31"/>
        <v>-1</v>
      </c>
      <c r="O772" s="19" t="str">
        <f>IF(A772&gt;'PL2'!$C$2+553,IF(A772='PL2'!$C$2+554,1,O771+1), "")</f>
        <v/>
      </c>
    </row>
    <row r="773" spans="1:15" x14ac:dyDescent="0.55000000000000004">
      <c r="A773">
        <v>771</v>
      </c>
      <c r="B773" s="2">
        <v>40593</v>
      </c>
      <c r="C773">
        <v>2.300000004470348E-2</v>
      </c>
      <c r="D773">
        <v>0.39148500561714172</v>
      </c>
      <c r="E773">
        <v>8050.5400390625</v>
      </c>
      <c r="F773" s="20">
        <f t="shared" si="32"/>
        <v>472.97449098065039</v>
      </c>
      <c r="G773">
        <v>0.94900000095367432</v>
      </c>
      <c r="H773">
        <v>448.85299682617188</v>
      </c>
      <c r="I773" s="19">
        <f t="shared" si="33"/>
        <v>7639.9625047479058</v>
      </c>
      <c r="K773" s="70">
        <f t="shared" si="30"/>
        <v>-1</v>
      </c>
      <c r="L773" s="3">
        <f>IF(AND(O773&gt;0,O773&lt;366),+'PL2'!$N$3+1,IF(AND(O773&gt;365,O773&lt;731),+'PL2'!$O$3+1,IF(AND(O773&gt;730,O773&lt;1096),+'PL2'!$P$3+1,IF(AND(O773&gt;1095,O773&lt;1461),+'PL2'!$Q$3+1,IF(AND(O773&gt;1460,O773&lt;3000),+'PL2'!$R$3+1,0)))))</f>
        <v>0</v>
      </c>
      <c r="M773" s="3">
        <f>IF(AND(O773&gt;0,O773&lt;366),+'PL2'!$N$2+1,IF(AND(O773&gt;365,O773&lt;731),+'PL2'!$O$2+1,IF(AND(O773&gt;730,O773&lt;1096),+'PL2'!$P$2+1,IF(AND(O773&gt;1095,O773&lt;1461),+'PL2'!$Q$2+1,IF(AND(O773&gt;1460,O773&lt;1826),+'PL2'!$R$2+1,IF(AND(O773&gt;1825,O773&lt;2190),+'PL2'!$S$2+1,0))))))</f>
        <v>0</v>
      </c>
      <c r="N773" s="70">
        <f t="shared" si="31"/>
        <v>-1</v>
      </c>
      <c r="O773" s="19" t="str">
        <f>IF(A773&gt;'PL2'!$C$2+553,IF(A773='PL2'!$C$2+554,1,O772+1), "")</f>
        <v/>
      </c>
    </row>
    <row r="774" spans="1:15" x14ac:dyDescent="0.55000000000000004">
      <c r="A774">
        <v>772</v>
      </c>
      <c r="B774" s="2">
        <v>40594</v>
      </c>
      <c r="C774">
        <v>2.3099999874830249E-2</v>
      </c>
      <c r="D774">
        <v>0.340736985206604</v>
      </c>
      <c r="E774">
        <v>9900.2001953125</v>
      </c>
      <c r="F774" s="20">
        <f t="shared" si="32"/>
        <v>671.17640057138328</v>
      </c>
      <c r="G774">
        <v>0.85000002384185791</v>
      </c>
      <c r="H774">
        <v>570.5</v>
      </c>
      <c r="I774" s="19">
        <f t="shared" si="33"/>
        <v>8415.1704020547913</v>
      </c>
      <c r="K774" s="70">
        <f t="shared" si="30"/>
        <v>-1</v>
      </c>
      <c r="L774" s="3">
        <f>IF(AND(O774&gt;0,O774&lt;366),+'PL2'!$N$3+1,IF(AND(O774&gt;365,O774&lt;731),+'PL2'!$O$3+1,IF(AND(O774&gt;730,O774&lt;1096),+'PL2'!$P$3+1,IF(AND(O774&gt;1095,O774&lt;1461),+'PL2'!$Q$3+1,IF(AND(O774&gt;1460,O774&lt;3000),+'PL2'!$R$3+1,0)))))</f>
        <v>0</v>
      </c>
      <c r="M774" s="3">
        <f>IF(AND(O774&gt;0,O774&lt;366),+'PL2'!$N$2+1,IF(AND(O774&gt;365,O774&lt;731),+'PL2'!$O$2+1,IF(AND(O774&gt;730,O774&lt;1096),+'PL2'!$P$2+1,IF(AND(O774&gt;1095,O774&lt;1461),+'PL2'!$Q$2+1,IF(AND(O774&gt;1460,O774&lt;1826),+'PL2'!$R$2+1,IF(AND(O774&gt;1825,O774&lt;2190),+'PL2'!$S$2+1,0))))))</f>
        <v>0</v>
      </c>
      <c r="N774" s="70">
        <f t="shared" si="31"/>
        <v>-1</v>
      </c>
      <c r="O774" s="19" t="str">
        <f>IF(A774&gt;'PL2'!$C$2+553,IF(A774='PL2'!$C$2+554,1,O773+1), "")</f>
        <v/>
      </c>
    </row>
    <row r="775" spans="1:15" x14ac:dyDescent="0.55000000000000004">
      <c r="A775">
        <v>773</v>
      </c>
      <c r="B775" s="2">
        <v>40595</v>
      </c>
      <c r="C775">
        <v>2.3099999874830249E-2</v>
      </c>
      <c r="D775">
        <v>0.340736985206604</v>
      </c>
      <c r="E775">
        <v>9700.41015625</v>
      </c>
      <c r="F775" s="20">
        <f t="shared" si="32"/>
        <v>657.63178969053718</v>
      </c>
      <c r="G775">
        <v>0.8345000147819519</v>
      </c>
      <c r="H775">
        <v>548.79400634765625</v>
      </c>
      <c r="I775" s="19">
        <f t="shared" si="33"/>
        <v>8094.9924187816214</v>
      </c>
      <c r="K775" s="70">
        <f t="shared" si="30"/>
        <v>-1</v>
      </c>
      <c r="L775" s="3">
        <f>IF(AND(O775&gt;0,O775&lt;366),+'PL2'!$N$3+1,IF(AND(O775&gt;365,O775&lt;731),+'PL2'!$O$3+1,IF(AND(O775&gt;730,O775&lt;1096),+'PL2'!$P$3+1,IF(AND(O775&gt;1095,O775&lt;1461),+'PL2'!$Q$3+1,IF(AND(O775&gt;1460,O775&lt;3000),+'PL2'!$R$3+1,0)))))</f>
        <v>0</v>
      </c>
      <c r="M775" s="3">
        <f>IF(AND(O775&gt;0,O775&lt;366),+'PL2'!$N$2+1,IF(AND(O775&gt;365,O775&lt;731),+'PL2'!$O$2+1,IF(AND(O775&gt;730,O775&lt;1096),+'PL2'!$P$2+1,IF(AND(O775&gt;1095,O775&lt;1461),+'PL2'!$Q$2+1,IF(AND(O775&gt;1460,O775&lt;1826),+'PL2'!$R$2+1,IF(AND(O775&gt;1825,O775&lt;2190),+'PL2'!$S$2+1,0))))))</f>
        <v>0</v>
      </c>
      <c r="N775" s="70">
        <f t="shared" si="31"/>
        <v>-1</v>
      </c>
      <c r="O775" s="19" t="str">
        <f>IF(A775&gt;'PL2'!$C$2+553,IF(A775='PL2'!$C$2+554,1,O774+1), "")</f>
        <v/>
      </c>
    </row>
    <row r="776" spans="1:15" x14ac:dyDescent="0.55000000000000004">
      <c r="A776">
        <v>774</v>
      </c>
      <c r="B776" s="2">
        <v>40596</v>
      </c>
      <c r="C776">
        <v>2.3099999874830249E-2</v>
      </c>
      <c r="D776">
        <v>0.38423499464988708</v>
      </c>
      <c r="E776">
        <v>10550.2001953125</v>
      </c>
      <c r="F776" s="20">
        <f t="shared" si="32"/>
        <v>634.27232444879144</v>
      </c>
      <c r="G776">
        <v>0.87019997835159302</v>
      </c>
      <c r="H776">
        <v>551.9439697265625</v>
      </c>
      <c r="I776" s="19">
        <f t="shared" si="33"/>
        <v>9180.7839815659099</v>
      </c>
      <c r="K776" s="70">
        <f t="shared" si="30"/>
        <v>-1</v>
      </c>
      <c r="L776" s="3">
        <f>IF(AND(O776&gt;0,O776&lt;366),+'PL2'!$N$3+1,IF(AND(O776&gt;365,O776&lt;731),+'PL2'!$O$3+1,IF(AND(O776&gt;730,O776&lt;1096),+'PL2'!$P$3+1,IF(AND(O776&gt;1095,O776&lt;1461),+'PL2'!$Q$3+1,IF(AND(O776&gt;1460,O776&lt;3000),+'PL2'!$R$3+1,0)))))</f>
        <v>0</v>
      </c>
      <c r="M776" s="3">
        <f>IF(AND(O776&gt;0,O776&lt;366),+'PL2'!$N$2+1,IF(AND(O776&gt;365,O776&lt;731),+'PL2'!$O$2+1,IF(AND(O776&gt;730,O776&lt;1096),+'PL2'!$P$2+1,IF(AND(O776&gt;1095,O776&lt;1461),+'PL2'!$Q$2+1,IF(AND(O776&gt;1460,O776&lt;1826),+'PL2'!$R$2+1,IF(AND(O776&gt;1825,O776&lt;2190),+'PL2'!$S$2+1,0))))))</f>
        <v>0</v>
      </c>
      <c r="N776" s="70">
        <f t="shared" si="31"/>
        <v>-1</v>
      </c>
      <c r="O776" s="19" t="str">
        <f>IF(A776&gt;'PL2'!$C$2+553,IF(A776='PL2'!$C$2+554,1,O775+1), "")</f>
        <v/>
      </c>
    </row>
    <row r="777" spans="1:15" x14ac:dyDescent="0.55000000000000004">
      <c r="A777">
        <v>775</v>
      </c>
      <c r="B777" s="2">
        <v>40597</v>
      </c>
      <c r="C777">
        <v>2.3199999704957008E-2</v>
      </c>
      <c r="D777">
        <v>0.38423499464988708</v>
      </c>
      <c r="E777">
        <v>12150.400390625</v>
      </c>
      <c r="F777" s="20">
        <f t="shared" si="32"/>
        <v>733.63772015213124</v>
      </c>
      <c r="G777">
        <v>0.89999997615814209</v>
      </c>
      <c r="H777">
        <v>660.27398681640625</v>
      </c>
      <c r="I777" s="19">
        <f t="shared" si="33"/>
        <v>10935.36006187438</v>
      </c>
      <c r="K777" s="70">
        <f t="shared" si="30"/>
        <v>-1</v>
      </c>
      <c r="L777" s="3">
        <f>IF(AND(O777&gt;0,O777&lt;366),+'PL2'!$N$3+1,IF(AND(O777&gt;365,O777&lt;731),+'PL2'!$O$3+1,IF(AND(O777&gt;730,O777&lt;1096),+'PL2'!$P$3+1,IF(AND(O777&gt;1095,O777&lt;1461),+'PL2'!$Q$3+1,IF(AND(O777&gt;1460,O777&lt;3000),+'PL2'!$R$3+1,0)))))</f>
        <v>0</v>
      </c>
      <c r="M777" s="3">
        <f>IF(AND(O777&gt;0,O777&lt;366),+'PL2'!$N$2+1,IF(AND(O777&gt;365,O777&lt;731),+'PL2'!$O$2+1,IF(AND(O777&gt;730,O777&lt;1096),+'PL2'!$P$2+1,IF(AND(O777&gt;1095,O777&lt;1461),+'PL2'!$Q$2+1,IF(AND(O777&gt;1460,O777&lt;1826),+'PL2'!$R$2+1,IF(AND(O777&gt;1825,O777&lt;2190),+'PL2'!$S$2+1,0))))))</f>
        <v>0</v>
      </c>
      <c r="N777" s="70">
        <f t="shared" si="31"/>
        <v>-1</v>
      </c>
      <c r="O777" s="19" t="str">
        <f>IF(A777&gt;'PL2'!$C$2+553,IF(A777='PL2'!$C$2+554,1,O776+1), "")</f>
        <v/>
      </c>
    </row>
    <row r="778" spans="1:15" x14ac:dyDescent="0.55000000000000004">
      <c r="A778">
        <v>776</v>
      </c>
      <c r="B778" s="2">
        <v>40598</v>
      </c>
      <c r="C778">
        <v>2.3199999704957008E-2</v>
      </c>
      <c r="D778">
        <v>0.3878600001335144</v>
      </c>
      <c r="E778">
        <v>10350.2001953125</v>
      </c>
      <c r="F778" s="20">
        <f t="shared" si="32"/>
        <v>619.1013288166788</v>
      </c>
      <c r="G778">
        <v>0.99739998579025269</v>
      </c>
      <c r="H778">
        <v>617.49200439453125</v>
      </c>
      <c r="I778" s="19">
        <f t="shared" si="33"/>
        <v>10323.289527730958</v>
      </c>
      <c r="K778" s="70">
        <f t="shared" si="30"/>
        <v>-1</v>
      </c>
      <c r="L778" s="3">
        <f>IF(AND(O778&gt;0,O778&lt;366),+'PL2'!$N$3+1,IF(AND(O778&gt;365,O778&lt;731),+'PL2'!$O$3+1,IF(AND(O778&gt;730,O778&lt;1096),+'PL2'!$P$3+1,IF(AND(O778&gt;1095,O778&lt;1461),+'PL2'!$Q$3+1,IF(AND(O778&gt;1460,O778&lt;3000),+'PL2'!$R$3+1,0)))))</f>
        <v>0</v>
      </c>
      <c r="M778" s="3">
        <f>IF(AND(O778&gt;0,O778&lt;366),+'PL2'!$N$2+1,IF(AND(O778&gt;365,O778&lt;731),+'PL2'!$O$2+1,IF(AND(O778&gt;730,O778&lt;1096),+'PL2'!$P$2+1,IF(AND(O778&gt;1095,O778&lt;1461),+'PL2'!$Q$2+1,IF(AND(O778&gt;1460,O778&lt;1826),+'PL2'!$R$2+1,IF(AND(O778&gt;1825,O778&lt;2190),+'PL2'!$S$2+1,0))))))</f>
        <v>0</v>
      </c>
      <c r="N778" s="70">
        <f t="shared" si="31"/>
        <v>-1</v>
      </c>
      <c r="O778" s="19" t="str">
        <f>IF(A778&gt;'PL2'!$C$2+553,IF(A778='PL2'!$C$2+554,1,O777+1), "")</f>
        <v/>
      </c>
    </row>
    <row r="779" spans="1:15" x14ac:dyDescent="0.55000000000000004">
      <c r="A779">
        <v>777</v>
      </c>
      <c r="B779" s="2">
        <v>40599</v>
      </c>
      <c r="C779">
        <v>2.3199999704957008E-2</v>
      </c>
      <c r="D779">
        <v>0.3878600001335144</v>
      </c>
      <c r="E779">
        <v>11250.400390625</v>
      </c>
      <c r="F779" s="20">
        <f t="shared" si="32"/>
        <v>672.94716045299867</v>
      </c>
      <c r="G779">
        <v>0.91109997034072876</v>
      </c>
      <c r="H779">
        <v>613.12200927734375</v>
      </c>
      <c r="I779" s="19">
        <f t="shared" si="33"/>
        <v>10250.239462219761</v>
      </c>
      <c r="K779" s="70">
        <f t="shared" si="30"/>
        <v>-1</v>
      </c>
      <c r="L779" s="3">
        <f>IF(AND(O779&gt;0,O779&lt;366),+'PL2'!$N$3+1,IF(AND(O779&gt;365,O779&lt;731),+'PL2'!$O$3+1,IF(AND(O779&gt;730,O779&lt;1096),+'PL2'!$P$3+1,IF(AND(O779&gt;1095,O779&lt;1461),+'PL2'!$Q$3+1,IF(AND(O779&gt;1460,O779&lt;3000),+'PL2'!$R$3+1,0)))))</f>
        <v>0</v>
      </c>
      <c r="M779" s="3">
        <f>IF(AND(O779&gt;0,O779&lt;366),+'PL2'!$N$2+1,IF(AND(O779&gt;365,O779&lt;731),+'PL2'!$O$2+1,IF(AND(O779&gt;730,O779&lt;1096),+'PL2'!$P$2+1,IF(AND(O779&gt;1095,O779&lt;1461),+'PL2'!$Q$2+1,IF(AND(O779&gt;1460,O779&lt;1826),+'PL2'!$R$2+1,IF(AND(O779&gt;1825,O779&lt;2190),+'PL2'!$S$2+1,0))))))</f>
        <v>0</v>
      </c>
      <c r="N779" s="70">
        <f t="shared" si="31"/>
        <v>-1</v>
      </c>
      <c r="O779" s="19" t="str">
        <f>IF(A779&gt;'PL2'!$C$2+553,IF(A779='PL2'!$C$2+554,1,O778+1), "")</f>
        <v/>
      </c>
    </row>
    <row r="780" spans="1:15" x14ac:dyDescent="0.55000000000000004">
      <c r="A780">
        <v>778</v>
      </c>
      <c r="B780" s="2">
        <v>40600</v>
      </c>
      <c r="C780">
        <v>2.3299999535083771E-2</v>
      </c>
      <c r="D780">
        <v>0.45491999387741089</v>
      </c>
      <c r="E780">
        <v>13800.599609375</v>
      </c>
      <c r="F780" s="20">
        <f t="shared" si="32"/>
        <v>706.83629827218624</v>
      </c>
      <c r="G780">
        <v>0.95800000429153442</v>
      </c>
      <c r="H780">
        <v>677.14898681640625</v>
      </c>
      <c r="I780" s="19">
        <f t="shared" si="33"/>
        <v>13220.974485006998</v>
      </c>
      <c r="K780" s="70">
        <f t="shared" si="30"/>
        <v>-1</v>
      </c>
      <c r="L780" s="3">
        <f>IF(AND(O780&gt;0,O780&lt;366),+'PL2'!$N$3+1,IF(AND(O780&gt;365,O780&lt;731),+'PL2'!$O$3+1,IF(AND(O780&gt;730,O780&lt;1096),+'PL2'!$P$3+1,IF(AND(O780&gt;1095,O780&lt;1461),+'PL2'!$Q$3+1,IF(AND(O780&gt;1460,O780&lt;3000),+'PL2'!$R$3+1,0)))))</f>
        <v>0</v>
      </c>
      <c r="M780" s="3">
        <f>IF(AND(O780&gt;0,O780&lt;366),+'PL2'!$N$2+1,IF(AND(O780&gt;365,O780&lt;731),+'PL2'!$O$2+1,IF(AND(O780&gt;730,O780&lt;1096),+'PL2'!$P$2+1,IF(AND(O780&gt;1095,O780&lt;1461),+'PL2'!$Q$2+1,IF(AND(O780&gt;1460,O780&lt;1826),+'PL2'!$R$2+1,IF(AND(O780&gt;1825,O780&lt;2190),+'PL2'!$S$2+1,0))))))</f>
        <v>0</v>
      </c>
      <c r="N780" s="70">
        <f t="shared" si="31"/>
        <v>-1</v>
      </c>
      <c r="O780" s="19" t="str">
        <f>IF(A780&gt;'PL2'!$C$2+553,IF(A780='PL2'!$C$2+554,1,O779+1), "")</f>
        <v/>
      </c>
    </row>
    <row r="781" spans="1:15" x14ac:dyDescent="0.55000000000000004">
      <c r="A781">
        <v>779</v>
      </c>
      <c r="B781" s="2">
        <v>40601</v>
      </c>
      <c r="C781">
        <v>2.3299999535083771E-2</v>
      </c>
      <c r="D781">
        <v>0.45491999387741089</v>
      </c>
      <c r="E781">
        <v>12201.099609375</v>
      </c>
      <c r="F781" s="20">
        <f t="shared" si="32"/>
        <v>624.91343324548586</v>
      </c>
      <c r="G781">
        <v>0.88999998569488525</v>
      </c>
      <c r="H781">
        <v>556.1729736328125</v>
      </c>
      <c r="I781" s="19">
        <f t="shared" si="33"/>
        <v>10858.97847780562</v>
      </c>
      <c r="K781" s="70">
        <f t="shared" si="30"/>
        <v>-1</v>
      </c>
      <c r="L781" s="3">
        <f>IF(AND(O781&gt;0,O781&lt;366),+'PL2'!$N$3+1,IF(AND(O781&gt;365,O781&lt;731),+'PL2'!$O$3+1,IF(AND(O781&gt;730,O781&lt;1096),+'PL2'!$P$3+1,IF(AND(O781&gt;1095,O781&lt;1461),+'PL2'!$Q$3+1,IF(AND(O781&gt;1460,O781&lt;3000),+'PL2'!$R$3+1,0)))))</f>
        <v>0</v>
      </c>
      <c r="M781" s="3">
        <f>IF(AND(O781&gt;0,O781&lt;366),+'PL2'!$N$2+1,IF(AND(O781&gt;365,O781&lt;731),+'PL2'!$O$2+1,IF(AND(O781&gt;730,O781&lt;1096),+'PL2'!$P$2+1,IF(AND(O781&gt;1095,O781&lt;1461),+'PL2'!$Q$2+1,IF(AND(O781&gt;1460,O781&lt;1826),+'PL2'!$R$2+1,IF(AND(O781&gt;1825,O781&lt;2190),+'PL2'!$S$2+1,0))))))</f>
        <v>0</v>
      </c>
      <c r="N781" s="70">
        <f t="shared" si="31"/>
        <v>-1</v>
      </c>
      <c r="O781" s="19" t="str">
        <f>IF(A781&gt;'PL2'!$C$2+553,IF(A781='PL2'!$C$2+554,1,O780+1), "")</f>
        <v/>
      </c>
    </row>
    <row r="782" spans="1:15" x14ac:dyDescent="0.55000000000000004">
      <c r="A782">
        <v>780</v>
      </c>
      <c r="B782" s="2">
        <v>40602</v>
      </c>
      <c r="C782">
        <v>2.3299999535083771E-2</v>
      </c>
      <c r="D782">
        <v>0.46148300170898438</v>
      </c>
      <c r="E782">
        <v>7500.52001953125</v>
      </c>
      <c r="F782" s="20">
        <f t="shared" si="32"/>
        <v>378.69675008782082</v>
      </c>
      <c r="G782">
        <v>0.86000001430511475</v>
      </c>
      <c r="H782">
        <v>325.67898559570313</v>
      </c>
      <c r="I782" s="19">
        <f t="shared" si="33"/>
        <v>6450.4473240926745</v>
      </c>
      <c r="K782" s="70">
        <f t="shared" si="30"/>
        <v>-1</v>
      </c>
      <c r="L782" s="3">
        <f>IF(AND(O782&gt;0,O782&lt;366),+'PL2'!$N$3+1,IF(AND(O782&gt;365,O782&lt;731),+'PL2'!$O$3+1,IF(AND(O782&gt;730,O782&lt;1096),+'PL2'!$P$3+1,IF(AND(O782&gt;1095,O782&lt;1461),+'PL2'!$Q$3+1,IF(AND(O782&gt;1460,O782&lt;3000),+'PL2'!$R$3+1,0)))))</f>
        <v>0</v>
      </c>
      <c r="M782" s="3">
        <f>IF(AND(O782&gt;0,O782&lt;366),+'PL2'!$N$2+1,IF(AND(O782&gt;365,O782&lt;731),+'PL2'!$O$2+1,IF(AND(O782&gt;730,O782&lt;1096),+'PL2'!$P$2+1,IF(AND(O782&gt;1095,O782&lt;1461),+'PL2'!$Q$2+1,IF(AND(O782&gt;1460,O782&lt;1826),+'PL2'!$R$2+1,IF(AND(O782&gt;1825,O782&lt;2190),+'PL2'!$S$2+1,0))))))</f>
        <v>0</v>
      </c>
      <c r="N782" s="70">
        <f t="shared" si="31"/>
        <v>-1</v>
      </c>
      <c r="O782" s="19" t="str">
        <f>IF(A782&gt;'PL2'!$C$2+553,IF(A782='PL2'!$C$2+554,1,O781+1), "")</f>
        <v/>
      </c>
    </row>
    <row r="783" spans="1:15" x14ac:dyDescent="0.55000000000000004">
      <c r="A783">
        <v>781</v>
      </c>
      <c r="B783" s="2">
        <v>40603</v>
      </c>
      <c r="C783">
        <v>2.339999936521053E-2</v>
      </c>
      <c r="D783">
        <v>0.46148300170898438</v>
      </c>
      <c r="E783">
        <v>6500.419921875</v>
      </c>
      <c r="F783" s="20">
        <f t="shared" si="32"/>
        <v>329.6108881197726</v>
      </c>
      <c r="G783">
        <v>0.92019999027252197</v>
      </c>
      <c r="H783">
        <v>303.30801391601563</v>
      </c>
      <c r="I783" s="19">
        <f t="shared" si="33"/>
        <v>5981.686348876683</v>
      </c>
      <c r="K783" s="70">
        <f t="shared" si="30"/>
        <v>-1</v>
      </c>
      <c r="L783" s="3">
        <f>IF(AND(O783&gt;0,O783&lt;366),+'PL2'!$N$3+1,IF(AND(O783&gt;365,O783&lt;731),+'PL2'!$O$3+1,IF(AND(O783&gt;730,O783&lt;1096),+'PL2'!$P$3+1,IF(AND(O783&gt;1095,O783&lt;1461),+'PL2'!$Q$3+1,IF(AND(O783&gt;1460,O783&lt;3000),+'PL2'!$R$3+1,0)))))</f>
        <v>0</v>
      </c>
      <c r="M783" s="3">
        <f>IF(AND(O783&gt;0,O783&lt;366),+'PL2'!$N$2+1,IF(AND(O783&gt;365,O783&lt;731),+'PL2'!$O$2+1,IF(AND(O783&gt;730,O783&lt;1096),+'PL2'!$P$2+1,IF(AND(O783&gt;1095,O783&lt;1461),+'PL2'!$Q$2+1,IF(AND(O783&gt;1460,O783&lt;1826),+'PL2'!$R$2+1,IF(AND(O783&gt;1825,O783&lt;2190),+'PL2'!$S$2+1,0))))))</f>
        <v>0</v>
      </c>
      <c r="N783" s="70">
        <f t="shared" si="31"/>
        <v>-1</v>
      </c>
      <c r="O783" s="19" t="str">
        <f>IF(A783&gt;'PL2'!$C$2+553,IF(A783='PL2'!$C$2+554,1,O782+1), "")</f>
        <v/>
      </c>
    </row>
    <row r="784" spans="1:15" x14ac:dyDescent="0.55000000000000004">
      <c r="A784">
        <v>782</v>
      </c>
      <c r="B784" s="2">
        <v>40604</v>
      </c>
      <c r="C784">
        <v>2.339999936521053E-2</v>
      </c>
      <c r="D784">
        <v>0.46700999140739441</v>
      </c>
      <c r="E784">
        <v>8400.3896484375</v>
      </c>
      <c r="F784" s="20">
        <f t="shared" si="32"/>
        <v>420.90986500861027</v>
      </c>
      <c r="G784">
        <v>0.9398999810218811</v>
      </c>
      <c r="H784">
        <v>395.61300659179688</v>
      </c>
      <c r="I784" s="19">
        <f t="shared" si="33"/>
        <v>7895.5260711428127</v>
      </c>
      <c r="K784" s="70">
        <f t="shared" si="30"/>
        <v>-1</v>
      </c>
      <c r="L784" s="3">
        <f>IF(AND(O784&gt;0,O784&lt;366),+'PL2'!$N$3+1,IF(AND(O784&gt;365,O784&lt;731),+'PL2'!$O$3+1,IF(AND(O784&gt;730,O784&lt;1096),+'PL2'!$P$3+1,IF(AND(O784&gt;1095,O784&lt;1461),+'PL2'!$Q$3+1,IF(AND(O784&gt;1460,O784&lt;3000),+'PL2'!$R$3+1,0)))))</f>
        <v>0</v>
      </c>
      <c r="M784" s="3">
        <f>IF(AND(O784&gt;0,O784&lt;366),+'PL2'!$N$2+1,IF(AND(O784&gt;365,O784&lt;731),+'PL2'!$O$2+1,IF(AND(O784&gt;730,O784&lt;1096),+'PL2'!$P$2+1,IF(AND(O784&gt;1095,O784&lt;1461),+'PL2'!$Q$2+1,IF(AND(O784&gt;1460,O784&lt;1826),+'PL2'!$R$2+1,IF(AND(O784&gt;1825,O784&lt;2190),+'PL2'!$S$2+1,0))))))</f>
        <v>0</v>
      </c>
      <c r="N784" s="70">
        <f t="shared" si="31"/>
        <v>-1</v>
      </c>
      <c r="O784" s="19" t="str">
        <f>IF(A784&gt;'PL2'!$C$2+553,IF(A784='PL2'!$C$2+554,1,O783+1), "")</f>
        <v/>
      </c>
    </row>
    <row r="785" spans="1:15" x14ac:dyDescent="0.55000000000000004">
      <c r="A785">
        <v>783</v>
      </c>
      <c r="B785" s="2">
        <v>40605</v>
      </c>
      <c r="C785">
        <v>2.339999936521053E-2</v>
      </c>
      <c r="D785">
        <v>0.46700999140739441</v>
      </c>
      <c r="E785">
        <v>9307.0703125</v>
      </c>
      <c r="F785" s="20">
        <f t="shared" si="32"/>
        <v>466.34000002472209</v>
      </c>
      <c r="G785">
        <v>0.93910002708435059</v>
      </c>
      <c r="H785">
        <v>437.94000244140619</v>
      </c>
      <c r="I785" s="19">
        <f t="shared" si="33"/>
        <v>8740.2699825447053</v>
      </c>
      <c r="K785" s="70">
        <f t="shared" si="30"/>
        <v>-1</v>
      </c>
      <c r="L785" s="3">
        <f>IF(AND(O785&gt;0,O785&lt;366),+'PL2'!$N$3+1,IF(AND(O785&gt;365,O785&lt;731),+'PL2'!$O$3+1,IF(AND(O785&gt;730,O785&lt;1096),+'PL2'!$P$3+1,IF(AND(O785&gt;1095,O785&lt;1461),+'PL2'!$Q$3+1,IF(AND(O785&gt;1460,O785&lt;3000),+'PL2'!$R$3+1,0)))))</f>
        <v>0</v>
      </c>
      <c r="M785" s="3">
        <f>IF(AND(O785&gt;0,O785&lt;366),+'PL2'!$N$2+1,IF(AND(O785&gt;365,O785&lt;731),+'PL2'!$O$2+1,IF(AND(O785&gt;730,O785&lt;1096),+'PL2'!$P$2+1,IF(AND(O785&gt;1095,O785&lt;1461),+'PL2'!$Q$2+1,IF(AND(O785&gt;1460,O785&lt;1826),+'PL2'!$R$2+1,IF(AND(O785&gt;1825,O785&lt;2190),+'PL2'!$S$2+1,0))))))</f>
        <v>0</v>
      </c>
      <c r="N785" s="70">
        <f t="shared" si="31"/>
        <v>-1</v>
      </c>
      <c r="O785" s="19" t="str">
        <f>IF(A785&gt;'PL2'!$C$2+553,IF(A785='PL2'!$C$2+554,1,O784+1), "")</f>
        <v/>
      </c>
    </row>
    <row r="786" spans="1:15" x14ac:dyDescent="0.55000000000000004">
      <c r="A786">
        <v>784</v>
      </c>
      <c r="B786" s="2">
        <v>40606</v>
      </c>
      <c r="C786">
        <v>2.3499999195337299E-2</v>
      </c>
      <c r="D786">
        <v>0.5499110221862793</v>
      </c>
      <c r="E786">
        <v>11050.7001953125</v>
      </c>
      <c r="F786" s="20">
        <f t="shared" si="32"/>
        <v>472.24266330451633</v>
      </c>
      <c r="G786">
        <v>0.90100002288818359</v>
      </c>
      <c r="H786">
        <v>425.49099731445313</v>
      </c>
      <c r="I786" s="19">
        <f t="shared" si="33"/>
        <v>9956.6811289070174</v>
      </c>
      <c r="K786" s="70">
        <f t="shared" si="30"/>
        <v>-1</v>
      </c>
      <c r="L786" s="3">
        <f>IF(AND(O786&gt;0,O786&lt;366),+'PL2'!$N$3+1,IF(AND(O786&gt;365,O786&lt;731),+'PL2'!$O$3+1,IF(AND(O786&gt;730,O786&lt;1096),+'PL2'!$P$3+1,IF(AND(O786&gt;1095,O786&lt;1461),+'PL2'!$Q$3+1,IF(AND(O786&gt;1460,O786&lt;3000),+'PL2'!$R$3+1,0)))))</f>
        <v>0</v>
      </c>
      <c r="M786" s="3">
        <f>IF(AND(O786&gt;0,O786&lt;366),+'PL2'!$N$2+1,IF(AND(O786&gt;365,O786&lt;731),+'PL2'!$O$2+1,IF(AND(O786&gt;730,O786&lt;1096),+'PL2'!$P$2+1,IF(AND(O786&gt;1095,O786&lt;1461),+'PL2'!$Q$2+1,IF(AND(O786&gt;1460,O786&lt;1826),+'PL2'!$R$2+1,IF(AND(O786&gt;1825,O786&lt;2190),+'PL2'!$S$2+1,0))))))</f>
        <v>0</v>
      </c>
      <c r="N786" s="70">
        <f t="shared" si="31"/>
        <v>-1</v>
      </c>
      <c r="O786" s="19" t="str">
        <f>IF(A786&gt;'PL2'!$C$2+553,IF(A786='PL2'!$C$2+554,1,O785+1), "")</f>
        <v/>
      </c>
    </row>
    <row r="787" spans="1:15" x14ac:dyDescent="0.55000000000000004">
      <c r="A787">
        <v>785</v>
      </c>
      <c r="B787" s="2">
        <v>40607</v>
      </c>
      <c r="C787">
        <v>2.3499999195337299E-2</v>
      </c>
      <c r="D787">
        <v>0.5499110221862793</v>
      </c>
      <c r="E787">
        <v>13852.400390625</v>
      </c>
      <c r="F787" s="20">
        <f t="shared" si="32"/>
        <v>591.9710369487841</v>
      </c>
      <c r="G787">
        <v>0.91030001640319824</v>
      </c>
      <c r="H787">
        <v>538.8709716796875</v>
      </c>
      <c r="I787" s="19">
        <f t="shared" si="33"/>
        <v>12609.840302809607</v>
      </c>
      <c r="K787" s="70">
        <f t="shared" si="30"/>
        <v>-1</v>
      </c>
      <c r="L787" s="3">
        <f>IF(AND(O787&gt;0,O787&lt;366),+'PL2'!$N$3+1,IF(AND(O787&gt;365,O787&lt;731),+'PL2'!$O$3+1,IF(AND(O787&gt;730,O787&lt;1096),+'PL2'!$P$3+1,IF(AND(O787&gt;1095,O787&lt;1461),+'PL2'!$Q$3+1,IF(AND(O787&gt;1460,O787&lt;3000),+'PL2'!$R$3+1,0)))))</f>
        <v>0</v>
      </c>
      <c r="M787" s="3">
        <f>IF(AND(O787&gt;0,O787&lt;366),+'PL2'!$N$2+1,IF(AND(O787&gt;365,O787&lt;731),+'PL2'!$O$2+1,IF(AND(O787&gt;730,O787&lt;1096),+'PL2'!$P$2+1,IF(AND(O787&gt;1095,O787&lt;1461),+'PL2'!$Q$2+1,IF(AND(O787&gt;1460,O787&lt;1826),+'PL2'!$R$2+1,IF(AND(O787&gt;1825,O787&lt;2190),+'PL2'!$S$2+1,0))))))</f>
        <v>0</v>
      </c>
      <c r="N787" s="70">
        <f t="shared" si="31"/>
        <v>-1</v>
      </c>
      <c r="O787" s="19" t="str">
        <f>IF(A787&gt;'PL2'!$C$2+553,IF(A787='PL2'!$C$2+554,1,O786+1), "")</f>
        <v/>
      </c>
    </row>
    <row r="788" spans="1:15" x14ac:dyDescent="0.55000000000000004">
      <c r="A788">
        <v>786</v>
      </c>
      <c r="B788" s="2">
        <v>40608</v>
      </c>
      <c r="C788">
        <v>2.3499999195337299E-2</v>
      </c>
      <c r="D788">
        <v>0.74611002206802368</v>
      </c>
      <c r="E788">
        <v>13705.2001953125</v>
      </c>
      <c r="F788" s="20">
        <f t="shared" si="32"/>
        <v>431.66849933080869</v>
      </c>
      <c r="G788">
        <v>0.89990001916885376</v>
      </c>
      <c r="H788">
        <v>388.4580078125</v>
      </c>
      <c r="I788" s="19">
        <f t="shared" si="33"/>
        <v>12333.309918474697</v>
      </c>
      <c r="K788" s="70">
        <f t="shared" si="30"/>
        <v>-1</v>
      </c>
      <c r="L788" s="3">
        <f>IF(AND(O788&gt;0,O788&lt;366),+'PL2'!$N$3+1,IF(AND(O788&gt;365,O788&lt;731),+'PL2'!$O$3+1,IF(AND(O788&gt;730,O788&lt;1096),+'PL2'!$P$3+1,IF(AND(O788&gt;1095,O788&lt;1461),+'PL2'!$Q$3+1,IF(AND(O788&gt;1460,O788&lt;3000),+'PL2'!$R$3+1,0)))))</f>
        <v>0</v>
      </c>
      <c r="M788" s="3">
        <f>IF(AND(O788&gt;0,O788&lt;366),+'PL2'!$N$2+1,IF(AND(O788&gt;365,O788&lt;731),+'PL2'!$O$2+1,IF(AND(O788&gt;730,O788&lt;1096),+'PL2'!$P$2+1,IF(AND(O788&gt;1095,O788&lt;1461),+'PL2'!$Q$2+1,IF(AND(O788&gt;1460,O788&lt;1826),+'PL2'!$R$2+1,IF(AND(O788&gt;1825,O788&lt;2190),+'PL2'!$S$2+1,0))))))</f>
        <v>0</v>
      </c>
      <c r="N788" s="70">
        <f t="shared" si="31"/>
        <v>-1</v>
      </c>
      <c r="O788" s="19" t="str">
        <f>IF(A788&gt;'PL2'!$C$2+553,IF(A788='PL2'!$C$2+554,1,O787+1), "")</f>
        <v/>
      </c>
    </row>
    <row r="789" spans="1:15" x14ac:dyDescent="0.55000000000000004">
      <c r="A789">
        <v>787</v>
      </c>
      <c r="B789" s="2">
        <v>40609</v>
      </c>
      <c r="C789">
        <v>2.3600000888109211E-2</v>
      </c>
      <c r="D789">
        <v>0.74611002206802368</v>
      </c>
      <c r="E789">
        <v>10556</v>
      </c>
      <c r="F789" s="20">
        <f t="shared" si="32"/>
        <v>333.89393253876989</v>
      </c>
      <c r="G789">
        <v>0.88499999046325684</v>
      </c>
      <c r="H789">
        <v>295.49600219726563</v>
      </c>
      <c r="I789" s="19">
        <f t="shared" si="33"/>
        <v>9342.0598993301392</v>
      </c>
      <c r="K789" s="70">
        <f t="shared" si="30"/>
        <v>-1</v>
      </c>
      <c r="L789" s="3">
        <f>IF(AND(O789&gt;0,O789&lt;366),+'PL2'!$N$3+1,IF(AND(O789&gt;365,O789&lt;731),+'PL2'!$O$3+1,IF(AND(O789&gt;730,O789&lt;1096),+'PL2'!$P$3+1,IF(AND(O789&gt;1095,O789&lt;1461),+'PL2'!$Q$3+1,IF(AND(O789&gt;1460,O789&lt;3000),+'PL2'!$R$3+1,0)))))</f>
        <v>0</v>
      </c>
      <c r="M789" s="3">
        <f>IF(AND(O789&gt;0,O789&lt;366),+'PL2'!$N$2+1,IF(AND(O789&gt;365,O789&lt;731),+'PL2'!$O$2+1,IF(AND(O789&gt;730,O789&lt;1096),+'PL2'!$P$2+1,IF(AND(O789&gt;1095,O789&lt;1461),+'PL2'!$Q$2+1,IF(AND(O789&gt;1460,O789&lt;1826),+'PL2'!$R$2+1,IF(AND(O789&gt;1825,O789&lt;2190),+'PL2'!$S$2+1,0))))))</f>
        <v>0</v>
      </c>
      <c r="N789" s="70">
        <f t="shared" si="31"/>
        <v>-1</v>
      </c>
      <c r="O789" s="19" t="str">
        <f>IF(A789&gt;'PL2'!$C$2+553,IF(A789='PL2'!$C$2+554,1,O788+1), "")</f>
        <v/>
      </c>
    </row>
    <row r="790" spans="1:15" x14ac:dyDescent="0.55000000000000004">
      <c r="A790">
        <v>788</v>
      </c>
      <c r="B790" s="2">
        <v>40610</v>
      </c>
      <c r="C790">
        <v>2.3600000888109211E-2</v>
      </c>
      <c r="D790">
        <v>0.53333002328872681</v>
      </c>
      <c r="E790">
        <v>9353.9296875</v>
      </c>
      <c r="F790" s="20">
        <f t="shared" si="32"/>
        <v>413.91397313629773</v>
      </c>
      <c r="G790">
        <v>0.87000000476837158</v>
      </c>
      <c r="H790">
        <v>360.10501098632813</v>
      </c>
      <c r="I790" s="19">
        <f t="shared" si="33"/>
        <v>8137.9188727280125</v>
      </c>
      <c r="K790" s="70">
        <f t="shared" si="30"/>
        <v>-1</v>
      </c>
      <c r="L790" s="3">
        <f>IF(AND(O790&gt;0,O790&lt;366),+'PL2'!$N$3+1,IF(AND(O790&gt;365,O790&lt;731),+'PL2'!$O$3+1,IF(AND(O790&gt;730,O790&lt;1096),+'PL2'!$P$3+1,IF(AND(O790&gt;1095,O790&lt;1461),+'PL2'!$Q$3+1,IF(AND(O790&gt;1460,O790&lt;3000),+'PL2'!$R$3+1,0)))))</f>
        <v>0</v>
      </c>
      <c r="M790" s="3">
        <f>IF(AND(O790&gt;0,O790&lt;366),+'PL2'!$N$2+1,IF(AND(O790&gt;365,O790&lt;731),+'PL2'!$O$2+1,IF(AND(O790&gt;730,O790&lt;1096),+'PL2'!$P$2+1,IF(AND(O790&gt;1095,O790&lt;1461),+'PL2'!$Q$2+1,IF(AND(O790&gt;1460,O790&lt;1826),+'PL2'!$R$2+1,IF(AND(O790&gt;1825,O790&lt;2190),+'PL2'!$S$2+1,0))))))</f>
        <v>0</v>
      </c>
      <c r="N790" s="70">
        <f t="shared" si="31"/>
        <v>-1</v>
      </c>
      <c r="O790" s="19" t="str">
        <f>IF(A790&gt;'PL2'!$C$2+553,IF(A790='PL2'!$C$2+554,1,O789+1), "")</f>
        <v/>
      </c>
    </row>
    <row r="791" spans="1:15" x14ac:dyDescent="0.55000000000000004">
      <c r="A791">
        <v>789</v>
      </c>
      <c r="B791" s="2">
        <v>40611</v>
      </c>
      <c r="C791">
        <v>2.3600000888109211E-2</v>
      </c>
      <c r="D791">
        <v>0.53333002328872681</v>
      </c>
      <c r="E791">
        <v>8003.25</v>
      </c>
      <c r="F791" s="20">
        <f t="shared" si="32"/>
        <v>354.14602377542997</v>
      </c>
      <c r="G791">
        <v>0.86449998617172241</v>
      </c>
      <c r="H791">
        <v>306.15899658203119</v>
      </c>
      <c r="I791" s="19">
        <f t="shared" si="33"/>
        <v>6918.8095143288374</v>
      </c>
      <c r="K791" s="70">
        <f t="shared" si="30"/>
        <v>-1</v>
      </c>
      <c r="L791" s="3">
        <f>IF(AND(O791&gt;0,O791&lt;366),+'PL2'!$N$3+1,IF(AND(O791&gt;365,O791&lt;731),+'PL2'!$O$3+1,IF(AND(O791&gt;730,O791&lt;1096),+'PL2'!$P$3+1,IF(AND(O791&gt;1095,O791&lt;1461),+'PL2'!$Q$3+1,IF(AND(O791&gt;1460,O791&lt;3000),+'PL2'!$R$3+1,0)))))</f>
        <v>0</v>
      </c>
      <c r="M791" s="3">
        <f>IF(AND(O791&gt;0,O791&lt;366),+'PL2'!$N$2+1,IF(AND(O791&gt;365,O791&lt;731),+'PL2'!$O$2+1,IF(AND(O791&gt;730,O791&lt;1096),+'PL2'!$P$2+1,IF(AND(O791&gt;1095,O791&lt;1461),+'PL2'!$Q$2+1,IF(AND(O791&gt;1460,O791&lt;1826),+'PL2'!$R$2+1,IF(AND(O791&gt;1825,O791&lt;2190),+'PL2'!$S$2+1,0))))))</f>
        <v>0</v>
      </c>
      <c r="N791" s="70">
        <f t="shared" si="31"/>
        <v>-1</v>
      </c>
      <c r="O791" s="19" t="str">
        <f>IF(A791&gt;'PL2'!$C$2+553,IF(A791='PL2'!$C$2+554,1,O790+1), "")</f>
        <v/>
      </c>
    </row>
    <row r="792" spans="1:15" x14ac:dyDescent="0.55000000000000004">
      <c r="A792">
        <v>790</v>
      </c>
      <c r="B792" s="2">
        <v>40612</v>
      </c>
      <c r="C792">
        <v>2.370000071823597E-2</v>
      </c>
      <c r="D792">
        <v>0.45071899890899658</v>
      </c>
      <c r="E792">
        <v>5502.22998046875</v>
      </c>
      <c r="F792" s="20">
        <f t="shared" si="32"/>
        <v>289.3218497659517</v>
      </c>
      <c r="G792">
        <v>0.93290001153945923</v>
      </c>
      <c r="H792">
        <v>269.90798950195313</v>
      </c>
      <c r="I792" s="19">
        <f t="shared" si="33"/>
        <v>5133.0304122720554</v>
      </c>
      <c r="K792" s="70">
        <f t="shared" si="30"/>
        <v>-1</v>
      </c>
      <c r="L792" s="3">
        <f>IF(AND(O792&gt;0,O792&lt;366),+'PL2'!$N$3+1,IF(AND(O792&gt;365,O792&lt;731),+'PL2'!$O$3+1,IF(AND(O792&gt;730,O792&lt;1096),+'PL2'!$P$3+1,IF(AND(O792&gt;1095,O792&lt;1461),+'PL2'!$Q$3+1,IF(AND(O792&gt;1460,O792&lt;3000),+'PL2'!$R$3+1,0)))))</f>
        <v>0</v>
      </c>
      <c r="M792" s="3">
        <f>IF(AND(O792&gt;0,O792&lt;366),+'PL2'!$N$2+1,IF(AND(O792&gt;365,O792&lt;731),+'PL2'!$O$2+1,IF(AND(O792&gt;730,O792&lt;1096),+'PL2'!$P$2+1,IF(AND(O792&gt;1095,O792&lt;1461),+'PL2'!$Q$2+1,IF(AND(O792&gt;1460,O792&lt;1826),+'PL2'!$R$2+1,IF(AND(O792&gt;1825,O792&lt;2190),+'PL2'!$S$2+1,0))))))</f>
        <v>0</v>
      </c>
      <c r="N792" s="70">
        <f t="shared" si="31"/>
        <v>-1</v>
      </c>
      <c r="O792" s="19" t="str">
        <f>IF(A792&gt;'PL2'!$C$2+553,IF(A792='PL2'!$C$2+554,1,O791+1), "")</f>
        <v/>
      </c>
    </row>
    <row r="793" spans="1:15" x14ac:dyDescent="0.55000000000000004">
      <c r="A793">
        <v>791</v>
      </c>
      <c r="B793" s="2">
        <v>40613</v>
      </c>
      <c r="C793">
        <v>2.370000071823597E-2</v>
      </c>
      <c r="D793">
        <v>0.45071899890899658</v>
      </c>
      <c r="E793">
        <v>6506.580078125</v>
      </c>
      <c r="F793" s="20">
        <f t="shared" si="32"/>
        <v>342.1332424372855</v>
      </c>
      <c r="G793">
        <v>0.87999999523162842</v>
      </c>
      <c r="H793">
        <v>301.07699584960938</v>
      </c>
      <c r="I793" s="19">
        <f t="shared" si="33"/>
        <v>5725.7904377242085</v>
      </c>
      <c r="K793" s="70">
        <f t="shared" si="30"/>
        <v>-1</v>
      </c>
      <c r="L793" s="3">
        <f>IF(AND(O793&gt;0,O793&lt;366),+'PL2'!$N$3+1,IF(AND(O793&gt;365,O793&lt;731),+'PL2'!$O$3+1,IF(AND(O793&gt;730,O793&lt;1096),+'PL2'!$P$3+1,IF(AND(O793&gt;1095,O793&lt;1461),+'PL2'!$Q$3+1,IF(AND(O793&gt;1460,O793&lt;3000),+'PL2'!$R$3+1,0)))))</f>
        <v>0</v>
      </c>
      <c r="M793" s="3">
        <f>IF(AND(O793&gt;0,O793&lt;366),+'PL2'!$N$2+1,IF(AND(O793&gt;365,O793&lt;731),+'PL2'!$O$2+1,IF(AND(O793&gt;730,O793&lt;1096),+'PL2'!$P$2+1,IF(AND(O793&gt;1095,O793&lt;1461),+'PL2'!$Q$2+1,IF(AND(O793&gt;1460,O793&lt;1826),+'PL2'!$R$2+1,IF(AND(O793&gt;1825,O793&lt;2190),+'PL2'!$S$2+1,0))))))</f>
        <v>0</v>
      </c>
      <c r="N793" s="70">
        <f t="shared" si="31"/>
        <v>-1</v>
      </c>
      <c r="O793" s="19" t="str">
        <f>IF(A793&gt;'PL2'!$C$2+553,IF(A793='PL2'!$C$2+554,1,O792+1), "")</f>
        <v/>
      </c>
    </row>
    <row r="794" spans="1:15" x14ac:dyDescent="0.55000000000000004">
      <c r="A794">
        <v>792</v>
      </c>
      <c r="B794" s="2">
        <v>40614</v>
      </c>
      <c r="C794">
        <v>2.370000071823597E-2</v>
      </c>
      <c r="D794">
        <v>0.51889497041702271</v>
      </c>
      <c r="E794">
        <v>7001.5498046875</v>
      </c>
      <c r="F794" s="20">
        <f t="shared" si="32"/>
        <v>319.78867566686858</v>
      </c>
      <c r="G794">
        <v>0.9179999828338623</v>
      </c>
      <c r="H794">
        <v>293.56600952148438</v>
      </c>
      <c r="I794" s="19">
        <f t="shared" si="33"/>
        <v>6427.422600513557</v>
      </c>
      <c r="K794" s="70">
        <f t="shared" si="30"/>
        <v>-1</v>
      </c>
      <c r="L794" s="3">
        <f>IF(AND(O794&gt;0,O794&lt;366),+'PL2'!$N$3+1,IF(AND(O794&gt;365,O794&lt;731),+'PL2'!$O$3+1,IF(AND(O794&gt;730,O794&lt;1096),+'PL2'!$P$3+1,IF(AND(O794&gt;1095,O794&lt;1461),+'PL2'!$Q$3+1,IF(AND(O794&gt;1460,O794&lt;3000),+'PL2'!$R$3+1,0)))))</f>
        <v>0</v>
      </c>
      <c r="M794" s="3">
        <f>IF(AND(O794&gt;0,O794&lt;366),+'PL2'!$N$2+1,IF(AND(O794&gt;365,O794&lt;731),+'PL2'!$O$2+1,IF(AND(O794&gt;730,O794&lt;1096),+'PL2'!$P$2+1,IF(AND(O794&gt;1095,O794&lt;1461),+'PL2'!$Q$2+1,IF(AND(O794&gt;1460,O794&lt;1826),+'PL2'!$R$2+1,IF(AND(O794&gt;1825,O794&lt;2190),+'PL2'!$S$2+1,0))))))</f>
        <v>0</v>
      </c>
      <c r="N794" s="70">
        <f t="shared" si="31"/>
        <v>-1</v>
      </c>
      <c r="O794" s="19" t="str">
        <f>IF(A794&gt;'PL2'!$C$2+553,IF(A794='PL2'!$C$2+554,1,O793+1), "")</f>
        <v/>
      </c>
    </row>
    <row r="795" spans="1:15" x14ac:dyDescent="0.55000000000000004">
      <c r="A795">
        <v>793</v>
      </c>
      <c r="B795" s="2">
        <v>40615</v>
      </c>
      <c r="C795">
        <v>2.3800000548362728E-2</v>
      </c>
      <c r="D795">
        <v>0.51889497041702271</v>
      </c>
      <c r="E795">
        <v>5851.759765625</v>
      </c>
      <c r="F795" s="20">
        <f t="shared" si="32"/>
        <v>268.40091650692369</v>
      </c>
      <c r="G795">
        <v>0.89249998331069946</v>
      </c>
      <c r="H795">
        <v>239.5480041503906</v>
      </c>
      <c r="I795" s="19">
        <f t="shared" si="33"/>
        <v>5222.6954931585351</v>
      </c>
      <c r="K795" s="70">
        <f t="shared" si="30"/>
        <v>-1</v>
      </c>
      <c r="L795" s="3">
        <f>IF(AND(O795&gt;0,O795&lt;366),+'PL2'!$N$3+1,IF(AND(O795&gt;365,O795&lt;731),+'PL2'!$O$3+1,IF(AND(O795&gt;730,O795&lt;1096),+'PL2'!$P$3+1,IF(AND(O795&gt;1095,O795&lt;1461),+'PL2'!$Q$3+1,IF(AND(O795&gt;1460,O795&lt;3000),+'PL2'!$R$3+1,0)))))</f>
        <v>0</v>
      </c>
      <c r="M795" s="3">
        <f>IF(AND(O795&gt;0,O795&lt;366),+'PL2'!$N$2+1,IF(AND(O795&gt;365,O795&lt;731),+'PL2'!$O$2+1,IF(AND(O795&gt;730,O795&lt;1096),+'PL2'!$P$2+1,IF(AND(O795&gt;1095,O795&lt;1461),+'PL2'!$Q$2+1,IF(AND(O795&gt;1460,O795&lt;1826),+'PL2'!$R$2+1,IF(AND(O795&gt;1825,O795&lt;2190),+'PL2'!$S$2+1,0))))))</f>
        <v>0</v>
      </c>
      <c r="N795" s="70">
        <f t="shared" si="31"/>
        <v>-1</v>
      </c>
      <c r="O795" s="19" t="str">
        <f>IF(A795&gt;'PL2'!$C$2+553,IF(A795='PL2'!$C$2+554,1,O794+1), "")</f>
        <v/>
      </c>
    </row>
    <row r="796" spans="1:15" x14ac:dyDescent="0.55000000000000004">
      <c r="A796">
        <v>794</v>
      </c>
      <c r="B796" s="2">
        <v>40616</v>
      </c>
      <c r="C796">
        <v>2.3800000548362728E-2</v>
      </c>
      <c r="D796">
        <v>0.44314399361610413</v>
      </c>
      <c r="E796">
        <v>5601.77978515625</v>
      </c>
      <c r="F796" s="20">
        <f t="shared" si="32"/>
        <v>300.85562227889125</v>
      </c>
      <c r="G796">
        <v>0.89490002393722534</v>
      </c>
      <c r="H796">
        <v>269.23599243164063</v>
      </c>
      <c r="I796" s="19">
        <f t="shared" si="33"/>
        <v>5013.0328638273932</v>
      </c>
      <c r="K796" s="70">
        <f t="shared" si="30"/>
        <v>-1</v>
      </c>
      <c r="L796" s="3">
        <f>IF(AND(O796&gt;0,O796&lt;366),+'PL2'!$N$3+1,IF(AND(O796&gt;365,O796&lt;731),+'PL2'!$O$3+1,IF(AND(O796&gt;730,O796&lt;1096),+'PL2'!$P$3+1,IF(AND(O796&gt;1095,O796&lt;1461),+'PL2'!$Q$3+1,IF(AND(O796&gt;1460,O796&lt;3000),+'PL2'!$R$3+1,0)))))</f>
        <v>0</v>
      </c>
      <c r="M796" s="3">
        <f>IF(AND(O796&gt;0,O796&lt;366),+'PL2'!$N$2+1,IF(AND(O796&gt;365,O796&lt;731),+'PL2'!$O$2+1,IF(AND(O796&gt;730,O796&lt;1096),+'PL2'!$P$2+1,IF(AND(O796&gt;1095,O796&lt;1461),+'PL2'!$Q$2+1,IF(AND(O796&gt;1460,O796&lt;1826),+'PL2'!$R$2+1,IF(AND(O796&gt;1825,O796&lt;2190),+'PL2'!$S$2+1,0))))))</f>
        <v>0</v>
      </c>
      <c r="N796" s="70">
        <f t="shared" si="31"/>
        <v>-1</v>
      </c>
      <c r="O796" s="19" t="str">
        <f>IF(A796&gt;'PL2'!$C$2+553,IF(A796='PL2'!$C$2+554,1,O795+1), "")</f>
        <v/>
      </c>
    </row>
    <row r="797" spans="1:15" x14ac:dyDescent="0.55000000000000004">
      <c r="A797">
        <v>795</v>
      </c>
      <c r="B797" s="2">
        <v>40617</v>
      </c>
      <c r="C797">
        <v>2.3800000548362728E-2</v>
      </c>
      <c r="D797">
        <v>0.44314399361610413</v>
      </c>
      <c r="E797">
        <v>5601.830078125</v>
      </c>
      <c r="F797" s="20">
        <f t="shared" si="32"/>
        <v>300.85832337086373</v>
      </c>
      <c r="G797">
        <v>0.87000000476837158</v>
      </c>
      <c r="H797">
        <v>261.74700927734381</v>
      </c>
      <c r="I797" s="19">
        <f t="shared" si="33"/>
        <v>4873.5921946803574</v>
      </c>
      <c r="K797" s="70">
        <f t="shared" si="30"/>
        <v>-1</v>
      </c>
      <c r="L797" s="3">
        <f>IF(AND(O797&gt;0,O797&lt;366),+'PL2'!$N$3+1,IF(AND(O797&gt;365,O797&lt;731),+'PL2'!$O$3+1,IF(AND(O797&gt;730,O797&lt;1096),+'PL2'!$P$3+1,IF(AND(O797&gt;1095,O797&lt;1461),+'PL2'!$Q$3+1,IF(AND(O797&gt;1460,O797&lt;3000),+'PL2'!$R$3+1,0)))))</f>
        <v>0</v>
      </c>
      <c r="M797" s="3">
        <f>IF(AND(O797&gt;0,O797&lt;366),+'PL2'!$N$2+1,IF(AND(O797&gt;365,O797&lt;731),+'PL2'!$O$2+1,IF(AND(O797&gt;730,O797&lt;1096),+'PL2'!$P$2+1,IF(AND(O797&gt;1095,O797&lt;1461),+'PL2'!$Q$2+1,IF(AND(O797&gt;1460,O797&lt;1826),+'PL2'!$R$2+1,IF(AND(O797&gt;1825,O797&lt;2190),+'PL2'!$S$2+1,0))))))</f>
        <v>0</v>
      </c>
      <c r="N797" s="70">
        <f t="shared" si="31"/>
        <v>-1</v>
      </c>
      <c r="O797" s="19" t="str">
        <f>IF(A797&gt;'PL2'!$C$2+553,IF(A797='PL2'!$C$2+554,1,O796+1), "")</f>
        <v/>
      </c>
    </row>
    <row r="798" spans="1:15" x14ac:dyDescent="0.55000000000000004">
      <c r="A798">
        <v>796</v>
      </c>
      <c r="B798" s="2">
        <v>40618</v>
      </c>
      <c r="C798">
        <v>2.3900000378489491E-2</v>
      </c>
      <c r="D798">
        <v>0.55298298597335815</v>
      </c>
      <c r="E798">
        <v>6801.81005859375</v>
      </c>
      <c r="F798" s="20">
        <f t="shared" si="32"/>
        <v>293.9751621628306</v>
      </c>
      <c r="G798">
        <v>0.86000001430511475</v>
      </c>
      <c r="H798">
        <v>252.8190002441406</v>
      </c>
      <c r="I798" s="19">
        <f t="shared" si="33"/>
        <v>5849.5567476912984</v>
      </c>
      <c r="K798" s="70">
        <f t="shared" si="30"/>
        <v>-1</v>
      </c>
      <c r="L798" s="3">
        <f>IF(AND(O798&gt;0,O798&lt;366),+'PL2'!$N$3+1,IF(AND(O798&gt;365,O798&lt;731),+'PL2'!$O$3+1,IF(AND(O798&gt;730,O798&lt;1096),+'PL2'!$P$3+1,IF(AND(O798&gt;1095,O798&lt;1461),+'PL2'!$Q$3+1,IF(AND(O798&gt;1460,O798&lt;3000),+'PL2'!$R$3+1,0)))))</f>
        <v>0</v>
      </c>
      <c r="M798" s="3">
        <f>IF(AND(O798&gt;0,O798&lt;366),+'PL2'!$N$2+1,IF(AND(O798&gt;365,O798&lt;731),+'PL2'!$O$2+1,IF(AND(O798&gt;730,O798&lt;1096),+'PL2'!$P$2+1,IF(AND(O798&gt;1095,O798&lt;1461),+'PL2'!$Q$2+1,IF(AND(O798&gt;1460,O798&lt;1826),+'PL2'!$R$2+1,IF(AND(O798&gt;1825,O798&lt;2190),+'PL2'!$S$2+1,0))))))</f>
        <v>0</v>
      </c>
      <c r="N798" s="70">
        <f t="shared" si="31"/>
        <v>-1</v>
      </c>
      <c r="O798" s="19" t="str">
        <f>IF(A798&gt;'PL2'!$C$2+553,IF(A798='PL2'!$C$2+554,1,O797+1), "")</f>
        <v/>
      </c>
    </row>
    <row r="799" spans="1:15" x14ac:dyDescent="0.55000000000000004">
      <c r="A799">
        <v>797</v>
      </c>
      <c r="B799" s="2">
        <v>40619</v>
      </c>
      <c r="C799">
        <v>2.3900000378489491E-2</v>
      </c>
      <c r="D799">
        <v>0.55298298597335815</v>
      </c>
      <c r="E799">
        <v>7051.39013671875</v>
      </c>
      <c r="F799" s="20">
        <f t="shared" si="32"/>
        <v>304.76204731654184</v>
      </c>
      <c r="G799">
        <v>0.82539999485015869</v>
      </c>
      <c r="H799">
        <v>251.5509948730469</v>
      </c>
      <c r="I799" s="19">
        <f t="shared" si="33"/>
        <v>5820.217382534116</v>
      </c>
      <c r="K799" s="70">
        <f t="shared" si="30"/>
        <v>-1</v>
      </c>
      <c r="L799" s="3">
        <f>IF(AND(O799&gt;0,O799&lt;366),+'PL2'!$N$3+1,IF(AND(O799&gt;365,O799&lt;731),+'PL2'!$O$3+1,IF(AND(O799&gt;730,O799&lt;1096),+'PL2'!$P$3+1,IF(AND(O799&gt;1095,O799&lt;1461),+'PL2'!$Q$3+1,IF(AND(O799&gt;1460,O799&lt;3000),+'PL2'!$R$3+1,0)))))</f>
        <v>0</v>
      </c>
      <c r="M799" s="3">
        <f>IF(AND(O799&gt;0,O799&lt;366),+'PL2'!$N$2+1,IF(AND(O799&gt;365,O799&lt;731),+'PL2'!$O$2+1,IF(AND(O799&gt;730,O799&lt;1096),+'PL2'!$P$2+1,IF(AND(O799&gt;1095,O799&lt;1461),+'PL2'!$Q$2+1,IF(AND(O799&gt;1460,O799&lt;1826),+'PL2'!$R$2+1,IF(AND(O799&gt;1825,O799&lt;2190),+'PL2'!$S$2+1,0))))))</f>
        <v>0</v>
      </c>
      <c r="N799" s="70">
        <f t="shared" si="31"/>
        <v>-1</v>
      </c>
      <c r="O799" s="19" t="str">
        <f>IF(A799&gt;'PL2'!$C$2+553,IF(A799='PL2'!$C$2+554,1,O798+1), "")</f>
        <v/>
      </c>
    </row>
    <row r="800" spans="1:15" x14ac:dyDescent="0.55000000000000004">
      <c r="A800">
        <v>798</v>
      </c>
      <c r="B800" s="2">
        <v>40620</v>
      </c>
      <c r="C800">
        <v>2.3900000378489491E-2</v>
      </c>
      <c r="D800">
        <v>0.52268302440643311</v>
      </c>
      <c r="E800">
        <v>6001.35009765625</v>
      </c>
      <c r="F800" s="20">
        <f t="shared" si="32"/>
        <v>274.41539691922503</v>
      </c>
      <c r="G800">
        <v>0.81650000810623169</v>
      </c>
      <c r="H800">
        <v>224.05999755859381</v>
      </c>
      <c r="I800" s="19">
        <f t="shared" si="33"/>
        <v>4900.1024033846625</v>
      </c>
      <c r="K800" s="70">
        <f t="shared" si="30"/>
        <v>-1</v>
      </c>
      <c r="L800" s="3">
        <f>IF(AND(O800&gt;0,O800&lt;366),+'PL2'!$N$3+1,IF(AND(O800&gt;365,O800&lt;731),+'PL2'!$O$3+1,IF(AND(O800&gt;730,O800&lt;1096),+'PL2'!$P$3+1,IF(AND(O800&gt;1095,O800&lt;1461),+'PL2'!$Q$3+1,IF(AND(O800&gt;1460,O800&lt;3000),+'PL2'!$R$3+1,0)))))</f>
        <v>0</v>
      </c>
      <c r="M800" s="3">
        <f>IF(AND(O800&gt;0,O800&lt;366),+'PL2'!$N$2+1,IF(AND(O800&gt;365,O800&lt;731),+'PL2'!$O$2+1,IF(AND(O800&gt;730,O800&lt;1096),+'PL2'!$P$2+1,IF(AND(O800&gt;1095,O800&lt;1461),+'PL2'!$Q$2+1,IF(AND(O800&gt;1460,O800&lt;1826),+'PL2'!$R$2+1,IF(AND(O800&gt;1825,O800&lt;2190),+'PL2'!$S$2+1,0))))))</f>
        <v>0</v>
      </c>
      <c r="N800" s="70">
        <f t="shared" si="31"/>
        <v>-1</v>
      </c>
      <c r="O800" s="19" t="str">
        <f>IF(A800&gt;'PL2'!$C$2+553,IF(A800='PL2'!$C$2+554,1,O799+1), "")</f>
        <v/>
      </c>
    </row>
    <row r="801" spans="1:15" x14ac:dyDescent="0.55000000000000004">
      <c r="A801">
        <v>799</v>
      </c>
      <c r="B801" s="2">
        <v>40621</v>
      </c>
      <c r="C801">
        <v>2.400000020861626E-2</v>
      </c>
      <c r="D801">
        <v>0.52268302440643311</v>
      </c>
      <c r="E801">
        <v>5751.22021484375</v>
      </c>
      <c r="F801" s="20">
        <f t="shared" si="32"/>
        <v>264.07838003309223</v>
      </c>
      <c r="G801">
        <v>0.76499998569488525</v>
      </c>
      <c r="H801">
        <v>202.02000427246091</v>
      </c>
      <c r="I801" s="19">
        <f t="shared" si="33"/>
        <v>4399.6833820836036</v>
      </c>
      <c r="K801" s="70">
        <f t="shared" si="30"/>
        <v>-1</v>
      </c>
      <c r="L801" s="3">
        <f>IF(AND(O801&gt;0,O801&lt;366),+'PL2'!$N$3+1,IF(AND(O801&gt;365,O801&lt;731),+'PL2'!$O$3+1,IF(AND(O801&gt;730,O801&lt;1096),+'PL2'!$P$3+1,IF(AND(O801&gt;1095,O801&lt;1461),+'PL2'!$Q$3+1,IF(AND(O801&gt;1460,O801&lt;3000),+'PL2'!$R$3+1,0)))))</f>
        <v>0</v>
      </c>
      <c r="M801" s="3">
        <f>IF(AND(O801&gt;0,O801&lt;366),+'PL2'!$N$2+1,IF(AND(O801&gt;365,O801&lt;731),+'PL2'!$O$2+1,IF(AND(O801&gt;730,O801&lt;1096),+'PL2'!$P$2+1,IF(AND(O801&gt;1095,O801&lt;1461),+'PL2'!$Q$2+1,IF(AND(O801&gt;1460,O801&lt;1826),+'PL2'!$R$2+1,IF(AND(O801&gt;1825,O801&lt;2190),+'PL2'!$S$2+1,0))))))</f>
        <v>0</v>
      </c>
      <c r="N801" s="70">
        <f t="shared" si="31"/>
        <v>-1</v>
      </c>
      <c r="O801" s="19" t="str">
        <f>IF(A801&gt;'PL2'!$C$2+553,IF(A801='PL2'!$C$2+554,1,O800+1), "")</f>
        <v/>
      </c>
    </row>
    <row r="802" spans="1:15" x14ac:dyDescent="0.55000000000000004">
      <c r="A802">
        <v>800</v>
      </c>
      <c r="B802" s="2">
        <v>40622</v>
      </c>
      <c r="C802">
        <v>2.400000020861626E-2</v>
      </c>
      <c r="D802">
        <v>0.47344401478767401</v>
      </c>
      <c r="E802">
        <v>6852.490234375</v>
      </c>
      <c r="F802" s="20">
        <f t="shared" si="32"/>
        <v>347.3689853874198</v>
      </c>
      <c r="G802">
        <v>0.741100013256073</v>
      </c>
      <c r="H802">
        <v>257.43499755859381</v>
      </c>
      <c r="I802" s="19">
        <f t="shared" si="33"/>
        <v>5078.3806035324233</v>
      </c>
      <c r="K802" s="70">
        <f t="shared" si="30"/>
        <v>-1</v>
      </c>
      <c r="L802" s="3">
        <f>IF(AND(O802&gt;0,O802&lt;366),+'PL2'!$N$3+1,IF(AND(O802&gt;365,O802&lt;731),+'PL2'!$O$3+1,IF(AND(O802&gt;730,O802&lt;1096),+'PL2'!$P$3+1,IF(AND(O802&gt;1095,O802&lt;1461),+'PL2'!$Q$3+1,IF(AND(O802&gt;1460,O802&lt;3000),+'PL2'!$R$3+1,0)))))</f>
        <v>0</v>
      </c>
      <c r="M802" s="3">
        <f>IF(AND(O802&gt;0,O802&lt;366),+'PL2'!$N$2+1,IF(AND(O802&gt;365,O802&lt;731),+'PL2'!$O$2+1,IF(AND(O802&gt;730,O802&lt;1096),+'PL2'!$P$2+1,IF(AND(O802&gt;1095,O802&lt;1461),+'PL2'!$Q$2+1,IF(AND(O802&gt;1460,O802&lt;1826),+'PL2'!$R$2+1,IF(AND(O802&gt;1825,O802&lt;2190),+'PL2'!$S$2+1,0))))))</f>
        <v>0</v>
      </c>
      <c r="N802" s="70">
        <f t="shared" si="31"/>
        <v>-1</v>
      </c>
      <c r="O802" s="19" t="str">
        <f>IF(A802&gt;'PL2'!$C$2+553,IF(A802='PL2'!$C$2+554,1,O801+1), "")</f>
        <v/>
      </c>
    </row>
    <row r="803" spans="1:15" x14ac:dyDescent="0.55000000000000004">
      <c r="A803">
        <v>801</v>
      </c>
      <c r="B803" s="2">
        <v>40623</v>
      </c>
      <c r="C803">
        <v>2.400000020861626E-2</v>
      </c>
      <c r="D803">
        <v>0.47344401478767401</v>
      </c>
      <c r="E803">
        <v>7408.669921875</v>
      </c>
      <c r="F803" s="20">
        <f t="shared" si="32"/>
        <v>375.56305311053688</v>
      </c>
      <c r="G803">
        <v>0.75900000333786011</v>
      </c>
      <c r="H803">
        <v>285.052001953125</v>
      </c>
      <c r="I803" s="19">
        <f t="shared" si="33"/>
        <v>5623.1804954322288</v>
      </c>
      <c r="K803" s="70">
        <f t="shared" si="30"/>
        <v>-1</v>
      </c>
      <c r="L803" s="3">
        <f>IF(AND(O803&gt;0,O803&lt;366),+'PL2'!$N$3+1,IF(AND(O803&gt;365,O803&lt;731),+'PL2'!$O$3+1,IF(AND(O803&gt;730,O803&lt;1096),+'PL2'!$P$3+1,IF(AND(O803&gt;1095,O803&lt;1461),+'PL2'!$Q$3+1,IF(AND(O803&gt;1460,O803&lt;3000),+'PL2'!$R$3+1,0)))))</f>
        <v>0</v>
      </c>
      <c r="M803" s="3">
        <f>IF(AND(O803&gt;0,O803&lt;366),+'PL2'!$N$2+1,IF(AND(O803&gt;365,O803&lt;731),+'PL2'!$O$2+1,IF(AND(O803&gt;730,O803&lt;1096),+'PL2'!$P$2+1,IF(AND(O803&gt;1095,O803&lt;1461),+'PL2'!$Q$2+1,IF(AND(O803&gt;1460,O803&lt;1826),+'PL2'!$R$2+1,IF(AND(O803&gt;1825,O803&lt;2190),+'PL2'!$S$2+1,0))))))</f>
        <v>0</v>
      </c>
      <c r="N803" s="70">
        <f t="shared" si="31"/>
        <v>-1</v>
      </c>
      <c r="O803" s="19" t="str">
        <f>IF(A803&gt;'PL2'!$C$2+553,IF(A803='PL2'!$C$2+554,1,O802+1), "")</f>
        <v/>
      </c>
    </row>
    <row r="804" spans="1:15" x14ac:dyDescent="0.55000000000000004">
      <c r="A804">
        <v>802</v>
      </c>
      <c r="B804" s="2">
        <v>40624</v>
      </c>
      <c r="C804">
        <v>2.4100000038743019E-2</v>
      </c>
      <c r="D804">
        <v>0.47723200917243958</v>
      </c>
      <c r="E804">
        <v>5960.52978515625</v>
      </c>
      <c r="F804" s="20">
        <f t="shared" si="32"/>
        <v>301.00405105326774</v>
      </c>
      <c r="G804">
        <v>0.80900001525878906</v>
      </c>
      <c r="H804">
        <v>243.5119934082031</v>
      </c>
      <c r="I804" s="19">
        <f t="shared" si="33"/>
        <v>4822.0686871418729</v>
      </c>
      <c r="K804" s="70">
        <f t="shared" si="30"/>
        <v>-1</v>
      </c>
      <c r="L804" s="3">
        <f>IF(AND(O804&gt;0,O804&lt;366),+'PL2'!$N$3+1,IF(AND(O804&gt;365,O804&lt;731),+'PL2'!$O$3+1,IF(AND(O804&gt;730,O804&lt;1096),+'PL2'!$P$3+1,IF(AND(O804&gt;1095,O804&lt;1461),+'PL2'!$Q$3+1,IF(AND(O804&gt;1460,O804&lt;3000),+'PL2'!$R$3+1,0)))))</f>
        <v>0</v>
      </c>
      <c r="M804" s="3">
        <f>IF(AND(O804&gt;0,O804&lt;366),+'PL2'!$N$2+1,IF(AND(O804&gt;365,O804&lt;731),+'PL2'!$O$2+1,IF(AND(O804&gt;730,O804&lt;1096),+'PL2'!$P$2+1,IF(AND(O804&gt;1095,O804&lt;1461),+'PL2'!$Q$2+1,IF(AND(O804&gt;1460,O804&lt;1826),+'PL2'!$R$2+1,IF(AND(O804&gt;1825,O804&lt;2190),+'PL2'!$S$2+1,0))))))</f>
        <v>0</v>
      </c>
      <c r="N804" s="70">
        <f t="shared" si="31"/>
        <v>-1</v>
      </c>
      <c r="O804" s="19" t="str">
        <f>IF(A804&gt;'PL2'!$C$2+553,IF(A804='PL2'!$C$2+554,1,O803+1), "")</f>
        <v/>
      </c>
    </row>
    <row r="805" spans="1:15" x14ac:dyDescent="0.55000000000000004">
      <c r="A805">
        <v>803</v>
      </c>
      <c r="B805" s="2">
        <v>40625</v>
      </c>
      <c r="C805">
        <v>2.4100000038743019E-2</v>
      </c>
      <c r="D805">
        <v>0.47723200917243958</v>
      </c>
      <c r="E805">
        <v>7868.06982421875</v>
      </c>
      <c r="F805" s="20">
        <f t="shared" si="32"/>
        <v>397.33395795751949</v>
      </c>
      <c r="G805">
        <v>0.84969997406005859</v>
      </c>
      <c r="H805">
        <v>337.614990234375</v>
      </c>
      <c r="I805" s="19">
        <f t="shared" si="33"/>
        <v>6685.4987255414017</v>
      </c>
      <c r="K805" s="70">
        <f t="shared" si="30"/>
        <v>-1</v>
      </c>
      <c r="L805" s="3">
        <f>IF(AND(O805&gt;0,O805&lt;366),+'PL2'!$N$3+1,IF(AND(O805&gt;365,O805&lt;731),+'PL2'!$O$3+1,IF(AND(O805&gt;730,O805&lt;1096),+'PL2'!$P$3+1,IF(AND(O805&gt;1095,O805&lt;1461),+'PL2'!$Q$3+1,IF(AND(O805&gt;1460,O805&lt;3000),+'PL2'!$R$3+1,0)))))</f>
        <v>0</v>
      </c>
      <c r="M805" s="3">
        <f>IF(AND(O805&gt;0,O805&lt;366),+'PL2'!$N$2+1,IF(AND(O805&gt;365,O805&lt;731),+'PL2'!$O$2+1,IF(AND(O805&gt;730,O805&lt;1096),+'PL2'!$P$2+1,IF(AND(O805&gt;1095,O805&lt;1461),+'PL2'!$Q$2+1,IF(AND(O805&gt;1460,O805&lt;1826),+'PL2'!$R$2+1,IF(AND(O805&gt;1825,O805&lt;2190),+'PL2'!$S$2+1,0))))))</f>
        <v>0</v>
      </c>
      <c r="N805" s="70">
        <f t="shared" si="31"/>
        <v>-1</v>
      </c>
      <c r="O805" s="19" t="str">
        <f>IF(A805&gt;'PL2'!$C$2+553,IF(A805='PL2'!$C$2+554,1,O804+1), "")</f>
        <v/>
      </c>
    </row>
    <row r="806" spans="1:15" x14ac:dyDescent="0.55000000000000004">
      <c r="A806">
        <v>804</v>
      </c>
      <c r="B806" s="2">
        <v>40626</v>
      </c>
      <c r="C806">
        <v>2.4100000038743019E-2</v>
      </c>
      <c r="D806">
        <v>0.57570797204971313</v>
      </c>
      <c r="E806">
        <v>7608.27001953125</v>
      </c>
      <c r="F806" s="20">
        <f t="shared" si="32"/>
        <v>318.4936055560425</v>
      </c>
      <c r="G806">
        <v>0.86690002679824829</v>
      </c>
      <c r="H806">
        <v>276.10198974609381</v>
      </c>
      <c r="I806" s="19">
        <f t="shared" si="33"/>
        <v>6595.6094838199497</v>
      </c>
      <c r="K806" s="70">
        <f t="shared" si="30"/>
        <v>-1</v>
      </c>
      <c r="L806" s="3">
        <f>IF(AND(O806&gt;0,O806&lt;366),+'PL2'!$N$3+1,IF(AND(O806&gt;365,O806&lt;731),+'PL2'!$O$3+1,IF(AND(O806&gt;730,O806&lt;1096),+'PL2'!$P$3+1,IF(AND(O806&gt;1095,O806&lt;1461),+'PL2'!$Q$3+1,IF(AND(O806&gt;1460,O806&lt;3000),+'PL2'!$R$3+1,0)))))</f>
        <v>0</v>
      </c>
      <c r="M806" s="3">
        <f>IF(AND(O806&gt;0,O806&lt;366),+'PL2'!$N$2+1,IF(AND(O806&gt;365,O806&lt;731),+'PL2'!$O$2+1,IF(AND(O806&gt;730,O806&lt;1096),+'PL2'!$P$2+1,IF(AND(O806&gt;1095,O806&lt;1461),+'PL2'!$Q$2+1,IF(AND(O806&gt;1460,O806&lt;1826),+'PL2'!$R$2+1,IF(AND(O806&gt;1825,O806&lt;2190),+'PL2'!$S$2+1,0))))))</f>
        <v>0</v>
      </c>
      <c r="N806" s="70">
        <f t="shared" si="31"/>
        <v>-1</v>
      </c>
      <c r="O806" s="19" t="str">
        <f>IF(A806&gt;'PL2'!$C$2+553,IF(A806='PL2'!$C$2+554,1,O805+1), "")</f>
        <v/>
      </c>
    </row>
    <row r="807" spans="1:15" x14ac:dyDescent="0.55000000000000004">
      <c r="A807">
        <v>805</v>
      </c>
      <c r="B807" s="2">
        <v>40627</v>
      </c>
      <c r="C807">
        <v>2.4199999868869781E-2</v>
      </c>
      <c r="D807">
        <v>0.57570797204971313</v>
      </c>
      <c r="E807">
        <v>8655.1796875</v>
      </c>
      <c r="F807" s="20">
        <f t="shared" si="32"/>
        <v>363.82221103663585</v>
      </c>
      <c r="G807">
        <v>0.88380002975463867</v>
      </c>
      <c r="H807">
        <v>321.54598999023438</v>
      </c>
      <c r="I807" s="19">
        <f t="shared" si="33"/>
        <v>7649.4480653442442</v>
      </c>
      <c r="K807" s="70">
        <f t="shared" si="30"/>
        <v>-1</v>
      </c>
      <c r="L807" s="3">
        <f>IF(AND(O807&gt;0,O807&lt;366),+'PL2'!$N$3+1,IF(AND(O807&gt;365,O807&lt;731),+'PL2'!$O$3+1,IF(AND(O807&gt;730,O807&lt;1096),+'PL2'!$P$3+1,IF(AND(O807&gt;1095,O807&lt;1461),+'PL2'!$Q$3+1,IF(AND(O807&gt;1460,O807&lt;3000),+'PL2'!$R$3+1,0)))))</f>
        <v>0</v>
      </c>
      <c r="M807" s="3">
        <f>IF(AND(O807&gt;0,O807&lt;366),+'PL2'!$N$2+1,IF(AND(O807&gt;365,O807&lt;731),+'PL2'!$O$2+1,IF(AND(O807&gt;730,O807&lt;1096),+'PL2'!$P$2+1,IF(AND(O807&gt;1095,O807&lt;1461),+'PL2'!$Q$2+1,IF(AND(O807&gt;1460,O807&lt;1826),+'PL2'!$R$2+1,IF(AND(O807&gt;1825,O807&lt;2190),+'PL2'!$S$2+1,0))))))</f>
        <v>0</v>
      </c>
      <c r="N807" s="70">
        <f t="shared" si="31"/>
        <v>-1</v>
      </c>
      <c r="O807" s="19" t="str">
        <f>IF(A807&gt;'PL2'!$C$2+553,IF(A807='PL2'!$C$2+554,1,O806+1), "")</f>
        <v/>
      </c>
    </row>
    <row r="808" spans="1:15" x14ac:dyDescent="0.55000000000000004">
      <c r="A808">
        <v>806</v>
      </c>
      <c r="B808" s="2">
        <v>40628</v>
      </c>
      <c r="C808">
        <v>2.4199999868869781E-2</v>
      </c>
      <c r="D808">
        <v>0.48347601294517523</v>
      </c>
      <c r="E808">
        <v>6904.52978515625</v>
      </c>
      <c r="F808" s="20">
        <f t="shared" si="32"/>
        <v>345.60064082090503</v>
      </c>
      <c r="G808">
        <v>0.85519999265670776</v>
      </c>
      <c r="H808">
        <v>295.55801391601563</v>
      </c>
      <c r="I808" s="19">
        <f t="shared" si="33"/>
        <v>5904.753821563645</v>
      </c>
      <c r="K808" s="70">
        <f t="shared" si="30"/>
        <v>-1</v>
      </c>
      <c r="L808" s="3">
        <f>IF(AND(O808&gt;0,O808&lt;366),+'PL2'!$N$3+1,IF(AND(O808&gt;365,O808&lt;731),+'PL2'!$O$3+1,IF(AND(O808&gt;730,O808&lt;1096),+'PL2'!$P$3+1,IF(AND(O808&gt;1095,O808&lt;1461),+'PL2'!$Q$3+1,IF(AND(O808&gt;1460,O808&lt;3000),+'PL2'!$R$3+1,0)))))</f>
        <v>0</v>
      </c>
      <c r="M808" s="3">
        <f>IF(AND(O808&gt;0,O808&lt;366),+'PL2'!$N$2+1,IF(AND(O808&gt;365,O808&lt;731),+'PL2'!$O$2+1,IF(AND(O808&gt;730,O808&lt;1096),+'PL2'!$P$2+1,IF(AND(O808&gt;1095,O808&lt;1461),+'PL2'!$Q$2+1,IF(AND(O808&gt;1460,O808&lt;1826),+'PL2'!$R$2+1,IF(AND(O808&gt;1825,O808&lt;2190),+'PL2'!$S$2+1,0))))))</f>
        <v>0</v>
      </c>
      <c r="N808" s="70">
        <f t="shared" si="31"/>
        <v>-1</v>
      </c>
      <c r="O808" s="19" t="str">
        <f>IF(A808&gt;'PL2'!$C$2+553,IF(A808='PL2'!$C$2+554,1,O807+1), "")</f>
        <v/>
      </c>
    </row>
    <row r="809" spans="1:15" x14ac:dyDescent="0.55000000000000004">
      <c r="A809">
        <v>807</v>
      </c>
      <c r="B809" s="2">
        <v>40629</v>
      </c>
      <c r="C809">
        <v>2.4199999868869781E-2</v>
      </c>
      <c r="D809">
        <v>0.48347601294517523</v>
      </c>
      <c r="E809">
        <v>7156.31982421875</v>
      </c>
      <c r="F809" s="20">
        <f t="shared" si="32"/>
        <v>358.20378709733922</v>
      </c>
      <c r="G809">
        <v>0.81999999284744263</v>
      </c>
      <c r="H809">
        <v>293.72698974609381</v>
      </c>
      <c r="I809" s="19">
        <f t="shared" si="33"/>
        <v>5868.1822046733869</v>
      </c>
      <c r="K809" s="70">
        <f t="shared" si="30"/>
        <v>-1</v>
      </c>
      <c r="L809" s="3">
        <f>IF(AND(O809&gt;0,O809&lt;366),+'PL2'!$N$3+1,IF(AND(O809&gt;365,O809&lt;731),+'PL2'!$O$3+1,IF(AND(O809&gt;730,O809&lt;1096),+'PL2'!$P$3+1,IF(AND(O809&gt;1095,O809&lt;1461),+'PL2'!$Q$3+1,IF(AND(O809&gt;1460,O809&lt;3000),+'PL2'!$R$3+1,0)))))</f>
        <v>0</v>
      </c>
      <c r="M809" s="3">
        <f>IF(AND(O809&gt;0,O809&lt;366),+'PL2'!$N$2+1,IF(AND(O809&gt;365,O809&lt;731),+'PL2'!$O$2+1,IF(AND(O809&gt;730,O809&lt;1096),+'PL2'!$P$2+1,IF(AND(O809&gt;1095,O809&lt;1461),+'PL2'!$Q$2+1,IF(AND(O809&gt;1460,O809&lt;1826),+'PL2'!$R$2+1,IF(AND(O809&gt;1825,O809&lt;2190),+'PL2'!$S$2+1,0))))))</f>
        <v>0</v>
      </c>
      <c r="N809" s="70">
        <f t="shared" si="31"/>
        <v>-1</v>
      </c>
      <c r="O809" s="19" t="str">
        <f>IF(A809&gt;'PL2'!$C$2+553,IF(A809='PL2'!$C$2+554,1,O808+1), "")</f>
        <v/>
      </c>
    </row>
    <row r="810" spans="1:15" x14ac:dyDescent="0.55000000000000004">
      <c r="A810">
        <v>808</v>
      </c>
      <c r="B810" s="2">
        <v>40630</v>
      </c>
      <c r="C810">
        <v>2.429999969899654E-2</v>
      </c>
      <c r="D810">
        <v>0.5589110255241394</v>
      </c>
      <c r="E810">
        <v>8404.41015625</v>
      </c>
      <c r="F810" s="20">
        <f t="shared" si="32"/>
        <v>365.40192435029695</v>
      </c>
      <c r="G810">
        <v>0.79900002479553223</v>
      </c>
      <c r="H810">
        <v>291.95599365234381</v>
      </c>
      <c r="I810" s="19">
        <f t="shared" si="33"/>
        <v>6715.1239232355729</v>
      </c>
      <c r="K810" s="70">
        <f t="shared" si="30"/>
        <v>-1</v>
      </c>
      <c r="L810" s="3">
        <f>IF(AND(O810&gt;0,O810&lt;366),+'PL2'!$N$3+1,IF(AND(O810&gt;365,O810&lt;731),+'PL2'!$O$3+1,IF(AND(O810&gt;730,O810&lt;1096),+'PL2'!$P$3+1,IF(AND(O810&gt;1095,O810&lt;1461),+'PL2'!$Q$3+1,IF(AND(O810&gt;1460,O810&lt;3000),+'PL2'!$R$3+1,0)))))</f>
        <v>0</v>
      </c>
      <c r="M810" s="3">
        <f>IF(AND(O810&gt;0,O810&lt;366),+'PL2'!$N$2+1,IF(AND(O810&gt;365,O810&lt;731),+'PL2'!$O$2+1,IF(AND(O810&gt;730,O810&lt;1096),+'PL2'!$P$2+1,IF(AND(O810&gt;1095,O810&lt;1461),+'PL2'!$Q$2+1,IF(AND(O810&gt;1460,O810&lt;1826),+'PL2'!$R$2+1,IF(AND(O810&gt;1825,O810&lt;2190),+'PL2'!$S$2+1,0))))))</f>
        <v>0</v>
      </c>
      <c r="N810" s="70">
        <f t="shared" si="31"/>
        <v>-1</v>
      </c>
      <c r="O810" s="19" t="str">
        <f>IF(A810&gt;'PL2'!$C$2+553,IF(A810='PL2'!$C$2+554,1,O809+1), "")</f>
        <v/>
      </c>
    </row>
    <row r="811" spans="1:15" x14ac:dyDescent="0.55000000000000004">
      <c r="A811">
        <v>809</v>
      </c>
      <c r="B811" s="2">
        <v>40631</v>
      </c>
      <c r="C811">
        <v>2.429999969899654E-2</v>
      </c>
      <c r="D811">
        <v>0.5589110255241394</v>
      </c>
      <c r="E811">
        <v>8153.419921875</v>
      </c>
      <c r="F811" s="20">
        <f t="shared" si="32"/>
        <v>354.48952087061258</v>
      </c>
      <c r="G811">
        <v>0.79250001907348633</v>
      </c>
      <c r="H811">
        <v>280.93301391601563</v>
      </c>
      <c r="I811" s="19">
        <f t="shared" si="33"/>
        <v>6461.5854436000809</v>
      </c>
      <c r="K811" s="70">
        <f t="shared" si="30"/>
        <v>-1</v>
      </c>
      <c r="L811" s="3">
        <f>IF(AND(O811&gt;0,O811&lt;366),+'PL2'!$N$3+1,IF(AND(O811&gt;365,O811&lt;731),+'PL2'!$O$3+1,IF(AND(O811&gt;730,O811&lt;1096),+'PL2'!$P$3+1,IF(AND(O811&gt;1095,O811&lt;1461),+'PL2'!$Q$3+1,IF(AND(O811&gt;1460,O811&lt;3000),+'PL2'!$R$3+1,0)))))</f>
        <v>0</v>
      </c>
      <c r="M811" s="3">
        <f>IF(AND(O811&gt;0,O811&lt;366),+'PL2'!$N$2+1,IF(AND(O811&gt;365,O811&lt;731),+'PL2'!$O$2+1,IF(AND(O811&gt;730,O811&lt;1096),+'PL2'!$P$2+1,IF(AND(O811&gt;1095,O811&lt;1461),+'PL2'!$Q$2+1,IF(AND(O811&gt;1460,O811&lt;1826),+'PL2'!$R$2+1,IF(AND(O811&gt;1825,O811&lt;2190),+'PL2'!$S$2+1,0))))))</f>
        <v>0</v>
      </c>
      <c r="N811" s="70">
        <f t="shared" si="31"/>
        <v>-1</v>
      </c>
      <c r="O811" s="19" t="str">
        <f>IF(A811&gt;'PL2'!$C$2+553,IF(A811='PL2'!$C$2+554,1,O810+1), "")</f>
        <v/>
      </c>
    </row>
    <row r="812" spans="1:15" x14ac:dyDescent="0.55000000000000004">
      <c r="A812">
        <v>810</v>
      </c>
      <c r="B812" s="2">
        <v>40632</v>
      </c>
      <c r="C812">
        <v>2.429999969899654E-2</v>
      </c>
      <c r="D812">
        <v>0.53490900993347168</v>
      </c>
      <c r="E812">
        <v>7804.1298828125</v>
      </c>
      <c r="F812" s="20">
        <f t="shared" si="32"/>
        <v>354.5282473870833</v>
      </c>
      <c r="G812">
        <v>0.7896999716758728</v>
      </c>
      <c r="H812">
        <v>279.97100830078119</v>
      </c>
      <c r="I812" s="19">
        <f t="shared" si="33"/>
        <v>6162.9211474118638</v>
      </c>
      <c r="K812" s="70">
        <f t="shared" si="30"/>
        <v>-1</v>
      </c>
      <c r="L812" s="3">
        <f>IF(AND(O812&gt;0,O812&lt;366),+'PL2'!$N$3+1,IF(AND(O812&gt;365,O812&lt;731),+'PL2'!$O$3+1,IF(AND(O812&gt;730,O812&lt;1096),+'PL2'!$P$3+1,IF(AND(O812&gt;1095,O812&lt;1461),+'PL2'!$Q$3+1,IF(AND(O812&gt;1460,O812&lt;3000),+'PL2'!$R$3+1,0)))))</f>
        <v>0</v>
      </c>
      <c r="M812" s="3">
        <f>IF(AND(O812&gt;0,O812&lt;366),+'PL2'!$N$2+1,IF(AND(O812&gt;365,O812&lt;731),+'PL2'!$O$2+1,IF(AND(O812&gt;730,O812&lt;1096),+'PL2'!$P$2+1,IF(AND(O812&gt;1095,O812&lt;1461),+'PL2'!$Q$2+1,IF(AND(O812&gt;1460,O812&lt;1826),+'PL2'!$R$2+1,IF(AND(O812&gt;1825,O812&lt;2190),+'PL2'!$S$2+1,0))))))</f>
        <v>0</v>
      </c>
      <c r="N812" s="70">
        <f t="shared" si="31"/>
        <v>-1</v>
      </c>
      <c r="O812" s="19" t="str">
        <f>IF(A812&gt;'PL2'!$C$2+553,IF(A812='PL2'!$C$2+554,1,O811+1), "")</f>
        <v/>
      </c>
    </row>
    <row r="813" spans="1:15" x14ac:dyDescent="0.55000000000000004">
      <c r="A813">
        <v>811</v>
      </c>
      <c r="B813" s="2">
        <v>40633</v>
      </c>
      <c r="C813">
        <v>2.439999952912331E-2</v>
      </c>
      <c r="D813">
        <v>0.53490900993347168</v>
      </c>
      <c r="E813">
        <v>10053.900390625</v>
      </c>
      <c r="F813" s="20">
        <f t="shared" si="32"/>
        <v>458.61101653085501</v>
      </c>
      <c r="G813">
        <v>0.78460001945495605</v>
      </c>
      <c r="H813">
        <v>359.82598876953119</v>
      </c>
      <c r="I813" s="19">
        <f t="shared" si="33"/>
        <v>7888.2904420825653</v>
      </c>
      <c r="K813" s="70">
        <f t="shared" ref="K813:K876" si="34">+L813^(0.00273972602739726)-1</f>
        <v>-1</v>
      </c>
      <c r="L813" s="3">
        <f>IF(AND(O813&gt;0,O813&lt;366),+'PL2'!$N$3+1,IF(AND(O813&gt;365,O813&lt;731),+'PL2'!$O$3+1,IF(AND(O813&gt;730,O813&lt;1096),+'PL2'!$P$3+1,IF(AND(O813&gt;1095,O813&lt;1461),+'PL2'!$Q$3+1,IF(AND(O813&gt;1460,O813&lt;3000),+'PL2'!$R$3+1,0)))))</f>
        <v>0</v>
      </c>
      <c r="M813" s="3">
        <f>IF(AND(O813&gt;0,O813&lt;366),+'PL2'!$N$2+1,IF(AND(O813&gt;365,O813&lt;731),+'PL2'!$O$2+1,IF(AND(O813&gt;730,O813&lt;1096),+'PL2'!$P$2+1,IF(AND(O813&gt;1095,O813&lt;1461),+'PL2'!$Q$2+1,IF(AND(O813&gt;1460,O813&lt;1826),+'PL2'!$R$2+1,IF(AND(O813&gt;1825,O813&lt;2190),+'PL2'!$S$2+1,0))))))</f>
        <v>0</v>
      </c>
      <c r="N813" s="70">
        <f t="shared" ref="N813:N876" si="35">+M813^(0.00273972602739726)-1</f>
        <v>-1</v>
      </c>
      <c r="O813" s="19" t="str">
        <f>IF(A813&gt;'PL2'!$C$2+553,IF(A813='PL2'!$C$2+554,1,O812+1), "")</f>
        <v/>
      </c>
    </row>
    <row r="814" spans="1:15" x14ac:dyDescent="0.55000000000000004">
      <c r="A814">
        <v>812</v>
      </c>
      <c r="B814" s="2">
        <v>40634</v>
      </c>
      <c r="C814">
        <v>2.439999952912331E-2</v>
      </c>
      <c r="D814">
        <v>0.60005801916122437</v>
      </c>
      <c r="E814">
        <v>8803.400390625</v>
      </c>
      <c r="F814" s="20">
        <f t="shared" si="32"/>
        <v>357.97032707968935</v>
      </c>
      <c r="G814">
        <v>0.77410000562667847</v>
      </c>
      <c r="H814">
        <v>277.10501098632813</v>
      </c>
      <c r="I814" s="19">
        <f t="shared" si="33"/>
        <v>6814.7122919167159</v>
      </c>
      <c r="K814" s="70">
        <f t="shared" si="34"/>
        <v>-1</v>
      </c>
      <c r="L814" s="3">
        <f>IF(AND(O814&gt;0,O814&lt;366),+'PL2'!$N$3+1,IF(AND(O814&gt;365,O814&lt;731),+'PL2'!$O$3+1,IF(AND(O814&gt;730,O814&lt;1096),+'PL2'!$P$3+1,IF(AND(O814&gt;1095,O814&lt;1461),+'PL2'!$Q$3+1,IF(AND(O814&gt;1460,O814&lt;3000),+'PL2'!$R$3+1,0)))))</f>
        <v>0</v>
      </c>
      <c r="M814" s="3">
        <f>IF(AND(O814&gt;0,O814&lt;366),+'PL2'!$N$2+1,IF(AND(O814&gt;365,O814&lt;731),+'PL2'!$O$2+1,IF(AND(O814&gt;730,O814&lt;1096),+'PL2'!$P$2+1,IF(AND(O814&gt;1095,O814&lt;1461),+'PL2'!$Q$2+1,IF(AND(O814&gt;1460,O814&lt;1826),+'PL2'!$R$2+1,IF(AND(O814&gt;1825,O814&lt;2190),+'PL2'!$S$2+1,0))))))</f>
        <v>0</v>
      </c>
      <c r="N814" s="70">
        <f t="shared" si="35"/>
        <v>-1</v>
      </c>
      <c r="O814" s="19" t="str">
        <f>IF(A814&gt;'PL2'!$C$2+553,IF(A814='PL2'!$C$2+554,1,O813+1), "")</f>
        <v/>
      </c>
    </row>
    <row r="815" spans="1:15" x14ac:dyDescent="0.55000000000000004">
      <c r="A815">
        <v>813</v>
      </c>
      <c r="B815" s="2">
        <v>40635</v>
      </c>
      <c r="C815">
        <v>2.439999952912331E-2</v>
      </c>
      <c r="D815">
        <v>0.60005801916122437</v>
      </c>
      <c r="E815">
        <v>9002.740234375</v>
      </c>
      <c r="F815" s="20">
        <f t="shared" si="32"/>
        <v>366.07603009226534</v>
      </c>
      <c r="G815">
        <v>0.78200000524520874</v>
      </c>
      <c r="H815">
        <v>286.27099609375</v>
      </c>
      <c r="I815" s="19">
        <f t="shared" si="33"/>
        <v>7040.1429105025018</v>
      </c>
      <c r="K815" s="70">
        <f t="shared" si="34"/>
        <v>-1</v>
      </c>
      <c r="L815" s="3">
        <f>IF(AND(O815&gt;0,O815&lt;366),+'PL2'!$N$3+1,IF(AND(O815&gt;365,O815&lt;731),+'PL2'!$O$3+1,IF(AND(O815&gt;730,O815&lt;1096),+'PL2'!$P$3+1,IF(AND(O815&gt;1095,O815&lt;1461),+'PL2'!$Q$3+1,IF(AND(O815&gt;1460,O815&lt;3000),+'PL2'!$R$3+1,0)))))</f>
        <v>0</v>
      </c>
      <c r="M815" s="3">
        <f>IF(AND(O815&gt;0,O815&lt;366),+'PL2'!$N$2+1,IF(AND(O815&gt;365,O815&lt;731),+'PL2'!$O$2+1,IF(AND(O815&gt;730,O815&lt;1096),+'PL2'!$P$2+1,IF(AND(O815&gt;1095,O815&lt;1461),+'PL2'!$Q$2+1,IF(AND(O815&gt;1460,O815&lt;1826),+'PL2'!$R$2+1,IF(AND(O815&gt;1825,O815&lt;2190),+'PL2'!$S$2+1,0))))))</f>
        <v>0</v>
      </c>
      <c r="N815" s="70">
        <f t="shared" si="35"/>
        <v>-1</v>
      </c>
      <c r="O815" s="19" t="str">
        <f>IF(A815&gt;'PL2'!$C$2+553,IF(A815='PL2'!$C$2+554,1,O814+1), "")</f>
        <v/>
      </c>
    </row>
    <row r="816" spans="1:15" x14ac:dyDescent="0.55000000000000004">
      <c r="A816">
        <v>814</v>
      </c>
      <c r="B816" s="2">
        <v>40636</v>
      </c>
      <c r="C816">
        <v>2.4499999359250069E-2</v>
      </c>
      <c r="D816">
        <v>0.57262700796127319</v>
      </c>
      <c r="E816">
        <v>8754.25</v>
      </c>
      <c r="F816" s="20">
        <f t="shared" si="32"/>
        <v>374.55292259847471</v>
      </c>
      <c r="G816">
        <v>0.77899998426437378</v>
      </c>
      <c r="H816">
        <v>291.77700805664063</v>
      </c>
      <c r="I816" s="19">
        <f t="shared" si="33"/>
        <v>6819.5606122463942</v>
      </c>
      <c r="K816" s="70">
        <f t="shared" si="34"/>
        <v>-1</v>
      </c>
      <c r="L816" s="3">
        <f>IF(AND(O816&gt;0,O816&lt;366),+'PL2'!$N$3+1,IF(AND(O816&gt;365,O816&lt;731),+'PL2'!$O$3+1,IF(AND(O816&gt;730,O816&lt;1096),+'PL2'!$P$3+1,IF(AND(O816&gt;1095,O816&lt;1461),+'PL2'!$Q$3+1,IF(AND(O816&gt;1460,O816&lt;3000),+'PL2'!$R$3+1,0)))))</f>
        <v>0</v>
      </c>
      <c r="M816" s="3">
        <f>IF(AND(O816&gt;0,O816&lt;366),+'PL2'!$N$2+1,IF(AND(O816&gt;365,O816&lt;731),+'PL2'!$O$2+1,IF(AND(O816&gt;730,O816&lt;1096),+'PL2'!$P$2+1,IF(AND(O816&gt;1095,O816&lt;1461),+'PL2'!$Q$2+1,IF(AND(O816&gt;1460,O816&lt;1826),+'PL2'!$R$2+1,IF(AND(O816&gt;1825,O816&lt;2190),+'PL2'!$S$2+1,0))))))</f>
        <v>0</v>
      </c>
      <c r="N816" s="70">
        <f t="shared" si="35"/>
        <v>-1</v>
      </c>
      <c r="O816" s="19" t="str">
        <f>IF(A816&gt;'PL2'!$C$2+553,IF(A816='PL2'!$C$2+554,1,O815+1), "")</f>
        <v/>
      </c>
    </row>
    <row r="817" spans="1:15" x14ac:dyDescent="0.55000000000000004">
      <c r="A817">
        <v>815</v>
      </c>
      <c r="B817" s="2">
        <v>40637</v>
      </c>
      <c r="C817">
        <v>2.4499999359250069E-2</v>
      </c>
      <c r="D817">
        <v>0.57262700796127319</v>
      </c>
      <c r="E817">
        <v>8905.6796875</v>
      </c>
      <c r="F817" s="20">
        <f t="shared" si="32"/>
        <v>381.0318821919634</v>
      </c>
      <c r="G817">
        <v>0.68000000715255737</v>
      </c>
      <c r="H817">
        <v>259.10198974609381</v>
      </c>
      <c r="I817" s="19">
        <f t="shared" si="33"/>
        <v>6055.8622511983849</v>
      </c>
      <c r="K817" s="70">
        <f t="shared" si="34"/>
        <v>-1</v>
      </c>
      <c r="L817" s="3">
        <f>IF(AND(O817&gt;0,O817&lt;366),+'PL2'!$N$3+1,IF(AND(O817&gt;365,O817&lt;731),+'PL2'!$O$3+1,IF(AND(O817&gt;730,O817&lt;1096),+'PL2'!$P$3+1,IF(AND(O817&gt;1095,O817&lt;1461),+'PL2'!$Q$3+1,IF(AND(O817&gt;1460,O817&lt;3000),+'PL2'!$R$3+1,0)))))</f>
        <v>0</v>
      </c>
      <c r="M817" s="3">
        <f>IF(AND(O817&gt;0,O817&lt;366),+'PL2'!$N$2+1,IF(AND(O817&gt;365,O817&lt;731),+'PL2'!$O$2+1,IF(AND(O817&gt;730,O817&lt;1096),+'PL2'!$P$2+1,IF(AND(O817&gt;1095,O817&lt;1461),+'PL2'!$Q$2+1,IF(AND(O817&gt;1460,O817&lt;1826),+'PL2'!$R$2+1,IF(AND(O817&gt;1825,O817&lt;2190),+'PL2'!$S$2+1,0))))))</f>
        <v>0</v>
      </c>
      <c r="N817" s="70">
        <f t="shared" si="35"/>
        <v>-1</v>
      </c>
      <c r="O817" s="19" t="str">
        <f>IF(A817&gt;'PL2'!$C$2+553,IF(A817='PL2'!$C$2+554,1,O816+1), "")</f>
        <v/>
      </c>
    </row>
    <row r="818" spans="1:15" x14ac:dyDescent="0.55000000000000004">
      <c r="A818">
        <v>816</v>
      </c>
      <c r="B818" s="2">
        <v>40638</v>
      </c>
      <c r="C818">
        <v>2.4499999359250069E-2</v>
      </c>
      <c r="D818">
        <v>0.69263899326324463</v>
      </c>
      <c r="E818">
        <v>9705.26953125</v>
      </c>
      <c r="F818" s="20">
        <f t="shared" si="32"/>
        <v>343.29441398717756</v>
      </c>
      <c r="G818">
        <v>0.70999997854232788</v>
      </c>
      <c r="H818">
        <v>243.73899841308591</v>
      </c>
      <c r="I818" s="19">
        <f t="shared" si="33"/>
        <v>6890.7411589350086</v>
      </c>
      <c r="K818" s="70">
        <f t="shared" si="34"/>
        <v>-1</v>
      </c>
      <c r="L818" s="3">
        <f>IF(AND(O818&gt;0,O818&lt;366),+'PL2'!$N$3+1,IF(AND(O818&gt;365,O818&lt;731),+'PL2'!$O$3+1,IF(AND(O818&gt;730,O818&lt;1096),+'PL2'!$P$3+1,IF(AND(O818&gt;1095,O818&lt;1461),+'PL2'!$Q$3+1,IF(AND(O818&gt;1460,O818&lt;3000),+'PL2'!$R$3+1,0)))))</f>
        <v>0</v>
      </c>
      <c r="M818" s="3">
        <f>IF(AND(O818&gt;0,O818&lt;366),+'PL2'!$N$2+1,IF(AND(O818&gt;365,O818&lt;731),+'PL2'!$O$2+1,IF(AND(O818&gt;730,O818&lt;1096),+'PL2'!$P$2+1,IF(AND(O818&gt;1095,O818&lt;1461),+'PL2'!$Q$2+1,IF(AND(O818&gt;1460,O818&lt;1826),+'PL2'!$R$2+1,IF(AND(O818&gt;1825,O818&lt;2190),+'PL2'!$S$2+1,0))))))</f>
        <v>0</v>
      </c>
      <c r="N818" s="70">
        <f t="shared" si="35"/>
        <v>-1</v>
      </c>
      <c r="O818" s="19" t="str">
        <f>IF(A818&gt;'PL2'!$C$2+553,IF(A818='PL2'!$C$2+554,1,O817+1), "")</f>
        <v/>
      </c>
    </row>
    <row r="819" spans="1:15" x14ac:dyDescent="0.55000000000000004">
      <c r="A819">
        <v>817</v>
      </c>
      <c r="B819" s="2">
        <v>40639</v>
      </c>
      <c r="C819">
        <v>2.4599999189376831E-2</v>
      </c>
      <c r="D819">
        <v>0.69263899326324463</v>
      </c>
      <c r="E819">
        <v>7404.89013671875</v>
      </c>
      <c r="F819" s="20">
        <f t="shared" si="32"/>
        <v>262.99456590292459</v>
      </c>
      <c r="G819">
        <v>0.74000000953674316</v>
      </c>
      <c r="H819">
        <v>194.6159973144531</v>
      </c>
      <c r="I819" s="19">
        <f t="shared" si="33"/>
        <v>5479.6187717904104</v>
      </c>
      <c r="K819" s="70">
        <f t="shared" si="34"/>
        <v>-1</v>
      </c>
      <c r="L819" s="3">
        <f>IF(AND(O819&gt;0,O819&lt;366),+'PL2'!$N$3+1,IF(AND(O819&gt;365,O819&lt;731),+'PL2'!$O$3+1,IF(AND(O819&gt;730,O819&lt;1096),+'PL2'!$P$3+1,IF(AND(O819&gt;1095,O819&lt;1461),+'PL2'!$Q$3+1,IF(AND(O819&gt;1460,O819&lt;3000),+'PL2'!$R$3+1,0)))))</f>
        <v>0</v>
      </c>
      <c r="M819" s="3">
        <f>IF(AND(O819&gt;0,O819&lt;366),+'PL2'!$N$2+1,IF(AND(O819&gt;365,O819&lt;731),+'PL2'!$O$2+1,IF(AND(O819&gt;730,O819&lt;1096),+'PL2'!$P$2+1,IF(AND(O819&gt;1095,O819&lt;1461),+'PL2'!$Q$2+1,IF(AND(O819&gt;1460,O819&lt;1826),+'PL2'!$R$2+1,IF(AND(O819&gt;1825,O819&lt;2190),+'PL2'!$S$2+1,0))))))</f>
        <v>0</v>
      </c>
      <c r="N819" s="70">
        <f t="shared" si="35"/>
        <v>-1</v>
      </c>
      <c r="O819" s="19" t="str">
        <f>IF(A819&gt;'PL2'!$C$2+553,IF(A819='PL2'!$C$2+554,1,O818+1), "")</f>
        <v/>
      </c>
    </row>
    <row r="820" spans="1:15" x14ac:dyDescent="0.55000000000000004">
      <c r="A820">
        <v>818</v>
      </c>
      <c r="B820" s="2">
        <v>40640</v>
      </c>
      <c r="C820">
        <v>2.4599999189376831E-2</v>
      </c>
      <c r="D820">
        <v>0.66313499212265015</v>
      </c>
      <c r="E820">
        <v>7352.990234375</v>
      </c>
      <c r="F820" s="20">
        <f t="shared" si="32"/>
        <v>272.77033477923516</v>
      </c>
      <c r="G820">
        <v>0.75379997491836548</v>
      </c>
      <c r="H820">
        <v>205.61399841308591</v>
      </c>
      <c r="I820" s="19">
        <f t="shared" si="33"/>
        <v>5542.6838542468613</v>
      </c>
      <c r="K820" s="70">
        <f t="shared" si="34"/>
        <v>-1</v>
      </c>
      <c r="L820" s="3">
        <f>IF(AND(O820&gt;0,O820&lt;366),+'PL2'!$N$3+1,IF(AND(O820&gt;365,O820&lt;731),+'PL2'!$O$3+1,IF(AND(O820&gt;730,O820&lt;1096),+'PL2'!$P$3+1,IF(AND(O820&gt;1095,O820&lt;1461),+'PL2'!$Q$3+1,IF(AND(O820&gt;1460,O820&lt;3000),+'PL2'!$R$3+1,0)))))</f>
        <v>0</v>
      </c>
      <c r="M820" s="3">
        <f>IF(AND(O820&gt;0,O820&lt;366),+'PL2'!$N$2+1,IF(AND(O820&gt;365,O820&lt;731),+'PL2'!$O$2+1,IF(AND(O820&gt;730,O820&lt;1096),+'PL2'!$P$2+1,IF(AND(O820&gt;1095,O820&lt;1461),+'PL2'!$Q$2+1,IF(AND(O820&gt;1460,O820&lt;1826),+'PL2'!$R$2+1,IF(AND(O820&gt;1825,O820&lt;2190),+'PL2'!$S$2+1,0))))))</f>
        <v>0</v>
      </c>
      <c r="N820" s="70">
        <f t="shared" si="35"/>
        <v>-1</v>
      </c>
      <c r="O820" s="19" t="str">
        <f>IF(A820&gt;'PL2'!$C$2+553,IF(A820='PL2'!$C$2+554,1,O819+1), "")</f>
        <v/>
      </c>
    </row>
    <row r="821" spans="1:15" x14ac:dyDescent="0.55000000000000004">
      <c r="A821">
        <v>819</v>
      </c>
      <c r="B821" s="2">
        <v>40641</v>
      </c>
      <c r="C821">
        <v>2.4599999189376831E-2</v>
      </c>
      <c r="D821">
        <v>0.66313499212265015</v>
      </c>
      <c r="E821">
        <v>8304.1201171875</v>
      </c>
      <c r="F821" s="20">
        <f t="shared" si="32"/>
        <v>308.05394162266958</v>
      </c>
      <c r="G821">
        <v>0.75</v>
      </c>
      <c r="H821">
        <v>231.03999328613281</v>
      </c>
      <c r="I821" s="19">
        <f t="shared" si="33"/>
        <v>6228.090087890625</v>
      </c>
      <c r="K821" s="70">
        <f t="shared" si="34"/>
        <v>-1</v>
      </c>
      <c r="L821" s="3">
        <f>IF(AND(O821&gt;0,O821&lt;366),+'PL2'!$N$3+1,IF(AND(O821&gt;365,O821&lt;731),+'PL2'!$O$3+1,IF(AND(O821&gt;730,O821&lt;1096),+'PL2'!$P$3+1,IF(AND(O821&gt;1095,O821&lt;1461),+'PL2'!$Q$3+1,IF(AND(O821&gt;1460,O821&lt;3000),+'PL2'!$R$3+1,0)))))</f>
        <v>0</v>
      </c>
      <c r="M821" s="3">
        <f>IF(AND(O821&gt;0,O821&lt;366),+'PL2'!$N$2+1,IF(AND(O821&gt;365,O821&lt;731),+'PL2'!$O$2+1,IF(AND(O821&gt;730,O821&lt;1096),+'PL2'!$P$2+1,IF(AND(O821&gt;1095,O821&lt;1461),+'PL2'!$Q$2+1,IF(AND(O821&gt;1460,O821&lt;1826),+'PL2'!$R$2+1,IF(AND(O821&gt;1825,O821&lt;2190),+'PL2'!$S$2+1,0))))))</f>
        <v>0</v>
      </c>
      <c r="N821" s="70">
        <f t="shared" si="35"/>
        <v>-1</v>
      </c>
      <c r="O821" s="19" t="str">
        <f>IF(A821&gt;'PL2'!$C$2+553,IF(A821='PL2'!$C$2+554,1,O820+1), "")</f>
        <v/>
      </c>
    </row>
    <row r="822" spans="1:15" x14ac:dyDescent="0.55000000000000004">
      <c r="A822">
        <v>820</v>
      </c>
      <c r="B822" s="2">
        <v>40642</v>
      </c>
      <c r="C822">
        <v>2.4700000882148739E-2</v>
      </c>
      <c r="D822">
        <v>0.65085399150848389</v>
      </c>
      <c r="E822">
        <v>7804.2099609375</v>
      </c>
      <c r="F822" s="20">
        <f t="shared" si="32"/>
        <v>296.17087001780726</v>
      </c>
      <c r="G822">
        <v>0.73000001907348633</v>
      </c>
      <c r="H822">
        <v>216.20500183105469</v>
      </c>
      <c r="I822" s="19">
        <f t="shared" si="33"/>
        <v>5697.073420337867</v>
      </c>
      <c r="K822" s="70">
        <f t="shared" si="34"/>
        <v>-1</v>
      </c>
      <c r="L822" s="3">
        <f>IF(AND(O822&gt;0,O822&lt;366),+'PL2'!$N$3+1,IF(AND(O822&gt;365,O822&lt;731),+'PL2'!$O$3+1,IF(AND(O822&gt;730,O822&lt;1096),+'PL2'!$P$3+1,IF(AND(O822&gt;1095,O822&lt;1461),+'PL2'!$Q$3+1,IF(AND(O822&gt;1460,O822&lt;3000),+'PL2'!$R$3+1,0)))))</f>
        <v>0</v>
      </c>
      <c r="M822" s="3">
        <f>IF(AND(O822&gt;0,O822&lt;366),+'PL2'!$N$2+1,IF(AND(O822&gt;365,O822&lt;731),+'PL2'!$O$2+1,IF(AND(O822&gt;730,O822&lt;1096),+'PL2'!$P$2+1,IF(AND(O822&gt;1095,O822&lt;1461),+'PL2'!$Q$2+1,IF(AND(O822&gt;1460,O822&lt;1826),+'PL2'!$R$2+1,IF(AND(O822&gt;1825,O822&lt;2190),+'PL2'!$S$2+1,0))))))</f>
        <v>0</v>
      </c>
      <c r="N822" s="70">
        <f t="shared" si="35"/>
        <v>-1</v>
      </c>
      <c r="O822" s="19" t="str">
        <f>IF(A822&gt;'PL2'!$C$2+553,IF(A822='PL2'!$C$2+554,1,O821+1), "")</f>
        <v/>
      </c>
    </row>
    <row r="823" spans="1:15" x14ac:dyDescent="0.55000000000000004">
      <c r="A823">
        <v>821</v>
      </c>
      <c r="B823" s="2">
        <v>40643</v>
      </c>
      <c r="C823">
        <v>2.4700000882148739E-2</v>
      </c>
      <c r="D823">
        <v>0.65085399150848389</v>
      </c>
      <c r="E823">
        <v>8655.25</v>
      </c>
      <c r="F823" s="20">
        <f t="shared" si="32"/>
        <v>328.46795967207521</v>
      </c>
      <c r="G823">
        <v>0.7368999719619751</v>
      </c>
      <c r="H823">
        <v>242.0480041503906</v>
      </c>
      <c r="I823" s="19">
        <f t="shared" si="33"/>
        <v>6378.053482323885</v>
      </c>
      <c r="K823" s="70">
        <f t="shared" si="34"/>
        <v>-1</v>
      </c>
      <c r="L823" s="3">
        <f>IF(AND(O823&gt;0,O823&lt;366),+'PL2'!$N$3+1,IF(AND(O823&gt;365,O823&lt;731),+'PL2'!$O$3+1,IF(AND(O823&gt;730,O823&lt;1096),+'PL2'!$P$3+1,IF(AND(O823&gt;1095,O823&lt;1461),+'PL2'!$Q$3+1,IF(AND(O823&gt;1460,O823&lt;3000),+'PL2'!$R$3+1,0)))))</f>
        <v>0</v>
      </c>
      <c r="M823" s="3">
        <f>IF(AND(O823&gt;0,O823&lt;366),+'PL2'!$N$2+1,IF(AND(O823&gt;365,O823&lt;731),+'PL2'!$O$2+1,IF(AND(O823&gt;730,O823&lt;1096),+'PL2'!$P$2+1,IF(AND(O823&gt;1095,O823&lt;1461),+'PL2'!$Q$2+1,IF(AND(O823&gt;1460,O823&lt;1826),+'PL2'!$R$2+1,IF(AND(O823&gt;1825,O823&lt;2190),+'PL2'!$S$2+1,0))))))</f>
        <v>0</v>
      </c>
      <c r="N823" s="70">
        <f t="shared" si="35"/>
        <v>-1</v>
      </c>
      <c r="O823" s="19" t="str">
        <f>IF(A823&gt;'PL2'!$C$2+553,IF(A823='PL2'!$C$2+554,1,O822+1), "")</f>
        <v/>
      </c>
    </row>
    <row r="824" spans="1:15" x14ac:dyDescent="0.55000000000000004">
      <c r="A824">
        <v>822</v>
      </c>
      <c r="B824" s="2">
        <v>40644</v>
      </c>
      <c r="C824">
        <v>2.4700000882148739E-2</v>
      </c>
      <c r="D824">
        <v>0.63038700819015503</v>
      </c>
      <c r="E824">
        <v>8154.3701171875</v>
      </c>
      <c r="F824" s="20">
        <f t="shared" si="32"/>
        <v>319.50682116079196</v>
      </c>
      <c r="G824">
        <v>0.76999998092651367</v>
      </c>
      <c r="H824">
        <v>246.02000427246091</v>
      </c>
      <c r="I824" s="19">
        <f t="shared" si="33"/>
        <v>6278.8648347021081</v>
      </c>
      <c r="K824" s="70">
        <f t="shared" si="34"/>
        <v>-1</v>
      </c>
      <c r="L824" s="3">
        <f>IF(AND(O824&gt;0,O824&lt;366),+'PL2'!$N$3+1,IF(AND(O824&gt;365,O824&lt;731),+'PL2'!$O$3+1,IF(AND(O824&gt;730,O824&lt;1096),+'PL2'!$P$3+1,IF(AND(O824&gt;1095,O824&lt;1461),+'PL2'!$Q$3+1,IF(AND(O824&gt;1460,O824&lt;3000),+'PL2'!$R$3+1,0)))))</f>
        <v>0</v>
      </c>
      <c r="M824" s="3">
        <f>IF(AND(O824&gt;0,O824&lt;366),+'PL2'!$N$2+1,IF(AND(O824&gt;365,O824&lt;731),+'PL2'!$O$2+1,IF(AND(O824&gt;730,O824&lt;1096),+'PL2'!$P$2+1,IF(AND(O824&gt;1095,O824&lt;1461),+'PL2'!$Q$2+1,IF(AND(O824&gt;1460,O824&lt;1826),+'PL2'!$R$2+1,IF(AND(O824&gt;1825,O824&lt;2190),+'PL2'!$S$2+1,0))))))</f>
        <v>0</v>
      </c>
      <c r="N824" s="70">
        <f t="shared" si="35"/>
        <v>-1</v>
      </c>
      <c r="O824" s="19" t="str">
        <f>IF(A824&gt;'PL2'!$C$2+553,IF(A824='PL2'!$C$2+554,1,O823+1), "")</f>
        <v/>
      </c>
    </row>
    <row r="825" spans="1:15" x14ac:dyDescent="0.55000000000000004">
      <c r="A825">
        <v>823</v>
      </c>
      <c r="B825" s="2">
        <v>40645</v>
      </c>
      <c r="C825">
        <v>2.4800000712275509E-2</v>
      </c>
      <c r="D825">
        <v>0.63038700819015503</v>
      </c>
      <c r="E825">
        <v>8154.7001953125</v>
      </c>
      <c r="F825" s="20">
        <f t="shared" si="32"/>
        <v>320.81335437537916</v>
      </c>
      <c r="G825">
        <v>0.86000001430511475</v>
      </c>
      <c r="H825">
        <v>275.89898681640619</v>
      </c>
      <c r="I825" s="19">
        <f t="shared" si="33"/>
        <v>7013.042284622672</v>
      </c>
      <c r="K825" s="70">
        <f t="shared" si="34"/>
        <v>-1</v>
      </c>
      <c r="L825" s="3">
        <f>IF(AND(O825&gt;0,O825&lt;366),+'PL2'!$N$3+1,IF(AND(O825&gt;365,O825&lt;731),+'PL2'!$O$3+1,IF(AND(O825&gt;730,O825&lt;1096),+'PL2'!$P$3+1,IF(AND(O825&gt;1095,O825&lt;1461),+'PL2'!$Q$3+1,IF(AND(O825&gt;1460,O825&lt;3000),+'PL2'!$R$3+1,0)))))</f>
        <v>0</v>
      </c>
      <c r="M825" s="3">
        <f>IF(AND(O825&gt;0,O825&lt;366),+'PL2'!$N$2+1,IF(AND(O825&gt;365,O825&lt;731),+'PL2'!$O$2+1,IF(AND(O825&gt;730,O825&lt;1096),+'PL2'!$P$2+1,IF(AND(O825&gt;1095,O825&lt;1461),+'PL2'!$Q$2+1,IF(AND(O825&gt;1460,O825&lt;1826),+'PL2'!$R$2+1,IF(AND(O825&gt;1825,O825&lt;2190),+'PL2'!$S$2+1,0))))))</f>
        <v>0</v>
      </c>
      <c r="N825" s="70">
        <f t="shared" si="35"/>
        <v>-1</v>
      </c>
      <c r="O825" s="19" t="str">
        <f>IF(A825&gt;'PL2'!$C$2+553,IF(A825='PL2'!$C$2+554,1,O824+1), "")</f>
        <v/>
      </c>
    </row>
    <row r="826" spans="1:15" x14ac:dyDescent="0.55000000000000004">
      <c r="A826">
        <v>824</v>
      </c>
      <c r="B826" s="2">
        <v>40646</v>
      </c>
      <c r="C826">
        <v>2.4800000712275509E-2</v>
      </c>
      <c r="D826">
        <v>0.82277798652648926</v>
      </c>
      <c r="E826">
        <v>9704.0595703125</v>
      </c>
      <c r="F826" s="20">
        <f t="shared" si="32"/>
        <v>292.49771894324488</v>
      </c>
      <c r="G826">
        <v>0.92250001430511475</v>
      </c>
      <c r="H826">
        <v>269.82901000976563</v>
      </c>
      <c r="I826" s="19">
        <f t="shared" si="33"/>
        <v>8951.9950924309669</v>
      </c>
      <c r="K826" s="70">
        <f t="shared" si="34"/>
        <v>-1</v>
      </c>
      <c r="L826" s="3">
        <f>IF(AND(O826&gt;0,O826&lt;366),+'PL2'!$N$3+1,IF(AND(O826&gt;365,O826&lt;731),+'PL2'!$O$3+1,IF(AND(O826&gt;730,O826&lt;1096),+'PL2'!$P$3+1,IF(AND(O826&gt;1095,O826&lt;1461),+'PL2'!$Q$3+1,IF(AND(O826&gt;1460,O826&lt;3000),+'PL2'!$R$3+1,0)))))</f>
        <v>0</v>
      </c>
      <c r="M826" s="3">
        <f>IF(AND(O826&gt;0,O826&lt;366),+'PL2'!$N$2+1,IF(AND(O826&gt;365,O826&lt;731),+'PL2'!$O$2+1,IF(AND(O826&gt;730,O826&lt;1096),+'PL2'!$P$2+1,IF(AND(O826&gt;1095,O826&lt;1461),+'PL2'!$Q$2+1,IF(AND(O826&gt;1460,O826&lt;1826),+'PL2'!$R$2+1,IF(AND(O826&gt;1825,O826&lt;2190),+'PL2'!$S$2+1,0))))))</f>
        <v>0</v>
      </c>
      <c r="N826" s="70">
        <f t="shared" si="35"/>
        <v>-1</v>
      </c>
      <c r="O826" s="19" t="str">
        <f>IF(A826&gt;'PL2'!$C$2+553,IF(A826='PL2'!$C$2+554,1,O825+1), "")</f>
        <v/>
      </c>
    </row>
    <row r="827" spans="1:15" x14ac:dyDescent="0.55000000000000004">
      <c r="A827">
        <v>825</v>
      </c>
      <c r="B827" s="2">
        <v>40647</v>
      </c>
      <c r="C827">
        <v>2.4800000712275509E-2</v>
      </c>
      <c r="D827">
        <v>0.82277798652648926</v>
      </c>
      <c r="E827">
        <v>8014.2001953125</v>
      </c>
      <c r="F827" s="20">
        <f t="shared" si="32"/>
        <v>241.56233371184112</v>
      </c>
      <c r="G827">
        <v>1</v>
      </c>
      <c r="H827">
        <v>241.56199645996091</v>
      </c>
      <c r="I827" s="19">
        <f t="shared" si="33"/>
        <v>8014.2001953125</v>
      </c>
      <c r="K827" s="70">
        <f t="shared" si="34"/>
        <v>-1</v>
      </c>
      <c r="L827" s="3">
        <f>IF(AND(O827&gt;0,O827&lt;366),+'PL2'!$N$3+1,IF(AND(O827&gt;365,O827&lt;731),+'PL2'!$O$3+1,IF(AND(O827&gt;730,O827&lt;1096),+'PL2'!$P$3+1,IF(AND(O827&gt;1095,O827&lt;1461),+'PL2'!$Q$3+1,IF(AND(O827&gt;1460,O827&lt;3000),+'PL2'!$R$3+1,0)))))</f>
        <v>0</v>
      </c>
      <c r="M827" s="3">
        <f>IF(AND(O827&gt;0,O827&lt;366),+'PL2'!$N$2+1,IF(AND(O827&gt;365,O827&lt;731),+'PL2'!$O$2+1,IF(AND(O827&gt;730,O827&lt;1096),+'PL2'!$P$2+1,IF(AND(O827&gt;1095,O827&lt;1461),+'PL2'!$Q$2+1,IF(AND(O827&gt;1460,O827&lt;1826),+'PL2'!$R$2+1,IF(AND(O827&gt;1825,O827&lt;2190),+'PL2'!$S$2+1,0))))))</f>
        <v>0</v>
      </c>
      <c r="N827" s="70">
        <f t="shared" si="35"/>
        <v>-1</v>
      </c>
      <c r="O827" s="19" t="str">
        <f>IF(A827&gt;'PL2'!$C$2+553,IF(A827='PL2'!$C$2+554,1,O826+1), "")</f>
        <v/>
      </c>
    </row>
    <row r="828" spans="1:15" x14ac:dyDescent="0.55000000000000004">
      <c r="A828">
        <v>826</v>
      </c>
      <c r="B828" s="2">
        <v>40648</v>
      </c>
      <c r="C828">
        <v>2.4900000542402271E-2</v>
      </c>
      <c r="D828">
        <v>0.55261200666427612</v>
      </c>
      <c r="E828">
        <v>6802.5</v>
      </c>
      <c r="F828" s="20">
        <f t="shared" si="32"/>
        <v>306.51207655101655</v>
      </c>
      <c r="G828">
        <v>0.98989999294281006</v>
      </c>
      <c r="H828">
        <v>303.41598510742188</v>
      </c>
      <c r="I828" s="19">
        <f t="shared" si="33"/>
        <v>6733.7947019934654</v>
      </c>
      <c r="K828" s="70">
        <f t="shared" si="34"/>
        <v>-1</v>
      </c>
      <c r="L828" s="3">
        <f>IF(AND(O828&gt;0,O828&lt;366),+'PL2'!$N$3+1,IF(AND(O828&gt;365,O828&lt;731),+'PL2'!$O$3+1,IF(AND(O828&gt;730,O828&lt;1096),+'PL2'!$P$3+1,IF(AND(O828&gt;1095,O828&lt;1461),+'PL2'!$Q$3+1,IF(AND(O828&gt;1460,O828&lt;3000),+'PL2'!$R$3+1,0)))))</f>
        <v>0</v>
      </c>
      <c r="M828" s="3">
        <f>IF(AND(O828&gt;0,O828&lt;366),+'PL2'!$N$2+1,IF(AND(O828&gt;365,O828&lt;731),+'PL2'!$O$2+1,IF(AND(O828&gt;730,O828&lt;1096),+'PL2'!$P$2+1,IF(AND(O828&gt;1095,O828&lt;1461),+'PL2'!$Q$2+1,IF(AND(O828&gt;1460,O828&lt;1826),+'PL2'!$R$2+1,IF(AND(O828&gt;1825,O828&lt;2190),+'PL2'!$S$2+1,0))))))</f>
        <v>0</v>
      </c>
      <c r="N828" s="70">
        <f t="shared" si="35"/>
        <v>-1</v>
      </c>
      <c r="O828" s="19" t="str">
        <f>IF(A828&gt;'PL2'!$C$2+553,IF(A828='PL2'!$C$2+554,1,O827+1), "")</f>
        <v/>
      </c>
    </row>
    <row r="829" spans="1:15" x14ac:dyDescent="0.55000000000000004">
      <c r="A829">
        <v>827</v>
      </c>
      <c r="B829" s="2">
        <v>40649</v>
      </c>
      <c r="C829">
        <v>2.4900000542402271E-2</v>
      </c>
      <c r="D829">
        <v>0.55261200666427612</v>
      </c>
      <c r="E829">
        <v>8653.66015625</v>
      </c>
      <c r="F829" s="20">
        <f t="shared" si="32"/>
        <v>389.92302010422367</v>
      </c>
      <c r="G829">
        <v>1.0499000549316411</v>
      </c>
      <c r="H829">
        <v>409.3800048828125</v>
      </c>
      <c r="I829" s="19">
        <f t="shared" si="33"/>
        <v>9085.4782734066284</v>
      </c>
      <c r="K829" s="70">
        <f t="shared" si="34"/>
        <v>-1</v>
      </c>
      <c r="L829" s="3">
        <f>IF(AND(O829&gt;0,O829&lt;366),+'PL2'!$N$3+1,IF(AND(O829&gt;365,O829&lt;731),+'PL2'!$O$3+1,IF(AND(O829&gt;730,O829&lt;1096),+'PL2'!$P$3+1,IF(AND(O829&gt;1095,O829&lt;1461),+'PL2'!$Q$3+1,IF(AND(O829&gt;1460,O829&lt;3000),+'PL2'!$R$3+1,0)))))</f>
        <v>0</v>
      </c>
      <c r="M829" s="3">
        <f>IF(AND(O829&gt;0,O829&lt;366),+'PL2'!$N$2+1,IF(AND(O829&gt;365,O829&lt;731),+'PL2'!$O$2+1,IF(AND(O829&gt;730,O829&lt;1096),+'PL2'!$P$2+1,IF(AND(O829&gt;1095,O829&lt;1461),+'PL2'!$Q$2+1,IF(AND(O829&gt;1460,O829&lt;1826),+'PL2'!$R$2+1,IF(AND(O829&gt;1825,O829&lt;2190),+'PL2'!$S$2+1,0))))))</f>
        <v>0</v>
      </c>
      <c r="N829" s="70">
        <f t="shared" si="35"/>
        <v>-1</v>
      </c>
      <c r="O829" s="19" t="str">
        <f>IF(A829&gt;'PL2'!$C$2+553,IF(A829='PL2'!$C$2+554,1,O828+1), "")</f>
        <v/>
      </c>
    </row>
    <row r="830" spans="1:15" x14ac:dyDescent="0.55000000000000004">
      <c r="A830">
        <v>828</v>
      </c>
      <c r="B830" s="2">
        <v>40650</v>
      </c>
      <c r="C830">
        <v>2.4900000542402271E-2</v>
      </c>
      <c r="D830">
        <v>0.72863000631332397</v>
      </c>
      <c r="E830">
        <v>9002.16015625</v>
      </c>
      <c r="F830" s="20">
        <f t="shared" si="32"/>
        <v>307.63733421791989</v>
      </c>
      <c r="G830">
        <v>1.112300038337708</v>
      </c>
      <c r="H830">
        <v>342.18499755859381</v>
      </c>
      <c r="I830" s="19">
        <f t="shared" si="33"/>
        <v>10013.103086919062</v>
      </c>
      <c r="K830" s="70">
        <f t="shared" si="34"/>
        <v>-1</v>
      </c>
      <c r="L830" s="3">
        <f>IF(AND(O830&gt;0,O830&lt;366),+'PL2'!$N$3+1,IF(AND(O830&gt;365,O830&lt;731),+'PL2'!$O$3+1,IF(AND(O830&gt;730,O830&lt;1096),+'PL2'!$P$3+1,IF(AND(O830&gt;1095,O830&lt;1461),+'PL2'!$Q$3+1,IF(AND(O830&gt;1460,O830&lt;3000),+'PL2'!$R$3+1,0)))))</f>
        <v>0</v>
      </c>
      <c r="M830" s="3">
        <f>IF(AND(O830&gt;0,O830&lt;366),+'PL2'!$N$2+1,IF(AND(O830&gt;365,O830&lt;731),+'PL2'!$O$2+1,IF(AND(O830&gt;730,O830&lt;1096),+'PL2'!$P$2+1,IF(AND(O830&gt;1095,O830&lt;1461),+'PL2'!$Q$2+1,IF(AND(O830&gt;1460,O830&lt;1826),+'PL2'!$R$2+1,IF(AND(O830&gt;1825,O830&lt;2190),+'PL2'!$S$2+1,0))))))</f>
        <v>0</v>
      </c>
      <c r="N830" s="70">
        <f t="shared" si="35"/>
        <v>-1</v>
      </c>
      <c r="O830" s="19" t="str">
        <f>IF(A830&gt;'PL2'!$C$2+553,IF(A830='PL2'!$C$2+554,1,O829+1), "")</f>
        <v/>
      </c>
    </row>
    <row r="831" spans="1:15" x14ac:dyDescent="0.55000000000000004">
      <c r="A831">
        <v>829</v>
      </c>
      <c r="B831" s="2">
        <v>40651</v>
      </c>
      <c r="C831">
        <v>2.500000037252903E-2</v>
      </c>
      <c r="D831">
        <v>0.72863000631332397</v>
      </c>
      <c r="E831">
        <v>7403.27978515625</v>
      </c>
      <c r="F831" s="20">
        <f t="shared" si="32"/>
        <v>254.01369115075161</v>
      </c>
      <c r="G831">
        <v>1.1619999408721919</v>
      </c>
      <c r="H831">
        <v>295.16400146484381</v>
      </c>
      <c r="I831" s="19">
        <f t="shared" si="33"/>
        <v>8602.610672611856</v>
      </c>
      <c r="K831" s="70">
        <f t="shared" si="34"/>
        <v>-1</v>
      </c>
      <c r="L831" s="3">
        <f>IF(AND(O831&gt;0,O831&lt;366),+'PL2'!$N$3+1,IF(AND(O831&gt;365,O831&lt;731),+'PL2'!$O$3+1,IF(AND(O831&gt;730,O831&lt;1096),+'PL2'!$P$3+1,IF(AND(O831&gt;1095,O831&lt;1461),+'PL2'!$Q$3+1,IF(AND(O831&gt;1460,O831&lt;3000),+'PL2'!$R$3+1,0)))))</f>
        <v>0</v>
      </c>
      <c r="M831" s="3">
        <f>IF(AND(O831&gt;0,O831&lt;366),+'PL2'!$N$2+1,IF(AND(O831&gt;365,O831&lt;731),+'PL2'!$O$2+1,IF(AND(O831&gt;730,O831&lt;1096),+'PL2'!$P$2+1,IF(AND(O831&gt;1095,O831&lt;1461),+'PL2'!$Q$2+1,IF(AND(O831&gt;1460,O831&lt;1826),+'PL2'!$R$2+1,IF(AND(O831&gt;1825,O831&lt;2190),+'PL2'!$S$2+1,0))))))</f>
        <v>0</v>
      </c>
      <c r="N831" s="70">
        <f t="shared" si="35"/>
        <v>-1</v>
      </c>
      <c r="O831" s="19" t="str">
        <f>IF(A831&gt;'PL2'!$C$2+553,IF(A831='PL2'!$C$2+554,1,O830+1), "")</f>
        <v/>
      </c>
    </row>
    <row r="832" spans="1:15" x14ac:dyDescent="0.55000000000000004">
      <c r="A832">
        <v>830</v>
      </c>
      <c r="B832" s="2">
        <v>40652</v>
      </c>
      <c r="C832">
        <v>2.500000037252903E-2</v>
      </c>
      <c r="D832">
        <v>0.64727801084518433</v>
      </c>
      <c r="E832">
        <v>7705.64990234375</v>
      </c>
      <c r="F832" s="20">
        <f t="shared" si="32"/>
        <v>297.61747997221539</v>
      </c>
      <c r="G832">
        <v>1.197900056838989</v>
      </c>
      <c r="H832">
        <v>356.5159912109375</v>
      </c>
      <c r="I832" s="19">
        <f t="shared" si="33"/>
        <v>9230.5984559989283</v>
      </c>
      <c r="K832" s="70">
        <f t="shared" si="34"/>
        <v>-1</v>
      </c>
      <c r="L832" s="3">
        <f>IF(AND(O832&gt;0,O832&lt;366),+'PL2'!$N$3+1,IF(AND(O832&gt;365,O832&lt;731),+'PL2'!$O$3+1,IF(AND(O832&gt;730,O832&lt;1096),+'PL2'!$P$3+1,IF(AND(O832&gt;1095,O832&lt;1461),+'PL2'!$Q$3+1,IF(AND(O832&gt;1460,O832&lt;3000),+'PL2'!$R$3+1,0)))))</f>
        <v>0</v>
      </c>
      <c r="M832" s="3">
        <f>IF(AND(O832&gt;0,O832&lt;366),+'PL2'!$N$2+1,IF(AND(O832&gt;365,O832&lt;731),+'PL2'!$O$2+1,IF(AND(O832&gt;730,O832&lt;1096),+'PL2'!$P$2+1,IF(AND(O832&gt;1095,O832&lt;1461),+'PL2'!$Q$2+1,IF(AND(O832&gt;1460,O832&lt;1826),+'PL2'!$R$2+1,IF(AND(O832&gt;1825,O832&lt;2190),+'PL2'!$S$2+1,0))))))</f>
        <v>0</v>
      </c>
      <c r="N832" s="70">
        <f t="shared" si="35"/>
        <v>-1</v>
      </c>
      <c r="O832" s="19" t="str">
        <f>IF(A832&gt;'PL2'!$C$2+553,IF(A832='PL2'!$C$2+554,1,O831+1), "")</f>
        <v/>
      </c>
    </row>
    <row r="833" spans="1:15" x14ac:dyDescent="0.55000000000000004">
      <c r="A833">
        <v>831</v>
      </c>
      <c r="B833" s="2">
        <v>40653</v>
      </c>
      <c r="C833">
        <v>2.500000037252903E-2</v>
      </c>
      <c r="D833">
        <v>0.64727801084518433</v>
      </c>
      <c r="E833">
        <v>7207.14990234375</v>
      </c>
      <c r="F833" s="20">
        <f t="shared" si="32"/>
        <v>278.36377449034245</v>
      </c>
      <c r="G833">
        <v>1.142099976539612</v>
      </c>
      <c r="H833">
        <v>317.91900634765619</v>
      </c>
      <c r="I833" s="19">
        <f t="shared" si="33"/>
        <v>8231.2857343842643</v>
      </c>
      <c r="K833" s="70">
        <f t="shared" si="34"/>
        <v>-1</v>
      </c>
      <c r="L833" s="3">
        <f>IF(AND(O833&gt;0,O833&lt;366),+'PL2'!$N$3+1,IF(AND(O833&gt;365,O833&lt;731),+'PL2'!$O$3+1,IF(AND(O833&gt;730,O833&lt;1096),+'PL2'!$P$3+1,IF(AND(O833&gt;1095,O833&lt;1461),+'PL2'!$Q$3+1,IF(AND(O833&gt;1460,O833&lt;3000),+'PL2'!$R$3+1,0)))))</f>
        <v>0</v>
      </c>
      <c r="M833" s="3">
        <f>IF(AND(O833&gt;0,O833&lt;366),+'PL2'!$N$2+1,IF(AND(O833&gt;365,O833&lt;731),+'PL2'!$O$2+1,IF(AND(O833&gt;730,O833&lt;1096),+'PL2'!$P$2+1,IF(AND(O833&gt;1095,O833&lt;1461),+'PL2'!$Q$2+1,IF(AND(O833&gt;1460,O833&lt;1826),+'PL2'!$R$2+1,IF(AND(O833&gt;1825,O833&lt;2190),+'PL2'!$S$2+1,0))))))</f>
        <v>0</v>
      </c>
      <c r="N833" s="70">
        <f t="shared" si="35"/>
        <v>-1</v>
      </c>
      <c r="O833" s="19" t="str">
        <f>IF(A833&gt;'PL2'!$C$2+553,IF(A833='PL2'!$C$2+554,1,O832+1), "")</f>
        <v/>
      </c>
    </row>
    <row r="834" spans="1:15" x14ac:dyDescent="0.55000000000000004">
      <c r="A834">
        <v>832</v>
      </c>
      <c r="B834" s="2">
        <v>40654</v>
      </c>
      <c r="C834">
        <v>2.5100000202655789E-2</v>
      </c>
      <c r="D834">
        <v>0.75745302438735962</v>
      </c>
      <c r="E834">
        <v>7353.3701171875</v>
      </c>
      <c r="F834" s="20">
        <f t="shared" ref="F834:F897" si="36">+(C834/D834)*E834</f>
        <v>243.67133734912761</v>
      </c>
      <c r="G834">
        <v>1.2100000381469731</v>
      </c>
      <c r="H834">
        <v>294.84201049804688</v>
      </c>
      <c r="I834" s="19">
        <f t="shared" ref="I834:I897" si="37">+E834*G834</f>
        <v>8897.5781223056874</v>
      </c>
      <c r="K834" s="70">
        <f t="shared" si="34"/>
        <v>-1</v>
      </c>
      <c r="L834" s="3">
        <f>IF(AND(O834&gt;0,O834&lt;366),+'PL2'!$N$3+1,IF(AND(O834&gt;365,O834&lt;731),+'PL2'!$O$3+1,IF(AND(O834&gt;730,O834&lt;1096),+'PL2'!$P$3+1,IF(AND(O834&gt;1095,O834&lt;1461),+'PL2'!$Q$3+1,IF(AND(O834&gt;1460,O834&lt;3000),+'PL2'!$R$3+1,0)))))</f>
        <v>0</v>
      </c>
      <c r="M834" s="3">
        <f>IF(AND(O834&gt;0,O834&lt;366),+'PL2'!$N$2+1,IF(AND(O834&gt;365,O834&lt;731),+'PL2'!$O$2+1,IF(AND(O834&gt;730,O834&lt;1096),+'PL2'!$P$2+1,IF(AND(O834&gt;1095,O834&lt;1461),+'PL2'!$Q$2+1,IF(AND(O834&gt;1460,O834&lt;1826),+'PL2'!$R$2+1,IF(AND(O834&gt;1825,O834&lt;2190),+'PL2'!$S$2+1,0))))))</f>
        <v>0</v>
      </c>
      <c r="N834" s="70">
        <f t="shared" si="35"/>
        <v>-1</v>
      </c>
      <c r="O834" s="19" t="str">
        <f>IF(A834&gt;'PL2'!$C$2+553,IF(A834='PL2'!$C$2+554,1,O833+1), "")</f>
        <v/>
      </c>
    </row>
    <row r="835" spans="1:15" x14ac:dyDescent="0.55000000000000004">
      <c r="A835">
        <v>833</v>
      </c>
      <c r="B835" s="2">
        <v>40655</v>
      </c>
      <c r="C835">
        <v>2.5100000202655789E-2</v>
      </c>
      <c r="D835">
        <v>0.75745302438735962</v>
      </c>
      <c r="E835">
        <v>8805.2900390625</v>
      </c>
      <c r="F835" s="20">
        <f t="shared" si="36"/>
        <v>291.78414323933885</v>
      </c>
      <c r="G835">
        <v>1.409000039100647</v>
      </c>
      <c r="H835">
        <v>411.12399291992188</v>
      </c>
      <c r="I835" s="19">
        <f t="shared" si="37"/>
        <v>12406.6540093316</v>
      </c>
      <c r="K835" s="70">
        <f t="shared" si="34"/>
        <v>-1</v>
      </c>
      <c r="L835" s="3">
        <f>IF(AND(O835&gt;0,O835&lt;366),+'PL2'!$N$3+1,IF(AND(O835&gt;365,O835&lt;731),+'PL2'!$O$3+1,IF(AND(O835&gt;730,O835&lt;1096),+'PL2'!$P$3+1,IF(AND(O835&gt;1095,O835&lt;1461),+'PL2'!$Q$3+1,IF(AND(O835&gt;1460,O835&lt;3000),+'PL2'!$R$3+1,0)))))</f>
        <v>0</v>
      </c>
      <c r="M835" s="3">
        <f>IF(AND(O835&gt;0,O835&lt;366),+'PL2'!$N$2+1,IF(AND(O835&gt;365,O835&lt;731),+'PL2'!$O$2+1,IF(AND(O835&gt;730,O835&lt;1096),+'PL2'!$P$2+1,IF(AND(O835&gt;1095,O835&lt;1461),+'PL2'!$Q$2+1,IF(AND(O835&gt;1460,O835&lt;1826),+'PL2'!$R$2+1,IF(AND(O835&gt;1825,O835&lt;2190),+'PL2'!$S$2+1,0))))))</f>
        <v>0</v>
      </c>
      <c r="N835" s="70">
        <f t="shared" si="35"/>
        <v>-1</v>
      </c>
      <c r="O835" s="19" t="str">
        <f>IF(A835&gt;'PL2'!$C$2+553,IF(A835='PL2'!$C$2+554,1,O834+1), "")</f>
        <v/>
      </c>
    </row>
    <row r="836" spans="1:15" x14ac:dyDescent="0.55000000000000004">
      <c r="A836">
        <v>834</v>
      </c>
      <c r="B836" s="2">
        <v>40656</v>
      </c>
      <c r="C836">
        <v>2.5100000202655789E-2</v>
      </c>
      <c r="D836">
        <v>0.78040599822998047</v>
      </c>
      <c r="E836">
        <v>8605.26953125</v>
      </c>
      <c r="F836" s="20">
        <f t="shared" si="36"/>
        <v>276.76910155504874</v>
      </c>
      <c r="G836">
        <v>1.7000999450683589</v>
      </c>
      <c r="H836">
        <v>470.53500366210938</v>
      </c>
      <c r="I836" s="19">
        <f t="shared" si="37"/>
        <v>14629.818257376548</v>
      </c>
      <c r="K836" s="70">
        <f t="shared" si="34"/>
        <v>-1</v>
      </c>
      <c r="L836" s="3">
        <f>IF(AND(O836&gt;0,O836&lt;366),+'PL2'!$N$3+1,IF(AND(O836&gt;365,O836&lt;731),+'PL2'!$O$3+1,IF(AND(O836&gt;730,O836&lt;1096),+'PL2'!$P$3+1,IF(AND(O836&gt;1095,O836&lt;1461),+'PL2'!$Q$3+1,IF(AND(O836&gt;1460,O836&lt;3000),+'PL2'!$R$3+1,0)))))</f>
        <v>0</v>
      </c>
      <c r="M836" s="3">
        <f>IF(AND(O836&gt;0,O836&lt;366),+'PL2'!$N$2+1,IF(AND(O836&gt;365,O836&lt;731),+'PL2'!$O$2+1,IF(AND(O836&gt;730,O836&lt;1096),+'PL2'!$P$2+1,IF(AND(O836&gt;1095,O836&lt;1461),+'PL2'!$Q$2+1,IF(AND(O836&gt;1460,O836&lt;1826),+'PL2'!$R$2+1,IF(AND(O836&gt;1825,O836&lt;2190),+'PL2'!$S$2+1,0))))))</f>
        <v>0</v>
      </c>
      <c r="N836" s="70">
        <f t="shared" si="35"/>
        <v>-1</v>
      </c>
      <c r="O836" s="19" t="str">
        <f>IF(A836&gt;'PL2'!$C$2+553,IF(A836='PL2'!$C$2+554,1,O835+1), "")</f>
        <v/>
      </c>
    </row>
    <row r="837" spans="1:15" x14ac:dyDescent="0.55000000000000004">
      <c r="A837">
        <v>835</v>
      </c>
      <c r="B837" s="2">
        <v>40657</v>
      </c>
      <c r="C837">
        <v>2.5200000032782551E-2</v>
      </c>
      <c r="D837">
        <v>0.78040599822998047</v>
      </c>
      <c r="E837">
        <v>8106.64990234375</v>
      </c>
      <c r="F837" s="20">
        <f t="shared" si="36"/>
        <v>261.77089651816971</v>
      </c>
      <c r="G837">
        <v>1.630100011825562</v>
      </c>
      <c r="H837">
        <v>426.7130126953125</v>
      </c>
      <c r="I837" s="19">
        <f t="shared" si="37"/>
        <v>13214.650101676238</v>
      </c>
      <c r="K837" s="70">
        <f t="shared" si="34"/>
        <v>-1</v>
      </c>
      <c r="L837" s="3">
        <f>IF(AND(O837&gt;0,O837&lt;366),+'PL2'!$N$3+1,IF(AND(O837&gt;365,O837&lt;731),+'PL2'!$O$3+1,IF(AND(O837&gt;730,O837&lt;1096),+'PL2'!$P$3+1,IF(AND(O837&gt;1095,O837&lt;1461),+'PL2'!$Q$3+1,IF(AND(O837&gt;1460,O837&lt;3000),+'PL2'!$R$3+1,0)))))</f>
        <v>0</v>
      </c>
      <c r="M837" s="3">
        <f>IF(AND(O837&gt;0,O837&lt;366),+'PL2'!$N$2+1,IF(AND(O837&gt;365,O837&lt;731),+'PL2'!$O$2+1,IF(AND(O837&gt;730,O837&lt;1096),+'PL2'!$P$2+1,IF(AND(O837&gt;1095,O837&lt;1461),+'PL2'!$Q$2+1,IF(AND(O837&gt;1460,O837&lt;1826),+'PL2'!$R$2+1,IF(AND(O837&gt;1825,O837&lt;2190),+'PL2'!$S$2+1,0))))))</f>
        <v>0</v>
      </c>
      <c r="N837" s="70">
        <f t="shared" si="35"/>
        <v>-1</v>
      </c>
      <c r="O837" s="19" t="str">
        <f>IF(A837&gt;'PL2'!$C$2+553,IF(A837='PL2'!$C$2+554,1,O836+1), "")</f>
        <v/>
      </c>
    </row>
    <row r="838" spans="1:15" x14ac:dyDescent="0.55000000000000004">
      <c r="A838">
        <v>836</v>
      </c>
      <c r="B838" s="2">
        <v>40658</v>
      </c>
      <c r="C838">
        <v>2.5200000032782551E-2</v>
      </c>
      <c r="D838">
        <v>0.86303699016571045</v>
      </c>
      <c r="E838">
        <v>9608.7099609375</v>
      </c>
      <c r="F838" s="20">
        <f t="shared" si="36"/>
        <v>280.5667591190155</v>
      </c>
      <c r="G838">
        <v>1.5590000152587891</v>
      </c>
      <c r="H838">
        <v>437.40399169921881</v>
      </c>
      <c r="I838" s="19">
        <f t="shared" si="37"/>
        <v>14979.978975718841</v>
      </c>
      <c r="K838" s="70">
        <f t="shared" si="34"/>
        <v>-1</v>
      </c>
      <c r="L838" s="3">
        <f>IF(AND(O838&gt;0,O838&lt;366),+'PL2'!$N$3+1,IF(AND(O838&gt;365,O838&lt;731),+'PL2'!$O$3+1,IF(AND(O838&gt;730,O838&lt;1096),+'PL2'!$P$3+1,IF(AND(O838&gt;1095,O838&lt;1461),+'PL2'!$Q$3+1,IF(AND(O838&gt;1460,O838&lt;3000),+'PL2'!$R$3+1,0)))))</f>
        <v>0</v>
      </c>
      <c r="M838" s="3">
        <f>IF(AND(O838&gt;0,O838&lt;366),+'PL2'!$N$2+1,IF(AND(O838&gt;365,O838&lt;731),+'PL2'!$O$2+1,IF(AND(O838&gt;730,O838&lt;1096),+'PL2'!$P$2+1,IF(AND(O838&gt;1095,O838&lt;1461),+'PL2'!$Q$2+1,IF(AND(O838&gt;1460,O838&lt;1826),+'PL2'!$R$2+1,IF(AND(O838&gt;1825,O838&lt;2190),+'PL2'!$S$2+1,0))))))</f>
        <v>0</v>
      </c>
      <c r="N838" s="70">
        <f t="shared" si="35"/>
        <v>-1</v>
      </c>
      <c r="O838" s="19" t="str">
        <f>IF(A838&gt;'PL2'!$C$2+553,IF(A838='PL2'!$C$2+554,1,O837+1), "")</f>
        <v/>
      </c>
    </row>
    <row r="839" spans="1:15" x14ac:dyDescent="0.55000000000000004">
      <c r="A839">
        <v>837</v>
      </c>
      <c r="B839" s="2">
        <v>40659</v>
      </c>
      <c r="C839">
        <v>2.5200000032782551E-2</v>
      </c>
      <c r="D839">
        <v>0.86303699016571045</v>
      </c>
      <c r="E839">
        <v>9755.1201171875</v>
      </c>
      <c r="F839" s="20">
        <f t="shared" si="36"/>
        <v>284.84182030914047</v>
      </c>
      <c r="G839">
        <v>1.7948999404907231</v>
      </c>
      <c r="H839">
        <v>511.26300048828119</v>
      </c>
      <c r="I839" s="19">
        <f t="shared" si="37"/>
        <v>17509.464517819699</v>
      </c>
      <c r="K839" s="70">
        <f t="shared" si="34"/>
        <v>-1</v>
      </c>
      <c r="L839" s="3">
        <f>IF(AND(O839&gt;0,O839&lt;366),+'PL2'!$N$3+1,IF(AND(O839&gt;365,O839&lt;731),+'PL2'!$O$3+1,IF(AND(O839&gt;730,O839&lt;1096),+'PL2'!$P$3+1,IF(AND(O839&gt;1095,O839&lt;1461),+'PL2'!$Q$3+1,IF(AND(O839&gt;1460,O839&lt;3000),+'PL2'!$R$3+1,0)))))</f>
        <v>0</v>
      </c>
      <c r="M839" s="3">
        <f>IF(AND(O839&gt;0,O839&lt;366),+'PL2'!$N$2+1,IF(AND(O839&gt;365,O839&lt;731),+'PL2'!$O$2+1,IF(AND(O839&gt;730,O839&lt;1096),+'PL2'!$P$2+1,IF(AND(O839&gt;1095,O839&lt;1461),+'PL2'!$Q$2+1,IF(AND(O839&gt;1460,O839&lt;1826),+'PL2'!$R$2+1,IF(AND(O839&gt;1825,O839&lt;2190),+'PL2'!$S$2+1,0))))))</f>
        <v>0</v>
      </c>
      <c r="N839" s="70">
        <f t="shared" si="35"/>
        <v>-1</v>
      </c>
      <c r="O839" s="19" t="str">
        <f>IF(A839&gt;'PL2'!$C$2+553,IF(A839='PL2'!$C$2+554,1,O838+1), "")</f>
        <v/>
      </c>
    </row>
    <row r="840" spans="1:15" x14ac:dyDescent="0.55000000000000004">
      <c r="A840">
        <v>838</v>
      </c>
      <c r="B840" s="2">
        <v>40660</v>
      </c>
      <c r="C840">
        <v>2.529999986290932E-2</v>
      </c>
      <c r="D840">
        <v>0.87221801280975342</v>
      </c>
      <c r="E840">
        <v>9159.2099609375</v>
      </c>
      <c r="F840" s="20">
        <f t="shared" si="36"/>
        <v>265.67670852106158</v>
      </c>
      <c r="G840">
        <v>1.8999999761581421</v>
      </c>
      <c r="H840">
        <v>504.7860107421875</v>
      </c>
      <c r="I840" s="19">
        <f t="shared" si="37"/>
        <v>17402.498707408668</v>
      </c>
      <c r="K840" s="70">
        <f t="shared" si="34"/>
        <v>-1</v>
      </c>
      <c r="L840" s="3">
        <f>IF(AND(O840&gt;0,O840&lt;366),+'PL2'!$N$3+1,IF(AND(O840&gt;365,O840&lt;731),+'PL2'!$O$3+1,IF(AND(O840&gt;730,O840&lt;1096),+'PL2'!$P$3+1,IF(AND(O840&gt;1095,O840&lt;1461),+'PL2'!$Q$3+1,IF(AND(O840&gt;1460,O840&lt;3000),+'PL2'!$R$3+1,0)))))</f>
        <v>0</v>
      </c>
      <c r="M840" s="3">
        <f>IF(AND(O840&gt;0,O840&lt;366),+'PL2'!$N$2+1,IF(AND(O840&gt;365,O840&lt;731),+'PL2'!$O$2+1,IF(AND(O840&gt;730,O840&lt;1096),+'PL2'!$P$2+1,IF(AND(O840&gt;1095,O840&lt;1461),+'PL2'!$Q$2+1,IF(AND(O840&gt;1460,O840&lt;1826),+'PL2'!$R$2+1,IF(AND(O840&gt;1825,O840&lt;2190),+'PL2'!$S$2+1,0))))))</f>
        <v>0</v>
      </c>
      <c r="N840" s="70">
        <f t="shared" si="35"/>
        <v>-1</v>
      </c>
      <c r="O840" s="19" t="str">
        <f>IF(A840&gt;'PL2'!$C$2+553,IF(A840='PL2'!$C$2+554,1,O839+1), "")</f>
        <v/>
      </c>
    </row>
    <row r="841" spans="1:15" x14ac:dyDescent="0.55000000000000004">
      <c r="A841">
        <v>839</v>
      </c>
      <c r="B841" s="2">
        <v>40661</v>
      </c>
      <c r="C841">
        <v>2.529999986290932E-2</v>
      </c>
      <c r="D841">
        <v>0.87221801280975342</v>
      </c>
      <c r="E841">
        <v>8206.6298828125</v>
      </c>
      <c r="F841" s="20">
        <f t="shared" si="36"/>
        <v>238.04568566665358</v>
      </c>
      <c r="G841">
        <v>2.2105998992919922</v>
      </c>
      <c r="H841">
        <v>526.2239990234375</v>
      </c>
      <c r="I841" s="19">
        <f t="shared" si="37"/>
        <v>18141.575192471966</v>
      </c>
      <c r="K841" s="70">
        <f t="shared" si="34"/>
        <v>-1</v>
      </c>
      <c r="L841" s="3">
        <f>IF(AND(O841&gt;0,O841&lt;366),+'PL2'!$N$3+1,IF(AND(O841&gt;365,O841&lt;731),+'PL2'!$O$3+1,IF(AND(O841&gt;730,O841&lt;1096),+'PL2'!$P$3+1,IF(AND(O841&gt;1095,O841&lt;1461),+'PL2'!$Q$3+1,IF(AND(O841&gt;1460,O841&lt;3000),+'PL2'!$R$3+1,0)))))</f>
        <v>0</v>
      </c>
      <c r="M841" s="3">
        <f>IF(AND(O841&gt;0,O841&lt;366),+'PL2'!$N$2+1,IF(AND(O841&gt;365,O841&lt;731),+'PL2'!$O$2+1,IF(AND(O841&gt;730,O841&lt;1096),+'PL2'!$P$2+1,IF(AND(O841&gt;1095,O841&lt;1461),+'PL2'!$Q$2+1,IF(AND(O841&gt;1460,O841&lt;1826),+'PL2'!$R$2+1,IF(AND(O841&gt;1825,O841&lt;2190),+'PL2'!$S$2+1,0))))))</f>
        <v>0</v>
      </c>
      <c r="N841" s="70">
        <f t="shared" si="35"/>
        <v>-1</v>
      </c>
      <c r="O841" s="19" t="str">
        <f>IF(A841&gt;'PL2'!$C$2+553,IF(A841='PL2'!$C$2+554,1,O840+1), "")</f>
        <v/>
      </c>
    </row>
    <row r="842" spans="1:15" x14ac:dyDescent="0.55000000000000004">
      <c r="A842">
        <v>840</v>
      </c>
      <c r="B842" s="2">
        <v>40662</v>
      </c>
      <c r="C842">
        <v>2.529999986290932E-2</v>
      </c>
      <c r="D842">
        <v>0.92730599641799927</v>
      </c>
      <c r="E842">
        <v>10007.400390625</v>
      </c>
      <c r="F842" s="20">
        <f t="shared" si="36"/>
        <v>273.03525426224314</v>
      </c>
      <c r="G842">
        <v>2.880000114440918</v>
      </c>
      <c r="H842">
        <v>786.34100341796875</v>
      </c>
      <c r="I842" s="19">
        <f t="shared" si="37"/>
        <v>28821.314270256087</v>
      </c>
      <c r="K842" s="70">
        <f t="shared" si="34"/>
        <v>-1</v>
      </c>
      <c r="L842" s="3">
        <f>IF(AND(O842&gt;0,O842&lt;366),+'PL2'!$N$3+1,IF(AND(O842&gt;365,O842&lt;731),+'PL2'!$O$3+1,IF(AND(O842&gt;730,O842&lt;1096),+'PL2'!$P$3+1,IF(AND(O842&gt;1095,O842&lt;1461),+'PL2'!$Q$3+1,IF(AND(O842&gt;1460,O842&lt;3000),+'PL2'!$R$3+1,0)))))</f>
        <v>0</v>
      </c>
      <c r="M842" s="3">
        <f>IF(AND(O842&gt;0,O842&lt;366),+'PL2'!$N$2+1,IF(AND(O842&gt;365,O842&lt;731),+'PL2'!$O$2+1,IF(AND(O842&gt;730,O842&lt;1096),+'PL2'!$P$2+1,IF(AND(O842&gt;1095,O842&lt;1461),+'PL2'!$Q$2+1,IF(AND(O842&gt;1460,O842&lt;1826),+'PL2'!$R$2+1,IF(AND(O842&gt;1825,O842&lt;2190),+'PL2'!$S$2+1,0))))))</f>
        <v>0</v>
      </c>
      <c r="N842" s="70">
        <f t="shared" si="35"/>
        <v>-1</v>
      </c>
      <c r="O842" s="19" t="str">
        <f>IF(A842&gt;'PL2'!$C$2+553,IF(A842='PL2'!$C$2+554,1,O841+1), "")</f>
        <v/>
      </c>
    </row>
    <row r="843" spans="1:15" x14ac:dyDescent="0.55000000000000004">
      <c r="A843">
        <v>841</v>
      </c>
      <c r="B843" s="2">
        <v>40663</v>
      </c>
      <c r="C843">
        <v>2.5399999693036079E-2</v>
      </c>
      <c r="D843">
        <v>0.92730599641799927</v>
      </c>
      <c r="E843">
        <v>9460.33984375</v>
      </c>
      <c r="F843" s="20">
        <f t="shared" si="36"/>
        <v>259.1298126567392</v>
      </c>
      <c r="G843">
        <v>3.5</v>
      </c>
      <c r="H843">
        <v>906.9539794921875</v>
      </c>
      <c r="I843" s="19">
        <f t="shared" si="37"/>
        <v>33111.189453125</v>
      </c>
      <c r="K843" s="70">
        <f t="shared" si="34"/>
        <v>-1</v>
      </c>
      <c r="L843" s="3">
        <f>IF(AND(O843&gt;0,O843&lt;366),+'PL2'!$N$3+1,IF(AND(O843&gt;365,O843&lt;731),+'PL2'!$O$3+1,IF(AND(O843&gt;730,O843&lt;1096),+'PL2'!$P$3+1,IF(AND(O843&gt;1095,O843&lt;1461),+'PL2'!$Q$3+1,IF(AND(O843&gt;1460,O843&lt;3000),+'PL2'!$R$3+1,0)))))</f>
        <v>0</v>
      </c>
      <c r="M843" s="3">
        <f>IF(AND(O843&gt;0,O843&lt;366),+'PL2'!$N$2+1,IF(AND(O843&gt;365,O843&lt;731),+'PL2'!$O$2+1,IF(AND(O843&gt;730,O843&lt;1096),+'PL2'!$P$2+1,IF(AND(O843&gt;1095,O843&lt;1461),+'PL2'!$Q$2+1,IF(AND(O843&gt;1460,O843&lt;1826),+'PL2'!$R$2+1,IF(AND(O843&gt;1825,O843&lt;2190),+'PL2'!$S$2+1,0))))))</f>
        <v>0</v>
      </c>
      <c r="N843" s="70">
        <f t="shared" si="35"/>
        <v>-1</v>
      </c>
      <c r="O843" s="19" t="str">
        <f>IF(A843&gt;'PL2'!$C$2+553,IF(A843='PL2'!$C$2+554,1,O842+1), "")</f>
        <v/>
      </c>
    </row>
    <row r="844" spans="1:15" x14ac:dyDescent="0.55000000000000004">
      <c r="A844">
        <v>842</v>
      </c>
      <c r="B844" s="2">
        <v>40664</v>
      </c>
      <c r="C844">
        <v>2.5399999693036079E-2</v>
      </c>
      <c r="D844">
        <v>1.068539977073669</v>
      </c>
      <c r="E844">
        <v>8961.330078125</v>
      </c>
      <c r="F844" s="20">
        <f t="shared" si="36"/>
        <v>213.01756239100189</v>
      </c>
      <c r="G844">
        <v>3.033099889755249</v>
      </c>
      <c r="H844">
        <v>646.10400390625</v>
      </c>
      <c r="I844" s="19">
        <f t="shared" si="37"/>
        <v>27180.609272021335</v>
      </c>
      <c r="K844" s="70">
        <f t="shared" si="34"/>
        <v>-1</v>
      </c>
      <c r="L844" s="3">
        <f>IF(AND(O844&gt;0,O844&lt;366),+'PL2'!$N$3+1,IF(AND(O844&gt;365,O844&lt;731),+'PL2'!$O$3+1,IF(AND(O844&gt;730,O844&lt;1096),+'PL2'!$P$3+1,IF(AND(O844&gt;1095,O844&lt;1461),+'PL2'!$Q$3+1,IF(AND(O844&gt;1460,O844&lt;3000),+'PL2'!$R$3+1,0)))))</f>
        <v>0</v>
      </c>
      <c r="M844" s="3">
        <f>IF(AND(O844&gt;0,O844&lt;366),+'PL2'!$N$2+1,IF(AND(O844&gt;365,O844&lt;731),+'PL2'!$O$2+1,IF(AND(O844&gt;730,O844&lt;1096),+'PL2'!$P$2+1,IF(AND(O844&gt;1095,O844&lt;1461),+'PL2'!$Q$2+1,IF(AND(O844&gt;1460,O844&lt;1826),+'PL2'!$R$2+1,IF(AND(O844&gt;1825,O844&lt;2190),+'PL2'!$S$2+1,0))))))</f>
        <v>0</v>
      </c>
      <c r="N844" s="70">
        <f t="shared" si="35"/>
        <v>-1</v>
      </c>
      <c r="O844" s="19" t="str">
        <f>IF(A844&gt;'PL2'!$C$2+553,IF(A844='PL2'!$C$2+554,1,O843+1), "")</f>
        <v/>
      </c>
    </row>
    <row r="845" spans="1:15" x14ac:dyDescent="0.55000000000000004">
      <c r="A845">
        <v>843</v>
      </c>
      <c r="B845" s="2">
        <v>40665</v>
      </c>
      <c r="C845">
        <v>2.5399999693036079E-2</v>
      </c>
      <c r="D845">
        <v>1.068539977073669</v>
      </c>
      <c r="E845">
        <v>9854.8095703125</v>
      </c>
      <c r="F845" s="20">
        <f t="shared" si="36"/>
        <v>234.2562425660272</v>
      </c>
      <c r="G845">
        <v>3.2000000476837158</v>
      </c>
      <c r="H845">
        <v>749.6199951171875</v>
      </c>
      <c r="I845" s="19">
        <f t="shared" si="37"/>
        <v>31535.391094913939</v>
      </c>
      <c r="K845" s="70">
        <f t="shared" si="34"/>
        <v>-1</v>
      </c>
      <c r="L845" s="3">
        <f>IF(AND(O845&gt;0,O845&lt;366),+'PL2'!$N$3+1,IF(AND(O845&gt;365,O845&lt;731),+'PL2'!$O$3+1,IF(AND(O845&gt;730,O845&lt;1096),+'PL2'!$P$3+1,IF(AND(O845&gt;1095,O845&lt;1461),+'PL2'!$Q$3+1,IF(AND(O845&gt;1460,O845&lt;3000),+'PL2'!$R$3+1,0)))))</f>
        <v>0</v>
      </c>
      <c r="M845" s="3">
        <f>IF(AND(O845&gt;0,O845&lt;366),+'PL2'!$N$2+1,IF(AND(O845&gt;365,O845&lt;731),+'PL2'!$O$2+1,IF(AND(O845&gt;730,O845&lt;1096),+'PL2'!$P$2+1,IF(AND(O845&gt;1095,O845&lt;1461),+'PL2'!$Q$2+1,IF(AND(O845&gt;1460,O845&lt;1826),+'PL2'!$R$2+1,IF(AND(O845&gt;1825,O845&lt;2190),+'PL2'!$S$2+1,0))))))</f>
        <v>0</v>
      </c>
      <c r="N845" s="70">
        <f t="shared" si="35"/>
        <v>-1</v>
      </c>
      <c r="O845" s="19" t="str">
        <f>IF(A845&gt;'PL2'!$C$2+553,IF(A845='PL2'!$C$2+554,1,O844+1), "")</f>
        <v/>
      </c>
    </row>
    <row r="846" spans="1:15" x14ac:dyDescent="0.55000000000000004">
      <c r="A846">
        <v>844</v>
      </c>
      <c r="B846" s="2">
        <v>40666</v>
      </c>
      <c r="C846">
        <v>2.5499999523162838E-2</v>
      </c>
      <c r="D846">
        <v>1.128509998321533</v>
      </c>
      <c r="E846">
        <v>9804.8203125</v>
      </c>
      <c r="F846" s="20">
        <f t="shared" si="36"/>
        <v>221.55134971361701</v>
      </c>
      <c r="G846">
        <v>3.410000085830688</v>
      </c>
      <c r="H846">
        <v>755.489990234375</v>
      </c>
      <c r="I846" s="19">
        <f t="shared" si="37"/>
        <v>33434.438107179471</v>
      </c>
      <c r="K846" s="70">
        <f t="shared" si="34"/>
        <v>-1</v>
      </c>
      <c r="L846" s="3">
        <f>IF(AND(O846&gt;0,O846&lt;366),+'PL2'!$N$3+1,IF(AND(O846&gt;365,O846&lt;731),+'PL2'!$O$3+1,IF(AND(O846&gt;730,O846&lt;1096),+'PL2'!$P$3+1,IF(AND(O846&gt;1095,O846&lt;1461),+'PL2'!$Q$3+1,IF(AND(O846&gt;1460,O846&lt;3000),+'PL2'!$R$3+1,0)))))</f>
        <v>0</v>
      </c>
      <c r="M846" s="3">
        <f>IF(AND(O846&gt;0,O846&lt;366),+'PL2'!$N$2+1,IF(AND(O846&gt;365,O846&lt;731),+'PL2'!$O$2+1,IF(AND(O846&gt;730,O846&lt;1096),+'PL2'!$P$2+1,IF(AND(O846&gt;1095,O846&lt;1461),+'PL2'!$Q$2+1,IF(AND(O846&gt;1460,O846&lt;1826),+'PL2'!$R$2+1,IF(AND(O846&gt;1825,O846&lt;2190),+'PL2'!$S$2+1,0))))))</f>
        <v>0</v>
      </c>
      <c r="N846" s="70">
        <f t="shared" si="35"/>
        <v>-1</v>
      </c>
      <c r="O846" s="19" t="str">
        <f>IF(A846&gt;'PL2'!$C$2+553,IF(A846='PL2'!$C$2+554,1,O845+1), "")</f>
        <v/>
      </c>
    </row>
    <row r="847" spans="1:15" x14ac:dyDescent="0.55000000000000004">
      <c r="A847">
        <v>845</v>
      </c>
      <c r="B847" s="2">
        <v>40667</v>
      </c>
      <c r="C847">
        <v>2.5499999523162838E-2</v>
      </c>
      <c r="D847">
        <v>1.128509998321533</v>
      </c>
      <c r="E847">
        <v>9856.3603515625</v>
      </c>
      <c r="F847" s="20">
        <f t="shared" si="36"/>
        <v>222.71595700417916</v>
      </c>
      <c r="G847">
        <v>3.4061000347137451</v>
      </c>
      <c r="H847">
        <v>758.593017578125</v>
      </c>
      <c r="I847" s="19">
        <f t="shared" si="37"/>
        <v>33571.749335608212</v>
      </c>
      <c r="K847" s="70">
        <f t="shared" si="34"/>
        <v>-1</v>
      </c>
      <c r="L847" s="3">
        <f>IF(AND(O847&gt;0,O847&lt;366),+'PL2'!$N$3+1,IF(AND(O847&gt;365,O847&lt;731),+'PL2'!$O$3+1,IF(AND(O847&gt;730,O847&lt;1096),+'PL2'!$P$3+1,IF(AND(O847&gt;1095,O847&lt;1461),+'PL2'!$Q$3+1,IF(AND(O847&gt;1460,O847&lt;3000),+'PL2'!$R$3+1,0)))))</f>
        <v>0</v>
      </c>
      <c r="M847" s="3">
        <f>IF(AND(O847&gt;0,O847&lt;366),+'PL2'!$N$2+1,IF(AND(O847&gt;365,O847&lt;731),+'PL2'!$O$2+1,IF(AND(O847&gt;730,O847&lt;1096),+'PL2'!$P$2+1,IF(AND(O847&gt;1095,O847&lt;1461),+'PL2'!$Q$2+1,IF(AND(O847&gt;1460,O847&lt;1826),+'PL2'!$R$2+1,IF(AND(O847&gt;1825,O847&lt;2190),+'PL2'!$S$2+1,0))))))</f>
        <v>0</v>
      </c>
      <c r="N847" s="70">
        <f t="shared" si="35"/>
        <v>-1</v>
      </c>
      <c r="O847" s="19" t="str">
        <f>IF(A847&gt;'PL2'!$C$2+553,IF(A847='PL2'!$C$2+554,1,O846+1), "")</f>
        <v/>
      </c>
    </row>
    <row r="848" spans="1:15" x14ac:dyDescent="0.55000000000000004">
      <c r="A848">
        <v>846</v>
      </c>
      <c r="B848" s="2">
        <v>40668</v>
      </c>
      <c r="C848">
        <v>2.5499999523162838E-2</v>
      </c>
      <c r="D848">
        <v>1.2429900169372561</v>
      </c>
      <c r="E848">
        <v>10959.5</v>
      </c>
      <c r="F848" s="20">
        <f t="shared" si="36"/>
        <v>224.83466557737458</v>
      </c>
      <c r="G848">
        <v>3.3329999446868901</v>
      </c>
      <c r="H848">
        <v>749.3740234375</v>
      </c>
      <c r="I848" s="19">
        <f t="shared" si="37"/>
        <v>36528.012893795974</v>
      </c>
      <c r="K848" s="70">
        <f t="shared" si="34"/>
        <v>-1</v>
      </c>
      <c r="L848" s="3">
        <f>IF(AND(O848&gt;0,O848&lt;366),+'PL2'!$N$3+1,IF(AND(O848&gt;365,O848&lt;731),+'PL2'!$O$3+1,IF(AND(O848&gt;730,O848&lt;1096),+'PL2'!$P$3+1,IF(AND(O848&gt;1095,O848&lt;1461),+'PL2'!$Q$3+1,IF(AND(O848&gt;1460,O848&lt;3000),+'PL2'!$R$3+1,0)))))</f>
        <v>0</v>
      </c>
      <c r="M848" s="3">
        <f>IF(AND(O848&gt;0,O848&lt;366),+'PL2'!$N$2+1,IF(AND(O848&gt;365,O848&lt;731),+'PL2'!$O$2+1,IF(AND(O848&gt;730,O848&lt;1096),+'PL2'!$P$2+1,IF(AND(O848&gt;1095,O848&lt;1461),+'PL2'!$Q$2+1,IF(AND(O848&gt;1460,O848&lt;1826),+'PL2'!$R$2+1,IF(AND(O848&gt;1825,O848&lt;2190),+'PL2'!$S$2+1,0))))))</f>
        <v>0</v>
      </c>
      <c r="N848" s="70">
        <f t="shared" si="35"/>
        <v>-1</v>
      </c>
      <c r="O848" s="19" t="str">
        <f>IF(A848&gt;'PL2'!$C$2+553,IF(A848='PL2'!$C$2+554,1,O847+1), "")</f>
        <v/>
      </c>
    </row>
    <row r="849" spans="1:15" x14ac:dyDescent="0.55000000000000004">
      <c r="A849">
        <v>847</v>
      </c>
      <c r="B849" s="2">
        <v>40669</v>
      </c>
      <c r="C849">
        <v>2.5599999353289601E-2</v>
      </c>
      <c r="D849">
        <v>1.2429900169372561</v>
      </c>
      <c r="E849">
        <v>10907.599609375</v>
      </c>
      <c r="F849" s="20">
        <f t="shared" si="36"/>
        <v>224.64745423618086</v>
      </c>
      <c r="G849">
        <v>3.4500000476837158</v>
      </c>
      <c r="H849">
        <v>775.03399658203125</v>
      </c>
      <c r="I849" s="19">
        <f t="shared" si="37"/>
        <v>37631.21917245863</v>
      </c>
      <c r="K849" s="70">
        <f t="shared" si="34"/>
        <v>-1</v>
      </c>
      <c r="L849" s="3">
        <f>IF(AND(O849&gt;0,O849&lt;366),+'PL2'!$N$3+1,IF(AND(O849&gt;365,O849&lt;731),+'PL2'!$O$3+1,IF(AND(O849&gt;730,O849&lt;1096),+'PL2'!$P$3+1,IF(AND(O849&gt;1095,O849&lt;1461),+'PL2'!$Q$3+1,IF(AND(O849&gt;1460,O849&lt;3000),+'PL2'!$R$3+1,0)))))</f>
        <v>0</v>
      </c>
      <c r="M849" s="3">
        <f>IF(AND(O849&gt;0,O849&lt;366),+'PL2'!$N$2+1,IF(AND(O849&gt;365,O849&lt;731),+'PL2'!$O$2+1,IF(AND(O849&gt;730,O849&lt;1096),+'PL2'!$P$2+1,IF(AND(O849&gt;1095,O849&lt;1461),+'PL2'!$Q$2+1,IF(AND(O849&gt;1460,O849&lt;1826),+'PL2'!$R$2+1,IF(AND(O849&gt;1825,O849&lt;2190),+'PL2'!$S$2+1,0))))))</f>
        <v>0</v>
      </c>
      <c r="N849" s="70">
        <f t="shared" si="35"/>
        <v>-1</v>
      </c>
      <c r="O849" s="19" t="str">
        <f>IF(A849&gt;'PL2'!$C$2+553,IF(A849='PL2'!$C$2+554,1,O848+1), "")</f>
        <v/>
      </c>
    </row>
    <row r="850" spans="1:15" x14ac:dyDescent="0.55000000000000004">
      <c r="A850">
        <v>848</v>
      </c>
      <c r="B850" s="2">
        <v>40670</v>
      </c>
      <c r="C850">
        <v>2.5599999353289601E-2</v>
      </c>
      <c r="D850">
        <v>1.19393002986908</v>
      </c>
      <c r="E850">
        <v>10706.7001953125</v>
      </c>
      <c r="F850" s="20">
        <f t="shared" si="36"/>
        <v>229.57083850711172</v>
      </c>
      <c r="G850">
        <v>3.6410000324249272</v>
      </c>
      <c r="H850">
        <v>835.86700439453125</v>
      </c>
      <c r="I850" s="19">
        <f t="shared" si="37"/>
        <v>38983.095758296789</v>
      </c>
      <c r="K850" s="70">
        <f t="shared" si="34"/>
        <v>-1</v>
      </c>
      <c r="L850" s="3">
        <f>IF(AND(O850&gt;0,O850&lt;366),+'PL2'!$N$3+1,IF(AND(O850&gt;365,O850&lt;731),+'PL2'!$O$3+1,IF(AND(O850&gt;730,O850&lt;1096),+'PL2'!$P$3+1,IF(AND(O850&gt;1095,O850&lt;1461),+'PL2'!$Q$3+1,IF(AND(O850&gt;1460,O850&lt;3000),+'PL2'!$R$3+1,0)))))</f>
        <v>0</v>
      </c>
      <c r="M850" s="3">
        <f>IF(AND(O850&gt;0,O850&lt;366),+'PL2'!$N$2+1,IF(AND(O850&gt;365,O850&lt;731),+'PL2'!$O$2+1,IF(AND(O850&gt;730,O850&lt;1096),+'PL2'!$P$2+1,IF(AND(O850&gt;1095,O850&lt;1461),+'PL2'!$Q$2+1,IF(AND(O850&gt;1460,O850&lt;1826),+'PL2'!$R$2+1,IF(AND(O850&gt;1825,O850&lt;2190),+'PL2'!$S$2+1,0))))))</f>
        <v>0</v>
      </c>
      <c r="N850" s="70">
        <f t="shared" si="35"/>
        <v>-1</v>
      </c>
      <c r="O850" s="19" t="str">
        <f>IF(A850&gt;'PL2'!$C$2+553,IF(A850='PL2'!$C$2+554,1,O849+1), "")</f>
        <v/>
      </c>
    </row>
    <row r="851" spans="1:15" x14ac:dyDescent="0.55000000000000004">
      <c r="A851">
        <v>849</v>
      </c>
      <c r="B851" s="2">
        <v>40671</v>
      </c>
      <c r="C851">
        <v>2.5599999353289601E-2</v>
      </c>
      <c r="D851">
        <v>1.19393002986908</v>
      </c>
      <c r="E851">
        <v>10957.400390625</v>
      </c>
      <c r="F851" s="20">
        <f t="shared" si="36"/>
        <v>234.94629994732134</v>
      </c>
      <c r="G851">
        <v>3.865900039672852</v>
      </c>
      <c r="H851">
        <v>908.27899169921875</v>
      </c>
      <c r="I851" s="19">
        <f t="shared" si="37"/>
        <v>42360.214604828514</v>
      </c>
      <c r="K851" s="70">
        <f t="shared" si="34"/>
        <v>-1</v>
      </c>
      <c r="L851" s="3">
        <f>IF(AND(O851&gt;0,O851&lt;366),+'PL2'!$N$3+1,IF(AND(O851&gt;365,O851&lt;731),+'PL2'!$O$3+1,IF(AND(O851&gt;730,O851&lt;1096),+'PL2'!$P$3+1,IF(AND(O851&gt;1095,O851&lt;1461),+'PL2'!$Q$3+1,IF(AND(O851&gt;1460,O851&lt;3000),+'PL2'!$R$3+1,0)))))</f>
        <v>0</v>
      </c>
      <c r="M851" s="3">
        <f>IF(AND(O851&gt;0,O851&lt;366),+'PL2'!$N$2+1,IF(AND(O851&gt;365,O851&lt;731),+'PL2'!$O$2+1,IF(AND(O851&gt;730,O851&lt;1096),+'PL2'!$P$2+1,IF(AND(O851&gt;1095,O851&lt;1461),+'PL2'!$Q$2+1,IF(AND(O851&gt;1460,O851&lt;1826),+'PL2'!$R$2+1,IF(AND(O851&gt;1825,O851&lt;2190),+'PL2'!$S$2+1,0))))))</f>
        <v>0</v>
      </c>
      <c r="N851" s="70">
        <f t="shared" si="35"/>
        <v>-1</v>
      </c>
      <c r="O851" s="19" t="str">
        <f>IF(A851&gt;'PL2'!$C$2+553,IF(A851='PL2'!$C$2+554,1,O850+1), "")</f>
        <v/>
      </c>
    </row>
    <row r="852" spans="1:15" x14ac:dyDescent="0.55000000000000004">
      <c r="A852">
        <v>850</v>
      </c>
      <c r="B852" s="2">
        <v>40672</v>
      </c>
      <c r="C852">
        <v>2.569999918341637E-2</v>
      </c>
      <c r="D852">
        <v>1.357480049133301</v>
      </c>
      <c r="E852">
        <v>11960.900390625</v>
      </c>
      <c r="F852" s="20">
        <f t="shared" si="36"/>
        <v>226.44541293129652</v>
      </c>
      <c r="G852">
        <v>3.7999999523162842</v>
      </c>
      <c r="H852">
        <v>860.49298095703125</v>
      </c>
      <c r="I852" s="19">
        <f t="shared" si="37"/>
        <v>45451.420914034825</v>
      </c>
      <c r="K852" s="70">
        <f t="shared" si="34"/>
        <v>-1</v>
      </c>
      <c r="L852" s="3">
        <f>IF(AND(O852&gt;0,O852&lt;366),+'PL2'!$N$3+1,IF(AND(O852&gt;365,O852&lt;731),+'PL2'!$O$3+1,IF(AND(O852&gt;730,O852&lt;1096),+'PL2'!$P$3+1,IF(AND(O852&gt;1095,O852&lt;1461),+'PL2'!$Q$3+1,IF(AND(O852&gt;1460,O852&lt;3000),+'PL2'!$R$3+1,0)))))</f>
        <v>0</v>
      </c>
      <c r="M852" s="3">
        <f>IF(AND(O852&gt;0,O852&lt;366),+'PL2'!$N$2+1,IF(AND(O852&gt;365,O852&lt;731),+'PL2'!$O$2+1,IF(AND(O852&gt;730,O852&lt;1096),+'PL2'!$P$2+1,IF(AND(O852&gt;1095,O852&lt;1461),+'PL2'!$Q$2+1,IF(AND(O852&gt;1460,O852&lt;1826),+'PL2'!$R$2+1,IF(AND(O852&gt;1825,O852&lt;2190),+'PL2'!$S$2+1,0))))))</f>
        <v>0</v>
      </c>
      <c r="N852" s="70">
        <f t="shared" si="35"/>
        <v>-1</v>
      </c>
      <c r="O852" s="19" t="str">
        <f>IF(A852&gt;'PL2'!$C$2+553,IF(A852='PL2'!$C$2+554,1,O851+1), "")</f>
        <v/>
      </c>
    </row>
    <row r="853" spans="1:15" x14ac:dyDescent="0.55000000000000004">
      <c r="A853">
        <v>851</v>
      </c>
      <c r="B853" s="2">
        <v>40673</v>
      </c>
      <c r="C853">
        <v>2.569999918341637E-2</v>
      </c>
      <c r="D853">
        <v>1.357480049133301</v>
      </c>
      <c r="E853">
        <v>9158.16015625</v>
      </c>
      <c r="F853" s="20">
        <f t="shared" si="36"/>
        <v>173.38354894238975</v>
      </c>
      <c r="G853">
        <v>5.809999942779541</v>
      </c>
      <c r="H853">
        <v>1007.359985351562</v>
      </c>
      <c r="I853" s="19">
        <f t="shared" si="37"/>
        <v>53208.909983778372</v>
      </c>
      <c r="K853" s="70">
        <f t="shared" si="34"/>
        <v>-1</v>
      </c>
      <c r="L853" s="3">
        <f>IF(AND(O853&gt;0,O853&lt;366),+'PL2'!$N$3+1,IF(AND(O853&gt;365,O853&lt;731),+'PL2'!$O$3+1,IF(AND(O853&gt;730,O853&lt;1096),+'PL2'!$P$3+1,IF(AND(O853&gt;1095,O853&lt;1461),+'PL2'!$Q$3+1,IF(AND(O853&gt;1460,O853&lt;3000),+'PL2'!$R$3+1,0)))))</f>
        <v>0</v>
      </c>
      <c r="M853" s="3">
        <f>IF(AND(O853&gt;0,O853&lt;366),+'PL2'!$N$2+1,IF(AND(O853&gt;365,O853&lt;731),+'PL2'!$O$2+1,IF(AND(O853&gt;730,O853&lt;1096),+'PL2'!$P$2+1,IF(AND(O853&gt;1095,O853&lt;1461),+'PL2'!$Q$2+1,IF(AND(O853&gt;1460,O853&lt;1826),+'PL2'!$R$2+1,IF(AND(O853&gt;1825,O853&lt;2190),+'PL2'!$S$2+1,0))))))</f>
        <v>0</v>
      </c>
      <c r="N853" s="70">
        <f t="shared" si="35"/>
        <v>-1</v>
      </c>
      <c r="O853" s="19" t="str">
        <f>IF(A853&gt;'PL2'!$C$2+553,IF(A853='PL2'!$C$2+554,1,O852+1), "")</f>
        <v/>
      </c>
    </row>
    <row r="854" spans="1:15" x14ac:dyDescent="0.55000000000000004">
      <c r="A854">
        <v>852</v>
      </c>
      <c r="B854" s="2">
        <v>40674</v>
      </c>
      <c r="C854">
        <v>2.569999918341637E-2</v>
      </c>
      <c r="D854">
        <v>1.4633100032806401</v>
      </c>
      <c r="E854">
        <v>9557.990234375</v>
      </c>
      <c r="F854" s="20">
        <f t="shared" si="36"/>
        <v>167.86623522550275</v>
      </c>
      <c r="G854">
        <v>5.5</v>
      </c>
      <c r="H854">
        <v>923.26397705078125</v>
      </c>
      <c r="I854" s="19">
        <f t="shared" si="37"/>
        <v>52568.9462890625</v>
      </c>
      <c r="K854" s="70">
        <f t="shared" si="34"/>
        <v>-1</v>
      </c>
      <c r="L854" s="3">
        <f>IF(AND(O854&gt;0,O854&lt;366),+'PL2'!$N$3+1,IF(AND(O854&gt;365,O854&lt;731),+'PL2'!$O$3+1,IF(AND(O854&gt;730,O854&lt;1096),+'PL2'!$P$3+1,IF(AND(O854&gt;1095,O854&lt;1461),+'PL2'!$Q$3+1,IF(AND(O854&gt;1460,O854&lt;3000),+'PL2'!$R$3+1,0)))))</f>
        <v>0</v>
      </c>
      <c r="M854" s="3">
        <f>IF(AND(O854&gt;0,O854&lt;366),+'PL2'!$N$2+1,IF(AND(O854&gt;365,O854&lt;731),+'PL2'!$O$2+1,IF(AND(O854&gt;730,O854&lt;1096),+'PL2'!$P$2+1,IF(AND(O854&gt;1095,O854&lt;1461),+'PL2'!$Q$2+1,IF(AND(O854&gt;1460,O854&lt;1826),+'PL2'!$R$2+1,IF(AND(O854&gt;1825,O854&lt;2190),+'PL2'!$S$2+1,0))))))</f>
        <v>0</v>
      </c>
      <c r="N854" s="70">
        <f t="shared" si="35"/>
        <v>-1</v>
      </c>
      <c r="O854" s="19" t="str">
        <f>IF(A854&gt;'PL2'!$C$2+553,IF(A854='PL2'!$C$2+554,1,O853+1), "")</f>
        <v/>
      </c>
    </row>
    <row r="855" spans="1:15" x14ac:dyDescent="0.55000000000000004">
      <c r="A855">
        <v>853</v>
      </c>
      <c r="B855" s="2">
        <v>40675</v>
      </c>
      <c r="C855">
        <v>2.5800000876188282E-2</v>
      </c>
      <c r="D855">
        <v>1.4633100032806401</v>
      </c>
      <c r="E855">
        <v>8457.23046875</v>
      </c>
      <c r="F855" s="20">
        <f t="shared" si="36"/>
        <v>149.11163937558999</v>
      </c>
      <c r="G855">
        <v>6.3001999855041504</v>
      </c>
      <c r="H855">
        <v>939.4329833984375</v>
      </c>
      <c r="I855" s="19">
        <f t="shared" si="37"/>
        <v>53282.243276624009</v>
      </c>
      <c r="K855" s="70">
        <f t="shared" si="34"/>
        <v>-1</v>
      </c>
      <c r="L855" s="3">
        <f>IF(AND(O855&gt;0,O855&lt;366),+'PL2'!$N$3+1,IF(AND(O855&gt;365,O855&lt;731),+'PL2'!$O$3+1,IF(AND(O855&gt;730,O855&lt;1096),+'PL2'!$P$3+1,IF(AND(O855&gt;1095,O855&lt;1461),+'PL2'!$Q$3+1,IF(AND(O855&gt;1460,O855&lt;3000),+'PL2'!$R$3+1,0)))))</f>
        <v>0</v>
      </c>
      <c r="M855" s="3">
        <f>IF(AND(O855&gt;0,O855&lt;366),+'PL2'!$N$2+1,IF(AND(O855&gt;365,O855&lt;731),+'PL2'!$O$2+1,IF(AND(O855&gt;730,O855&lt;1096),+'PL2'!$P$2+1,IF(AND(O855&gt;1095,O855&lt;1461),+'PL2'!$Q$2+1,IF(AND(O855&gt;1460,O855&lt;1826),+'PL2'!$R$2+1,IF(AND(O855&gt;1825,O855&lt;2190),+'PL2'!$S$2+1,0))))))</f>
        <v>0</v>
      </c>
      <c r="N855" s="70">
        <f t="shared" si="35"/>
        <v>-1</v>
      </c>
      <c r="O855" s="19" t="str">
        <f>IF(A855&gt;'PL2'!$C$2+553,IF(A855='PL2'!$C$2+554,1,O854+1), "")</f>
        <v/>
      </c>
    </row>
    <row r="856" spans="1:15" x14ac:dyDescent="0.55000000000000004">
      <c r="A856">
        <v>854</v>
      </c>
      <c r="B856" s="2">
        <v>40676</v>
      </c>
      <c r="C856">
        <v>2.5800000876188282E-2</v>
      </c>
      <c r="D856">
        <v>1.572870016098022</v>
      </c>
      <c r="E856">
        <v>10361.5</v>
      </c>
      <c r="F856" s="20">
        <f t="shared" si="36"/>
        <v>169.9610942688127</v>
      </c>
      <c r="G856">
        <v>8.1979999542236328</v>
      </c>
      <c r="H856">
        <v>1393.339965820312</v>
      </c>
      <c r="I856" s="19">
        <f t="shared" si="37"/>
        <v>84943.576525688171</v>
      </c>
      <c r="K856" s="70">
        <f t="shared" si="34"/>
        <v>-1</v>
      </c>
      <c r="L856" s="3">
        <f>IF(AND(O856&gt;0,O856&lt;366),+'PL2'!$N$3+1,IF(AND(O856&gt;365,O856&lt;731),+'PL2'!$O$3+1,IF(AND(O856&gt;730,O856&lt;1096),+'PL2'!$P$3+1,IF(AND(O856&gt;1095,O856&lt;1461),+'PL2'!$Q$3+1,IF(AND(O856&gt;1460,O856&lt;3000),+'PL2'!$R$3+1,0)))))</f>
        <v>0</v>
      </c>
      <c r="M856" s="3">
        <f>IF(AND(O856&gt;0,O856&lt;366),+'PL2'!$N$2+1,IF(AND(O856&gt;365,O856&lt;731),+'PL2'!$O$2+1,IF(AND(O856&gt;730,O856&lt;1096),+'PL2'!$P$2+1,IF(AND(O856&gt;1095,O856&lt;1461),+'PL2'!$Q$2+1,IF(AND(O856&gt;1460,O856&lt;1826),+'PL2'!$R$2+1,IF(AND(O856&gt;1825,O856&lt;2190),+'PL2'!$S$2+1,0))))))</f>
        <v>0</v>
      </c>
      <c r="N856" s="70">
        <f t="shared" si="35"/>
        <v>-1</v>
      </c>
      <c r="O856" s="19" t="str">
        <f>IF(A856&gt;'PL2'!$C$2+553,IF(A856='PL2'!$C$2+554,1,O855+1), "")</f>
        <v/>
      </c>
    </row>
    <row r="857" spans="1:15" x14ac:dyDescent="0.55000000000000004">
      <c r="A857">
        <v>855</v>
      </c>
      <c r="B857" s="2">
        <v>40677</v>
      </c>
      <c r="C857">
        <v>2.5800000876188282E-2</v>
      </c>
      <c r="D857">
        <v>1.572870016098022</v>
      </c>
      <c r="E857">
        <v>12114.5</v>
      </c>
      <c r="F857" s="20">
        <f t="shared" si="36"/>
        <v>198.71579177913733</v>
      </c>
      <c r="G857">
        <v>7.197700023651123</v>
      </c>
      <c r="H857">
        <v>1430.300048828125</v>
      </c>
      <c r="I857" s="19">
        <f t="shared" si="37"/>
        <v>87196.53693652153</v>
      </c>
      <c r="K857" s="70">
        <f t="shared" si="34"/>
        <v>-1</v>
      </c>
      <c r="L857" s="3">
        <f>IF(AND(O857&gt;0,O857&lt;366),+'PL2'!$N$3+1,IF(AND(O857&gt;365,O857&lt;731),+'PL2'!$O$3+1,IF(AND(O857&gt;730,O857&lt;1096),+'PL2'!$P$3+1,IF(AND(O857&gt;1095,O857&lt;1461),+'PL2'!$Q$3+1,IF(AND(O857&gt;1460,O857&lt;3000),+'PL2'!$R$3+1,0)))))</f>
        <v>0</v>
      </c>
      <c r="M857" s="3">
        <f>IF(AND(O857&gt;0,O857&lt;366),+'PL2'!$N$2+1,IF(AND(O857&gt;365,O857&lt;731),+'PL2'!$O$2+1,IF(AND(O857&gt;730,O857&lt;1096),+'PL2'!$P$2+1,IF(AND(O857&gt;1095,O857&lt;1461),+'PL2'!$Q$2+1,IF(AND(O857&gt;1460,O857&lt;1826),+'PL2'!$R$2+1,IF(AND(O857&gt;1825,O857&lt;2190),+'PL2'!$S$2+1,0))))))</f>
        <v>0</v>
      </c>
      <c r="N857" s="70">
        <f t="shared" si="35"/>
        <v>-1</v>
      </c>
      <c r="O857" s="19" t="str">
        <f>IF(A857&gt;'PL2'!$C$2+553,IF(A857='PL2'!$C$2+554,1,O856+1), "")</f>
        <v/>
      </c>
    </row>
    <row r="858" spans="1:15" x14ac:dyDescent="0.55000000000000004">
      <c r="A858">
        <v>856</v>
      </c>
      <c r="B858" s="2">
        <v>40678</v>
      </c>
      <c r="C858">
        <v>2.5900000706315041E-2</v>
      </c>
      <c r="D858">
        <v>1.7841500043869021</v>
      </c>
      <c r="E858">
        <v>11014.900390625</v>
      </c>
      <c r="F858" s="20">
        <f t="shared" si="36"/>
        <v>159.90019179761276</v>
      </c>
      <c r="G858">
        <v>6.9869999885559082</v>
      </c>
      <c r="H858">
        <v>1117.219970703125</v>
      </c>
      <c r="I858" s="19">
        <f t="shared" si="37"/>
        <v>76961.108903241344</v>
      </c>
      <c r="K858" s="70">
        <f t="shared" si="34"/>
        <v>-1</v>
      </c>
      <c r="L858" s="3">
        <f>IF(AND(O858&gt;0,O858&lt;366),+'PL2'!$N$3+1,IF(AND(O858&gt;365,O858&lt;731),+'PL2'!$O$3+1,IF(AND(O858&gt;730,O858&lt;1096),+'PL2'!$P$3+1,IF(AND(O858&gt;1095,O858&lt;1461),+'PL2'!$Q$3+1,IF(AND(O858&gt;1460,O858&lt;3000),+'PL2'!$R$3+1,0)))))</f>
        <v>0</v>
      </c>
      <c r="M858" s="3">
        <f>IF(AND(O858&gt;0,O858&lt;366),+'PL2'!$N$2+1,IF(AND(O858&gt;365,O858&lt;731),+'PL2'!$O$2+1,IF(AND(O858&gt;730,O858&lt;1096),+'PL2'!$P$2+1,IF(AND(O858&gt;1095,O858&lt;1461),+'PL2'!$Q$2+1,IF(AND(O858&gt;1460,O858&lt;1826),+'PL2'!$R$2+1,IF(AND(O858&gt;1825,O858&lt;2190),+'PL2'!$S$2+1,0))))))</f>
        <v>0</v>
      </c>
      <c r="N858" s="70">
        <f t="shared" si="35"/>
        <v>-1</v>
      </c>
      <c r="O858" s="19" t="str">
        <f>IF(A858&gt;'PL2'!$C$2+553,IF(A858='PL2'!$C$2+554,1,O857+1), "")</f>
        <v/>
      </c>
    </row>
    <row r="859" spans="1:15" x14ac:dyDescent="0.55000000000000004">
      <c r="A859">
        <v>857</v>
      </c>
      <c r="B859" s="2">
        <v>40679</v>
      </c>
      <c r="C859">
        <v>2.5900000706315041E-2</v>
      </c>
      <c r="D859">
        <v>1.7841500043869021</v>
      </c>
      <c r="E859">
        <v>12364.599609375</v>
      </c>
      <c r="F859" s="20">
        <f t="shared" si="36"/>
        <v>179.49339339668481</v>
      </c>
      <c r="G859">
        <v>8.033900260925293</v>
      </c>
      <c r="H859">
        <v>1442.030029296875</v>
      </c>
      <c r="I859" s="19">
        <f t="shared" si="37"/>
        <v>99335.960027994588</v>
      </c>
      <c r="K859" s="70">
        <f t="shared" si="34"/>
        <v>-1</v>
      </c>
      <c r="L859" s="3">
        <f>IF(AND(O859&gt;0,O859&lt;366),+'PL2'!$N$3+1,IF(AND(O859&gt;365,O859&lt;731),+'PL2'!$O$3+1,IF(AND(O859&gt;730,O859&lt;1096),+'PL2'!$P$3+1,IF(AND(O859&gt;1095,O859&lt;1461),+'PL2'!$Q$3+1,IF(AND(O859&gt;1460,O859&lt;3000),+'PL2'!$R$3+1,0)))))</f>
        <v>0</v>
      </c>
      <c r="M859" s="3">
        <f>IF(AND(O859&gt;0,O859&lt;366),+'PL2'!$N$2+1,IF(AND(O859&gt;365,O859&lt;731),+'PL2'!$O$2+1,IF(AND(O859&gt;730,O859&lt;1096),+'PL2'!$P$2+1,IF(AND(O859&gt;1095,O859&lt;1461),+'PL2'!$Q$2+1,IF(AND(O859&gt;1460,O859&lt;1826),+'PL2'!$R$2+1,IF(AND(O859&gt;1825,O859&lt;2190),+'PL2'!$S$2+1,0))))))</f>
        <v>0</v>
      </c>
      <c r="N859" s="70">
        <f t="shared" si="35"/>
        <v>-1</v>
      </c>
      <c r="O859" s="19" t="str">
        <f>IF(A859&gt;'PL2'!$C$2+553,IF(A859='PL2'!$C$2+554,1,O858+1), "")</f>
        <v/>
      </c>
    </row>
    <row r="860" spans="1:15" x14ac:dyDescent="0.55000000000000004">
      <c r="A860">
        <v>858</v>
      </c>
      <c r="B860" s="2">
        <v>40680</v>
      </c>
      <c r="C860">
        <v>2.5900000706315041E-2</v>
      </c>
      <c r="D860">
        <v>2.0345499515533452</v>
      </c>
      <c r="E860">
        <v>12863.7998046875</v>
      </c>
      <c r="F860" s="20">
        <f t="shared" si="36"/>
        <v>163.7573084764667</v>
      </c>
      <c r="G860">
        <v>7.190000057220459</v>
      </c>
      <c r="H860">
        <v>1177.420043945312</v>
      </c>
      <c r="I860" s="19">
        <f t="shared" si="37"/>
        <v>92490.721331775654</v>
      </c>
      <c r="K860" s="70">
        <f t="shared" si="34"/>
        <v>-1</v>
      </c>
      <c r="L860" s="3">
        <f>IF(AND(O860&gt;0,O860&lt;366),+'PL2'!$N$3+1,IF(AND(O860&gt;365,O860&lt;731),+'PL2'!$O$3+1,IF(AND(O860&gt;730,O860&lt;1096),+'PL2'!$P$3+1,IF(AND(O860&gt;1095,O860&lt;1461),+'PL2'!$Q$3+1,IF(AND(O860&gt;1460,O860&lt;3000),+'PL2'!$R$3+1,0)))))</f>
        <v>0</v>
      </c>
      <c r="M860" s="3">
        <f>IF(AND(O860&gt;0,O860&lt;366),+'PL2'!$N$2+1,IF(AND(O860&gt;365,O860&lt;731),+'PL2'!$O$2+1,IF(AND(O860&gt;730,O860&lt;1096),+'PL2'!$P$2+1,IF(AND(O860&gt;1095,O860&lt;1461),+'PL2'!$Q$2+1,IF(AND(O860&gt;1460,O860&lt;1826),+'PL2'!$R$2+1,IF(AND(O860&gt;1825,O860&lt;2190),+'PL2'!$S$2+1,0))))))</f>
        <v>0</v>
      </c>
      <c r="N860" s="70">
        <f t="shared" si="35"/>
        <v>-1</v>
      </c>
      <c r="O860" s="19" t="str">
        <f>IF(A860&gt;'PL2'!$C$2+553,IF(A860='PL2'!$C$2+554,1,O859+1), "")</f>
        <v/>
      </c>
    </row>
    <row r="861" spans="1:15" x14ac:dyDescent="0.55000000000000004">
      <c r="A861">
        <v>859</v>
      </c>
      <c r="B861" s="2">
        <v>40681</v>
      </c>
      <c r="C861">
        <v>2.60000005364418E-2</v>
      </c>
      <c r="D861">
        <v>2.0345499515533452</v>
      </c>
      <c r="E861">
        <v>14419.599609375</v>
      </c>
      <c r="F861" s="20">
        <f t="shared" si="36"/>
        <v>184.27151286838088</v>
      </c>
      <c r="G861">
        <v>6.880000114440918</v>
      </c>
      <c r="H861">
        <v>1267.7900390625</v>
      </c>
      <c r="I861" s="19">
        <f t="shared" si="37"/>
        <v>99206.846962692216</v>
      </c>
      <c r="K861" s="70">
        <f t="shared" si="34"/>
        <v>-1</v>
      </c>
      <c r="L861" s="3">
        <f>IF(AND(O861&gt;0,O861&lt;366),+'PL2'!$N$3+1,IF(AND(O861&gt;365,O861&lt;731),+'PL2'!$O$3+1,IF(AND(O861&gt;730,O861&lt;1096),+'PL2'!$P$3+1,IF(AND(O861&gt;1095,O861&lt;1461),+'PL2'!$Q$3+1,IF(AND(O861&gt;1460,O861&lt;3000),+'PL2'!$R$3+1,0)))))</f>
        <v>0</v>
      </c>
      <c r="M861" s="3">
        <f>IF(AND(O861&gt;0,O861&lt;366),+'PL2'!$N$2+1,IF(AND(O861&gt;365,O861&lt;731),+'PL2'!$O$2+1,IF(AND(O861&gt;730,O861&lt;1096),+'PL2'!$P$2+1,IF(AND(O861&gt;1095,O861&lt;1461),+'PL2'!$Q$2+1,IF(AND(O861&gt;1460,O861&lt;1826),+'PL2'!$R$2+1,IF(AND(O861&gt;1825,O861&lt;2190),+'PL2'!$S$2+1,0))))))</f>
        <v>0</v>
      </c>
      <c r="N861" s="70">
        <f t="shared" si="35"/>
        <v>-1</v>
      </c>
      <c r="O861" s="19" t="str">
        <f>IF(A861&gt;'PL2'!$C$2+553,IF(A861='PL2'!$C$2+554,1,O860+1), "")</f>
        <v/>
      </c>
    </row>
    <row r="862" spans="1:15" x14ac:dyDescent="0.55000000000000004">
      <c r="A862">
        <v>860</v>
      </c>
      <c r="B862" s="2">
        <v>40682</v>
      </c>
      <c r="C862">
        <v>2.60000005364418E-2</v>
      </c>
      <c r="D862">
        <v>2.1964199542999272</v>
      </c>
      <c r="E862">
        <v>8566.2197265625</v>
      </c>
      <c r="F862" s="20">
        <f t="shared" si="36"/>
        <v>101.40215538011364</v>
      </c>
      <c r="G862">
        <v>6.804999828338623</v>
      </c>
      <c r="H862">
        <v>690.0419921875</v>
      </c>
      <c r="I862" s="19">
        <f t="shared" si="37"/>
        <v>58293.123768768739</v>
      </c>
      <c r="K862" s="70">
        <f t="shared" si="34"/>
        <v>-1</v>
      </c>
      <c r="L862" s="3">
        <f>IF(AND(O862&gt;0,O862&lt;366),+'PL2'!$N$3+1,IF(AND(O862&gt;365,O862&lt;731),+'PL2'!$O$3+1,IF(AND(O862&gt;730,O862&lt;1096),+'PL2'!$P$3+1,IF(AND(O862&gt;1095,O862&lt;1461),+'PL2'!$Q$3+1,IF(AND(O862&gt;1460,O862&lt;3000),+'PL2'!$R$3+1,0)))))</f>
        <v>0</v>
      </c>
      <c r="M862" s="3">
        <f>IF(AND(O862&gt;0,O862&lt;366),+'PL2'!$N$2+1,IF(AND(O862&gt;365,O862&lt;731),+'PL2'!$O$2+1,IF(AND(O862&gt;730,O862&lt;1096),+'PL2'!$P$2+1,IF(AND(O862&gt;1095,O862&lt;1461),+'PL2'!$Q$2+1,IF(AND(O862&gt;1460,O862&lt;1826),+'PL2'!$R$2+1,IF(AND(O862&gt;1825,O862&lt;2190),+'PL2'!$S$2+1,0))))))</f>
        <v>0</v>
      </c>
      <c r="N862" s="70">
        <f t="shared" si="35"/>
        <v>-1</v>
      </c>
      <c r="O862" s="19" t="str">
        <f>IF(A862&gt;'PL2'!$C$2+553,IF(A862='PL2'!$C$2+554,1,O861+1), "")</f>
        <v/>
      </c>
    </row>
    <row r="863" spans="1:15" x14ac:dyDescent="0.55000000000000004">
      <c r="A863">
        <v>861</v>
      </c>
      <c r="B863" s="2">
        <v>40683</v>
      </c>
      <c r="C863">
        <v>2.60000005364418E-2</v>
      </c>
      <c r="D863">
        <v>2.1964199542999272</v>
      </c>
      <c r="E863">
        <v>11017.400390625</v>
      </c>
      <c r="F863" s="20">
        <f t="shared" si="36"/>
        <v>130.41787182166902</v>
      </c>
      <c r="G863">
        <v>5.590400218963623</v>
      </c>
      <c r="H863">
        <v>729.0880126953125</v>
      </c>
      <c r="I863" s="19">
        <f t="shared" si="37"/>
        <v>61591.677556159906</v>
      </c>
      <c r="K863" s="70">
        <f t="shared" si="34"/>
        <v>-1</v>
      </c>
      <c r="L863" s="3">
        <f>IF(AND(O863&gt;0,O863&lt;366),+'PL2'!$N$3+1,IF(AND(O863&gt;365,O863&lt;731),+'PL2'!$O$3+1,IF(AND(O863&gt;730,O863&lt;1096),+'PL2'!$P$3+1,IF(AND(O863&gt;1095,O863&lt;1461),+'PL2'!$Q$3+1,IF(AND(O863&gt;1460,O863&lt;3000),+'PL2'!$R$3+1,0)))))</f>
        <v>0</v>
      </c>
      <c r="M863" s="3">
        <f>IF(AND(O863&gt;0,O863&lt;366),+'PL2'!$N$2+1,IF(AND(O863&gt;365,O863&lt;731),+'PL2'!$O$2+1,IF(AND(O863&gt;730,O863&lt;1096),+'PL2'!$P$2+1,IF(AND(O863&gt;1095,O863&lt;1461),+'PL2'!$Q$2+1,IF(AND(O863&gt;1460,O863&lt;1826),+'PL2'!$R$2+1,IF(AND(O863&gt;1825,O863&lt;2190),+'PL2'!$S$2+1,0))))))</f>
        <v>0</v>
      </c>
      <c r="N863" s="70">
        <f t="shared" si="35"/>
        <v>-1</v>
      </c>
      <c r="O863" s="19" t="str">
        <f>IF(A863&gt;'PL2'!$C$2+553,IF(A863='PL2'!$C$2+554,1,O862+1), "")</f>
        <v/>
      </c>
    </row>
    <row r="864" spans="1:15" x14ac:dyDescent="0.55000000000000004">
      <c r="A864">
        <v>862</v>
      </c>
      <c r="B864" s="2">
        <v>40684</v>
      </c>
      <c r="C864">
        <v>2.6100000366568569E-2</v>
      </c>
      <c r="D864">
        <v>2.584729909896851</v>
      </c>
      <c r="E864">
        <v>11021.099609375</v>
      </c>
      <c r="F864" s="20">
        <f t="shared" si="36"/>
        <v>111.2884958475818</v>
      </c>
      <c r="G864">
        <v>6.1196999549865723</v>
      </c>
      <c r="H864">
        <v>681.052001953125</v>
      </c>
      <c r="I864" s="19">
        <f t="shared" si="37"/>
        <v>67445.822783394717</v>
      </c>
      <c r="K864" s="70">
        <f t="shared" si="34"/>
        <v>-1</v>
      </c>
      <c r="L864" s="3">
        <f>IF(AND(O864&gt;0,O864&lt;366),+'PL2'!$N$3+1,IF(AND(O864&gt;365,O864&lt;731),+'PL2'!$O$3+1,IF(AND(O864&gt;730,O864&lt;1096),+'PL2'!$P$3+1,IF(AND(O864&gt;1095,O864&lt;1461),+'PL2'!$Q$3+1,IF(AND(O864&gt;1460,O864&lt;3000),+'PL2'!$R$3+1,0)))))</f>
        <v>0</v>
      </c>
      <c r="M864" s="3">
        <f>IF(AND(O864&gt;0,O864&lt;366),+'PL2'!$N$2+1,IF(AND(O864&gt;365,O864&lt;731),+'PL2'!$O$2+1,IF(AND(O864&gt;730,O864&lt;1096),+'PL2'!$P$2+1,IF(AND(O864&gt;1095,O864&lt;1461),+'PL2'!$Q$2+1,IF(AND(O864&gt;1460,O864&lt;1826),+'PL2'!$R$2+1,IF(AND(O864&gt;1825,O864&lt;2190),+'PL2'!$S$2+1,0))))))</f>
        <v>0</v>
      </c>
      <c r="N864" s="70">
        <f t="shared" si="35"/>
        <v>-1</v>
      </c>
      <c r="O864" s="19" t="str">
        <f>IF(A864&gt;'PL2'!$C$2+553,IF(A864='PL2'!$C$2+554,1,O863+1), "")</f>
        <v/>
      </c>
    </row>
    <row r="865" spans="1:15" x14ac:dyDescent="0.55000000000000004">
      <c r="A865">
        <v>863</v>
      </c>
      <c r="B865" s="2">
        <v>40685</v>
      </c>
      <c r="C865">
        <v>2.6100000366568569E-2</v>
      </c>
      <c r="D865">
        <v>2.584729909896851</v>
      </c>
      <c r="E865">
        <v>12618.7998046875</v>
      </c>
      <c r="F865" s="20">
        <f t="shared" si="36"/>
        <v>127.42170014241161</v>
      </c>
      <c r="G865">
        <v>6.6901001930236816</v>
      </c>
      <c r="H865">
        <v>852.4639892578125</v>
      </c>
      <c r="I865" s="19">
        <f t="shared" si="37"/>
        <v>84421.03500906704</v>
      </c>
      <c r="K865" s="70">
        <f t="shared" si="34"/>
        <v>-1</v>
      </c>
      <c r="L865" s="3">
        <f>IF(AND(O865&gt;0,O865&lt;366),+'PL2'!$N$3+1,IF(AND(O865&gt;365,O865&lt;731),+'PL2'!$O$3+1,IF(AND(O865&gt;730,O865&lt;1096),+'PL2'!$P$3+1,IF(AND(O865&gt;1095,O865&lt;1461),+'PL2'!$Q$3+1,IF(AND(O865&gt;1460,O865&lt;3000),+'PL2'!$R$3+1,0)))))</f>
        <v>0</v>
      </c>
      <c r="M865" s="3">
        <f>IF(AND(O865&gt;0,O865&lt;366),+'PL2'!$N$2+1,IF(AND(O865&gt;365,O865&lt;731),+'PL2'!$O$2+1,IF(AND(O865&gt;730,O865&lt;1096),+'PL2'!$P$2+1,IF(AND(O865&gt;1095,O865&lt;1461),+'PL2'!$Q$2+1,IF(AND(O865&gt;1460,O865&lt;1826),+'PL2'!$R$2+1,IF(AND(O865&gt;1825,O865&lt;2190),+'PL2'!$S$2+1,0))))))</f>
        <v>0</v>
      </c>
      <c r="N865" s="70">
        <f t="shared" si="35"/>
        <v>-1</v>
      </c>
      <c r="O865" s="19" t="str">
        <f>IF(A865&gt;'PL2'!$C$2+553,IF(A865='PL2'!$C$2+554,1,O864+1), "")</f>
        <v/>
      </c>
    </row>
    <row r="866" spans="1:15" x14ac:dyDescent="0.55000000000000004">
      <c r="A866">
        <v>864</v>
      </c>
      <c r="B866" s="2">
        <v>40686</v>
      </c>
      <c r="C866">
        <v>2.6100000366568569E-2</v>
      </c>
      <c r="D866">
        <v>3.3613700866699219</v>
      </c>
      <c r="E866">
        <v>14317.900390625</v>
      </c>
      <c r="F866" s="20">
        <f t="shared" si="36"/>
        <v>111.17407360937845</v>
      </c>
      <c r="G866">
        <v>7.149899959564209</v>
      </c>
      <c r="H866">
        <v>794.88299560546875</v>
      </c>
      <c r="I866" s="19">
        <f t="shared" si="37"/>
        <v>102371.55542397406</v>
      </c>
      <c r="K866" s="70">
        <f t="shared" si="34"/>
        <v>-1</v>
      </c>
      <c r="L866" s="3">
        <f>IF(AND(O866&gt;0,O866&lt;366),+'PL2'!$N$3+1,IF(AND(O866&gt;365,O866&lt;731),+'PL2'!$O$3+1,IF(AND(O866&gt;730,O866&lt;1096),+'PL2'!$P$3+1,IF(AND(O866&gt;1095,O866&lt;1461),+'PL2'!$Q$3+1,IF(AND(O866&gt;1460,O866&lt;3000),+'PL2'!$R$3+1,0)))))</f>
        <v>0</v>
      </c>
      <c r="M866" s="3">
        <f>IF(AND(O866&gt;0,O866&lt;366),+'PL2'!$N$2+1,IF(AND(O866&gt;365,O866&lt;731),+'PL2'!$O$2+1,IF(AND(O866&gt;730,O866&lt;1096),+'PL2'!$P$2+1,IF(AND(O866&gt;1095,O866&lt;1461),+'PL2'!$Q$2+1,IF(AND(O866&gt;1460,O866&lt;1826),+'PL2'!$R$2+1,IF(AND(O866&gt;1825,O866&lt;2190),+'PL2'!$S$2+1,0))))))</f>
        <v>0</v>
      </c>
      <c r="N866" s="70">
        <f t="shared" si="35"/>
        <v>-1</v>
      </c>
      <c r="O866" s="19" t="str">
        <f>IF(A866&gt;'PL2'!$C$2+553,IF(A866='PL2'!$C$2+554,1,O865+1), "")</f>
        <v/>
      </c>
    </row>
    <row r="867" spans="1:15" x14ac:dyDescent="0.55000000000000004">
      <c r="A867">
        <v>865</v>
      </c>
      <c r="B867" s="2">
        <v>40687</v>
      </c>
      <c r="C867">
        <v>2.6200000196695331E-2</v>
      </c>
      <c r="D867">
        <v>3.3613700866699219</v>
      </c>
      <c r="E867">
        <v>14971.099609375</v>
      </c>
      <c r="F867" s="20">
        <f t="shared" si="36"/>
        <v>116.69134983555522</v>
      </c>
      <c r="G867">
        <v>7.4200000762939453</v>
      </c>
      <c r="H867">
        <v>865.8499755859375</v>
      </c>
      <c r="I867" s="19">
        <f t="shared" si="37"/>
        <v>111085.56024376675</v>
      </c>
      <c r="K867" s="70">
        <f t="shared" si="34"/>
        <v>-1</v>
      </c>
      <c r="L867" s="3">
        <f>IF(AND(O867&gt;0,O867&lt;366),+'PL2'!$N$3+1,IF(AND(O867&gt;365,O867&lt;731),+'PL2'!$O$3+1,IF(AND(O867&gt;730,O867&lt;1096),+'PL2'!$P$3+1,IF(AND(O867&gt;1095,O867&lt;1461),+'PL2'!$Q$3+1,IF(AND(O867&gt;1460,O867&lt;3000),+'PL2'!$R$3+1,0)))))</f>
        <v>0</v>
      </c>
      <c r="M867" s="3">
        <f>IF(AND(O867&gt;0,O867&lt;366),+'PL2'!$N$2+1,IF(AND(O867&gt;365,O867&lt;731),+'PL2'!$O$2+1,IF(AND(O867&gt;730,O867&lt;1096),+'PL2'!$P$2+1,IF(AND(O867&gt;1095,O867&lt;1461),+'PL2'!$Q$2+1,IF(AND(O867&gt;1460,O867&lt;1826),+'PL2'!$R$2+1,IF(AND(O867&gt;1825,O867&lt;2190),+'PL2'!$S$2+1,0))))))</f>
        <v>0</v>
      </c>
      <c r="N867" s="70">
        <f t="shared" si="35"/>
        <v>-1</v>
      </c>
      <c r="O867" s="19" t="str">
        <f>IF(A867&gt;'PL2'!$C$2+553,IF(A867='PL2'!$C$2+554,1,O866+1), "")</f>
        <v/>
      </c>
    </row>
    <row r="868" spans="1:15" x14ac:dyDescent="0.55000000000000004">
      <c r="A868">
        <v>866</v>
      </c>
      <c r="B868" s="2">
        <v>40688</v>
      </c>
      <c r="C868">
        <v>2.6200000196695331E-2</v>
      </c>
      <c r="D868">
        <v>3.543390035629272</v>
      </c>
      <c r="E868">
        <v>15370.7998046875</v>
      </c>
      <c r="F868" s="20">
        <f t="shared" si="36"/>
        <v>113.65244973226854</v>
      </c>
      <c r="G868">
        <v>8.3997001647949219</v>
      </c>
      <c r="H868">
        <v>954.64599609375</v>
      </c>
      <c r="I868" s="19">
        <f t="shared" si="37"/>
        <v>129110.10965246335</v>
      </c>
      <c r="K868" s="70">
        <f t="shared" si="34"/>
        <v>-1</v>
      </c>
      <c r="L868" s="3">
        <f>IF(AND(O868&gt;0,O868&lt;366),+'PL2'!$N$3+1,IF(AND(O868&gt;365,O868&lt;731),+'PL2'!$O$3+1,IF(AND(O868&gt;730,O868&lt;1096),+'PL2'!$P$3+1,IF(AND(O868&gt;1095,O868&lt;1461),+'PL2'!$Q$3+1,IF(AND(O868&gt;1460,O868&lt;3000),+'PL2'!$R$3+1,0)))))</f>
        <v>0</v>
      </c>
      <c r="M868" s="3">
        <f>IF(AND(O868&gt;0,O868&lt;366),+'PL2'!$N$2+1,IF(AND(O868&gt;365,O868&lt;731),+'PL2'!$O$2+1,IF(AND(O868&gt;730,O868&lt;1096),+'PL2'!$P$2+1,IF(AND(O868&gt;1095,O868&lt;1461),+'PL2'!$Q$2+1,IF(AND(O868&gt;1460,O868&lt;1826),+'PL2'!$R$2+1,IF(AND(O868&gt;1825,O868&lt;2190),+'PL2'!$S$2+1,0))))))</f>
        <v>0</v>
      </c>
      <c r="N868" s="70">
        <f t="shared" si="35"/>
        <v>-1</v>
      </c>
      <c r="O868" s="19" t="str">
        <f>IF(A868&gt;'PL2'!$C$2+553,IF(A868='PL2'!$C$2+554,1,O867+1), "")</f>
        <v/>
      </c>
    </row>
    <row r="869" spans="1:15" x14ac:dyDescent="0.55000000000000004">
      <c r="A869">
        <v>867</v>
      </c>
      <c r="B869" s="2">
        <v>40689</v>
      </c>
      <c r="C869">
        <v>2.6200000196695331E-2</v>
      </c>
      <c r="D869">
        <v>3.543390035629272</v>
      </c>
      <c r="E869">
        <v>14821.2001953125</v>
      </c>
      <c r="F869" s="20">
        <f t="shared" si="36"/>
        <v>109.58868318979377</v>
      </c>
      <c r="G869">
        <v>8.7980003356933594</v>
      </c>
      <c r="H869">
        <v>964.1610107421875</v>
      </c>
      <c r="I869" s="19">
        <f t="shared" si="37"/>
        <v>130396.92429373786</v>
      </c>
      <c r="K869" s="70">
        <f t="shared" si="34"/>
        <v>-1</v>
      </c>
      <c r="L869" s="3">
        <f>IF(AND(O869&gt;0,O869&lt;366),+'PL2'!$N$3+1,IF(AND(O869&gt;365,O869&lt;731),+'PL2'!$O$3+1,IF(AND(O869&gt;730,O869&lt;1096),+'PL2'!$P$3+1,IF(AND(O869&gt;1095,O869&lt;1461),+'PL2'!$Q$3+1,IF(AND(O869&gt;1460,O869&lt;3000),+'PL2'!$R$3+1,0)))))</f>
        <v>0</v>
      </c>
      <c r="M869" s="3">
        <f>IF(AND(O869&gt;0,O869&lt;366),+'PL2'!$N$2+1,IF(AND(O869&gt;365,O869&lt;731),+'PL2'!$O$2+1,IF(AND(O869&gt;730,O869&lt;1096),+'PL2'!$P$2+1,IF(AND(O869&gt;1095,O869&lt;1461),+'PL2'!$Q$2+1,IF(AND(O869&gt;1460,O869&lt;1826),+'PL2'!$R$2+1,IF(AND(O869&gt;1825,O869&lt;2190),+'PL2'!$S$2+1,0))))))</f>
        <v>0</v>
      </c>
      <c r="N869" s="70">
        <f t="shared" si="35"/>
        <v>-1</v>
      </c>
      <c r="O869" s="19" t="str">
        <f>IF(A869&gt;'PL2'!$C$2+553,IF(A869='PL2'!$C$2+554,1,O868+1), "")</f>
        <v/>
      </c>
    </row>
    <row r="870" spans="1:15" x14ac:dyDescent="0.55000000000000004">
      <c r="A870">
        <v>868</v>
      </c>
      <c r="B870" s="2">
        <v>40690</v>
      </c>
      <c r="C870">
        <v>2.630000002682209E-2</v>
      </c>
      <c r="D870">
        <v>4.2803401947021484</v>
      </c>
      <c r="E870">
        <v>8363.83984375</v>
      </c>
      <c r="F870" s="20">
        <f t="shared" si="36"/>
        <v>51.390538627565192</v>
      </c>
      <c r="G870">
        <v>8.5002002716064453</v>
      </c>
      <c r="H870">
        <v>436.82998657226563</v>
      </c>
      <c r="I870" s="19">
        <f t="shared" si="37"/>
        <v>71094.313711516559</v>
      </c>
      <c r="K870" s="70">
        <f t="shared" si="34"/>
        <v>-1</v>
      </c>
      <c r="L870" s="3">
        <f>IF(AND(O870&gt;0,O870&lt;366),+'PL2'!$N$3+1,IF(AND(O870&gt;365,O870&lt;731),+'PL2'!$O$3+1,IF(AND(O870&gt;730,O870&lt;1096),+'PL2'!$P$3+1,IF(AND(O870&gt;1095,O870&lt;1461),+'PL2'!$Q$3+1,IF(AND(O870&gt;1460,O870&lt;3000),+'PL2'!$R$3+1,0)))))</f>
        <v>0</v>
      </c>
      <c r="M870" s="3">
        <f>IF(AND(O870&gt;0,O870&lt;366),+'PL2'!$N$2+1,IF(AND(O870&gt;365,O870&lt;731),+'PL2'!$O$2+1,IF(AND(O870&gt;730,O870&lt;1096),+'PL2'!$P$2+1,IF(AND(O870&gt;1095,O870&lt;1461),+'PL2'!$Q$2+1,IF(AND(O870&gt;1460,O870&lt;1826),+'PL2'!$R$2+1,IF(AND(O870&gt;1825,O870&lt;2190),+'PL2'!$S$2+1,0))))))</f>
        <v>0</v>
      </c>
      <c r="N870" s="70">
        <f t="shared" si="35"/>
        <v>-1</v>
      </c>
      <c r="O870" s="19" t="str">
        <f>IF(A870&gt;'PL2'!$C$2+553,IF(A870='PL2'!$C$2+554,1,O869+1), "")</f>
        <v/>
      </c>
    </row>
    <row r="871" spans="1:15" x14ac:dyDescent="0.55000000000000004">
      <c r="A871">
        <v>869</v>
      </c>
      <c r="B871" s="2">
        <v>40691</v>
      </c>
      <c r="C871">
        <v>2.630000002682209E-2</v>
      </c>
      <c r="D871">
        <v>4.2803401947021484</v>
      </c>
      <c r="E871">
        <v>7763.9501953125</v>
      </c>
      <c r="F871" s="20">
        <f t="shared" si="36"/>
        <v>47.704593807215602</v>
      </c>
      <c r="G871">
        <v>8.3001003265380859</v>
      </c>
      <c r="H871">
        <v>395.9530029296875</v>
      </c>
      <c r="I871" s="19">
        <f t="shared" si="37"/>
        <v>64441.565551338717</v>
      </c>
      <c r="K871" s="70">
        <f t="shared" si="34"/>
        <v>-1</v>
      </c>
      <c r="L871" s="3">
        <f>IF(AND(O871&gt;0,O871&lt;366),+'PL2'!$N$3+1,IF(AND(O871&gt;365,O871&lt;731),+'PL2'!$O$3+1,IF(AND(O871&gt;730,O871&lt;1096),+'PL2'!$P$3+1,IF(AND(O871&gt;1095,O871&lt;1461),+'PL2'!$Q$3+1,IF(AND(O871&gt;1460,O871&lt;3000),+'PL2'!$R$3+1,0)))))</f>
        <v>0</v>
      </c>
      <c r="M871" s="3">
        <f>IF(AND(O871&gt;0,O871&lt;366),+'PL2'!$N$2+1,IF(AND(O871&gt;365,O871&lt;731),+'PL2'!$O$2+1,IF(AND(O871&gt;730,O871&lt;1096),+'PL2'!$P$2+1,IF(AND(O871&gt;1095,O871&lt;1461),+'PL2'!$Q$2+1,IF(AND(O871&gt;1460,O871&lt;1826),+'PL2'!$R$2+1,IF(AND(O871&gt;1825,O871&lt;2190),+'PL2'!$S$2+1,0))))))</f>
        <v>0</v>
      </c>
      <c r="N871" s="70">
        <f t="shared" si="35"/>
        <v>-1</v>
      </c>
      <c r="O871" s="19" t="str">
        <f>IF(A871&gt;'PL2'!$C$2+553,IF(A871='PL2'!$C$2+554,1,O870+1), "")</f>
        <v/>
      </c>
    </row>
    <row r="872" spans="1:15" x14ac:dyDescent="0.55000000000000004">
      <c r="A872">
        <v>870</v>
      </c>
      <c r="B872" s="2">
        <v>40692</v>
      </c>
      <c r="C872">
        <v>2.630000002682209E-2</v>
      </c>
      <c r="D872">
        <v>3.7398900985717769</v>
      </c>
      <c r="E872">
        <v>9013.7998046875</v>
      </c>
      <c r="F872" s="20">
        <f t="shared" si="36"/>
        <v>63.387674198122014</v>
      </c>
      <c r="G872">
        <v>8.4299001693725586</v>
      </c>
      <c r="H872">
        <v>534.35198974609375</v>
      </c>
      <c r="I872" s="19">
        <f t="shared" si="37"/>
        <v>75985.432500225492</v>
      </c>
      <c r="K872" s="70">
        <f t="shared" si="34"/>
        <v>-1</v>
      </c>
      <c r="L872" s="3">
        <f>IF(AND(O872&gt;0,O872&lt;366),+'PL2'!$N$3+1,IF(AND(O872&gt;365,O872&lt;731),+'PL2'!$O$3+1,IF(AND(O872&gt;730,O872&lt;1096),+'PL2'!$P$3+1,IF(AND(O872&gt;1095,O872&lt;1461),+'PL2'!$Q$3+1,IF(AND(O872&gt;1460,O872&lt;3000),+'PL2'!$R$3+1,0)))))</f>
        <v>0</v>
      </c>
      <c r="M872" s="3">
        <f>IF(AND(O872&gt;0,O872&lt;366),+'PL2'!$N$2+1,IF(AND(O872&gt;365,O872&lt;731),+'PL2'!$O$2+1,IF(AND(O872&gt;730,O872&lt;1096),+'PL2'!$P$2+1,IF(AND(O872&gt;1095,O872&lt;1461),+'PL2'!$Q$2+1,IF(AND(O872&gt;1460,O872&lt;1826),+'PL2'!$R$2+1,IF(AND(O872&gt;1825,O872&lt;2190),+'PL2'!$S$2+1,0))))))</f>
        <v>0</v>
      </c>
      <c r="N872" s="70">
        <f t="shared" si="35"/>
        <v>-1</v>
      </c>
      <c r="O872" s="19" t="str">
        <f>IF(A872&gt;'PL2'!$C$2+553,IF(A872='PL2'!$C$2+554,1,O871+1), "")</f>
        <v/>
      </c>
    </row>
    <row r="873" spans="1:15" x14ac:dyDescent="0.55000000000000004">
      <c r="A873">
        <v>871</v>
      </c>
      <c r="B873" s="2">
        <v>40693</v>
      </c>
      <c r="C873">
        <v>2.6399999856948849E-2</v>
      </c>
      <c r="D873">
        <v>3.7398900985717769</v>
      </c>
      <c r="E873">
        <v>7718.7001953125</v>
      </c>
      <c r="F873" s="20">
        <f t="shared" si="36"/>
        <v>54.486543369255685</v>
      </c>
      <c r="G873">
        <v>8.8000001907348633</v>
      </c>
      <c r="H873">
        <v>479.48199462890619</v>
      </c>
      <c r="I873" s="19">
        <f t="shared" si="37"/>
        <v>67924.563190975226</v>
      </c>
      <c r="K873" s="70">
        <f t="shared" si="34"/>
        <v>-1</v>
      </c>
      <c r="L873" s="3">
        <f>IF(AND(O873&gt;0,O873&lt;366),+'PL2'!$N$3+1,IF(AND(O873&gt;365,O873&lt;731),+'PL2'!$O$3+1,IF(AND(O873&gt;730,O873&lt;1096),+'PL2'!$P$3+1,IF(AND(O873&gt;1095,O873&lt;1461),+'PL2'!$Q$3+1,IF(AND(O873&gt;1460,O873&lt;3000),+'PL2'!$R$3+1,0)))))</f>
        <v>0</v>
      </c>
      <c r="M873" s="3">
        <f>IF(AND(O873&gt;0,O873&lt;366),+'PL2'!$N$2+1,IF(AND(O873&gt;365,O873&lt;731),+'PL2'!$O$2+1,IF(AND(O873&gt;730,O873&lt;1096),+'PL2'!$P$2+1,IF(AND(O873&gt;1095,O873&lt;1461),+'PL2'!$Q$2+1,IF(AND(O873&gt;1460,O873&lt;1826),+'PL2'!$R$2+1,IF(AND(O873&gt;1825,O873&lt;2190),+'PL2'!$S$2+1,0))))))</f>
        <v>0</v>
      </c>
      <c r="N873" s="70">
        <f t="shared" si="35"/>
        <v>-1</v>
      </c>
      <c r="O873" s="19" t="str">
        <f>IF(A873&gt;'PL2'!$C$2+553,IF(A873='PL2'!$C$2+554,1,O872+1), "")</f>
        <v/>
      </c>
    </row>
    <row r="874" spans="1:15" x14ac:dyDescent="0.55000000000000004">
      <c r="A874">
        <v>872</v>
      </c>
      <c r="B874" s="2">
        <v>40694</v>
      </c>
      <c r="C874">
        <v>2.6399999856948849E-2</v>
      </c>
      <c r="D874">
        <v>3.2426800727844238</v>
      </c>
      <c r="E874">
        <v>7519.9501953125</v>
      </c>
      <c r="F874" s="20">
        <f t="shared" si="36"/>
        <v>61.223025282923331</v>
      </c>
      <c r="G874">
        <v>8.7410001754760742</v>
      </c>
      <c r="H874">
        <v>535.1500244140625</v>
      </c>
      <c r="I874" s="19">
        <f t="shared" si="37"/>
        <v>65731.885976797901</v>
      </c>
      <c r="K874" s="70">
        <f t="shared" si="34"/>
        <v>-1</v>
      </c>
      <c r="L874" s="3">
        <f>IF(AND(O874&gt;0,O874&lt;366),+'PL2'!$N$3+1,IF(AND(O874&gt;365,O874&lt;731),+'PL2'!$O$3+1,IF(AND(O874&gt;730,O874&lt;1096),+'PL2'!$P$3+1,IF(AND(O874&gt;1095,O874&lt;1461),+'PL2'!$Q$3+1,IF(AND(O874&gt;1460,O874&lt;3000),+'PL2'!$R$3+1,0)))))</f>
        <v>0</v>
      </c>
      <c r="M874" s="3">
        <f>IF(AND(O874&gt;0,O874&lt;366),+'PL2'!$N$2+1,IF(AND(O874&gt;365,O874&lt;731),+'PL2'!$O$2+1,IF(AND(O874&gt;730,O874&lt;1096),+'PL2'!$P$2+1,IF(AND(O874&gt;1095,O874&lt;1461),+'PL2'!$Q$2+1,IF(AND(O874&gt;1460,O874&lt;1826),+'PL2'!$R$2+1,IF(AND(O874&gt;1825,O874&lt;2190),+'PL2'!$S$2+1,0))))))</f>
        <v>0</v>
      </c>
      <c r="N874" s="70">
        <f t="shared" si="35"/>
        <v>-1</v>
      </c>
      <c r="O874" s="19" t="str">
        <f>IF(A874&gt;'PL2'!$C$2+553,IF(A874='PL2'!$C$2+554,1,O873+1), "")</f>
        <v/>
      </c>
    </row>
    <row r="875" spans="1:15" x14ac:dyDescent="0.55000000000000004">
      <c r="A875">
        <v>873</v>
      </c>
      <c r="B875" s="2">
        <v>40695</v>
      </c>
      <c r="C875">
        <v>2.6399999856948849E-2</v>
      </c>
      <c r="D875">
        <v>3.2426800727844238</v>
      </c>
      <c r="E875">
        <v>9424.08984375</v>
      </c>
      <c r="F875" s="20">
        <f t="shared" si="36"/>
        <v>76.725413837461005</v>
      </c>
      <c r="G875">
        <v>9.5699996948242188</v>
      </c>
      <c r="H875">
        <v>734.26202392578125</v>
      </c>
      <c r="I875" s="19">
        <f t="shared" si="37"/>
        <v>90188.536928683519</v>
      </c>
      <c r="K875" s="70">
        <f t="shared" si="34"/>
        <v>-1</v>
      </c>
      <c r="L875" s="3">
        <f>IF(AND(O875&gt;0,O875&lt;366),+'PL2'!$N$3+1,IF(AND(O875&gt;365,O875&lt;731),+'PL2'!$O$3+1,IF(AND(O875&gt;730,O875&lt;1096),+'PL2'!$P$3+1,IF(AND(O875&gt;1095,O875&lt;1461),+'PL2'!$Q$3+1,IF(AND(O875&gt;1460,O875&lt;3000),+'PL2'!$R$3+1,0)))))</f>
        <v>0</v>
      </c>
      <c r="M875" s="3">
        <f>IF(AND(O875&gt;0,O875&lt;366),+'PL2'!$N$2+1,IF(AND(O875&gt;365,O875&lt;731),+'PL2'!$O$2+1,IF(AND(O875&gt;730,O875&lt;1096),+'PL2'!$P$2+1,IF(AND(O875&gt;1095,O875&lt;1461),+'PL2'!$Q$2+1,IF(AND(O875&gt;1460,O875&lt;1826),+'PL2'!$R$2+1,IF(AND(O875&gt;1825,O875&lt;2190),+'PL2'!$S$2+1,0))))))</f>
        <v>0</v>
      </c>
      <c r="N875" s="70">
        <f t="shared" si="35"/>
        <v>-1</v>
      </c>
      <c r="O875" s="19" t="str">
        <f>IF(A875&gt;'PL2'!$C$2+553,IF(A875='PL2'!$C$2+554,1,O874+1), "")</f>
        <v/>
      </c>
    </row>
    <row r="876" spans="1:15" x14ac:dyDescent="0.55000000000000004">
      <c r="A876">
        <v>874</v>
      </c>
      <c r="B876" s="2">
        <v>40696</v>
      </c>
      <c r="C876">
        <v>2.6499999687075611E-2</v>
      </c>
      <c r="D876">
        <v>4.1073899269104004</v>
      </c>
      <c r="E876">
        <v>9523.6796875</v>
      </c>
      <c r="F876" s="20">
        <f t="shared" si="36"/>
        <v>61.444740633231767</v>
      </c>
      <c r="G876">
        <v>10.60000038146973</v>
      </c>
      <c r="H876">
        <v>651.31402587890625</v>
      </c>
      <c r="I876" s="19">
        <f t="shared" si="37"/>
        <v>100951.00832049552</v>
      </c>
      <c r="K876" s="70">
        <f t="shared" si="34"/>
        <v>-1</v>
      </c>
      <c r="L876" s="3">
        <f>IF(AND(O876&gt;0,O876&lt;366),+'PL2'!$N$3+1,IF(AND(O876&gt;365,O876&lt;731),+'PL2'!$O$3+1,IF(AND(O876&gt;730,O876&lt;1096),+'PL2'!$P$3+1,IF(AND(O876&gt;1095,O876&lt;1461),+'PL2'!$Q$3+1,IF(AND(O876&gt;1460,O876&lt;3000),+'PL2'!$R$3+1,0)))))</f>
        <v>0</v>
      </c>
      <c r="M876" s="3">
        <f>IF(AND(O876&gt;0,O876&lt;366),+'PL2'!$N$2+1,IF(AND(O876&gt;365,O876&lt;731),+'PL2'!$O$2+1,IF(AND(O876&gt;730,O876&lt;1096),+'PL2'!$P$2+1,IF(AND(O876&gt;1095,O876&lt;1461),+'PL2'!$Q$2+1,IF(AND(O876&gt;1460,O876&lt;1826),+'PL2'!$R$2+1,IF(AND(O876&gt;1825,O876&lt;2190),+'PL2'!$S$2+1,0))))))</f>
        <v>0</v>
      </c>
      <c r="N876" s="70">
        <f t="shared" si="35"/>
        <v>-1</v>
      </c>
      <c r="O876" s="19" t="str">
        <f>IF(A876&gt;'PL2'!$C$2+553,IF(A876='PL2'!$C$2+554,1,O875+1), "")</f>
        <v/>
      </c>
    </row>
    <row r="877" spans="1:15" x14ac:dyDescent="0.55000000000000004">
      <c r="A877">
        <v>875</v>
      </c>
      <c r="B877" s="2">
        <v>40697</v>
      </c>
      <c r="C877">
        <v>2.6499999687075611E-2</v>
      </c>
      <c r="D877">
        <v>4.1073899269104004</v>
      </c>
      <c r="E877">
        <v>10126.2998046875</v>
      </c>
      <c r="F877" s="20">
        <f t="shared" si="36"/>
        <v>65.332716501377917</v>
      </c>
      <c r="G877">
        <v>14.289999961853029</v>
      </c>
      <c r="H877">
        <v>933.60498046875</v>
      </c>
      <c r="I877" s="19">
        <f t="shared" si="37"/>
        <v>144704.82382269672</v>
      </c>
      <c r="K877" s="70">
        <f t="shared" ref="K877:K940" si="38">+L877^(0.00273972602739726)-1</f>
        <v>-1</v>
      </c>
      <c r="L877" s="3">
        <f>IF(AND(O877&gt;0,O877&lt;366),+'PL2'!$N$3+1,IF(AND(O877&gt;365,O877&lt;731),+'PL2'!$O$3+1,IF(AND(O877&gt;730,O877&lt;1096),+'PL2'!$P$3+1,IF(AND(O877&gt;1095,O877&lt;1461),+'PL2'!$Q$3+1,IF(AND(O877&gt;1460,O877&lt;3000),+'PL2'!$R$3+1,0)))))</f>
        <v>0</v>
      </c>
      <c r="M877" s="3">
        <f>IF(AND(O877&gt;0,O877&lt;366),+'PL2'!$N$2+1,IF(AND(O877&gt;365,O877&lt;731),+'PL2'!$O$2+1,IF(AND(O877&gt;730,O877&lt;1096),+'PL2'!$P$2+1,IF(AND(O877&gt;1095,O877&lt;1461),+'PL2'!$Q$2+1,IF(AND(O877&gt;1460,O877&lt;1826),+'PL2'!$R$2+1,IF(AND(O877&gt;1825,O877&lt;2190),+'PL2'!$S$2+1,0))))))</f>
        <v>0</v>
      </c>
      <c r="N877" s="70">
        <f t="shared" ref="N877:N940" si="39">+M877^(0.00273972602739726)-1</f>
        <v>-1</v>
      </c>
      <c r="O877" s="19" t="str">
        <f>IF(A877&gt;'PL2'!$C$2+553,IF(A877='PL2'!$C$2+554,1,O876+1), "")</f>
        <v/>
      </c>
    </row>
    <row r="878" spans="1:15" x14ac:dyDescent="0.55000000000000004">
      <c r="A878">
        <v>876</v>
      </c>
      <c r="B878" s="2">
        <v>40698</v>
      </c>
      <c r="C878">
        <v>2.6499999687075611E-2</v>
      </c>
      <c r="D878">
        <v>4.6694598197937012</v>
      </c>
      <c r="E878">
        <v>11232.2001953125</v>
      </c>
      <c r="F878" s="20">
        <f t="shared" si="36"/>
        <v>63.74469706307535</v>
      </c>
      <c r="G878">
        <v>18.889999389648441</v>
      </c>
      <c r="H878">
        <v>1204.140014648438</v>
      </c>
      <c r="I878" s="19">
        <f t="shared" si="37"/>
        <v>212176.25483386221</v>
      </c>
      <c r="K878" s="70">
        <f t="shared" si="38"/>
        <v>-1</v>
      </c>
      <c r="L878" s="3">
        <f>IF(AND(O878&gt;0,O878&lt;366),+'PL2'!$N$3+1,IF(AND(O878&gt;365,O878&lt;731),+'PL2'!$O$3+1,IF(AND(O878&gt;730,O878&lt;1096),+'PL2'!$P$3+1,IF(AND(O878&gt;1095,O878&lt;1461),+'PL2'!$Q$3+1,IF(AND(O878&gt;1460,O878&lt;3000),+'PL2'!$R$3+1,0)))))</f>
        <v>0</v>
      </c>
      <c r="M878" s="3">
        <f>IF(AND(O878&gt;0,O878&lt;366),+'PL2'!$N$2+1,IF(AND(O878&gt;365,O878&lt;731),+'PL2'!$O$2+1,IF(AND(O878&gt;730,O878&lt;1096),+'PL2'!$P$2+1,IF(AND(O878&gt;1095,O878&lt;1461),+'PL2'!$Q$2+1,IF(AND(O878&gt;1460,O878&lt;1826),+'PL2'!$R$2+1,IF(AND(O878&gt;1825,O878&lt;2190),+'PL2'!$S$2+1,0))))))</f>
        <v>0</v>
      </c>
      <c r="N878" s="70">
        <f t="shared" si="39"/>
        <v>-1</v>
      </c>
      <c r="O878" s="19" t="str">
        <f>IF(A878&gt;'PL2'!$C$2+553,IF(A878='PL2'!$C$2+554,1,O877+1), "")</f>
        <v/>
      </c>
    </row>
    <row r="879" spans="1:15" x14ac:dyDescent="0.55000000000000004">
      <c r="A879">
        <v>877</v>
      </c>
      <c r="B879" s="2">
        <v>40699</v>
      </c>
      <c r="C879">
        <v>2.6599999517202381E-2</v>
      </c>
      <c r="D879">
        <v>4.6694598197937012</v>
      </c>
      <c r="E879">
        <v>10423.7001953125</v>
      </c>
      <c r="F879" s="20">
        <f t="shared" si="36"/>
        <v>59.37954942613144</v>
      </c>
      <c r="G879">
        <v>16.70000076293945</v>
      </c>
      <c r="H879">
        <v>991.63800048828125</v>
      </c>
      <c r="I879" s="19">
        <f t="shared" si="37"/>
        <v>174075.80121437085</v>
      </c>
      <c r="K879" s="70">
        <f t="shared" si="38"/>
        <v>-1</v>
      </c>
      <c r="L879" s="3">
        <f>IF(AND(O879&gt;0,O879&lt;366),+'PL2'!$N$3+1,IF(AND(O879&gt;365,O879&lt;731),+'PL2'!$O$3+1,IF(AND(O879&gt;730,O879&lt;1096),+'PL2'!$P$3+1,IF(AND(O879&gt;1095,O879&lt;1461),+'PL2'!$Q$3+1,IF(AND(O879&gt;1460,O879&lt;3000),+'PL2'!$R$3+1,0)))))</f>
        <v>0</v>
      </c>
      <c r="M879" s="3">
        <f>IF(AND(O879&gt;0,O879&lt;366),+'PL2'!$N$2+1,IF(AND(O879&gt;365,O879&lt;731),+'PL2'!$O$2+1,IF(AND(O879&gt;730,O879&lt;1096),+'PL2'!$P$2+1,IF(AND(O879&gt;1095,O879&lt;1461),+'PL2'!$Q$2+1,IF(AND(O879&gt;1460,O879&lt;1826),+'PL2'!$R$2+1,IF(AND(O879&gt;1825,O879&lt;2190),+'PL2'!$S$2+1,0))))))</f>
        <v>0</v>
      </c>
      <c r="N879" s="70">
        <f t="shared" si="39"/>
        <v>-1</v>
      </c>
      <c r="O879" s="19" t="str">
        <f>IF(A879&gt;'PL2'!$C$2+553,IF(A879='PL2'!$C$2+554,1,O878+1), "")</f>
        <v/>
      </c>
    </row>
    <row r="880" spans="1:15" x14ac:dyDescent="0.55000000000000004">
      <c r="A880">
        <v>878</v>
      </c>
      <c r="B880" s="2">
        <v>40700</v>
      </c>
      <c r="C880">
        <v>2.6599999517202381E-2</v>
      </c>
      <c r="D880">
        <v>7.0497798919677734</v>
      </c>
      <c r="E880">
        <v>11679.2998046875</v>
      </c>
      <c r="F880" s="20">
        <f t="shared" si="36"/>
        <v>44.067953032109997</v>
      </c>
      <c r="G880">
        <v>18.549900054931641</v>
      </c>
      <c r="H880">
        <v>817.45599365234375</v>
      </c>
      <c r="I880" s="19">
        <f t="shared" si="37"/>
        <v>216649.84408853576</v>
      </c>
      <c r="K880" s="70">
        <f t="shared" si="38"/>
        <v>-1</v>
      </c>
      <c r="L880" s="3">
        <f>IF(AND(O880&gt;0,O880&lt;366),+'PL2'!$N$3+1,IF(AND(O880&gt;365,O880&lt;731),+'PL2'!$O$3+1,IF(AND(O880&gt;730,O880&lt;1096),+'PL2'!$P$3+1,IF(AND(O880&gt;1095,O880&lt;1461),+'PL2'!$Q$3+1,IF(AND(O880&gt;1460,O880&lt;3000),+'PL2'!$R$3+1,0)))))</f>
        <v>0</v>
      </c>
      <c r="M880" s="3">
        <f>IF(AND(O880&gt;0,O880&lt;366),+'PL2'!$N$2+1,IF(AND(O880&gt;365,O880&lt;731),+'PL2'!$O$2+1,IF(AND(O880&gt;730,O880&lt;1096),+'PL2'!$P$2+1,IF(AND(O880&gt;1095,O880&lt;1461),+'PL2'!$Q$2+1,IF(AND(O880&gt;1460,O880&lt;1826),+'PL2'!$R$2+1,IF(AND(O880&gt;1825,O880&lt;2190),+'PL2'!$S$2+1,0))))))</f>
        <v>0</v>
      </c>
      <c r="N880" s="70">
        <f t="shared" si="39"/>
        <v>-1</v>
      </c>
      <c r="O880" s="19" t="str">
        <f>IF(A880&gt;'PL2'!$C$2+553,IF(A880='PL2'!$C$2+554,1,O879+1), "")</f>
        <v/>
      </c>
    </row>
    <row r="881" spans="1:15" x14ac:dyDescent="0.55000000000000004">
      <c r="A881">
        <v>879</v>
      </c>
      <c r="B881" s="2">
        <v>40701</v>
      </c>
      <c r="C881">
        <v>2.6599999517202381E-2</v>
      </c>
      <c r="D881">
        <v>7.0497798919677734</v>
      </c>
      <c r="E881">
        <v>8529.0703125</v>
      </c>
      <c r="F881" s="20">
        <f t="shared" si="36"/>
        <v>32.181609875958699</v>
      </c>
      <c r="G881">
        <v>23.92340087890625</v>
      </c>
      <c r="H881">
        <v>769.89300537109375</v>
      </c>
      <c r="I881" s="19">
        <f t="shared" si="37"/>
        <v>204044.3682103157</v>
      </c>
      <c r="K881" s="70">
        <f t="shared" si="38"/>
        <v>-1</v>
      </c>
      <c r="L881" s="3">
        <f>IF(AND(O881&gt;0,O881&lt;366),+'PL2'!$N$3+1,IF(AND(O881&gt;365,O881&lt;731),+'PL2'!$O$3+1,IF(AND(O881&gt;730,O881&lt;1096),+'PL2'!$P$3+1,IF(AND(O881&gt;1095,O881&lt;1461),+'PL2'!$Q$3+1,IF(AND(O881&gt;1460,O881&lt;3000),+'PL2'!$R$3+1,0)))))</f>
        <v>0</v>
      </c>
      <c r="M881" s="3">
        <f>IF(AND(O881&gt;0,O881&lt;366),+'PL2'!$N$2+1,IF(AND(O881&gt;365,O881&lt;731),+'PL2'!$O$2+1,IF(AND(O881&gt;730,O881&lt;1096),+'PL2'!$P$2+1,IF(AND(O881&gt;1095,O881&lt;1461),+'PL2'!$Q$2+1,IF(AND(O881&gt;1460,O881&lt;1826),+'PL2'!$R$2+1,IF(AND(O881&gt;1825,O881&lt;2190),+'PL2'!$S$2+1,0))))))</f>
        <v>0</v>
      </c>
      <c r="N881" s="70">
        <f t="shared" si="39"/>
        <v>-1</v>
      </c>
      <c r="O881" s="19" t="str">
        <f>IF(A881&gt;'PL2'!$C$2+553,IF(A881='PL2'!$C$2+554,1,O880+1), "")</f>
        <v/>
      </c>
    </row>
    <row r="882" spans="1:15" x14ac:dyDescent="0.55000000000000004">
      <c r="A882">
        <v>880</v>
      </c>
      <c r="B882" s="2">
        <v>40702</v>
      </c>
      <c r="C882">
        <v>2.669999934732914E-2</v>
      </c>
      <c r="D882">
        <v>5.1604399681091309</v>
      </c>
      <c r="E882">
        <v>9294.3896484375</v>
      </c>
      <c r="F882" s="20">
        <f t="shared" si="36"/>
        <v>48.088961228248507</v>
      </c>
      <c r="G882">
        <v>29.60000038146973</v>
      </c>
      <c r="H882">
        <v>1423.430053710938</v>
      </c>
      <c r="I882" s="19">
        <f t="shared" si="37"/>
        <v>275113.93713927834</v>
      </c>
      <c r="K882" s="70">
        <f t="shared" si="38"/>
        <v>-1</v>
      </c>
      <c r="L882" s="3">
        <f>IF(AND(O882&gt;0,O882&lt;366),+'PL2'!$N$3+1,IF(AND(O882&gt;365,O882&lt;731),+'PL2'!$O$3+1,IF(AND(O882&gt;730,O882&lt;1096),+'PL2'!$P$3+1,IF(AND(O882&gt;1095,O882&lt;1461),+'PL2'!$Q$3+1,IF(AND(O882&gt;1460,O882&lt;3000),+'PL2'!$R$3+1,0)))))</f>
        <v>0</v>
      </c>
      <c r="M882" s="3">
        <f>IF(AND(O882&gt;0,O882&lt;366),+'PL2'!$N$2+1,IF(AND(O882&gt;365,O882&lt;731),+'PL2'!$O$2+1,IF(AND(O882&gt;730,O882&lt;1096),+'PL2'!$P$2+1,IF(AND(O882&gt;1095,O882&lt;1461),+'PL2'!$Q$2+1,IF(AND(O882&gt;1460,O882&lt;1826),+'PL2'!$R$2+1,IF(AND(O882&gt;1825,O882&lt;2190),+'PL2'!$S$2+1,0))))))</f>
        <v>0</v>
      </c>
      <c r="N882" s="70">
        <f t="shared" si="39"/>
        <v>-1</v>
      </c>
      <c r="O882" s="19" t="str">
        <f>IF(A882&gt;'PL2'!$C$2+553,IF(A882='PL2'!$C$2+554,1,O881+1), "")</f>
        <v/>
      </c>
    </row>
    <row r="883" spans="1:15" x14ac:dyDescent="0.55000000000000004">
      <c r="A883">
        <v>881</v>
      </c>
      <c r="B883" s="2">
        <v>40703</v>
      </c>
      <c r="C883">
        <v>2.669999934732914E-2</v>
      </c>
      <c r="D883">
        <v>5.1604399681091309</v>
      </c>
      <c r="E883">
        <v>11143.2998046875</v>
      </c>
      <c r="F883" s="20">
        <f t="shared" si="36"/>
        <v>57.655180440218857</v>
      </c>
      <c r="G883">
        <v>28.919000625610352</v>
      </c>
      <c r="H883">
        <v>1667.329956054688</v>
      </c>
      <c r="I883" s="19">
        <f t="shared" si="37"/>
        <v>322253.09402312152</v>
      </c>
      <c r="K883" s="70">
        <f t="shared" si="38"/>
        <v>-1</v>
      </c>
      <c r="L883" s="3">
        <f>IF(AND(O883&gt;0,O883&lt;366),+'PL2'!$N$3+1,IF(AND(O883&gt;365,O883&lt;731),+'PL2'!$O$3+1,IF(AND(O883&gt;730,O883&lt;1096),+'PL2'!$P$3+1,IF(AND(O883&gt;1095,O883&lt;1461),+'PL2'!$Q$3+1,IF(AND(O883&gt;1460,O883&lt;3000),+'PL2'!$R$3+1,0)))))</f>
        <v>0</v>
      </c>
      <c r="M883" s="3">
        <f>IF(AND(O883&gt;0,O883&lt;366),+'PL2'!$N$2+1,IF(AND(O883&gt;365,O883&lt;731),+'PL2'!$O$2+1,IF(AND(O883&gt;730,O883&lt;1096),+'PL2'!$P$2+1,IF(AND(O883&gt;1095,O883&lt;1461),+'PL2'!$Q$2+1,IF(AND(O883&gt;1460,O883&lt;1826),+'PL2'!$R$2+1,IF(AND(O883&gt;1825,O883&lt;2190),+'PL2'!$S$2+1,0))))))</f>
        <v>0</v>
      </c>
      <c r="N883" s="70">
        <f t="shared" si="39"/>
        <v>-1</v>
      </c>
      <c r="O883" s="19" t="str">
        <f>IF(A883&gt;'PL2'!$C$2+553,IF(A883='PL2'!$C$2+554,1,O882+1), "")</f>
        <v/>
      </c>
    </row>
    <row r="884" spans="1:15" x14ac:dyDescent="0.55000000000000004">
      <c r="A884">
        <v>882</v>
      </c>
      <c r="B884" s="2">
        <v>40704</v>
      </c>
      <c r="C884">
        <v>2.669999934732914E-2</v>
      </c>
      <c r="D884">
        <v>6.3730001449584961</v>
      </c>
      <c r="E884">
        <v>11188.400390625</v>
      </c>
      <c r="F884" s="20">
        <f t="shared" si="36"/>
        <v>46.874356869999737</v>
      </c>
      <c r="G884">
        <v>23.949699401855469</v>
      </c>
      <c r="H884">
        <v>1122.630004882812</v>
      </c>
      <c r="I884" s="19">
        <f t="shared" si="37"/>
        <v>267958.82614307106</v>
      </c>
      <c r="K884" s="70">
        <f t="shared" si="38"/>
        <v>-1</v>
      </c>
      <c r="L884" s="3">
        <f>IF(AND(O884&gt;0,O884&lt;366),+'PL2'!$N$3+1,IF(AND(O884&gt;365,O884&lt;731),+'PL2'!$O$3+1,IF(AND(O884&gt;730,O884&lt;1096),+'PL2'!$P$3+1,IF(AND(O884&gt;1095,O884&lt;1461),+'PL2'!$Q$3+1,IF(AND(O884&gt;1460,O884&lt;3000),+'PL2'!$R$3+1,0)))))</f>
        <v>0</v>
      </c>
      <c r="M884" s="3">
        <f>IF(AND(O884&gt;0,O884&lt;366),+'PL2'!$N$2+1,IF(AND(O884&gt;365,O884&lt;731),+'PL2'!$O$2+1,IF(AND(O884&gt;730,O884&lt;1096),+'PL2'!$P$2+1,IF(AND(O884&gt;1095,O884&lt;1461),+'PL2'!$Q$2+1,IF(AND(O884&gt;1460,O884&lt;1826),+'PL2'!$R$2+1,IF(AND(O884&gt;1825,O884&lt;2190),+'PL2'!$S$2+1,0))))))</f>
        <v>0</v>
      </c>
      <c r="N884" s="70">
        <f t="shared" si="39"/>
        <v>-1</v>
      </c>
      <c r="O884" s="19" t="str">
        <f>IF(A884&gt;'PL2'!$C$2+553,IF(A884='PL2'!$C$2+554,1,O883+1), "")</f>
        <v/>
      </c>
    </row>
    <row r="885" spans="1:15" x14ac:dyDescent="0.55000000000000004">
      <c r="A885">
        <v>883</v>
      </c>
      <c r="B885" s="2">
        <v>40705</v>
      </c>
      <c r="C885">
        <v>2.6799999177455899E-2</v>
      </c>
      <c r="D885">
        <v>6.3730001449584961</v>
      </c>
      <c r="E885">
        <v>12635.400390625</v>
      </c>
      <c r="F885" s="20">
        <f t="shared" si="36"/>
        <v>53.13489916416458</v>
      </c>
      <c r="G885">
        <v>14.65110015869141</v>
      </c>
      <c r="H885">
        <v>778.4849853515625</v>
      </c>
      <c r="I885" s="19">
        <f t="shared" si="37"/>
        <v>185122.51666821545</v>
      </c>
      <c r="K885" s="70">
        <f t="shared" si="38"/>
        <v>-1</v>
      </c>
      <c r="L885" s="3">
        <f>IF(AND(O885&gt;0,O885&lt;366),+'PL2'!$N$3+1,IF(AND(O885&gt;365,O885&lt;731),+'PL2'!$O$3+1,IF(AND(O885&gt;730,O885&lt;1096),+'PL2'!$P$3+1,IF(AND(O885&gt;1095,O885&lt;1461),+'PL2'!$Q$3+1,IF(AND(O885&gt;1460,O885&lt;3000),+'PL2'!$R$3+1,0)))))</f>
        <v>0</v>
      </c>
      <c r="M885" s="3">
        <f>IF(AND(O885&gt;0,O885&lt;366),+'PL2'!$N$2+1,IF(AND(O885&gt;365,O885&lt;731),+'PL2'!$O$2+1,IF(AND(O885&gt;730,O885&lt;1096),+'PL2'!$P$2+1,IF(AND(O885&gt;1095,O885&lt;1461),+'PL2'!$Q$2+1,IF(AND(O885&gt;1460,O885&lt;1826),+'PL2'!$R$2+1,IF(AND(O885&gt;1825,O885&lt;2190),+'PL2'!$S$2+1,0))))))</f>
        <v>0</v>
      </c>
      <c r="N885" s="70">
        <f t="shared" si="39"/>
        <v>-1</v>
      </c>
      <c r="O885" s="19" t="str">
        <f>IF(A885&gt;'PL2'!$C$2+553,IF(A885='PL2'!$C$2+554,1,O884+1), "")</f>
        <v/>
      </c>
    </row>
    <row r="886" spans="1:15" x14ac:dyDescent="0.55000000000000004">
      <c r="A886">
        <v>884</v>
      </c>
      <c r="B886" s="2">
        <v>40706</v>
      </c>
      <c r="C886">
        <v>2.6799999177455899E-2</v>
      </c>
      <c r="D886">
        <v>6.7113900184631348</v>
      </c>
      <c r="E886">
        <v>11694.2998046875</v>
      </c>
      <c r="F886" s="20">
        <f t="shared" si="36"/>
        <v>46.697811375044466</v>
      </c>
      <c r="G886">
        <v>18.54640007019043</v>
      </c>
      <c r="H886">
        <v>866.07598876953125</v>
      </c>
      <c r="I886" s="19">
        <f t="shared" si="37"/>
        <v>216887.16271848418</v>
      </c>
      <c r="K886" s="70">
        <f t="shared" si="38"/>
        <v>-1</v>
      </c>
      <c r="L886" s="3">
        <f>IF(AND(O886&gt;0,O886&lt;366),+'PL2'!$N$3+1,IF(AND(O886&gt;365,O886&lt;731),+'PL2'!$O$3+1,IF(AND(O886&gt;730,O886&lt;1096),+'PL2'!$P$3+1,IF(AND(O886&gt;1095,O886&lt;1461),+'PL2'!$Q$3+1,IF(AND(O886&gt;1460,O886&lt;3000),+'PL2'!$R$3+1,0)))))</f>
        <v>0</v>
      </c>
      <c r="M886" s="3">
        <f>IF(AND(O886&gt;0,O886&lt;366),+'PL2'!$N$2+1,IF(AND(O886&gt;365,O886&lt;731),+'PL2'!$O$2+1,IF(AND(O886&gt;730,O886&lt;1096),+'PL2'!$P$2+1,IF(AND(O886&gt;1095,O886&lt;1461),+'PL2'!$Q$2+1,IF(AND(O886&gt;1460,O886&lt;1826),+'PL2'!$R$2+1,IF(AND(O886&gt;1825,O886&lt;2190),+'PL2'!$S$2+1,0))))))</f>
        <v>0</v>
      </c>
      <c r="N886" s="70">
        <f t="shared" si="39"/>
        <v>-1</v>
      </c>
      <c r="O886" s="19" t="str">
        <f>IF(A886&gt;'PL2'!$C$2+553,IF(A886='PL2'!$C$2+554,1,O885+1), "")</f>
        <v/>
      </c>
    </row>
    <row r="887" spans="1:15" x14ac:dyDescent="0.55000000000000004">
      <c r="A887">
        <v>885</v>
      </c>
      <c r="B887" s="2">
        <v>40707</v>
      </c>
      <c r="C887">
        <v>2.6799999177455899E-2</v>
      </c>
      <c r="D887">
        <v>6.7113900184631348</v>
      </c>
      <c r="E887">
        <v>11386.5</v>
      </c>
      <c r="F887" s="20">
        <f t="shared" si="36"/>
        <v>45.468701683944282</v>
      </c>
      <c r="G887">
        <v>19.840000152587891</v>
      </c>
      <c r="H887">
        <v>902.0989990234375</v>
      </c>
      <c r="I887" s="19">
        <f t="shared" si="37"/>
        <v>225908.16173744202</v>
      </c>
      <c r="K887" s="70">
        <f t="shared" si="38"/>
        <v>-1</v>
      </c>
      <c r="L887" s="3">
        <f>IF(AND(O887&gt;0,O887&lt;366),+'PL2'!$N$3+1,IF(AND(O887&gt;365,O887&lt;731),+'PL2'!$O$3+1,IF(AND(O887&gt;730,O887&lt;1096),+'PL2'!$P$3+1,IF(AND(O887&gt;1095,O887&lt;1461),+'PL2'!$Q$3+1,IF(AND(O887&gt;1460,O887&lt;3000),+'PL2'!$R$3+1,0)))))</f>
        <v>0</v>
      </c>
      <c r="M887" s="3">
        <f>IF(AND(O887&gt;0,O887&lt;366),+'PL2'!$N$2+1,IF(AND(O887&gt;365,O887&lt;731),+'PL2'!$O$2+1,IF(AND(O887&gt;730,O887&lt;1096),+'PL2'!$P$2+1,IF(AND(O887&gt;1095,O887&lt;1461),+'PL2'!$Q$2+1,IF(AND(O887&gt;1460,O887&lt;1826),+'PL2'!$R$2+1,IF(AND(O887&gt;1825,O887&lt;2190),+'PL2'!$S$2+1,0))))))</f>
        <v>0</v>
      </c>
      <c r="N887" s="70">
        <f t="shared" si="39"/>
        <v>-1</v>
      </c>
      <c r="O887" s="19" t="str">
        <f>IF(A887&gt;'PL2'!$C$2+553,IF(A887='PL2'!$C$2+554,1,O886+1), "")</f>
        <v/>
      </c>
    </row>
    <row r="888" spans="1:15" x14ac:dyDescent="0.55000000000000004">
      <c r="A888">
        <v>886</v>
      </c>
      <c r="B888" s="2">
        <v>40708</v>
      </c>
      <c r="C888">
        <v>2.690000087022781E-2</v>
      </c>
      <c r="D888">
        <v>6.3447999954223633</v>
      </c>
      <c r="E888">
        <v>12386.2001953125</v>
      </c>
      <c r="F888" s="20">
        <f t="shared" si="36"/>
        <v>52.513679906870294</v>
      </c>
      <c r="G888">
        <v>19.280000686645511</v>
      </c>
      <c r="H888">
        <v>1012.460021972656</v>
      </c>
      <c r="I888" s="19">
        <f t="shared" si="37"/>
        <v>238805.94827055378</v>
      </c>
      <c r="K888" s="70">
        <f t="shared" si="38"/>
        <v>-1</v>
      </c>
      <c r="L888" s="3">
        <f>IF(AND(O888&gt;0,O888&lt;366),+'PL2'!$N$3+1,IF(AND(O888&gt;365,O888&lt;731),+'PL2'!$O$3+1,IF(AND(O888&gt;730,O888&lt;1096),+'PL2'!$P$3+1,IF(AND(O888&gt;1095,O888&lt;1461),+'PL2'!$Q$3+1,IF(AND(O888&gt;1460,O888&lt;3000),+'PL2'!$R$3+1,0)))))</f>
        <v>0</v>
      </c>
      <c r="M888" s="3">
        <f>IF(AND(O888&gt;0,O888&lt;366),+'PL2'!$N$2+1,IF(AND(O888&gt;365,O888&lt;731),+'PL2'!$O$2+1,IF(AND(O888&gt;730,O888&lt;1096),+'PL2'!$P$2+1,IF(AND(O888&gt;1095,O888&lt;1461),+'PL2'!$Q$2+1,IF(AND(O888&gt;1460,O888&lt;1826),+'PL2'!$R$2+1,IF(AND(O888&gt;1825,O888&lt;2190),+'PL2'!$S$2+1,0))))))</f>
        <v>0</v>
      </c>
      <c r="N888" s="70">
        <f t="shared" si="39"/>
        <v>-1</v>
      </c>
      <c r="O888" s="19" t="str">
        <f>IF(A888&gt;'PL2'!$C$2+553,IF(A888='PL2'!$C$2+554,1,O887+1), "")</f>
        <v/>
      </c>
    </row>
    <row r="889" spans="1:15" x14ac:dyDescent="0.55000000000000004">
      <c r="A889">
        <v>887</v>
      </c>
      <c r="B889" s="2">
        <v>40709</v>
      </c>
      <c r="C889">
        <v>2.690000087022781E-2</v>
      </c>
      <c r="D889">
        <v>6.3447999954223633</v>
      </c>
      <c r="E889">
        <v>13990.099609375</v>
      </c>
      <c r="F889" s="20">
        <f t="shared" si="36"/>
        <v>59.313720202099027</v>
      </c>
      <c r="G889">
        <v>19.489999771118161</v>
      </c>
      <c r="H889">
        <v>1156.02001953125</v>
      </c>
      <c r="I889" s="19">
        <f t="shared" si="37"/>
        <v>272667.03818463901</v>
      </c>
      <c r="K889" s="70">
        <f t="shared" si="38"/>
        <v>-1</v>
      </c>
      <c r="L889" s="3">
        <f>IF(AND(O889&gt;0,O889&lt;366),+'PL2'!$N$3+1,IF(AND(O889&gt;365,O889&lt;731),+'PL2'!$O$3+1,IF(AND(O889&gt;730,O889&lt;1096),+'PL2'!$P$3+1,IF(AND(O889&gt;1095,O889&lt;1461),+'PL2'!$Q$3+1,IF(AND(O889&gt;1460,O889&lt;3000),+'PL2'!$R$3+1,0)))))</f>
        <v>0</v>
      </c>
      <c r="M889" s="3">
        <f>IF(AND(O889&gt;0,O889&lt;366),+'PL2'!$N$2+1,IF(AND(O889&gt;365,O889&lt;731),+'PL2'!$O$2+1,IF(AND(O889&gt;730,O889&lt;1096),+'PL2'!$P$2+1,IF(AND(O889&gt;1095,O889&lt;1461),+'PL2'!$Q$2+1,IF(AND(O889&gt;1460,O889&lt;1826),+'PL2'!$R$2+1,IF(AND(O889&gt;1825,O889&lt;2190),+'PL2'!$S$2+1,0))))))</f>
        <v>0</v>
      </c>
      <c r="N889" s="70">
        <f t="shared" si="39"/>
        <v>-1</v>
      </c>
      <c r="O889" s="19" t="str">
        <f>IF(A889&gt;'PL2'!$C$2+553,IF(A889='PL2'!$C$2+554,1,O888+1), "")</f>
        <v/>
      </c>
    </row>
    <row r="890" spans="1:15" x14ac:dyDescent="0.55000000000000004">
      <c r="A890">
        <v>888</v>
      </c>
      <c r="B890" s="2">
        <v>40710</v>
      </c>
      <c r="C890">
        <v>2.690000087022781E-2</v>
      </c>
      <c r="D890">
        <v>8.7623195648193359</v>
      </c>
      <c r="E890">
        <v>9031.8896484375</v>
      </c>
      <c r="F890" s="20">
        <f t="shared" si="36"/>
        <v>27.727571176272168</v>
      </c>
      <c r="G890">
        <v>17</v>
      </c>
      <c r="H890">
        <v>471.36898803710938</v>
      </c>
      <c r="I890" s="19">
        <f t="shared" si="37"/>
        <v>153542.1240234375</v>
      </c>
      <c r="K890" s="70">
        <f t="shared" si="38"/>
        <v>-1</v>
      </c>
      <c r="L890" s="3">
        <f>IF(AND(O890&gt;0,O890&lt;366),+'PL2'!$N$3+1,IF(AND(O890&gt;365,O890&lt;731),+'PL2'!$O$3+1,IF(AND(O890&gt;730,O890&lt;1096),+'PL2'!$P$3+1,IF(AND(O890&gt;1095,O890&lt;1461),+'PL2'!$Q$3+1,IF(AND(O890&gt;1460,O890&lt;3000),+'PL2'!$R$3+1,0)))))</f>
        <v>0</v>
      </c>
      <c r="M890" s="3">
        <f>IF(AND(O890&gt;0,O890&lt;366),+'PL2'!$N$2+1,IF(AND(O890&gt;365,O890&lt;731),+'PL2'!$O$2+1,IF(AND(O890&gt;730,O890&lt;1096),+'PL2'!$P$2+1,IF(AND(O890&gt;1095,O890&lt;1461),+'PL2'!$Q$2+1,IF(AND(O890&gt;1460,O890&lt;1826),+'PL2'!$R$2+1,IF(AND(O890&gt;1825,O890&lt;2190),+'PL2'!$S$2+1,0))))))</f>
        <v>0</v>
      </c>
      <c r="N890" s="70">
        <f t="shared" si="39"/>
        <v>-1</v>
      </c>
      <c r="O890" s="19" t="str">
        <f>IF(A890&gt;'PL2'!$C$2+553,IF(A890='PL2'!$C$2+554,1,O889+1), "")</f>
        <v/>
      </c>
    </row>
    <row r="891" spans="1:15" x14ac:dyDescent="0.55000000000000004">
      <c r="A891">
        <v>889</v>
      </c>
      <c r="B891" s="2">
        <v>40711</v>
      </c>
      <c r="C891">
        <v>2.700000070035458E-2</v>
      </c>
      <c r="D891">
        <v>8.7623195648193359</v>
      </c>
      <c r="E891">
        <v>9330.919921875</v>
      </c>
      <c r="F891" s="20">
        <f t="shared" si="36"/>
        <v>28.7520721610171</v>
      </c>
      <c r="G891">
        <v>15.68099975585938</v>
      </c>
      <c r="H891">
        <v>450.86099243164063</v>
      </c>
      <c r="I891" s="19">
        <f t="shared" si="37"/>
        <v>146318.15301686531</v>
      </c>
      <c r="K891" s="70">
        <f t="shared" si="38"/>
        <v>-1</v>
      </c>
      <c r="L891" s="3">
        <f>IF(AND(O891&gt;0,O891&lt;366),+'PL2'!$N$3+1,IF(AND(O891&gt;365,O891&lt;731),+'PL2'!$O$3+1,IF(AND(O891&gt;730,O891&lt;1096),+'PL2'!$P$3+1,IF(AND(O891&gt;1095,O891&lt;1461),+'PL2'!$Q$3+1,IF(AND(O891&gt;1460,O891&lt;3000),+'PL2'!$R$3+1,0)))))</f>
        <v>0</v>
      </c>
      <c r="M891" s="3">
        <f>IF(AND(O891&gt;0,O891&lt;366),+'PL2'!$N$2+1,IF(AND(O891&gt;365,O891&lt;731),+'PL2'!$O$2+1,IF(AND(O891&gt;730,O891&lt;1096),+'PL2'!$P$2+1,IF(AND(O891&gt;1095,O891&lt;1461),+'PL2'!$Q$2+1,IF(AND(O891&gt;1460,O891&lt;1826),+'PL2'!$R$2+1,IF(AND(O891&gt;1825,O891&lt;2190),+'PL2'!$S$2+1,0))))))</f>
        <v>0</v>
      </c>
      <c r="N891" s="70">
        <f t="shared" si="39"/>
        <v>-1</v>
      </c>
      <c r="O891" s="19" t="str">
        <f>IF(A891&gt;'PL2'!$C$2+553,IF(A891='PL2'!$C$2+554,1,O890+1), "")</f>
        <v/>
      </c>
    </row>
    <row r="892" spans="1:15" x14ac:dyDescent="0.55000000000000004">
      <c r="A892">
        <v>890</v>
      </c>
      <c r="B892" s="2">
        <v>40712</v>
      </c>
      <c r="C892">
        <v>2.700000070035458E-2</v>
      </c>
      <c r="D892">
        <v>8.8059196472167969</v>
      </c>
      <c r="E892">
        <v>9878.330078125</v>
      </c>
      <c r="F892" s="20">
        <f t="shared" si="36"/>
        <v>30.288139082895988</v>
      </c>
      <c r="G892">
        <v>16.889999389648441</v>
      </c>
      <c r="H892">
        <v>511.56698608398438</v>
      </c>
      <c r="I892" s="19">
        <f t="shared" si="37"/>
        <v>166844.98899027708</v>
      </c>
      <c r="K892" s="70">
        <f t="shared" si="38"/>
        <v>-1</v>
      </c>
      <c r="L892" s="3">
        <f>IF(AND(O892&gt;0,O892&lt;366),+'PL2'!$N$3+1,IF(AND(O892&gt;365,O892&lt;731),+'PL2'!$O$3+1,IF(AND(O892&gt;730,O892&lt;1096),+'PL2'!$P$3+1,IF(AND(O892&gt;1095,O892&lt;1461),+'PL2'!$Q$3+1,IF(AND(O892&gt;1460,O892&lt;3000),+'PL2'!$R$3+1,0)))))</f>
        <v>0</v>
      </c>
      <c r="M892" s="3">
        <f>IF(AND(O892&gt;0,O892&lt;366),+'PL2'!$N$2+1,IF(AND(O892&gt;365,O892&lt;731),+'PL2'!$O$2+1,IF(AND(O892&gt;730,O892&lt;1096),+'PL2'!$P$2+1,IF(AND(O892&gt;1095,O892&lt;1461),+'PL2'!$Q$2+1,IF(AND(O892&gt;1460,O892&lt;1826),+'PL2'!$R$2+1,IF(AND(O892&gt;1825,O892&lt;2190),+'PL2'!$S$2+1,0))))))</f>
        <v>0</v>
      </c>
      <c r="N892" s="70">
        <f t="shared" si="39"/>
        <v>-1</v>
      </c>
      <c r="O892" s="19" t="str">
        <f>IF(A892&gt;'PL2'!$C$2+553,IF(A892='PL2'!$C$2+554,1,O891+1), "")</f>
        <v/>
      </c>
    </row>
    <row r="893" spans="1:15" x14ac:dyDescent="0.55000000000000004">
      <c r="A893">
        <v>891</v>
      </c>
      <c r="B893" s="2">
        <v>40713</v>
      </c>
      <c r="C893">
        <v>2.700000070035458E-2</v>
      </c>
      <c r="D893">
        <v>8.8059196472167969</v>
      </c>
      <c r="E893">
        <v>11175.900390625</v>
      </c>
      <c r="F893" s="20">
        <f t="shared" si="36"/>
        <v>34.266644537159621</v>
      </c>
      <c r="G893">
        <v>17.510000228881839</v>
      </c>
      <c r="H893">
        <v>600.00897216796875</v>
      </c>
      <c r="I893" s="19">
        <f t="shared" si="37"/>
        <v>195690.01839780438</v>
      </c>
      <c r="K893" s="70">
        <f t="shared" si="38"/>
        <v>-1</v>
      </c>
      <c r="L893" s="3">
        <f>IF(AND(O893&gt;0,O893&lt;366),+'PL2'!$N$3+1,IF(AND(O893&gt;365,O893&lt;731),+'PL2'!$O$3+1,IF(AND(O893&gt;730,O893&lt;1096),+'PL2'!$P$3+1,IF(AND(O893&gt;1095,O893&lt;1461),+'PL2'!$Q$3+1,IF(AND(O893&gt;1460,O893&lt;3000),+'PL2'!$R$3+1,0)))))</f>
        <v>0</v>
      </c>
      <c r="M893" s="3">
        <f>IF(AND(O893&gt;0,O893&lt;366),+'PL2'!$N$2+1,IF(AND(O893&gt;365,O893&lt;731),+'PL2'!$O$2+1,IF(AND(O893&gt;730,O893&lt;1096),+'PL2'!$P$2+1,IF(AND(O893&gt;1095,O893&lt;1461),+'PL2'!$Q$2+1,IF(AND(O893&gt;1460,O893&lt;1826),+'PL2'!$R$2+1,IF(AND(O893&gt;1825,O893&lt;2190),+'PL2'!$S$2+1,0))))))</f>
        <v>0</v>
      </c>
      <c r="N893" s="70">
        <f t="shared" si="39"/>
        <v>-1</v>
      </c>
      <c r="O893" s="19" t="str">
        <f>IF(A893&gt;'PL2'!$C$2+553,IF(A893='PL2'!$C$2+554,1,O892+1), "")</f>
        <v/>
      </c>
    </row>
    <row r="894" spans="1:15" x14ac:dyDescent="0.55000000000000004">
      <c r="A894">
        <v>892</v>
      </c>
      <c r="B894" s="2">
        <v>40714</v>
      </c>
      <c r="C894">
        <v>2.7100000530481339E-2</v>
      </c>
      <c r="D894">
        <v>10.113699913024901</v>
      </c>
      <c r="E894">
        <v>11720.2998046875</v>
      </c>
      <c r="F894" s="20">
        <f t="shared" si="36"/>
        <v>31.404939206806539</v>
      </c>
      <c r="G894">
        <v>17.510000228881839</v>
      </c>
      <c r="H894">
        <v>549.9000244140625</v>
      </c>
      <c r="I894" s="19">
        <f t="shared" si="37"/>
        <v>205222.45226264189</v>
      </c>
      <c r="K894" s="70">
        <f t="shared" si="38"/>
        <v>-1</v>
      </c>
      <c r="L894" s="3">
        <f>IF(AND(O894&gt;0,O894&lt;366),+'PL2'!$N$3+1,IF(AND(O894&gt;365,O894&lt;731),+'PL2'!$O$3+1,IF(AND(O894&gt;730,O894&lt;1096),+'PL2'!$P$3+1,IF(AND(O894&gt;1095,O894&lt;1461),+'PL2'!$Q$3+1,IF(AND(O894&gt;1460,O894&lt;3000),+'PL2'!$R$3+1,0)))))</f>
        <v>0</v>
      </c>
      <c r="M894" s="3">
        <f>IF(AND(O894&gt;0,O894&lt;366),+'PL2'!$N$2+1,IF(AND(O894&gt;365,O894&lt;731),+'PL2'!$O$2+1,IF(AND(O894&gt;730,O894&lt;1096),+'PL2'!$P$2+1,IF(AND(O894&gt;1095,O894&lt;1461),+'PL2'!$Q$2+1,IF(AND(O894&gt;1460,O894&lt;1826),+'PL2'!$R$2+1,IF(AND(O894&gt;1825,O894&lt;2190),+'PL2'!$S$2+1,0))))))</f>
        <v>0</v>
      </c>
      <c r="N894" s="70">
        <f t="shared" si="39"/>
        <v>-1</v>
      </c>
      <c r="O894" s="19" t="str">
        <f>IF(A894&gt;'PL2'!$C$2+553,IF(A894='PL2'!$C$2+554,1,O893+1), "")</f>
        <v/>
      </c>
    </row>
    <row r="895" spans="1:15" x14ac:dyDescent="0.55000000000000004">
      <c r="A895">
        <v>893</v>
      </c>
      <c r="B895" s="2">
        <v>40715</v>
      </c>
      <c r="C895">
        <v>2.7100000530481339E-2</v>
      </c>
      <c r="D895">
        <v>10.113699913024901</v>
      </c>
      <c r="E895">
        <v>12667.900390625</v>
      </c>
      <c r="F895" s="20">
        <f t="shared" si="36"/>
        <v>33.944066984220498</v>
      </c>
      <c r="G895">
        <v>17.510000228881839</v>
      </c>
      <c r="H895">
        <v>594.36102294921875</v>
      </c>
      <c r="I895" s="19">
        <f t="shared" si="37"/>
        <v>221814.93873929611</v>
      </c>
      <c r="K895" s="70">
        <f t="shared" si="38"/>
        <v>-1</v>
      </c>
      <c r="L895" s="3">
        <f>IF(AND(O895&gt;0,O895&lt;366),+'PL2'!$N$3+1,IF(AND(O895&gt;365,O895&lt;731),+'PL2'!$O$3+1,IF(AND(O895&gt;730,O895&lt;1096),+'PL2'!$P$3+1,IF(AND(O895&gt;1095,O895&lt;1461),+'PL2'!$Q$3+1,IF(AND(O895&gt;1460,O895&lt;3000),+'PL2'!$R$3+1,0)))))</f>
        <v>0</v>
      </c>
      <c r="M895" s="3">
        <f>IF(AND(O895&gt;0,O895&lt;366),+'PL2'!$N$2+1,IF(AND(O895&gt;365,O895&lt;731),+'PL2'!$O$2+1,IF(AND(O895&gt;730,O895&lt;1096),+'PL2'!$P$2+1,IF(AND(O895&gt;1095,O895&lt;1461),+'PL2'!$Q$2+1,IF(AND(O895&gt;1460,O895&lt;1826),+'PL2'!$R$2+1,IF(AND(O895&gt;1825,O895&lt;2190),+'PL2'!$S$2+1,0))))))</f>
        <v>0</v>
      </c>
      <c r="N895" s="70">
        <f t="shared" si="39"/>
        <v>-1</v>
      </c>
      <c r="O895" s="19" t="str">
        <f>IF(A895&gt;'PL2'!$C$2+553,IF(A895='PL2'!$C$2+554,1,O894+1), "")</f>
        <v/>
      </c>
    </row>
    <row r="896" spans="1:15" x14ac:dyDescent="0.55000000000000004">
      <c r="A896">
        <v>894</v>
      </c>
      <c r="B896" s="2">
        <v>40716</v>
      </c>
      <c r="C896">
        <v>2.7100000530481339E-2</v>
      </c>
      <c r="D896">
        <v>11.77029991149902</v>
      </c>
      <c r="E896">
        <v>13017.7001953125</v>
      </c>
      <c r="F896" s="20">
        <f t="shared" si="36"/>
        <v>29.972021516118456</v>
      </c>
      <c r="G896">
        <v>17.510000228881839</v>
      </c>
      <c r="H896">
        <v>524.80999755859375</v>
      </c>
      <c r="I896" s="19">
        <f t="shared" si="37"/>
        <v>227939.93339943705</v>
      </c>
      <c r="K896" s="70">
        <f t="shared" si="38"/>
        <v>-1</v>
      </c>
      <c r="L896" s="3">
        <f>IF(AND(O896&gt;0,O896&lt;366),+'PL2'!$N$3+1,IF(AND(O896&gt;365,O896&lt;731),+'PL2'!$O$3+1,IF(AND(O896&gt;730,O896&lt;1096),+'PL2'!$P$3+1,IF(AND(O896&gt;1095,O896&lt;1461),+'PL2'!$Q$3+1,IF(AND(O896&gt;1460,O896&lt;3000),+'PL2'!$R$3+1,0)))))</f>
        <v>0</v>
      </c>
      <c r="M896" s="3">
        <f>IF(AND(O896&gt;0,O896&lt;366),+'PL2'!$N$2+1,IF(AND(O896&gt;365,O896&lt;731),+'PL2'!$O$2+1,IF(AND(O896&gt;730,O896&lt;1096),+'PL2'!$P$2+1,IF(AND(O896&gt;1095,O896&lt;1461),+'PL2'!$Q$2+1,IF(AND(O896&gt;1460,O896&lt;1826),+'PL2'!$R$2+1,IF(AND(O896&gt;1825,O896&lt;2190),+'PL2'!$S$2+1,0))))))</f>
        <v>0</v>
      </c>
      <c r="N896" s="70">
        <f t="shared" si="39"/>
        <v>-1</v>
      </c>
      <c r="O896" s="19" t="str">
        <f>IF(A896&gt;'PL2'!$C$2+553,IF(A896='PL2'!$C$2+554,1,O895+1), "")</f>
        <v/>
      </c>
    </row>
    <row r="897" spans="1:15" x14ac:dyDescent="0.55000000000000004">
      <c r="A897">
        <v>895</v>
      </c>
      <c r="B897" s="2">
        <v>40717</v>
      </c>
      <c r="C897">
        <v>2.7200000360608101E-2</v>
      </c>
      <c r="D897">
        <v>11.77029991149902</v>
      </c>
      <c r="E897">
        <v>12014.5</v>
      </c>
      <c r="F897" s="20">
        <f t="shared" si="36"/>
        <v>27.764322641708009</v>
      </c>
      <c r="G897">
        <v>17.510000228881839</v>
      </c>
      <c r="H897">
        <v>486.15301513671881</v>
      </c>
      <c r="I897" s="19">
        <f t="shared" si="37"/>
        <v>210373.89774990085</v>
      </c>
      <c r="K897" s="70">
        <f t="shared" si="38"/>
        <v>-1</v>
      </c>
      <c r="L897" s="3">
        <f>IF(AND(O897&gt;0,O897&lt;366),+'PL2'!$N$3+1,IF(AND(O897&gt;365,O897&lt;731),+'PL2'!$O$3+1,IF(AND(O897&gt;730,O897&lt;1096),+'PL2'!$P$3+1,IF(AND(O897&gt;1095,O897&lt;1461),+'PL2'!$Q$3+1,IF(AND(O897&gt;1460,O897&lt;3000),+'PL2'!$R$3+1,0)))))</f>
        <v>0</v>
      </c>
      <c r="M897" s="3">
        <f>IF(AND(O897&gt;0,O897&lt;366),+'PL2'!$N$2+1,IF(AND(O897&gt;365,O897&lt;731),+'PL2'!$O$2+1,IF(AND(O897&gt;730,O897&lt;1096),+'PL2'!$P$2+1,IF(AND(O897&gt;1095,O897&lt;1461),+'PL2'!$Q$2+1,IF(AND(O897&gt;1460,O897&lt;1826),+'PL2'!$R$2+1,IF(AND(O897&gt;1825,O897&lt;2190),+'PL2'!$S$2+1,0))))))</f>
        <v>0</v>
      </c>
      <c r="N897" s="70">
        <f t="shared" si="39"/>
        <v>-1</v>
      </c>
      <c r="O897" s="19" t="str">
        <f>IF(A897&gt;'PL2'!$C$2+553,IF(A897='PL2'!$C$2+554,1,O896+1), "")</f>
        <v/>
      </c>
    </row>
    <row r="898" spans="1:15" x14ac:dyDescent="0.55000000000000004">
      <c r="A898">
        <v>896</v>
      </c>
      <c r="B898" s="2">
        <v>40718</v>
      </c>
      <c r="C898">
        <v>2.7200000360608101E-2</v>
      </c>
      <c r="D898">
        <v>16.454399108886719</v>
      </c>
      <c r="E898">
        <v>10816.400390625</v>
      </c>
      <c r="F898" s="20">
        <f t="shared" ref="F898:F961" si="40">+(C898/D898)*E898</f>
        <v>17.880087420912641</v>
      </c>
      <c r="G898">
        <v>17.510000228881839</v>
      </c>
      <c r="H898">
        <v>313.07998657226563</v>
      </c>
      <c r="I898" s="19">
        <f t="shared" ref="I898:I961" si="41">+E898*G898</f>
        <v>189395.17331552136</v>
      </c>
      <c r="K898" s="70">
        <f t="shared" si="38"/>
        <v>-1</v>
      </c>
      <c r="L898" s="3">
        <f>IF(AND(O898&gt;0,O898&lt;366),+'PL2'!$N$3+1,IF(AND(O898&gt;365,O898&lt;731),+'PL2'!$O$3+1,IF(AND(O898&gt;730,O898&lt;1096),+'PL2'!$P$3+1,IF(AND(O898&gt;1095,O898&lt;1461),+'PL2'!$Q$3+1,IF(AND(O898&gt;1460,O898&lt;3000),+'PL2'!$R$3+1,0)))))</f>
        <v>0</v>
      </c>
      <c r="M898" s="3">
        <f>IF(AND(O898&gt;0,O898&lt;366),+'PL2'!$N$2+1,IF(AND(O898&gt;365,O898&lt;731),+'PL2'!$O$2+1,IF(AND(O898&gt;730,O898&lt;1096),+'PL2'!$P$2+1,IF(AND(O898&gt;1095,O898&lt;1461),+'PL2'!$Q$2+1,IF(AND(O898&gt;1460,O898&lt;1826),+'PL2'!$R$2+1,IF(AND(O898&gt;1825,O898&lt;2190),+'PL2'!$S$2+1,0))))))</f>
        <v>0</v>
      </c>
      <c r="N898" s="70">
        <f t="shared" si="39"/>
        <v>-1</v>
      </c>
      <c r="O898" s="19" t="str">
        <f>IF(A898&gt;'PL2'!$C$2+553,IF(A898='PL2'!$C$2+554,1,O897+1), "")</f>
        <v/>
      </c>
    </row>
    <row r="899" spans="1:15" x14ac:dyDescent="0.55000000000000004">
      <c r="A899">
        <v>897</v>
      </c>
      <c r="B899" s="2">
        <v>40719</v>
      </c>
      <c r="C899">
        <v>2.7200000360608101E-2</v>
      </c>
      <c r="D899">
        <v>16.454399108886719</v>
      </c>
      <c r="E899">
        <v>7173.419921875</v>
      </c>
      <c r="F899" s="20">
        <f t="shared" si="40"/>
        <v>11.85804617784032</v>
      </c>
      <c r="G899">
        <v>17.510000228881839</v>
      </c>
      <c r="H899">
        <v>207.6340026855469</v>
      </c>
      <c r="I899" s="19">
        <f t="shared" si="41"/>
        <v>125606.5844738968</v>
      </c>
      <c r="K899" s="70">
        <f t="shared" si="38"/>
        <v>-1</v>
      </c>
      <c r="L899" s="3">
        <f>IF(AND(O899&gt;0,O899&lt;366),+'PL2'!$N$3+1,IF(AND(O899&gt;365,O899&lt;731),+'PL2'!$O$3+1,IF(AND(O899&gt;730,O899&lt;1096),+'PL2'!$P$3+1,IF(AND(O899&gt;1095,O899&lt;1461),+'PL2'!$Q$3+1,IF(AND(O899&gt;1460,O899&lt;3000),+'PL2'!$R$3+1,0)))))</f>
        <v>0</v>
      </c>
      <c r="M899" s="3">
        <f>IF(AND(O899&gt;0,O899&lt;366),+'PL2'!$N$2+1,IF(AND(O899&gt;365,O899&lt;731),+'PL2'!$O$2+1,IF(AND(O899&gt;730,O899&lt;1096),+'PL2'!$P$2+1,IF(AND(O899&gt;1095,O899&lt;1461),+'PL2'!$Q$2+1,IF(AND(O899&gt;1460,O899&lt;1826),+'PL2'!$R$2+1,IF(AND(O899&gt;1825,O899&lt;2190),+'PL2'!$S$2+1,0))))))</f>
        <v>0</v>
      </c>
      <c r="N899" s="70">
        <f t="shared" si="39"/>
        <v>-1</v>
      </c>
      <c r="O899" s="19" t="str">
        <f>IF(A899&gt;'PL2'!$C$2+553,IF(A899='PL2'!$C$2+554,1,O898+1), "")</f>
        <v/>
      </c>
    </row>
    <row r="900" spans="1:15" x14ac:dyDescent="0.55000000000000004">
      <c r="A900">
        <v>898</v>
      </c>
      <c r="B900" s="2">
        <v>40720</v>
      </c>
      <c r="C900">
        <v>2.730000019073486E-2</v>
      </c>
      <c r="D900">
        <v>10.62679958343506</v>
      </c>
      <c r="E900">
        <v>7475.25</v>
      </c>
      <c r="F900" s="20">
        <f t="shared" si="40"/>
        <v>19.203742841250119</v>
      </c>
      <c r="G900">
        <v>16.45000076293945</v>
      </c>
      <c r="H900">
        <v>315.90200805664063</v>
      </c>
      <c r="I900" s="19">
        <f t="shared" si="41"/>
        <v>122967.86820316312</v>
      </c>
      <c r="K900" s="70">
        <f t="shared" si="38"/>
        <v>-1</v>
      </c>
      <c r="L900" s="3">
        <f>IF(AND(O900&gt;0,O900&lt;366),+'PL2'!$N$3+1,IF(AND(O900&gt;365,O900&lt;731),+'PL2'!$O$3+1,IF(AND(O900&gt;730,O900&lt;1096),+'PL2'!$P$3+1,IF(AND(O900&gt;1095,O900&lt;1461),+'PL2'!$Q$3+1,IF(AND(O900&gt;1460,O900&lt;3000),+'PL2'!$R$3+1,0)))))</f>
        <v>0</v>
      </c>
      <c r="M900" s="3">
        <f>IF(AND(O900&gt;0,O900&lt;366),+'PL2'!$N$2+1,IF(AND(O900&gt;365,O900&lt;731),+'PL2'!$O$2+1,IF(AND(O900&gt;730,O900&lt;1096),+'PL2'!$P$2+1,IF(AND(O900&gt;1095,O900&lt;1461),+'PL2'!$Q$2+1,IF(AND(O900&gt;1460,O900&lt;1826),+'PL2'!$R$2+1,IF(AND(O900&gt;1825,O900&lt;2190),+'PL2'!$S$2+1,0))))))</f>
        <v>0</v>
      </c>
      <c r="N900" s="70">
        <f t="shared" si="39"/>
        <v>-1</v>
      </c>
      <c r="O900" s="19" t="str">
        <f>IF(A900&gt;'PL2'!$C$2+553,IF(A900='PL2'!$C$2+554,1,O899+1), "")</f>
        <v/>
      </c>
    </row>
    <row r="901" spans="1:15" x14ac:dyDescent="0.55000000000000004">
      <c r="A901">
        <v>899</v>
      </c>
      <c r="B901" s="2">
        <v>40721</v>
      </c>
      <c r="C901">
        <v>2.730000019073486E-2</v>
      </c>
      <c r="D901">
        <v>10.62679958343506</v>
      </c>
      <c r="E901">
        <v>8476.5302734375</v>
      </c>
      <c r="F901" s="20">
        <f t="shared" si="40"/>
        <v>21.77600850234645</v>
      </c>
      <c r="G901">
        <v>16.75</v>
      </c>
      <c r="H901">
        <v>364.74798583984381</v>
      </c>
      <c r="I901" s="19">
        <f t="shared" si="41"/>
        <v>141981.88208007813</v>
      </c>
      <c r="K901" s="70">
        <f t="shared" si="38"/>
        <v>-1</v>
      </c>
      <c r="L901" s="3">
        <f>IF(AND(O901&gt;0,O901&lt;366),+'PL2'!$N$3+1,IF(AND(O901&gt;365,O901&lt;731),+'PL2'!$O$3+1,IF(AND(O901&gt;730,O901&lt;1096),+'PL2'!$P$3+1,IF(AND(O901&gt;1095,O901&lt;1461),+'PL2'!$Q$3+1,IF(AND(O901&gt;1460,O901&lt;3000),+'PL2'!$R$3+1,0)))))</f>
        <v>0</v>
      </c>
      <c r="M901" s="3">
        <f>IF(AND(O901&gt;0,O901&lt;366),+'PL2'!$N$2+1,IF(AND(O901&gt;365,O901&lt;731),+'PL2'!$O$2+1,IF(AND(O901&gt;730,O901&lt;1096),+'PL2'!$P$2+1,IF(AND(O901&gt;1095,O901&lt;1461),+'PL2'!$Q$2+1,IF(AND(O901&gt;1460,O901&lt;1826),+'PL2'!$R$2+1,IF(AND(O901&gt;1825,O901&lt;2190),+'PL2'!$S$2+1,0))))))</f>
        <v>0</v>
      </c>
      <c r="N901" s="70">
        <f t="shared" si="39"/>
        <v>-1</v>
      </c>
      <c r="O901" s="19" t="str">
        <f>IF(A901&gt;'PL2'!$C$2+553,IF(A901='PL2'!$C$2+554,1,O900+1), "")</f>
        <v/>
      </c>
    </row>
    <row r="902" spans="1:15" x14ac:dyDescent="0.55000000000000004">
      <c r="A902">
        <v>900</v>
      </c>
      <c r="B902" s="2">
        <v>40722</v>
      </c>
      <c r="C902">
        <v>2.730000019073486E-2</v>
      </c>
      <c r="D902">
        <v>10.489700317382811</v>
      </c>
      <c r="E902">
        <v>8019.85009765625</v>
      </c>
      <c r="F902" s="20">
        <f t="shared" si="40"/>
        <v>20.872084289468702</v>
      </c>
      <c r="G902">
        <v>16.949800491333011</v>
      </c>
      <c r="H902">
        <v>353.77801513671881</v>
      </c>
      <c r="I902" s="19">
        <f t="shared" si="41"/>
        <v>135934.85912567101</v>
      </c>
      <c r="K902" s="70">
        <f t="shared" si="38"/>
        <v>-1</v>
      </c>
      <c r="L902" s="3">
        <f>IF(AND(O902&gt;0,O902&lt;366),+'PL2'!$N$3+1,IF(AND(O902&gt;365,O902&lt;731),+'PL2'!$O$3+1,IF(AND(O902&gt;730,O902&lt;1096),+'PL2'!$P$3+1,IF(AND(O902&gt;1095,O902&lt;1461),+'PL2'!$Q$3+1,IF(AND(O902&gt;1460,O902&lt;3000),+'PL2'!$R$3+1,0)))))</f>
        <v>0</v>
      </c>
      <c r="M902" s="3">
        <f>IF(AND(O902&gt;0,O902&lt;366),+'PL2'!$N$2+1,IF(AND(O902&gt;365,O902&lt;731),+'PL2'!$O$2+1,IF(AND(O902&gt;730,O902&lt;1096),+'PL2'!$P$2+1,IF(AND(O902&gt;1095,O902&lt;1461),+'PL2'!$Q$2+1,IF(AND(O902&gt;1460,O902&lt;1826),+'PL2'!$R$2+1,IF(AND(O902&gt;1825,O902&lt;2190),+'PL2'!$S$2+1,0))))))</f>
        <v>0</v>
      </c>
      <c r="N902" s="70">
        <f t="shared" si="39"/>
        <v>-1</v>
      </c>
      <c r="O902" s="19" t="str">
        <f>IF(A902&gt;'PL2'!$C$2+553,IF(A902='PL2'!$C$2+554,1,O901+1), "")</f>
        <v/>
      </c>
    </row>
    <row r="903" spans="1:15" x14ac:dyDescent="0.55000000000000004">
      <c r="A903">
        <v>901</v>
      </c>
      <c r="B903" s="2">
        <v>40723</v>
      </c>
      <c r="C903">
        <v>2.7400000020861629E-2</v>
      </c>
      <c r="D903">
        <v>10.489700317382811</v>
      </c>
      <c r="E903">
        <v>8619.98046875</v>
      </c>
      <c r="F903" s="20">
        <f t="shared" si="40"/>
        <v>22.516130859542592</v>
      </c>
      <c r="G903">
        <v>16.844999313354489</v>
      </c>
      <c r="H903">
        <v>379.28399658203119</v>
      </c>
      <c r="I903" s="19">
        <f t="shared" si="41"/>
        <v>145203.56507722285</v>
      </c>
      <c r="K903" s="70">
        <f t="shared" si="38"/>
        <v>-1</v>
      </c>
      <c r="L903" s="3">
        <f>IF(AND(O903&gt;0,O903&lt;366),+'PL2'!$N$3+1,IF(AND(O903&gt;365,O903&lt;731),+'PL2'!$O$3+1,IF(AND(O903&gt;730,O903&lt;1096),+'PL2'!$P$3+1,IF(AND(O903&gt;1095,O903&lt;1461),+'PL2'!$Q$3+1,IF(AND(O903&gt;1460,O903&lt;3000),+'PL2'!$R$3+1,0)))))</f>
        <v>0</v>
      </c>
      <c r="M903" s="3">
        <f>IF(AND(O903&gt;0,O903&lt;366),+'PL2'!$N$2+1,IF(AND(O903&gt;365,O903&lt;731),+'PL2'!$O$2+1,IF(AND(O903&gt;730,O903&lt;1096),+'PL2'!$P$2+1,IF(AND(O903&gt;1095,O903&lt;1461),+'PL2'!$Q$2+1,IF(AND(O903&gt;1460,O903&lt;1826),+'PL2'!$R$2+1,IF(AND(O903&gt;1825,O903&lt;2190),+'PL2'!$S$2+1,0))))))</f>
        <v>0</v>
      </c>
      <c r="N903" s="70">
        <f t="shared" si="39"/>
        <v>-1</v>
      </c>
      <c r="O903" s="19" t="str">
        <f>IF(A903&gt;'PL2'!$C$2+553,IF(A903='PL2'!$C$2+554,1,O902+1), "")</f>
        <v/>
      </c>
    </row>
    <row r="904" spans="1:15" x14ac:dyDescent="0.55000000000000004">
      <c r="A904">
        <v>902</v>
      </c>
      <c r="B904" s="2">
        <v>40724</v>
      </c>
      <c r="C904">
        <v>2.7400000020861629E-2</v>
      </c>
      <c r="D904">
        <v>12.40939998626709</v>
      </c>
      <c r="E904">
        <v>9567.7001953125</v>
      </c>
      <c r="F904" s="20">
        <f t="shared" si="40"/>
        <v>21.125516611703642</v>
      </c>
      <c r="G904">
        <v>16.10099983215332</v>
      </c>
      <c r="H904">
        <v>340.14199829101563</v>
      </c>
      <c r="I904" s="19">
        <f t="shared" si="41"/>
        <v>154049.53923881985</v>
      </c>
      <c r="K904" s="70">
        <f t="shared" si="38"/>
        <v>-1</v>
      </c>
      <c r="L904" s="3">
        <f>IF(AND(O904&gt;0,O904&lt;366),+'PL2'!$N$3+1,IF(AND(O904&gt;365,O904&lt;731),+'PL2'!$O$3+1,IF(AND(O904&gt;730,O904&lt;1096),+'PL2'!$P$3+1,IF(AND(O904&gt;1095,O904&lt;1461),+'PL2'!$Q$3+1,IF(AND(O904&gt;1460,O904&lt;3000),+'PL2'!$R$3+1,0)))))</f>
        <v>0</v>
      </c>
      <c r="M904" s="3">
        <f>IF(AND(O904&gt;0,O904&lt;366),+'PL2'!$N$2+1,IF(AND(O904&gt;365,O904&lt;731),+'PL2'!$O$2+1,IF(AND(O904&gt;730,O904&lt;1096),+'PL2'!$P$2+1,IF(AND(O904&gt;1095,O904&lt;1461),+'PL2'!$Q$2+1,IF(AND(O904&gt;1460,O904&lt;1826),+'PL2'!$R$2+1,IF(AND(O904&gt;1825,O904&lt;2190),+'PL2'!$S$2+1,0))))))</f>
        <v>0</v>
      </c>
      <c r="N904" s="70">
        <f t="shared" si="39"/>
        <v>-1</v>
      </c>
      <c r="O904" s="19" t="str">
        <f>IF(A904&gt;'PL2'!$C$2+553,IF(A904='PL2'!$C$2+554,1,O903+1), "")</f>
        <v/>
      </c>
    </row>
    <row r="905" spans="1:15" x14ac:dyDescent="0.55000000000000004">
      <c r="A905">
        <v>903</v>
      </c>
      <c r="B905" s="2">
        <v>40725</v>
      </c>
      <c r="C905">
        <v>2.7400000020861629E-2</v>
      </c>
      <c r="D905">
        <v>12.40939998626709</v>
      </c>
      <c r="E905">
        <v>8668.669921875</v>
      </c>
      <c r="F905" s="20">
        <f t="shared" si="40"/>
        <v>19.140454518596528</v>
      </c>
      <c r="G905">
        <v>15.397000312805179</v>
      </c>
      <c r="H905">
        <v>294.70599365234381</v>
      </c>
      <c r="I905" s="19">
        <f t="shared" si="41"/>
        <v>133471.51349871422</v>
      </c>
      <c r="K905" s="70">
        <f t="shared" si="38"/>
        <v>-1</v>
      </c>
      <c r="L905" s="3">
        <f>IF(AND(O905&gt;0,O905&lt;366),+'PL2'!$N$3+1,IF(AND(O905&gt;365,O905&lt;731),+'PL2'!$O$3+1,IF(AND(O905&gt;730,O905&lt;1096),+'PL2'!$P$3+1,IF(AND(O905&gt;1095,O905&lt;1461),+'PL2'!$Q$3+1,IF(AND(O905&gt;1460,O905&lt;3000),+'PL2'!$R$3+1,0)))))</f>
        <v>0</v>
      </c>
      <c r="M905" s="3">
        <f>IF(AND(O905&gt;0,O905&lt;366),+'PL2'!$N$2+1,IF(AND(O905&gt;365,O905&lt;731),+'PL2'!$O$2+1,IF(AND(O905&gt;730,O905&lt;1096),+'PL2'!$P$2+1,IF(AND(O905&gt;1095,O905&lt;1461),+'PL2'!$Q$2+1,IF(AND(O905&gt;1460,O905&lt;1826),+'PL2'!$R$2+1,IF(AND(O905&gt;1825,O905&lt;2190),+'PL2'!$S$2+1,0))))))</f>
        <v>0</v>
      </c>
      <c r="N905" s="70">
        <f t="shared" si="39"/>
        <v>-1</v>
      </c>
      <c r="O905" s="19" t="str">
        <f>IF(A905&gt;'PL2'!$C$2+553,IF(A905='PL2'!$C$2+554,1,O904+1), "")</f>
        <v/>
      </c>
    </row>
    <row r="906" spans="1:15" x14ac:dyDescent="0.55000000000000004">
      <c r="A906">
        <v>904</v>
      </c>
      <c r="B906" s="2">
        <v>40726</v>
      </c>
      <c r="C906">
        <v>2.7499999850988392E-2</v>
      </c>
      <c r="D906">
        <v>11.9980001449585</v>
      </c>
      <c r="E906">
        <v>8464.740234375</v>
      </c>
      <c r="F906" s="20">
        <f t="shared" si="40"/>
        <v>19.401596297011306</v>
      </c>
      <c r="G906">
        <v>15.39999961853027</v>
      </c>
      <c r="H906">
        <v>298.78500366210938</v>
      </c>
      <c r="I906" s="19">
        <f t="shared" si="41"/>
        <v>130356.99638033283</v>
      </c>
      <c r="K906" s="70">
        <f t="shared" si="38"/>
        <v>-1</v>
      </c>
      <c r="L906" s="3">
        <f>IF(AND(O906&gt;0,O906&lt;366),+'PL2'!$N$3+1,IF(AND(O906&gt;365,O906&lt;731),+'PL2'!$O$3+1,IF(AND(O906&gt;730,O906&lt;1096),+'PL2'!$P$3+1,IF(AND(O906&gt;1095,O906&lt;1461),+'PL2'!$Q$3+1,IF(AND(O906&gt;1460,O906&lt;3000),+'PL2'!$R$3+1,0)))))</f>
        <v>0</v>
      </c>
      <c r="M906" s="3">
        <f>IF(AND(O906&gt;0,O906&lt;366),+'PL2'!$N$2+1,IF(AND(O906&gt;365,O906&lt;731),+'PL2'!$O$2+1,IF(AND(O906&gt;730,O906&lt;1096),+'PL2'!$P$2+1,IF(AND(O906&gt;1095,O906&lt;1461),+'PL2'!$Q$2+1,IF(AND(O906&gt;1460,O906&lt;1826),+'PL2'!$R$2+1,IF(AND(O906&gt;1825,O906&lt;2190),+'PL2'!$S$2+1,0))))))</f>
        <v>0</v>
      </c>
      <c r="N906" s="70">
        <f t="shared" si="39"/>
        <v>-1</v>
      </c>
      <c r="O906" s="19" t="str">
        <f>IF(A906&gt;'PL2'!$C$2+553,IF(A906='PL2'!$C$2+554,1,O905+1), "")</f>
        <v/>
      </c>
    </row>
    <row r="907" spans="1:15" x14ac:dyDescent="0.55000000000000004">
      <c r="A907">
        <v>905</v>
      </c>
      <c r="B907" s="2">
        <v>40727</v>
      </c>
      <c r="C907">
        <v>2.7499999850988392E-2</v>
      </c>
      <c r="D907">
        <v>11.9980001449585</v>
      </c>
      <c r="E907">
        <v>8263.349609375</v>
      </c>
      <c r="F907" s="20">
        <f t="shared" si="40"/>
        <v>18.939999189945294</v>
      </c>
      <c r="G907">
        <v>15.440500259399411</v>
      </c>
      <c r="H907">
        <v>292.4429931640625</v>
      </c>
      <c r="I907" s="19">
        <f t="shared" si="41"/>
        <v>127590.25178706271</v>
      </c>
      <c r="K907" s="70">
        <f t="shared" si="38"/>
        <v>-1</v>
      </c>
      <c r="L907" s="3">
        <f>IF(AND(O907&gt;0,O907&lt;366),+'PL2'!$N$3+1,IF(AND(O907&gt;365,O907&lt;731),+'PL2'!$O$3+1,IF(AND(O907&gt;730,O907&lt;1096),+'PL2'!$P$3+1,IF(AND(O907&gt;1095,O907&lt;1461),+'PL2'!$Q$3+1,IF(AND(O907&gt;1460,O907&lt;3000),+'PL2'!$R$3+1,0)))))</f>
        <v>0</v>
      </c>
      <c r="M907" s="3">
        <f>IF(AND(O907&gt;0,O907&lt;366),+'PL2'!$N$2+1,IF(AND(O907&gt;365,O907&lt;731),+'PL2'!$O$2+1,IF(AND(O907&gt;730,O907&lt;1096),+'PL2'!$P$2+1,IF(AND(O907&gt;1095,O907&lt;1461),+'PL2'!$Q$2+1,IF(AND(O907&gt;1460,O907&lt;1826),+'PL2'!$R$2+1,IF(AND(O907&gt;1825,O907&lt;2190),+'PL2'!$S$2+1,0))))))</f>
        <v>0</v>
      </c>
      <c r="N907" s="70">
        <f t="shared" si="39"/>
        <v>-1</v>
      </c>
      <c r="O907" s="19" t="str">
        <f>IF(A907&gt;'PL2'!$C$2+553,IF(A907='PL2'!$C$2+554,1,O906+1), "")</f>
        <v/>
      </c>
    </row>
    <row r="908" spans="1:15" x14ac:dyDescent="0.55000000000000004">
      <c r="A908">
        <v>906</v>
      </c>
      <c r="B908" s="2">
        <v>40728</v>
      </c>
      <c r="C908">
        <v>2.7499999850988392E-2</v>
      </c>
      <c r="D908">
        <v>11.243800163269039</v>
      </c>
      <c r="E908">
        <v>8516</v>
      </c>
      <c r="F908" s="20">
        <f t="shared" si="40"/>
        <v>20.828367218412779</v>
      </c>
      <c r="G908">
        <v>13.85999965667725</v>
      </c>
      <c r="H908">
        <v>288.68099975585938</v>
      </c>
      <c r="I908" s="19">
        <f t="shared" si="41"/>
        <v>118031.75707626346</v>
      </c>
      <c r="K908" s="70">
        <f t="shared" si="38"/>
        <v>-1</v>
      </c>
      <c r="L908" s="3">
        <f>IF(AND(O908&gt;0,O908&lt;366),+'PL2'!$N$3+1,IF(AND(O908&gt;365,O908&lt;731),+'PL2'!$O$3+1,IF(AND(O908&gt;730,O908&lt;1096),+'PL2'!$P$3+1,IF(AND(O908&gt;1095,O908&lt;1461),+'PL2'!$Q$3+1,IF(AND(O908&gt;1460,O908&lt;3000),+'PL2'!$R$3+1,0)))))</f>
        <v>0</v>
      </c>
      <c r="M908" s="3">
        <f>IF(AND(O908&gt;0,O908&lt;366),+'PL2'!$N$2+1,IF(AND(O908&gt;365,O908&lt;731),+'PL2'!$O$2+1,IF(AND(O908&gt;730,O908&lt;1096),+'PL2'!$P$2+1,IF(AND(O908&gt;1095,O908&lt;1461),+'PL2'!$Q$2+1,IF(AND(O908&gt;1460,O908&lt;1826),+'PL2'!$R$2+1,IF(AND(O908&gt;1825,O908&lt;2190),+'PL2'!$S$2+1,0))))))</f>
        <v>0</v>
      </c>
      <c r="N908" s="70">
        <f t="shared" si="39"/>
        <v>-1</v>
      </c>
      <c r="O908" s="19" t="str">
        <f>IF(A908&gt;'PL2'!$C$2+553,IF(A908='PL2'!$C$2+554,1,O907+1), "")</f>
        <v/>
      </c>
    </row>
    <row r="909" spans="1:15" x14ac:dyDescent="0.55000000000000004">
      <c r="A909">
        <v>907</v>
      </c>
      <c r="B909" s="2">
        <v>40729</v>
      </c>
      <c r="C909">
        <v>2.759999968111515E-2</v>
      </c>
      <c r="D909">
        <v>11.243800163269039</v>
      </c>
      <c r="E909">
        <v>6968.81005859375</v>
      </c>
      <c r="F909" s="20">
        <f t="shared" si="40"/>
        <v>17.106241004110711</v>
      </c>
      <c r="G909">
        <v>12.906900405883791</v>
      </c>
      <c r="H909">
        <v>220.78900146484381</v>
      </c>
      <c r="I909" s="19">
        <f t="shared" si="41"/>
        <v>89945.737373790718</v>
      </c>
      <c r="K909" s="70">
        <f t="shared" si="38"/>
        <v>-1</v>
      </c>
      <c r="L909" s="3">
        <f>IF(AND(O909&gt;0,O909&lt;366),+'PL2'!$N$3+1,IF(AND(O909&gt;365,O909&lt;731),+'PL2'!$O$3+1,IF(AND(O909&gt;730,O909&lt;1096),+'PL2'!$P$3+1,IF(AND(O909&gt;1095,O909&lt;1461),+'PL2'!$Q$3+1,IF(AND(O909&gt;1460,O909&lt;3000),+'PL2'!$R$3+1,0)))))</f>
        <v>0</v>
      </c>
      <c r="M909" s="3">
        <f>IF(AND(O909&gt;0,O909&lt;366),+'PL2'!$N$2+1,IF(AND(O909&gt;365,O909&lt;731),+'PL2'!$O$2+1,IF(AND(O909&gt;730,O909&lt;1096),+'PL2'!$P$2+1,IF(AND(O909&gt;1095,O909&lt;1461),+'PL2'!$Q$2+1,IF(AND(O909&gt;1460,O909&lt;1826),+'PL2'!$R$2+1,IF(AND(O909&gt;1825,O909&lt;2190),+'PL2'!$S$2+1,0))))))</f>
        <v>0</v>
      </c>
      <c r="N909" s="70">
        <f t="shared" si="39"/>
        <v>-1</v>
      </c>
      <c r="O909" s="19" t="str">
        <f>IF(A909&gt;'PL2'!$C$2+553,IF(A909='PL2'!$C$2+554,1,O908+1), "")</f>
        <v/>
      </c>
    </row>
    <row r="910" spans="1:15" x14ac:dyDescent="0.55000000000000004">
      <c r="A910">
        <v>908</v>
      </c>
      <c r="B910" s="2">
        <v>40730</v>
      </c>
      <c r="C910">
        <v>2.759999968111515E-2</v>
      </c>
      <c r="D910">
        <v>10.695400238037109</v>
      </c>
      <c r="E910">
        <v>7867.009765625</v>
      </c>
      <c r="F910" s="20">
        <f t="shared" si="40"/>
        <v>20.301200720883802</v>
      </c>
      <c r="G910">
        <v>14.783499717712401</v>
      </c>
      <c r="H910">
        <v>300.12298583984381</v>
      </c>
      <c r="I910" s="19">
        <f t="shared" si="41"/>
        <v>116301.93664935789</v>
      </c>
      <c r="K910" s="70">
        <f t="shared" si="38"/>
        <v>-1</v>
      </c>
      <c r="L910" s="3">
        <f>IF(AND(O910&gt;0,O910&lt;366),+'PL2'!$N$3+1,IF(AND(O910&gt;365,O910&lt;731),+'PL2'!$O$3+1,IF(AND(O910&gt;730,O910&lt;1096),+'PL2'!$P$3+1,IF(AND(O910&gt;1095,O910&lt;1461),+'PL2'!$Q$3+1,IF(AND(O910&gt;1460,O910&lt;3000),+'PL2'!$R$3+1,0)))))</f>
        <v>0</v>
      </c>
      <c r="M910" s="3">
        <f>IF(AND(O910&gt;0,O910&lt;366),+'PL2'!$N$2+1,IF(AND(O910&gt;365,O910&lt;731),+'PL2'!$O$2+1,IF(AND(O910&gt;730,O910&lt;1096),+'PL2'!$P$2+1,IF(AND(O910&gt;1095,O910&lt;1461),+'PL2'!$Q$2+1,IF(AND(O910&gt;1460,O910&lt;1826),+'PL2'!$R$2+1,IF(AND(O910&gt;1825,O910&lt;2190),+'PL2'!$S$2+1,0))))))</f>
        <v>0</v>
      </c>
      <c r="N910" s="70">
        <f t="shared" si="39"/>
        <v>-1</v>
      </c>
      <c r="O910" s="19" t="str">
        <f>IF(A910&gt;'PL2'!$C$2+553,IF(A910='PL2'!$C$2+554,1,O909+1), "")</f>
        <v/>
      </c>
    </row>
    <row r="911" spans="1:15" x14ac:dyDescent="0.55000000000000004">
      <c r="A911">
        <v>909</v>
      </c>
      <c r="B911" s="2">
        <v>40731</v>
      </c>
      <c r="C911">
        <v>2.759999968111515E-2</v>
      </c>
      <c r="D911">
        <v>10.695400238037109</v>
      </c>
      <c r="E911">
        <v>6564.009765625</v>
      </c>
      <c r="F911" s="20">
        <f t="shared" si="40"/>
        <v>16.93874594742007</v>
      </c>
      <c r="G911">
        <v>14.77610015869141</v>
      </c>
      <c r="H911">
        <v>250.28900146484381</v>
      </c>
      <c r="I911" s="19">
        <f t="shared" si="41"/>
        <v>96990.465739503532</v>
      </c>
      <c r="K911" s="70">
        <f t="shared" si="38"/>
        <v>-1</v>
      </c>
      <c r="L911" s="3">
        <f>IF(AND(O911&gt;0,O911&lt;366),+'PL2'!$N$3+1,IF(AND(O911&gt;365,O911&lt;731),+'PL2'!$O$3+1,IF(AND(O911&gt;730,O911&lt;1096),+'PL2'!$P$3+1,IF(AND(O911&gt;1095,O911&lt;1461),+'PL2'!$Q$3+1,IF(AND(O911&gt;1460,O911&lt;3000),+'PL2'!$R$3+1,0)))))</f>
        <v>0</v>
      </c>
      <c r="M911" s="3">
        <f>IF(AND(O911&gt;0,O911&lt;366),+'PL2'!$N$2+1,IF(AND(O911&gt;365,O911&lt;731),+'PL2'!$O$2+1,IF(AND(O911&gt;730,O911&lt;1096),+'PL2'!$P$2+1,IF(AND(O911&gt;1095,O911&lt;1461),+'PL2'!$Q$2+1,IF(AND(O911&gt;1460,O911&lt;1826),+'PL2'!$R$2+1,IF(AND(O911&gt;1825,O911&lt;2190),+'PL2'!$S$2+1,0))))))</f>
        <v>0</v>
      </c>
      <c r="N911" s="70">
        <f t="shared" si="39"/>
        <v>-1</v>
      </c>
      <c r="O911" s="19" t="str">
        <f>IF(A911&gt;'PL2'!$C$2+553,IF(A911='PL2'!$C$2+554,1,O910+1), "")</f>
        <v/>
      </c>
    </row>
    <row r="912" spans="1:15" x14ac:dyDescent="0.55000000000000004">
      <c r="A912">
        <v>910</v>
      </c>
      <c r="B912" s="2">
        <v>40732</v>
      </c>
      <c r="C912">
        <v>2.7699999511241909E-2</v>
      </c>
      <c r="D912">
        <v>11.421699523925779</v>
      </c>
      <c r="E912">
        <v>8263.23046875</v>
      </c>
      <c r="F912" s="20">
        <f t="shared" si="40"/>
        <v>20.040054412758828</v>
      </c>
      <c r="G912">
        <v>14.314000129699711</v>
      </c>
      <c r="H912">
        <v>286.85299682617188</v>
      </c>
      <c r="I912" s="19">
        <f t="shared" si="41"/>
        <v>118279.8820014261</v>
      </c>
      <c r="K912" s="70">
        <f t="shared" si="38"/>
        <v>-1</v>
      </c>
      <c r="L912" s="3">
        <f>IF(AND(O912&gt;0,O912&lt;366),+'PL2'!$N$3+1,IF(AND(O912&gt;365,O912&lt;731),+'PL2'!$O$3+1,IF(AND(O912&gt;730,O912&lt;1096),+'PL2'!$P$3+1,IF(AND(O912&gt;1095,O912&lt;1461),+'PL2'!$Q$3+1,IF(AND(O912&gt;1460,O912&lt;3000),+'PL2'!$R$3+1,0)))))</f>
        <v>0</v>
      </c>
      <c r="M912" s="3">
        <f>IF(AND(O912&gt;0,O912&lt;366),+'PL2'!$N$2+1,IF(AND(O912&gt;365,O912&lt;731),+'PL2'!$O$2+1,IF(AND(O912&gt;730,O912&lt;1096),+'PL2'!$P$2+1,IF(AND(O912&gt;1095,O912&lt;1461),+'PL2'!$Q$2+1,IF(AND(O912&gt;1460,O912&lt;1826),+'PL2'!$R$2+1,IF(AND(O912&gt;1825,O912&lt;2190),+'PL2'!$S$2+1,0))))))</f>
        <v>0</v>
      </c>
      <c r="N912" s="70">
        <f t="shared" si="39"/>
        <v>-1</v>
      </c>
      <c r="O912" s="19" t="str">
        <f>IF(A912&gt;'PL2'!$C$2+553,IF(A912='PL2'!$C$2+554,1,O911+1), "")</f>
        <v/>
      </c>
    </row>
    <row r="913" spans="1:15" x14ac:dyDescent="0.55000000000000004">
      <c r="A913">
        <v>911</v>
      </c>
      <c r="B913" s="2">
        <v>40733</v>
      </c>
      <c r="C913">
        <v>2.7699999511241909E-2</v>
      </c>
      <c r="D913">
        <v>11.421699523925779</v>
      </c>
      <c r="E913">
        <v>7462.97021484375</v>
      </c>
      <c r="F913" s="20">
        <f t="shared" si="40"/>
        <v>18.099256671088742</v>
      </c>
      <c r="G913">
        <v>14.38000011444092</v>
      </c>
      <c r="H913">
        <v>260.26699829101563</v>
      </c>
      <c r="I913" s="19">
        <f t="shared" si="41"/>
        <v>107317.5125435223</v>
      </c>
      <c r="K913" s="70">
        <f t="shared" si="38"/>
        <v>-1</v>
      </c>
      <c r="L913" s="3">
        <f>IF(AND(O913&gt;0,O913&lt;366),+'PL2'!$N$3+1,IF(AND(O913&gt;365,O913&lt;731),+'PL2'!$O$3+1,IF(AND(O913&gt;730,O913&lt;1096),+'PL2'!$P$3+1,IF(AND(O913&gt;1095,O913&lt;1461),+'PL2'!$Q$3+1,IF(AND(O913&gt;1460,O913&lt;3000),+'PL2'!$R$3+1,0)))))</f>
        <v>0</v>
      </c>
      <c r="M913" s="3">
        <f>IF(AND(O913&gt;0,O913&lt;366),+'PL2'!$N$2+1,IF(AND(O913&gt;365,O913&lt;731),+'PL2'!$O$2+1,IF(AND(O913&gt;730,O913&lt;1096),+'PL2'!$P$2+1,IF(AND(O913&gt;1095,O913&lt;1461),+'PL2'!$Q$2+1,IF(AND(O913&gt;1460,O913&lt;1826),+'PL2'!$R$2+1,IF(AND(O913&gt;1825,O913&lt;2190),+'PL2'!$S$2+1,0))))))</f>
        <v>0</v>
      </c>
      <c r="N913" s="70">
        <f t="shared" si="39"/>
        <v>-1</v>
      </c>
      <c r="O913" s="19" t="str">
        <f>IF(A913&gt;'PL2'!$C$2+553,IF(A913='PL2'!$C$2+554,1,O912+1), "")</f>
        <v/>
      </c>
    </row>
    <row r="914" spans="1:15" x14ac:dyDescent="0.55000000000000004">
      <c r="A914">
        <v>912</v>
      </c>
      <c r="B914" s="2">
        <v>40734</v>
      </c>
      <c r="C914">
        <v>2.7699999511241909E-2</v>
      </c>
      <c r="D914">
        <v>11.18859958648682</v>
      </c>
      <c r="E914">
        <v>6862.509765625</v>
      </c>
      <c r="F914" s="20">
        <f t="shared" si="40"/>
        <v>16.989750655058824</v>
      </c>
      <c r="G914">
        <v>14.89999961853027</v>
      </c>
      <c r="H914">
        <v>253.1470031738281</v>
      </c>
      <c r="I914" s="19">
        <f t="shared" si="41"/>
        <v>102251.39288997275</v>
      </c>
      <c r="K914" s="70">
        <f t="shared" si="38"/>
        <v>-1</v>
      </c>
      <c r="L914" s="3">
        <f>IF(AND(O914&gt;0,O914&lt;366),+'PL2'!$N$3+1,IF(AND(O914&gt;365,O914&lt;731),+'PL2'!$O$3+1,IF(AND(O914&gt;730,O914&lt;1096),+'PL2'!$P$3+1,IF(AND(O914&gt;1095,O914&lt;1461),+'PL2'!$Q$3+1,IF(AND(O914&gt;1460,O914&lt;3000),+'PL2'!$R$3+1,0)))))</f>
        <v>0</v>
      </c>
      <c r="M914" s="3">
        <f>IF(AND(O914&gt;0,O914&lt;366),+'PL2'!$N$2+1,IF(AND(O914&gt;365,O914&lt;731),+'PL2'!$O$2+1,IF(AND(O914&gt;730,O914&lt;1096),+'PL2'!$P$2+1,IF(AND(O914&gt;1095,O914&lt;1461),+'PL2'!$Q$2+1,IF(AND(O914&gt;1460,O914&lt;1826),+'PL2'!$R$2+1,IF(AND(O914&gt;1825,O914&lt;2190),+'PL2'!$S$2+1,0))))))</f>
        <v>0</v>
      </c>
      <c r="N914" s="70">
        <f t="shared" si="39"/>
        <v>-1</v>
      </c>
      <c r="O914" s="19" t="str">
        <f>IF(A914&gt;'PL2'!$C$2+553,IF(A914='PL2'!$C$2+554,1,O913+1), "")</f>
        <v/>
      </c>
    </row>
    <row r="915" spans="1:15" x14ac:dyDescent="0.55000000000000004">
      <c r="A915">
        <v>913</v>
      </c>
      <c r="B915" s="2">
        <v>40735</v>
      </c>
      <c r="C915">
        <v>2.7799999341368679E-2</v>
      </c>
      <c r="D915">
        <v>11.18859958648682</v>
      </c>
      <c r="E915">
        <v>7864.8701171875</v>
      </c>
      <c r="F915" s="20">
        <f t="shared" si="40"/>
        <v>19.541622022279906</v>
      </c>
      <c r="G915">
        <v>14.20909976959229</v>
      </c>
      <c r="H915">
        <v>277.66900634765619</v>
      </c>
      <c r="I915" s="19">
        <f t="shared" si="41"/>
        <v>111752.7241700022</v>
      </c>
      <c r="K915" s="70">
        <f t="shared" si="38"/>
        <v>-1</v>
      </c>
      <c r="L915" s="3">
        <f>IF(AND(O915&gt;0,O915&lt;366),+'PL2'!$N$3+1,IF(AND(O915&gt;365,O915&lt;731),+'PL2'!$O$3+1,IF(AND(O915&gt;730,O915&lt;1096),+'PL2'!$P$3+1,IF(AND(O915&gt;1095,O915&lt;1461),+'PL2'!$Q$3+1,IF(AND(O915&gt;1460,O915&lt;3000),+'PL2'!$R$3+1,0)))))</f>
        <v>0</v>
      </c>
      <c r="M915" s="3">
        <f>IF(AND(O915&gt;0,O915&lt;366),+'PL2'!$N$2+1,IF(AND(O915&gt;365,O915&lt;731),+'PL2'!$O$2+1,IF(AND(O915&gt;730,O915&lt;1096),+'PL2'!$P$2+1,IF(AND(O915&gt;1095,O915&lt;1461),+'PL2'!$Q$2+1,IF(AND(O915&gt;1460,O915&lt;1826),+'PL2'!$R$2+1,IF(AND(O915&gt;1825,O915&lt;2190),+'PL2'!$S$2+1,0))))))</f>
        <v>0</v>
      </c>
      <c r="N915" s="70">
        <f t="shared" si="39"/>
        <v>-1</v>
      </c>
      <c r="O915" s="19" t="str">
        <f>IF(A915&gt;'PL2'!$C$2+553,IF(A915='PL2'!$C$2+554,1,O914+1), "")</f>
        <v/>
      </c>
    </row>
    <row r="916" spans="1:15" x14ac:dyDescent="0.55000000000000004">
      <c r="A916">
        <v>914</v>
      </c>
      <c r="B916" s="2">
        <v>40736</v>
      </c>
      <c r="C916">
        <v>2.7799999341368679E-2</v>
      </c>
      <c r="D916">
        <v>11.18859958648682</v>
      </c>
      <c r="E916">
        <v>7062.7900390625</v>
      </c>
      <c r="F916" s="20">
        <f t="shared" si="40"/>
        <v>17.54871616563182</v>
      </c>
      <c r="G916">
        <v>14.00940036773682</v>
      </c>
      <c r="H916">
        <v>245.84700012207031</v>
      </c>
      <c r="I916" s="19">
        <f t="shared" si="41"/>
        <v>98945.453370490141</v>
      </c>
      <c r="K916" s="70">
        <f t="shared" si="38"/>
        <v>-1</v>
      </c>
      <c r="L916" s="3">
        <f>IF(AND(O916&gt;0,O916&lt;366),+'PL2'!$N$3+1,IF(AND(O916&gt;365,O916&lt;731),+'PL2'!$O$3+1,IF(AND(O916&gt;730,O916&lt;1096),+'PL2'!$P$3+1,IF(AND(O916&gt;1095,O916&lt;1461),+'PL2'!$Q$3+1,IF(AND(O916&gt;1460,O916&lt;3000),+'PL2'!$R$3+1,0)))))</f>
        <v>0</v>
      </c>
      <c r="M916" s="3">
        <f>IF(AND(O916&gt;0,O916&lt;366),+'PL2'!$N$2+1,IF(AND(O916&gt;365,O916&lt;731),+'PL2'!$O$2+1,IF(AND(O916&gt;730,O916&lt;1096),+'PL2'!$P$2+1,IF(AND(O916&gt;1095,O916&lt;1461),+'PL2'!$Q$2+1,IF(AND(O916&gt;1460,O916&lt;1826),+'PL2'!$R$2+1,IF(AND(O916&gt;1825,O916&lt;2190),+'PL2'!$S$2+1,0))))))</f>
        <v>0</v>
      </c>
      <c r="N916" s="70">
        <f t="shared" si="39"/>
        <v>-1</v>
      </c>
      <c r="O916" s="19" t="str">
        <f>IF(A916&gt;'PL2'!$C$2+553,IF(A916='PL2'!$C$2+554,1,O915+1), "")</f>
        <v/>
      </c>
    </row>
    <row r="917" spans="1:15" x14ac:dyDescent="0.55000000000000004">
      <c r="A917">
        <v>915</v>
      </c>
      <c r="B917" s="2">
        <v>40737</v>
      </c>
      <c r="C917">
        <v>2.7799999341368679E-2</v>
      </c>
      <c r="D917">
        <v>11.18859958648682</v>
      </c>
      <c r="E917">
        <v>9564.9404296875</v>
      </c>
      <c r="F917" s="20">
        <f t="shared" si="40"/>
        <v>23.765739008722221</v>
      </c>
      <c r="G917">
        <v>13.95100021362305</v>
      </c>
      <c r="H917">
        <v>331.55599975585938</v>
      </c>
      <c r="I917" s="19">
        <f t="shared" si="41"/>
        <v>133440.48597786206</v>
      </c>
      <c r="K917" s="70">
        <f t="shared" si="38"/>
        <v>-1</v>
      </c>
      <c r="L917" s="3">
        <f>IF(AND(O917&gt;0,O917&lt;366),+'PL2'!$N$3+1,IF(AND(O917&gt;365,O917&lt;731),+'PL2'!$O$3+1,IF(AND(O917&gt;730,O917&lt;1096),+'PL2'!$P$3+1,IF(AND(O917&gt;1095,O917&lt;1461),+'PL2'!$Q$3+1,IF(AND(O917&gt;1460,O917&lt;3000),+'PL2'!$R$3+1,0)))))</f>
        <v>0</v>
      </c>
      <c r="M917" s="3">
        <f>IF(AND(O917&gt;0,O917&lt;366),+'PL2'!$N$2+1,IF(AND(O917&gt;365,O917&lt;731),+'PL2'!$O$2+1,IF(AND(O917&gt;730,O917&lt;1096),+'PL2'!$P$2+1,IF(AND(O917&gt;1095,O917&lt;1461),+'PL2'!$Q$2+1,IF(AND(O917&gt;1460,O917&lt;1826),+'PL2'!$R$2+1,IF(AND(O917&gt;1825,O917&lt;2190),+'PL2'!$S$2+1,0))))))</f>
        <v>0</v>
      </c>
      <c r="N917" s="70">
        <f t="shared" si="39"/>
        <v>-1</v>
      </c>
      <c r="O917" s="19" t="str">
        <f>IF(A917&gt;'PL2'!$C$2+553,IF(A917='PL2'!$C$2+554,1,O916+1), "")</f>
        <v/>
      </c>
    </row>
    <row r="918" spans="1:15" x14ac:dyDescent="0.55000000000000004">
      <c r="A918">
        <v>916</v>
      </c>
      <c r="B918" s="2">
        <v>40738</v>
      </c>
      <c r="C918">
        <v>2.7899999171495441E-2</v>
      </c>
      <c r="D918">
        <v>11.96560001373291</v>
      </c>
      <c r="E918">
        <v>7213.39013671875</v>
      </c>
      <c r="F918" s="20">
        <f t="shared" si="40"/>
        <v>16.81934701203015</v>
      </c>
      <c r="G918">
        <v>13.989999771118161</v>
      </c>
      <c r="H918">
        <v>235.30299377441409</v>
      </c>
      <c r="I918" s="19">
        <f t="shared" si="41"/>
        <v>100915.32636168131</v>
      </c>
      <c r="K918" s="70">
        <f t="shared" si="38"/>
        <v>-1</v>
      </c>
      <c r="L918" s="3">
        <f>IF(AND(O918&gt;0,O918&lt;366),+'PL2'!$N$3+1,IF(AND(O918&gt;365,O918&lt;731),+'PL2'!$O$3+1,IF(AND(O918&gt;730,O918&lt;1096),+'PL2'!$P$3+1,IF(AND(O918&gt;1095,O918&lt;1461),+'PL2'!$Q$3+1,IF(AND(O918&gt;1460,O918&lt;3000),+'PL2'!$R$3+1,0)))))</f>
        <v>0</v>
      </c>
      <c r="M918" s="3">
        <f>IF(AND(O918&gt;0,O918&lt;366),+'PL2'!$N$2+1,IF(AND(O918&gt;365,O918&lt;731),+'PL2'!$O$2+1,IF(AND(O918&gt;730,O918&lt;1096),+'PL2'!$P$2+1,IF(AND(O918&gt;1095,O918&lt;1461),+'PL2'!$Q$2+1,IF(AND(O918&gt;1460,O918&lt;1826),+'PL2'!$R$2+1,IF(AND(O918&gt;1825,O918&lt;2190),+'PL2'!$S$2+1,0))))))</f>
        <v>0</v>
      </c>
      <c r="N918" s="70">
        <f t="shared" si="39"/>
        <v>-1</v>
      </c>
      <c r="O918" s="19" t="str">
        <f>IF(A918&gt;'PL2'!$C$2+553,IF(A918='PL2'!$C$2+554,1,O917+1), "")</f>
        <v/>
      </c>
    </row>
    <row r="919" spans="1:15" x14ac:dyDescent="0.55000000000000004">
      <c r="A919">
        <v>917</v>
      </c>
      <c r="B919" s="2">
        <v>40739</v>
      </c>
      <c r="C919">
        <v>2.7899999171495441E-2</v>
      </c>
      <c r="D919">
        <v>11.96560001373291</v>
      </c>
      <c r="E919">
        <v>8116.2998046875</v>
      </c>
      <c r="F919" s="20">
        <f t="shared" si="40"/>
        <v>18.92464711894927</v>
      </c>
      <c r="G919">
        <v>13.810000419616699</v>
      </c>
      <c r="H919">
        <v>261.3489990234375</v>
      </c>
      <c r="I919" s="19">
        <f t="shared" si="41"/>
        <v>112086.10370846931</v>
      </c>
      <c r="K919" s="70">
        <f t="shared" si="38"/>
        <v>-1</v>
      </c>
      <c r="L919" s="3">
        <f>IF(AND(O919&gt;0,O919&lt;366),+'PL2'!$N$3+1,IF(AND(O919&gt;365,O919&lt;731),+'PL2'!$O$3+1,IF(AND(O919&gt;730,O919&lt;1096),+'PL2'!$P$3+1,IF(AND(O919&gt;1095,O919&lt;1461),+'PL2'!$Q$3+1,IF(AND(O919&gt;1460,O919&lt;3000),+'PL2'!$R$3+1,0)))))</f>
        <v>0</v>
      </c>
      <c r="M919" s="3">
        <f>IF(AND(O919&gt;0,O919&lt;366),+'PL2'!$N$2+1,IF(AND(O919&gt;365,O919&lt;731),+'PL2'!$O$2+1,IF(AND(O919&gt;730,O919&lt;1096),+'PL2'!$P$2+1,IF(AND(O919&gt;1095,O919&lt;1461),+'PL2'!$Q$2+1,IF(AND(O919&gt;1460,O919&lt;1826),+'PL2'!$R$2+1,IF(AND(O919&gt;1825,O919&lt;2190),+'PL2'!$S$2+1,0))))))</f>
        <v>0</v>
      </c>
      <c r="N919" s="70">
        <f t="shared" si="39"/>
        <v>-1</v>
      </c>
      <c r="O919" s="19" t="str">
        <f>IF(A919&gt;'PL2'!$C$2+553,IF(A919='PL2'!$C$2+554,1,O918+1), "")</f>
        <v/>
      </c>
    </row>
    <row r="920" spans="1:15" x14ac:dyDescent="0.55000000000000004">
      <c r="A920">
        <v>918</v>
      </c>
      <c r="B920" s="2">
        <v>40740</v>
      </c>
      <c r="C920">
        <v>2.7899999171495441E-2</v>
      </c>
      <c r="D920">
        <v>12.354100227355961</v>
      </c>
      <c r="E920">
        <v>7861.14990234375</v>
      </c>
      <c r="F920" s="20">
        <f t="shared" si="40"/>
        <v>17.753302282325141</v>
      </c>
      <c r="G920">
        <v>13.719099998474119</v>
      </c>
      <c r="H920">
        <v>243.55900573730469</v>
      </c>
      <c r="I920" s="19">
        <f t="shared" si="41"/>
        <v>107847.90161324896</v>
      </c>
      <c r="K920" s="70">
        <f t="shared" si="38"/>
        <v>-1</v>
      </c>
      <c r="L920" s="3">
        <f>IF(AND(O920&gt;0,O920&lt;366),+'PL2'!$N$3+1,IF(AND(O920&gt;365,O920&lt;731),+'PL2'!$O$3+1,IF(AND(O920&gt;730,O920&lt;1096),+'PL2'!$P$3+1,IF(AND(O920&gt;1095,O920&lt;1461),+'PL2'!$Q$3+1,IF(AND(O920&gt;1460,O920&lt;3000),+'PL2'!$R$3+1,0)))))</f>
        <v>0</v>
      </c>
      <c r="M920" s="3">
        <f>IF(AND(O920&gt;0,O920&lt;366),+'PL2'!$N$2+1,IF(AND(O920&gt;365,O920&lt;731),+'PL2'!$O$2+1,IF(AND(O920&gt;730,O920&lt;1096),+'PL2'!$P$2+1,IF(AND(O920&gt;1095,O920&lt;1461),+'PL2'!$Q$2+1,IF(AND(O920&gt;1460,O920&lt;1826),+'PL2'!$R$2+1,IF(AND(O920&gt;1825,O920&lt;2190),+'PL2'!$S$2+1,0))))))</f>
        <v>0</v>
      </c>
      <c r="N920" s="70">
        <f t="shared" si="39"/>
        <v>-1</v>
      </c>
      <c r="O920" s="19" t="str">
        <f>IF(A920&gt;'PL2'!$C$2+553,IF(A920='PL2'!$C$2+554,1,O919+1), "")</f>
        <v/>
      </c>
    </row>
    <row r="921" spans="1:15" x14ac:dyDescent="0.55000000000000004">
      <c r="A921">
        <v>919</v>
      </c>
      <c r="B921" s="2">
        <v>40741</v>
      </c>
      <c r="C921">
        <v>2.8000000864267349E-2</v>
      </c>
      <c r="D921">
        <v>12.354100227355961</v>
      </c>
      <c r="E921">
        <v>8512.1298828125</v>
      </c>
      <c r="F921" s="20">
        <f t="shared" si="40"/>
        <v>19.292351501871835</v>
      </c>
      <c r="G921">
        <v>13.159999847412109</v>
      </c>
      <c r="H921">
        <v>253.8869934082031</v>
      </c>
      <c r="I921" s="19">
        <f t="shared" si="41"/>
        <v>112019.62795896456</v>
      </c>
      <c r="K921" s="70">
        <f t="shared" si="38"/>
        <v>-1</v>
      </c>
      <c r="L921" s="3">
        <f>IF(AND(O921&gt;0,O921&lt;366),+'PL2'!$N$3+1,IF(AND(O921&gt;365,O921&lt;731),+'PL2'!$O$3+1,IF(AND(O921&gt;730,O921&lt;1096),+'PL2'!$P$3+1,IF(AND(O921&gt;1095,O921&lt;1461),+'PL2'!$Q$3+1,IF(AND(O921&gt;1460,O921&lt;3000),+'PL2'!$R$3+1,0)))))</f>
        <v>0</v>
      </c>
      <c r="M921" s="3">
        <f>IF(AND(O921&gt;0,O921&lt;366),+'PL2'!$N$2+1,IF(AND(O921&gt;365,O921&lt;731),+'PL2'!$O$2+1,IF(AND(O921&gt;730,O921&lt;1096),+'PL2'!$P$2+1,IF(AND(O921&gt;1095,O921&lt;1461),+'PL2'!$Q$2+1,IF(AND(O921&gt;1460,O921&lt;1826),+'PL2'!$R$2+1,IF(AND(O921&gt;1825,O921&lt;2190),+'PL2'!$S$2+1,0))))))</f>
        <v>0</v>
      </c>
      <c r="N921" s="70">
        <f t="shared" si="39"/>
        <v>-1</v>
      </c>
      <c r="O921" s="19" t="str">
        <f>IF(A921&gt;'PL2'!$C$2+553,IF(A921='PL2'!$C$2+554,1,O920+1), "")</f>
        <v/>
      </c>
    </row>
    <row r="922" spans="1:15" x14ac:dyDescent="0.55000000000000004">
      <c r="A922">
        <v>920</v>
      </c>
      <c r="B922" s="2">
        <v>40742</v>
      </c>
      <c r="C922">
        <v>2.8000000864267349E-2</v>
      </c>
      <c r="D922">
        <v>11.887900352478029</v>
      </c>
      <c r="E922">
        <v>8512.9404296875</v>
      </c>
      <c r="F922" s="20">
        <f t="shared" si="40"/>
        <v>20.050835918978738</v>
      </c>
      <c r="G922">
        <v>13.47999954223633</v>
      </c>
      <c r="H922">
        <v>270.28500366210938</v>
      </c>
      <c r="I922" s="19">
        <f t="shared" si="41"/>
        <v>114754.43309527265</v>
      </c>
      <c r="K922" s="70">
        <f t="shared" si="38"/>
        <v>-1</v>
      </c>
      <c r="L922" s="3">
        <f>IF(AND(O922&gt;0,O922&lt;366),+'PL2'!$N$3+1,IF(AND(O922&gt;365,O922&lt;731),+'PL2'!$O$3+1,IF(AND(O922&gt;730,O922&lt;1096),+'PL2'!$P$3+1,IF(AND(O922&gt;1095,O922&lt;1461),+'PL2'!$Q$3+1,IF(AND(O922&gt;1460,O922&lt;3000),+'PL2'!$R$3+1,0)))))</f>
        <v>0</v>
      </c>
      <c r="M922" s="3">
        <f>IF(AND(O922&gt;0,O922&lt;366),+'PL2'!$N$2+1,IF(AND(O922&gt;365,O922&lt;731),+'PL2'!$O$2+1,IF(AND(O922&gt;730,O922&lt;1096),+'PL2'!$P$2+1,IF(AND(O922&gt;1095,O922&lt;1461),+'PL2'!$Q$2+1,IF(AND(O922&gt;1460,O922&lt;1826),+'PL2'!$R$2+1,IF(AND(O922&gt;1825,O922&lt;2190),+'PL2'!$S$2+1,0))))))</f>
        <v>0</v>
      </c>
      <c r="N922" s="70">
        <f t="shared" si="39"/>
        <v>-1</v>
      </c>
      <c r="O922" s="19" t="str">
        <f>IF(A922&gt;'PL2'!$C$2+553,IF(A922='PL2'!$C$2+554,1,O921+1), "")</f>
        <v/>
      </c>
    </row>
    <row r="923" spans="1:15" x14ac:dyDescent="0.55000000000000004">
      <c r="A923">
        <v>921</v>
      </c>
      <c r="B923" s="2">
        <v>40743</v>
      </c>
      <c r="C923">
        <v>2.8000000864267349E-2</v>
      </c>
      <c r="D923">
        <v>11.887900352478029</v>
      </c>
      <c r="E923">
        <v>7114.85009765625</v>
      </c>
      <c r="F923" s="20">
        <f t="shared" si="40"/>
        <v>16.757863287605801</v>
      </c>
      <c r="G923">
        <v>13.850199699401861</v>
      </c>
      <c r="H923">
        <v>232.1000061035156</v>
      </c>
      <c r="I923" s="19">
        <f t="shared" si="41"/>
        <v>98542.094683847899</v>
      </c>
      <c r="K923" s="70">
        <f t="shared" si="38"/>
        <v>-1</v>
      </c>
      <c r="L923" s="3">
        <f>IF(AND(O923&gt;0,O923&lt;366),+'PL2'!$N$3+1,IF(AND(O923&gt;365,O923&lt;731),+'PL2'!$O$3+1,IF(AND(O923&gt;730,O923&lt;1096),+'PL2'!$P$3+1,IF(AND(O923&gt;1095,O923&lt;1461),+'PL2'!$Q$3+1,IF(AND(O923&gt;1460,O923&lt;3000),+'PL2'!$R$3+1,0)))))</f>
        <v>0</v>
      </c>
      <c r="M923" s="3">
        <f>IF(AND(O923&gt;0,O923&lt;366),+'PL2'!$N$2+1,IF(AND(O923&gt;365,O923&lt;731),+'PL2'!$O$2+1,IF(AND(O923&gt;730,O923&lt;1096),+'PL2'!$P$2+1,IF(AND(O923&gt;1095,O923&lt;1461),+'PL2'!$Q$2+1,IF(AND(O923&gt;1460,O923&lt;1826),+'PL2'!$R$2+1,IF(AND(O923&gt;1825,O923&lt;2190),+'PL2'!$S$2+1,0))))))</f>
        <v>0</v>
      </c>
      <c r="N923" s="70">
        <f t="shared" si="39"/>
        <v>-1</v>
      </c>
      <c r="O923" s="19" t="str">
        <f>IF(A923&gt;'PL2'!$C$2+553,IF(A923='PL2'!$C$2+554,1,O922+1), "")</f>
        <v/>
      </c>
    </row>
    <row r="924" spans="1:15" x14ac:dyDescent="0.55000000000000004">
      <c r="A924">
        <v>922</v>
      </c>
      <c r="B924" s="2">
        <v>40744</v>
      </c>
      <c r="C924">
        <v>2.8100000694394112E-2</v>
      </c>
      <c r="D924">
        <v>12.01980018615723</v>
      </c>
      <c r="E924">
        <v>7460.56982421875</v>
      </c>
      <c r="F924" s="20">
        <f t="shared" si="40"/>
        <v>17.441389540115633</v>
      </c>
      <c r="G924">
        <v>13.689399719238279</v>
      </c>
      <c r="H924">
        <v>238.7619934082031</v>
      </c>
      <c r="I924" s="19">
        <f t="shared" si="41"/>
        <v>102130.72245701773</v>
      </c>
      <c r="K924" s="70">
        <f t="shared" si="38"/>
        <v>-1</v>
      </c>
      <c r="L924" s="3">
        <f>IF(AND(O924&gt;0,O924&lt;366),+'PL2'!$N$3+1,IF(AND(O924&gt;365,O924&lt;731),+'PL2'!$O$3+1,IF(AND(O924&gt;730,O924&lt;1096),+'PL2'!$P$3+1,IF(AND(O924&gt;1095,O924&lt;1461),+'PL2'!$Q$3+1,IF(AND(O924&gt;1460,O924&lt;3000),+'PL2'!$R$3+1,0)))))</f>
        <v>0</v>
      </c>
      <c r="M924" s="3">
        <f>IF(AND(O924&gt;0,O924&lt;366),+'PL2'!$N$2+1,IF(AND(O924&gt;365,O924&lt;731),+'PL2'!$O$2+1,IF(AND(O924&gt;730,O924&lt;1096),+'PL2'!$P$2+1,IF(AND(O924&gt;1095,O924&lt;1461),+'PL2'!$Q$2+1,IF(AND(O924&gt;1460,O924&lt;1826),+'PL2'!$R$2+1,IF(AND(O924&gt;1825,O924&lt;2190),+'PL2'!$S$2+1,0))))))</f>
        <v>0</v>
      </c>
      <c r="N924" s="70">
        <f t="shared" si="39"/>
        <v>-1</v>
      </c>
      <c r="O924" s="19" t="str">
        <f>IF(A924&gt;'PL2'!$C$2+553,IF(A924='PL2'!$C$2+554,1,O923+1), "")</f>
        <v/>
      </c>
    </row>
    <row r="925" spans="1:15" x14ac:dyDescent="0.55000000000000004">
      <c r="A925">
        <v>923</v>
      </c>
      <c r="B925" s="2">
        <v>40745</v>
      </c>
      <c r="C925">
        <v>2.8100000694394112E-2</v>
      </c>
      <c r="D925">
        <v>12.01980018615723</v>
      </c>
      <c r="E925">
        <v>7609</v>
      </c>
      <c r="F925" s="20">
        <f t="shared" si="40"/>
        <v>17.788390985890548</v>
      </c>
      <c r="G925">
        <v>13.60999965667725</v>
      </c>
      <c r="H925">
        <v>242.1000061035156</v>
      </c>
      <c r="I925" s="19">
        <f t="shared" si="41"/>
        <v>103558.48738765719</v>
      </c>
      <c r="K925" s="70">
        <f t="shared" si="38"/>
        <v>-1</v>
      </c>
      <c r="L925" s="3">
        <f>IF(AND(O925&gt;0,O925&lt;366),+'PL2'!$N$3+1,IF(AND(O925&gt;365,O925&lt;731),+'PL2'!$O$3+1,IF(AND(O925&gt;730,O925&lt;1096),+'PL2'!$P$3+1,IF(AND(O925&gt;1095,O925&lt;1461),+'PL2'!$Q$3+1,IF(AND(O925&gt;1460,O925&lt;3000),+'PL2'!$R$3+1,0)))))</f>
        <v>0</v>
      </c>
      <c r="M925" s="3">
        <f>IF(AND(O925&gt;0,O925&lt;366),+'PL2'!$N$2+1,IF(AND(O925&gt;365,O925&lt;731),+'PL2'!$O$2+1,IF(AND(O925&gt;730,O925&lt;1096),+'PL2'!$P$2+1,IF(AND(O925&gt;1095,O925&lt;1461),+'PL2'!$Q$2+1,IF(AND(O925&gt;1460,O925&lt;1826),+'PL2'!$R$2+1,IF(AND(O925&gt;1825,O925&lt;2190),+'PL2'!$S$2+1,0))))))</f>
        <v>0</v>
      </c>
      <c r="N925" s="70">
        <f t="shared" si="39"/>
        <v>-1</v>
      </c>
      <c r="O925" s="19" t="str">
        <f>IF(A925&gt;'PL2'!$C$2+553,IF(A925='PL2'!$C$2+554,1,O924+1), "")</f>
        <v/>
      </c>
    </row>
    <row r="926" spans="1:15" x14ac:dyDescent="0.55000000000000004">
      <c r="A926">
        <v>924</v>
      </c>
      <c r="B926" s="2">
        <v>40746</v>
      </c>
      <c r="C926">
        <v>2.8100000694394112E-2</v>
      </c>
      <c r="D926">
        <v>12.01980018615723</v>
      </c>
      <c r="E926">
        <v>7563.5400390625</v>
      </c>
      <c r="F926" s="20">
        <f t="shared" si="40"/>
        <v>17.682114266300648</v>
      </c>
      <c r="G926">
        <v>13.695400238037109</v>
      </c>
      <c r="H926">
        <v>242.16400146484381</v>
      </c>
      <c r="I926" s="19">
        <f t="shared" si="41"/>
        <v>103585.70805137977</v>
      </c>
      <c r="K926" s="70">
        <f t="shared" si="38"/>
        <v>-1</v>
      </c>
      <c r="L926" s="3">
        <f>IF(AND(O926&gt;0,O926&lt;366),+'PL2'!$N$3+1,IF(AND(O926&gt;365,O926&lt;731),+'PL2'!$O$3+1,IF(AND(O926&gt;730,O926&lt;1096),+'PL2'!$P$3+1,IF(AND(O926&gt;1095,O926&lt;1461),+'PL2'!$Q$3+1,IF(AND(O926&gt;1460,O926&lt;3000),+'PL2'!$R$3+1,0)))))</f>
        <v>0</v>
      </c>
      <c r="M926" s="3">
        <f>IF(AND(O926&gt;0,O926&lt;366),+'PL2'!$N$2+1,IF(AND(O926&gt;365,O926&lt;731),+'PL2'!$O$2+1,IF(AND(O926&gt;730,O926&lt;1096),+'PL2'!$P$2+1,IF(AND(O926&gt;1095,O926&lt;1461),+'PL2'!$Q$2+1,IF(AND(O926&gt;1460,O926&lt;1826),+'PL2'!$R$2+1,IF(AND(O926&gt;1825,O926&lt;2190),+'PL2'!$S$2+1,0))))))</f>
        <v>0</v>
      </c>
      <c r="N926" s="70">
        <f t="shared" si="39"/>
        <v>-1</v>
      </c>
      <c r="O926" s="19" t="str">
        <f>IF(A926&gt;'PL2'!$C$2+553,IF(A926='PL2'!$C$2+554,1,O925+1), "")</f>
        <v/>
      </c>
    </row>
    <row r="927" spans="1:15" x14ac:dyDescent="0.55000000000000004">
      <c r="A927">
        <v>925</v>
      </c>
      <c r="B927" s="2">
        <v>40747</v>
      </c>
      <c r="C927">
        <v>2.8200000524520871E-2</v>
      </c>
      <c r="D927">
        <v>12.01980018615723</v>
      </c>
      <c r="E927">
        <v>7307.7099609375</v>
      </c>
      <c r="F927" s="20">
        <f t="shared" si="40"/>
        <v>17.144829492990727</v>
      </c>
      <c r="G927">
        <v>13.680000305175779</v>
      </c>
      <c r="H927">
        <v>234.54100036621091</v>
      </c>
      <c r="I927" s="19">
        <f t="shared" si="41"/>
        <v>99969.474495761082</v>
      </c>
      <c r="K927" s="70">
        <f t="shared" si="38"/>
        <v>-1</v>
      </c>
      <c r="L927" s="3">
        <f>IF(AND(O927&gt;0,O927&lt;366),+'PL2'!$N$3+1,IF(AND(O927&gt;365,O927&lt;731),+'PL2'!$O$3+1,IF(AND(O927&gt;730,O927&lt;1096),+'PL2'!$P$3+1,IF(AND(O927&gt;1095,O927&lt;1461),+'PL2'!$Q$3+1,IF(AND(O927&gt;1460,O927&lt;3000),+'PL2'!$R$3+1,0)))))</f>
        <v>0</v>
      </c>
      <c r="M927" s="3">
        <f>IF(AND(O927&gt;0,O927&lt;366),+'PL2'!$N$2+1,IF(AND(O927&gt;365,O927&lt;731),+'PL2'!$O$2+1,IF(AND(O927&gt;730,O927&lt;1096),+'PL2'!$P$2+1,IF(AND(O927&gt;1095,O927&lt;1461),+'PL2'!$Q$2+1,IF(AND(O927&gt;1460,O927&lt;1826),+'PL2'!$R$2+1,IF(AND(O927&gt;1825,O927&lt;2190),+'PL2'!$S$2+1,0))))))</f>
        <v>0</v>
      </c>
      <c r="N927" s="70">
        <f t="shared" si="39"/>
        <v>-1</v>
      </c>
      <c r="O927" s="19" t="str">
        <f>IF(A927&gt;'PL2'!$C$2+553,IF(A927='PL2'!$C$2+554,1,O926+1), "")</f>
        <v/>
      </c>
    </row>
    <row r="928" spans="1:15" x14ac:dyDescent="0.55000000000000004">
      <c r="A928">
        <v>926</v>
      </c>
      <c r="B928" s="2">
        <v>40748</v>
      </c>
      <c r="C928">
        <v>2.8200000524520871E-2</v>
      </c>
      <c r="D928">
        <v>14.79370021820068</v>
      </c>
      <c r="E928">
        <v>8310.2001953125</v>
      </c>
      <c r="F928" s="20">
        <f t="shared" si="40"/>
        <v>15.841043580048227</v>
      </c>
      <c r="G928">
        <v>13.97999954223633</v>
      </c>
      <c r="H928">
        <v>221.45799255371091</v>
      </c>
      <c r="I928" s="19">
        <f t="shared" si="41"/>
        <v>116176.59492636101</v>
      </c>
      <c r="K928" s="70">
        <f t="shared" si="38"/>
        <v>-1</v>
      </c>
      <c r="L928" s="3">
        <f>IF(AND(O928&gt;0,O928&lt;366),+'PL2'!$N$3+1,IF(AND(O928&gt;365,O928&lt;731),+'PL2'!$O$3+1,IF(AND(O928&gt;730,O928&lt;1096),+'PL2'!$P$3+1,IF(AND(O928&gt;1095,O928&lt;1461),+'PL2'!$Q$3+1,IF(AND(O928&gt;1460,O928&lt;3000),+'PL2'!$R$3+1,0)))))</f>
        <v>0</v>
      </c>
      <c r="M928" s="3">
        <f>IF(AND(O928&gt;0,O928&lt;366),+'PL2'!$N$2+1,IF(AND(O928&gt;365,O928&lt;731),+'PL2'!$O$2+1,IF(AND(O928&gt;730,O928&lt;1096),+'PL2'!$P$2+1,IF(AND(O928&gt;1095,O928&lt;1461),+'PL2'!$Q$2+1,IF(AND(O928&gt;1460,O928&lt;1826),+'PL2'!$R$2+1,IF(AND(O928&gt;1825,O928&lt;2190),+'PL2'!$S$2+1,0))))))</f>
        <v>0</v>
      </c>
      <c r="N928" s="70">
        <f t="shared" si="39"/>
        <v>-1</v>
      </c>
      <c r="O928" s="19" t="str">
        <f>IF(A928&gt;'PL2'!$C$2+553,IF(A928='PL2'!$C$2+554,1,O927+1), "")</f>
        <v/>
      </c>
    </row>
    <row r="929" spans="1:15" x14ac:dyDescent="0.55000000000000004">
      <c r="A929">
        <v>927</v>
      </c>
      <c r="B929" s="2">
        <v>40749</v>
      </c>
      <c r="C929">
        <v>2.8200000524520871E-2</v>
      </c>
      <c r="D929">
        <v>14.79370021820068</v>
      </c>
      <c r="E929">
        <v>8262.1103515625</v>
      </c>
      <c r="F929" s="20">
        <f t="shared" si="40"/>
        <v>15.749373909920285</v>
      </c>
      <c r="G929">
        <v>14.047800064086911</v>
      </c>
      <c r="H929">
        <v>221.24400329589841</v>
      </c>
      <c r="I929" s="19">
        <f t="shared" si="41"/>
        <v>116064.47432617281</v>
      </c>
      <c r="K929" s="70">
        <f t="shared" si="38"/>
        <v>-1</v>
      </c>
      <c r="L929" s="3">
        <f>IF(AND(O929&gt;0,O929&lt;366),+'PL2'!$N$3+1,IF(AND(O929&gt;365,O929&lt;731),+'PL2'!$O$3+1,IF(AND(O929&gt;730,O929&lt;1096),+'PL2'!$P$3+1,IF(AND(O929&gt;1095,O929&lt;1461),+'PL2'!$Q$3+1,IF(AND(O929&gt;1460,O929&lt;3000),+'PL2'!$R$3+1,0)))))</f>
        <v>0</v>
      </c>
      <c r="M929" s="3">
        <f>IF(AND(O929&gt;0,O929&lt;366),+'PL2'!$N$2+1,IF(AND(O929&gt;365,O929&lt;731),+'PL2'!$O$2+1,IF(AND(O929&gt;730,O929&lt;1096),+'PL2'!$P$2+1,IF(AND(O929&gt;1095,O929&lt;1461),+'PL2'!$Q$2+1,IF(AND(O929&gt;1460,O929&lt;1826),+'PL2'!$R$2+1,IF(AND(O929&gt;1825,O929&lt;2190),+'PL2'!$S$2+1,0))))))</f>
        <v>0</v>
      </c>
      <c r="N929" s="70">
        <f t="shared" si="39"/>
        <v>-1</v>
      </c>
      <c r="O929" s="19" t="str">
        <f>IF(A929&gt;'PL2'!$C$2+553,IF(A929='PL2'!$C$2+554,1,O928+1), "")</f>
        <v/>
      </c>
    </row>
    <row r="930" spans="1:15" x14ac:dyDescent="0.55000000000000004">
      <c r="A930">
        <v>928</v>
      </c>
      <c r="B930" s="2">
        <v>40750</v>
      </c>
      <c r="C930">
        <v>2.830000035464764E-2</v>
      </c>
      <c r="D930">
        <v>14.205300331115721</v>
      </c>
      <c r="E930">
        <v>8807.830078125</v>
      </c>
      <c r="F930" s="20">
        <f t="shared" si="40"/>
        <v>17.547083731036892</v>
      </c>
      <c r="G930">
        <v>13.882100105285639</v>
      </c>
      <c r="H930">
        <v>243.5899963378906</v>
      </c>
      <c r="I930" s="19">
        <f t="shared" si="41"/>
        <v>122271.17885487709</v>
      </c>
      <c r="K930" s="70">
        <f t="shared" si="38"/>
        <v>-1</v>
      </c>
      <c r="L930" s="3">
        <f>IF(AND(O930&gt;0,O930&lt;366),+'PL2'!$N$3+1,IF(AND(O930&gt;365,O930&lt;731),+'PL2'!$O$3+1,IF(AND(O930&gt;730,O930&lt;1096),+'PL2'!$P$3+1,IF(AND(O930&gt;1095,O930&lt;1461),+'PL2'!$Q$3+1,IF(AND(O930&gt;1460,O930&lt;3000),+'PL2'!$R$3+1,0)))))</f>
        <v>0</v>
      </c>
      <c r="M930" s="3">
        <f>IF(AND(O930&gt;0,O930&lt;366),+'PL2'!$N$2+1,IF(AND(O930&gt;365,O930&lt;731),+'PL2'!$O$2+1,IF(AND(O930&gt;730,O930&lt;1096),+'PL2'!$P$2+1,IF(AND(O930&gt;1095,O930&lt;1461),+'PL2'!$Q$2+1,IF(AND(O930&gt;1460,O930&lt;1826),+'PL2'!$R$2+1,IF(AND(O930&gt;1825,O930&lt;2190),+'PL2'!$S$2+1,0))))))</f>
        <v>0</v>
      </c>
      <c r="N930" s="70">
        <f t="shared" si="39"/>
        <v>-1</v>
      </c>
      <c r="O930" s="19" t="str">
        <f>IF(A930&gt;'PL2'!$C$2+553,IF(A930='PL2'!$C$2+554,1,O929+1), "")</f>
        <v/>
      </c>
    </row>
    <row r="931" spans="1:15" x14ac:dyDescent="0.55000000000000004">
      <c r="A931">
        <v>929</v>
      </c>
      <c r="B931" s="2">
        <v>40751</v>
      </c>
      <c r="C931">
        <v>2.830000035464764E-2</v>
      </c>
      <c r="D931">
        <v>14.205300331115721</v>
      </c>
      <c r="E931">
        <v>8708.8896484375</v>
      </c>
      <c r="F931" s="20">
        <f t="shared" si="40"/>
        <v>17.349973206797429</v>
      </c>
      <c r="G931">
        <v>13.939399719238279</v>
      </c>
      <c r="H931">
        <v>241.84800720214841</v>
      </c>
      <c r="I931" s="19">
        <f t="shared" si="41"/>
        <v>121396.69392030685</v>
      </c>
      <c r="K931" s="70">
        <f t="shared" si="38"/>
        <v>-1</v>
      </c>
      <c r="L931" s="3">
        <f>IF(AND(O931&gt;0,O931&lt;366),+'PL2'!$N$3+1,IF(AND(O931&gt;365,O931&lt;731),+'PL2'!$O$3+1,IF(AND(O931&gt;730,O931&lt;1096),+'PL2'!$P$3+1,IF(AND(O931&gt;1095,O931&lt;1461),+'PL2'!$Q$3+1,IF(AND(O931&gt;1460,O931&lt;3000),+'PL2'!$R$3+1,0)))))</f>
        <v>0</v>
      </c>
      <c r="M931" s="3">
        <f>IF(AND(O931&gt;0,O931&lt;366),+'PL2'!$N$2+1,IF(AND(O931&gt;365,O931&lt;731),+'PL2'!$O$2+1,IF(AND(O931&gt;730,O931&lt;1096),+'PL2'!$P$2+1,IF(AND(O931&gt;1095,O931&lt;1461),+'PL2'!$Q$2+1,IF(AND(O931&gt;1460,O931&lt;1826),+'PL2'!$R$2+1,IF(AND(O931&gt;1825,O931&lt;2190),+'PL2'!$S$2+1,0))))))</f>
        <v>0</v>
      </c>
      <c r="N931" s="70">
        <f t="shared" si="39"/>
        <v>-1</v>
      </c>
      <c r="O931" s="19" t="str">
        <f>IF(A931&gt;'PL2'!$C$2+553,IF(A931='PL2'!$C$2+554,1,O930+1), "")</f>
        <v/>
      </c>
    </row>
    <row r="932" spans="1:15" x14ac:dyDescent="0.55000000000000004">
      <c r="A932">
        <v>930</v>
      </c>
      <c r="B932" s="2">
        <v>40752</v>
      </c>
      <c r="C932">
        <v>2.830000035464764E-2</v>
      </c>
      <c r="D932">
        <v>14.03719997406006</v>
      </c>
      <c r="E932">
        <v>7757.5400390625</v>
      </c>
      <c r="F932" s="20">
        <f t="shared" si="40"/>
        <v>15.639756237879089</v>
      </c>
      <c r="G932">
        <v>13.49009990692139</v>
      </c>
      <c r="H932">
        <v>210.98199462890619</v>
      </c>
      <c r="I932" s="19">
        <f t="shared" si="41"/>
        <v>104649.99015889599</v>
      </c>
      <c r="K932" s="70">
        <f t="shared" si="38"/>
        <v>-1</v>
      </c>
      <c r="L932" s="3">
        <f>IF(AND(O932&gt;0,O932&lt;366),+'PL2'!$N$3+1,IF(AND(O932&gt;365,O932&lt;731),+'PL2'!$O$3+1,IF(AND(O932&gt;730,O932&lt;1096),+'PL2'!$P$3+1,IF(AND(O932&gt;1095,O932&lt;1461),+'PL2'!$Q$3+1,IF(AND(O932&gt;1460,O932&lt;3000),+'PL2'!$R$3+1,0)))))</f>
        <v>0</v>
      </c>
      <c r="M932" s="3">
        <f>IF(AND(O932&gt;0,O932&lt;366),+'PL2'!$N$2+1,IF(AND(O932&gt;365,O932&lt;731),+'PL2'!$O$2+1,IF(AND(O932&gt;730,O932&lt;1096),+'PL2'!$P$2+1,IF(AND(O932&gt;1095,O932&lt;1461),+'PL2'!$Q$2+1,IF(AND(O932&gt;1460,O932&lt;1826),+'PL2'!$R$2+1,IF(AND(O932&gt;1825,O932&lt;2190),+'PL2'!$S$2+1,0))))))</f>
        <v>0</v>
      </c>
      <c r="N932" s="70">
        <f t="shared" si="39"/>
        <v>-1</v>
      </c>
      <c r="O932" s="19" t="str">
        <f>IF(A932&gt;'PL2'!$C$2+553,IF(A932='PL2'!$C$2+554,1,O931+1), "")</f>
        <v/>
      </c>
    </row>
    <row r="933" spans="1:15" x14ac:dyDescent="0.55000000000000004">
      <c r="A933">
        <v>931</v>
      </c>
      <c r="B933" s="2">
        <v>40753</v>
      </c>
      <c r="C933">
        <v>2.8400000184774399E-2</v>
      </c>
      <c r="D933">
        <v>14.03719997406006</v>
      </c>
      <c r="E933">
        <v>8207.1103515625</v>
      </c>
      <c r="F933" s="20">
        <f t="shared" si="40"/>
        <v>16.604588944487567</v>
      </c>
      <c r="G933">
        <v>13.498299598693849</v>
      </c>
      <c r="H933">
        <v>224.1340026855469</v>
      </c>
      <c r="I933" s="19">
        <f t="shared" si="41"/>
        <v>110782.03436493223</v>
      </c>
      <c r="K933" s="70">
        <f t="shared" si="38"/>
        <v>-1</v>
      </c>
      <c r="L933" s="3">
        <f>IF(AND(O933&gt;0,O933&lt;366),+'PL2'!$N$3+1,IF(AND(O933&gt;365,O933&lt;731),+'PL2'!$O$3+1,IF(AND(O933&gt;730,O933&lt;1096),+'PL2'!$P$3+1,IF(AND(O933&gt;1095,O933&lt;1461),+'PL2'!$Q$3+1,IF(AND(O933&gt;1460,O933&lt;3000),+'PL2'!$R$3+1,0)))))</f>
        <v>0</v>
      </c>
      <c r="M933" s="3">
        <f>IF(AND(O933&gt;0,O933&lt;366),+'PL2'!$N$2+1,IF(AND(O933&gt;365,O933&lt;731),+'PL2'!$O$2+1,IF(AND(O933&gt;730,O933&lt;1096),+'PL2'!$P$2+1,IF(AND(O933&gt;1095,O933&lt;1461),+'PL2'!$Q$2+1,IF(AND(O933&gt;1460,O933&lt;1826),+'PL2'!$R$2+1,IF(AND(O933&gt;1825,O933&lt;2190),+'PL2'!$S$2+1,0))))))</f>
        <v>0</v>
      </c>
      <c r="N933" s="70">
        <f t="shared" si="39"/>
        <v>-1</v>
      </c>
      <c r="O933" s="19" t="str">
        <f>IF(A933&gt;'PL2'!$C$2+553,IF(A933='PL2'!$C$2+554,1,O932+1), "")</f>
        <v/>
      </c>
    </row>
    <row r="934" spans="1:15" x14ac:dyDescent="0.55000000000000004">
      <c r="A934">
        <v>932</v>
      </c>
      <c r="B934" s="2">
        <v>40754</v>
      </c>
      <c r="C934">
        <v>2.8400000184774399E-2</v>
      </c>
      <c r="D934">
        <v>12.77630043029785</v>
      </c>
      <c r="E934">
        <v>7605.7099609375</v>
      </c>
      <c r="F934" s="20">
        <f t="shared" si="40"/>
        <v>16.906471906666795</v>
      </c>
      <c r="G934">
        <v>13.530300140380859</v>
      </c>
      <c r="H934">
        <v>228.75</v>
      </c>
      <c r="I934" s="19">
        <f t="shared" si="41"/>
        <v>102907.53855216876</v>
      </c>
      <c r="K934" s="70">
        <f t="shared" si="38"/>
        <v>-1</v>
      </c>
      <c r="L934" s="3">
        <f>IF(AND(O934&gt;0,O934&lt;366),+'PL2'!$N$3+1,IF(AND(O934&gt;365,O934&lt;731),+'PL2'!$O$3+1,IF(AND(O934&gt;730,O934&lt;1096),+'PL2'!$P$3+1,IF(AND(O934&gt;1095,O934&lt;1461),+'PL2'!$Q$3+1,IF(AND(O934&gt;1460,O934&lt;3000),+'PL2'!$R$3+1,0)))))</f>
        <v>0</v>
      </c>
      <c r="M934" s="3">
        <f>IF(AND(O934&gt;0,O934&lt;366),+'PL2'!$N$2+1,IF(AND(O934&gt;365,O934&lt;731),+'PL2'!$O$2+1,IF(AND(O934&gt;730,O934&lt;1096),+'PL2'!$P$2+1,IF(AND(O934&gt;1095,O934&lt;1461),+'PL2'!$Q$2+1,IF(AND(O934&gt;1460,O934&lt;1826),+'PL2'!$R$2+1,IF(AND(O934&gt;1825,O934&lt;2190),+'PL2'!$S$2+1,0))))))</f>
        <v>0</v>
      </c>
      <c r="N934" s="70">
        <f t="shared" si="39"/>
        <v>-1</v>
      </c>
      <c r="O934" s="19" t="str">
        <f>IF(A934&gt;'PL2'!$C$2+553,IF(A934='PL2'!$C$2+554,1,O933+1), "")</f>
        <v/>
      </c>
    </row>
    <row r="935" spans="1:15" x14ac:dyDescent="0.55000000000000004">
      <c r="A935">
        <v>933</v>
      </c>
      <c r="B935" s="2">
        <v>40755</v>
      </c>
      <c r="C935">
        <v>2.8400000184774399E-2</v>
      </c>
      <c r="D935">
        <v>12.77630043029785</v>
      </c>
      <c r="E935">
        <v>8756.7998046875</v>
      </c>
      <c r="F935" s="20">
        <f t="shared" si="40"/>
        <v>19.465190054658077</v>
      </c>
      <c r="G935">
        <v>13.35000038146973</v>
      </c>
      <c r="H935">
        <v>259.8599853515625</v>
      </c>
      <c r="I935" s="19">
        <f t="shared" si="41"/>
        <v>116903.28073303218</v>
      </c>
      <c r="K935" s="70">
        <f t="shared" si="38"/>
        <v>-1</v>
      </c>
      <c r="L935" s="3">
        <f>IF(AND(O935&gt;0,O935&lt;366),+'PL2'!$N$3+1,IF(AND(O935&gt;365,O935&lt;731),+'PL2'!$O$3+1,IF(AND(O935&gt;730,O935&lt;1096),+'PL2'!$P$3+1,IF(AND(O935&gt;1095,O935&lt;1461),+'PL2'!$Q$3+1,IF(AND(O935&gt;1460,O935&lt;3000),+'PL2'!$R$3+1,0)))))</f>
        <v>0</v>
      </c>
      <c r="M935" s="3">
        <f>IF(AND(O935&gt;0,O935&lt;366),+'PL2'!$N$2+1,IF(AND(O935&gt;365,O935&lt;731),+'PL2'!$O$2+1,IF(AND(O935&gt;730,O935&lt;1096),+'PL2'!$P$2+1,IF(AND(O935&gt;1095,O935&lt;1461),+'PL2'!$Q$2+1,IF(AND(O935&gt;1460,O935&lt;1826),+'PL2'!$R$2+1,IF(AND(O935&gt;1825,O935&lt;2190),+'PL2'!$S$2+1,0))))))</f>
        <v>0</v>
      </c>
      <c r="N935" s="70">
        <f t="shared" si="39"/>
        <v>-1</v>
      </c>
      <c r="O935" s="19" t="str">
        <f>IF(A935&gt;'PL2'!$C$2+553,IF(A935='PL2'!$C$2+554,1,O934+1), "")</f>
        <v/>
      </c>
    </row>
    <row r="936" spans="1:15" x14ac:dyDescent="0.55000000000000004">
      <c r="A936">
        <v>934</v>
      </c>
      <c r="B936" s="2">
        <v>40756</v>
      </c>
      <c r="C936">
        <v>2.8500000014901161E-2</v>
      </c>
      <c r="D936">
        <v>16.431100845336911</v>
      </c>
      <c r="E936">
        <v>8257.7001953125</v>
      </c>
      <c r="F936" s="20">
        <f t="shared" si="40"/>
        <v>14.323109443774458</v>
      </c>
      <c r="G936">
        <v>13.09459972381592</v>
      </c>
      <c r="H936">
        <v>187.55499267578119</v>
      </c>
      <c r="I936" s="19">
        <f t="shared" si="41"/>
        <v>108131.27869689373</v>
      </c>
      <c r="K936" s="70">
        <f t="shared" si="38"/>
        <v>-1</v>
      </c>
      <c r="L936" s="3">
        <f>IF(AND(O936&gt;0,O936&lt;366),+'PL2'!$N$3+1,IF(AND(O936&gt;365,O936&lt;731),+'PL2'!$O$3+1,IF(AND(O936&gt;730,O936&lt;1096),+'PL2'!$P$3+1,IF(AND(O936&gt;1095,O936&lt;1461),+'PL2'!$Q$3+1,IF(AND(O936&gt;1460,O936&lt;3000),+'PL2'!$R$3+1,0)))))</f>
        <v>0</v>
      </c>
      <c r="M936" s="3">
        <f>IF(AND(O936&gt;0,O936&lt;366),+'PL2'!$N$2+1,IF(AND(O936&gt;365,O936&lt;731),+'PL2'!$O$2+1,IF(AND(O936&gt;730,O936&lt;1096),+'PL2'!$P$2+1,IF(AND(O936&gt;1095,O936&lt;1461),+'PL2'!$Q$2+1,IF(AND(O936&gt;1460,O936&lt;1826),+'PL2'!$R$2+1,IF(AND(O936&gt;1825,O936&lt;2190),+'PL2'!$S$2+1,0))))))</f>
        <v>0</v>
      </c>
      <c r="N936" s="70">
        <f t="shared" si="39"/>
        <v>-1</v>
      </c>
      <c r="O936" s="19" t="str">
        <f>IF(A936&gt;'PL2'!$C$2+553,IF(A936='PL2'!$C$2+554,1,O935+1), "")</f>
        <v/>
      </c>
    </row>
    <row r="937" spans="1:15" x14ac:dyDescent="0.55000000000000004">
      <c r="A937">
        <v>935</v>
      </c>
      <c r="B937" s="2">
        <v>40757</v>
      </c>
      <c r="C937">
        <v>2.8500000014901161E-2</v>
      </c>
      <c r="D937">
        <v>16.431100845336911</v>
      </c>
      <c r="E937">
        <v>7707.43017578125</v>
      </c>
      <c r="F937" s="20">
        <f t="shared" si="40"/>
        <v>13.368657535015648</v>
      </c>
      <c r="G937">
        <v>12.05000019073486</v>
      </c>
      <c r="H937">
        <v>161.09199523925781</v>
      </c>
      <c r="I937" s="19">
        <f t="shared" si="41"/>
        <v>92874.535088239674</v>
      </c>
      <c r="K937" s="70">
        <f t="shared" si="38"/>
        <v>-1</v>
      </c>
      <c r="L937" s="3">
        <f>IF(AND(O937&gt;0,O937&lt;366),+'PL2'!$N$3+1,IF(AND(O937&gt;365,O937&lt;731),+'PL2'!$O$3+1,IF(AND(O937&gt;730,O937&lt;1096),+'PL2'!$P$3+1,IF(AND(O937&gt;1095,O937&lt;1461),+'PL2'!$Q$3+1,IF(AND(O937&gt;1460,O937&lt;3000),+'PL2'!$R$3+1,0)))))</f>
        <v>0</v>
      </c>
      <c r="M937" s="3">
        <f>IF(AND(O937&gt;0,O937&lt;366),+'PL2'!$N$2+1,IF(AND(O937&gt;365,O937&lt;731),+'PL2'!$O$2+1,IF(AND(O937&gt;730,O937&lt;1096),+'PL2'!$P$2+1,IF(AND(O937&gt;1095,O937&lt;1461),+'PL2'!$Q$2+1,IF(AND(O937&gt;1460,O937&lt;1826),+'PL2'!$R$2+1,IF(AND(O937&gt;1825,O937&lt;2190),+'PL2'!$S$2+1,0))))))</f>
        <v>0</v>
      </c>
      <c r="N937" s="70">
        <f t="shared" si="39"/>
        <v>-1</v>
      </c>
      <c r="O937" s="19" t="str">
        <f>IF(A937&gt;'PL2'!$C$2+553,IF(A937='PL2'!$C$2+554,1,O936+1), "")</f>
        <v/>
      </c>
    </row>
    <row r="938" spans="1:15" x14ac:dyDescent="0.55000000000000004">
      <c r="A938">
        <v>936</v>
      </c>
      <c r="B938" s="2">
        <v>40758</v>
      </c>
      <c r="C938">
        <v>2.8500000014901161E-2</v>
      </c>
      <c r="D938">
        <v>14.928799629211429</v>
      </c>
      <c r="E938">
        <v>7858.2001953125</v>
      </c>
      <c r="F938" s="20">
        <f t="shared" si="40"/>
        <v>15.001789242671519</v>
      </c>
      <c r="G938">
        <v>9.2600002288818359</v>
      </c>
      <c r="H938">
        <v>138.91700744628909</v>
      </c>
      <c r="I938" s="19">
        <f t="shared" si="41"/>
        <v>72766.935607193038</v>
      </c>
      <c r="K938" s="70">
        <f t="shared" si="38"/>
        <v>-1</v>
      </c>
      <c r="L938" s="3">
        <f>IF(AND(O938&gt;0,O938&lt;366),+'PL2'!$N$3+1,IF(AND(O938&gt;365,O938&lt;731),+'PL2'!$O$3+1,IF(AND(O938&gt;730,O938&lt;1096),+'PL2'!$P$3+1,IF(AND(O938&gt;1095,O938&lt;1461),+'PL2'!$Q$3+1,IF(AND(O938&gt;1460,O938&lt;3000),+'PL2'!$R$3+1,0)))))</f>
        <v>0</v>
      </c>
      <c r="M938" s="3">
        <f>IF(AND(O938&gt;0,O938&lt;366),+'PL2'!$N$2+1,IF(AND(O938&gt;365,O938&lt;731),+'PL2'!$O$2+1,IF(AND(O938&gt;730,O938&lt;1096),+'PL2'!$P$2+1,IF(AND(O938&gt;1095,O938&lt;1461),+'PL2'!$Q$2+1,IF(AND(O938&gt;1460,O938&lt;1826),+'PL2'!$R$2+1,IF(AND(O938&gt;1825,O938&lt;2190),+'PL2'!$S$2+1,0))))))</f>
        <v>0</v>
      </c>
      <c r="N938" s="70">
        <f t="shared" si="39"/>
        <v>-1</v>
      </c>
      <c r="O938" s="19" t="str">
        <f>IF(A938&gt;'PL2'!$C$2+553,IF(A938='PL2'!$C$2+554,1,O937+1), "")</f>
        <v/>
      </c>
    </row>
    <row r="939" spans="1:15" x14ac:dyDescent="0.55000000000000004">
      <c r="A939">
        <v>937</v>
      </c>
      <c r="B939" s="2">
        <v>40759</v>
      </c>
      <c r="C939">
        <v>2.859999984502792E-2</v>
      </c>
      <c r="D939">
        <v>14.928799629211429</v>
      </c>
      <c r="E939">
        <v>6457.77978515625</v>
      </c>
      <c r="F939" s="20">
        <f t="shared" si="40"/>
        <v>12.371557355040276</v>
      </c>
      <c r="G939">
        <v>10.75</v>
      </c>
      <c r="H939">
        <v>132.99400329589841</v>
      </c>
      <c r="I939" s="19">
        <f t="shared" si="41"/>
        <v>69421.132690429688</v>
      </c>
      <c r="K939" s="70">
        <f t="shared" si="38"/>
        <v>-1</v>
      </c>
      <c r="L939" s="3">
        <f>IF(AND(O939&gt;0,O939&lt;366),+'PL2'!$N$3+1,IF(AND(O939&gt;365,O939&lt;731),+'PL2'!$O$3+1,IF(AND(O939&gt;730,O939&lt;1096),+'PL2'!$P$3+1,IF(AND(O939&gt;1095,O939&lt;1461),+'PL2'!$Q$3+1,IF(AND(O939&gt;1460,O939&lt;3000),+'PL2'!$R$3+1,0)))))</f>
        <v>0</v>
      </c>
      <c r="M939" s="3">
        <f>IF(AND(O939&gt;0,O939&lt;366),+'PL2'!$N$2+1,IF(AND(O939&gt;365,O939&lt;731),+'PL2'!$O$2+1,IF(AND(O939&gt;730,O939&lt;1096),+'PL2'!$P$2+1,IF(AND(O939&gt;1095,O939&lt;1461),+'PL2'!$Q$2+1,IF(AND(O939&gt;1460,O939&lt;1826),+'PL2'!$R$2+1,IF(AND(O939&gt;1825,O939&lt;2190),+'PL2'!$S$2+1,0))))))</f>
        <v>0</v>
      </c>
      <c r="N939" s="70">
        <f t="shared" si="39"/>
        <v>-1</v>
      </c>
      <c r="O939" s="19" t="str">
        <f>IF(A939&gt;'PL2'!$C$2+553,IF(A939='PL2'!$C$2+554,1,O938+1), "")</f>
        <v/>
      </c>
    </row>
    <row r="940" spans="1:15" x14ac:dyDescent="0.55000000000000004">
      <c r="A940">
        <v>938</v>
      </c>
      <c r="B940" s="2">
        <v>40760</v>
      </c>
      <c r="C940">
        <v>2.859999984502792E-2</v>
      </c>
      <c r="D940">
        <v>12.957099914550779</v>
      </c>
      <c r="E940">
        <v>7006.3798828125</v>
      </c>
      <c r="F940" s="20">
        <f t="shared" si="40"/>
        <v>15.465070492943827</v>
      </c>
      <c r="G940">
        <v>9.7999000549316406</v>
      </c>
      <c r="H940">
        <v>151.5559997558594</v>
      </c>
      <c r="I940" s="19">
        <f t="shared" si="41"/>
        <v>68661.822598446161</v>
      </c>
      <c r="K940" s="70">
        <f t="shared" si="38"/>
        <v>-1</v>
      </c>
      <c r="L940" s="3">
        <f>IF(AND(O940&gt;0,O940&lt;366),+'PL2'!$N$3+1,IF(AND(O940&gt;365,O940&lt;731),+'PL2'!$O$3+1,IF(AND(O940&gt;730,O940&lt;1096),+'PL2'!$P$3+1,IF(AND(O940&gt;1095,O940&lt;1461),+'PL2'!$Q$3+1,IF(AND(O940&gt;1460,O940&lt;3000),+'PL2'!$R$3+1,0)))))</f>
        <v>0</v>
      </c>
      <c r="M940" s="3">
        <f>IF(AND(O940&gt;0,O940&lt;366),+'PL2'!$N$2+1,IF(AND(O940&gt;365,O940&lt;731),+'PL2'!$O$2+1,IF(AND(O940&gt;730,O940&lt;1096),+'PL2'!$P$2+1,IF(AND(O940&gt;1095,O940&lt;1461),+'PL2'!$Q$2+1,IF(AND(O940&gt;1460,O940&lt;1826),+'PL2'!$R$2+1,IF(AND(O940&gt;1825,O940&lt;2190),+'PL2'!$S$2+1,0))))))</f>
        <v>0</v>
      </c>
      <c r="N940" s="70">
        <f t="shared" si="39"/>
        <v>-1</v>
      </c>
      <c r="O940" s="19" t="str">
        <f>IF(A940&gt;'PL2'!$C$2+553,IF(A940='PL2'!$C$2+554,1,O939+1), "")</f>
        <v/>
      </c>
    </row>
    <row r="941" spans="1:15" x14ac:dyDescent="0.55000000000000004">
      <c r="A941">
        <v>939</v>
      </c>
      <c r="B941" s="2">
        <v>40761</v>
      </c>
      <c r="C941">
        <v>2.859999984502792E-2</v>
      </c>
      <c r="D941">
        <v>12.957099914550779</v>
      </c>
      <c r="E941">
        <v>6124.10009765625</v>
      </c>
      <c r="F941" s="20">
        <f t="shared" si="40"/>
        <v>13.51762840442499</v>
      </c>
      <c r="G941">
        <v>6.5500001907348633</v>
      </c>
      <c r="H941">
        <v>88.540496826171875</v>
      </c>
      <c r="I941" s="19">
        <f t="shared" si="41"/>
        <v>40112.856807727832</v>
      </c>
      <c r="K941" s="70">
        <f t="shared" ref="K941:K1004" si="42">+L941^(0.00273972602739726)-1</f>
        <v>-1</v>
      </c>
      <c r="L941" s="3">
        <f>IF(AND(O941&gt;0,O941&lt;366),+'PL2'!$N$3+1,IF(AND(O941&gt;365,O941&lt;731),+'PL2'!$O$3+1,IF(AND(O941&gt;730,O941&lt;1096),+'PL2'!$P$3+1,IF(AND(O941&gt;1095,O941&lt;1461),+'PL2'!$Q$3+1,IF(AND(O941&gt;1460,O941&lt;3000),+'PL2'!$R$3+1,0)))))</f>
        <v>0</v>
      </c>
      <c r="M941" s="3">
        <f>IF(AND(O941&gt;0,O941&lt;366),+'PL2'!$N$2+1,IF(AND(O941&gt;365,O941&lt;731),+'PL2'!$O$2+1,IF(AND(O941&gt;730,O941&lt;1096),+'PL2'!$P$2+1,IF(AND(O941&gt;1095,O941&lt;1461),+'PL2'!$Q$2+1,IF(AND(O941&gt;1460,O941&lt;1826),+'PL2'!$R$2+1,IF(AND(O941&gt;1825,O941&lt;2190),+'PL2'!$S$2+1,0))))))</f>
        <v>0</v>
      </c>
      <c r="N941" s="70">
        <f t="shared" ref="N941:N1004" si="43">+M941^(0.00273972602739726)-1</f>
        <v>-1</v>
      </c>
      <c r="O941" s="19" t="str">
        <f>IF(A941&gt;'PL2'!$C$2+553,IF(A941='PL2'!$C$2+554,1,O940+1), "")</f>
        <v/>
      </c>
    </row>
    <row r="942" spans="1:15" x14ac:dyDescent="0.55000000000000004">
      <c r="A942">
        <v>940</v>
      </c>
      <c r="B942" s="2">
        <v>40762</v>
      </c>
      <c r="C942">
        <v>2.8699999675154689E-2</v>
      </c>
      <c r="D942">
        <v>12.112099647521971</v>
      </c>
      <c r="E942">
        <v>6306.5400390625</v>
      </c>
      <c r="F942" s="20">
        <f t="shared" si="40"/>
        <v>14.94354425241823</v>
      </c>
      <c r="G942">
        <v>7.9000000953674316</v>
      </c>
      <c r="H942">
        <v>118.0540008544922</v>
      </c>
      <c r="I942" s="19">
        <f t="shared" si="41"/>
        <v>49821.666910032276</v>
      </c>
      <c r="K942" s="70">
        <f t="shared" si="42"/>
        <v>-1</v>
      </c>
      <c r="L942" s="3">
        <f>IF(AND(O942&gt;0,O942&lt;366),+'PL2'!$N$3+1,IF(AND(O942&gt;365,O942&lt;731),+'PL2'!$O$3+1,IF(AND(O942&gt;730,O942&lt;1096),+'PL2'!$P$3+1,IF(AND(O942&gt;1095,O942&lt;1461),+'PL2'!$Q$3+1,IF(AND(O942&gt;1460,O942&lt;3000),+'PL2'!$R$3+1,0)))))</f>
        <v>0</v>
      </c>
      <c r="M942" s="3">
        <f>IF(AND(O942&gt;0,O942&lt;366),+'PL2'!$N$2+1,IF(AND(O942&gt;365,O942&lt;731),+'PL2'!$O$2+1,IF(AND(O942&gt;730,O942&lt;1096),+'PL2'!$P$2+1,IF(AND(O942&gt;1095,O942&lt;1461),+'PL2'!$Q$2+1,IF(AND(O942&gt;1460,O942&lt;1826),+'PL2'!$R$2+1,IF(AND(O942&gt;1825,O942&lt;2190),+'PL2'!$S$2+1,0))))))</f>
        <v>0</v>
      </c>
      <c r="N942" s="70">
        <f t="shared" si="43"/>
        <v>-1</v>
      </c>
      <c r="O942" s="19" t="str">
        <f>IF(A942&gt;'PL2'!$C$2+553,IF(A942='PL2'!$C$2+554,1,O941+1), "")</f>
        <v/>
      </c>
    </row>
    <row r="943" spans="1:15" x14ac:dyDescent="0.55000000000000004">
      <c r="A943">
        <v>941</v>
      </c>
      <c r="B943" s="2">
        <v>40763</v>
      </c>
      <c r="C943">
        <v>2.8699999675154689E-2</v>
      </c>
      <c r="D943">
        <v>12.112099647521971</v>
      </c>
      <c r="E943">
        <v>6807.93994140625</v>
      </c>
      <c r="F943" s="20">
        <f t="shared" si="40"/>
        <v>16.131627033534741</v>
      </c>
      <c r="G943">
        <v>7.7999000549316406</v>
      </c>
      <c r="H943">
        <v>125.8249969482422</v>
      </c>
      <c r="I943" s="19">
        <f t="shared" si="41"/>
        <v>53101.25112294592</v>
      </c>
      <c r="K943" s="70">
        <f t="shared" si="42"/>
        <v>-1</v>
      </c>
      <c r="L943" s="3">
        <f>IF(AND(O943&gt;0,O943&lt;366),+'PL2'!$N$3+1,IF(AND(O943&gt;365,O943&lt;731),+'PL2'!$O$3+1,IF(AND(O943&gt;730,O943&lt;1096),+'PL2'!$P$3+1,IF(AND(O943&gt;1095,O943&lt;1461),+'PL2'!$Q$3+1,IF(AND(O943&gt;1460,O943&lt;3000),+'PL2'!$R$3+1,0)))))</f>
        <v>0</v>
      </c>
      <c r="M943" s="3">
        <f>IF(AND(O943&gt;0,O943&lt;366),+'PL2'!$N$2+1,IF(AND(O943&gt;365,O943&lt;731),+'PL2'!$O$2+1,IF(AND(O943&gt;730,O943&lt;1096),+'PL2'!$P$2+1,IF(AND(O943&gt;1095,O943&lt;1461),+'PL2'!$Q$2+1,IF(AND(O943&gt;1460,O943&lt;1826),+'PL2'!$R$2+1,IF(AND(O943&gt;1825,O943&lt;2190),+'PL2'!$S$2+1,0))))))</f>
        <v>0</v>
      </c>
      <c r="N943" s="70">
        <f t="shared" si="43"/>
        <v>-1</v>
      </c>
      <c r="O943" s="19" t="str">
        <f>IF(A943&gt;'PL2'!$C$2+553,IF(A943='PL2'!$C$2+554,1,O942+1), "")</f>
        <v/>
      </c>
    </row>
    <row r="944" spans="1:15" x14ac:dyDescent="0.55000000000000004">
      <c r="A944">
        <v>942</v>
      </c>
      <c r="B944" s="2">
        <v>40764</v>
      </c>
      <c r="C944">
        <v>2.8699999675154689E-2</v>
      </c>
      <c r="D944">
        <v>12.487600326538089</v>
      </c>
      <c r="E944">
        <v>7311.68994140625</v>
      </c>
      <c r="F944" s="20">
        <f t="shared" si="40"/>
        <v>16.804309351352067</v>
      </c>
      <c r="G944">
        <v>9.9899997711181641</v>
      </c>
      <c r="H944">
        <v>167.875</v>
      </c>
      <c r="I944" s="19">
        <f t="shared" si="41"/>
        <v>73043.78084113542</v>
      </c>
      <c r="K944" s="70">
        <f t="shared" si="42"/>
        <v>-1</v>
      </c>
      <c r="L944" s="3">
        <f>IF(AND(O944&gt;0,O944&lt;366),+'PL2'!$N$3+1,IF(AND(O944&gt;365,O944&lt;731),+'PL2'!$O$3+1,IF(AND(O944&gt;730,O944&lt;1096),+'PL2'!$P$3+1,IF(AND(O944&gt;1095,O944&lt;1461),+'PL2'!$Q$3+1,IF(AND(O944&gt;1460,O944&lt;3000),+'PL2'!$R$3+1,0)))))</f>
        <v>0</v>
      </c>
      <c r="M944" s="3">
        <f>IF(AND(O944&gt;0,O944&lt;366),+'PL2'!$N$2+1,IF(AND(O944&gt;365,O944&lt;731),+'PL2'!$O$2+1,IF(AND(O944&gt;730,O944&lt;1096),+'PL2'!$P$2+1,IF(AND(O944&gt;1095,O944&lt;1461),+'PL2'!$Q$2+1,IF(AND(O944&gt;1460,O944&lt;1826),+'PL2'!$R$2+1,IF(AND(O944&gt;1825,O944&lt;2190),+'PL2'!$S$2+1,0))))))</f>
        <v>0</v>
      </c>
      <c r="N944" s="70">
        <f t="shared" si="43"/>
        <v>-1</v>
      </c>
      <c r="O944" s="19" t="str">
        <f>IF(A944&gt;'PL2'!$C$2+553,IF(A944='PL2'!$C$2+554,1,O943+1), "")</f>
        <v/>
      </c>
    </row>
    <row r="945" spans="1:15" x14ac:dyDescent="0.55000000000000004">
      <c r="A945">
        <v>943</v>
      </c>
      <c r="B945" s="2">
        <v>40765</v>
      </c>
      <c r="C945">
        <v>2.8799999505281448E-2</v>
      </c>
      <c r="D945">
        <v>12.487600326538089</v>
      </c>
      <c r="E945">
        <v>7610.75</v>
      </c>
      <c r="F945" s="20">
        <f t="shared" si="40"/>
        <v>17.552579399022633</v>
      </c>
      <c r="G945">
        <v>9.9799995422363281</v>
      </c>
      <c r="H945">
        <v>175.17500305175781</v>
      </c>
      <c r="I945" s="19">
        <f t="shared" si="41"/>
        <v>75955.281516075134</v>
      </c>
      <c r="K945" s="70">
        <f t="shared" si="42"/>
        <v>-1</v>
      </c>
      <c r="L945" s="3">
        <f>IF(AND(O945&gt;0,O945&lt;366),+'PL2'!$N$3+1,IF(AND(O945&gt;365,O945&lt;731),+'PL2'!$O$3+1,IF(AND(O945&gt;730,O945&lt;1096),+'PL2'!$P$3+1,IF(AND(O945&gt;1095,O945&lt;1461),+'PL2'!$Q$3+1,IF(AND(O945&gt;1460,O945&lt;3000),+'PL2'!$R$3+1,0)))))</f>
        <v>0</v>
      </c>
      <c r="M945" s="3">
        <f>IF(AND(O945&gt;0,O945&lt;366),+'PL2'!$N$2+1,IF(AND(O945&gt;365,O945&lt;731),+'PL2'!$O$2+1,IF(AND(O945&gt;730,O945&lt;1096),+'PL2'!$P$2+1,IF(AND(O945&gt;1095,O945&lt;1461),+'PL2'!$Q$2+1,IF(AND(O945&gt;1460,O945&lt;1826),+'PL2'!$R$2+1,IF(AND(O945&gt;1825,O945&lt;2190),+'PL2'!$S$2+1,0))))))</f>
        <v>0</v>
      </c>
      <c r="N945" s="70">
        <f t="shared" si="43"/>
        <v>-1</v>
      </c>
      <c r="O945" s="19" t="str">
        <f>IF(A945&gt;'PL2'!$C$2+553,IF(A945='PL2'!$C$2+554,1,O944+1), "")</f>
        <v/>
      </c>
    </row>
    <row r="946" spans="1:15" x14ac:dyDescent="0.55000000000000004">
      <c r="A946">
        <v>944</v>
      </c>
      <c r="B946" s="2">
        <v>40766</v>
      </c>
      <c r="C946">
        <v>2.8799999505281448E-2</v>
      </c>
      <c r="D946">
        <v>12.675399780273439</v>
      </c>
      <c r="E946">
        <v>6857.10986328125</v>
      </c>
      <c r="F946" s="20">
        <f t="shared" si="40"/>
        <v>15.580160317902044</v>
      </c>
      <c r="G946">
        <v>9.4624996185302734</v>
      </c>
      <c r="H946">
        <v>147.427001953125</v>
      </c>
      <c r="I946" s="19">
        <f t="shared" si="41"/>
        <v>64885.399465519004</v>
      </c>
      <c r="K946" s="70">
        <f t="shared" si="42"/>
        <v>-1</v>
      </c>
      <c r="L946" s="3">
        <f>IF(AND(O946&gt;0,O946&lt;366),+'PL2'!$N$3+1,IF(AND(O946&gt;365,O946&lt;731),+'PL2'!$O$3+1,IF(AND(O946&gt;730,O946&lt;1096),+'PL2'!$P$3+1,IF(AND(O946&gt;1095,O946&lt;1461),+'PL2'!$Q$3+1,IF(AND(O946&gt;1460,O946&lt;3000),+'PL2'!$R$3+1,0)))))</f>
        <v>0</v>
      </c>
      <c r="M946" s="3">
        <f>IF(AND(O946&gt;0,O946&lt;366),+'PL2'!$N$2+1,IF(AND(O946&gt;365,O946&lt;731),+'PL2'!$O$2+1,IF(AND(O946&gt;730,O946&lt;1096),+'PL2'!$P$2+1,IF(AND(O946&gt;1095,O946&lt;1461),+'PL2'!$Q$2+1,IF(AND(O946&gt;1460,O946&lt;1826),+'PL2'!$R$2+1,IF(AND(O946&gt;1825,O946&lt;2190),+'PL2'!$S$2+1,0))))))</f>
        <v>0</v>
      </c>
      <c r="N946" s="70">
        <f t="shared" si="43"/>
        <v>-1</v>
      </c>
      <c r="O946" s="19" t="str">
        <f>IF(A946&gt;'PL2'!$C$2+553,IF(A946='PL2'!$C$2+554,1,O945+1), "")</f>
        <v/>
      </c>
    </row>
    <row r="947" spans="1:15" x14ac:dyDescent="0.55000000000000004">
      <c r="A947">
        <v>945</v>
      </c>
      <c r="B947" s="2">
        <v>40767</v>
      </c>
      <c r="C947">
        <v>2.8799999505281448E-2</v>
      </c>
      <c r="D947">
        <v>12.675399780273439</v>
      </c>
      <c r="E947">
        <v>6556.080078125</v>
      </c>
      <c r="F947" s="20">
        <f t="shared" si="40"/>
        <v>14.896185231209516</v>
      </c>
      <c r="G947">
        <v>9.4604997634887695</v>
      </c>
      <c r="H947">
        <v>140.92500305175781</v>
      </c>
      <c r="I947" s="19">
        <f t="shared" si="41"/>
        <v>62023.794028514996</v>
      </c>
      <c r="K947" s="70">
        <f t="shared" si="42"/>
        <v>-1</v>
      </c>
      <c r="L947" s="3">
        <f>IF(AND(O947&gt;0,O947&lt;366),+'PL2'!$N$3+1,IF(AND(O947&gt;365,O947&lt;731),+'PL2'!$O$3+1,IF(AND(O947&gt;730,O947&lt;1096),+'PL2'!$P$3+1,IF(AND(O947&gt;1095,O947&lt;1461),+'PL2'!$Q$3+1,IF(AND(O947&gt;1460,O947&lt;3000),+'PL2'!$R$3+1,0)))))</f>
        <v>0</v>
      </c>
      <c r="M947" s="3">
        <f>IF(AND(O947&gt;0,O947&lt;366),+'PL2'!$N$2+1,IF(AND(O947&gt;365,O947&lt;731),+'PL2'!$O$2+1,IF(AND(O947&gt;730,O947&lt;1096),+'PL2'!$P$2+1,IF(AND(O947&gt;1095,O947&lt;1461),+'PL2'!$Q$2+1,IF(AND(O947&gt;1460,O947&lt;1826),+'PL2'!$R$2+1,IF(AND(O947&gt;1825,O947&lt;2190),+'PL2'!$S$2+1,0))))))</f>
        <v>0</v>
      </c>
      <c r="N947" s="70">
        <f t="shared" si="43"/>
        <v>-1</v>
      </c>
      <c r="O947" s="19" t="str">
        <f>IF(A947&gt;'PL2'!$C$2+553,IF(A947='PL2'!$C$2+554,1,O946+1), "")</f>
        <v/>
      </c>
    </row>
    <row r="948" spans="1:15" x14ac:dyDescent="0.55000000000000004">
      <c r="A948">
        <v>946</v>
      </c>
      <c r="B948" s="2">
        <v>40768</v>
      </c>
      <c r="C948">
        <v>2.8899999335408211E-2</v>
      </c>
      <c r="D948">
        <v>12.0181999206543</v>
      </c>
      <c r="E948">
        <v>6506.89013671875</v>
      </c>
      <c r="F948" s="20">
        <f t="shared" si="40"/>
        <v>15.647028828632454</v>
      </c>
      <c r="G948">
        <v>10.13099956512451</v>
      </c>
      <c r="H948">
        <v>158.52000427246091</v>
      </c>
      <c r="I948" s="19">
        <f t="shared" si="41"/>
        <v>65921.301145410616</v>
      </c>
      <c r="K948" s="70">
        <f t="shared" si="42"/>
        <v>-1</v>
      </c>
      <c r="L948" s="3">
        <f>IF(AND(O948&gt;0,O948&lt;366),+'PL2'!$N$3+1,IF(AND(O948&gt;365,O948&lt;731),+'PL2'!$O$3+1,IF(AND(O948&gt;730,O948&lt;1096),+'PL2'!$P$3+1,IF(AND(O948&gt;1095,O948&lt;1461),+'PL2'!$Q$3+1,IF(AND(O948&gt;1460,O948&lt;3000),+'PL2'!$R$3+1,0)))))</f>
        <v>0</v>
      </c>
      <c r="M948" s="3">
        <f>IF(AND(O948&gt;0,O948&lt;366),+'PL2'!$N$2+1,IF(AND(O948&gt;365,O948&lt;731),+'PL2'!$O$2+1,IF(AND(O948&gt;730,O948&lt;1096),+'PL2'!$P$2+1,IF(AND(O948&gt;1095,O948&lt;1461),+'PL2'!$Q$2+1,IF(AND(O948&gt;1460,O948&lt;1826),+'PL2'!$R$2+1,IF(AND(O948&gt;1825,O948&lt;2190),+'PL2'!$S$2+1,0))))))</f>
        <v>0</v>
      </c>
      <c r="N948" s="70">
        <f t="shared" si="43"/>
        <v>-1</v>
      </c>
      <c r="O948" s="19" t="str">
        <f>IF(A948&gt;'PL2'!$C$2+553,IF(A948='PL2'!$C$2+554,1,O947+1), "")</f>
        <v/>
      </c>
    </row>
    <row r="949" spans="1:15" x14ac:dyDescent="0.55000000000000004">
      <c r="A949">
        <v>947</v>
      </c>
      <c r="B949" s="2">
        <v>40769</v>
      </c>
      <c r="C949">
        <v>2.8899999335408211E-2</v>
      </c>
      <c r="D949">
        <v>12.0181999206543</v>
      </c>
      <c r="E949">
        <v>6610.31982421875</v>
      </c>
      <c r="F949" s="20">
        <f t="shared" si="40"/>
        <v>15.895744769434407</v>
      </c>
      <c r="G949">
        <v>10.795700073242189</v>
      </c>
      <c r="H949">
        <v>171.60600280761719</v>
      </c>
      <c r="I949" s="19">
        <f t="shared" si="41"/>
        <v>71363.030210472658</v>
      </c>
      <c r="K949" s="70">
        <f t="shared" si="42"/>
        <v>-1</v>
      </c>
      <c r="L949" s="3">
        <f>IF(AND(O949&gt;0,O949&lt;366),+'PL2'!$N$3+1,IF(AND(O949&gt;365,O949&lt;731),+'PL2'!$O$3+1,IF(AND(O949&gt;730,O949&lt;1096),+'PL2'!$P$3+1,IF(AND(O949&gt;1095,O949&lt;1461),+'PL2'!$Q$3+1,IF(AND(O949&gt;1460,O949&lt;3000),+'PL2'!$R$3+1,0)))))</f>
        <v>0</v>
      </c>
      <c r="M949" s="3">
        <f>IF(AND(O949&gt;0,O949&lt;366),+'PL2'!$N$2+1,IF(AND(O949&gt;365,O949&lt;731),+'PL2'!$O$2+1,IF(AND(O949&gt;730,O949&lt;1096),+'PL2'!$P$2+1,IF(AND(O949&gt;1095,O949&lt;1461),+'PL2'!$Q$2+1,IF(AND(O949&gt;1460,O949&lt;1826),+'PL2'!$R$2+1,IF(AND(O949&gt;1825,O949&lt;2190),+'PL2'!$S$2+1,0))))))</f>
        <v>0</v>
      </c>
      <c r="N949" s="70">
        <f t="shared" si="43"/>
        <v>-1</v>
      </c>
      <c r="O949" s="19" t="str">
        <f>IF(A949&gt;'PL2'!$C$2+553,IF(A949='PL2'!$C$2+554,1,O948+1), "")</f>
        <v/>
      </c>
    </row>
    <row r="950" spans="1:15" x14ac:dyDescent="0.55000000000000004">
      <c r="A950">
        <v>948</v>
      </c>
      <c r="B950" s="2">
        <v>40770</v>
      </c>
      <c r="C950">
        <v>2.8899999335408211E-2</v>
      </c>
      <c r="D950">
        <v>13.426600456237789</v>
      </c>
      <c r="E950">
        <v>6459.740234375</v>
      </c>
      <c r="F950" s="20">
        <f t="shared" si="40"/>
        <v>13.904226098693176</v>
      </c>
      <c r="G950">
        <v>11.149800300598139</v>
      </c>
      <c r="H950">
        <v>155.02900695800781</v>
      </c>
      <c r="I950" s="19">
        <f t="shared" si="41"/>
        <v>72024.813607020275</v>
      </c>
      <c r="K950" s="70">
        <f t="shared" si="42"/>
        <v>-1</v>
      </c>
      <c r="L950" s="3">
        <f>IF(AND(O950&gt;0,O950&lt;366),+'PL2'!$N$3+1,IF(AND(O950&gt;365,O950&lt;731),+'PL2'!$O$3+1,IF(AND(O950&gt;730,O950&lt;1096),+'PL2'!$P$3+1,IF(AND(O950&gt;1095,O950&lt;1461),+'PL2'!$Q$3+1,IF(AND(O950&gt;1460,O950&lt;3000),+'PL2'!$R$3+1,0)))))</f>
        <v>0</v>
      </c>
      <c r="M950" s="3">
        <f>IF(AND(O950&gt;0,O950&lt;366),+'PL2'!$N$2+1,IF(AND(O950&gt;365,O950&lt;731),+'PL2'!$O$2+1,IF(AND(O950&gt;730,O950&lt;1096),+'PL2'!$P$2+1,IF(AND(O950&gt;1095,O950&lt;1461),+'PL2'!$Q$2+1,IF(AND(O950&gt;1460,O950&lt;1826),+'PL2'!$R$2+1,IF(AND(O950&gt;1825,O950&lt;2190),+'PL2'!$S$2+1,0))))))</f>
        <v>0</v>
      </c>
      <c r="N950" s="70">
        <f t="shared" si="43"/>
        <v>-1</v>
      </c>
      <c r="O950" s="19" t="str">
        <f>IF(A950&gt;'PL2'!$C$2+553,IF(A950='PL2'!$C$2+554,1,O949+1), "")</f>
        <v/>
      </c>
    </row>
    <row r="951" spans="1:15" x14ac:dyDescent="0.55000000000000004">
      <c r="A951">
        <v>949</v>
      </c>
      <c r="B951" s="2">
        <v>40771</v>
      </c>
      <c r="C951">
        <v>2.899999916553497E-2</v>
      </c>
      <c r="D951">
        <v>13.426600456237789</v>
      </c>
      <c r="E951">
        <v>7359.93017578125</v>
      </c>
      <c r="F951" s="20">
        <f t="shared" si="40"/>
        <v>15.896650060581191</v>
      </c>
      <c r="G951">
        <v>10.9640998840332</v>
      </c>
      <c r="H951">
        <v>174.29200744628909</v>
      </c>
      <c r="I951" s="19">
        <f t="shared" si="41"/>
        <v>80695.009586775646</v>
      </c>
      <c r="K951" s="70">
        <f t="shared" si="42"/>
        <v>-1</v>
      </c>
      <c r="L951" s="3">
        <f>IF(AND(O951&gt;0,O951&lt;366),+'PL2'!$N$3+1,IF(AND(O951&gt;365,O951&lt;731),+'PL2'!$O$3+1,IF(AND(O951&gt;730,O951&lt;1096),+'PL2'!$P$3+1,IF(AND(O951&gt;1095,O951&lt;1461),+'PL2'!$Q$3+1,IF(AND(O951&gt;1460,O951&lt;3000),+'PL2'!$R$3+1,0)))))</f>
        <v>0</v>
      </c>
      <c r="M951" s="3">
        <f>IF(AND(O951&gt;0,O951&lt;366),+'PL2'!$N$2+1,IF(AND(O951&gt;365,O951&lt;731),+'PL2'!$O$2+1,IF(AND(O951&gt;730,O951&lt;1096),+'PL2'!$P$2+1,IF(AND(O951&gt;1095,O951&lt;1461),+'PL2'!$Q$2+1,IF(AND(O951&gt;1460,O951&lt;1826),+'PL2'!$R$2+1,IF(AND(O951&gt;1825,O951&lt;2190),+'PL2'!$S$2+1,0))))))</f>
        <v>0</v>
      </c>
      <c r="N951" s="70">
        <f t="shared" si="43"/>
        <v>-1</v>
      </c>
      <c r="O951" s="19" t="str">
        <f>IF(A951&gt;'PL2'!$C$2+553,IF(A951='PL2'!$C$2+554,1,O950+1), "")</f>
        <v/>
      </c>
    </row>
    <row r="952" spans="1:15" x14ac:dyDescent="0.55000000000000004">
      <c r="A952">
        <v>950</v>
      </c>
      <c r="B952" s="2">
        <v>40772</v>
      </c>
      <c r="C952">
        <v>2.899999916553497E-2</v>
      </c>
      <c r="D952">
        <v>11.579299926757811</v>
      </c>
      <c r="E952">
        <v>6806.740234375</v>
      </c>
      <c r="F952" s="20">
        <f t="shared" si="40"/>
        <v>17.047270764680743</v>
      </c>
      <c r="G952">
        <v>10.94559955596924</v>
      </c>
      <c r="H952">
        <v>186.59300231933591</v>
      </c>
      <c r="I952" s="19">
        <f t="shared" si="41"/>
        <v>74503.852886972963</v>
      </c>
      <c r="K952" s="70">
        <f t="shared" si="42"/>
        <v>-1</v>
      </c>
      <c r="L952" s="3">
        <f>IF(AND(O952&gt;0,O952&lt;366),+'PL2'!$N$3+1,IF(AND(O952&gt;365,O952&lt;731),+'PL2'!$O$3+1,IF(AND(O952&gt;730,O952&lt;1096),+'PL2'!$P$3+1,IF(AND(O952&gt;1095,O952&lt;1461),+'PL2'!$Q$3+1,IF(AND(O952&gt;1460,O952&lt;3000),+'PL2'!$R$3+1,0)))))</f>
        <v>0</v>
      </c>
      <c r="M952" s="3">
        <f>IF(AND(O952&gt;0,O952&lt;366),+'PL2'!$N$2+1,IF(AND(O952&gt;365,O952&lt;731),+'PL2'!$O$2+1,IF(AND(O952&gt;730,O952&lt;1096),+'PL2'!$P$2+1,IF(AND(O952&gt;1095,O952&lt;1461),+'PL2'!$Q$2+1,IF(AND(O952&gt;1460,O952&lt;1826),+'PL2'!$R$2+1,IF(AND(O952&gt;1825,O952&lt;2190),+'PL2'!$S$2+1,0))))))</f>
        <v>0</v>
      </c>
      <c r="N952" s="70">
        <f t="shared" si="43"/>
        <v>-1</v>
      </c>
      <c r="O952" s="19" t="str">
        <f>IF(A952&gt;'PL2'!$C$2+553,IF(A952='PL2'!$C$2+554,1,O951+1), "")</f>
        <v/>
      </c>
    </row>
    <row r="953" spans="1:15" x14ac:dyDescent="0.55000000000000004">
      <c r="A953">
        <v>951</v>
      </c>
      <c r="B953" s="2">
        <v>40773</v>
      </c>
      <c r="C953">
        <v>2.899999916553497E-2</v>
      </c>
      <c r="D953">
        <v>11.579299926757811</v>
      </c>
      <c r="E953">
        <v>7205.919921875</v>
      </c>
      <c r="F953" s="20">
        <f t="shared" si="40"/>
        <v>18.047003967691388</v>
      </c>
      <c r="G953">
        <v>10.829999923706049</v>
      </c>
      <c r="H953">
        <v>195.4490051269531</v>
      </c>
      <c r="I953" s="19">
        <f t="shared" si="41"/>
        <v>78040.112204138146</v>
      </c>
      <c r="K953" s="70">
        <f t="shared" si="42"/>
        <v>-1</v>
      </c>
      <c r="L953" s="3">
        <f>IF(AND(O953&gt;0,O953&lt;366),+'PL2'!$N$3+1,IF(AND(O953&gt;365,O953&lt;731),+'PL2'!$O$3+1,IF(AND(O953&gt;730,O953&lt;1096),+'PL2'!$P$3+1,IF(AND(O953&gt;1095,O953&lt;1461),+'PL2'!$Q$3+1,IF(AND(O953&gt;1460,O953&lt;3000),+'PL2'!$R$3+1,0)))))</f>
        <v>0</v>
      </c>
      <c r="M953" s="3">
        <f>IF(AND(O953&gt;0,O953&lt;366),+'PL2'!$N$2+1,IF(AND(O953&gt;365,O953&lt;731),+'PL2'!$O$2+1,IF(AND(O953&gt;730,O953&lt;1096),+'PL2'!$P$2+1,IF(AND(O953&gt;1095,O953&lt;1461),+'PL2'!$Q$2+1,IF(AND(O953&gt;1460,O953&lt;1826),+'PL2'!$R$2+1,IF(AND(O953&gt;1825,O953&lt;2190),+'PL2'!$S$2+1,0))))))</f>
        <v>0</v>
      </c>
      <c r="N953" s="70">
        <f t="shared" si="43"/>
        <v>-1</v>
      </c>
      <c r="O953" s="19" t="str">
        <f>IF(A953&gt;'PL2'!$C$2+553,IF(A953='PL2'!$C$2+554,1,O952+1), "")</f>
        <v/>
      </c>
    </row>
    <row r="954" spans="1:15" x14ac:dyDescent="0.55000000000000004">
      <c r="A954">
        <v>952</v>
      </c>
      <c r="B954" s="2">
        <v>40774</v>
      </c>
      <c r="C954">
        <v>2.9100000858306881E-2</v>
      </c>
      <c r="D954">
        <v>12.117899894714361</v>
      </c>
      <c r="E954">
        <v>6557.77001953125</v>
      </c>
      <c r="F954" s="20">
        <f t="shared" si="40"/>
        <v>15.747870081034097</v>
      </c>
      <c r="G954">
        <v>11.64999961853027</v>
      </c>
      <c r="H954">
        <v>183.46299743652341</v>
      </c>
      <c r="I954" s="19">
        <f t="shared" si="41"/>
        <v>76398.018225948297</v>
      </c>
      <c r="K954" s="70">
        <f t="shared" si="42"/>
        <v>-1</v>
      </c>
      <c r="L954" s="3">
        <f>IF(AND(O954&gt;0,O954&lt;366),+'PL2'!$N$3+1,IF(AND(O954&gt;365,O954&lt;731),+'PL2'!$O$3+1,IF(AND(O954&gt;730,O954&lt;1096),+'PL2'!$P$3+1,IF(AND(O954&gt;1095,O954&lt;1461),+'PL2'!$Q$3+1,IF(AND(O954&gt;1460,O954&lt;3000),+'PL2'!$R$3+1,0)))))</f>
        <v>0</v>
      </c>
      <c r="M954" s="3">
        <f>IF(AND(O954&gt;0,O954&lt;366),+'PL2'!$N$2+1,IF(AND(O954&gt;365,O954&lt;731),+'PL2'!$O$2+1,IF(AND(O954&gt;730,O954&lt;1096),+'PL2'!$P$2+1,IF(AND(O954&gt;1095,O954&lt;1461),+'PL2'!$Q$2+1,IF(AND(O954&gt;1460,O954&lt;1826),+'PL2'!$R$2+1,IF(AND(O954&gt;1825,O954&lt;2190),+'PL2'!$S$2+1,0))))))</f>
        <v>0</v>
      </c>
      <c r="N954" s="70">
        <f t="shared" si="43"/>
        <v>-1</v>
      </c>
      <c r="O954" s="19" t="str">
        <f>IF(A954&gt;'PL2'!$C$2+553,IF(A954='PL2'!$C$2+554,1,O953+1), "")</f>
        <v/>
      </c>
    </row>
    <row r="955" spans="1:15" x14ac:dyDescent="0.55000000000000004">
      <c r="A955">
        <v>953</v>
      </c>
      <c r="B955" s="2">
        <v>40775</v>
      </c>
      <c r="C955">
        <v>2.9100000858306881E-2</v>
      </c>
      <c r="D955">
        <v>12.117899894714361</v>
      </c>
      <c r="E955">
        <v>7605.419921875</v>
      </c>
      <c r="F955" s="20">
        <f t="shared" si="40"/>
        <v>18.263703131504009</v>
      </c>
      <c r="G955">
        <v>11.453000068664551</v>
      </c>
      <c r="H955">
        <v>209.17399597167969</v>
      </c>
      <c r="I955" s="19">
        <f t="shared" si="41"/>
        <v>87104.874887457117</v>
      </c>
      <c r="K955" s="70">
        <f t="shared" si="42"/>
        <v>-1</v>
      </c>
      <c r="L955" s="3">
        <f>IF(AND(O955&gt;0,O955&lt;366),+'PL2'!$N$3+1,IF(AND(O955&gt;365,O955&lt;731),+'PL2'!$O$3+1,IF(AND(O955&gt;730,O955&lt;1096),+'PL2'!$P$3+1,IF(AND(O955&gt;1095,O955&lt;1461),+'PL2'!$Q$3+1,IF(AND(O955&gt;1460,O955&lt;3000),+'PL2'!$R$3+1,0)))))</f>
        <v>0</v>
      </c>
      <c r="M955" s="3">
        <f>IF(AND(O955&gt;0,O955&lt;366),+'PL2'!$N$2+1,IF(AND(O955&gt;365,O955&lt;731),+'PL2'!$O$2+1,IF(AND(O955&gt;730,O955&lt;1096),+'PL2'!$P$2+1,IF(AND(O955&gt;1095,O955&lt;1461),+'PL2'!$Q$2+1,IF(AND(O955&gt;1460,O955&lt;1826),+'PL2'!$R$2+1,IF(AND(O955&gt;1825,O955&lt;2190),+'PL2'!$S$2+1,0))))))</f>
        <v>0</v>
      </c>
      <c r="N955" s="70">
        <f t="shared" si="43"/>
        <v>-1</v>
      </c>
      <c r="O955" s="19" t="str">
        <f>IF(A955&gt;'PL2'!$C$2+553,IF(A955='PL2'!$C$2+554,1,O954+1), "")</f>
        <v/>
      </c>
    </row>
    <row r="956" spans="1:15" x14ac:dyDescent="0.55000000000000004">
      <c r="A956">
        <v>954</v>
      </c>
      <c r="B956" s="2">
        <v>40776</v>
      </c>
      <c r="C956">
        <v>2.9100000858306881E-2</v>
      </c>
      <c r="D956">
        <v>13.015500068664551</v>
      </c>
      <c r="E956">
        <v>8005.68994140625</v>
      </c>
      <c r="F956" s="20">
        <f t="shared" si="40"/>
        <v>17.899088236120612</v>
      </c>
      <c r="G956">
        <v>11.311300277709959</v>
      </c>
      <c r="H956">
        <v>202.4620056152344</v>
      </c>
      <c r="I956" s="19">
        <f t="shared" si="41"/>
        <v>90554.762857488342</v>
      </c>
      <c r="K956" s="70">
        <f t="shared" si="42"/>
        <v>-1</v>
      </c>
      <c r="L956" s="3">
        <f>IF(AND(O956&gt;0,O956&lt;366),+'PL2'!$N$3+1,IF(AND(O956&gt;365,O956&lt;731),+'PL2'!$O$3+1,IF(AND(O956&gt;730,O956&lt;1096),+'PL2'!$P$3+1,IF(AND(O956&gt;1095,O956&lt;1461),+'PL2'!$Q$3+1,IF(AND(O956&gt;1460,O956&lt;3000),+'PL2'!$R$3+1,0)))))</f>
        <v>0</v>
      </c>
      <c r="M956" s="3">
        <f>IF(AND(O956&gt;0,O956&lt;366),+'PL2'!$N$2+1,IF(AND(O956&gt;365,O956&lt;731),+'PL2'!$O$2+1,IF(AND(O956&gt;730,O956&lt;1096),+'PL2'!$P$2+1,IF(AND(O956&gt;1095,O956&lt;1461),+'PL2'!$Q$2+1,IF(AND(O956&gt;1460,O956&lt;1826),+'PL2'!$R$2+1,IF(AND(O956&gt;1825,O956&lt;2190),+'PL2'!$S$2+1,0))))))</f>
        <v>0</v>
      </c>
      <c r="N956" s="70">
        <f t="shared" si="43"/>
        <v>-1</v>
      </c>
      <c r="O956" s="19" t="str">
        <f>IF(A956&gt;'PL2'!$C$2+553,IF(A956='PL2'!$C$2+554,1,O955+1), "")</f>
        <v/>
      </c>
    </row>
    <row r="957" spans="1:15" x14ac:dyDescent="0.55000000000000004">
      <c r="A957">
        <v>955</v>
      </c>
      <c r="B957" s="2">
        <v>40777</v>
      </c>
      <c r="C957">
        <v>2.9200000688433651E-2</v>
      </c>
      <c r="D957">
        <v>13.015500068664551</v>
      </c>
      <c r="E957">
        <v>8457.5498046875</v>
      </c>
      <c r="F957" s="20">
        <f t="shared" si="40"/>
        <v>18.974335124772207</v>
      </c>
      <c r="G957">
        <v>10.89500045776367</v>
      </c>
      <c r="H957">
        <v>206.7250061035156</v>
      </c>
      <c r="I957" s="19">
        <f t="shared" si="41"/>
        <v>92145.008993629352</v>
      </c>
      <c r="K957" s="70">
        <f t="shared" si="42"/>
        <v>-1</v>
      </c>
      <c r="L957" s="3">
        <f>IF(AND(O957&gt;0,O957&lt;366),+'PL2'!$N$3+1,IF(AND(O957&gt;365,O957&lt;731),+'PL2'!$O$3+1,IF(AND(O957&gt;730,O957&lt;1096),+'PL2'!$P$3+1,IF(AND(O957&gt;1095,O957&lt;1461),+'PL2'!$Q$3+1,IF(AND(O957&gt;1460,O957&lt;3000),+'PL2'!$R$3+1,0)))))</f>
        <v>0</v>
      </c>
      <c r="M957" s="3">
        <f>IF(AND(O957&gt;0,O957&lt;366),+'PL2'!$N$2+1,IF(AND(O957&gt;365,O957&lt;731),+'PL2'!$O$2+1,IF(AND(O957&gt;730,O957&lt;1096),+'PL2'!$P$2+1,IF(AND(O957&gt;1095,O957&lt;1461),+'PL2'!$Q$2+1,IF(AND(O957&gt;1460,O957&lt;1826),+'PL2'!$R$2+1,IF(AND(O957&gt;1825,O957&lt;2190),+'PL2'!$S$2+1,0))))))</f>
        <v>0</v>
      </c>
      <c r="N957" s="70">
        <f t="shared" si="43"/>
        <v>-1</v>
      </c>
      <c r="O957" s="19" t="str">
        <f>IF(A957&gt;'PL2'!$C$2+553,IF(A957='PL2'!$C$2+554,1,O956+1), "")</f>
        <v/>
      </c>
    </row>
    <row r="958" spans="1:15" x14ac:dyDescent="0.55000000000000004">
      <c r="A958">
        <v>956</v>
      </c>
      <c r="B958" s="2">
        <v>40778</v>
      </c>
      <c r="C958">
        <v>2.9200000688433651E-2</v>
      </c>
      <c r="D958">
        <v>15.259499549865721</v>
      </c>
      <c r="E958">
        <v>7756.9599609375</v>
      </c>
      <c r="F958" s="20">
        <f t="shared" si="40"/>
        <v>14.843424940598425</v>
      </c>
      <c r="G958">
        <v>10.939999580383301</v>
      </c>
      <c r="H958">
        <v>162.3869934082031</v>
      </c>
      <c r="I958" s="19">
        <f t="shared" si="41"/>
        <v>84861.138717706315</v>
      </c>
      <c r="K958" s="70">
        <f t="shared" si="42"/>
        <v>-1</v>
      </c>
      <c r="L958" s="3">
        <f>IF(AND(O958&gt;0,O958&lt;366),+'PL2'!$N$3+1,IF(AND(O958&gt;365,O958&lt;731),+'PL2'!$O$3+1,IF(AND(O958&gt;730,O958&lt;1096),+'PL2'!$P$3+1,IF(AND(O958&gt;1095,O958&lt;1461),+'PL2'!$Q$3+1,IF(AND(O958&gt;1460,O958&lt;3000),+'PL2'!$R$3+1,0)))))</f>
        <v>0</v>
      </c>
      <c r="M958" s="3">
        <f>IF(AND(O958&gt;0,O958&lt;366),+'PL2'!$N$2+1,IF(AND(O958&gt;365,O958&lt;731),+'PL2'!$O$2+1,IF(AND(O958&gt;730,O958&lt;1096),+'PL2'!$P$2+1,IF(AND(O958&gt;1095,O958&lt;1461),+'PL2'!$Q$2+1,IF(AND(O958&gt;1460,O958&lt;1826),+'PL2'!$R$2+1,IF(AND(O958&gt;1825,O958&lt;2190),+'PL2'!$S$2+1,0))))))</f>
        <v>0</v>
      </c>
      <c r="N958" s="70">
        <f t="shared" si="43"/>
        <v>-1</v>
      </c>
      <c r="O958" s="19" t="str">
        <f>IF(A958&gt;'PL2'!$C$2+553,IF(A958='PL2'!$C$2+554,1,O957+1), "")</f>
        <v/>
      </c>
    </row>
    <row r="959" spans="1:15" x14ac:dyDescent="0.55000000000000004">
      <c r="A959">
        <v>957</v>
      </c>
      <c r="B959" s="2">
        <v>40779</v>
      </c>
      <c r="C959">
        <v>2.9200000688433651E-2</v>
      </c>
      <c r="D959">
        <v>15.259499549865721</v>
      </c>
      <c r="E959">
        <v>6708.7001953125</v>
      </c>
      <c r="F959" s="20">
        <f t="shared" si="40"/>
        <v>12.837514735097836</v>
      </c>
      <c r="G959">
        <v>10.85060024261475</v>
      </c>
      <c r="H959">
        <v>139.29499816894531</v>
      </c>
      <c r="I959" s="19">
        <f t="shared" si="41"/>
        <v>72793.423966887436</v>
      </c>
      <c r="K959" s="70">
        <f t="shared" si="42"/>
        <v>-1</v>
      </c>
      <c r="L959" s="3">
        <f>IF(AND(O959&gt;0,O959&lt;366),+'PL2'!$N$3+1,IF(AND(O959&gt;365,O959&lt;731),+'PL2'!$O$3+1,IF(AND(O959&gt;730,O959&lt;1096),+'PL2'!$P$3+1,IF(AND(O959&gt;1095,O959&lt;1461),+'PL2'!$Q$3+1,IF(AND(O959&gt;1460,O959&lt;3000),+'PL2'!$R$3+1,0)))))</f>
        <v>0</v>
      </c>
      <c r="M959" s="3">
        <f>IF(AND(O959&gt;0,O959&lt;366),+'PL2'!$N$2+1,IF(AND(O959&gt;365,O959&lt;731),+'PL2'!$O$2+1,IF(AND(O959&gt;730,O959&lt;1096),+'PL2'!$P$2+1,IF(AND(O959&gt;1095,O959&lt;1461),+'PL2'!$Q$2+1,IF(AND(O959&gt;1460,O959&lt;1826),+'PL2'!$R$2+1,IF(AND(O959&gt;1825,O959&lt;2190),+'PL2'!$S$2+1,0))))))</f>
        <v>0</v>
      </c>
      <c r="N959" s="70">
        <f t="shared" si="43"/>
        <v>-1</v>
      </c>
      <c r="O959" s="19" t="str">
        <f>IF(A959&gt;'PL2'!$C$2+553,IF(A959='PL2'!$C$2+554,1,O958+1), "")</f>
        <v/>
      </c>
    </row>
    <row r="960" spans="1:15" x14ac:dyDescent="0.55000000000000004">
      <c r="A960">
        <v>958</v>
      </c>
      <c r="B960" s="2">
        <v>40780</v>
      </c>
      <c r="C960">
        <v>2.930000051856041E-2</v>
      </c>
      <c r="D960">
        <v>11.489500045776371</v>
      </c>
      <c r="E960">
        <v>6756</v>
      </c>
      <c r="F960" s="20">
        <f t="shared" si="40"/>
        <v>17.228843963159424</v>
      </c>
      <c r="G960">
        <v>9.6569995880126953</v>
      </c>
      <c r="H960">
        <v>166.3789978027344</v>
      </c>
      <c r="I960" s="19">
        <f t="shared" si="41"/>
        <v>65242.68921661377</v>
      </c>
      <c r="K960" s="70">
        <f t="shared" si="42"/>
        <v>-1</v>
      </c>
      <c r="L960" s="3">
        <f>IF(AND(O960&gt;0,O960&lt;366),+'PL2'!$N$3+1,IF(AND(O960&gt;365,O960&lt;731),+'PL2'!$O$3+1,IF(AND(O960&gt;730,O960&lt;1096),+'PL2'!$P$3+1,IF(AND(O960&gt;1095,O960&lt;1461),+'PL2'!$Q$3+1,IF(AND(O960&gt;1460,O960&lt;3000),+'PL2'!$R$3+1,0)))))</f>
        <v>0</v>
      </c>
      <c r="M960" s="3">
        <f>IF(AND(O960&gt;0,O960&lt;366),+'PL2'!$N$2+1,IF(AND(O960&gt;365,O960&lt;731),+'PL2'!$O$2+1,IF(AND(O960&gt;730,O960&lt;1096),+'PL2'!$P$2+1,IF(AND(O960&gt;1095,O960&lt;1461),+'PL2'!$Q$2+1,IF(AND(O960&gt;1460,O960&lt;1826),+'PL2'!$R$2+1,IF(AND(O960&gt;1825,O960&lt;2190),+'PL2'!$S$2+1,0))))))</f>
        <v>0</v>
      </c>
      <c r="N960" s="70">
        <f t="shared" si="43"/>
        <v>-1</v>
      </c>
      <c r="O960" s="19" t="str">
        <f>IF(A960&gt;'PL2'!$C$2+553,IF(A960='PL2'!$C$2+554,1,O959+1), "")</f>
        <v/>
      </c>
    </row>
    <row r="961" spans="1:15" x14ac:dyDescent="0.55000000000000004">
      <c r="A961">
        <v>959</v>
      </c>
      <c r="B961" s="2">
        <v>40781</v>
      </c>
      <c r="C961">
        <v>2.930000051856041E-2</v>
      </c>
      <c r="D961">
        <v>11.489500045776371</v>
      </c>
      <c r="E961">
        <v>7354.68994140625</v>
      </c>
      <c r="F961" s="20">
        <f t="shared" si="40"/>
        <v>18.755595825622617</v>
      </c>
      <c r="G961">
        <v>8.1794004440307617</v>
      </c>
      <c r="H961">
        <v>153.4100036621094</v>
      </c>
      <c r="I961" s="19">
        <f t="shared" si="41"/>
        <v>60156.954172446858</v>
      </c>
      <c r="K961" s="70">
        <f t="shared" si="42"/>
        <v>-1</v>
      </c>
      <c r="L961" s="3">
        <f>IF(AND(O961&gt;0,O961&lt;366),+'PL2'!$N$3+1,IF(AND(O961&gt;365,O961&lt;731),+'PL2'!$O$3+1,IF(AND(O961&gt;730,O961&lt;1096),+'PL2'!$P$3+1,IF(AND(O961&gt;1095,O961&lt;1461),+'PL2'!$Q$3+1,IF(AND(O961&gt;1460,O961&lt;3000),+'PL2'!$R$3+1,0)))))</f>
        <v>0</v>
      </c>
      <c r="M961" s="3">
        <f>IF(AND(O961&gt;0,O961&lt;366),+'PL2'!$N$2+1,IF(AND(O961&gt;365,O961&lt;731),+'PL2'!$O$2+1,IF(AND(O961&gt;730,O961&lt;1096),+'PL2'!$P$2+1,IF(AND(O961&gt;1095,O961&lt;1461),+'PL2'!$Q$2+1,IF(AND(O961&gt;1460,O961&lt;1826),+'PL2'!$R$2+1,IF(AND(O961&gt;1825,O961&lt;2190),+'PL2'!$S$2+1,0))))))</f>
        <v>0</v>
      </c>
      <c r="N961" s="70">
        <f t="shared" si="43"/>
        <v>-1</v>
      </c>
      <c r="O961" s="19" t="str">
        <f>IF(A961&gt;'PL2'!$C$2+553,IF(A961='PL2'!$C$2+554,1,O960+1), "")</f>
        <v/>
      </c>
    </row>
    <row r="962" spans="1:15" x14ac:dyDescent="0.55000000000000004">
      <c r="A962">
        <v>960</v>
      </c>
      <c r="B962" s="2">
        <v>40782</v>
      </c>
      <c r="C962">
        <v>2.930000051856041E-2</v>
      </c>
      <c r="D962">
        <v>11.75879955291748</v>
      </c>
      <c r="E962">
        <v>6105.02978515625</v>
      </c>
      <c r="F962" s="20">
        <f t="shared" ref="F962:F1025" si="44">+(C962/D962)*E962</f>
        <v>15.212214058579093</v>
      </c>
      <c r="G962">
        <v>8.5902004241943359</v>
      </c>
      <c r="H962">
        <v>130.6759948730469</v>
      </c>
      <c r="I962" s="19">
        <f t="shared" ref="I962:I1025" si="45">+E962*G962</f>
        <v>52443.429450168274</v>
      </c>
      <c r="K962" s="70">
        <f t="shared" si="42"/>
        <v>-1</v>
      </c>
      <c r="L962" s="3">
        <f>IF(AND(O962&gt;0,O962&lt;366),+'PL2'!$N$3+1,IF(AND(O962&gt;365,O962&lt;731),+'PL2'!$O$3+1,IF(AND(O962&gt;730,O962&lt;1096),+'PL2'!$P$3+1,IF(AND(O962&gt;1095,O962&lt;1461),+'PL2'!$Q$3+1,IF(AND(O962&gt;1460,O962&lt;3000),+'PL2'!$R$3+1,0)))))</f>
        <v>0</v>
      </c>
      <c r="M962" s="3">
        <f>IF(AND(O962&gt;0,O962&lt;366),+'PL2'!$N$2+1,IF(AND(O962&gt;365,O962&lt;731),+'PL2'!$O$2+1,IF(AND(O962&gt;730,O962&lt;1096),+'PL2'!$P$2+1,IF(AND(O962&gt;1095,O962&lt;1461),+'PL2'!$Q$2+1,IF(AND(O962&gt;1460,O962&lt;1826),+'PL2'!$R$2+1,IF(AND(O962&gt;1825,O962&lt;2190),+'PL2'!$S$2+1,0))))))</f>
        <v>0</v>
      </c>
      <c r="N962" s="70">
        <f t="shared" si="43"/>
        <v>-1</v>
      </c>
      <c r="O962" s="19" t="str">
        <f>IF(A962&gt;'PL2'!$C$2+553,IF(A962='PL2'!$C$2+554,1,O961+1), "")</f>
        <v/>
      </c>
    </row>
    <row r="963" spans="1:15" x14ac:dyDescent="0.55000000000000004">
      <c r="A963">
        <v>961</v>
      </c>
      <c r="B963" s="2">
        <v>40783</v>
      </c>
      <c r="C963">
        <v>2.9400000348687168E-2</v>
      </c>
      <c r="D963">
        <v>11.75879955291748</v>
      </c>
      <c r="E963">
        <v>5804.509765625</v>
      </c>
      <c r="F963" s="20">
        <f t="shared" si="44"/>
        <v>14.512756031375021</v>
      </c>
      <c r="G963">
        <v>9.0700998306274414</v>
      </c>
      <c r="H963">
        <v>131.63200378417969</v>
      </c>
      <c r="I963" s="19">
        <f t="shared" si="45"/>
        <v>52647.483042070642</v>
      </c>
      <c r="K963" s="70">
        <f t="shared" si="42"/>
        <v>-1</v>
      </c>
      <c r="L963" s="3">
        <f>IF(AND(O963&gt;0,O963&lt;366),+'PL2'!$N$3+1,IF(AND(O963&gt;365,O963&lt;731),+'PL2'!$O$3+1,IF(AND(O963&gt;730,O963&lt;1096),+'PL2'!$P$3+1,IF(AND(O963&gt;1095,O963&lt;1461),+'PL2'!$Q$3+1,IF(AND(O963&gt;1460,O963&lt;3000),+'PL2'!$R$3+1,0)))))</f>
        <v>0</v>
      </c>
      <c r="M963" s="3">
        <f>IF(AND(O963&gt;0,O963&lt;366),+'PL2'!$N$2+1,IF(AND(O963&gt;365,O963&lt;731),+'PL2'!$O$2+1,IF(AND(O963&gt;730,O963&lt;1096),+'PL2'!$P$2+1,IF(AND(O963&gt;1095,O963&lt;1461),+'PL2'!$Q$2+1,IF(AND(O963&gt;1460,O963&lt;1826),+'PL2'!$R$2+1,IF(AND(O963&gt;1825,O963&lt;2190),+'PL2'!$S$2+1,0))))))</f>
        <v>0</v>
      </c>
      <c r="N963" s="70">
        <f t="shared" si="43"/>
        <v>-1</v>
      </c>
      <c r="O963" s="19" t="str">
        <f>IF(A963&gt;'PL2'!$C$2+553,IF(A963='PL2'!$C$2+554,1,O962+1), "")</f>
        <v/>
      </c>
    </row>
    <row r="964" spans="1:15" x14ac:dyDescent="0.55000000000000004">
      <c r="A964">
        <v>962</v>
      </c>
      <c r="B964" s="2">
        <v>40784</v>
      </c>
      <c r="C964">
        <v>2.9400000348687168E-2</v>
      </c>
      <c r="D964">
        <v>11.220199584960939</v>
      </c>
      <c r="E964">
        <v>6905.35009765625</v>
      </c>
      <c r="F964" s="20">
        <f t="shared" si="44"/>
        <v>18.0939112305111</v>
      </c>
      <c r="G964">
        <v>8.9689998626708984</v>
      </c>
      <c r="H964">
        <v>162.28399658203119</v>
      </c>
      <c r="I964" s="19">
        <f t="shared" si="45"/>
        <v>61934.084077573381</v>
      </c>
      <c r="K964" s="70">
        <f t="shared" si="42"/>
        <v>-1</v>
      </c>
      <c r="L964" s="3">
        <f>IF(AND(O964&gt;0,O964&lt;366),+'PL2'!$N$3+1,IF(AND(O964&gt;365,O964&lt;731),+'PL2'!$O$3+1,IF(AND(O964&gt;730,O964&lt;1096),+'PL2'!$P$3+1,IF(AND(O964&gt;1095,O964&lt;1461),+'PL2'!$Q$3+1,IF(AND(O964&gt;1460,O964&lt;3000),+'PL2'!$R$3+1,0)))))</f>
        <v>0</v>
      </c>
      <c r="M964" s="3">
        <f>IF(AND(O964&gt;0,O964&lt;366),+'PL2'!$N$2+1,IF(AND(O964&gt;365,O964&lt;731),+'PL2'!$O$2+1,IF(AND(O964&gt;730,O964&lt;1096),+'PL2'!$P$2+1,IF(AND(O964&gt;1095,O964&lt;1461),+'PL2'!$Q$2+1,IF(AND(O964&gt;1460,O964&lt;1826),+'PL2'!$R$2+1,IF(AND(O964&gt;1825,O964&lt;2190),+'PL2'!$S$2+1,0))))))</f>
        <v>0</v>
      </c>
      <c r="N964" s="70">
        <f t="shared" si="43"/>
        <v>-1</v>
      </c>
      <c r="O964" s="19" t="str">
        <f>IF(A964&gt;'PL2'!$C$2+553,IF(A964='PL2'!$C$2+554,1,O963+1), "")</f>
        <v/>
      </c>
    </row>
    <row r="965" spans="1:15" x14ac:dyDescent="0.55000000000000004">
      <c r="A965">
        <v>963</v>
      </c>
      <c r="B965" s="2">
        <v>40785</v>
      </c>
      <c r="C965">
        <v>2.9400000348687168E-2</v>
      </c>
      <c r="D965">
        <v>11.220199584960939</v>
      </c>
      <c r="E965">
        <v>7309.81982421875</v>
      </c>
      <c r="F965" s="20">
        <f t="shared" si="44"/>
        <v>19.15373285061041</v>
      </c>
      <c r="G965">
        <v>8.7912998199462891</v>
      </c>
      <c r="H965">
        <v>168.38600158691409</v>
      </c>
      <c r="I965" s="19">
        <f t="shared" si="45"/>
        <v>64262.817704494111</v>
      </c>
      <c r="K965" s="70">
        <f t="shared" si="42"/>
        <v>-1</v>
      </c>
      <c r="L965" s="3">
        <f>IF(AND(O965&gt;0,O965&lt;366),+'PL2'!$N$3+1,IF(AND(O965&gt;365,O965&lt;731),+'PL2'!$O$3+1,IF(AND(O965&gt;730,O965&lt;1096),+'PL2'!$P$3+1,IF(AND(O965&gt;1095,O965&lt;1461),+'PL2'!$Q$3+1,IF(AND(O965&gt;1460,O965&lt;3000),+'PL2'!$R$3+1,0)))))</f>
        <v>0</v>
      </c>
      <c r="M965" s="3">
        <f>IF(AND(O965&gt;0,O965&lt;366),+'PL2'!$N$2+1,IF(AND(O965&gt;365,O965&lt;731),+'PL2'!$O$2+1,IF(AND(O965&gt;730,O965&lt;1096),+'PL2'!$P$2+1,IF(AND(O965&gt;1095,O965&lt;1461),+'PL2'!$Q$2+1,IF(AND(O965&gt;1460,O965&lt;1826),+'PL2'!$R$2+1,IF(AND(O965&gt;1825,O965&lt;2190),+'PL2'!$S$2+1,0))))))</f>
        <v>0</v>
      </c>
      <c r="N965" s="70">
        <f t="shared" si="43"/>
        <v>-1</v>
      </c>
      <c r="O965" s="19" t="str">
        <f>IF(A965&gt;'PL2'!$C$2+553,IF(A965='PL2'!$C$2+554,1,O964+1), "")</f>
        <v/>
      </c>
    </row>
    <row r="966" spans="1:15" x14ac:dyDescent="0.55000000000000004">
      <c r="A966">
        <v>964</v>
      </c>
      <c r="B966" s="2">
        <v>40786</v>
      </c>
      <c r="C966">
        <v>2.9500000178813931E-2</v>
      </c>
      <c r="D966">
        <v>13.344400405883791</v>
      </c>
      <c r="E966">
        <v>7755.91015625</v>
      </c>
      <c r="F966" s="20">
        <f t="shared" si="44"/>
        <v>17.145719855300353</v>
      </c>
      <c r="G966">
        <v>8.1995000839233398</v>
      </c>
      <c r="H966">
        <v>140.58599853515619</v>
      </c>
      <c r="I966" s="19">
        <f t="shared" si="45"/>
        <v>63594.585977073759</v>
      </c>
      <c r="K966" s="70">
        <f t="shared" si="42"/>
        <v>-1</v>
      </c>
      <c r="L966" s="3">
        <f>IF(AND(O966&gt;0,O966&lt;366),+'PL2'!$N$3+1,IF(AND(O966&gt;365,O966&lt;731),+'PL2'!$O$3+1,IF(AND(O966&gt;730,O966&lt;1096),+'PL2'!$P$3+1,IF(AND(O966&gt;1095,O966&lt;1461),+'PL2'!$Q$3+1,IF(AND(O966&gt;1460,O966&lt;3000),+'PL2'!$R$3+1,0)))))</f>
        <v>0</v>
      </c>
      <c r="M966" s="3">
        <f>IF(AND(O966&gt;0,O966&lt;366),+'PL2'!$N$2+1,IF(AND(O966&gt;365,O966&lt;731),+'PL2'!$O$2+1,IF(AND(O966&gt;730,O966&lt;1096),+'PL2'!$P$2+1,IF(AND(O966&gt;1095,O966&lt;1461),+'PL2'!$Q$2+1,IF(AND(O966&gt;1460,O966&lt;1826),+'PL2'!$R$2+1,IF(AND(O966&gt;1825,O966&lt;2190),+'PL2'!$S$2+1,0))))))</f>
        <v>0</v>
      </c>
      <c r="N966" s="70">
        <f t="shared" si="43"/>
        <v>-1</v>
      </c>
      <c r="O966" s="19" t="str">
        <f>IF(A966&gt;'PL2'!$C$2+553,IF(A966='PL2'!$C$2+554,1,O965+1), "")</f>
        <v/>
      </c>
    </row>
    <row r="967" spans="1:15" x14ac:dyDescent="0.55000000000000004">
      <c r="A967">
        <v>965</v>
      </c>
      <c r="B967" s="2">
        <v>40787</v>
      </c>
      <c r="C967">
        <v>2.9500000178813931E-2</v>
      </c>
      <c r="D967">
        <v>13.344400405883791</v>
      </c>
      <c r="E967">
        <v>6455.60986328125</v>
      </c>
      <c r="F967" s="20">
        <f t="shared" si="44"/>
        <v>14.271191385802627</v>
      </c>
      <c r="G967">
        <v>8.2100000381469727</v>
      </c>
      <c r="H967">
        <v>117.16600036621089</v>
      </c>
      <c r="I967" s="19">
        <f t="shared" si="45"/>
        <v>53000.557223801035</v>
      </c>
      <c r="K967" s="70">
        <f t="shared" si="42"/>
        <v>-1</v>
      </c>
      <c r="L967" s="3">
        <f>IF(AND(O967&gt;0,O967&lt;366),+'PL2'!$N$3+1,IF(AND(O967&gt;365,O967&lt;731),+'PL2'!$O$3+1,IF(AND(O967&gt;730,O967&lt;1096),+'PL2'!$P$3+1,IF(AND(O967&gt;1095,O967&lt;1461),+'PL2'!$Q$3+1,IF(AND(O967&gt;1460,O967&lt;3000),+'PL2'!$R$3+1,0)))))</f>
        <v>0</v>
      </c>
      <c r="M967" s="3">
        <f>IF(AND(O967&gt;0,O967&lt;366),+'PL2'!$N$2+1,IF(AND(O967&gt;365,O967&lt;731),+'PL2'!$O$2+1,IF(AND(O967&gt;730,O967&lt;1096),+'PL2'!$P$2+1,IF(AND(O967&gt;1095,O967&lt;1461),+'PL2'!$Q$2+1,IF(AND(O967&gt;1460,O967&lt;1826),+'PL2'!$R$2+1,IF(AND(O967&gt;1825,O967&lt;2190),+'PL2'!$S$2+1,0))))))</f>
        <v>0</v>
      </c>
      <c r="N967" s="70">
        <f t="shared" si="43"/>
        <v>-1</v>
      </c>
      <c r="O967" s="19" t="str">
        <f>IF(A967&gt;'PL2'!$C$2+553,IF(A967='PL2'!$C$2+554,1,O966+1), "")</f>
        <v/>
      </c>
    </row>
    <row r="968" spans="1:15" x14ac:dyDescent="0.55000000000000004">
      <c r="A968">
        <v>966</v>
      </c>
      <c r="B968" s="2">
        <v>40788</v>
      </c>
      <c r="C968">
        <v>2.9500000178813931E-2</v>
      </c>
      <c r="D968">
        <v>14.31649971008301</v>
      </c>
      <c r="E968">
        <v>7806.83984375</v>
      </c>
      <c r="F968" s="20">
        <f t="shared" si="44"/>
        <v>16.086458383706518</v>
      </c>
      <c r="G968">
        <v>8.6400003433227539</v>
      </c>
      <c r="H968">
        <v>138.98699951171881</v>
      </c>
      <c r="I968" s="19">
        <f t="shared" si="45"/>
        <v>67451.098930265754</v>
      </c>
      <c r="K968" s="70">
        <f t="shared" si="42"/>
        <v>-1</v>
      </c>
      <c r="L968" s="3">
        <f>IF(AND(O968&gt;0,O968&lt;366),+'PL2'!$N$3+1,IF(AND(O968&gt;365,O968&lt;731),+'PL2'!$O$3+1,IF(AND(O968&gt;730,O968&lt;1096),+'PL2'!$P$3+1,IF(AND(O968&gt;1095,O968&lt;1461),+'PL2'!$Q$3+1,IF(AND(O968&gt;1460,O968&lt;3000),+'PL2'!$R$3+1,0)))))</f>
        <v>0</v>
      </c>
      <c r="M968" s="3">
        <f>IF(AND(O968&gt;0,O968&lt;366),+'PL2'!$N$2+1,IF(AND(O968&gt;365,O968&lt;731),+'PL2'!$O$2+1,IF(AND(O968&gt;730,O968&lt;1096),+'PL2'!$P$2+1,IF(AND(O968&gt;1095,O968&lt;1461),+'PL2'!$Q$2+1,IF(AND(O968&gt;1460,O968&lt;1826),+'PL2'!$R$2+1,IF(AND(O968&gt;1825,O968&lt;2190),+'PL2'!$S$2+1,0))))))</f>
        <v>0</v>
      </c>
      <c r="N968" s="70">
        <f t="shared" si="43"/>
        <v>-1</v>
      </c>
      <c r="O968" s="19" t="str">
        <f>IF(A968&gt;'PL2'!$C$2+553,IF(A968='PL2'!$C$2+554,1,O967+1), "")</f>
        <v/>
      </c>
    </row>
    <row r="969" spans="1:15" x14ac:dyDescent="0.55000000000000004">
      <c r="A969">
        <v>967</v>
      </c>
      <c r="B969" s="2">
        <v>40789</v>
      </c>
      <c r="C969">
        <v>2.96000000089407E-2</v>
      </c>
      <c r="D969">
        <v>14.31649971008301</v>
      </c>
      <c r="E969">
        <v>7253.830078125</v>
      </c>
      <c r="F969" s="20">
        <f t="shared" si="44"/>
        <v>14.997616367507289</v>
      </c>
      <c r="G969">
        <v>8.4799995422363281</v>
      </c>
      <c r="H969">
        <v>127.1800003051758</v>
      </c>
      <c r="I969" s="19">
        <f t="shared" si="45"/>
        <v>61512.475741960108</v>
      </c>
      <c r="K969" s="70">
        <f t="shared" si="42"/>
        <v>-1</v>
      </c>
      <c r="L969" s="3">
        <f>IF(AND(O969&gt;0,O969&lt;366),+'PL2'!$N$3+1,IF(AND(O969&gt;365,O969&lt;731),+'PL2'!$O$3+1,IF(AND(O969&gt;730,O969&lt;1096),+'PL2'!$P$3+1,IF(AND(O969&gt;1095,O969&lt;1461),+'PL2'!$Q$3+1,IF(AND(O969&gt;1460,O969&lt;3000),+'PL2'!$R$3+1,0)))))</f>
        <v>0</v>
      </c>
      <c r="M969" s="3">
        <f>IF(AND(O969&gt;0,O969&lt;366),+'PL2'!$N$2+1,IF(AND(O969&gt;365,O969&lt;731),+'PL2'!$O$2+1,IF(AND(O969&gt;730,O969&lt;1096),+'PL2'!$P$2+1,IF(AND(O969&gt;1095,O969&lt;1461),+'PL2'!$Q$2+1,IF(AND(O969&gt;1460,O969&lt;1826),+'PL2'!$R$2+1,IF(AND(O969&gt;1825,O969&lt;2190),+'PL2'!$S$2+1,0))))))</f>
        <v>0</v>
      </c>
      <c r="N969" s="70">
        <f t="shared" si="43"/>
        <v>-1</v>
      </c>
      <c r="O969" s="19" t="str">
        <f>IF(A969&gt;'PL2'!$C$2+553,IF(A969='PL2'!$C$2+554,1,O968+1), "")</f>
        <v/>
      </c>
    </row>
    <row r="970" spans="1:15" x14ac:dyDescent="0.55000000000000004">
      <c r="A970">
        <v>968</v>
      </c>
      <c r="B970" s="2">
        <v>40790</v>
      </c>
      <c r="C970">
        <v>2.96000000089407E-2</v>
      </c>
      <c r="D970">
        <v>11.13510036468506</v>
      </c>
      <c r="E970">
        <v>6709.8701171875</v>
      </c>
      <c r="F970" s="20">
        <f t="shared" si="44"/>
        <v>17.836584226814772</v>
      </c>
      <c r="G970">
        <v>8.1780004501342773</v>
      </c>
      <c r="H970">
        <v>145.86799621582031</v>
      </c>
      <c r="I970" s="19">
        <f t="shared" si="45"/>
        <v>54873.320838701911</v>
      </c>
      <c r="K970" s="70">
        <f t="shared" si="42"/>
        <v>-1</v>
      </c>
      <c r="L970" s="3">
        <f>IF(AND(O970&gt;0,O970&lt;366),+'PL2'!$N$3+1,IF(AND(O970&gt;365,O970&lt;731),+'PL2'!$O$3+1,IF(AND(O970&gt;730,O970&lt;1096),+'PL2'!$P$3+1,IF(AND(O970&gt;1095,O970&lt;1461),+'PL2'!$Q$3+1,IF(AND(O970&gt;1460,O970&lt;3000),+'PL2'!$R$3+1,0)))))</f>
        <v>0</v>
      </c>
      <c r="M970" s="3">
        <f>IF(AND(O970&gt;0,O970&lt;366),+'PL2'!$N$2+1,IF(AND(O970&gt;365,O970&lt;731),+'PL2'!$O$2+1,IF(AND(O970&gt;730,O970&lt;1096),+'PL2'!$P$2+1,IF(AND(O970&gt;1095,O970&lt;1461),+'PL2'!$Q$2+1,IF(AND(O970&gt;1460,O970&lt;1826),+'PL2'!$R$2+1,IF(AND(O970&gt;1825,O970&lt;2190),+'PL2'!$S$2+1,0))))))</f>
        <v>0</v>
      </c>
      <c r="N970" s="70">
        <f t="shared" si="43"/>
        <v>-1</v>
      </c>
      <c r="O970" s="19" t="str">
        <f>IF(A970&gt;'PL2'!$C$2+553,IF(A970='PL2'!$C$2+554,1,O969+1), "")</f>
        <v/>
      </c>
    </row>
    <row r="971" spans="1:15" x14ac:dyDescent="0.55000000000000004">
      <c r="A971">
        <v>969</v>
      </c>
      <c r="B971" s="2">
        <v>40791</v>
      </c>
      <c r="C971">
        <v>2.96000000089407E-2</v>
      </c>
      <c r="D971">
        <v>11.13510036468506</v>
      </c>
      <c r="E971">
        <v>7807.169921875</v>
      </c>
      <c r="F971" s="20">
        <f t="shared" si="44"/>
        <v>20.753493205163192</v>
      </c>
      <c r="G971">
        <v>7.6110000610351563</v>
      </c>
      <c r="H971">
        <v>157.95500183105469</v>
      </c>
      <c r="I971" s="19">
        <f t="shared" si="45"/>
        <v>59420.370751902461</v>
      </c>
      <c r="K971" s="70">
        <f t="shared" si="42"/>
        <v>-1</v>
      </c>
      <c r="L971" s="3">
        <f>IF(AND(O971&gt;0,O971&lt;366),+'PL2'!$N$3+1,IF(AND(O971&gt;365,O971&lt;731),+'PL2'!$O$3+1,IF(AND(O971&gt;730,O971&lt;1096),+'PL2'!$P$3+1,IF(AND(O971&gt;1095,O971&lt;1461),+'PL2'!$Q$3+1,IF(AND(O971&gt;1460,O971&lt;3000),+'PL2'!$R$3+1,0)))))</f>
        <v>0</v>
      </c>
      <c r="M971" s="3">
        <f>IF(AND(O971&gt;0,O971&lt;366),+'PL2'!$N$2+1,IF(AND(O971&gt;365,O971&lt;731),+'PL2'!$O$2+1,IF(AND(O971&gt;730,O971&lt;1096),+'PL2'!$P$2+1,IF(AND(O971&gt;1095,O971&lt;1461),+'PL2'!$Q$2+1,IF(AND(O971&gt;1460,O971&lt;1826),+'PL2'!$R$2+1,IF(AND(O971&gt;1825,O971&lt;2190),+'PL2'!$S$2+1,0))))))</f>
        <v>0</v>
      </c>
      <c r="N971" s="70">
        <f t="shared" si="43"/>
        <v>-1</v>
      </c>
      <c r="O971" s="19" t="str">
        <f>IF(A971&gt;'PL2'!$C$2+553,IF(A971='PL2'!$C$2+554,1,O970+1), "")</f>
        <v/>
      </c>
    </row>
    <row r="972" spans="1:15" x14ac:dyDescent="0.55000000000000004">
      <c r="A972">
        <v>970</v>
      </c>
      <c r="B972" s="2">
        <v>40792</v>
      </c>
      <c r="C972">
        <v>2.9699999839067459E-2</v>
      </c>
      <c r="D972">
        <v>13.25599956512451</v>
      </c>
      <c r="E972">
        <v>7556.52001953125</v>
      </c>
      <c r="F972" s="20">
        <f t="shared" si="44"/>
        <v>16.930344804358793</v>
      </c>
      <c r="G972">
        <v>6.862800121307373</v>
      </c>
      <c r="H972">
        <v>116.19000244140619</v>
      </c>
      <c r="I972" s="19">
        <f t="shared" si="45"/>
        <v>51858.886506700655</v>
      </c>
      <c r="K972" s="70">
        <f t="shared" si="42"/>
        <v>-1</v>
      </c>
      <c r="L972" s="3">
        <f>IF(AND(O972&gt;0,O972&lt;366),+'PL2'!$N$3+1,IF(AND(O972&gt;365,O972&lt;731),+'PL2'!$O$3+1,IF(AND(O972&gt;730,O972&lt;1096),+'PL2'!$P$3+1,IF(AND(O972&gt;1095,O972&lt;1461),+'PL2'!$Q$3+1,IF(AND(O972&gt;1460,O972&lt;3000),+'PL2'!$R$3+1,0)))))</f>
        <v>0</v>
      </c>
      <c r="M972" s="3">
        <f>IF(AND(O972&gt;0,O972&lt;366),+'PL2'!$N$2+1,IF(AND(O972&gt;365,O972&lt;731),+'PL2'!$O$2+1,IF(AND(O972&gt;730,O972&lt;1096),+'PL2'!$P$2+1,IF(AND(O972&gt;1095,O972&lt;1461),+'PL2'!$Q$2+1,IF(AND(O972&gt;1460,O972&lt;1826),+'PL2'!$R$2+1,IF(AND(O972&gt;1825,O972&lt;2190),+'PL2'!$S$2+1,0))))))</f>
        <v>0</v>
      </c>
      <c r="N972" s="70">
        <f t="shared" si="43"/>
        <v>-1</v>
      </c>
      <c r="O972" s="19" t="str">
        <f>IF(A972&gt;'PL2'!$C$2+553,IF(A972='PL2'!$C$2+554,1,O971+1), "")</f>
        <v/>
      </c>
    </row>
    <row r="973" spans="1:15" x14ac:dyDescent="0.55000000000000004">
      <c r="A973">
        <v>971</v>
      </c>
      <c r="B973" s="2">
        <v>40793</v>
      </c>
      <c r="C973">
        <v>2.9699999839067459E-2</v>
      </c>
      <c r="D973">
        <v>13.25599956512451</v>
      </c>
      <c r="E973">
        <v>6808.14013671875</v>
      </c>
      <c r="F973" s="20">
        <f t="shared" si="44"/>
        <v>15.25360346999954</v>
      </c>
      <c r="G973">
        <v>7.1863999366760254</v>
      </c>
      <c r="H973">
        <v>109.6179962158203</v>
      </c>
      <c r="I973" s="19">
        <f t="shared" si="45"/>
        <v>48926.017847397132</v>
      </c>
      <c r="K973" s="70">
        <f t="shared" si="42"/>
        <v>-1</v>
      </c>
      <c r="L973" s="3">
        <f>IF(AND(O973&gt;0,O973&lt;366),+'PL2'!$N$3+1,IF(AND(O973&gt;365,O973&lt;731),+'PL2'!$O$3+1,IF(AND(O973&gt;730,O973&lt;1096),+'PL2'!$P$3+1,IF(AND(O973&gt;1095,O973&lt;1461),+'PL2'!$Q$3+1,IF(AND(O973&gt;1460,O973&lt;3000),+'PL2'!$R$3+1,0)))))</f>
        <v>0</v>
      </c>
      <c r="M973" s="3">
        <f>IF(AND(O973&gt;0,O973&lt;366),+'PL2'!$N$2+1,IF(AND(O973&gt;365,O973&lt;731),+'PL2'!$O$2+1,IF(AND(O973&gt;730,O973&lt;1096),+'PL2'!$P$2+1,IF(AND(O973&gt;1095,O973&lt;1461),+'PL2'!$Q$2+1,IF(AND(O973&gt;1460,O973&lt;1826),+'PL2'!$R$2+1,IF(AND(O973&gt;1825,O973&lt;2190),+'PL2'!$S$2+1,0))))))</f>
        <v>0</v>
      </c>
      <c r="N973" s="70">
        <f t="shared" si="43"/>
        <v>-1</v>
      </c>
      <c r="O973" s="19" t="str">
        <f>IF(A973&gt;'PL2'!$C$2+553,IF(A973='PL2'!$C$2+554,1,O972+1), "")</f>
        <v/>
      </c>
    </row>
    <row r="974" spans="1:15" x14ac:dyDescent="0.55000000000000004">
      <c r="A974">
        <v>972</v>
      </c>
      <c r="B974" s="2">
        <v>40794</v>
      </c>
      <c r="C974">
        <v>2.9699999839067459E-2</v>
      </c>
      <c r="D974">
        <v>11.046699523925779</v>
      </c>
      <c r="E974">
        <v>6454.669921875</v>
      </c>
      <c r="F974" s="20">
        <f t="shared" si="44"/>
        <v>17.35393410726115</v>
      </c>
      <c r="G974">
        <v>6.5300002098083496</v>
      </c>
      <c r="H974">
        <v>113.3209991455078</v>
      </c>
      <c r="I974" s="19">
        <f t="shared" si="45"/>
        <v>42148.995944087394</v>
      </c>
      <c r="K974" s="70">
        <f t="shared" si="42"/>
        <v>-1</v>
      </c>
      <c r="L974" s="3">
        <f>IF(AND(O974&gt;0,O974&lt;366),+'PL2'!$N$3+1,IF(AND(O974&gt;365,O974&lt;731),+'PL2'!$O$3+1,IF(AND(O974&gt;730,O974&lt;1096),+'PL2'!$P$3+1,IF(AND(O974&gt;1095,O974&lt;1461),+'PL2'!$Q$3+1,IF(AND(O974&gt;1460,O974&lt;3000),+'PL2'!$R$3+1,0)))))</f>
        <v>0</v>
      </c>
      <c r="M974" s="3">
        <f>IF(AND(O974&gt;0,O974&lt;366),+'PL2'!$N$2+1,IF(AND(O974&gt;365,O974&lt;731),+'PL2'!$O$2+1,IF(AND(O974&gt;730,O974&lt;1096),+'PL2'!$P$2+1,IF(AND(O974&gt;1095,O974&lt;1461),+'PL2'!$Q$2+1,IF(AND(O974&gt;1460,O974&lt;1826),+'PL2'!$R$2+1,IF(AND(O974&gt;1825,O974&lt;2190),+'PL2'!$S$2+1,0))))))</f>
        <v>0</v>
      </c>
      <c r="N974" s="70">
        <f t="shared" si="43"/>
        <v>-1</v>
      </c>
      <c r="O974" s="19" t="str">
        <f>IF(A974&gt;'PL2'!$C$2+553,IF(A974='PL2'!$C$2+554,1,O973+1), "")</f>
        <v/>
      </c>
    </row>
    <row r="975" spans="1:15" x14ac:dyDescent="0.55000000000000004">
      <c r="A975">
        <v>973</v>
      </c>
      <c r="B975" s="2">
        <v>40795</v>
      </c>
      <c r="C975">
        <v>2.9799999669194221E-2</v>
      </c>
      <c r="D975">
        <v>11.046699523925779</v>
      </c>
      <c r="E975">
        <v>7707.669921875</v>
      </c>
      <c r="F975" s="20">
        <f t="shared" si="44"/>
        <v>20.792505546535086</v>
      </c>
      <c r="G975">
        <v>5.0300002098083496</v>
      </c>
      <c r="H975">
        <v>104.58599853515619</v>
      </c>
      <c r="I975" s="19">
        <f t="shared" si="45"/>
        <v>38769.581324164756</v>
      </c>
      <c r="K975" s="70">
        <f t="shared" si="42"/>
        <v>-1</v>
      </c>
      <c r="L975" s="3">
        <f>IF(AND(O975&gt;0,O975&lt;366),+'PL2'!$N$3+1,IF(AND(O975&gt;365,O975&lt;731),+'PL2'!$O$3+1,IF(AND(O975&gt;730,O975&lt;1096),+'PL2'!$P$3+1,IF(AND(O975&gt;1095,O975&lt;1461),+'PL2'!$Q$3+1,IF(AND(O975&gt;1460,O975&lt;3000),+'PL2'!$R$3+1,0)))))</f>
        <v>0</v>
      </c>
      <c r="M975" s="3">
        <f>IF(AND(O975&gt;0,O975&lt;366),+'PL2'!$N$2+1,IF(AND(O975&gt;365,O975&lt;731),+'PL2'!$O$2+1,IF(AND(O975&gt;730,O975&lt;1096),+'PL2'!$P$2+1,IF(AND(O975&gt;1095,O975&lt;1461),+'PL2'!$Q$2+1,IF(AND(O975&gt;1460,O975&lt;1826),+'PL2'!$R$2+1,IF(AND(O975&gt;1825,O975&lt;2190),+'PL2'!$S$2+1,0))))))</f>
        <v>0</v>
      </c>
      <c r="N975" s="70">
        <f t="shared" si="43"/>
        <v>-1</v>
      </c>
      <c r="O975" s="19" t="str">
        <f>IF(A975&gt;'PL2'!$C$2+553,IF(A975='PL2'!$C$2+554,1,O974+1), "")</f>
        <v/>
      </c>
    </row>
    <row r="976" spans="1:15" x14ac:dyDescent="0.55000000000000004">
      <c r="A976">
        <v>974</v>
      </c>
      <c r="B976" s="2">
        <v>40796</v>
      </c>
      <c r="C976">
        <v>2.9799999669194221E-2</v>
      </c>
      <c r="D976">
        <v>12.637399673461911</v>
      </c>
      <c r="E976">
        <v>6655.35986328125</v>
      </c>
      <c r="F976" s="20">
        <f t="shared" si="44"/>
        <v>15.693871116590156</v>
      </c>
      <c r="G976">
        <v>4.773900032043457</v>
      </c>
      <c r="H976">
        <v>74.920997619628906</v>
      </c>
      <c r="I976" s="19">
        <f t="shared" si="45"/>
        <v>31772.022664579097</v>
      </c>
      <c r="K976" s="70">
        <f t="shared" si="42"/>
        <v>-1</v>
      </c>
      <c r="L976" s="3">
        <f>IF(AND(O976&gt;0,O976&lt;366),+'PL2'!$N$3+1,IF(AND(O976&gt;365,O976&lt;731),+'PL2'!$O$3+1,IF(AND(O976&gt;730,O976&lt;1096),+'PL2'!$P$3+1,IF(AND(O976&gt;1095,O976&lt;1461),+'PL2'!$Q$3+1,IF(AND(O976&gt;1460,O976&lt;3000),+'PL2'!$R$3+1,0)))))</f>
        <v>0</v>
      </c>
      <c r="M976" s="3">
        <f>IF(AND(O976&gt;0,O976&lt;366),+'PL2'!$N$2+1,IF(AND(O976&gt;365,O976&lt;731),+'PL2'!$O$2+1,IF(AND(O976&gt;730,O976&lt;1096),+'PL2'!$P$2+1,IF(AND(O976&gt;1095,O976&lt;1461),+'PL2'!$Q$2+1,IF(AND(O976&gt;1460,O976&lt;1826),+'PL2'!$R$2+1,IF(AND(O976&gt;1825,O976&lt;2190),+'PL2'!$S$2+1,0))))))</f>
        <v>0</v>
      </c>
      <c r="N976" s="70">
        <f t="shared" si="43"/>
        <v>-1</v>
      </c>
      <c r="O976" s="19" t="str">
        <f>IF(A976&gt;'PL2'!$C$2+553,IF(A976='PL2'!$C$2+554,1,O975+1), "")</f>
        <v/>
      </c>
    </row>
    <row r="977" spans="1:15" x14ac:dyDescent="0.55000000000000004">
      <c r="A977">
        <v>975</v>
      </c>
      <c r="B977" s="2">
        <v>40797</v>
      </c>
      <c r="C977">
        <v>2.9799999669194221E-2</v>
      </c>
      <c r="D977">
        <v>12.637399673461911</v>
      </c>
      <c r="E977">
        <v>6255.10009765625</v>
      </c>
      <c r="F977" s="20">
        <f t="shared" si="44"/>
        <v>14.750026560635769</v>
      </c>
      <c r="G977">
        <v>5.8643999099731454</v>
      </c>
      <c r="H977">
        <v>86.500099182128906</v>
      </c>
      <c r="I977" s="19">
        <f t="shared" si="45"/>
        <v>36682.408449568327</v>
      </c>
      <c r="K977" s="70">
        <f t="shared" si="42"/>
        <v>-1</v>
      </c>
      <c r="L977" s="3">
        <f>IF(AND(O977&gt;0,O977&lt;366),+'PL2'!$N$3+1,IF(AND(O977&gt;365,O977&lt;731),+'PL2'!$O$3+1,IF(AND(O977&gt;730,O977&lt;1096),+'PL2'!$P$3+1,IF(AND(O977&gt;1095,O977&lt;1461),+'PL2'!$Q$3+1,IF(AND(O977&gt;1460,O977&lt;3000),+'PL2'!$R$3+1,0)))))</f>
        <v>0</v>
      </c>
      <c r="M977" s="3">
        <f>IF(AND(O977&gt;0,O977&lt;366),+'PL2'!$N$2+1,IF(AND(O977&gt;365,O977&lt;731),+'PL2'!$O$2+1,IF(AND(O977&gt;730,O977&lt;1096),+'PL2'!$P$2+1,IF(AND(O977&gt;1095,O977&lt;1461),+'PL2'!$Q$2+1,IF(AND(O977&gt;1460,O977&lt;1826),+'PL2'!$R$2+1,IF(AND(O977&gt;1825,O977&lt;2190),+'PL2'!$S$2+1,0))))))</f>
        <v>0</v>
      </c>
      <c r="N977" s="70">
        <f t="shared" si="43"/>
        <v>-1</v>
      </c>
      <c r="O977" s="19" t="str">
        <f>IF(A977&gt;'PL2'!$C$2+553,IF(A977='PL2'!$C$2+554,1,O976+1), "")</f>
        <v/>
      </c>
    </row>
    <row r="978" spans="1:15" x14ac:dyDescent="0.55000000000000004">
      <c r="A978">
        <v>976</v>
      </c>
      <c r="B978" s="2">
        <v>40798</v>
      </c>
      <c r="C978">
        <v>2.989999949932098E-2</v>
      </c>
      <c r="D978">
        <v>11.48859977722168</v>
      </c>
      <c r="E978">
        <v>6655.3701171875</v>
      </c>
      <c r="F978" s="20">
        <f t="shared" si="44"/>
        <v>17.321132864794226</v>
      </c>
      <c r="G978">
        <v>6.0780000686645508</v>
      </c>
      <c r="H978">
        <v>105.2779998779297</v>
      </c>
      <c r="I978" s="19">
        <f t="shared" si="45"/>
        <v>40451.340029253624</v>
      </c>
      <c r="K978" s="70">
        <f t="shared" si="42"/>
        <v>-1</v>
      </c>
      <c r="L978" s="3">
        <f>IF(AND(O978&gt;0,O978&lt;366),+'PL2'!$N$3+1,IF(AND(O978&gt;365,O978&lt;731),+'PL2'!$O$3+1,IF(AND(O978&gt;730,O978&lt;1096),+'PL2'!$P$3+1,IF(AND(O978&gt;1095,O978&lt;1461),+'PL2'!$Q$3+1,IF(AND(O978&gt;1460,O978&lt;3000),+'PL2'!$R$3+1,0)))))</f>
        <v>0</v>
      </c>
      <c r="M978" s="3">
        <f>IF(AND(O978&gt;0,O978&lt;366),+'PL2'!$N$2+1,IF(AND(O978&gt;365,O978&lt;731),+'PL2'!$O$2+1,IF(AND(O978&gt;730,O978&lt;1096),+'PL2'!$P$2+1,IF(AND(O978&gt;1095,O978&lt;1461),+'PL2'!$Q$2+1,IF(AND(O978&gt;1460,O978&lt;1826),+'PL2'!$R$2+1,IF(AND(O978&gt;1825,O978&lt;2190),+'PL2'!$S$2+1,0))))))</f>
        <v>0</v>
      </c>
      <c r="N978" s="70">
        <f t="shared" si="43"/>
        <v>-1</v>
      </c>
      <c r="O978" s="19" t="str">
        <f>IF(A978&gt;'PL2'!$C$2+553,IF(A978='PL2'!$C$2+554,1,O977+1), "")</f>
        <v/>
      </c>
    </row>
    <row r="979" spans="1:15" x14ac:dyDescent="0.55000000000000004">
      <c r="A979">
        <v>977</v>
      </c>
      <c r="B979" s="2">
        <v>40799</v>
      </c>
      <c r="C979">
        <v>2.989999949932098E-2</v>
      </c>
      <c r="D979">
        <v>11.48859977722168</v>
      </c>
      <c r="E979">
        <v>7104.16015625</v>
      </c>
      <c r="F979" s="20">
        <f t="shared" si="44"/>
        <v>18.489144824778624</v>
      </c>
      <c r="G979">
        <v>5.8000001907348633</v>
      </c>
      <c r="H979">
        <v>107.23699951171881</v>
      </c>
      <c r="I979" s="19">
        <f t="shared" si="45"/>
        <v>41204.130261261016</v>
      </c>
      <c r="K979" s="70">
        <f t="shared" si="42"/>
        <v>-1</v>
      </c>
      <c r="L979" s="3">
        <f>IF(AND(O979&gt;0,O979&lt;366),+'PL2'!$N$3+1,IF(AND(O979&gt;365,O979&lt;731),+'PL2'!$O$3+1,IF(AND(O979&gt;730,O979&lt;1096),+'PL2'!$P$3+1,IF(AND(O979&gt;1095,O979&lt;1461),+'PL2'!$Q$3+1,IF(AND(O979&gt;1460,O979&lt;3000),+'PL2'!$R$3+1,0)))))</f>
        <v>0</v>
      </c>
      <c r="M979" s="3">
        <f>IF(AND(O979&gt;0,O979&lt;366),+'PL2'!$N$2+1,IF(AND(O979&gt;365,O979&lt;731),+'PL2'!$O$2+1,IF(AND(O979&gt;730,O979&lt;1096),+'PL2'!$P$2+1,IF(AND(O979&gt;1095,O979&lt;1461),+'PL2'!$Q$2+1,IF(AND(O979&gt;1460,O979&lt;1826),+'PL2'!$R$2+1,IF(AND(O979&gt;1825,O979&lt;2190),+'PL2'!$S$2+1,0))))))</f>
        <v>0</v>
      </c>
      <c r="N979" s="70">
        <f t="shared" si="43"/>
        <v>-1</v>
      </c>
      <c r="O979" s="19" t="str">
        <f>IF(A979&gt;'PL2'!$C$2+553,IF(A979='PL2'!$C$2+554,1,O978+1), "")</f>
        <v/>
      </c>
    </row>
    <row r="980" spans="1:15" x14ac:dyDescent="0.55000000000000004">
      <c r="A980">
        <v>978</v>
      </c>
      <c r="B980" s="2">
        <v>40800</v>
      </c>
      <c r="C980">
        <v>2.989999949932098E-2</v>
      </c>
      <c r="D980">
        <v>13.263899803161619</v>
      </c>
      <c r="E980">
        <v>7303.77978515625</v>
      </c>
      <c r="F980" s="20">
        <f t="shared" si="44"/>
        <v>16.46446483765417</v>
      </c>
      <c r="G980">
        <v>5.6192998886108398</v>
      </c>
      <c r="H980">
        <v>92.518798828125</v>
      </c>
      <c r="I980" s="19">
        <f t="shared" si="45"/>
        <v>41042.128933166619</v>
      </c>
      <c r="K980" s="70">
        <f t="shared" si="42"/>
        <v>-1</v>
      </c>
      <c r="L980" s="3">
        <f>IF(AND(O980&gt;0,O980&lt;366),+'PL2'!$N$3+1,IF(AND(O980&gt;365,O980&lt;731),+'PL2'!$O$3+1,IF(AND(O980&gt;730,O980&lt;1096),+'PL2'!$P$3+1,IF(AND(O980&gt;1095,O980&lt;1461),+'PL2'!$Q$3+1,IF(AND(O980&gt;1460,O980&lt;3000),+'PL2'!$R$3+1,0)))))</f>
        <v>0</v>
      </c>
      <c r="M980" s="3">
        <f>IF(AND(O980&gt;0,O980&lt;366),+'PL2'!$N$2+1,IF(AND(O980&gt;365,O980&lt;731),+'PL2'!$O$2+1,IF(AND(O980&gt;730,O980&lt;1096),+'PL2'!$P$2+1,IF(AND(O980&gt;1095,O980&lt;1461),+'PL2'!$Q$2+1,IF(AND(O980&gt;1460,O980&lt;1826),+'PL2'!$R$2+1,IF(AND(O980&gt;1825,O980&lt;2190),+'PL2'!$S$2+1,0))))))</f>
        <v>0</v>
      </c>
      <c r="N980" s="70">
        <f t="shared" si="43"/>
        <v>-1</v>
      </c>
      <c r="O980" s="19" t="str">
        <f>IF(A980&gt;'PL2'!$C$2+553,IF(A980='PL2'!$C$2+554,1,O979+1), "")</f>
        <v/>
      </c>
    </row>
    <row r="981" spans="1:15" x14ac:dyDescent="0.55000000000000004">
      <c r="A981">
        <v>979</v>
      </c>
      <c r="B981" s="2">
        <v>40801</v>
      </c>
      <c r="C981">
        <v>2.999999932944775E-2</v>
      </c>
      <c r="D981">
        <v>13.263899803161619</v>
      </c>
      <c r="E981">
        <v>7807.31982421875</v>
      </c>
      <c r="F981" s="20">
        <f t="shared" si="44"/>
        <v>17.658425724500528</v>
      </c>
      <c r="G981">
        <v>4.8400001525878906</v>
      </c>
      <c r="H981">
        <v>85.466796875</v>
      </c>
      <c r="I981" s="19">
        <f t="shared" si="45"/>
        <v>37787.429140521213</v>
      </c>
      <c r="K981" s="70">
        <f t="shared" si="42"/>
        <v>-1</v>
      </c>
      <c r="L981" s="3">
        <f>IF(AND(O981&gt;0,O981&lt;366),+'PL2'!$N$3+1,IF(AND(O981&gt;365,O981&lt;731),+'PL2'!$O$3+1,IF(AND(O981&gt;730,O981&lt;1096),+'PL2'!$P$3+1,IF(AND(O981&gt;1095,O981&lt;1461),+'PL2'!$Q$3+1,IF(AND(O981&gt;1460,O981&lt;3000),+'PL2'!$R$3+1,0)))))</f>
        <v>0</v>
      </c>
      <c r="M981" s="3">
        <f>IF(AND(O981&gt;0,O981&lt;366),+'PL2'!$N$2+1,IF(AND(O981&gt;365,O981&lt;731),+'PL2'!$O$2+1,IF(AND(O981&gt;730,O981&lt;1096),+'PL2'!$P$2+1,IF(AND(O981&gt;1095,O981&lt;1461),+'PL2'!$Q$2+1,IF(AND(O981&gt;1460,O981&lt;1826),+'PL2'!$R$2+1,IF(AND(O981&gt;1825,O981&lt;2190),+'PL2'!$S$2+1,0))))))</f>
        <v>0</v>
      </c>
      <c r="N981" s="70">
        <f t="shared" si="43"/>
        <v>-1</v>
      </c>
      <c r="O981" s="19" t="str">
        <f>IF(A981&gt;'PL2'!$C$2+553,IF(A981='PL2'!$C$2+554,1,O980+1), "")</f>
        <v/>
      </c>
    </row>
    <row r="982" spans="1:15" x14ac:dyDescent="0.55000000000000004">
      <c r="A982">
        <v>980</v>
      </c>
      <c r="B982" s="2">
        <v>40802</v>
      </c>
      <c r="C982">
        <v>2.999999932944775E-2</v>
      </c>
      <c r="D982">
        <v>10.995100021362299</v>
      </c>
      <c r="E982">
        <v>5954.97021484375</v>
      </c>
      <c r="F982" s="20">
        <f t="shared" si="44"/>
        <v>16.248065238615183</v>
      </c>
      <c r="G982">
        <v>4.820000171661377</v>
      </c>
      <c r="H982">
        <v>78.315696716308594</v>
      </c>
      <c r="I982" s="19">
        <f t="shared" si="45"/>
        <v>28702.957457785262</v>
      </c>
      <c r="K982" s="70">
        <f t="shared" si="42"/>
        <v>-1</v>
      </c>
      <c r="L982" s="3">
        <f>IF(AND(O982&gt;0,O982&lt;366),+'PL2'!$N$3+1,IF(AND(O982&gt;365,O982&lt;731),+'PL2'!$O$3+1,IF(AND(O982&gt;730,O982&lt;1096),+'PL2'!$P$3+1,IF(AND(O982&gt;1095,O982&lt;1461),+'PL2'!$Q$3+1,IF(AND(O982&gt;1460,O982&lt;3000),+'PL2'!$R$3+1,0)))))</f>
        <v>0</v>
      </c>
      <c r="M982" s="3">
        <f>IF(AND(O982&gt;0,O982&lt;366),+'PL2'!$N$2+1,IF(AND(O982&gt;365,O982&lt;731),+'PL2'!$O$2+1,IF(AND(O982&gt;730,O982&lt;1096),+'PL2'!$P$2+1,IF(AND(O982&gt;1095,O982&lt;1461),+'PL2'!$Q$2+1,IF(AND(O982&gt;1460,O982&lt;1826),+'PL2'!$R$2+1,IF(AND(O982&gt;1825,O982&lt;2190),+'PL2'!$S$2+1,0))))))</f>
        <v>0</v>
      </c>
      <c r="N982" s="70">
        <f t="shared" si="43"/>
        <v>-1</v>
      </c>
      <c r="O982" s="19" t="str">
        <f>IF(A982&gt;'PL2'!$C$2+553,IF(A982='PL2'!$C$2+554,1,O981+1), "")</f>
        <v/>
      </c>
    </row>
    <row r="983" spans="1:15" x14ac:dyDescent="0.55000000000000004">
      <c r="A983">
        <v>981</v>
      </c>
      <c r="B983" s="2">
        <v>40803</v>
      </c>
      <c r="C983">
        <v>2.999999932944775E-2</v>
      </c>
      <c r="D983">
        <v>10.995100021362299</v>
      </c>
      <c r="E983">
        <v>6705.16015625</v>
      </c>
      <c r="F983" s="20">
        <f t="shared" si="44"/>
        <v>18.294949550301279</v>
      </c>
      <c r="G983">
        <v>4.7699999809265137</v>
      </c>
      <c r="H983">
        <v>87.266899108886719</v>
      </c>
      <c r="I983" s="19">
        <f t="shared" si="45"/>
        <v>31983.613817421719</v>
      </c>
      <c r="K983" s="70">
        <f t="shared" si="42"/>
        <v>-1</v>
      </c>
      <c r="L983" s="3">
        <f>IF(AND(O983&gt;0,O983&lt;366),+'PL2'!$N$3+1,IF(AND(O983&gt;365,O983&lt;731),+'PL2'!$O$3+1,IF(AND(O983&gt;730,O983&lt;1096),+'PL2'!$P$3+1,IF(AND(O983&gt;1095,O983&lt;1461),+'PL2'!$Q$3+1,IF(AND(O983&gt;1460,O983&lt;3000),+'PL2'!$R$3+1,0)))))</f>
        <v>0</v>
      </c>
      <c r="M983" s="3">
        <f>IF(AND(O983&gt;0,O983&lt;366),+'PL2'!$N$2+1,IF(AND(O983&gt;365,O983&lt;731),+'PL2'!$O$2+1,IF(AND(O983&gt;730,O983&lt;1096),+'PL2'!$P$2+1,IF(AND(O983&gt;1095,O983&lt;1461),+'PL2'!$Q$2+1,IF(AND(O983&gt;1460,O983&lt;1826),+'PL2'!$R$2+1,IF(AND(O983&gt;1825,O983&lt;2190),+'PL2'!$S$2+1,0))))))</f>
        <v>0</v>
      </c>
      <c r="N983" s="70">
        <f t="shared" si="43"/>
        <v>-1</v>
      </c>
      <c r="O983" s="19" t="str">
        <f>IF(A983&gt;'PL2'!$C$2+553,IF(A983='PL2'!$C$2+554,1,O982+1), "")</f>
        <v/>
      </c>
    </row>
    <row r="984" spans="1:15" x14ac:dyDescent="0.55000000000000004">
      <c r="A984">
        <v>982</v>
      </c>
      <c r="B984" s="2">
        <v>40804</v>
      </c>
      <c r="C984">
        <v>3.0099999159574509E-2</v>
      </c>
      <c r="D984">
        <v>14.57289981842041</v>
      </c>
      <c r="E984">
        <v>7905.3798828125</v>
      </c>
      <c r="F984" s="20">
        <f t="shared" si="44"/>
        <v>16.32838561944946</v>
      </c>
      <c r="G984">
        <v>5.1999998092651367</v>
      </c>
      <c r="H984">
        <v>84.907600402832031</v>
      </c>
      <c r="I984" s="19">
        <f t="shared" si="45"/>
        <v>41107.973882793449</v>
      </c>
      <c r="K984" s="70">
        <f t="shared" si="42"/>
        <v>-1</v>
      </c>
      <c r="L984" s="3">
        <f>IF(AND(O984&gt;0,O984&lt;366),+'PL2'!$N$3+1,IF(AND(O984&gt;365,O984&lt;731),+'PL2'!$O$3+1,IF(AND(O984&gt;730,O984&lt;1096),+'PL2'!$P$3+1,IF(AND(O984&gt;1095,O984&lt;1461),+'PL2'!$Q$3+1,IF(AND(O984&gt;1460,O984&lt;3000),+'PL2'!$R$3+1,0)))))</f>
        <v>0</v>
      </c>
      <c r="M984" s="3">
        <f>IF(AND(O984&gt;0,O984&lt;366),+'PL2'!$N$2+1,IF(AND(O984&gt;365,O984&lt;731),+'PL2'!$O$2+1,IF(AND(O984&gt;730,O984&lt;1096),+'PL2'!$P$2+1,IF(AND(O984&gt;1095,O984&lt;1461),+'PL2'!$Q$2+1,IF(AND(O984&gt;1460,O984&lt;1826),+'PL2'!$R$2+1,IF(AND(O984&gt;1825,O984&lt;2190),+'PL2'!$S$2+1,0))))))</f>
        <v>0</v>
      </c>
      <c r="N984" s="70">
        <f t="shared" si="43"/>
        <v>-1</v>
      </c>
      <c r="O984" s="19" t="str">
        <f>IF(A984&gt;'PL2'!$C$2+553,IF(A984='PL2'!$C$2+554,1,O983+1), "")</f>
        <v/>
      </c>
    </row>
    <row r="985" spans="1:15" x14ac:dyDescent="0.55000000000000004">
      <c r="A985">
        <v>983</v>
      </c>
      <c r="B985" s="2">
        <v>40805</v>
      </c>
      <c r="C985">
        <v>3.0099999159574509E-2</v>
      </c>
      <c r="D985">
        <v>14.57289981842041</v>
      </c>
      <c r="E985">
        <v>6355.93017578125</v>
      </c>
      <c r="F985" s="20">
        <f t="shared" si="44"/>
        <v>13.128031849056297</v>
      </c>
      <c r="G985">
        <v>5.4600000381469727</v>
      </c>
      <c r="H985">
        <v>71.679100036621094</v>
      </c>
      <c r="I985" s="19">
        <f t="shared" si="45"/>
        <v>34703.37900222512</v>
      </c>
      <c r="K985" s="70">
        <f t="shared" si="42"/>
        <v>-1</v>
      </c>
      <c r="L985" s="3">
        <f>IF(AND(O985&gt;0,O985&lt;366),+'PL2'!$N$3+1,IF(AND(O985&gt;365,O985&lt;731),+'PL2'!$O$3+1,IF(AND(O985&gt;730,O985&lt;1096),+'PL2'!$P$3+1,IF(AND(O985&gt;1095,O985&lt;1461),+'PL2'!$Q$3+1,IF(AND(O985&gt;1460,O985&lt;3000),+'PL2'!$R$3+1,0)))))</f>
        <v>0</v>
      </c>
      <c r="M985" s="3">
        <f>IF(AND(O985&gt;0,O985&lt;366),+'PL2'!$N$2+1,IF(AND(O985&gt;365,O985&lt;731),+'PL2'!$O$2+1,IF(AND(O985&gt;730,O985&lt;1096),+'PL2'!$P$2+1,IF(AND(O985&gt;1095,O985&lt;1461),+'PL2'!$Q$2+1,IF(AND(O985&gt;1460,O985&lt;1826),+'PL2'!$R$2+1,IF(AND(O985&gt;1825,O985&lt;2190),+'PL2'!$S$2+1,0))))))</f>
        <v>0</v>
      </c>
      <c r="N985" s="70">
        <f t="shared" si="43"/>
        <v>-1</v>
      </c>
      <c r="O985" s="19" t="str">
        <f>IF(A985&gt;'PL2'!$C$2+553,IF(A985='PL2'!$C$2+554,1,O984+1), "")</f>
        <v/>
      </c>
    </row>
    <row r="986" spans="1:15" x14ac:dyDescent="0.55000000000000004">
      <c r="A986">
        <v>984</v>
      </c>
      <c r="B986" s="2">
        <v>40806</v>
      </c>
      <c r="C986">
        <v>3.0099999159574509E-2</v>
      </c>
      <c r="D986">
        <v>12.129500389099119</v>
      </c>
      <c r="E986">
        <v>7006.56982421875</v>
      </c>
      <c r="F986" s="20">
        <f t="shared" si="44"/>
        <v>17.387174991149678</v>
      </c>
      <c r="G986">
        <v>6.1118998527526864</v>
      </c>
      <c r="H986">
        <v>106.2689971923828</v>
      </c>
      <c r="I986" s="19">
        <f t="shared" si="45"/>
        <v>42823.453076943995</v>
      </c>
      <c r="K986" s="70">
        <f t="shared" si="42"/>
        <v>-1</v>
      </c>
      <c r="L986" s="3">
        <f>IF(AND(O986&gt;0,O986&lt;366),+'PL2'!$N$3+1,IF(AND(O986&gt;365,O986&lt;731),+'PL2'!$O$3+1,IF(AND(O986&gt;730,O986&lt;1096),+'PL2'!$P$3+1,IF(AND(O986&gt;1095,O986&lt;1461),+'PL2'!$Q$3+1,IF(AND(O986&gt;1460,O986&lt;3000),+'PL2'!$R$3+1,0)))))</f>
        <v>0</v>
      </c>
      <c r="M986" s="3">
        <f>IF(AND(O986&gt;0,O986&lt;366),+'PL2'!$N$2+1,IF(AND(O986&gt;365,O986&lt;731),+'PL2'!$O$2+1,IF(AND(O986&gt;730,O986&lt;1096),+'PL2'!$P$2+1,IF(AND(O986&gt;1095,O986&lt;1461),+'PL2'!$Q$2+1,IF(AND(O986&gt;1460,O986&lt;1826),+'PL2'!$R$2+1,IF(AND(O986&gt;1825,O986&lt;2190),+'PL2'!$S$2+1,0))))))</f>
        <v>0</v>
      </c>
      <c r="N986" s="70">
        <f t="shared" si="43"/>
        <v>-1</v>
      </c>
      <c r="O986" s="19" t="str">
        <f>IF(A986&gt;'PL2'!$C$2+553,IF(A986='PL2'!$C$2+554,1,O985+1), "")</f>
        <v/>
      </c>
    </row>
    <row r="987" spans="1:15" x14ac:dyDescent="0.55000000000000004">
      <c r="A987">
        <v>985</v>
      </c>
      <c r="B987" s="2">
        <v>40807</v>
      </c>
      <c r="C987">
        <v>3.020000085234642E-2</v>
      </c>
      <c r="D987">
        <v>12.129500389099119</v>
      </c>
      <c r="E987">
        <v>7305.18017578125</v>
      </c>
      <c r="F987" s="20">
        <f t="shared" si="44"/>
        <v>18.188420005609441</v>
      </c>
      <c r="G987">
        <v>5.6114001274108887</v>
      </c>
      <c r="H987">
        <v>102.06199645996089</v>
      </c>
      <c r="I987" s="19">
        <f t="shared" si="45"/>
        <v>40992.288969138404</v>
      </c>
      <c r="K987" s="70">
        <f t="shared" si="42"/>
        <v>-1</v>
      </c>
      <c r="L987" s="3">
        <f>IF(AND(O987&gt;0,O987&lt;366),+'PL2'!$N$3+1,IF(AND(O987&gt;365,O987&lt;731),+'PL2'!$O$3+1,IF(AND(O987&gt;730,O987&lt;1096),+'PL2'!$P$3+1,IF(AND(O987&gt;1095,O987&lt;1461),+'PL2'!$Q$3+1,IF(AND(O987&gt;1460,O987&lt;3000),+'PL2'!$R$3+1,0)))))</f>
        <v>0</v>
      </c>
      <c r="M987" s="3">
        <f>IF(AND(O987&gt;0,O987&lt;366),+'PL2'!$N$2+1,IF(AND(O987&gt;365,O987&lt;731),+'PL2'!$O$2+1,IF(AND(O987&gt;730,O987&lt;1096),+'PL2'!$P$2+1,IF(AND(O987&gt;1095,O987&lt;1461),+'PL2'!$Q$2+1,IF(AND(O987&gt;1460,O987&lt;1826),+'PL2'!$R$2+1,IF(AND(O987&gt;1825,O987&lt;2190),+'PL2'!$S$2+1,0))))))</f>
        <v>0</v>
      </c>
      <c r="N987" s="70">
        <f t="shared" si="43"/>
        <v>-1</v>
      </c>
      <c r="O987" s="19" t="str">
        <f>IF(A987&gt;'PL2'!$C$2+553,IF(A987='PL2'!$C$2+554,1,O986+1), "")</f>
        <v/>
      </c>
    </row>
    <row r="988" spans="1:15" x14ac:dyDescent="0.55000000000000004">
      <c r="A988">
        <v>986</v>
      </c>
      <c r="B988" s="2">
        <v>40808</v>
      </c>
      <c r="C988">
        <v>3.020000085234642E-2</v>
      </c>
      <c r="D988">
        <v>13.089400291442869</v>
      </c>
      <c r="E988">
        <v>7403.77978515625</v>
      </c>
      <c r="F988" s="20">
        <f t="shared" si="44"/>
        <v>17.082077929000118</v>
      </c>
      <c r="G988">
        <v>5.427800178527832</v>
      </c>
      <c r="H988">
        <v>92.718101501464844</v>
      </c>
      <c r="I988" s="19">
        <f t="shared" si="45"/>
        <v>40186.237239651848</v>
      </c>
      <c r="K988" s="70">
        <f t="shared" si="42"/>
        <v>-1</v>
      </c>
      <c r="L988" s="3">
        <f>IF(AND(O988&gt;0,O988&lt;366),+'PL2'!$N$3+1,IF(AND(O988&gt;365,O988&lt;731),+'PL2'!$O$3+1,IF(AND(O988&gt;730,O988&lt;1096),+'PL2'!$P$3+1,IF(AND(O988&gt;1095,O988&lt;1461),+'PL2'!$Q$3+1,IF(AND(O988&gt;1460,O988&lt;3000),+'PL2'!$R$3+1,0)))))</f>
        <v>0</v>
      </c>
      <c r="M988" s="3">
        <f>IF(AND(O988&gt;0,O988&lt;366),+'PL2'!$N$2+1,IF(AND(O988&gt;365,O988&lt;731),+'PL2'!$O$2+1,IF(AND(O988&gt;730,O988&lt;1096),+'PL2'!$P$2+1,IF(AND(O988&gt;1095,O988&lt;1461),+'PL2'!$Q$2+1,IF(AND(O988&gt;1460,O988&lt;1826),+'PL2'!$R$2+1,IF(AND(O988&gt;1825,O988&lt;2190),+'PL2'!$S$2+1,0))))))</f>
        <v>0</v>
      </c>
      <c r="N988" s="70">
        <f t="shared" si="43"/>
        <v>-1</v>
      </c>
      <c r="O988" s="19" t="str">
        <f>IF(A988&gt;'PL2'!$C$2+553,IF(A988='PL2'!$C$2+554,1,O987+1), "")</f>
        <v/>
      </c>
    </row>
    <row r="989" spans="1:15" x14ac:dyDescent="0.55000000000000004">
      <c r="A989">
        <v>987</v>
      </c>
      <c r="B989" s="2">
        <v>40809</v>
      </c>
      <c r="C989">
        <v>3.020000085234642E-2</v>
      </c>
      <c r="D989">
        <v>13.089400291442869</v>
      </c>
      <c r="E989">
        <v>6654.22998046875</v>
      </c>
      <c r="F989" s="20">
        <f t="shared" si="44"/>
        <v>15.352708803109985</v>
      </c>
      <c r="G989">
        <v>5.545100212097168</v>
      </c>
      <c r="H989">
        <v>85.132301330566406</v>
      </c>
      <c r="I989" s="19">
        <f t="shared" si="45"/>
        <v>36898.372076040599</v>
      </c>
      <c r="K989" s="70">
        <f t="shared" si="42"/>
        <v>-1</v>
      </c>
      <c r="L989" s="3">
        <f>IF(AND(O989&gt;0,O989&lt;366),+'PL2'!$N$3+1,IF(AND(O989&gt;365,O989&lt;731),+'PL2'!$O$3+1,IF(AND(O989&gt;730,O989&lt;1096),+'PL2'!$P$3+1,IF(AND(O989&gt;1095,O989&lt;1461),+'PL2'!$Q$3+1,IF(AND(O989&gt;1460,O989&lt;3000),+'PL2'!$R$3+1,0)))))</f>
        <v>0</v>
      </c>
      <c r="M989" s="3">
        <f>IF(AND(O989&gt;0,O989&lt;366),+'PL2'!$N$2+1,IF(AND(O989&gt;365,O989&lt;731),+'PL2'!$O$2+1,IF(AND(O989&gt;730,O989&lt;1096),+'PL2'!$P$2+1,IF(AND(O989&gt;1095,O989&lt;1461),+'PL2'!$Q$2+1,IF(AND(O989&gt;1460,O989&lt;1826),+'PL2'!$R$2+1,IF(AND(O989&gt;1825,O989&lt;2190),+'PL2'!$S$2+1,0))))))</f>
        <v>0</v>
      </c>
      <c r="N989" s="70">
        <f t="shared" si="43"/>
        <v>-1</v>
      </c>
      <c r="O989" s="19" t="str">
        <f>IF(A989&gt;'PL2'!$C$2+553,IF(A989='PL2'!$C$2+554,1,O988+1), "")</f>
        <v/>
      </c>
    </row>
    <row r="990" spans="1:15" x14ac:dyDescent="0.55000000000000004">
      <c r="A990">
        <v>988</v>
      </c>
      <c r="B990" s="2">
        <v>40810</v>
      </c>
      <c r="C990">
        <v>3.0300000682473179E-2</v>
      </c>
      <c r="D990">
        <v>10.82059955596924</v>
      </c>
      <c r="E990">
        <v>6456.72021484375</v>
      </c>
      <c r="F990" s="20">
        <f t="shared" si="44"/>
        <v>18.080202109353444</v>
      </c>
      <c r="G990">
        <v>5.4682998657226563</v>
      </c>
      <c r="H990">
        <v>98.867996215820313</v>
      </c>
      <c r="I990" s="19">
        <f t="shared" si="45"/>
        <v>35307.282283838838</v>
      </c>
      <c r="K990" s="70">
        <f t="shared" si="42"/>
        <v>-1</v>
      </c>
      <c r="L990" s="3">
        <f>IF(AND(O990&gt;0,O990&lt;366),+'PL2'!$N$3+1,IF(AND(O990&gt;365,O990&lt;731),+'PL2'!$O$3+1,IF(AND(O990&gt;730,O990&lt;1096),+'PL2'!$P$3+1,IF(AND(O990&gt;1095,O990&lt;1461),+'PL2'!$Q$3+1,IF(AND(O990&gt;1460,O990&lt;3000),+'PL2'!$R$3+1,0)))))</f>
        <v>0</v>
      </c>
      <c r="M990" s="3">
        <f>IF(AND(O990&gt;0,O990&lt;366),+'PL2'!$N$2+1,IF(AND(O990&gt;365,O990&lt;731),+'PL2'!$O$2+1,IF(AND(O990&gt;730,O990&lt;1096),+'PL2'!$P$2+1,IF(AND(O990&gt;1095,O990&lt;1461),+'PL2'!$Q$2+1,IF(AND(O990&gt;1460,O990&lt;1826),+'PL2'!$R$2+1,IF(AND(O990&gt;1825,O990&lt;2190),+'PL2'!$S$2+1,0))))))</f>
        <v>0</v>
      </c>
      <c r="N990" s="70">
        <f t="shared" si="43"/>
        <v>-1</v>
      </c>
      <c r="O990" s="19" t="str">
        <f>IF(A990&gt;'PL2'!$C$2+553,IF(A990='PL2'!$C$2+554,1,O989+1), "")</f>
        <v/>
      </c>
    </row>
    <row r="991" spans="1:15" x14ac:dyDescent="0.55000000000000004">
      <c r="A991">
        <v>989</v>
      </c>
      <c r="B991" s="2">
        <v>40811</v>
      </c>
      <c r="C991">
        <v>3.0300000682473179E-2</v>
      </c>
      <c r="D991">
        <v>10.82059955596924</v>
      </c>
      <c r="E991">
        <v>6853.3701171875</v>
      </c>
      <c r="F991" s="20">
        <f t="shared" si="44"/>
        <v>19.190906950573492</v>
      </c>
      <c r="G991">
        <v>5.3299999237060547</v>
      </c>
      <c r="H991">
        <v>102.2880020141602</v>
      </c>
      <c r="I991" s="19">
        <f t="shared" si="45"/>
        <v>36528.46220173873</v>
      </c>
      <c r="K991" s="70">
        <f t="shared" si="42"/>
        <v>-1</v>
      </c>
      <c r="L991" s="3">
        <f>IF(AND(O991&gt;0,O991&lt;366),+'PL2'!$N$3+1,IF(AND(O991&gt;365,O991&lt;731),+'PL2'!$O$3+1,IF(AND(O991&gt;730,O991&lt;1096),+'PL2'!$P$3+1,IF(AND(O991&gt;1095,O991&lt;1461),+'PL2'!$Q$3+1,IF(AND(O991&gt;1460,O991&lt;3000),+'PL2'!$R$3+1,0)))))</f>
        <v>0</v>
      </c>
      <c r="M991" s="3">
        <f>IF(AND(O991&gt;0,O991&lt;366),+'PL2'!$N$2+1,IF(AND(O991&gt;365,O991&lt;731),+'PL2'!$O$2+1,IF(AND(O991&gt;730,O991&lt;1096),+'PL2'!$P$2+1,IF(AND(O991&gt;1095,O991&lt;1461),+'PL2'!$Q$2+1,IF(AND(O991&gt;1460,O991&lt;1826),+'PL2'!$R$2+1,IF(AND(O991&gt;1825,O991&lt;2190),+'PL2'!$S$2+1,0))))))</f>
        <v>0</v>
      </c>
      <c r="N991" s="70">
        <f t="shared" si="43"/>
        <v>-1</v>
      </c>
      <c r="O991" s="19" t="str">
        <f>IF(A991&gt;'PL2'!$C$2+553,IF(A991='PL2'!$C$2+554,1,O990+1), "")</f>
        <v/>
      </c>
    </row>
    <row r="992" spans="1:15" x14ac:dyDescent="0.55000000000000004">
      <c r="A992">
        <v>990</v>
      </c>
      <c r="B992" s="2">
        <v>40812</v>
      </c>
      <c r="C992">
        <v>3.0300000682473179E-2</v>
      </c>
      <c r="D992">
        <v>11.954999923706049</v>
      </c>
      <c r="E992">
        <v>6702.93994140625</v>
      </c>
      <c r="F992" s="20">
        <f t="shared" si="44"/>
        <v>16.988631208307478</v>
      </c>
      <c r="G992">
        <v>4.8696999549865723</v>
      </c>
      <c r="H992">
        <v>82.729499816894531</v>
      </c>
      <c r="I992" s="19">
        <f t="shared" si="45"/>
        <v>32641.306330943713</v>
      </c>
      <c r="K992" s="70">
        <f t="shared" si="42"/>
        <v>-1</v>
      </c>
      <c r="L992" s="3">
        <f>IF(AND(O992&gt;0,O992&lt;366),+'PL2'!$N$3+1,IF(AND(O992&gt;365,O992&lt;731),+'PL2'!$O$3+1,IF(AND(O992&gt;730,O992&lt;1096),+'PL2'!$P$3+1,IF(AND(O992&gt;1095,O992&lt;1461),+'PL2'!$Q$3+1,IF(AND(O992&gt;1460,O992&lt;3000),+'PL2'!$R$3+1,0)))))</f>
        <v>0</v>
      </c>
      <c r="M992" s="3">
        <f>IF(AND(O992&gt;0,O992&lt;366),+'PL2'!$N$2+1,IF(AND(O992&gt;365,O992&lt;731),+'PL2'!$O$2+1,IF(AND(O992&gt;730,O992&lt;1096),+'PL2'!$P$2+1,IF(AND(O992&gt;1095,O992&lt;1461),+'PL2'!$Q$2+1,IF(AND(O992&gt;1460,O992&lt;1826),+'PL2'!$R$2+1,IF(AND(O992&gt;1825,O992&lt;2190),+'PL2'!$S$2+1,0))))))</f>
        <v>0</v>
      </c>
      <c r="N992" s="70">
        <f t="shared" si="43"/>
        <v>-1</v>
      </c>
      <c r="O992" s="19" t="str">
        <f>IF(A992&gt;'PL2'!$C$2+553,IF(A992='PL2'!$C$2+554,1,O991+1), "")</f>
        <v/>
      </c>
    </row>
    <row r="993" spans="1:15" x14ac:dyDescent="0.55000000000000004">
      <c r="A993">
        <v>991</v>
      </c>
      <c r="B993" s="2">
        <v>40813</v>
      </c>
      <c r="C993">
        <v>3.0400000512599949E-2</v>
      </c>
      <c r="D993">
        <v>11.954999923706049</v>
      </c>
      <c r="E993">
        <v>6654.68017578125</v>
      </c>
      <c r="F993" s="20">
        <f t="shared" si="44"/>
        <v>16.921980932328189</v>
      </c>
      <c r="G993">
        <v>4.9155998229980469</v>
      </c>
      <c r="H993">
        <v>83.18170166015625</v>
      </c>
      <c r="I993" s="19">
        <f t="shared" si="45"/>
        <v>32711.744694178924</v>
      </c>
      <c r="K993" s="70">
        <f t="shared" si="42"/>
        <v>-1</v>
      </c>
      <c r="L993" s="3">
        <f>IF(AND(O993&gt;0,O993&lt;366),+'PL2'!$N$3+1,IF(AND(O993&gt;365,O993&lt;731),+'PL2'!$O$3+1,IF(AND(O993&gt;730,O993&lt;1096),+'PL2'!$P$3+1,IF(AND(O993&gt;1095,O993&lt;1461),+'PL2'!$Q$3+1,IF(AND(O993&gt;1460,O993&lt;3000),+'PL2'!$R$3+1,0)))))</f>
        <v>0</v>
      </c>
      <c r="M993" s="3">
        <f>IF(AND(O993&gt;0,O993&lt;366),+'PL2'!$N$2+1,IF(AND(O993&gt;365,O993&lt;731),+'PL2'!$O$2+1,IF(AND(O993&gt;730,O993&lt;1096),+'PL2'!$P$2+1,IF(AND(O993&gt;1095,O993&lt;1461),+'PL2'!$Q$2+1,IF(AND(O993&gt;1460,O993&lt;1826),+'PL2'!$R$2+1,IF(AND(O993&gt;1825,O993&lt;2190),+'PL2'!$S$2+1,0))))))</f>
        <v>0</v>
      </c>
      <c r="N993" s="70">
        <f t="shared" si="43"/>
        <v>-1</v>
      </c>
      <c r="O993" s="19" t="str">
        <f>IF(A993&gt;'PL2'!$C$2+553,IF(A993='PL2'!$C$2+554,1,O992+1), "")</f>
        <v/>
      </c>
    </row>
    <row r="994" spans="1:15" x14ac:dyDescent="0.55000000000000004">
      <c r="A994">
        <v>992</v>
      </c>
      <c r="B994" s="2">
        <v>40814</v>
      </c>
      <c r="C994">
        <v>3.0400000512599949E-2</v>
      </c>
      <c r="D994">
        <v>11.605899810791019</v>
      </c>
      <c r="E994">
        <v>7354.3798828125</v>
      </c>
      <c r="F994" s="20">
        <f t="shared" si="44"/>
        <v>19.263749976497234</v>
      </c>
      <c r="G994">
        <v>4.7725000381469727</v>
      </c>
      <c r="H994">
        <v>91.936203002929688</v>
      </c>
      <c r="I994" s="19">
        <f t="shared" si="45"/>
        <v>35098.778271269985</v>
      </c>
      <c r="K994" s="70">
        <f t="shared" si="42"/>
        <v>-1</v>
      </c>
      <c r="L994" s="3">
        <f>IF(AND(O994&gt;0,O994&lt;366),+'PL2'!$N$3+1,IF(AND(O994&gt;365,O994&lt;731),+'PL2'!$O$3+1,IF(AND(O994&gt;730,O994&lt;1096),+'PL2'!$P$3+1,IF(AND(O994&gt;1095,O994&lt;1461),+'PL2'!$Q$3+1,IF(AND(O994&gt;1460,O994&lt;3000),+'PL2'!$R$3+1,0)))))</f>
        <v>0</v>
      </c>
      <c r="M994" s="3">
        <f>IF(AND(O994&gt;0,O994&lt;366),+'PL2'!$N$2+1,IF(AND(O994&gt;365,O994&lt;731),+'PL2'!$O$2+1,IF(AND(O994&gt;730,O994&lt;1096),+'PL2'!$P$2+1,IF(AND(O994&gt;1095,O994&lt;1461),+'PL2'!$Q$2+1,IF(AND(O994&gt;1460,O994&lt;1826),+'PL2'!$R$2+1,IF(AND(O994&gt;1825,O994&lt;2190),+'PL2'!$S$2+1,0))))))</f>
        <v>0</v>
      </c>
      <c r="N994" s="70">
        <f t="shared" si="43"/>
        <v>-1</v>
      </c>
      <c r="O994" s="19" t="str">
        <f>IF(A994&gt;'PL2'!$C$2+553,IF(A994='PL2'!$C$2+554,1,O993+1), "")</f>
        <v/>
      </c>
    </row>
    <row r="995" spans="1:15" x14ac:dyDescent="0.55000000000000004">
      <c r="A995">
        <v>993</v>
      </c>
      <c r="B995" s="2">
        <v>40815</v>
      </c>
      <c r="C995">
        <v>3.0400000512599949E-2</v>
      </c>
      <c r="D995">
        <v>11.605899810791019</v>
      </c>
      <c r="E995">
        <v>6253.39990234375</v>
      </c>
      <c r="F995" s="20">
        <f t="shared" si="44"/>
        <v>16.379889826378371</v>
      </c>
      <c r="G995">
        <v>4.7793998718261719</v>
      </c>
      <c r="H995">
        <v>78.286003112792969</v>
      </c>
      <c r="I995" s="19">
        <f t="shared" si="45"/>
        <v>29887.498691739514</v>
      </c>
      <c r="K995" s="70">
        <f t="shared" si="42"/>
        <v>-1</v>
      </c>
      <c r="L995" s="3">
        <f>IF(AND(O995&gt;0,O995&lt;366),+'PL2'!$N$3+1,IF(AND(O995&gt;365,O995&lt;731),+'PL2'!$O$3+1,IF(AND(O995&gt;730,O995&lt;1096),+'PL2'!$P$3+1,IF(AND(O995&gt;1095,O995&lt;1461),+'PL2'!$Q$3+1,IF(AND(O995&gt;1460,O995&lt;3000),+'PL2'!$R$3+1,0)))))</f>
        <v>0</v>
      </c>
      <c r="M995" s="3">
        <f>IF(AND(O995&gt;0,O995&lt;366),+'PL2'!$N$2+1,IF(AND(O995&gt;365,O995&lt;731),+'PL2'!$O$2+1,IF(AND(O995&gt;730,O995&lt;1096),+'PL2'!$P$2+1,IF(AND(O995&gt;1095,O995&lt;1461),+'PL2'!$Q$2+1,IF(AND(O995&gt;1460,O995&lt;1826),+'PL2'!$R$2+1,IF(AND(O995&gt;1825,O995&lt;2190),+'PL2'!$S$2+1,0))))))</f>
        <v>0</v>
      </c>
      <c r="N995" s="70">
        <f t="shared" si="43"/>
        <v>-1</v>
      </c>
      <c r="O995" s="19" t="str">
        <f>IF(A995&gt;'PL2'!$C$2+553,IF(A995='PL2'!$C$2+554,1,O994+1), "")</f>
        <v/>
      </c>
    </row>
    <row r="996" spans="1:15" x14ac:dyDescent="0.55000000000000004">
      <c r="A996">
        <v>994</v>
      </c>
      <c r="B996" s="2">
        <v>40816</v>
      </c>
      <c r="C996">
        <v>3.0500000342726711E-2</v>
      </c>
      <c r="D996">
        <v>10.32919979095459</v>
      </c>
      <c r="E996">
        <v>6103.60986328125</v>
      </c>
      <c r="F996" s="20">
        <f t="shared" si="44"/>
        <v>18.022703277070022</v>
      </c>
      <c r="G996">
        <v>5.1401000022888184</v>
      </c>
      <c r="H996">
        <v>92.638496398925781</v>
      </c>
      <c r="I996" s="19">
        <f t="shared" si="45"/>
        <v>31373.165072222007</v>
      </c>
      <c r="K996" s="70">
        <f t="shared" si="42"/>
        <v>-1</v>
      </c>
      <c r="L996" s="3">
        <f>IF(AND(O996&gt;0,O996&lt;366),+'PL2'!$N$3+1,IF(AND(O996&gt;365,O996&lt;731),+'PL2'!$O$3+1,IF(AND(O996&gt;730,O996&lt;1096),+'PL2'!$P$3+1,IF(AND(O996&gt;1095,O996&lt;1461),+'PL2'!$Q$3+1,IF(AND(O996&gt;1460,O996&lt;3000),+'PL2'!$R$3+1,0)))))</f>
        <v>0</v>
      </c>
      <c r="M996" s="3">
        <f>IF(AND(O996&gt;0,O996&lt;366),+'PL2'!$N$2+1,IF(AND(O996&gt;365,O996&lt;731),+'PL2'!$O$2+1,IF(AND(O996&gt;730,O996&lt;1096),+'PL2'!$P$2+1,IF(AND(O996&gt;1095,O996&lt;1461),+'PL2'!$Q$2+1,IF(AND(O996&gt;1460,O996&lt;1826),+'PL2'!$R$2+1,IF(AND(O996&gt;1825,O996&lt;2190),+'PL2'!$S$2+1,0))))))</f>
        <v>0</v>
      </c>
      <c r="N996" s="70">
        <f t="shared" si="43"/>
        <v>-1</v>
      </c>
      <c r="O996" s="19" t="str">
        <f>IF(A996&gt;'PL2'!$C$2+553,IF(A996='PL2'!$C$2+554,1,O995+1), "")</f>
        <v/>
      </c>
    </row>
    <row r="997" spans="1:15" x14ac:dyDescent="0.55000000000000004">
      <c r="A997">
        <v>995</v>
      </c>
      <c r="B997" s="2">
        <v>40817</v>
      </c>
      <c r="C997">
        <v>3.0500000342726711E-2</v>
      </c>
      <c r="D997">
        <v>10.32919979095459</v>
      </c>
      <c r="E997">
        <v>7153.64013671875</v>
      </c>
      <c r="F997" s="20">
        <f t="shared" si="44"/>
        <v>21.123226487760814</v>
      </c>
      <c r="G997">
        <v>5.0324001312255859</v>
      </c>
      <c r="H997">
        <v>106.30100250244141</v>
      </c>
      <c r="I997" s="19">
        <f t="shared" si="45"/>
        <v>35999.979562764056</v>
      </c>
      <c r="K997" s="70">
        <f t="shared" si="42"/>
        <v>-1</v>
      </c>
      <c r="L997" s="3">
        <f>IF(AND(O997&gt;0,O997&lt;366),+'PL2'!$N$3+1,IF(AND(O997&gt;365,O997&lt;731),+'PL2'!$O$3+1,IF(AND(O997&gt;730,O997&lt;1096),+'PL2'!$P$3+1,IF(AND(O997&gt;1095,O997&lt;1461),+'PL2'!$Q$3+1,IF(AND(O997&gt;1460,O997&lt;3000),+'PL2'!$R$3+1,0)))))</f>
        <v>0</v>
      </c>
      <c r="M997" s="3">
        <f>IF(AND(O997&gt;0,O997&lt;366),+'PL2'!$N$2+1,IF(AND(O997&gt;365,O997&lt;731),+'PL2'!$O$2+1,IF(AND(O997&gt;730,O997&lt;1096),+'PL2'!$P$2+1,IF(AND(O997&gt;1095,O997&lt;1461),+'PL2'!$Q$2+1,IF(AND(O997&gt;1460,O997&lt;1826),+'PL2'!$R$2+1,IF(AND(O997&gt;1825,O997&lt;2190),+'PL2'!$S$2+1,0))))))</f>
        <v>0</v>
      </c>
      <c r="N997" s="70">
        <f t="shared" si="43"/>
        <v>-1</v>
      </c>
      <c r="O997" s="19" t="str">
        <f>IF(A997&gt;'PL2'!$C$2+553,IF(A997='PL2'!$C$2+554,1,O996+1), "")</f>
        <v/>
      </c>
    </row>
    <row r="998" spans="1:15" x14ac:dyDescent="0.55000000000000004">
      <c r="A998">
        <v>996</v>
      </c>
      <c r="B998" s="2">
        <v>40818</v>
      </c>
      <c r="C998">
        <v>3.0500000342726711E-2</v>
      </c>
      <c r="D998">
        <v>11.00100040435791</v>
      </c>
      <c r="E998">
        <v>6053.18017578125</v>
      </c>
      <c r="F998" s="20">
        <f t="shared" si="44"/>
        <v>16.782291668926668</v>
      </c>
      <c r="G998">
        <v>5.0269999504089364</v>
      </c>
      <c r="H998">
        <v>84.364601135253906</v>
      </c>
      <c r="I998" s="19">
        <f t="shared" si="45"/>
        <v>30429.336443468699</v>
      </c>
      <c r="K998" s="70">
        <f t="shared" si="42"/>
        <v>-1</v>
      </c>
      <c r="L998" s="3">
        <f>IF(AND(O998&gt;0,O998&lt;366),+'PL2'!$N$3+1,IF(AND(O998&gt;365,O998&lt;731),+'PL2'!$O$3+1,IF(AND(O998&gt;730,O998&lt;1096),+'PL2'!$P$3+1,IF(AND(O998&gt;1095,O998&lt;1461),+'PL2'!$Q$3+1,IF(AND(O998&gt;1460,O998&lt;3000),+'PL2'!$R$3+1,0)))))</f>
        <v>0</v>
      </c>
      <c r="M998" s="3">
        <f>IF(AND(O998&gt;0,O998&lt;366),+'PL2'!$N$2+1,IF(AND(O998&gt;365,O998&lt;731),+'PL2'!$O$2+1,IF(AND(O998&gt;730,O998&lt;1096),+'PL2'!$P$2+1,IF(AND(O998&gt;1095,O998&lt;1461),+'PL2'!$Q$2+1,IF(AND(O998&gt;1460,O998&lt;1826),+'PL2'!$R$2+1,IF(AND(O998&gt;1825,O998&lt;2190),+'PL2'!$S$2+1,0))))))</f>
        <v>0</v>
      </c>
      <c r="N998" s="70">
        <f t="shared" si="43"/>
        <v>-1</v>
      </c>
      <c r="O998" s="19" t="str">
        <f>IF(A998&gt;'PL2'!$C$2+553,IF(A998='PL2'!$C$2+554,1,O997+1), "")</f>
        <v/>
      </c>
    </row>
    <row r="999" spans="1:15" x14ac:dyDescent="0.55000000000000004">
      <c r="A999">
        <v>997</v>
      </c>
      <c r="B999" s="2">
        <v>40819</v>
      </c>
      <c r="C999">
        <v>3.060000017285347E-2</v>
      </c>
      <c r="D999">
        <v>11.00100040435791</v>
      </c>
      <c r="E999">
        <v>7259.0400390625</v>
      </c>
      <c r="F999" s="20">
        <f t="shared" si="44"/>
        <v>20.191493344738905</v>
      </c>
      <c r="G999">
        <v>5.0240001678466797</v>
      </c>
      <c r="H999">
        <v>101.44200134277339</v>
      </c>
      <c r="I999" s="19">
        <f t="shared" si="45"/>
        <v>36469.418374655768</v>
      </c>
      <c r="K999" s="70">
        <f t="shared" si="42"/>
        <v>-1</v>
      </c>
      <c r="L999" s="3">
        <f>IF(AND(O999&gt;0,O999&lt;366),+'PL2'!$N$3+1,IF(AND(O999&gt;365,O999&lt;731),+'PL2'!$O$3+1,IF(AND(O999&gt;730,O999&lt;1096),+'PL2'!$P$3+1,IF(AND(O999&gt;1095,O999&lt;1461),+'PL2'!$Q$3+1,IF(AND(O999&gt;1460,O999&lt;3000),+'PL2'!$R$3+1,0)))))</f>
        <v>0</v>
      </c>
      <c r="M999" s="3">
        <f>IF(AND(O999&gt;0,O999&lt;366),+'PL2'!$N$2+1,IF(AND(O999&gt;365,O999&lt;731),+'PL2'!$O$2+1,IF(AND(O999&gt;730,O999&lt;1096),+'PL2'!$P$2+1,IF(AND(O999&gt;1095,O999&lt;1461),+'PL2'!$Q$2+1,IF(AND(O999&gt;1460,O999&lt;1826),+'PL2'!$R$2+1,IF(AND(O999&gt;1825,O999&lt;2190),+'PL2'!$S$2+1,0))))))</f>
        <v>0</v>
      </c>
      <c r="N999" s="70">
        <f t="shared" si="43"/>
        <v>-1</v>
      </c>
      <c r="O999" s="19" t="str">
        <f>IF(A999&gt;'PL2'!$C$2+553,IF(A999='PL2'!$C$2+554,1,O998+1), "")</f>
        <v/>
      </c>
    </row>
    <row r="1000" spans="1:15" x14ac:dyDescent="0.55000000000000004">
      <c r="A1000">
        <v>998</v>
      </c>
      <c r="B1000" s="2">
        <v>40820</v>
      </c>
      <c r="C1000">
        <v>3.060000017285347E-2</v>
      </c>
      <c r="D1000">
        <v>10.916999816894529</v>
      </c>
      <c r="E1000">
        <v>5603.669921875</v>
      </c>
      <c r="F1000" s="20">
        <f t="shared" si="44"/>
        <v>15.706906975726792</v>
      </c>
      <c r="G1000">
        <v>4.9600000381469727</v>
      </c>
      <c r="H1000">
        <v>77.906303405761719</v>
      </c>
      <c r="I1000" s="19">
        <f t="shared" si="45"/>
        <v>27794.203026263043</v>
      </c>
      <c r="K1000" s="70">
        <f t="shared" si="42"/>
        <v>-1</v>
      </c>
      <c r="L1000" s="3">
        <f>IF(AND(O1000&gt;0,O1000&lt;366),+'PL2'!$N$3+1,IF(AND(O1000&gt;365,O1000&lt;731),+'PL2'!$O$3+1,IF(AND(O1000&gt;730,O1000&lt;1096),+'PL2'!$P$3+1,IF(AND(O1000&gt;1095,O1000&lt;1461),+'PL2'!$Q$3+1,IF(AND(O1000&gt;1460,O1000&lt;3000),+'PL2'!$R$3+1,0)))))</f>
        <v>0</v>
      </c>
      <c r="M1000" s="3">
        <f>IF(AND(O1000&gt;0,O1000&lt;366),+'PL2'!$N$2+1,IF(AND(O1000&gt;365,O1000&lt;731),+'PL2'!$O$2+1,IF(AND(O1000&gt;730,O1000&lt;1096),+'PL2'!$P$2+1,IF(AND(O1000&gt;1095,O1000&lt;1461),+'PL2'!$Q$2+1,IF(AND(O1000&gt;1460,O1000&lt;1826),+'PL2'!$R$2+1,IF(AND(O1000&gt;1825,O1000&lt;2190),+'PL2'!$S$2+1,0))))))</f>
        <v>0</v>
      </c>
      <c r="N1000" s="70">
        <f t="shared" si="43"/>
        <v>-1</v>
      </c>
      <c r="O1000" s="19" t="str">
        <f>IF(A1000&gt;'PL2'!$C$2+553,IF(A1000='PL2'!$C$2+554,1,O999+1), "")</f>
        <v/>
      </c>
    </row>
    <row r="1001" spans="1:15" x14ac:dyDescent="0.55000000000000004">
      <c r="A1001">
        <v>999</v>
      </c>
      <c r="B1001" s="2">
        <v>40821</v>
      </c>
      <c r="C1001">
        <v>3.060000017285347E-2</v>
      </c>
      <c r="D1001">
        <v>10.916999816894529</v>
      </c>
      <c r="E1001">
        <v>7253.9599609375</v>
      </c>
      <c r="F1001" s="20">
        <f t="shared" si="44"/>
        <v>20.33261699931969</v>
      </c>
      <c r="G1001">
        <v>4.869999885559082</v>
      </c>
      <c r="H1001">
        <v>99.019798278808594</v>
      </c>
      <c r="I1001" s="19">
        <f t="shared" si="45"/>
        <v>35326.784179615788</v>
      </c>
      <c r="K1001" s="70">
        <f t="shared" si="42"/>
        <v>-1</v>
      </c>
      <c r="L1001" s="3">
        <f>IF(AND(O1001&gt;0,O1001&lt;366),+'PL2'!$N$3+1,IF(AND(O1001&gt;365,O1001&lt;731),+'PL2'!$O$3+1,IF(AND(O1001&gt;730,O1001&lt;1096),+'PL2'!$P$3+1,IF(AND(O1001&gt;1095,O1001&lt;1461),+'PL2'!$Q$3+1,IF(AND(O1001&gt;1460,O1001&lt;3000),+'PL2'!$R$3+1,0)))))</f>
        <v>0</v>
      </c>
      <c r="M1001" s="3">
        <f>IF(AND(O1001&gt;0,O1001&lt;366),+'PL2'!$N$2+1,IF(AND(O1001&gt;365,O1001&lt;731),+'PL2'!$O$2+1,IF(AND(O1001&gt;730,O1001&lt;1096),+'PL2'!$P$2+1,IF(AND(O1001&gt;1095,O1001&lt;1461),+'PL2'!$Q$2+1,IF(AND(O1001&gt;1460,O1001&lt;1826),+'PL2'!$R$2+1,IF(AND(O1001&gt;1825,O1001&lt;2190),+'PL2'!$S$2+1,0))))))</f>
        <v>0</v>
      </c>
      <c r="N1001" s="70">
        <f t="shared" si="43"/>
        <v>-1</v>
      </c>
      <c r="O1001" s="19" t="str">
        <f>IF(A1001&gt;'PL2'!$C$2+553,IF(A1001='PL2'!$C$2+554,1,O1000+1), "")</f>
        <v/>
      </c>
    </row>
    <row r="1002" spans="1:15" x14ac:dyDescent="0.55000000000000004">
      <c r="A1002">
        <v>1000</v>
      </c>
      <c r="B1002" s="2">
        <v>40822</v>
      </c>
      <c r="C1002">
        <v>3.0700000002980229E-2</v>
      </c>
      <c r="D1002">
        <v>11.16899967193604</v>
      </c>
      <c r="E1002">
        <v>6408.08984375</v>
      </c>
      <c r="F1002" s="20">
        <f t="shared" si="44"/>
        <v>17.613784940520244</v>
      </c>
      <c r="G1002">
        <v>4.7343997955322266</v>
      </c>
      <c r="H1002">
        <v>83.390701293945313</v>
      </c>
      <c r="I1002" s="19">
        <f t="shared" si="45"/>
        <v>30338.459246002138</v>
      </c>
      <c r="K1002" s="70">
        <f t="shared" si="42"/>
        <v>-1</v>
      </c>
      <c r="L1002" s="3">
        <f>IF(AND(O1002&gt;0,O1002&lt;366),+'PL2'!$N$3+1,IF(AND(O1002&gt;365,O1002&lt;731),+'PL2'!$O$3+1,IF(AND(O1002&gt;730,O1002&lt;1096),+'PL2'!$P$3+1,IF(AND(O1002&gt;1095,O1002&lt;1461),+'PL2'!$Q$3+1,IF(AND(O1002&gt;1460,O1002&lt;3000),+'PL2'!$R$3+1,0)))))</f>
        <v>0</v>
      </c>
      <c r="M1002" s="3">
        <f>IF(AND(O1002&gt;0,O1002&lt;366),+'PL2'!$N$2+1,IF(AND(O1002&gt;365,O1002&lt;731),+'PL2'!$O$2+1,IF(AND(O1002&gt;730,O1002&lt;1096),+'PL2'!$P$2+1,IF(AND(O1002&gt;1095,O1002&lt;1461),+'PL2'!$Q$2+1,IF(AND(O1002&gt;1460,O1002&lt;1826),+'PL2'!$R$2+1,IF(AND(O1002&gt;1825,O1002&lt;2190),+'PL2'!$S$2+1,0))))))</f>
        <v>0</v>
      </c>
      <c r="N1002" s="70">
        <f t="shared" si="43"/>
        <v>-1</v>
      </c>
      <c r="O1002" s="19" t="str">
        <f>IF(A1002&gt;'PL2'!$C$2+553,IF(A1002='PL2'!$C$2+554,1,O1001+1), "")</f>
        <v/>
      </c>
    </row>
    <row r="1003" spans="1:15" x14ac:dyDescent="0.55000000000000004">
      <c r="A1003">
        <v>1001</v>
      </c>
      <c r="B1003" s="2">
        <v>40823</v>
      </c>
      <c r="C1003">
        <v>3.0700000002980229E-2</v>
      </c>
      <c r="D1003">
        <v>11.16899967193604</v>
      </c>
      <c r="E1003">
        <v>6904.2900390625</v>
      </c>
      <c r="F1003" s="20">
        <f t="shared" si="44"/>
        <v>18.977680226133764</v>
      </c>
      <c r="G1003">
        <v>4.2727999687194824</v>
      </c>
      <c r="H1003">
        <v>81.087799072265625</v>
      </c>
      <c r="I1003" s="19">
        <f t="shared" si="45"/>
        <v>29500.650262936484</v>
      </c>
      <c r="K1003" s="70">
        <f t="shared" si="42"/>
        <v>-1</v>
      </c>
      <c r="L1003" s="3">
        <f>IF(AND(O1003&gt;0,O1003&lt;366),+'PL2'!$N$3+1,IF(AND(O1003&gt;365,O1003&lt;731),+'PL2'!$O$3+1,IF(AND(O1003&gt;730,O1003&lt;1096),+'PL2'!$P$3+1,IF(AND(O1003&gt;1095,O1003&lt;1461),+'PL2'!$Q$3+1,IF(AND(O1003&gt;1460,O1003&lt;3000),+'PL2'!$R$3+1,0)))))</f>
        <v>0</v>
      </c>
      <c r="M1003" s="3">
        <f>IF(AND(O1003&gt;0,O1003&lt;366),+'PL2'!$N$2+1,IF(AND(O1003&gt;365,O1003&lt;731),+'PL2'!$O$2+1,IF(AND(O1003&gt;730,O1003&lt;1096),+'PL2'!$P$2+1,IF(AND(O1003&gt;1095,O1003&lt;1461),+'PL2'!$Q$2+1,IF(AND(O1003&gt;1460,O1003&lt;1826),+'PL2'!$R$2+1,IF(AND(O1003&gt;1825,O1003&lt;2190),+'PL2'!$S$2+1,0))))))</f>
        <v>0</v>
      </c>
      <c r="N1003" s="70">
        <f t="shared" si="43"/>
        <v>-1</v>
      </c>
      <c r="O1003" s="19" t="str">
        <f>IF(A1003&gt;'PL2'!$C$2+553,IF(A1003='PL2'!$C$2+554,1,O1002+1), "")</f>
        <v/>
      </c>
    </row>
    <row r="1004" spans="1:15" x14ac:dyDescent="0.55000000000000004">
      <c r="A1004">
        <v>1002</v>
      </c>
      <c r="B1004" s="2">
        <v>40824</v>
      </c>
      <c r="C1004">
        <v>3.0700000002980229E-2</v>
      </c>
      <c r="D1004">
        <v>10.83310031890869</v>
      </c>
      <c r="E1004">
        <v>5953.31005859375</v>
      </c>
      <c r="F1004" s="20">
        <f t="shared" si="44"/>
        <v>16.871127695324621</v>
      </c>
      <c r="G1004">
        <v>4.007500171661377</v>
      </c>
      <c r="H1004">
        <v>67.611000061035156</v>
      </c>
      <c r="I1004" s="19">
        <f t="shared" si="45"/>
        <v>23857.891081767855</v>
      </c>
      <c r="K1004" s="70">
        <f t="shared" si="42"/>
        <v>-1</v>
      </c>
      <c r="L1004" s="3">
        <f>IF(AND(O1004&gt;0,O1004&lt;366),+'PL2'!$N$3+1,IF(AND(O1004&gt;365,O1004&lt;731),+'PL2'!$O$3+1,IF(AND(O1004&gt;730,O1004&lt;1096),+'PL2'!$P$3+1,IF(AND(O1004&gt;1095,O1004&lt;1461),+'PL2'!$Q$3+1,IF(AND(O1004&gt;1460,O1004&lt;3000),+'PL2'!$R$3+1,0)))))</f>
        <v>0</v>
      </c>
      <c r="M1004" s="3">
        <f>IF(AND(O1004&gt;0,O1004&lt;366),+'PL2'!$N$2+1,IF(AND(O1004&gt;365,O1004&lt;731),+'PL2'!$O$2+1,IF(AND(O1004&gt;730,O1004&lt;1096),+'PL2'!$P$2+1,IF(AND(O1004&gt;1095,O1004&lt;1461),+'PL2'!$Q$2+1,IF(AND(O1004&gt;1460,O1004&lt;1826),+'PL2'!$R$2+1,IF(AND(O1004&gt;1825,O1004&lt;2190),+'PL2'!$S$2+1,0))))))</f>
        <v>0</v>
      </c>
      <c r="N1004" s="70">
        <f t="shared" si="43"/>
        <v>-1</v>
      </c>
      <c r="O1004" s="19" t="str">
        <f>IF(A1004&gt;'PL2'!$C$2+553,IF(A1004='PL2'!$C$2+554,1,O1003+1), "")</f>
        <v/>
      </c>
    </row>
    <row r="1005" spans="1:15" x14ac:dyDescent="0.55000000000000004">
      <c r="A1005">
        <v>1003</v>
      </c>
      <c r="B1005" s="2">
        <v>40825</v>
      </c>
      <c r="C1005">
        <v>3.0799999833106991E-2</v>
      </c>
      <c r="D1005">
        <v>10.83310031890869</v>
      </c>
      <c r="E1005">
        <v>6352.93994140625</v>
      </c>
      <c r="F1005" s="20">
        <f t="shared" si="44"/>
        <v>18.062285345361115</v>
      </c>
      <c r="G1005">
        <v>4.1029000282287598</v>
      </c>
      <c r="H1005">
        <v>74.107803344726563</v>
      </c>
      <c r="I1005" s="19">
        <f t="shared" si="45"/>
        <v>26065.477464931319</v>
      </c>
      <c r="K1005" s="70">
        <f t="shared" ref="K1005:K1068" si="46">+L1005^(0.00273972602739726)-1</f>
        <v>-1</v>
      </c>
      <c r="L1005" s="3">
        <f>IF(AND(O1005&gt;0,O1005&lt;366),+'PL2'!$N$3+1,IF(AND(O1005&gt;365,O1005&lt;731),+'PL2'!$O$3+1,IF(AND(O1005&gt;730,O1005&lt;1096),+'PL2'!$P$3+1,IF(AND(O1005&gt;1095,O1005&lt;1461),+'PL2'!$Q$3+1,IF(AND(O1005&gt;1460,O1005&lt;3000),+'PL2'!$R$3+1,0)))))</f>
        <v>0</v>
      </c>
      <c r="M1005" s="3">
        <f>IF(AND(O1005&gt;0,O1005&lt;366),+'PL2'!$N$2+1,IF(AND(O1005&gt;365,O1005&lt;731),+'PL2'!$O$2+1,IF(AND(O1005&gt;730,O1005&lt;1096),+'PL2'!$P$2+1,IF(AND(O1005&gt;1095,O1005&lt;1461),+'PL2'!$Q$2+1,IF(AND(O1005&gt;1460,O1005&lt;1826),+'PL2'!$R$2+1,IF(AND(O1005&gt;1825,O1005&lt;2190),+'PL2'!$S$2+1,0))))))</f>
        <v>0</v>
      </c>
      <c r="N1005" s="70">
        <f t="shared" ref="N1005:N1068" si="47">+M1005^(0.00273972602739726)-1</f>
        <v>-1</v>
      </c>
      <c r="O1005" s="19" t="str">
        <f>IF(A1005&gt;'PL2'!$C$2+553,IF(A1005='PL2'!$C$2+554,1,O1004+1), "")</f>
        <v/>
      </c>
    </row>
    <row r="1006" spans="1:15" x14ac:dyDescent="0.55000000000000004">
      <c r="A1006">
        <v>1004</v>
      </c>
      <c r="B1006" s="2">
        <v>40826</v>
      </c>
      <c r="C1006">
        <v>3.0799999833106991E-2</v>
      </c>
      <c r="D1006">
        <v>9.9093198776245117</v>
      </c>
      <c r="E1006">
        <v>6153.35009765625</v>
      </c>
      <c r="F1006" s="20">
        <f t="shared" si="44"/>
        <v>19.125750739847383</v>
      </c>
      <c r="G1006">
        <v>4.0999999046325684</v>
      </c>
      <c r="H1006">
        <v>78.415603637695313</v>
      </c>
      <c r="I1006" s="19">
        <f t="shared" si="45"/>
        <v>25228.73481356143</v>
      </c>
      <c r="K1006" s="70">
        <f t="shared" si="46"/>
        <v>-1</v>
      </c>
      <c r="L1006" s="3">
        <f>IF(AND(O1006&gt;0,O1006&lt;366),+'PL2'!$N$3+1,IF(AND(O1006&gt;365,O1006&lt;731),+'PL2'!$O$3+1,IF(AND(O1006&gt;730,O1006&lt;1096),+'PL2'!$P$3+1,IF(AND(O1006&gt;1095,O1006&lt;1461),+'PL2'!$Q$3+1,IF(AND(O1006&gt;1460,O1006&lt;3000),+'PL2'!$R$3+1,0)))))</f>
        <v>0</v>
      </c>
      <c r="M1006" s="3">
        <f>IF(AND(O1006&gt;0,O1006&lt;366),+'PL2'!$N$2+1,IF(AND(O1006&gt;365,O1006&lt;731),+'PL2'!$O$2+1,IF(AND(O1006&gt;730,O1006&lt;1096),+'PL2'!$P$2+1,IF(AND(O1006&gt;1095,O1006&lt;1461),+'PL2'!$Q$2+1,IF(AND(O1006&gt;1460,O1006&lt;1826),+'PL2'!$R$2+1,IF(AND(O1006&gt;1825,O1006&lt;2190),+'PL2'!$S$2+1,0))))))</f>
        <v>0</v>
      </c>
      <c r="N1006" s="70">
        <f t="shared" si="47"/>
        <v>-1</v>
      </c>
      <c r="O1006" s="19" t="str">
        <f>IF(A1006&gt;'PL2'!$C$2+553,IF(A1006='PL2'!$C$2+554,1,O1005+1), "")</f>
        <v/>
      </c>
    </row>
    <row r="1007" spans="1:15" x14ac:dyDescent="0.55000000000000004">
      <c r="A1007">
        <v>1005</v>
      </c>
      <c r="B1007" s="2">
        <v>40827</v>
      </c>
      <c r="C1007">
        <v>3.0799999833106991E-2</v>
      </c>
      <c r="D1007">
        <v>9.9093198776245117</v>
      </c>
      <c r="E1007">
        <v>4655.240234375</v>
      </c>
      <c r="F1007" s="20">
        <f t="shared" si="44"/>
        <v>14.469348069546296</v>
      </c>
      <c r="G1007">
        <v>3.9307999610900879</v>
      </c>
      <c r="H1007">
        <v>56.8760986328125</v>
      </c>
      <c r="I1007" s="19">
        <f t="shared" si="45"/>
        <v>18298.818132146262</v>
      </c>
      <c r="K1007" s="70">
        <f t="shared" si="46"/>
        <v>-1</v>
      </c>
      <c r="L1007" s="3">
        <f>IF(AND(O1007&gt;0,O1007&lt;366),+'PL2'!$N$3+1,IF(AND(O1007&gt;365,O1007&lt;731),+'PL2'!$O$3+1,IF(AND(O1007&gt;730,O1007&lt;1096),+'PL2'!$P$3+1,IF(AND(O1007&gt;1095,O1007&lt;1461),+'PL2'!$Q$3+1,IF(AND(O1007&gt;1460,O1007&lt;3000),+'PL2'!$R$3+1,0)))))</f>
        <v>0</v>
      </c>
      <c r="M1007" s="3">
        <f>IF(AND(O1007&gt;0,O1007&lt;366),+'PL2'!$N$2+1,IF(AND(O1007&gt;365,O1007&lt;731),+'PL2'!$O$2+1,IF(AND(O1007&gt;730,O1007&lt;1096),+'PL2'!$P$2+1,IF(AND(O1007&gt;1095,O1007&lt;1461),+'PL2'!$Q$2+1,IF(AND(O1007&gt;1460,O1007&lt;1826),+'PL2'!$R$2+1,IF(AND(O1007&gt;1825,O1007&lt;2190),+'PL2'!$S$2+1,0))))))</f>
        <v>0</v>
      </c>
      <c r="N1007" s="70">
        <f t="shared" si="47"/>
        <v>-1</v>
      </c>
      <c r="O1007" s="19" t="str">
        <f>IF(A1007&gt;'PL2'!$C$2+553,IF(A1007='PL2'!$C$2+554,1,O1006+1), "")</f>
        <v/>
      </c>
    </row>
    <row r="1008" spans="1:15" x14ac:dyDescent="0.55000000000000004">
      <c r="A1008">
        <v>1006</v>
      </c>
      <c r="B1008" s="2">
        <v>40828</v>
      </c>
      <c r="C1008">
        <v>3.089999966323376E-2</v>
      </c>
      <c r="D1008">
        <v>9.9932899475097656</v>
      </c>
      <c r="E1008">
        <v>6004.6298828125</v>
      </c>
      <c r="F1008" s="20">
        <f t="shared" si="44"/>
        <v>18.566764532133405</v>
      </c>
      <c r="G1008">
        <v>4.1500000953674316</v>
      </c>
      <c r="H1008">
        <v>77.052101135253906</v>
      </c>
      <c r="I1008" s="19">
        <f t="shared" si="45"/>
        <v>24919.214586318005</v>
      </c>
      <c r="K1008" s="70">
        <f t="shared" si="46"/>
        <v>-1</v>
      </c>
      <c r="L1008" s="3">
        <f>IF(AND(O1008&gt;0,O1008&lt;366),+'PL2'!$N$3+1,IF(AND(O1008&gt;365,O1008&lt;731),+'PL2'!$O$3+1,IF(AND(O1008&gt;730,O1008&lt;1096),+'PL2'!$P$3+1,IF(AND(O1008&gt;1095,O1008&lt;1461),+'PL2'!$Q$3+1,IF(AND(O1008&gt;1460,O1008&lt;3000),+'PL2'!$R$3+1,0)))))</f>
        <v>0</v>
      </c>
      <c r="M1008" s="3">
        <f>IF(AND(O1008&gt;0,O1008&lt;366),+'PL2'!$N$2+1,IF(AND(O1008&gt;365,O1008&lt;731),+'PL2'!$O$2+1,IF(AND(O1008&gt;730,O1008&lt;1096),+'PL2'!$P$2+1,IF(AND(O1008&gt;1095,O1008&lt;1461),+'PL2'!$Q$2+1,IF(AND(O1008&gt;1460,O1008&lt;1826),+'PL2'!$R$2+1,IF(AND(O1008&gt;1825,O1008&lt;2190),+'PL2'!$S$2+1,0))))))</f>
        <v>0</v>
      </c>
      <c r="N1008" s="70">
        <f t="shared" si="47"/>
        <v>-1</v>
      </c>
      <c r="O1008" s="19" t="str">
        <f>IF(A1008&gt;'PL2'!$C$2+553,IF(A1008='PL2'!$C$2+554,1,O1007+1), "")</f>
        <v/>
      </c>
    </row>
    <row r="1009" spans="1:15" x14ac:dyDescent="0.55000000000000004">
      <c r="A1009">
        <v>1007</v>
      </c>
      <c r="B1009" s="2">
        <v>40829</v>
      </c>
      <c r="C1009">
        <v>3.089999966323376E-2</v>
      </c>
      <c r="D1009">
        <v>9.9932899475097656</v>
      </c>
      <c r="E1009">
        <v>4854.16015625</v>
      </c>
      <c r="F1009" s="20">
        <f t="shared" si="44"/>
        <v>15.009426123054173</v>
      </c>
      <c r="G1009">
        <v>4.0461997985839844</v>
      </c>
      <c r="H1009">
        <v>60.731098175048828</v>
      </c>
      <c r="I1009" s="19">
        <f t="shared" si="45"/>
        <v>19640.901846513152</v>
      </c>
      <c r="K1009" s="70">
        <f t="shared" si="46"/>
        <v>-1</v>
      </c>
      <c r="L1009" s="3">
        <f>IF(AND(O1009&gt;0,O1009&lt;366),+'PL2'!$N$3+1,IF(AND(O1009&gt;365,O1009&lt;731),+'PL2'!$O$3+1,IF(AND(O1009&gt;730,O1009&lt;1096),+'PL2'!$P$3+1,IF(AND(O1009&gt;1095,O1009&lt;1461),+'PL2'!$Q$3+1,IF(AND(O1009&gt;1460,O1009&lt;3000),+'PL2'!$R$3+1,0)))))</f>
        <v>0</v>
      </c>
      <c r="M1009" s="3">
        <f>IF(AND(O1009&gt;0,O1009&lt;366),+'PL2'!$N$2+1,IF(AND(O1009&gt;365,O1009&lt;731),+'PL2'!$O$2+1,IF(AND(O1009&gt;730,O1009&lt;1096),+'PL2'!$P$2+1,IF(AND(O1009&gt;1095,O1009&lt;1461),+'PL2'!$Q$2+1,IF(AND(O1009&gt;1460,O1009&lt;1826),+'PL2'!$R$2+1,IF(AND(O1009&gt;1825,O1009&lt;2190),+'PL2'!$S$2+1,0))))))</f>
        <v>0</v>
      </c>
      <c r="N1009" s="70">
        <f t="shared" si="47"/>
        <v>-1</v>
      </c>
      <c r="O1009" s="19" t="str">
        <f>IF(A1009&gt;'PL2'!$C$2+553,IF(A1009='PL2'!$C$2+554,1,O1008+1), "")</f>
        <v/>
      </c>
    </row>
    <row r="1010" spans="1:15" x14ac:dyDescent="0.55000000000000004">
      <c r="A1010">
        <v>1008</v>
      </c>
      <c r="B1010" s="2">
        <v>40830</v>
      </c>
      <c r="C1010">
        <v>3.089999966323376E-2</v>
      </c>
      <c r="D1010">
        <v>11.16899967193604</v>
      </c>
      <c r="E1010">
        <v>6953.41015625</v>
      </c>
      <c r="F1010" s="20">
        <f t="shared" si="44"/>
        <v>19.237208147326161</v>
      </c>
      <c r="G1010">
        <v>3.987900018692017</v>
      </c>
      <c r="H1010">
        <v>76.716102600097656</v>
      </c>
      <c r="I1010" s="19">
        <f t="shared" si="45"/>
        <v>27729.504492082637</v>
      </c>
      <c r="K1010" s="70">
        <f t="shared" si="46"/>
        <v>-1</v>
      </c>
      <c r="L1010" s="3">
        <f>IF(AND(O1010&gt;0,O1010&lt;366),+'PL2'!$N$3+1,IF(AND(O1010&gt;365,O1010&lt;731),+'PL2'!$O$3+1,IF(AND(O1010&gt;730,O1010&lt;1096),+'PL2'!$P$3+1,IF(AND(O1010&gt;1095,O1010&lt;1461),+'PL2'!$Q$3+1,IF(AND(O1010&gt;1460,O1010&lt;3000),+'PL2'!$R$3+1,0)))))</f>
        <v>0</v>
      </c>
      <c r="M1010" s="3">
        <f>IF(AND(O1010&gt;0,O1010&lt;366),+'PL2'!$N$2+1,IF(AND(O1010&gt;365,O1010&lt;731),+'PL2'!$O$2+1,IF(AND(O1010&gt;730,O1010&lt;1096),+'PL2'!$P$2+1,IF(AND(O1010&gt;1095,O1010&lt;1461),+'PL2'!$Q$2+1,IF(AND(O1010&gt;1460,O1010&lt;1826),+'PL2'!$R$2+1,IF(AND(O1010&gt;1825,O1010&lt;2190),+'PL2'!$S$2+1,0))))))</f>
        <v>0</v>
      </c>
      <c r="N1010" s="70">
        <f t="shared" si="47"/>
        <v>-1</v>
      </c>
      <c r="O1010" s="19" t="str">
        <f>IF(A1010&gt;'PL2'!$C$2+553,IF(A1010='PL2'!$C$2+554,1,O1009+1), "")</f>
        <v/>
      </c>
    </row>
    <row r="1011" spans="1:15" x14ac:dyDescent="0.55000000000000004">
      <c r="A1011">
        <v>1009</v>
      </c>
      <c r="B1011" s="2">
        <v>40831</v>
      </c>
      <c r="C1011">
        <v>3.0999999493360519E-2</v>
      </c>
      <c r="D1011">
        <v>11.16899967193604</v>
      </c>
      <c r="E1011">
        <v>6703.3798828125</v>
      </c>
      <c r="F1011" s="20">
        <f t="shared" si="44"/>
        <v>18.605495485252316</v>
      </c>
      <c r="G1011">
        <v>3.8420999050140381</v>
      </c>
      <c r="H1011">
        <v>71.484199523925781</v>
      </c>
      <c r="I1011" s="19">
        <f t="shared" si="45"/>
        <v>25755.05521102692</v>
      </c>
      <c r="K1011" s="70">
        <f t="shared" si="46"/>
        <v>-1</v>
      </c>
      <c r="L1011" s="3">
        <f>IF(AND(O1011&gt;0,O1011&lt;366),+'PL2'!$N$3+1,IF(AND(O1011&gt;365,O1011&lt;731),+'PL2'!$O$3+1,IF(AND(O1011&gt;730,O1011&lt;1096),+'PL2'!$P$3+1,IF(AND(O1011&gt;1095,O1011&lt;1461),+'PL2'!$Q$3+1,IF(AND(O1011&gt;1460,O1011&lt;3000),+'PL2'!$R$3+1,0)))))</f>
        <v>0</v>
      </c>
      <c r="M1011" s="3">
        <f>IF(AND(O1011&gt;0,O1011&lt;366),+'PL2'!$N$2+1,IF(AND(O1011&gt;365,O1011&lt;731),+'PL2'!$O$2+1,IF(AND(O1011&gt;730,O1011&lt;1096),+'PL2'!$P$2+1,IF(AND(O1011&gt;1095,O1011&lt;1461),+'PL2'!$Q$2+1,IF(AND(O1011&gt;1460,O1011&lt;1826),+'PL2'!$R$2+1,IF(AND(O1011&gt;1825,O1011&lt;2190),+'PL2'!$S$2+1,0))))))</f>
        <v>0</v>
      </c>
      <c r="N1011" s="70">
        <f t="shared" si="47"/>
        <v>-1</v>
      </c>
      <c r="O1011" s="19" t="str">
        <f>IF(A1011&gt;'PL2'!$C$2+553,IF(A1011='PL2'!$C$2+554,1,O1010+1), "")</f>
        <v/>
      </c>
    </row>
    <row r="1012" spans="1:15" x14ac:dyDescent="0.55000000000000004">
      <c r="A1012">
        <v>1010</v>
      </c>
      <c r="B1012" s="2">
        <v>40832</v>
      </c>
      <c r="C1012">
        <v>3.0999999493360519E-2</v>
      </c>
      <c r="D1012">
        <v>8.9770803451538086</v>
      </c>
      <c r="E1012">
        <v>5953.2099609375</v>
      </c>
      <c r="F1012" s="20">
        <f t="shared" si="44"/>
        <v>20.557853854183069</v>
      </c>
      <c r="G1012">
        <v>3.5569999217987061</v>
      </c>
      <c r="H1012">
        <v>73.124298095703125</v>
      </c>
      <c r="I1012" s="19">
        <f t="shared" si="45"/>
        <v>21175.567365505965</v>
      </c>
      <c r="K1012" s="70">
        <f t="shared" si="46"/>
        <v>-1</v>
      </c>
      <c r="L1012" s="3">
        <f>IF(AND(O1012&gt;0,O1012&lt;366),+'PL2'!$N$3+1,IF(AND(O1012&gt;365,O1012&lt;731),+'PL2'!$O$3+1,IF(AND(O1012&gt;730,O1012&lt;1096),+'PL2'!$P$3+1,IF(AND(O1012&gt;1095,O1012&lt;1461),+'PL2'!$Q$3+1,IF(AND(O1012&gt;1460,O1012&lt;3000),+'PL2'!$R$3+1,0)))))</f>
        <v>0</v>
      </c>
      <c r="M1012" s="3">
        <f>IF(AND(O1012&gt;0,O1012&lt;366),+'PL2'!$N$2+1,IF(AND(O1012&gt;365,O1012&lt;731),+'PL2'!$O$2+1,IF(AND(O1012&gt;730,O1012&lt;1096),+'PL2'!$P$2+1,IF(AND(O1012&gt;1095,O1012&lt;1461),+'PL2'!$Q$2+1,IF(AND(O1012&gt;1460,O1012&lt;1826),+'PL2'!$R$2+1,IF(AND(O1012&gt;1825,O1012&lt;2190),+'PL2'!$S$2+1,0))))))</f>
        <v>0</v>
      </c>
      <c r="N1012" s="70">
        <f t="shared" si="47"/>
        <v>-1</v>
      </c>
      <c r="O1012" s="19" t="str">
        <f>IF(A1012&gt;'PL2'!$C$2+553,IF(A1012='PL2'!$C$2+554,1,O1011+1), "")</f>
        <v/>
      </c>
    </row>
    <row r="1013" spans="1:15" x14ac:dyDescent="0.55000000000000004">
      <c r="A1013">
        <v>1011</v>
      </c>
      <c r="B1013" s="2">
        <v>40833</v>
      </c>
      <c r="C1013">
        <v>3.0999999493360519E-2</v>
      </c>
      <c r="D1013">
        <v>8.9770803451538086</v>
      </c>
      <c r="E1013">
        <v>5904.2998046875</v>
      </c>
      <c r="F1013" s="20">
        <f t="shared" si="44"/>
        <v>20.388955419427642</v>
      </c>
      <c r="G1013">
        <v>2.559999942779541</v>
      </c>
      <c r="H1013">
        <v>52.195701599121087</v>
      </c>
      <c r="I1013" s="19">
        <f t="shared" si="45"/>
        <v>15115.007162153255</v>
      </c>
      <c r="K1013" s="70">
        <f t="shared" si="46"/>
        <v>-1</v>
      </c>
      <c r="L1013" s="3">
        <f>IF(AND(O1013&gt;0,O1013&lt;366),+'PL2'!$N$3+1,IF(AND(O1013&gt;365,O1013&lt;731),+'PL2'!$O$3+1,IF(AND(O1013&gt;730,O1013&lt;1096),+'PL2'!$P$3+1,IF(AND(O1013&gt;1095,O1013&lt;1461),+'PL2'!$Q$3+1,IF(AND(O1013&gt;1460,O1013&lt;3000),+'PL2'!$R$3+1,0)))))</f>
        <v>0</v>
      </c>
      <c r="M1013" s="3">
        <f>IF(AND(O1013&gt;0,O1013&lt;366),+'PL2'!$N$2+1,IF(AND(O1013&gt;365,O1013&lt;731),+'PL2'!$O$2+1,IF(AND(O1013&gt;730,O1013&lt;1096),+'PL2'!$P$2+1,IF(AND(O1013&gt;1095,O1013&lt;1461),+'PL2'!$Q$2+1,IF(AND(O1013&gt;1460,O1013&lt;1826),+'PL2'!$R$2+1,IF(AND(O1013&gt;1825,O1013&lt;2190),+'PL2'!$S$2+1,0))))))</f>
        <v>0</v>
      </c>
      <c r="N1013" s="70">
        <f t="shared" si="47"/>
        <v>-1</v>
      </c>
      <c r="O1013" s="19" t="str">
        <f>IF(A1013&gt;'PL2'!$C$2+553,IF(A1013='PL2'!$C$2+554,1,O1012+1), "")</f>
        <v/>
      </c>
    </row>
    <row r="1014" spans="1:15" x14ac:dyDescent="0.55000000000000004">
      <c r="A1014">
        <v>1012</v>
      </c>
      <c r="B1014" s="2">
        <v>40834</v>
      </c>
      <c r="C1014">
        <v>3.1099999323487278E-2</v>
      </c>
      <c r="D1014">
        <v>9.2690200805664063</v>
      </c>
      <c r="E1014">
        <v>6002.89990234375</v>
      </c>
      <c r="F1014" s="20">
        <f t="shared" si="44"/>
        <v>20.141307417519837</v>
      </c>
      <c r="G1014">
        <v>2.4189999103546138</v>
      </c>
      <c r="H1014">
        <v>48.7218017578125</v>
      </c>
      <c r="I1014" s="19">
        <f t="shared" si="45"/>
        <v>14521.014325637252</v>
      </c>
      <c r="K1014" s="70">
        <f t="shared" si="46"/>
        <v>-1</v>
      </c>
      <c r="L1014" s="3">
        <f>IF(AND(O1014&gt;0,O1014&lt;366),+'PL2'!$N$3+1,IF(AND(O1014&gt;365,O1014&lt;731),+'PL2'!$O$3+1,IF(AND(O1014&gt;730,O1014&lt;1096),+'PL2'!$P$3+1,IF(AND(O1014&gt;1095,O1014&lt;1461),+'PL2'!$Q$3+1,IF(AND(O1014&gt;1460,O1014&lt;3000),+'PL2'!$R$3+1,0)))))</f>
        <v>0</v>
      </c>
      <c r="M1014" s="3">
        <f>IF(AND(O1014&gt;0,O1014&lt;366),+'PL2'!$N$2+1,IF(AND(O1014&gt;365,O1014&lt;731),+'PL2'!$O$2+1,IF(AND(O1014&gt;730,O1014&lt;1096),+'PL2'!$P$2+1,IF(AND(O1014&gt;1095,O1014&lt;1461),+'PL2'!$Q$2+1,IF(AND(O1014&gt;1460,O1014&lt;1826),+'PL2'!$R$2+1,IF(AND(O1014&gt;1825,O1014&lt;2190),+'PL2'!$S$2+1,0))))))</f>
        <v>0</v>
      </c>
      <c r="N1014" s="70">
        <f t="shared" si="47"/>
        <v>-1</v>
      </c>
      <c r="O1014" s="19" t="str">
        <f>IF(A1014&gt;'PL2'!$C$2+553,IF(A1014='PL2'!$C$2+554,1,O1013+1), "")</f>
        <v/>
      </c>
    </row>
    <row r="1015" spans="1:15" x14ac:dyDescent="0.55000000000000004">
      <c r="A1015">
        <v>1013</v>
      </c>
      <c r="B1015" s="2">
        <v>40835</v>
      </c>
      <c r="C1015">
        <v>3.1099999323487278E-2</v>
      </c>
      <c r="D1015">
        <v>9.2690200805664063</v>
      </c>
      <c r="E1015">
        <v>6653.259765625</v>
      </c>
      <c r="F1015" s="20">
        <f t="shared" si="44"/>
        <v>22.323435747404108</v>
      </c>
      <c r="G1015">
        <v>2.2699999809265141</v>
      </c>
      <c r="H1015">
        <v>50.674198150634773</v>
      </c>
      <c r="I1015" s="19">
        <f t="shared" si="45"/>
        <v>15102.899541067894</v>
      </c>
      <c r="K1015" s="70">
        <f t="shared" si="46"/>
        <v>-1</v>
      </c>
      <c r="L1015" s="3">
        <f>IF(AND(O1015&gt;0,O1015&lt;366),+'PL2'!$N$3+1,IF(AND(O1015&gt;365,O1015&lt;731),+'PL2'!$O$3+1,IF(AND(O1015&gt;730,O1015&lt;1096),+'PL2'!$P$3+1,IF(AND(O1015&gt;1095,O1015&lt;1461),+'PL2'!$Q$3+1,IF(AND(O1015&gt;1460,O1015&lt;3000),+'PL2'!$R$3+1,0)))))</f>
        <v>0</v>
      </c>
      <c r="M1015" s="3">
        <f>IF(AND(O1015&gt;0,O1015&lt;366),+'PL2'!$N$2+1,IF(AND(O1015&gt;365,O1015&lt;731),+'PL2'!$O$2+1,IF(AND(O1015&gt;730,O1015&lt;1096),+'PL2'!$P$2+1,IF(AND(O1015&gt;1095,O1015&lt;1461),+'PL2'!$Q$2+1,IF(AND(O1015&gt;1460,O1015&lt;1826),+'PL2'!$R$2+1,IF(AND(O1015&gt;1825,O1015&lt;2190),+'PL2'!$S$2+1,0))))))</f>
        <v>0</v>
      </c>
      <c r="N1015" s="70">
        <f t="shared" si="47"/>
        <v>-1</v>
      </c>
      <c r="O1015" s="19" t="str">
        <f>IF(A1015&gt;'PL2'!$C$2+553,IF(A1015='PL2'!$C$2+554,1,O1014+1), "")</f>
        <v/>
      </c>
    </row>
    <row r="1016" spans="1:15" x14ac:dyDescent="0.55000000000000004">
      <c r="A1016">
        <v>1014</v>
      </c>
      <c r="B1016" s="2">
        <v>40836</v>
      </c>
      <c r="C1016">
        <v>3.1099999323487278E-2</v>
      </c>
      <c r="D1016">
        <v>7.5173897743225098</v>
      </c>
      <c r="E1016">
        <v>5756.009765625</v>
      </c>
      <c r="F1016" s="20">
        <f t="shared" si="44"/>
        <v>23.813039524487973</v>
      </c>
      <c r="G1016">
        <v>2.348000049591064</v>
      </c>
      <c r="H1016">
        <v>55.912998199462891</v>
      </c>
      <c r="I1016" s="19">
        <f t="shared" si="45"/>
        <v>13515.111215134149</v>
      </c>
      <c r="K1016" s="70">
        <f t="shared" si="46"/>
        <v>-1</v>
      </c>
      <c r="L1016" s="3">
        <f>IF(AND(O1016&gt;0,O1016&lt;366),+'PL2'!$N$3+1,IF(AND(O1016&gt;365,O1016&lt;731),+'PL2'!$O$3+1,IF(AND(O1016&gt;730,O1016&lt;1096),+'PL2'!$P$3+1,IF(AND(O1016&gt;1095,O1016&lt;1461),+'PL2'!$Q$3+1,IF(AND(O1016&gt;1460,O1016&lt;3000),+'PL2'!$R$3+1,0)))))</f>
        <v>0</v>
      </c>
      <c r="M1016" s="3">
        <f>IF(AND(O1016&gt;0,O1016&lt;366),+'PL2'!$N$2+1,IF(AND(O1016&gt;365,O1016&lt;731),+'PL2'!$O$2+1,IF(AND(O1016&gt;730,O1016&lt;1096),+'PL2'!$P$2+1,IF(AND(O1016&gt;1095,O1016&lt;1461),+'PL2'!$Q$2+1,IF(AND(O1016&gt;1460,O1016&lt;1826),+'PL2'!$R$2+1,IF(AND(O1016&gt;1825,O1016&lt;2190),+'PL2'!$S$2+1,0))))))</f>
        <v>0</v>
      </c>
      <c r="N1016" s="70">
        <f t="shared" si="47"/>
        <v>-1</v>
      </c>
      <c r="O1016" s="19" t="str">
        <f>IF(A1016&gt;'PL2'!$C$2+553,IF(A1016='PL2'!$C$2+554,1,O1015+1), "")</f>
        <v/>
      </c>
    </row>
    <row r="1017" spans="1:15" x14ac:dyDescent="0.55000000000000004">
      <c r="A1017">
        <v>1015</v>
      </c>
      <c r="B1017" s="2">
        <v>40837</v>
      </c>
      <c r="C1017">
        <v>3.1199999153614041E-2</v>
      </c>
      <c r="D1017">
        <v>7.5173897743225098</v>
      </c>
      <c r="E1017">
        <v>6052.68017578125</v>
      </c>
      <c r="F1017" s="20">
        <f t="shared" si="44"/>
        <v>25.120902604586664</v>
      </c>
      <c r="G1017">
        <v>2.5699999332427979</v>
      </c>
      <c r="H1017">
        <v>64.560699462890625</v>
      </c>
      <c r="I1017" s="19">
        <f t="shared" si="45"/>
        <v>15555.387647697818</v>
      </c>
      <c r="K1017" s="70">
        <f t="shared" si="46"/>
        <v>-1</v>
      </c>
      <c r="L1017" s="3">
        <f>IF(AND(O1017&gt;0,O1017&lt;366),+'PL2'!$N$3+1,IF(AND(O1017&gt;365,O1017&lt;731),+'PL2'!$O$3+1,IF(AND(O1017&gt;730,O1017&lt;1096),+'PL2'!$P$3+1,IF(AND(O1017&gt;1095,O1017&lt;1461),+'PL2'!$Q$3+1,IF(AND(O1017&gt;1460,O1017&lt;3000),+'PL2'!$R$3+1,0)))))</f>
        <v>0</v>
      </c>
      <c r="M1017" s="3">
        <f>IF(AND(O1017&gt;0,O1017&lt;366),+'PL2'!$N$2+1,IF(AND(O1017&gt;365,O1017&lt;731),+'PL2'!$O$2+1,IF(AND(O1017&gt;730,O1017&lt;1096),+'PL2'!$P$2+1,IF(AND(O1017&gt;1095,O1017&lt;1461),+'PL2'!$Q$2+1,IF(AND(O1017&gt;1460,O1017&lt;1826),+'PL2'!$R$2+1,IF(AND(O1017&gt;1825,O1017&lt;2190),+'PL2'!$S$2+1,0))))))</f>
        <v>0</v>
      </c>
      <c r="N1017" s="70">
        <f t="shared" si="47"/>
        <v>-1</v>
      </c>
      <c r="O1017" s="19" t="str">
        <f>IF(A1017&gt;'PL2'!$C$2+553,IF(A1017='PL2'!$C$2+554,1,O1016+1), "")</f>
        <v/>
      </c>
    </row>
    <row r="1018" spans="1:15" x14ac:dyDescent="0.55000000000000004">
      <c r="A1018">
        <v>1016</v>
      </c>
      <c r="B1018" s="2">
        <v>40838</v>
      </c>
      <c r="C1018">
        <v>3.1199999153614041E-2</v>
      </c>
      <c r="D1018">
        <v>6.860529899597168</v>
      </c>
      <c r="E1018">
        <v>4902.81005859375</v>
      </c>
      <c r="F1018" s="20">
        <f t="shared" si="44"/>
        <v>22.296771811669718</v>
      </c>
      <c r="G1018">
        <v>3.1587998867034912</v>
      </c>
      <c r="H1018">
        <v>70.430999755859375</v>
      </c>
      <c r="I1018" s="19">
        <f t="shared" si="45"/>
        <v>15486.995857614675</v>
      </c>
      <c r="K1018" s="70">
        <f t="shared" si="46"/>
        <v>-1</v>
      </c>
      <c r="L1018" s="3">
        <f>IF(AND(O1018&gt;0,O1018&lt;366),+'PL2'!$N$3+1,IF(AND(O1018&gt;365,O1018&lt;731),+'PL2'!$O$3+1,IF(AND(O1018&gt;730,O1018&lt;1096),+'PL2'!$P$3+1,IF(AND(O1018&gt;1095,O1018&lt;1461),+'PL2'!$Q$3+1,IF(AND(O1018&gt;1460,O1018&lt;3000),+'PL2'!$R$3+1,0)))))</f>
        <v>0</v>
      </c>
      <c r="M1018" s="3">
        <f>IF(AND(O1018&gt;0,O1018&lt;366),+'PL2'!$N$2+1,IF(AND(O1018&gt;365,O1018&lt;731),+'PL2'!$O$2+1,IF(AND(O1018&gt;730,O1018&lt;1096),+'PL2'!$P$2+1,IF(AND(O1018&gt;1095,O1018&lt;1461),+'PL2'!$Q$2+1,IF(AND(O1018&gt;1460,O1018&lt;1826),+'PL2'!$R$2+1,IF(AND(O1018&gt;1825,O1018&lt;2190),+'PL2'!$S$2+1,0))))))</f>
        <v>0</v>
      </c>
      <c r="N1018" s="70">
        <f t="shared" si="47"/>
        <v>-1</v>
      </c>
      <c r="O1018" s="19" t="str">
        <f>IF(A1018&gt;'PL2'!$C$2+553,IF(A1018='PL2'!$C$2+554,1,O1017+1), "")</f>
        <v/>
      </c>
    </row>
    <row r="1019" spans="1:15" x14ac:dyDescent="0.55000000000000004">
      <c r="A1019">
        <v>1017</v>
      </c>
      <c r="B1019" s="2">
        <v>40839</v>
      </c>
      <c r="C1019">
        <v>3.1199999153614041E-2</v>
      </c>
      <c r="D1019">
        <v>6.860529899597168</v>
      </c>
      <c r="E1019">
        <v>5403.1201171875</v>
      </c>
      <c r="F1019" s="20">
        <f t="shared" si="44"/>
        <v>24.572058652936327</v>
      </c>
      <c r="G1019">
        <v>3.1700000762939449</v>
      </c>
      <c r="H1019">
        <v>77.893402099609375</v>
      </c>
      <c r="I1019" s="19">
        <f t="shared" si="45"/>
        <v>17127.891183709722</v>
      </c>
      <c r="K1019" s="70">
        <f t="shared" si="46"/>
        <v>-1</v>
      </c>
      <c r="L1019" s="3">
        <f>IF(AND(O1019&gt;0,O1019&lt;366),+'PL2'!$N$3+1,IF(AND(O1019&gt;365,O1019&lt;731),+'PL2'!$O$3+1,IF(AND(O1019&gt;730,O1019&lt;1096),+'PL2'!$P$3+1,IF(AND(O1019&gt;1095,O1019&lt;1461),+'PL2'!$Q$3+1,IF(AND(O1019&gt;1460,O1019&lt;3000),+'PL2'!$R$3+1,0)))))</f>
        <v>0</v>
      </c>
      <c r="M1019" s="3">
        <f>IF(AND(O1019&gt;0,O1019&lt;366),+'PL2'!$N$2+1,IF(AND(O1019&gt;365,O1019&lt;731),+'PL2'!$O$2+1,IF(AND(O1019&gt;730,O1019&lt;1096),+'PL2'!$P$2+1,IF(AND(O1019&gt;1095,O1019&lt;1461),+'PL2'!$Q$2+1,IF(AND(O1019&gt;1460,O1019&lt;1826),+'PL2'!$R$2+1,IF(AND(O1019&gt;1825,O1019&lt;2190),+'PL2'!$S$2+1,0))))))</f>
        <v>0</v>
      </c>
      <c r="N1019" s="70">
        <f t="shared" si="47"/>
        <v>-1</v>
      </c>
      <c r="O1019" s="19" t="str">
        <f>IF(A1019&gt;'PL2'!$C$2+553,IF(A1019='PL2'!$C$2+554,1,O1018+1), "")</f>
        <v/>
      </c>
    </row>
    <row r="1020" spans="1:15" x14ac:dyDescent="0.55000000000000004">
      <c r="A1020">
        <v>1018</v>
      </c>
      <c r="B1020" s="2">
        <v>40840</v>
      </c>
      <c r="C1020">
        <v>3.1300000846385963E-2</v>
      </c>
      <c r="D1020">
        <v>8.9770803451538086</v>
      </c>
      <c r="E1020">
        <v>6353.490234375</v>
      </c>
      <c r="F1020" s="20">
        <f t="shared" si="44"/>
        <v>22.152441781452634</v>
      </c>
      <c r="G1020">
        <v>2.5450000762939449</v>
      </c>
      <c r="H1020">
        <v>56.377998352050781</v>
      </c>
      <c r="I1020" s="19">
        <f t="shared" si="45"/>
        <v>16169.633131217208</v>
      </c>
      <c r="K1020" s="70">
        <f t="shared" si="46"/>
        <v>-1</v>
      </c>
      <c r="L1020" s="3">
        <f>IF(AND(O1020&gt;0,O1020&lt;366),+'PL2'!$N$3+1,IF(AND(O1020&gt;365,O1020&lt;731),+'PL2'!$O$3+1,IF(AND(O1020&gt;730,O1020&lt;1096),+'PL2'!$P$3+1,IF(AND(O1020&gt;1095,O1020&lt;1461),+'PL2'!$Q$3+1,IF(AND(O1020&gt;1460,O1020&lt;3000),+'PL2'!$R$3+1,0)))))</f>
        <v>0</v>
      </c>
      <c r="M1020" s="3">
        <f>IF(AND(O1020&gt;0,O1020&lt;366),+'PL2'!$N$2+1,IF(AND(O1020&gt;365,O1020&lt;731),+'PL2'!$O$2+1,IF(AND(O1020&gt;730,O1020&lt;1096),+'PL2'!$P$2+1,IF(AND(O1020&gt;1095,O1020&lt;1461),+'PL2'!$Q$2+1,IF(AND(O1020&gt;1460,O1020&lt;1826),+'PL2'!$R$2+1,IF(AND(O1020&gt;1825,O1020&lt;2190),+'PL2'!$S$2+1,0))))))</f>
        <v>0</v>
      </c>
      <c r="N1020" s="70">
        <f t="shared" si="47"/>
        <v>-1</v>
      </c>
      <c r="O1020" s="19" t="str">
        <f>IF(A1020&gt;'PL2'!$C$2+553,IF(A1020='PL2'!$C$2+554,1,O1019+1), "")</f>
        <v/>
      </c>
    </row>
    <row r="1021" spans="1:15" x14ac:dyDescent="0.55000000000000004">
      <c r="A1021">
        <v>1019</v>
      </c>
      <c r="B1021" s="2">
        <v>40841</v>
      </c>
      <c r="C1021">
        <v>3.1300000846385963E-2</v>
      </c>
      <c r="D1021">
        <v>8.9770803451538086</v>
      </c>
      <c r="E1021">
        <v>6452.740234375</v>
      </c>
      <c r="F1021" s="20">
        <f t="shared" si="44"/>
        <v>22.4984924977839</v>
      </c>
      <c r="G1021">
        <v>2.7699999809265141</v>
      </c>
      <c r="H1021">
        <v>62.32080078125</v>
      </c>
      <c r="I1021" s="19">
        <f t="shared" si="45"/>
        <v>17874.090326142501</v>
      </c>
      <c r="K1021" s="70">
        <f t="shared" si="46"/>
        <v>-1</v>
      </c>
      <c r="L1021" s="3">
        <f>IF(AND(O1021&gt;0,O1021&lt;366),+'PL2'!$N$3+1,IF(AND(O1021&gt;365,O1021&lt;731),+'PL2'!$O$3+1,IF(AND(O1021&gt;730,O1021&lt;1096),+'PL2'!$P$3+1,IF(AND(O1021&gt;1095,O1021&lt;1461),+'PL2'!$Q$3+1,IF(AND(O1021&gt;1460,O1021&lt;3000),+'PL2'!$R$3+1,0)))))</f>
        <v>0</v>
      </c>
      <c r="M1021" s="3">
        <f>IF(AND(O1021&gt;0,O1021&lt;366),+'PL2'!$N$2+1,IF(AND(O1021&gt;365,O1021&lt;731),+'PL2'!$O$2+1,IF(AND(O1021&gt;730,O1021&lt;1096),+'PL2'!$P$2+1,IF(AND(O1021&gt;1095,O1021&lt;1461),+'PL2'!$Q$2+1,IF(AND(O1021&gt;1460,O1021&lt;1826),+'PL2'!$R$2+1,IF(AND(O1021&gt;1825,O1021&lt;2190),+'PL2'!$S$2+1,0))))))</f>
        <v>0</v>
      </c>
      <c r="N1021" s="70">
        <f t="shared" si="47"/>
        <v>-1</v>
      </c>
      <c r="O1021" s="19" t="str">
        <f>IF(A1021&gt;'PL2'!$C$2+553,IF(A1021='PL2'!$C$2+554,1,O1020+1), "")</f>
        <v/>
      </c>
    </row>
    <row r="1022" spans="1:15" x14ac:dyDescent="0.55000000000000004">
      <c r="A1022">
        <v>1020</v>
      </c>
      <c r="B1022" s="2">
        <v>40842</v>
      </c>
      <c r="C1022">
        <v>3.1300000846385963E-2</v>
      </c>
      <c r="D1022">
        <v>7.9552998542785636</v>
      </c>
      <c r="E1022">
        <v>5853.08984375</v>
      </c>
      <c r="F1022" s="20">
        <f t="shared" si="44"/>
        <v>23.028888969511002</v>
      </c>
      <c r="G1022">
        <v>2.7730000019073491</v>
      </c>
      <c r="H1022">
        <v>63.859100341796882</v>
      </c>
      <c r="I1022" s="19">
        <f t="shared" si="45"/>
        <v>16230.618147882635</v>
      </c>
      <c r="K1022" s="70">
        <f t="shared" si="46"/>
        <v>-1</v>
      </c>
      <c r="L1022" s="3">
        <f>IF(AND(O1022&gt;0,O1022&lt;366),+'PL2'!$N$3+1,IF(AND(O1022&gt;365,O1022&lt;731),+'PL2'!$O$3+1,IF(AND(O1022&gt;730,O1022&lt;1096),+'PL2'!$P$3+1,IF(AND(O1022&gt;1095,O1022&lt;1461),+'PL2'!$Q$3+1,IF(AND(O1022&gt;1460,O1022&lt;3000),+'PL2'!$R$3+1,0)))))</f>
        <v>0</v>
      </c>
      <c r="M1022" s="3">
        <f>IF(AND(O1022&gt;0,O1022&lt;366),+'PL2'!$N$2+1,IF(AND(O1022&gt;365,O1022&lt;731),+'PL2'!$O$2+1,IF(AND(O1022&gt;730,O1022&lt;1096),+'PL2'!$P$2+1,IF(AND(O1022&gt;1095,O1022&lt;1461),+'PL2'!$Q$2+1,IF(AND(O1022&gt;1460,O1022&lt;1826),+'PL2'!$R$2+1,IF(AND(O1022&gt;1825,O1022&lt;2190),+'PL2'!$S$2+1,0))))))</f>
        <v>0</v>
      </c>
      <c r="N1022" s="70">
        <f t="shared" si="47"/>
        <v>-1</v>
      </c>
      <c r="O1022" s="19" t="str">
        <f>IF(A1022&gt;'PL2'!$C$2+553,IF(A1022='PL2'!$C$2+554,1,O1021+1), "")</f>
        <v/>
      </c>
    </row>
    <row r="1023" spans="1:15" x14ac:dyDescent="0.55000000000000004">
      <c r="A1023">
        <v>1021</v>
      </c>
      <c r="B1023" s="2">
        <v>40843</v>
      </c>
      <c r="C1023">
        <v>3.1399998813867569E-2</v>
      </c>
      <c r="D1023">
        <v>7.9552998542785636</v>
      </c>
      <c r="E1023">
        <v>5002.68017578125</v>
      </c>
      <c r="F1023" s="20">
        <f t="shared" si="44"/>
        <v>19.745849240516833</v>
      </c>
      <c r="G1023">
        <v>3.0399999618530269</v>
      </c>
      <c r="H1023">
        <v>60.027400970458977</v>
      </c>
      <c r="I1023" s="19">
        <f t="shared" si="45"/>
        <v>15208.147543537894</v>
      </c>
      <c r="K1023" s="70">
        <f t="shared" si="46"/>
        <v>-1</v>
      </c>
      <c r="L1023" s="3">
        <f>IF(AND(O1023&gt;0,O1023&lt;366),+'PL2'!$N$3+1,IF(AND(O1023&gt;365,O1023&lt;731),+'PL2'!$O$3+1,IF(AND(O1023&gt;730,O1023&lt;1096),+'PL2'!$P$3+1,IF(AND(O1023&gt;1095,O1023&lt;1461),+'PL2'!$Q$3+1,IF(AND(O1023&gt;1460,O1023&lt;3000),+'PL2'!$R$3+1,0)))))</f>
        <v>0</v>
      </c>
      <c r="M1023" s="3">
        <f>IF(AND(O1023&gt;0,O1023&lt;366),+'PL2'!$N$2+1,IF(AND(O1023&gt;365,O1023&lt;731),+'PL2'!$O$2+1,IF(AND(O1023&gt;730,O1023&lt;1096),+'PL2'!$P$2+1,IF(AND(O1023&gt;1095,O1023&lt;1461),+'PL2'!$Q$2+1,IF(AND(O1023&gt;1460,O1023&lt;1826),+'PL2'!$R$2+1,IF(AND(O1023&gt;1825,O1023&lt;2190),+'PL2'!$S$2+1,0))))))</f>
        <v>0</v>
      </c>
      <c r="N1023" s="70">
        <f t="shared" si="47"/>
        <v>-1</v>
      </c>
      <c r="O1023" s="19" t="str">
        <f>IF(A1023&gt;'PL2'!$C$2+553,IF(A1023='PL2'!$C$2+554,1,O1022+1), "")</f>
        <v/>
      </c>
    </row>
    <row r="1024" spans="1:15" x14ac:dyDescent="0.55000000000000004">
      <c r="A1024">
        <v>1022</v>
      </c>
      <c r="B1024" s="2">
        <v>40844</v>
      </c>
      <c r="C1024">
        <v>3.1399998813867569E-2</v>
      </c>
      <c r="D1024">
        <v>7.4444098472595206</v>
      </c>
      <c r="E1024">
        <v>5253.0400390625</v>
      </c>
      <c r="F1024" s="20">
        <f t="shared" si="44"/>
        <v>22.156954598151529</v>
      </c>
      <c r="G1024">
        <v>3.190000057220459</v>
      </c>
      <c r="H1024">
        <v>70.680702209472656</v>
      </c>
      <c r="I1024" s="19">
        <f t="shared" si="45"/>
        <v>16757.198025190737</v>
      </c>
      <c r="K1024" s="70">
        <f t="shared" si="46"/>
        <v>-1</v>
      </c>
      <c r="L1024" s="3">
        <f>IF(AND(O1024&gt;0,O1024&lt;366),+'PL2'!$N$3+1,IF(AND(O1024&gt;365,O1024&lt;731),+'PL2'!$O$3+1,IF(AND(O1024&gt;730,O1024&lt;1096),+'PL2'!$P$3+1,IF(AND(O1024&gt;1095,O1024&lt;1461),+'PL2'!$Q$3+1,IF(AND(O1024&gt;1460,O1024&lt;3000),+'PL2'!$R$3+1,0)))))</f>
        <v>0</v>
      </c>
      <c r="M1024" s="3">
        <f>IF(AND(O1024&gt;0,O1024&lt;366),+'PL2'!$N$2+1,IF(AND(O1024&gt;365,O1024&lt;731),+'PL2'!$O$2+1,IF(AND(O1024&gt;730,O1024&lt;1096),+'PL2'!$P$2+1,IF(AND(O1024&gt;1095,O1024&lt;1461),+'PL2'!$Q$2+1,IF(AND(O1024&gt;1460,O1024&lt;1826),+'PL2'!$R$2+1,IF(AND(O1024&gt;1825,O1024&lt;2190),+'PL2'!$S$2+1,0))))))</f>
        <v>0</v>
      </c>
      <c r="N1024" s="70">
        <f t="shared" si="47"/>
        <v>-1</v>
      </c>
      <c r="O1024" s="19" t="str">
        <f>IF(A1024&gt;'PL2'!$C$2+553,IF(A1024='PL2'!$C$2+554,1,O1023+1), "")</f>
        <v/>
      </c>
    </row>
    <row r="1025" spans="1:15" x14ac:dyDescent="0.55000000000000004">
      <c r="A1025">
        <v>1023</v>
      </c>
      <c r="B1025" s="2">
        <v>40845</v>
      </c>
      <c r="C1025">
        <v>3.1399998813867569E-2</v>
      </c>
      <c r="D1025">
        <v>7.4444098472595206</v>
      </c>
      <c r="E1025">
        <v>5653.47021484375</v>
      </c>
      <c r="F1025" s="20">
        <f t="shared" si="44"/>
        <v>23.845941005743889</v>
      </c>
      <c r="G1025">
        <v>3.5810999870300289</v>
      </c>
      <c r="H1025">
        <v>85.394699096679688</v>
      </c>
      <c r="I1025" s="19">
        <f t="shared" si="45"/>
        <v>20245.642113051606</v>
      </c>
      <c r="K1025" s="70">
        <f t="shared" si="46"/>
        <v>-1</v>
      </c>
      <c r="L1025" s="3">
        <f>IF(AND(O1025&gt;0,O1025&lt;366),+'PL2'!$N$3+1,IF(AND(O1025&gt;365,O1025&lt;731),+'PL2'!$O$3+1,IF(AND(O1025&gt;730,O1025&lt;1096),+'PL2'!$P$3+1,IF(AND(O1025&gt;1095,O1025&lt;1461),+'PL2'!$Q$3+1,IF(AND(O1025&gt;1460,O1025&lt;3000),+'PL2'!$R$3+1,0)))))</f>
        <v>0</v>
      </c>
      <c r="M1025" s="3">
        <f>IF(AND(O1025&gt;0,O1025&lt;366),+'PL2'!$N$2+1,IF(AND(O1025&gt;365,O1025&lt;731),+'PL2'!$O$2+1,IF(AND(O1025&gt;730,O1025&lt;1096),+'PL2'!$P$2+1,IF(AND(O1025&gt;1095,O1025&lt;1461),+'PL2'!$Q$2+1,IF(AND(O1025&gt;1460,O1025&lt;1826),+'PL2'!$R$2+1,IF(AND(O1025&gt;1825,O1025&lt;2190),+'PL2'!$S$2+1,0))))))</f>
        <v>0</v>
      </c>
      <c r="N1025" s="70">
        <f t="shared" si="47"/>
        <v>-1</v>
      </c>
      <c r="O1025" s="19" t="str">
        <f>IF(A1025&gt;'PL2'!$C$2+553,IF(A1025='PL2'!$C$2+554,1,O1024+1), "")</f>
        <v/>
      </c>
    </row>
    <row r="1026" spans="1:15" x14ac:dyDescent="0.55000000000000004">
      <c r="A1026">
        <v>1024</v>
      </c>
      <c r="B1026" s="2">
        <v>40846</v>
      </c>
      <c r="C1026">
        <v>3.1500000506639481E-2</v>
      </c>
      <c r="D1026">
        <v>7.0794901847839364</v>
      </c>
      <c r="E1026">
        <v>5553.27978515625</v>
      </c>
      <c r="F1026" s="20">
        <f t="shared" ref="F1026:F1089" si="48">+(C1026/D1026)*E1026</f>
        <v>24.709168524861994</v>
      </c>
      <c r="G1026">
        <v>3.2699999809265141</v>
      </c>
      <c r="H1026">
        <v>80.799003601074219</v>
      </c>
      <c r="I1026" s="19">
        <f t="shared" ref="I1026:I1089" si="49">+E1026*G1026</f>
        <v>18159.224791540535</v>
      </c>
      <c r="K1026" s="70">
        <f t="shared" si="46"/>
        <v>-1</v>
      </c>
      <c r="L1026" s="3">
        <f>IF(AND(O1026&gt;0,O1026&lt;366),+'PL2'!$N$3+1,IF(AND(O1026&gt;365,O1026&lt;731),+'PL2'!$O$3+1,IF(AND(O1026&gt;730,O1026&lt;1096),+'PL2'!$P$3+1,IF(AND(O1026&gt;1095,O1026&lt;1461),+'PL2'!$Q$3+1,IF(AND(O1026&gt;1460,O1026&lt;3000),+'PL2'!$R$3+1,0)))))</f>
        <v>0</v>
      </c>
      <c r="M1026" s="3">
        <f>IF(AND(O1026&gt;0,O1026&lt;366),+'PL2'!$N$2+1,IF(AND(O1026&gt;365,O1026&lt;731),+'PL2'!$O$2+1,IF(AND(O1026&gt;730,O1026&lt;1096),+'PL2'!$P$2+1,IF(AND(O1026&gt;1095,O1026&lt;1461),+'PL2'!$Q$2+1,IF(AND(O1026&gt;1460,O1026&lt;1826),+'PL2'!$R$2+1,IF(AND(O1026&gt;1825,O1026&lt;2190),+'PL2'!$S$2+1,0))))))</f>
        <v>0</v>
      </c>
      <c r="N1026" s="70">
        <f t="shared" si="47"/>
        <v>-1</v>
      </c>
      <c r="O1026" s="19" t="str">
        <f>IF(A1026&gt;'PL2'!$C$2+553,IF(A1026='PL2'!$C$2+554,1,O1025+1), "")</f>
        <v/>
      </c>
    </row>
    <row r="1027" spans="1:15" x14ac:dyDescent="0.55000000000000004">
      <c r="A1027">
        <v>1025</v>
      </c>
      <c r="B1027" s="2">
        <v>40847</v>
      </c>
      <c r="C1027">
        <v>3.1500000506639481E-2</v>
      </c>
      <c r="D1027">
        <v>7.0794901847839364</v>
      </c>
      <c r="E1027">
        <v>6553.1201171875</v>
      </c>
      <c r="F1027" s="20">
        <f t="shared" si="48"/>
        <v>29.157931097234169</v>
      </c>
      <c r="G1027">
        <v>3.247999906539917</v>
      </c>
      <c r="H1027">
        <v>94.705001831054688</v>
      </c>
      <c r="I1027" s="19">
        <f t="shared" si="49"/>
        <v>21284.53352816985</v>
      </c>
      <c r="K1027" s="70">
        <f t="shared" si="46"/>
        <v>-1</v>
      </c>
      <c r="L1027" s="3">
        <f>IF(AND(O1027&gt;0,O1027&lt;366),+'PL2'!$N$3+1,IF(AND(O1027&gt;365,O1027&lt;731),+'PL2'!$O$3+1,IF(AND(O1027&gt;730,O1027&lt;1096),+'PL2'!$P$3+1,IF(AND(O1027&gt;1095,O1027&lt;1461),+'PL2'!$Q$3+1,IF(AND(O1027&gt;1460,O1027&lt;3000),+'PL2'!$R$3+1,0)))))</f>
        <v>0</v>
      </c>
      <c r="M1027" s="3">
        <f>IF(AND(O1027&gt;0,O1027&lt;366),+'PL2'!$N$2+1,IF(AND(O1027&gt;365,O1027&lt;731),+'PL2'!$O$2+1,IF(AND(O1027&gt;730,O1027&lt;1096),+'PL2'!$P$2+1,IF(AND(O1027&gt;1095,O1027&lt;1461),+'PL2'!$Q$2+1,IF(AND(O1027&gt;1460,O1027&lt;1826),+'PL2'!$R$2+1,IF(AND(O1027&gt;1825,O1027&lt;2190),+'PL2'!$S$2+1,0))))))</f>
        <v>0</v>
      </c>
      <c r="N1027" s="70">
        <f t="shared" si="47"/>
        <v>-1</v>
      </c>
      <c r="O1027" s="19" t="str">
        <f>IF(A1027&gt;'PL2'!$C$2+553,IF(A1027='PL2'!$C$2+554,1,O1026+1), "")</f>
        <v/>
      </c>
    </row>
    <row r="1028" spans="1:15" x14ac:dyDescent="0.55000000000000004">
      <c r="A1028">
        <v>1026</v>
      </c>
      <c r="B1028" s="2">
        <v>40848</v>
      </c>
      <c r="C1028">
        <v>3.1500000506639481E-2</v>
      </c>
      <c r="D1028">
        <v>8.7343597412109375</v>
      </c>
      <c r="E1028">
        <v>7504.89990234375</v>
      </c>
      <c r="F1028" s="20">
        <f t="shared" si="48"/>
        <v>27.066019459982932</v>
      </c>
      <c r="G1028">
        <v>3.1500000953674321</v>
      </c>
      <c r="H1028">
        <v>85.258003234863281</v>
      </c>
      <c r="I1028" s="19">
        <f t="shared" si="49"/>
        <v>23640.435408105845</v>
      </c>
      <c r="K1028" s="70">
        <f t="shared" si="46"/>
        <v>-1</v>
      </c>
      <c r="L1028" s="3">
        <f>IF(AND(O1028&gt;0,O1028&lt;366),+'PL2'!$N$3+1,IF(AND(O1028&gt;365,O1028&lt;731),+'PL2'!$O$3+1,IF(AND(O1028&gt;730,O1028&lt;1096),+'PL2'!$P$3+1,IF(AND(O1028&gt;1095,O1028&lt;1461),+'PL2'!$Q$3+1,IF(AND(O1028&gt;1460,O1028&lt;3000),+'PL2'!$R$3+1,0)))))</f>
        <v>0</v>
      </c>
      <c r="M1028" s="3">
        <f>IF(AND(O1028&gt;0,O1028&lt;366),+'PL2'!$N$2+1,IF(AND(O1028&gt;365,O1028&lt;731),+'PL2'!$O$2+1,IF(AND(O1028&gt;730,O1028&lt;1096),+'PL2'!$P$2+1,IF(AND(O1028&gt;1095,O1028&lt;1461),+'PL2'!$Q$2+1,IF(AND(O1028&gt;1460,O1028&lt;1826),+'PL2'!$R$2+1,IF(AND(O1028&gt;1825,O1028&lt;2190),+'PL2'!$S$2+1,0))))))</f>
        <v>0</v>
      </c>
      <c r="N1028" s="70">
        <f t="shared" si="47"/>
        <v>-1</v>
      </c>
      <c r="O1028" s="19" t="str">
        <f>IF(A1028&gt;'PL2'!$C$2+553,IF(A1028='PL2'!$C$2+554,1,O1027+1), "")</f>
        <v/>
      </c>
    </row>
    <row r="1029" spans="1:15" x14ac:dyDescent="0.55000000000000004">
      <c r="A1029">
        <v>1027</v>
      </c>
      <c r="B1029" s="2">
        <v>40849</v>
      </c>
      <c r="C1029">
        <v>3.1599998474121087E-2</v>
      </c>
      <c r="D1029">
        <v>8.7343597412109375</v>
      </c>
      <c r="E1029">
        <v>7703.2998046875</v>
      </c>
      <c r="F1029" s="20">
        <f t="shared" si="48"/>
        <v>27.869731644471258</v>
      </c>
      <c r="G1029">
        <v>3.2543001174926758</v>
      </c>
      <c r="H1029">
        <v>90.696502685546875</v>
      </c>
      <c r="I1029" s="19">
        <f t="shared" si="49"/>
        <v>25068.849459475838</v>
      </c>
      <c r="K1029" s="70">
        <f t="shared" si="46"/>
        <v>-1</v>
      </c>
      <c r="L1029" s="3">
        <f>IF(AND(O1029&gt;0,O1029&lt;366),+'PL2'!$N$3+1,IF(AND(O1029&gt;365,O1029&lt;731),+'PL2'!$O$3+1,IF(AND(O1029&gt;730,O1029&lt;1096),+'PL2'!$P$3+1,IF(AND(O1029&gt;1095,O1029&lt;1461),+'PL2'!$Q$3+1,IF(AND(O1029&gt;1460,O1029&lt;3000),+'PL2'!$R$3+1,0)))))</f>
        <v>0</v>
      </c>
      <c r="M1029" s="3">
        <f>IF(AND(O1029&gt;0,O1029&lt;366),+'PL2'!$N$2+1,IF(AND(O1029&gt;365,O1029&lt;731),+'PL2'!$O$2+1,IF(AND(O1029&gt;730,O1029&lt;1096),+'PL2'!$P$2+1,IF(AND(O1029&gt;1095,O1029&lt;1461),+'PL2'!$Q$2+1,IF(AND(O1029&gt;1460,O1029&lt;1826),+'PL2'!$R$2+1,IF(AND(O1029&gt;1825,O1029&lt;2190),+'PL2'!$S$2+1,0))))))</f>
        <v>0</v>
      </c>
      <c r="N1029" s="70">
        <f t="shared" si="47"/>
        <v>-1</v>
      </c>
      <c r="O1029" s="19" t="str">
        <f>IF(A1029&gt;'PL2'!$C$2+553,IF(A1029='PL2'!$C$2+554,1,O1028+1), "")</f>
        <v/>
      </c>
    </row>
    <row r="1030" spans="1:15" x14ac:dyDescent="0.55000000000000004">
      <c r="A1030">
        <v>1028</v>
      </c>
      <c r="B1030" s="2">
        <v>40850</v>
      </c>
      <c r="C1030">
        <v>3.1599998474121087E-2</v>
      </c>
      <c r="D1030">
        <v>7.5977001190185547</v>
      </c>
      <c r="E1030">
        <v>6252.91015625</v>
      </c>
      <c r="F1030" s="20">
        <f t="shared" si="48"/>
        <v>26.00681104821501</v>
      </c>
      <c r="G1030">
        <v>3.151999950408936</v>
      </c>
      <c r="H1030">
        <v>81.973503112792969</v>
      </c>
      <c r="I1030" s="19">
        <f t="shared" si="49"/>
        <v>19709.172502411533</v>
      </c>
      <c r="K1030" s="70">
        <f t="shared" si="46"/>
        <v>-1</v>
      </c>
      <c r="L1030" s="3">
        <f>IF(AND(O1030&gt;0,O1030&lt;366),+'PL2'!$N$3+1,IF(AND(O1030&gt;365,O1030&lt;731),+'PL2'!$O$3+1,IF(AND(O1030&gt;730,O1030&lt;1096),+'PL2'!$P$3+1,IF(AND(O1030&gt;1095,O1030&lt;1461),+'PL2'!$Q$3+1,IF(AND(O1030&gt;1460,O1030&lt;3000),+'PL2'!$R$3+1,0)))))</f>
        <v>0</v>
      </c>
      <c r="M1030" s="3">
        <f>IF(AND(O1030&gt;0,O1030&lt;366),+'PL2'!$N$2+1,IF(AND(O1030&gt;365,O1030&lt;731),+'PL2'!$O$2+1,IF(AND(O1030&gt;730,O1030&lt;1096),+'PL2'!$P$2+1,IF(AND(O1030&gt;1095,O1030&lt;1461),+'PL2'!$Q$2+1,IF(AND(O1030&gt;1460,O1030&lt;1826),+'PL2'!$R$2+1,IF(AND(O1030&gt;1825,O1030&lt;2190),+'PL2'!$S$2+1,0))))))</f>
        <v>0</v>
      </c>
      <c r="N1030" s="70">
        <f t="shared" si="47"/>
        <v>-1</v>
      </c>
      <c r="O1030" s="19" t="str">
        <f>IF(A1030&gt;'PL2'!$C$2+553,IF(A1030='PL2'!$C$2+554,1,O1029+1), "")</f>
        <v/>
      </c>
    </row>
    <row r="1031" spans="1:15" x14ac:dyDescent="0.55000000000000004">
      <c r="A1031">
        <v>1029</v>
      </c>
      <c r="B1031" s="2">
        <v>40851</v>
      </c>
      <c r="C1031">
        <v>3.1599998474121087E-2</v>
      </c>
      <c r="D1031">
        <v>7.5977001190185547</v>
      </c>
      <c r="E1031">
        <v>7353.14990234375</v>
      </c>
      <c r="F1031" s="20">
        <f t="shared" si="48"/>
        <v>30.58287666716458</v>
      </c>
      <c r="G1031">
        <v>3.1089999675750728</v>
      </c>
      <c r="H1031">
        <v>95.082199096679688</v>
      </c>
      <c r="I1031" s="19">
        <f t="shared" si="49"/>
        <v>22860.942807961368</v>
      </c>
      <c r="K1031" s="70">
        <f t="shared" si="46"/>
        <v>-1</v>
      </c>
      <c r="L1031" s="3">
        <f>IF(AND(O1031&gt;0,O1031&lt;366),+'PL2'!$N$3+1,IF(AND(O1031&gt;365,O1031&lt;731),+'PL2'!$O$3+1,IF(AND(O1031&gt;730,O1031&lt;1096),+'PL2'!$P$3+1,IF(AND(O1031&gt;1095,O1031&lt;1461),+'PL2'!$Q$3+1,IF(AND(O1031&gt;1460,O1031&lt;3000),+'PL2'!$R$3+1,0)))))</f>
        <v>0</v>
      </c>
      <c r="M1031" s="3">
        <f>IF(AND(O1031&gt;0,O1031&lt;366),+'PL2'!$N$2+1,IF(AND(O1031&gt;365,O1031&lt;731),+'PL2'!$O$2+1,IF(AND(O1031&gt;730,O1031&lt;1096),+'PL2'!$P$2+1,IF(AND(O1031&gt;1095,O1031&lt;1461),+'PL2'!$Q$2+1,IF(AND(O1031&gt;1460,O1031&lt;1826),+'PL2'!$R$2+1,IF(AND(O1031&gt;1825,O1031&lt;2190),+'PL2'!$S$2+1,0))))))</f>
        <v>0</v>
      </c>
      <c r="N1031" s="70">
        <f t="shared" si="47"/>
        <v>-1</v>
      </c>
      <c r="O1031" s="19" t="str">
        <f>IF(A1031&gt;'PL2'!$C$2+553,IF(A1031='PL2'!$C$2+554,1,O1030+1), "")</f>
        <v/>
      </c>
    </row>
    <row r="1032" spans="1:15" x14ac:dyDescent="0.55000000000000004">
      <c r="A1032">
        <v>1030</v>
      </c>
      <c r="B1032" s="2">
        <v>40852</v>
      </c>
      <c r="C1032">
        <v>3.1700000166893012E-2</v>
      </c>
      <c r="D1032">
        <v>8.9736604690551758</v>
      </c>
      <c r="E1032">
        <v>7303.6201171875</v>
      </c>
      <c r="F1032" s="20">
        <f t="shared" si="48"/>
        <v>25.800481278755562</v>
      </c>
      <c r="G1032">
        <v>2.970000028610229</v>
      </c>
      <c r="H1032">
        <v>76.627403259277344</v>
      </c>
      <c r="I1032" s="19">
        <f t="shared" si="49"/>
        <v>21691.751957005119</v>
      </c>
      <c r="K1032" s="70">
        <f t="shared" si="46"/>
        <v>-1</v>
      </c>
      <c r="L1032" s="3">
        <f>IF(AND(O1032&gt;0,O1032&lt;366),+'PL2'!$N$3+1,IF(AND(O1032&gt;365,O1032&lt;731),+'PL2'!$O$3+1,IF(AND(O1032&gt;730,O1032&lt;1096),+'PL2'!$P$3+1,IF(AND(O1032&gt;1095,O1032&lt;1461),+'PL2'!$Q$3+1,IF(AND(O1032&gt;1460,O1032&lt;3000),+'PL2'!$R$3+1,0)))))</f>
        <v>0</v>
      </c>
      <c r="M1032" s="3">
        <f>IF(AND(O1032&gt;0,O1032&lt;366),+'PL2'!$N$2+1,IF(AND(O1032&gt;365,O1032&lt;731),+'PL2'!$O$2+1,IF(AND(O1032&gt;730,O1032&lt;1096),+'PL2'!$P$2+1,IF(AND(O1032&gt;1095,O1032&lt;1461),+'PL2'!$Q$2+1,IF(AND(O1032&gt;1460,O1032&lt;1826),+'PL2'!$R$2+1,IF(AND(O1032&gt;1825,O1032&lt;2190),+'PL2'!$S$2+1,0))))))</f>
        <v>0</v>
      </c>
      <c r="N1032" s="70">
        <f t="shared" si="47"/>
        <v>-1</v>
      </c>
      <c r="O1032" s="19" t="str">
        <f>IF(A1032&gt;'PL2'!$C$2+553,IF(A1032='PL2'!$C$2+554,1,O1031+1), "")</f>
        <v/>
      </c>
    </row>
    <row r="1033" spans="1:15" x14ac:dyDescent="0.55000000000000004">
      <c r="A1033">
        <v>1031</v>
      </c>
      <c r="B1033" s="2">
        <v>40853</v>
      </c>
      <c r="C1033">
        <v>3.1700000166893012E-2</v>
      </c>
      <c r="D1033">
        <v>8.9736604690551758</v>
      </c>
      <c r="E1033">
        <v>7202.3701171875</v>
      </c>
      <c r="F1033" s="20">
        <f t="shared" si="48"/>
        <v>25.44280950947412</v>
      </c>
      <c r="G1033">
        <v>2.9595999717712398</v>
      </c>
      <c r="H1033">
        <v>75.300498962402344</v>
      </c>
      <c r="I1033" s="19">
        <f t="shared" si="49"/>
        <v>21316.134395514146</v>
      </c>
      <c r="K1033" s="70">
        <f t="shared" si="46"/>
        <v>-1</v>
      </c>
      <c r="L1033" s="3">
        <f>IF(AND(O1033&gt;0,O1033&lt;366),+'PL2'!$N$3+1,IF(AND(O1033&gt;365,O1033&lt;731),+'PL2'!$O$3+1,IF(AND(O1033&gt;730,O1033&lt;1096),+'PL2'!$P$3+1,IF(AND(O1033&gt;1095,O1033&lt;1461),+'PL2'!$Q$3+1,IF(AND(O1033&gt;1460,O1033&lt;3000),+'PL2'!$R$3+1,0)))))</f>
        <v>0</v>
      </c>
      <c r="M1033" s="3">
        <f>IF(AND(O1033&gt;0,O1033&lt;366),+'PL2'!$N$2+1,IF(AND(O1033&gt;365,O1033&lt;731),+'PL2'!$O$2+1,IF(AND(O1033&gt;730,O1033&lt;1096),+'PL2'!$P$2+1,IF(AND(O1033&gt;1095,O1033&lt;1461),+'PL2'!$Q$2+1,IF(AND(O1033&gt;1460,O1033&lt;1826),+'PL2'!$R$2+1,IF(AND(O1033&gt;1825,O1033&lt;2190),+'PL2'!$S$2+1,0))))))</f>
        <v>0</v>
      </c>
      <c r="N1033" s="70">
        <f t="shared" si="47"/>
        <v>-1</v>
      </c>
      <c r="O1033" s="19" t="str">
        <f>IF(A1033&gt;'PL2'!$C$2+553,IF(A1033='PL2'!$C$2+554,1,O1032+1), "")</f>
        <v/>
      </c>
    </row>
    <row r="1034" spans="1:15" x14ac:dyDescent="0.55000000000000004">
      <c r="A1034">
        <v>1032</v>
      </c>
      <c r="B1034" s="2">
        <v>40854</v>
      </c>
      <c r="C1034">
        <v>3.1700000166893012E-2</v>
      </c>
      <c r="D1034">
        <v>7.8369998931884766</v>
      </c>
      <c r="E1034">
        <v>6603.47998046875</v>
      </c>
      <c r="F1034" s="20">
        <f t="shared" si="48"/>
        <v>26.710516694643996</v>
      </c>
      <c r="G1034">
        <v>3.0067999362945561</v>
      </c>
      <c r="H1034">
        <v>80.313201904296875</v>
      </c>
      <c r="I1034" s="19">
        <f t="shared" si="49"/>
        <v>19855.343184595815</v>
      </c>
      <c r="K1034" s="70">
        <f t="shared" si="46"/>
        <v>-1</v>
      </c>
      <c r="L1034" s="3">
        <f>IF(AND(O1034&gt;0,O1034&lt;366),+'PL2'!$N$3+1,IF(AND(O1034&gt;365,O1034&lt;731),+'PL2'!$O$3+1,IF(AND(O1034&gt;730,O1034&lt;1096),+'PL2'!$P$3+1,IF(AND(O1034&gt;1095,O1034&lt;1461),+'PL2'!$Q$3+1,IF(AND(O1034&gt;1460,O1034&lt;3000),+'PL2'!$R$3+1,0)))))</f>
        <v>0</v>
      </c>
      <c r="M1034" s="3">
        <f>IF(AND(O1034&gt;0,O1034&lt;366),+'PL2'!$N$2+1,IF(AND(O1034&gt;365,O1034&lt;731),+'PL2'!$O$2+1,IF(AND(O1034&gt;730,O1034&lt;1096),+'PL2'!$P$2+1,IF(AND(O1034&gt;1095,O1034&lt;1461),+'PL2'!$Q$2+1,IF(AND(O1034&gt;1460,O1034&lt;1826),+'PL2'!$R$2+1,IF(AND(O1034&gt;1825,O1034&lt;2190),+'PL2'!$S$2+1,0))))))</f>
        <v>0</v>
      </c>
      <c r="N1034" s="70">
        <f t="shared" si="47"/>
        <v>-1</v>
      </c>
      <c r="O1034" s="19" t="str">
        <f>IF(A1034&gt;'PL2'!$C$2+553,IF(A1034='PL2'!$C$2+554,1,O1033+1), "")</f>
        <v/>
      </c>
    </row>
    <row r="1035" spans="1:15" x14ac:dyDescent="0.55000000000000004">
      <c r="A1035">
        <v>1033</v>
      </c>
      <c r="B1035" s="2">
        <v>40855</v>
      </c>
      <c r="C1035">
        <v>3.1800001859664917E-2</v>
      </c>
      <c r="D1035">
        <v>7.8369998931884766</v>
      </c>
      <c r="E1035">
        <v>7454.169921875</v>
      </c>
      <c r="F1035" s="20">
        <f t="shared" si="48"/>
        <v>30.246602093730885</v>
      </c>
      <c r="G1035">
        <v>3.035000085830688</v>
      </c>
      <c r="H1035">
        <v>91.79840087890625</v>
      </c>
      <c r="I1035" s="19">
        <f t="shared" si="49"/>
        <v>22623.406352687158</v>
      </c>
      <c r="K1035" s="70">
        <f t="shared" si="46"/>
        <v>-1</v>
      </c>
      <c r="L1035" s="3">
        <f>IF(AND(O1035&gt;0,O1035&lt;366),+'PL2'!$N$3+1,IF(AND(O1035&gt;365,O1035&lt;731),+'PL2'!$O$3+1,IF(AND(O1035&gt;730,O1035&lt;1096),+'PL2'!$P$3+1,IF(AND(O1035&gt;1095,O1035&lt;1461),+'PL2'!$Q$3+1,IF(AND(O1035&gt;1460,O1035&lt;3000),+'PL2'!$R$3+1,0)))))</f>
        <v>0</v>
      </c>
      <c r="M1035" s="3">
        <f>IF(AND(O1035&gt;0,O1035&lt;366),+'PL2'!$N$2+1,IF(AND(O1035&gt;365,O1035&lt;731),+'PL2'!$O$2+1,IF(AND(O1035&gt;730,O1035&lt;1096),+'PL2'!$P$2+1,IF(AND(O1035&gt;1095,O1035&lt;1461),+'PL2'!$Q$2+1,IF(AND(O1035&gt;1460,O1035&lt;1826),+'PL2'!$R$2+1,IF(AND(O1035&gt;1825,O1035&lt;2190),+'PL2'!$S$2+1,0))))))</f>
        <v>0</v>
      </c>
      <c r="N1035" s="70">
        <f t="shared" si="47"/>
        <v>-1</v>
      </c>
      <c r="O1035" s="19" t="str">
        <f>IF(A1035&gt;'PL2'!$C$2+553,IF(A1035='PL2'!$C$2+554,1,O1034+1), "")</f>
        <v/>
      </c>
    </row>
    <row r="1036" spans="1:15" x14ac:dyDescent="0.55000000000000004">
      <c r="A1036">
        <v>1034</v>
      </c>
      <c r="B1036" s="2">
        <v>40856</v>
      </c>
      <c r="C1036">
        <v>3.1800001859664917E-2</v>
      </c>
      <c r="D1036">
        <v>10.110300064086911</v>
      </c>
      <c r="E1036">
        <v>8053.27978515625</v>
      </c>
      <c r="F1036" s="20">
        <f t="shared" si="48"/>
        <v>25.330040703148924</v>
      </c>
      <c r="G1036">
        <v>2.9500000476837158</v>
      </c>
      <c r="H1036">
        <v>74.723602294921875</v>
      </c>
      <c r="I1036" s="19">
        <f t="shared" si="49"/>
        <v>23757.175750221242</v>
      </c>
      <c r="K1036" s="70">
        <f t="shared" si="46"/>
        <v>-1</v>
      </c>
      <c r="L1036" s="3">
        <f>IF(AND(O1036&gt;0,O1036&lt;366),+'PL2'!$N$3+1,IF(AND(O1036&gt;365,O1036&lt;731),+'PL2'!$O$3+1,IF(AND(O1036&gt;730,O1036&lt;1096),+'PL2'!$P$3+1,IF(AND(O1036&gt;1095,O1036&lt;1461),+'PL2'!$Q$3+1,IF(AND(O1036&gt;1460,O1036&lt;3000),+'PL2'!$R$3+1,0)))))</f>
        <v>0</v>
      </c>
      <c r="M1036" s="3">
        <f>IF(AND(O1036&gt;0,O1036&lt;366),+'PL2'!$N$2+1,IF(AND(O1036&gt;365,O1036&lt;731),+'PL2'!$O$2+1,IF(AND(O1036&gt;730,O1036&lt;1096),+'PL2'!$P$2+1,IF(AND(O1036&gt;1095,O1036&lt;1461),+'PL2'!$Q$2+1,IF(AND(O1036&gt;1460,O1036&lt;1826),+'PL2'!$R$2+1,IF(AND(O1036&gt;1825,O1036&lt;2190),+'PL2'!$S$2+1,0))))))</f>
        <v>0</v>
      </c>
      <c r="N1036" s="70">
        <f t="shared" si="47"/>
        <v>-1</v>
      </c>
      <c r="O1036" s="19" t="str">
        <f>IF(A1036&gt;'PL2'!$C$2+553,IF(A1036='PL2'!$C$2+554,1,O1035+1), "")</f>
        <v/>
      </c>
    </row>
    <row r="1037" spans="1:15" x14ac:dyDescent="0.55000000000000004">
      <c r="A1037">
        <v>1035</v>
      </c>
      <c r="B1037" s="2">
        <v>40857</v>
      </c>
      <c r="C1037">
        <v>3.1800001859664917E-2</v>
      </c>
      <c r="D1037">
        <v>10.110300064086911</v>
      </c>
      <c r="E1037">
        <v>7053.33984375</v>
      </c>
      <c r="F1037" s="20">
        <f t="shared" si="48"/>
        <v>22.184922180977374</v>
      </c>
      <c r="G1037">
        <v>2.839900016784668</v>
      </c>
      <c r="H1037">
        <v>63.002998352050781</v>
      </c>
      <c r="I1037" s="19">
        <f t="shared" si="49"/>
        <v>20030.779940653592</v>
      </c>
      <c r="K1037" s="70">
        <f t="shared" si="46"/>
        <v>-1</v>
      </c>
      <c r="L1037" s="3">
        <f>IF(AND(O1037&gt;0,O1037&lt;366),+'PL2'!$N$3+1,IF(AND(O1037&gt;365,O1037&lt;731),+'PL2'!$O$3+1,IF(AND(O1037&gt;730,O1037&lt;1096),+'PL2'!$P$3+1,IF(AND(O1037&gt;1095,O1037&lt;1461),+'PL2'!$Q$3+1,IF(AND(O1037&gt;1460,O1037&lt;3000),+'PL2'!$R$3+1,0)))))</f>
        <v>0</v>
      </c>
      <c r="M1037" s="3">
        <f>IF(AND(O1037&gt;0,O1037&lt;366),+'PL2'!$N$2+1,IF(AND(O1037&gt;365,O1037&lt;731),+'PL2'!$O$2+1,IF(AND(O1037&gt;730,O1037&lt;1096),+'PL2'!$P$2+1,IF(AND(O1037&gt;1095,O1037&lt;1461),+'PL2'!$Q$2+1,IF(AND(O1037&gt;1460,O1037&lt;1826),+'PL2'!$R$2+1,IF(AND(O1037&gt;1825,O1037&lt;2190),+'PL2'!$S$2+1,0))))))</f>
        <v>0</v>
      </c>
      <c r="N1037" s="70">
        <f t="shared" si="47"/>
        <v>-1</v>
      </c>
      <c r="O1037" s="19" t="str">
        <f>IF(A1037&gt;'PL2'!$C$2+553,IF(A1037='PL2'!$C$2+554,1,O1036+1), "")</f>
        <v/>
      </c>
    </row>
    <row r="1038" spans="1:15" x14ac:dyDescent="0.55000000000000004">
      <c r="A1038">
        <v>1036</v>
      </c>
      <c r="B1038" s="2">
        <v>40858</v>
      </c>
      <c r="C1038">
        <v>3.189999982714653E-2</v>
      </c>
      <c r="D1038">
        <v>7.2985801696777344</v>
      </c>
      <c r="E1038">
        <v>5952.08984375</v>
      </c>
      <c r="F1038" s="20">
        <f t="shared" si="48"/>
        <v>26.014876944918086</v>
      </c>
      <c r="G1038">
        <v>3.0799999237060551</v>
      </c>
      <c r="H1038">
        <v>80.125801086425781</v>
      </c>
      <c r="I1038" s="19">
        <f t="shared" si="49"/>
        <v>18332.436264641587</v>
      </c>
      <c r="K1038" s="70">
        <f t="shared" si="46"/>
        <v>-1</v>
      </c>
      <c r="L1038" s="3">
        <f>IF(AND(O1038&gt;0,O1038&lt;366),+'PL2'!$N$3+1,IF(AND(O1038&gt;365,O1038&lt;731),+'PL2'!$O$3+1,IF(AND(O1038&gt;730,O1038&lt;1096),+'PL2'!$P$3+1,IF(AND(O1038&gt;1095,O1038&lt;1461),+'PL2'!$Q$3+1,IF(AND(O1038&gt;1460,O1038&lt;3000),+'PL2'!$R$3+1,0)))))</f>
        <v>0</v>
      </c>
      <c r="M1038" s="3">
        <f>IF(AND(O1038&gt;0,O1038&lt;366),+'PL2'!$N$2+1,IF(AND(O1038&gt;365,O1038&lt;731),+'PL2'!$O$2+1,IF(AND(O1038&gt;730,O1038&lt;1096),+'PL2'!$P$2+1,IF(AND(O1038&gt;1095,O1038&lt;1461),+'PL2'!$Q$2+1,IF(AND(O1038&gt;1460,O1038&lt;1826),+'PL2'!$R$2+1,IF(AND(O1038&gt;1825,O1038&lt;2190),+'PL2'!$S$2+1,0))))))</f>
        <v>0</v>
      </c>
      <c r="N1038" s="70">
        <f t="shared" si="47"/>
        <v>-1</v>
      </c>
      <c r="O1038" s="19" t="str">
        <f>IF(A1038&gt;'PL2'!$C$2+553,IF(A1038='PL2'!$C$2+554,1,O1037+1), "")</f>
        <v/>
      </c>
    </row>
    <row r="1039" spans="1:15" x14ac:dyDescent="0.55000000000000004">
      <c r="A1039">
        <v>1037</v>
      </c>
      <c r="B1039" s="2">
        <v>40859</v>
      </c>
      <c r="C1039">
        <v>3.189999982714653E-2</v>
      </c>
      <c r="D1039">
        <v>7.2985801696777344</v>
      </c>
      <c r="E1039">
        <v>7152.47021484375</v>
      </c>
      <c r="F1039" s="20">
        <f t="shared" si="48"/>
        <v>31.261395136153009</v>
      </c>
      <c r="G1039">
        <v>3.030999898910522</v>
      </c>
      <c r="H1039">
        <v>94.753303527832031</v>
      </c>
      <c r="I1039" s="19">
        <f t="shared" si="49"/>
        <v>21679.136498151925</v>
      </c>
      <c r="K1039" s="70">
        <f t="shared" si="46"/>
        <v>-1</v>
      </c>
      <c r="L1039" s="3">
        <f>IF(AND(O1039&gt;0,O1039&lt;366),+'PL2'!$N$3+1,IF(AND(O1039&gt;365,O1039&lt;731),+'PL2'!$O$3+1,IF(AND(O1039&gt;730,O1039&lt;1096),+'PL2'!$P$3+1,IF(AND(O1039&gt;1095,O1039&lt;1461),+'PL2'!$Q$3+1,IF(AND(O1039&gt;1460,O1039&lt;3000),+'PL2'!$R$3+1,0)))))</f>
        <v>0</v>
      </c>
      <c r="M1039" s="3">
        <f>IF(AND(O1039&gt;0,O1039&lt;366),+'PL2'!$N$2+1,IF(AND(O1039&gt;365,O1039&lt;731),+'PL2'!$O$2+1,IF(AND(O1039&gt;730,O1039&lt;1096),+'PL2'!$P$2+1,IF(AND(O1039&gt;1095,O1039&lt;1461),+'PL2'!$Q$2+1,IF(AND(O1039&gt;1460,O1039&lt;1826),+'PL2'!$R$2+1,IF(AND(O1039&gt;1825,O1039&lt;2190),+'PL2'!$S$2+1,0))))))</f>
        <v>0</v>
      </c>
      <c r="N1039" s="70">
        <f t="shared" si="47"/>
        <v>-1</v>
      </c>
      <c r="O1039" s="19" t="str">
        <f>IF(A1039&gt;'PL2'!$C$2+553,IF(A1039='PL2'!$C$2+554,1,O1038+1), "")</f>
        <v/>
      </c>
    </row>
    <row r="1040" spans="1:15" x14ac:dyDescent="0.55000000000000004">
      <c r="A1040">
        <v>1038</v>
      </c>
      <c r="B1040" s="2">
        <v>40860</v>
      </c>
      <c r="C1040">
        <v>3.189999982714653E-2</v>
      </c>
      <c r="D1040">
        <v>8.7941904067993164</v>
      </c>
      <c r="E1040">
        <v>7202.83984375</v>
      </c>
      <c r="F1040" s="20">
        <f t="shared" si="48"/>
        <v>26.127543200899961</v>
      </c>
      <c r="G1040">
        <v>2.996900081634521</v>
      </c>
      <c r="H1040">
        <v>78.301597595214844</v>
      </c>
      <c r="I1040" s="19">
        <f t="shared" si="49"/>
        <v>21586.191315734755</v>
      </c>
      <c r="K1040" s="70">
        <f t="shared" si="46"/>
        <v>-1</v>
      </c>
      <c r="L1040" s="3">
        <f>IF(AND(O1040&gt;0,O1040&lt;366),+'PL2'!$N$3+1,IF(AND(O1040&gt;365,O1040&lt;731),+'PL2'!$O$3+1,IF(AND(O1040&gt;730,O1040&lt;1096),+'PL2'!$P$3+1,IF(AND(O1040&gt;1095,O1040&lt;1461),+'PL2'!$Q$3+1,IF(AND(O1040&gt;1460,O1040&lt;3000),+'PL2'!$R$3+1,0)))))</f>
        <v>0</v>
      </c>
      <c r="M1040" s="3">
        <f>IF(AND(O1040&gt;0,O1040&lt;366),+'PL2'!$N$2+1,IF(AND(O1040&gt;365,O1040&lt;731),+'PL2'!$O$2+1,IF(AND(O1040&gt;730,O1040&lt;1096),+'PL2'!$P$2+1,IF(AND(O1040&gt;1095,O1040&lt;1461),+'PL2'!$Q$2+1,IF(AND(O1040&gt;1460,O1040&lt;1826),+'PL2'!$R$2+1,IF(AND(O1040&gt;1825,O1040&lt;2190),+'PL2'!$S$2+1,0))))))</f>
        <v>0</v>
      </c>
      <c r="N1040" s="70">
        <f t="shared" si="47"/>
        <v>-1</v>
      </c>
      <c r="O1040" s="19" t="str">
        <f>IF(A1040&gt;'PL2'!$C$2+553,IF(A1040='PL2'!$C$2+554,1,O1039+1), "")</f>
        <v/>
      </c>
    </row>
    <row r="1041" spans="1:15" x14ac:dyDescent="0.55000000000000004">
      <c r="A1041">
        <v>1039</v>
      </c>
      <c r="B1041" s="2">
        <v>40861</v>
      </c>
      <c r="C1041">
        <v>3.2000001519918442E-2</v>
      </c>
      <c r="D1041">
        <v>8.7941904067993164</v>
      </c>
      <c r="E1041">
        <v>7152.75</v>
      </c>
      <c r="F1041" s="20">
        <f t="shared" si="48"/>
        <v>26.027183888880732</v>
      </c>
      <c r="G1041">
        <v>2.220000028610229</v>
      </c>
      <c r="H1041">
        <v>57.780300140380859</v>
      </c>
      <c r="I1041" s="19">
        <f t="shared" si="49"/>
        <v>15879.105204641815</v>
      </c>
      <c r="K1041" s="70">
        <f t="shared" si="46"/>
        <v>-1</v>
      </c>
      <c r="L1041" s="3">
        <f>IF(AND(O1041&gt;0,O1041&lt;366),+'PL2'!$N$3+1,IF(AND(O1041&gt;365,O1041&lt;731),+'PL2'!$O$3+1,IF(AND(O1041&gt;730,O1041&lt;1096),+'PL2'!$P$3+1,IF(AND(O1041&gt;1095,O1041&lt;1461),+'PL2'!$Q$3+1,IF(AND(O1041&gt;1460,O1041&lt;3000),+'PL2'!$R$3+1,0)))))</f>
        <v>0</v>
      </c>
      <c r="M1041" s="3">
        <f>IF(AND(O1041&gt;0,O1041&lt;366),+'PL2'!$N$2+1,IF(AND(O1041&gt;365,O1041&lt;731),+'PL2'!$O$2+1,IF(AND(O1041&gt;730,O1041&lt;1096),+'PL2'!$P$2+1,IF(AND(O1041&gt;1095,O1041&lt;1461),+'PL2'!$Q$2+1,IF(AND(O1041&gt;1460,O1041&lt;1826),+'PL2'!$R$2+1,IF(AND(O1041&gt;1825,O1041&lt;2190),+'PL2'!$S$2+1,0))))))</f>
        <v>0</v>
      </c>
      <c r="N1041" s="70">
        <f t="shared" si="47"/>
        <v>-1</v>
      </c>
      <c r="O1041" s="19" t="str">
        <f>IF(A1041&gt;'PL2'!$C$2+553,IF(A1041='PL2'!$C$2+554,1,O1040+1), "")</f>
        <v/>
      </c>
    </row>
    <row r="1042" spans="1:15" x14ac:dyDescent="0.55000000000000004">
      <c r="A1042">
        <v>1040</v>
      </c>
      <c r="B1042" s="2">
        <v>40862</v>
      </c>
      <c r="C1042">
        <v>3.2000001519918442E-2</v>
      </c>
      <c r="D1042">
        <v>10.25529956817627</v>
      </c>
      <c r="E1042">
        <v>8252.8798828125</v>
      </c>
      <c r="F1042" s="20">
        <f t="shared" si="48"/>
        <v>25.751775171270655</v>
      </c>
      <c r="G1042">
        <v>2.3289999961853032</v>
      </c>
      <c r="H1042">
        <v>59.975898742675781</v>
      </c>
      <c r="I1042" s="19">
        <f t="shared" si="49"/>
        <v>19220.957215588078</v>
      </c>
      <c r="K1042" s="70">
        <f t="shared" si="46"/>
        <v>-1</v>
      </c>
      <c r="L1042" s="3">
        <f>IF(AND(O1042&gt;0,O1042&lt;366),+'PL2'!$N$3+1,IF(AND(O1042&gt;365,O1042&lt;731),+'PL2'!$O$3+1,IF(AND(O1042&gt;730,O1042&lt;1096),+'PL2'!$P$3+1,IF(AND(O1042&gt;1095,O1042&lt;1461),+'PL2'!$Q$3+1,IF(AND(O1042&gt;1460,O1042&lt;3000),+'PL2'!$R$3+1,0)))))</f>
        <v>0</v>
      </c>
      <c r="M1042" s="3">
        <f>IF(AND(O1042&gt;0,O1042&lt;366),+'PL2'!$N$2+1,IF(AND(O1042&gt;365,O1042&lt;731),+'PL2'!$O$2+1,IF(AND(O1042&gt;730,O1042&lt;1096),+'PL2'!$P$2+1,IF(AND(O1042&gt;1095,O1042&lt;1461),+'PL2'!$Q$2+1,IF(AND(O1042&gt;1460,O1042&lt;1826),+'PL2'!$R$2+1,IF(AND(O1042&gt;1825,O1042&lt;2190),+'PL2'!$S$2+1,0))))))</f>
        <v>0</v>
      </c>
      <c r="N1042" s="70">
        <f t="shared" si="47"/>
        <v>-1</v>
      </c>
      <c r="O1042" s="19" t="str">
        <f>IF(A1042&gt;'PL2'!$C$2+553,IF(A1042='PL2'!$C$2+554,1,O1041+1), "")</f>
        <v/>
      </c>
    </row>
    <row r="1043" spans="1:15" x14ac:dyDescent="0.55000000000000004">
      <c r="A1043">
        <v>1041</v>
      </c>
      <c r="B1043" s="2">
        <v>40863</v>
      </c>
      <c r="C1043">
        <v>3.2000001519918442E-2</v>
      </c>
      <c r="D1043">
        <v>10.25529956817627</v>
      </c>
      <c r="E1043">
        <v>6753.77001953125</v>
      </c>
      <c r="F1043" s="20">
        <f t="shared" si="48"/>
        <v>21.074045614506897</v>
      </c>
      <c r="G1043">
        <v>2.560400009155273</v>
      </c>
      <c r="H1043">
        <v>53.958000183105469</v>
      </c>
      <c r="I1043" s="19">
        <f t="shared" si="49"/>
        <v>17292.35281984042</v>
      </c>
      <c r="K1043" s="70">
        <f t="shared" si="46"/>
        <v>-1</v>
      </c>
      <c r="L1043" s="3">
        <f>IF(AND(O1043&gt;0,O1043&lt;366),+'PL2'!$N$3+1,IF(AND(O1043&gt;365,O1043&lt;731),+'PL2'!$O$3+1,IF(AND(O1043&gt;730,O1043&lt;1096),+'PL2'!$P$3+1,IF(AND(O1043&gt;1095,O1043&lt;1461),+'PL2'!$Q$3+1,IF(AND(O1043&gt;1460,O1043&lt;3000),+'PL2'!$R$3+1,0)))))</f>
        <v>0</v>
      </c>
      <c r="M1043" s="3">
        <f>IF(AND(O1043&gt;0,O1043&lt;366),+'PL2'!$N$2+1,IF(AND(O1043&gt;365,O1043&lt;731),+'PL2'!$O$2+1,IF(AND(O1043&gt;730,O1043&lt;1096),+'PL2'!$P$2+1,IF(AND(O1043&gt;1095,O1043&lt;1461),+'PL2'!$Q$2+1,IF(AND(O1043&gt;1460,O1043&lt;1826),+'PL2'!$R$2+1,IF(AND(O1043&gt;1825,O1043&lt;2190),+'PL2'!$S$2+1,0))))))</f>
        <v>0</v>
      </c>
      <c r="N1043" s="70">
        <f t="shared" si="47"/>
        <v>-1</v>
      </c>
      <c r="O1043" s="19" t="str">
        <f>IF(A1043&gt;'PL2'!$C$2+553,IF(A1043='PL2'!$C$2+554,1,O1042+1), "")</f>
        <v/>
      </c>
    </row>
    <row r="1044" spans="1:15" x14ac:dyDescent="0.55000000000000004">
      <c r="A1044">
        <v>1042</v>
      </c>
      <c r="B1044" s="2">
        <v>40864</v>
      </c>
      <c r="C1044">
        <v>3.2099999487400048E-2</v>
      </c>
      <c r="D1044">
        <v>8.5955095291137695</v>
      </c>
      <c r="E1044">
        <v>6952.85009765625</v>
      </c>
      <c r="F1044" s="20">
        <f t="shared" si="48"/>
        <v>25.965474625417162</v>
      </c>
      <c r="G1044">
        <v>2.25</v>
      </c>
      <c r="H1044">
        <v>58.422298431396477</v>
      </c>
      <c r="I1044" s="19">
        <f t="shared" si="49"/>
        <v>15643.912719726563</v>
      </c>
      <c r="K1044" s="70">
        <f t="shared" si="46"/>
        <v>-1</v>
      </c>
      <c r="L1044" s="3">
        <f>IF(AND(O1044&gt;0,O1044&lt;366),+'PL2'!$N$3+1,IF(AND(O1044&gt;365,O1044&lt;731),+'PL2'!$O$3+1,IF(AND(O1044&gt;730,O1044&lt;1096),+'PL2'!$P$3+1,IF(AND(O1044&gt;1095,O1044&lt;1461),+'PL2'!$Q$3+1,IF(AND(O1044&gt;1460,O1044&lt;3000),+'PL2'!$R$3+1,0)))))</f>
        <v>0</v>
      </c>
      <c r="M1044" s="3">
        <f>IF(AND(O1044&gt;0,O1044&lt;366),+'PL2'!$N$2+1,IF(AND(O1044&gt;365,O1044&lt;731),+'PL2'!$O$2+1,IF(AND(O1044&gt;730,O1044&lt;1096),+'PL2'!$P$2+1,IF(AND(O1044&gt;1095,O1044&lt;1461),+'PL2'!$Q$2+1,IF(AND(O1044&gt;1460,O1044&lt;1826),+'PL2'!$R$2+1,IF(AND(O1044&gt;1825,O1044&lt;2190),+'PL2'!$S$2+1,0))))))</f>
        <v>0</v>
      </c>
      <c r="N1044" s="70">
        <f t="shared" si="47"/>
        <v>-1</v>
      </c>
      <c r="O1044" s="19" t="str">
        <f>IF(A1044&gt;'PL2'!$C$2+553,IF(A1044='PL2'!$C$2+554,1,O1043+1), "")</f>
        <v/>
      </c>
    </row>
    <row r="1045" spans="1:15" x14ac:dyDescent="0.55000000000000004">
      <c r="A1045">
        <v>1043</v>
      </c>
      <c r="B1045" s="2">
        <v>40865</v>
      </c>
      <c r="C1045">
        <v>3.2099999487400048E-2</v>
      </c>
      <c r="D1045">
        <v>8.5955095291137695</v>
      </c>
      <c r="E1045">
        <v>6653.35986328125</v>
      </c>
      <c r="F1045" s="20">
        <f t="shared" si="48"/>
        <v>24.847025935743027</v>
      </c>
      <c r="G1045">
        <v>2.0499999523162842</v>
      </c>
      <c r="H1045">
        <v>50.9364013671875</v>
      </c>
      <c r="I1045" s="19">
        <f t="shared" si="49"/>
        <v>13639.387402469642</v>
      </c>
      <c r="K1045" s="70">
        <f t="shared" si="46"/>
        <v>-1</v>
      </c>
      <c r="L1045" s="3">
        <f>IF(AND(O1045&gt;0,O1045&lt;366),+'PL2'!$N$3+1,IF(AND(O1045&gt;365,O1045&lt;731),+'PL2'!$O$3+1,IF(AND(O1045&gt;730,O1045&lt;1096),+'PL2'!$P$3+1,IF(AND(O1045&gt;1095,O1045&lt;1461),+'PL2'!$Q$3+1,IF(AND(O1045&gt;1460,O1045&lt;3000),+'PL2'!$R$3+1,0)))))</f>
        <v>0</v>
      </c>
      <c r="M1045" s="3">
        <f>IF(AND(O1045&gt;0,O1045&lt;366),+'PL2'!$N$2+1,IF(AND(O1045&gt;365,O1045&lt;731),+'PL2'!$O$2+1,IF(AND(O1045&gt;730,O1045&lt;1096),+'PL2'!$P$2+1,IF(AND(O1045&gt;1095,O1045&lt;1461),+'PL2'!$Q$2+1,IF(AND(O1045&gt;1460,O1045&lt;1826),+'PL2'!$R$2+1,IF(AND(O1045&gt;1825,O1045&lt;2190),+'PL2'!$S$2+1,0))))))</f>
        <v>0</v>
      </c>
      <c r="N1045" s="70">
        <f t="shared" si="47"/>
        <v>-1</v>
      </c>
      <c r="O1045" s="19" t="str">
        <f>IF(A1045&gt;'PL2'!$C$2+553,IF(A1045='PL2'!$C$2+554,1,O1044+1), "")</f>
        <v/>
      </c>
    </row>
    <row r="1046" spans="1:15" x14ac:dyDescent="0.55000000000000004">
      <c r="A1046">
        <v>1044</v>
      </c>
      <c r="B1046" s="2">
        <v>40866</v>
      </c>
      <c r="C1046">
        <v>3.2099999487400048E-2</v>
      </c>
      <c r="D1046">
        <v>7.6470398902893066</v>
      </c>
      <c r="E1046">
        <v>6153.1298828125</v>
      </c>
      <c r="F1046" s="20">
        <f t="shared" si="48"/>
        <v>25.829009514518784</v>
      </c>
      <c r="G1046">
        <v>2.1958999633789058</v>
      </c>
      <c r="H1046">
        <v>56.717899322509773</v>
      </c>
      <c r="I1046" s="19">
        <f t="shared" si="49"/>
        <v>13511.657684333619</v>
      </c>
      <c r="K1046" s="70">
        <f t="shared" si="46"/>
        <v>-1</v>
      </c>
      <c r="L1046" s="3">
        <f>IF(AND(O1046&gt;0,O1046&lt;366),+'PL2'!$N$3+1,IF(AND(O1046&gt;365,O1046&lt;731),+'PL2'!$O$3+1,IF(AND(O1046&gt;730,O1046&lt;1096),+'PL2'!$P$3+1,IF(AND(O1046&gt;1095,O1046&lt;1461),+'PL2'!$Q$3+1,IF(AND(O1046&gt;1460,O1046&lt;3000),+'PL2'!$R$3+1,0)))))</f>
        <v>0</v>
      </c>
      <c r="M1046" s="3">
        <f>IF(AND(O1046&gt;0,O1046&lt;366),+'PL2'!$N$2+1,IF(AND(O1046&gt;365,O1046&lt;731),+'PL2'!$O$2+1,IF(AND(O1046&gt;730,O1046&lt;1096),+'PL2'!$P$2+1,IF(AND(O1046&gt;1095,O1046&lt;1461),+'PL2'!$Q$2+1,IF(AND(O1046&gt;1460,O1046&lt;1826),+'PL2'!$R$2+1,IF(AND(O1046&gt;1825,O1046&lt;2190),+'PL2'!$S$2+1,0))))))</f>
        <v>0</v>
      </c>
      <c r="N1046" s="70">
        <f t="shared" si="47"/>
        <v>-1</v>
      </c>
      <c r="O1046" s="19" t="str">
        <f>IF(A1046&gt;'PL2'!$C$2+553,IF(A1046='PL2'!$C$2+554,1,O1045+1), "")</f>
        <v/>
      </c>
    </row>
    <row r="1047" spans="1:15" x14ac:dyDescent="0.55000000000000004">
      <c r="A1047">
        <v>1045</v>
      </c>
      <c r="B1047" s="2">
        <v>40867</v>
      </c>
      <c r="C1047">
        <v>3.2200001180171967E-2</v>
      </c>
      <c r="D1047">
        <v>7.6470398902893066</v>
      </c>
      <c r="E1047">
        <v>7153.93994140625</v>
      </c>
      <c r="F1047" s="20">
        <f t="shared" si="48"/>
        <v>30.123665870853152</v>
      </c>
      <c r="G1047">
        <v>2.2000000476837158</v>
      </c>
      <c r="H1047">
        <v>66.272102355957031</v>
      </c>
      <c r="I1047" s="19">
        <f t="shared" si="49"/>
        <v>15738.668212220189</v>
      </c>
      <c r="K1047" s="70">
        <f t="shared" si="46"/>
        <v>-1</v>
      </c>
      <c r="L1047" s="3">
        <f>IF(AND(O1047&gt;0,O1047&lt;366),+'PL2'!$N$3+1,IF(AND(O1047&gt;365,O1047&lt;731),+'PL2'!$O$3+1,IF(AND(O1047&gt;730,O1047&lt;1096),+'PL2'!$P$3+1,IF(AND(O1047&gt;1095,O1047&lt;1461),+'PL2'!$Q$3+1,IF(AND(O1047&gt;1460,O1047&lt;3000),+'PL2'!$R$3+1,0)))))</f>
        <v>0</v>
      </c>
      <c r="M1047" s="3">
        <f>IF(AND(O1047&gt;0,O1047&lt;366),+'PL2'!$N$2+1,IF(AND(O1047&gt;365,O1047&lt;731),+'PL2'!$O$2+1,IF(AND(O1047&gt;730,O1047&lt;1096),+'PL2'!$P$2+1,IF(AND(O1047&gt;1095,O1047&lt;1461),+'PL2'!$Q$2+1,IF(AND(O1047&gt;1460,O1047&lt;1826),+'PL2'!$R$2+1,IF(AND(O1047&gt;1825,O1047&lt;2190),+'PL2'!$S$2+1,0))))))</f>
        <v>0</v>
      </c>
      <c r="N1047" s="70">
        <f t="shared" si="47"/>
        <v>-1</v>
      </c>
      <c r="O1047" s="19" t="str">
        <f>IF(A1047&gt;'PL2'!$C$2+553,IF(A1047='PL2'!$C$2+554,1,O1046+1), "")</f>
        <v/>
      </c>
    </row>
    <row r="1048" spans="1:15" x14ac:dyDescent="0.55000000000000004">
      <c r="A1048">
        <v>1046</v>
      </c>
      <c r="B1048" s="2">
        <v>40868</v>
      </c>
      <c r="C1048">
        <v>3.2200001180171967E-2</v>
      </c>
      <c r="D1048">
        <v>8.0027198791503906</v>
      </c>
      <c r="E1048">
        <v>5902.77001953125</v>
      </c>
      <c r="F1048" s="20">
        <f t="shared" si="48"/>
        <v>23.750575362556443</v>
      </c>
      <c r="G1048">
        <v>2.2939999103546138</v>
      </c>
      <c r="H1048">
        <v>54.483798980712891</v>
      </c>
      <c r="I1048" s="19">
        <f t="shared" si="49"/>
        <v>13540.95389564859</v>
      </c>
      <c r="K1048" s="70">
        <f t="shared" si="46"/>
        <v>-1</v>
      </c>
      <c r="L1048" s="3">
        <f>IF(AND(O1048&gt;0,O1048&lt;366),+'PL2'!$N$3+1,IF(AND(O1048&gt;365,O1048&lt;731),+'PL2'!$O$3+1,IF(AND(O1048&gt;730,O1048&lt;1096),+'PL2'!$P$3+1,IF(AND(O1048&gt;1095,O1048&lt;1461),+'PL2'!$Q$3+1,IF(AND(O1048&gt;1460,O1048&lt;3000),+'PL2'!$R$3+1,0)))))</f>
        <v>0</v>
      </c>
      <c r="M1048" s="3">
        <f>IF(AND(O1048&gt;0,O1048&lt;366),+'PL2'!$N$2+1,IF(AND(O1048&gt;365,O1048&lt;731),+'PL2'!$O$2+1,IF(AND(O1048&gt;730,O1048&lt;1096),+'PL2'!$P$2+1,IF(AND(O1048&gt;1095,O1048&lt;1461),+'PL2'!$Q$2+1,IF(AND(O1048&gt;1460,O1048&lt;1826),+'PL2'!$R$2+1,IF(AND(O1048&gt;1825,O1048&lt;2190),+'PL2'!$S$2+1,0))))))</f>
        <v>0</v>
      </c>
      <c r="N1048" s="70">
        <f t="shared" si="47"/>
        <v>-1</v>
      </c>
      <c r="O1048" s="19" t="str">
        <f>IF(A1048&gt;'PL2'!$C$2+553,IF(A1048='PL2'!$C$2+554,1,O1047+1), "")</f>
        <v/>
      </c>
    </row>
    <row r="1049" spans="1:15" x14ac:dyDescent="0.55000000000000004">
      <c r="A1049">
        <v>1047</v>
      </c>
      <c r="B1049" s="2">
        <v>40869</v>
      </c>
      <c r="C1049">
        <v>3.2200001180171967E-2</v>
      </c>
      <c r="D1049">
        <v>8.0027198791503906</v>
      </c>
      <c r="E1049">
        <v>7002.9599609375</v>
      </c>
      <c r="F1049" s="20">
        <f t="shared" si="48"/>
        <v>28.17733500761047</v>
      </c>
      <c r="G1049">
        <v>2.3289000988006592</v>
      </c>
      <c r="H1049">
        <v>65.622200012207031</v>
      </c>
      <c r="I1049" s="19">
        <f t="shared" si="49"/>
        <v>16309.194144924404</v>
      </c>
      <c r="K1049" s="70">
        <f t="shared" si="46"/>
        <v>-1</v>
      </c>
      <c r="L1049" s="3">
        <f>IF(AND(O1049&gt;0,O1049&lt;366),+'PL2'!$N$3+1,IF(AND(O1049&gt;365,O1049&lt;731),+'PL2'!$O$3+1,IF(AND(O1049&gt;730,O1049&lt;1096),+'PL2'!$P$3+1,IF(AND(O1049&gt;1095,O1049&lt;1461),+'PL2'!$Q$3+1,IF(AND(O1049&gt;1460,O1049&lt;3000),+'PL2'!$R$3+1,0)))))</f>
        <v>0</v>
      </c>
      <c r="M1049" s="3">
        <f>IF(AND(O1049&gt;0,O1049&lt;366),+'PL2'!$N$2+1,IF(AND(O1049&gt;365,O1049&lt;731),+'PL2'!$O$2+1,IF(AND(O1049&gt;730,O1049&lt;1096),+'PL2'!$P$2+1,IF(AND(O1049&gt;1095,O1049&lt;1461),+'PL2'!$Q$2+1,IF(AND(O1049&gt;1460,O1049&lt;1826),+'PL2'!$R$2+1,IF(AND(O1049&gt;1825,O1049&lt;2190),+'PL2'!$S$2+1,0))))))</f>
        <v>0</v>
      </c>
      <c r="N1049" s="70">
        <f t="shared" si="47"/>
        <v>-1</v>
      </c>
      <c r="O1049" s="19" t="str">
        <f>IF(A1049&gt;'PL2'!$C$2+553,IF(A1049='PL2'!$C$2+554,1,O1048+1), "")</f>
        <v/>
      </c>
    </row>
    <row r="1050" spans="1:15" x14ac:dyDescent="0.55000000000000004">
      <c r="A1050">
        <v>1048</v>
      </c>
      <c r="B1050" s="2">
        <v>40870</v>
      </c>
      <c r="C1050">
        <v>3.229999914765358E-2</v>
      </c>
      <c r="D1050">
        <v>7.7656002044677734</v>
      </c>
      <c r="E1050">
        <v>6703.509765625</v>
      </c>
      <c r="F1050" s="20">
        <f t="shared" si="48"/>
        <v>27.882372774148585</v>
      </c>
      <c r="G1050">
        <v>2.3320999145507808</v>
      </c>
      <c r="H1050">
        <v>65.024497985839844</v>
      </c>
      <c r="I1050" s="19">
        <f t="shared" si="49"/>
        <v>15633.254551604387</v>
      </c>
      <c r="K1050" s="70">
        <f t="shared" si="46"/>
        <v>-1</v>
      </c>
      <c r="L1050" s="3">
        <f>IF(AND(O1050&gt;0,O1050&lt;366),+'PL2'!$N$3+1,IF(AND(O1050&gt;365,O1050&lt;731),+'PL2'!$O$3+1,IF(AND(O1050&gt;730,O1050&lt;1096),+'PL2'!$P$3+1,IF(AND(O1050&gt;1095,O1050&lt;1461),+'PL2'!$Q$3+1,IF(AND(O1050&gt;1460,O1050&lt;3000),+'PL2'!$R$3+1,0)))))</f>
        <v>0</v>
      </c>
      <c r="M1050" s="3">
        <f>IF(AND(O1050&gt;0,O1050&lt;366),+'PL2'!$N$2+1,IF(AND(O1050&gt;365,O1050&lt;731),+'PL2'!$O$2+1,IF(AND(O1050&gt;730,O1050&lt;1096),+'PL2'!$P$2+1,IF(AND(O1050&gt;1095,O1050&lt;1461),+'PL2'!$Q$2+1,IF(AND(O1050&gt;1460,O1050&lt;1826),+'PL2'!$R$2+1,IF(AND(O1050&gt;1825,O1050&lt;2190),+'PL2'!$S$2+1,0))))))</f>
        <v>0</v>
      </c>
      <c r="N1050" s="70">
        <f t="shared" si="47"/>
        <v>-1</v>
      </c>
      <c r="O1050" s="19" t="str">
        <f>IF(A1050&gt;'PL2'!$C$2+553,IF(A1050='PL2'!$C$2+554,1,O1049+1), "")</f>
        <v/>
      </c>
    </row>
    <row r="1051" spans="1:15" x14ac:dyDescent="0.55000000000000004">
      <c r="A1051">
        <v>1049</v>
      </c>
      <c r="B1051" s="2">
        <v>40871</v>
      </c>
      <c r="C1051">
        <v>3.229999914765358E-2</v>
      </c>
      <c r="D1051">
        <v>7.7656002044677734</v>
      </c>
      <c r="E1051">
        <v>5654</v>
      </c>
      <c r="F1051" s="20">
        <f t="shared" si="48"/>
        <v>23.517074066697944</v>
      </c>
      <c r="G1051">
        <v>2.4321000576019292</v>
      </c>
      <c r="H1051">
        <v>57.195899963378913</v>
      </c>
      <c r="I1051" s="19">
        <f t="shared" si="49"/>
        <v>13751.093725681307</v>
      </c>
      <c r="K1051" s="70">
        <f t="shared" si="46"/>
        <v>-1</v>
      </c>
      <c r="L1051" s="3">
        <f>IF(AND(O1051&gt;0,O1051&lt;366),+'PL2'!$N$3+1,IF(AND(O1051&gt;365,O1051&lt;731),+'PL2'!$O$3+1,IF(AND(O1051&gt;730,O1051&lt;1096),+'PL2'!$P$3+1,IF(AND(O1051&gt;1095,O1051&lt;1461),+'PL2'!$Q$3+1,IF(AND(O1051&gt;1460,O1051&lt;3000),+'PL2'!$R$3+1,0)))))</f>
        <v>0</v>
      </c>
      <c r="M1051" s="3">
        <f>IF(AND(O1051&gt;0,O1051&lt;366),+'PL2'!$N$2+1,IF(AND(O1051&gt;365,O1051&lt;731),+'PL2'!$O$2+1,IF(AND(O1051&gt;730,O1051&lt;1096),+'PL2'!$P$2+1,IF(AND(O1051&gt;1095,O1051&lt;1461),+'PL2'!$Q$2+1,IF(AND(O1051&gt;1460,O1051&lt;1826),+'PL2'!$R$2+1,IF(AND(O1051&gt;1825,O1051&lt;2190),+'PL2'!$S$2+1,0))))))</f>
        <v>0</v>
      </c>
      <c r="N1051" s="70">
        <f t="shared" si="47"/>
        <v>-1</v>
      </c>
      <c r="O1051" s="19" t="str">
        <f>IF(A1051&gt;'PL2'!$C$2+553,IF(A1051='PL2'!$C$2+554,1,O1050+1), "")</f>
        <v/>
      </c>
    </row>
    <row r="1052" spans="1:15" x14ac:dyDescent="0.55000000000000004">
      <c r="A1052">
        <v>1050</v>
      </c>
      <c r="B1052" s="2">
        <v>40872</v>
      </c>
      <c r="C1052">
        <v>3.229999914765358E-2</v>
      </c>
      <c r="D1052">
        <v>7.7063198089599609</v>
      </c>
      <c r="E1052">
        <v>6754.2900390625</v>
      </c>
      <c r="F1052" s="20">
        <f t="shared" si="48"/>
        <v>28.309694888482312</v>
      </c>
      <c r="G1052">
        <v>2.506099939346313</v>
      </c>
      <c r="H1052">
        <v>70.9468994140625</v>
      </c>
      <c r="I1052" s="19">
        <f t="shared" si="49"/>
        <v>16926.925857221937</v>
      </c>
      <c r="K1052" s="70">
        <f t="shared" si="46"/>
        <v>-1</v>
      </c>
      <c r="L1052" s="3">
        <f>IF(AND(O1052&gt;0,O1052&lt;366),+'PL2'!$N$3+1,IF(AND(O1052&gt;365,O1052&lt;731),+'PL2'!$O$3+1,IF(AND(O1052&gt;730,O1052&lt;1096),+'PL2'!$P$3+1,IF(AND(O1052&gt;1095,O1052&lt;1461),+'PL2'!$Q$3+1,IF(AND(O1052&gt;1460,O1052&lt;3000),+'PL2'!$R$3+1,0)))))</f>
        <v>0</v>
      </c>
      <c r="M1052" s="3">
        <f>IF(AND(O1052&gt;0,O1052&lt;366),+'PL2'!$N$2+1,IF(AND(O1052&gt;365,O1052&lt;731),+'PL2'!$O$2+1,IF(AND(O1052&gt;730,O1052&lt;1096),+'PL2'!$P$2+1,IF(AND(O1052&gt;1095,O1052&lt;1461),+'PL2'!$Q$2+1,IF(AND(O1052&gt;1460,O1052&lt;1826),+'PL2'!$R$2+1,IF(AND(O1052&gt;1825,O1052&lt;2190),+'PL2'!$S$2+1,0))))))</f>
        <v>0</v>
      </c>
      <c r="N1052" s="70">
        <f t="shared" si="47"/>
        <v>-1</v>
      </c>
      <c r="O1052" s="19" t="str">
        <f>IF(A1052&gt;'PL2'!$C$2+553,IF(A1052='PL2'!$C$2+554,1,O1051+1), "")</f>
        <v/>
      </c>
    </row>
    <row r="1053" spans="1:15" x14ac:dyDescent="0.55000000000000004">
      <c r="A1053">
        <v>1051</v>
      </c>
      <c r="B1053" s="2">
        <v>40873</v>
      </c>
      <c r="C1053">
        <v>3.2400000840425491E-2</v>
      </c>
      <c r="D1053">
        <v>7.7063198089599609</v>
      </c>
      <c r="E1053">
        <v>6002.830078125</v>
      </c>
      <c r="F1053" s="20">
        <f t="shared" si="48"/>
        <v>25.237948125387991</v>
      </c>
      <c r="G1053">
        <v>2.470000028610229</v>
      </c>
      <c r="H1053">
        <v>62.337699890136719</v>
      </c>
      <c r="I1053" s="19">
        <f t="shared" si="49"/>
        <v>14826.990464711094</v>
      </c>
      <c r="K1053" s="70">
        <f t="shared" si="46"/>
        <v>-1</v>
      </c>
      <c r="L1053" s="3">
        <f>IF(AND(O1053&gt;0,O1053&lt;366),+'PL2'!$N$3+1,IF(AND(O1053&gt;365,O1053&lt;731),+'PL2'!$O$3+1,IF(AND(O1053&gt;730,O1053&lt;1096),+'PL2'!$P$3+1,IF(AND(O1053&gt;1095,O1053&lt;1461),+'PL2'!$Q$3+1,IF(AND(O1053&gt;1460,O1053&lt;3000),+'PL2'!$R$3+1,0)))))</f>
        <v>0</v>
      </c>
      <c r="M1053" s="3">
        <f>IF(AND(O1053&gt;0,O1053&lt;366),+'PL2'!$N$2+1,IF(AND(O1053&gt;365,O1053&lt;731),+'PL2'!$O$2+1,IF(AND(O1053&gt;730,O1053&lt;1096),+'PL2'!$P$2+1,IF(AND(O1053&gt;1095,O1053&lt;1461),+'PL2'!$Q$2+1,IF(AND(O1053&gt;1460,O1053&lt;1826),+'PL2'!$R$2+1,IF(AND(O1053&gt;1825,O1053&lt;2190),+'PL2'!$S$2+1,0))))))</f>
        <v>0</v>
      </c>
      <c r="N1053" s="70">
        <f t="shared" si="47"/>
        <v>-1</v>
      </c>
      <c r="O1053" s="19" t="str">
        <f>IF(A1053&gt;'PL2'!$C$2+553,IF(A1053='PL2'!$C$2+554,1,O1052+1), "")</f>
        <v/>
      </c>
    </row>
    <row r="1054" spans="1:15" x14ac:dyDescent="0.55000000000000004">
      <c r="A1054">
        <v>1052</v>
      </c>
      <c r="B1054" s="2">
        <v>40874</v>
      </c>
      <c r="C1054">
        <v>3.2400000840425491E-2</v>
      </c>
      <c r="D1054">
        <v>6.757850170135498</v>
      </c>
      <c r="E1054">
        <v>5702.5498046875</v>
      </c>
      <c r="F1054" s="20">
        <f t="shared" si="48"/>
        <v>27.340443160600387</v>
      </c>
      <c r="G1054">
        <v>2.4798998832702641</v>
      </c>
      <c r="H1054">
        <v>67.801597595214844</v>
      </c>
      <c r="I1054" s="19">
        <f t="shared" si="49"/>
        <v>14141.752594987398</v>
      </c>
      <c r="K1054" s="70">
        <f t="shared" si="46"/>
        <v>-1</v>
      </c>
      <c r="L1054" s="3">
        <f>IF(AND(O1054&gt;0,O1054&lt;366),+'PL2'!$N$3+1,IF(AND(O1054&gt;365,O1054&lt;731),+'PL2'!$O$3+1,IF(AND(O1054&gt;730,O1054&lt;1096),+'PL2'!$P$3+1,IF(AND(O1054&gt;1095,O1054&lt;1461),+'PL2'!$Q$3+1,IF(AND(O1054&gt;1460,O1054&lt;3000),+'PL2'!$R$3+1,0)))))</f>
        <v>0</v>
      </c>
      <c r="M1054" s="3">
        <f>IF(AND(O1054&gt;0,O1054&lt;366),+'PL2'!$N$2+1,IF(AND(O1054&gt;365,O1054&lt;731),+'PL2'!$O$2+1,IF(AND(O1054&gt;730,O1054&lt;1096),+'PL2'!$P$2+1,IF(AND(O1054&gt;1095,O1054&lt;1461),+'PL2'!$Q$2+1,IF(AND(O1054&gt;1460,O1054&lt;1826),+'PL2'!$R$2+1,IF(AND(O1054&gt;1825,O1054&lt;2190),+'PL2'!$S$2+1,0))))))</f>
        <v>0</v>
      </c>
      <c r="N1054" s="70">
        <f t="shared" si="47"/>
        <v>-1</v>
      </c>
      <c r="O1054" s="19" t="str">
        <f>IF(A1054&gt;'PL2'!$C$2+553,IF(A1054='PL2'!$C$2+554,1,O1053+1), "")</f>
        <v/>
      </c>
    </row>
    <row r="1055" spans="1:15" x14ac:dyDescent="0.55000000000000004">
      <c r="A1055">
        <v>1053</v>
      </c>
      <c r="B1055" s="2">
        <v>40875</v>
      </c>
      <c r="C1055">
        <v>3.2400000840425491E-2</v>
      </c>
      <c r="D1055">
        <v>6.757850170135498</v>
      </c>
      <c r="E1055">
        <v>6353.0400390625</v>
      </c>
      <c r="F1055" s="20">
        <f t="shared" si="48"/>
        <v>30.459169324962211</v>
      </c>
      <c r="G1055">
        <v>2.5499999523162842</v>
      </c>
      <c r="H1055">
        <v>77.6708984375</v>
      </c>
      <c r="I1055" s="19">
        <f t="shared" si="49"/>
        <v>16200.251796672819</v>
      </c>
      <c r="K1055" s="70">
        <f t="shared" si="46"/>
        <v>-1</v>
      </c>
      <c r="L1055" s="3">
        <f>IF(AND(O1055&gt;0,O1055&lt;366),+'PL2'!$N$3+1,IF(AND(O1055&gt;365,O1055&lt;731),+'PL2'!$O$3+1,IF(AND(O1055&gt;730,O1055&lt;1096),+'PL2'!$P$3+1,IF(AND(O1055&gt;1095,O1055&lt;1461),+'PL2'!$Q$3+1,IF(AND(O1055&gt;1460,O1055&lt;3000),+'PL2'!$R$3+1,0)))))</f>
        <v>0</v>
      </c>
      <c r="M1055" s="3">
        <f>IF(AND(O1055&gt;0,O1055&lt;366),+'PL2'!$N$2+1,IF(AND(O1055&gt;365,O1055&lt;731),+'PL2'!$O$2+1,IF(AND(O1055&gt;730,O1055&lt;1096),+'PL2'!$P$2+1,IF(AND(O1055&gt;1095,O1055&lt;1461),+'PL2'!$Q$2+1,IF(AND(O1055&gt;1460,O1055&lt;1826),+'PL2'!$R$2+1,IF(AND(O1055&gt;1825,O1055&lt;2190),+'PL2'!$S$2+1,0))))))</f>
        <v>0</v>
      </c>
      <c r="N1055" s="70">
        <f t="shared" si="47"/>
        <v>-1</v>
      </c>
      <c r="O1055" s="19" t="str">
        <f>IF(A1055&gt;'PL2'!$C$2+553,IF(A1055='PL2'!$C$2+554,1,O1054+1), "")</f>
        <v/>
      </c>
    </row>
    <row r="1056" spans="1:15" x14ac:dyDescent="0.55000000000000004">
      <c r="A1056">
        <v>1054</v>
      </c>
      <c r="B1056" s="2">
        <v>40876</v>
      </c>
      <c r="C1056">
        <v>3.2499998807907098E-2</v>
      </c>
      <c r="D1056">
        <v>8.2398300170898438</v>
      </c>
      <c r="E1056">
        <v>6904.3798828125</v>
      </c>
      <c r="F1056" s="20">
        <f t="shared" si="48"/>
        <v>27.232641631604341</v>
      </c>
      <c r="G1056">
        <v>2.7502000331878662</v>
      </c>
      <c r="H1056">
        <v>74.89520263671875</v>
      </c>
      <c r="I1056" s="19">
        <f t="shared" si="49"/>
        <v>18988.425782852573</v>
      </c>
      <c r="K1056" s="70">
        <f t="shared" si="46"/>
        <v>-1</v>
      </c>
      <c r="L1056" s="3">
        <f>IF(AND(O1056&gt;0,O1056&lt;366),+'PL2'!$N$3+1,IF(AND(O1056&gt;365,O1056&lt;731),+'PL2'!$O$3+1,IF(AND(O1056&gt;730,O1056&lt;1096),+'PL2'!$P$3+1,IF(AND(O1056&gt;1095,O1056&lt;1461),+'PL2'!$Q$3+1,IF(AND(O1056&gt;1460,O1056&lt;3000),+'PL2'!$R$3+1,0)))))</f>
        <v>0</v>
      </c>
      <c r="M1056" s="3">
        <f>IF(AND(O1056&gt;0,O1056&lt;366),+'PL2'!$N$2+1,IF(AND(O1056&gt;365,O1056&lt;731),+'PL2'!$O$2+1,IF(AND(O1056&gt;730,O1056&lt;1096),+'PL2'!$P$2+1,IF(AND(O1056&gt;1095,O1056&lt;1461),+'PL2'!$Q$2+1,IF(AND(O1056&gt;1460,O1056&lt;1826),+'PL2'!$R$2+1,IF(AND(O1056&gt;1825,O1056&lt;2190),+'PL2'!$S$2+1,0))))))</f>
        <v>0</v>
      </c>
      <c r="N1056" s="70">
        <f t="shared" si="47"/>
        <v>-1</v>
      </c>
      <c r="O1056" s="19" t="str">
        <f>IF(A1056&gt;'PL2'!$C$2+553,IF(A1056='PL2'!$C$2+554,1,O1055+1), "")</f>
        <v/>
      </c>
    </row>
    <row r="1057" spans="1:15" x14ac:dyDescent="0.55000000000000004">
      <c r="A1057">
        <v>1055</v>
      </c>
      <c r="B1057" s="2">
        <v>40877</v>
      </c>
      <c r="C1057">
        <v>3.2499998807907098E-2</v>
      </c>
      <c r="D1057">
        <v>8.2398300170898438</v>
      </c>
      <c r="E1057">
        <v>8103.64990234375</v>
      </c>
      <c r="F1057" s="20">
        <f t="shared" si="48"/>
        <v>31.962869576147551</v>
      </c>
      <c r="G1057">
        <v>2.970099925994873</v>
      </c>
      <c r="H1057">
        <v>94.932899475097656</v>
      </c>
      <c r="I1057" s="19">
        <f t="shared" si="49"/>
        <v>24068.649975239532</v>
      </c>
      <c r="K1057" s="70">
        <f t="shared" si="46"/>
        <v>-1</v>
      </c>
      <c r="L1057" s="3">
        <f>IF(AND(O1057&gt;0,O1057&lt;366),+'PL2'!$N$3+1,IF(AND(O1057&gt;365,O1057&lt;731),+'PL2'!$O$3+1,IF(AND(O1057&gt;730,O1057&lt;1096),+'PL2'!$P$3+1,IF(AND(O1057&gt;1095,O1057&lt;1461),+'PL2'!$Q$3+1,IF(AND(O1057&gt;1460,O1057&lt;3000),+'PL2'!$R$3+1,0)))))</f>
        <v>0</v>
      </c>
      <c r="M1057" s="3">
        <f>IF(AND(O1057&gt;0,O1057&lt;366),+'PL2'!$N$2+1,IF(AND(O1057&gt;365,O1057&lt;731),+'PL2'!$O$2+1,IF(AND(O1057&gt;730,O1057&lt;1096),+'PL2'!$P$2+1,IF(AND(O1057&gt;1095,O1057&lt;1461),+'PL2'!$Q$2+1,IF(AND(O1057&gt;1460,O1057&lt;1826),+'PL2'!$R$2+1,IF(AND(O1057&gt;1825,O1057&lt;2190),+'PL2'!$S$2+1,0))))))</f>
        <v>0</v>
      </c>
      <c r="N1057" s="70">
        <f t="shared" si="47"/>
        <v>-1</v>
      </c>
      <c r="O1057" s="19" t="str">
        <f>IF(A1057&gt;'PL2'!$C$2+553,IF(A1057='PL2'!$C$2+554,1,O1056+1), "")</f>
        <v/>
      </c>
    </row>
    <row r="1058" spans="1:15" x14ac:dyDescent="0.55000000000000004">
      <c r="A1058">
        <v>1056</v>
      </c>
      <c r="B1058" s="2">
        <v>40878</v>
      </c>
      <c r="C1058">
        <v>3.2499998807907098E-2</v>
      </c>
      <c r="D1058">
        <v>10.03069972991943</v>
      </c>
      <c r="E1058">
        <v>9104.490234375</v>
      </c>
      <c r="F1058" s="20">
        <f t="shared" si="48"/>
        <v>29.499030948079835</v>
      </c>
      <c r="G1058">
        <v>3.059999942779541</v>
      </c>
      <c r="H1058">
        <v>90.266998291015625</v>
      </c>
      <c r="I1058" s="19">
        <f t="shared" si="49"/>
        <v>27859.73959622439</v>
      </c>
      <c r="K1058" s="70">
        <f t="shared" si="46"/>
        <v>-1</v>
      </c>
      <c r="L1058" s="3">
        <f>IF(AND(O1058&gt;0,O1058&lt;366),+'PL2'!$N$3+1,IF(AND(O1058&gt;365,O1058&lt;731),+'PL2'!$O$3+1,IF(AND(O1058&gt;730,O1058&lt;1096),+'PL2'!$P$3+1,IF(AND(O1058&gt;1095,O1058&lt;1461),+'PL2'!$Q$3+1,IF(AND(O1058&gt;1460,O1058&lt;3000),+'PL2'!$R$3+1,0)))))</f>
        <v>0</v>
      </c>
      <c r="M1058" s="3">
        <f>IF(AND(O1058&gt;0,O1058&lt;366),+'PL2'!$N$2+1,IF(AND(O1058&gt;365,O1058&lt;731),+'PL2'!$O$2+1,IF(AND(O1058&gt;730,O1058&lt;1096),+'PL2'!$P$2+1,IF(AND(O1058&gt;1095,O1058&lt;1461),+'PL2'!$Q$2+1,IF(AND(O1058&gt;1460,O1058&lt;1826),+'PL2'!$R$2+1,IF(AND(O1058&gt;1825,O1058&lt;2190),+'PL2'!$S$2+1,0))))))</f>
        <v>0</v>
      </c>
      <c r="N1058" s="70">
        <f t="shared" si="47"/>
        <v>-1</v>
      </c>
      <c r="O1058" s="19" t="str">
        <f>IF(A1058&gt;'PL2'!$C$2+553,IF(A1058='PL2'!$C$2+554,1,O1057+1), "")</f>
        <v/>
      </c>
    </row>
    <row r="1059" spans="1:15" x14ac:dyDescent="0.55000000000000004">
      <c r="A1059">
        <v>1057</v>
      </c>
      <c r="B1059" s="2">
        <v>40879</v>
      </c>
      <c r="C1059">
        <v>3.2600000500679023E-2</v>
      </c>
      <c r="D1059">
        <v>10.03069972991943</v>
      </c>
      <c r="E1059">
        <v>7304.60009765625</v>
      </c>
      <c r="F1059" s="20">
        <f t="shared" si="48"/>
        <v>23.740115171682696</v>
      </c>
      <c r="G1059">
        <v>3.1150999069213872</v>
      </c>
      <c r="H1059">
        <v>73.952796936035156</v>
      </c>
      <c r="I1059" s="19">
        <f t="shared" si="49"/>
        <v>22754.55908430694</v>
      </c>
      <c r="K1059" s="70">
        <f t="shared" si="46"/>
        <v>-1</v>
      </c>
      <c r="L1059" s="3">
        <f>IF(AND(O1059&gt;0,O1059&lt;366),+'PL2'!$N$3+1,IF(AND(O1059&gt;365,O1059&lt;731),+'PL2'!$O$3+1,IF(AND(O1059&gt;730,O1059&lt;1096),+'PL2'!$P$3+1,IF(AND(O1059&gt;1095,O1059&lt;1461),+'PL2'!$Q$3+1,IF(AND(O1059&gt;1460,O1059&lt;3000),+'PL2'!$R$3+1,0)))))</f>
        <v>0</v>
      </c>
      <c r="M1059" s="3">
        <f>IF(AND(O1059&gt;0,O1059&lt;366),+'PL2'!$N$2+1,IF(AND(O1059&gt;365,O1059&lt;731),+'PL2'!$O$2+1,IF(AND(O1059&gt;730,O1059&lt;1096),+'PL2'!$P$2+1,IF(AND(O1059&gt;1095,O1059&lt;1461),+'PL2'!$Q$2+1,IF(AND(O1059&gt;1460,O1059&lt;1826),+'PL2'!$R$2+1,IF(AND(O1059&gt;1825,O1059&lt;2190),+'PL2'!$S$2+1,0))))))</f>
        <v>0</v>
      </c>
      <c r="N1059" s="70">
        <f t="shared" si="47"/>
        <v>-1</v>
      </c>
      <c r="O1059" s="19" t="str">
        <f>IF(A1059&gt;'PL2'!$C$2+553,IF(A1059='PL2'!$C$2+554,1,O1058+1), "")</f>
        <v/>
      </c>
    </row>
    <row r="1060" spans="1:15" x14ac:dyDescent="0.55000000000000004">
      <c r="A1060">
        <v>1058</v>
      </c>
      <c r="B1060" s="2">
        <v>40880</v>
      </c>
      <c r="C1060">
        <v>3.2600000500679023E-2</v>
      </c>
      <c r="D1060">
        <v>8.132969856262207</v>
      </c>
      <c r="E1060">
        <v>7604.64990234375</v>
      </c>
      <c r="F1060" s="20">
        <f t="shared" si="48"/>
        <v>30.482295521236747</v>
      </c>
      <c r="G1060">
        <v>2.7939999103546138</v>
      </c>
      <c r="H1060">
        <v>85.167503356933594</v>
      </c>
      <c r="I1060" s="19">
        <f t="shared" si="49"/>
        <v>21247.39114542666</v>
      </c>
      <c r="K1060" s="70">
        <f t="shared" si="46"/>
        <v>-1</v>
      </c>
      <c r="L1060" s="3">
        <f>IF(AND(O1060&gt;0,O1060&lt;366),+'PL2'!$N$3+1,IF(AND(O1060&gt;365,O1060&lt;731),+'PL2'!$O$3+1,IF(AND(O1060&gt;730,O1060&lt;1096),+'PL2'!$P$3+1,IF(AND(O1060&gt;1095,O1060&lt;1461),+'PL2'!$Q$3+1,IF(AND(O1060&gt;1460,O1060&lt;3000),+'PL2'!$R$3+1,0)))))</f>
        <v>0</v>
      </c>
      <c r="M1060" s="3">
        <f>IF(AND(O1060&gt;0,O1060&lt;366),+'PL2'!$N$2+1,IF(AND(O1060&gt;365,O1060&lt;731),+'PL2'!$O$2+1,IF(AND(O1060&gt;730,O1060&lt;1096),+'PL2'!$P$2+1,IF(AND(O1060&gt;1095,O1060&lt;1461),+'PL2'!$Q$2+1,IF(AND(O1060&gt;1460,O1060&lt;1826),+'PL2'!$R$2+1,IF(AND(O1060&gt;1825,O1060&lt;2190),+'PL2'!$S$2+1,0))))))</f>
        <v>0</v>
      </c>
      <c r="N1060" s="70">
        <f t="shared" si="47"/>
        <v>-1</v>
      </c>
      <c r="O1060" s="19" t="str">
        <f>IF(A1060&gt;'PL2'!$C$2+553,IF(A1060='PL2'!$C$2+554,1,O1059+1), "")</f>
        <v/>
      </c>
    </row>
    <row r="1061" spans="1:15" x14ac:dyDescent="0.55000000000000004">
      <c r="A1061">
        <v>1059</v>
      </c>
      <c r="B1061" s="2">
        <v>40881</v>
      </c>
      <c r="C1061">
        <v>3.2600000500679023E-2</v>
      </c>
      <c r="D1061">
        <v>8.132969856262207</v>
      </c>
      <c r="E1061">
        <v>6802.83984375</v>
      </c>
      <c r="F1061" s="20">
        <f t="shared" si="48"/>
        <v>27.268339392839287</v>
      </c>
      <c r="G1061">
        <v>2.8280999660491939</v>
      </c>
      <c r="H1061">
        <v>77.117599487304688</v>
      </c>
      <c r="I1061" s="19">
        <f t="shared" si="49"/>
        <v>19239.111131147478</v>
      </c>
      <c r="K1061" s="70">
        <f t="shared" si="46"/>
        <v>-1</v>
      </c>
      <c r="L1061" s="3">
        <f>IF(AND(O1061&gt;0,O1061&lt;366),+'PL2'!$N$3+1,IF(AND(O1061&gt;365,O1061&lt;731),+'PL2'!$O$3+1,IF(AND(O1061&gt;730,O1061&lt;1096),+'PL2'!$P$3+1,IF(AND(O1061&gt;1095,O1061&lt;1461),+'PL2'!$Q$3+1,IF(AND(O1061&gt;1460,O1061&lt;3000),+'PL2'!$R$3+1,0)))))</f>
        <v>0</v>
      </c>
      <c r="M1061" s="3">
        <f>IF(AND(O1061&gt;0,O1061&lt;366),+'PL2'!$N$2+1,IF(AND(O1061&gt;365,O1061&lt;731),+'PL2'!$O$2+1,IF(AND(O1061&gt;730,O1061&lt;1096),+'PL2'!$P$2+1,IF(AND(O1061&gt;1095,O1061&lt;1461),+'PL2'!$Q$2+1,IF(AND(O1061&gt;1460,O1061&lt;1826),+'PL2'!$R$2+1,IF(AND(O1061&gt;1825,O1061&lt;2190),+'PL2'!$S$2+1,0))))))</f>
        <v>0</v>
      </c>
      <c r="N1061" s="70">
        <f t="shared" si="47"/>
        <v>-1</v>
      </c>
      <c r="O1061" s="19" t="str">
        <f>IF(A1061&gt;'PL2'!$C$2+553,IF(A1061='PL2'!$C$2+554,1,O1060+1), "")</f>
        <v/>
      </c>
    </row>
    <row r="1062" spans="1:15" x14ac:dyDescent="0.55000000000000004">
      <c r="A1062">
        <v>1060</v>
      </c>
      <c r="B1062" s="2">
        <v>40882</v>
      </c>
      <c r="C1062">
        <v>3.2699998468160629E-2</v>
      </c>
      <c r="D1062">
        <v>8.6751604080200195</v>
      </c>
      <c r="E1062">
        <v>7903</v>
      </c>
      <c r="F1062" s="20">
        <f t="shared" si="48"/>
        <v>29.789430481880384</v>
      </c>
      <c r="G1062">
        <v>2.8798000812530522</v>
      </c>
      <c r="H1062">
        <v>85.78759765625</v>
      </c>
      <c r="I1062" s="19">
        <f t="shared" si="49"/>
        <v>22759.060042142872</v>
      </c>
      <c r="K1062" s="70">
        <f t="shared" si="46"/>
        <v>-1</v>
      </c>
      <c r="L1062" s="3">
        <f>IF(AND(O1062&gt;0,O1062&lt;366),+'PL2'!$N$3+1,IF(AND(O1062&gt;365,O1062&lt;731),+'PL2'!$O$3+1,IF(AND(O1062&gt;730,O1062&lt;1096),+'PL2'!$P$3+1,IF(AND(O1062&gt;1095,O1062&lt;1461),+'PL2'!$Q$3+1,IF(AND(O1062&gt;1460,O1062&lt;3000),+'PL2'!$R$3+1,0)))))</f>
        <v>0</v>
      </c>
      <c r="M1062" s="3">
        <f>IF(AND(O1062&gt;0,O1062&lt;366),+'PL2'!$N$2+1,IF(AND(O1062&gt;365,O1062&lt;731),+'PL2'!$O$2+1,IF(AND(O1062&gt;730,O1062&lt;1096),+'PL2'!$P$2+1,IF(AND(O1062&gt;1095,O1062&lt;1461),+'PL2'!$Q$2+1,IF(AND(O1062&gt;1460,O1062&lt;1826),+'PL2'!$R$2+1,IF(AND(O1062&gt;1825,O1062&lt;2190),+'PL2'!$S$2+1,0))))))</f>
        <v>0</v>
      </c>
      <c r="N1062" s="70">
        <f t="shared" si="47"/>
        <v>-1</v>
      </c>
      <c r="O1062" s="19" t="str">
        <f>IF(A1062&gt;'PL2'!$C$2+553,IF(A1062='PL2'!$C$2+554,1,O1061+1), "")</f>
        <v/>
      </c>
    </row>
    <row r="1063" spans="1:15" x14ac:dyDescent="0.55000000000000004">
      <c r="A1063">
        <v>1061</v>
      </c>
      <c r="B1063" s="2">
        <v>40883</v>
      </c>
      <c r="C1063">
        <v>3.2699998468160629E-2</v>
      </c>
      <c r="D1063">
        <v>8.6751604080200195</v>
      </c>
      <c r="E1063">
        <v>8554.25</v>
      </c>
      <c r="F1063" s="20">
        <f t="shared" si="48"/>
        <v>32.244240883161496</v>
      </c>
      <c r="G1063">
        <v>3.029999971389771</v>
      </c>
      <c r="H1063">
        <v>97.700103759765625</v>
      </c>
      <c r="I1063" s="19">
        <f t="shared" si="49"/>
        <v>25919.377255260948</v>
      </c>
      <c r="K1063" s="70">
        <f t="shared" si="46"/>
        <v>-1</v>
      </c>
      <c r="L1063" s="3">
        <f>IF(AND(O1063&gt;0,O1063&lt;366),+'PL2'!$N$3+1,IF(AND(O1063&gt;365,O1063&lt;731),+'PL2'!$O$3+1,IF(AND(O1063&gt;730,O1063&lt;1096),+'PL2'!$P$3+1,IF(AND(O1063&gt;1095,O1063&lt;1461),+'PL2'!$Q$3+1,IF(AND(O1063&gt;1460,O1063&lt;3000),+'PL2'!$R$3+1,0)))))</f>
        <v>0</v>
      </c>
      <c r="M1063" s="3">
        <f>IF(AND(O1063&gt;0,O1063&lt;366),+'PL2'!$N$2+1,IF(AND(O1063&gt;365,O1063&lt;731),+'PL2'!$O$2+1,IF(AND(O1063&gt;730,O1063&lt;1096),+'PL2'!$P$2+1,IF(AND(O1063&gt;1095,O1063&lt;1461),+'PL2'!$Q$2+1,IF(AND(O1063&gt;1460,O1063&lt;1826),+'PL2'!$R$2+1,IF(AND(O1063&gt;1825,O1063&lt;2190),+'PL2'!$S$2+1,0))))))</f>
        <v>0</v>
      </c>
      <c r="N1063" s="70">
        <f t="shared" si="47"/>
        <v>-1</v>
      </c>
      <c r="O1063" s="19" t="str">
        <f>IF(A1063&gt;'PL2'!$C$2+553,IF(A1063='PL2'!$C$2+554,1,O1062+1), "")</f>
        <v/>
      </c>
    </row>
    <row r="1064" spans="1:15" x14ac:dyDescent="0.55000000000000004">
      <c r="A1064">
        <v>1062</v>
      </c>
      <c r="B1064" s="2">
        <v>40884</v>
      </c>
      <c r="C1064">
        <v>3.2699998468160629E-2</v>
      </c>
      <c r="D1064">
        <v>7.9703102111816406</v>
      </c>
      <c r="E1064">
        <v>6903.8701171875</v>
      </c>
      <c r="F1064" s="20">
        <f t="shared" si="48"/>
        <v>28.324687029081343</v>
      </c>
      <c r="G1064">
        <v>2.9900000095367432</v>
      </c>
      <c r="H1064">
        <v>84.690803527832031</v>
      </c>
      <c r="I1064" s="19">
        <f t="shared" si="49"/>
        <v>20642.571716231061</v>
      </c>
      <c r="K1064" s="70">
        <f t="shared" si="46"/>
        <v>-1</v>
      </c>
      <c r="L1064" s="3">
        <f>IF(AND(O1064&gt;0,O1064&lt;366),+'PL2'!$N$3+1,IF(AND(O1064&gt;365,O1064&lt;731),+'PL2'!$O$3+1,IF(AND(O1064&gt;730,O1064&lt;1096),+'PL2'!$P$3+1,IF(AND(O1064&gt;1095,O1064&lt;1461),+'PL2'!$Q$3+1,IF(AND(O1064&gt;1460,O1064&lt;3000),+'PL2'!$R$3+1,0)))))</f>
        <v>0</v>
      </c>
      <c r="M1064" s="3">
        <f>IF(AND(O1064&gt;0,O1064&lt;366),+'PL2'!$N$2+1,IF(AND(O1064&gt;365,O1064&lt;731),+'PL2'!$O$2+1,IF(AND(O1064&gt;730,O1064&lt;1096),+'PL2'!$P$2+1,IF(AND(O1064&gt;1095,O1064&lt;1461),+'PL2'!$Q$2+1,IF(AND(O1064&gt;1460,O1064&lt;1826),+'PL2'!$R$2+1,IF(AND(O1064&gt;1825,O1064&lt;2190),+'PL2'!$S$2+1,0))))))</f>
        <v>0</v>
      </c>
      <c r="N1064" s="70">
        <f t="shared" si="47"/>
        <v>-1</v>
      </c>
      <c r="O1064" s="19" t="str">
        <f>IF(A1064&gt;'PL2'!$C$2+553,IF(A1064='PL2'!$C$2+554,1,O1063+1), "")</f>
        <v/>
      </c>
    </row>
    <row r="1065" spans="1:15" x14ac:dyDescent="0.55000000000000004">
      <c r="A1065">
        <v>1063</v>
      </c>
      <c r="B1065" s="2">
        <v>40885</v>
      </c>
      <c r="C1065">
        <v>3.2800000160932541E-2</v>
      </c>
      <c r="D1065">
        <v>7.9703102111816406</v>
      </c>
      <c r="E1065">
        <v>8202.740234375</v>
      </c>
      <c r="F1065" s="20">
        <f t="shared" si="48"/>
        <v>33.756513094074386</v>
      </c>
      <c r="G1065">
        <v>2.9800000190734859</v>
      </c>
      <c r="H1065">
        <v>100.5940017700195</v>
      </c>
      <c r="I1065" s="19">
        <f t="shared" si="49"/>
        <v>24444.16605489235</v>
      </c>
      <c r="K1065" s="70">
        <f t="shared" si="46"/>
        <v>-1</v>
      </c>
      <c r="L1065" s="3">
        <f>IF(AND(O1065&gt;0,O1065&lt;366),+'PL2'!$N$3+1,IF(AND(O1065&gt;365,O1065&lt;731),+'PL2'!$O$3+1,IF(AND(O1065&gt;730,O1065&lt;1096),+'PL2'!$P$3+1,IF(AND(O1065&gt;1095,O1065&lt;1461),+'PL2'!$Q$3+1,IF(AND(O1065&gt;1460,O1065&lt;3000),+'PL2'!$R$3+1,0)))))</f>
        <v>0</v>
      </c>
      <c r="M1065" s="3">
        <f>IF(AND(O1065&gt;0,O1065&lt;366),+'PL2'!$N$2+1,IF(AND(O1065&gt;365,O1065&lt;731),+'PL2'!$O$2+1,IF(AND(O1065&gt;730,O1065&lt;1096),+'PL2'!$P$2+1,IF(AND(O1065&gt;1095,O1065&lt;1461),+'PL2'!$Q$2+1,IF(AND(O1065&gt;1460,O1065&lt;1826),+'PL2'!$R$2+1,IF(AND(O1065&gt;1825,O1065&lt;2190),+'PL2'!$S$2+1,0))))))</f>
        <v>0</v>
      </c>
      <c r="N1065" s="70">
        <f t="shared" si="47"/>
        <v>-1</v>
      </c>
      <c r="O1065" s="19" t="str">
        <f>IF(A1065&gt;'PL2'!$C$2+553,IF(A1065='PL2'!$C$2+554,1,O1064+1), "")</f>
        <v/>
      </c>
    </row>
    <row r="1066" spans="1:15" x14ac:dyDescent="0.55000000000000004">
      <c r="A1066">
        <v>1064</v>
      </c>
      <c r="B1066" s="2">
        <v>40886</v>
      </c>
      <c r="C1066">
        <v>3.2800000160932541E-2</v>
      </c>
      <c r="D1066">
        <v>8.187190055847168</v>
      </c>
      <c r="E1066">
        <v>7353.009765625</v>
      </c>
      <c r="F1066" s="20">
        <f t="shared" si="48"/>
        <v>29.458058241067988</v>
      </c>
      <c r="G1066">
        <v>2.970000028610229</v>
      </c>
      <c r="H1066">
        <v>87.490402221679688</v>
      </c>
      <c r="I1066" s="19">
        <f t="shared" si="49"/>
        <v>21838.439214277543</v>
      </c>
      <c r="K1066" s="70">
        <f t="shared" si="46"/>
        <v>-1</v>
      </c>
      <c r="L1066" s="3">
        <f>IF(AND(O1066&gt;0,O1066&lt;366),+'PL2'!$N$3+1,IF(AND(O1066&gt;365,O1066&lt;731),+'PL2'!$O$3+1,IF(AND(O1066&gt;730,O1066&lt;1096),+'PL2'!$P$3+1,IF(AND(O1066&gt;1095,O1066&lt;1461),+'PL2'!$Q$3+1,IF(AND(O1066&gt;1460,O1066&lt;3000),+'PL2'!$R$3+1,0)))))</f>
        <v>0</v>
      </c>
      <c r="M1066" s="3">
        <f>IF(AND(O1066&gt;0,O1066&lt;366),+'PL2'!$N$2+1,IF(AND(O1066&gt;365,O1066&lt;731),+'PL2'!$O$2+1,IF(AND(O1066&gt;730,O1066&lt;1096),+'PL2'!$P$2+1,IF(AND(O1066&gt;1095,O1066&lt;1461),+'PL2'!$Q$2+1,IF(AND(O1066&gt;1460,O1066&lt;1826),+'PL2'!$R$2+1,IF(AND(O1066&gt;1825,O1066&lt;2190),+'PL2'!$S$2+1,0))))))</f>
        <v>0</v>
      </c>
      <c r="N1066" s="70">
        <f t="shared" si="47"/>
        <v>-1</v>
      </c>
      <c r="O1066" s="19" t="str">
        <f>IF(A1066&gt;'PL2'!$C$2+553,IF(A1066='PL2'!$C$2+554,1,O1065+1), "")</f>
        <v/>
      </c>
    </row>
    <row r="1067" spans="1:15" x14ac:dyDescent="0.55000000000000004">
      <c r="A1067">
        <v>1065</v>
      </c>
      <c r="B1067" s="2">
        <v>40887</v>
      </c>
      <c r="C1067">
        <v>3.2800000160932541E-2</v>
      </c>
      <c r="D1067">
        <v>8.187190055847168</v>
      </c>
      <c r="E1067">
        <v>7202.89013671875</v>
      </c>
      <c r="F1067" s="20">
        <f t="shared" si="48"/>
        <v>28.856640194253803</v>
      </c>
      <c r="G1067">
        <v>3.0499999523162842</v>
      </c>
      <c r="H1067">
        <v>88.012702941894531</v>
      </c>
      <c r="I1067" s="19">
        <f t="shared" si="49"/>
        <v>21968.814573531621</v>
      </c>
      <c r="K1067" s="70">
        <f t="shared" si="46"/>
        <v>-1</v>
      </c>
      <c r="L1067" s="3">
        <f>IF(AND(O1067&gt;0,O1067&lt;366),+'PL2'!$N$3+1,IF(AND(O1067&gt;365,O1067&lt;731),+'PL2'!$O$3+1,IF(AND(O1067&gt;730,O1067&lt;1096),+'PL2'!$P$3+1,IF(AND(O1067&gt;1095,O1067&lt;1461),+'PL2'!$Q$3+1,IF(AND(O1067&gt;1460,O1067&lt;3000),+'PL2'!$R$3+1,0)))))</f>
        <v>0</v>
      </c>
      <c r="M1067" s="3">
        <f>IF(AND(O1067&gt;0,O1067&lt;366),+'PL2'!$N$2+1,IF(AND(O1067&gt;365,O1067&lt;731),+'PL2'!$O$2+1,IF(AND(O1067&gt;730,O1067&lt;1096),+'PL2'!$P$2+1,IF(AND(O1067&gt;1095,O1067&lt;1461),+'PL2'!$Q$2+1,IF(AND(O1067&gt;1460,O1067&lt;1826),+'PL2'!$R$2+1,IF(AND(O1067&gt;1825,O1067&lt;2190),+'PL2'!$S$2+1,0))))))</f>
        <v>0</v>
      </c>
      <c r="N1067" s="70">
        <f t="shared" si="47"/>
        <v>-1</v>
      </c>
      <c r="O1067" s="19" t="str">
        <f>IF(A1067&gt;'PL2'!$C$2+553,IF(A1067='PL2'!$C$2+554,1,O1066+1), "")</f>
        <v/>
      </c>
    </row>
    <row r="1068" spans="1:15" x14ac:dyDescent="0.55000000000000004">
      <c r="A1068">
        <v>1066</v>
      </c>
      <c r="B1068" s="2">
        <v>40888</v>
      </c>
      <c r="C1068">
        <v>3.2900001853704453E-2</v>
      </c>
      <c r="D1068">
        <v>7.8618698120117188</v>
      </c>
      <c r="E1068">
        <v>7820.2001953125</v>
      </c>
      <c r="F1068" s="20">
        <f t="shared" si="48"/>
        <v>32.725624701776432</v>
      </c>
      <c r="G1068">
        <v>3.2511000633239751</v>
      </c>
      <c r="H1068">
        <v>106.3939971923828</v>
      </c>
      <c r="I1068" s="19">
        <f t="shared" si="49"/>
        <v>25424.253350186631</v>
      </c>
      <c r="K1068" s="70">
        <f t="shared" si="46"/>
        <v>-1</v>
      </c>
      <c r="L1068" s="3">
        <f>IF(AND(O1068&gt;0,O1068&lt;366),+'PL2'!$N$3+1,IF(AND(O1068&gt;365,O1068&lt;731),+'PL2'!$O$3+1,IF(AND(O1068&gt;730,O1068&lt;1096),+'PL2'!$P$3+1,IF(AND(O1068&gt;1095,O1068&lt;1461),+'PL2'!$Q$3+1,IF(AND(O1068&gt;1460,O1068&lt;3000),+'PL2'!$R$3+1,0)))))</f>
        <v>0</v>
      </c>
      <c r="M1068" s="3">
        <f>IF(AND(O1068&gt;0,O1068&lt;366),+'PL2'!$N$2+1,IF(AND(O1068&gt;365,O1068&lt;731),+'PL2'!$O$2+1,IF(AND(O1068&gt;730,O1068&lt;1096),+'PL2'!$P$2+1,IF(AND(O1068&gt;1095,O1068&lt;1461),+'PL2'!$Q$2+1,IF(AND(O1068&gt;1460,O1068&lt;1826),+'PL2'!$R$2+1,IF(AND(O1068&gt;1825,O1068&lt;2190),+'PL2'!$S$2+1,0))))))</f>
        <v>0</v>
      </c>
      <c r="N1068" s="70">
        <f t="shared" si="47"/>
        <v>-1</v>
      </c>
      <c r="O1068" s="19" t="str">
        <f>IF(A1068&gt;'PL2'!$C$2+553,IF(A1068='PL2'!$C$2+554,1,O1067+1), "")</f>
        <v/>
      </c>
    </row>
    <row r="1069" spans="1:15" x14ac:dyDescent="0.55000000000000004">
      <c r="A1069">
        <v>1067</v>
      </c>
      <c r="B1069" s="2">
        <v>40889</v>
      </c>
      <c r="C1069">
        <v>3.2900001853704453E-2</v>
      </c>
      <c r="D1069">
        <v>7.8618698120117188</v>
      </c>
      <c r="E1069">
        <v>6527.31982421875</v>
      </c>
      <c r="F1069" s="20">
        <f t="shared" si="48"/>
        <v>27.315236635999206</v>
      </c>
      <c r="G1069">
        <v>3.1349999904632568</v>
      </c>
      <c r="H1069">
        <v>85.63330078125</v>
      </c>
      <c r="I1069" s="19">
        <f t="shared" si="49"/>
        <v>20463.147586676409</v>
      </c>
      <c r="K1069" s="70">
        <f t="shared" ref="K1069:K1132" si="50">+L1069^(0.00273972602739726)-1</f>
        <v>-1</v>
      </c>
      <c r="L1069" s="3">
        <f>IF(AND(O1069&gt;0,O1069&lt;366),+'PL2'!$N$3+1,IF(AND(O1069&gt;365,O1069&lt;731),+'PL2'!$O$3+1,IF(AND(O1069&gt;730,O1069&lt;1096),+'PL2'!$P$3+1,IF(AND(O1069&gt;1095,O1069&lt;1461),+'PL2'!$Q$3+1,IF(AND(O1069&gt;1460,O1069&lt;3000),+'PL2'!$R$3+1,0)))))</f>
        <v>0</v>
      </c>
      <c r="M1069" s="3">
        <f>IF(AND(O1069&gt;0,O1069&lt;366),+'PL2'!$N$2+1,IF(AND(O1069&gt;365,O1069&lt;731),+'PL2'!$O$2+1,IF(AND(O1069&gt;730,O1069&lt;1096),+'PL2'!$P$2+1,IF(AND(O1069&gt;1095,O1069&lt;1461),+'PL2'!$Q$2+1,IF(AND(O1069&gt;1460,O1069&lt;1826),+'PL2'!$R$2+1,IF(AND(O1069&gt;1825,O1069&lt;2190),+'PL2'!$S$2+1,0))))))</f>
        <v>0</v>
      </c>
      <c r="N1069" s="70">
        <f t="shared" ref="N1069:N1132" si="51">+M1069^(0.00273972602739726)-1</f>
        <v>-1</v>
      </c>
      <c r="O1069" s="19" t="str">
        <f>IF(A1069&gt;'PL2'!$C$2+553,IF(A1069='PL2'!$C$2+554,1,O1068+1), "")</f>
        <v/>
      </c>
    </row>
    <row r="1070" spans="1:15" x14ac:dyDescent="0.55000000000000004">
      <c r="A1070">
        <v>1068</v>
      </c>
      <c r="B1070" s="2">
        <v>40890</v>
      </c>
      <c r="C1070">
        <v>3.2900001853704453E-2</v>
      </c>
      <c r="D1070">
        <v>7.406829833984375</v>
      </c>
      <c r="E1070">
        <v>6604.0498046875</v>
      </c>
      <c r="F1070" s="20">
        <f t="shared" si="48"/>
        <v>29.334176116652721</v>
      </c>
      <c r="G1070">
        <v>3.249900102615356</v>
      </c>
      <c r="H1070">
        <v>95.333099365234375</v>
      </c>
      <c r="I1070" s="19">
        <f t="shared" si="49"/>
        <v>21462.502137930827</v>
      </c>
      <c r="K1070" s="70">
        <f t="shared" si="50"/>
        <v>-1</v>
      </c>
      <c r="L1070" s="3">
        <f>IF(AND(O1070&gt;0,O1070&lt;366),+'PL2'!$N$3+1,IF(AND(O1070&gt;365,O1070&lt;731),+'PL2'!$O$3+1,IF(AND(O1070&gt;730,O1070&lt;1096),+'PL2'!$P$3+1,IF(AND(O1070&gt;1095,O1070&lt;1461),+'PL2'!$Q$3+1,IF(AND(O1070&gt;1460,O1070&lt;3000),+'PL2'!$R$3+1,0)))))</f>
        <v>0</v>
      </c>
      <c r="M1070" s="3">
        <f>IF(AND(O1070&gt;0,O1070&lt;366),+'PL2'!$N$2+1,IF(AND(O1070&gt;365,O1070&lt;731),+'PL2'!$O$2+1,IF(AND(O1070&gt;730,O1070&lt;1096),+'PL2'!$P$2+1,IF(AND(O1070&gt;1095,O1070&lt;1461),+'PL2'!$Q$2+1,IF(AND(O1070&gt;1460,O1070&lt;1826),+'PL2'!$R$2+1,IF(AND(O1070&gt;1825,O1070&lt;2190),+'PL2'!$S$2+1,0))))))</f>
        <v>0</v>
      </c>
      <c r="N1070" s="70">
        <f t="shared" si="51"/>
        <v>-1</v>
      </c>
      <c r="O1070" s="19" t="str">
        <f>IF(A1070&gt;'PL2'!$C$2+553,IF(A1070='PL2'!$C$2+554,1,O1069+1), "")</f>
        <v/>
      </c>
    </row>
    <row r="1071" spans="1:15" x14ac:dyDescent="0.55000000000000004">
      <c r="A1071">
        <v>1069</v>
      </c>
      <c r="B1071" s="2">
        <v>40891</v>
      </c>
      <c r="C1071">
        <v>3.2999999821186073E-2</v>
      </c>
      <c r="D1071">
        <v>7.406829833984375</v>
      </c>
      <c r="E1071">
        <v>7653.85986328125</v>
      </c>
      <c r="F1071" s="20">
        <f t="shared" si="48"/>
        <v>34.100604412535148</v>
      </c>
      <c r="G1071">
        <v>3.1500000953674321</v>
      </c>
      <c r="H1071">
        <v>107.4169998168945</v>
      </c>
      <c r="I1071" s="19">
        <f t="shared" si="49"/>
        <v>24109.659299264898</v>
      </c>
      <c r="K1071" s="70">
        <f t="shared" si="50"/>
        <v>-1</v>
      </c>
      <c r="L1071" s="3">
        <f>IF(AND(O1071&gt;0,O1071&lt;366),+'PL2'!$N$3+1,IF(AND(O1071&gt;365,O1071&lt;731),+'PL2'!$O$3+1,IF(AND(O1071&gt;730,O1071&lt;1096),+'PL2'!$P$3+1,IF(AND(O1071&gt;1095,O1071&lt;1461),+'PL2'!$Q$3+1,IF(AND(O1071&gt;1460,O1071&lt;3000),+'PL2'!$R$3+1,0)))))</f>
        <v>0</v>
      </c>
      <c r="M1071" s="3">
        <f>IF(AND(O1071&gt;0,O1071&lt;366),+'PL2'!$N$2+1,IF(AND(O1071&gt;365,O1071&lt;731),+'PL2'!$O$2+1,IF(AND(O1071&gt;730,O1071&lt;1096),+'PL2'!$P$2+1,IF(AND(O1071&gt;1095,O1071&lt;1461),+'PL2'!$Q$2+1,IF(AND(O1071&gt;1460,O1071&lt;1826),+'PL2'!$R$2+1,IF(AND(O1071&gt;1825,O1071&lt;2190),+'PL2'!$S$2+1,0))))))</f>
        <v>0</v>
      </c>
      <c r="N1071" s="70">
        <f t="shared" si="51"/>
        <v>-1</v>
      </c>
      <c r="O1071" s="19" t="str">
        <f>IF(A1071&gt;'PL2'!$C$2+553,IF(A1071='PL2'!$C$2+554,1,O1070+1), "")</f>
        <v/>
      </c>
    </row>
    <row r="1072" spans="1:15" x14ac:dyDescent="0.55000000000000004">
      <c r="A1072">
        <v>1070</v>
      </c>
      <c r="B1072" s="2">
        <v>40892</v>
      </c>
      <c r="C1072">
        <v>3.2999999821186073E-2</v>
      </c>
      <c r="D1072">
        <v>7.0623202323913574</v>
      </c>
      <c r="E1072">
        <v>5607.830078125</v>
      </c>
      <c r="F1072" s="20">
        <f t="shared" si="48"/>
        <v>26.203625081541318</v>
      </c>
      <c r="G1072">
        <v>3.2000000476837158</v>
      </c>
      <c r="H1072">
        <v>83.851600646972656</v>
      </c>
      <c r="I1072" s="19">
        <f t="shared" si="49"/>
        <v>17945.056517402176</v>
      </c>
      <c r="K1072" s="70">
        <f t="shared" si="50"/>
        <v>-1</v>
      </c>
      <c r="L1072" s="3">
        <f>IF(AND(O1072&gt;0,O1072&lt;366),+'PL2'!$N$3+1,IF(AND(O1072&gt;365,O1072&lt;731),+'PL2'!$O$3+1,IF(AND(O1072&gt;730,O1072&lt;1096),+'PL2'!$P$3+1,IF(AND(O1072&gt;1095,O1072&lt;1461),+'PL2'!$Q$3+1,IF(AND(O1072&gt;1460,O1072&lt;3000),+'PL2'!$R$3+1,0)))))</f>
        <v>0</v>
      </c>
      <c r="M1072" s="3">
        <f>IF(AND(O1072&gt;0,O1072&lt;366),+'PL2'!$N$2+1,IF(AND(O1072&gt;365,O1072&lt;731),+'PL2'!$O$2+1,IF(AND(O1072&gt;730,O1072&lt;1096),+'PL2'!$P$2+1,IF(AND(O1072&gt;1095,O1072&lt;1461),+'PL2'!$Q$2+1,IF(AND(O1072&gt;1460,O1072&lt;1826),+'PL2'!$R$2+1,IF(AND(O1072&gt;1825,O1072&lt;2190),+'PL2'!$S$2+1,0))))))</f>
        <v>0</v>
      </c>
      <c r="N1072" s="70">
        <f t="shared" si="51"/>
        <v>-1</v>
      </c>
      <c r="O1072" s="19" t="str">
        <f>IF(A1072&gt;'PL2'!$C$2+553,IF(A1072='PL2'!$C$2+554,1,O1071+1), "")</f>
        <v/>
      </c>
    </row>
    <row r="1073" spans="1:15" x14ac:dyDescent="0.55000000000000004">
      <c r="A1073">
        <v>1071</v>
      </c>
      <c r="B1073" s="2">
        <v>40893</v>
      </c>
      <c r="C1073">
        <v>3.2999999821186073E-2</v>
      </c>
      <c r="D1073">
        <v>7.0623202323913574</v>
      </c>
      <c r="E1073">
        <v>5902.7001953125</v>
      </c>
      <c r="F1073" s="20">
        <f t="shared" si="48"/>
        <v>27.581460338831217</v>
      </c>
      <c r="G1073">
        <v>3.2000000476837158</v>
      </c>
      <c r="H1073">
        <v>88.260696411132813</v>
      </c>
      <c r="I1073" s="19">
        <f t="shared" si="49"/>
        <v>18888.640906462679</v>
      </c>
      <c r="K1073" s="70">
        <f t="shared" si="50"/>
        <v>-1</v>
      </c>
      <c r="L1073" s="3">
        <f>IF(AND(O1073&gt;0,O1073&lt;366),+'PL2'!$N$3+1,IF(AND(O1073&gt;365,O1073&lt;731),+'PL2'!$O$3+1,IF(AND(O1073&gt;730,O1073&lt;1096),+'PL2'!$P$3+1,IF(AND(O1073&gt;1095,O1073&lt;1461),+'PL2'!$Q$3+1,IF(AND(O1073&gt;1460,O1073&lt;3000),+'PL2'!$R$3+1,0)))))</f>
        <v>0</v>
      </c>
      <c r="M1073" s="3">
        <f>IF(AND(O1073&gt;0,O1073&lt;366),+'PL2'!$N$2+1,IF(AND(O1073&gt;365,O1073&lt;731),+'PL2'!$O$2+1,IF(AND(O1073&gt;730,O1073&lt;1096),+'PL2'!$P$2+1,IF(AND(O1073&gt;1095,O1073&lt;1461),+'PL2'!$Q$2+1,IF(AND(O1073&gt;1460,O1073&lt;1826),+'PL2'!$R$2+1,IF(AND(O1073&gt;1825,O1073&lt;2190),+'PL2'!$S$2+1,0))))))</f>
        <v>0</v>
      </c>
      <c r="N1073" s="70">
        <f t="shared" si="51"/>
        <v>-1</v>
      </c>
      <c r="O1073" s="19" t="str">
        <f>IF(A1073&gt;'PL2'!$C$2+553,IF(A1073='PL2'!$C$2+554,1,O1072+1), "")</f>
        <v/>
      </c>
    </row>
    <row r="1074" spans="1:15" x14ac:dyDescent="0.55000000000000004">
      <c r="A1074">
        <v>1072</v>
      </c>
      <c r="B1074" s="2">
        <v>40894</v>
      </c>
      <c r="C1074">
        <v>3.3100001513957977E-2</v>
      </c>
      <c r="D1074">
        <v>8.3829202651977539</v>
      </c>
      <c r="E1074">
        <v>7503.6201171875</v>
      </c>
      <c r="F1074" s="20">
        <f t="shared" si="48"/>
        <v>29.62808059503984</v>
      </c>
      <c r="G1074">
        <v>3.2000999450683589</v>
      </c>
      <c r="H1074">
        <v>94.812797546386719</v>
      </c>
      <c r="I1074" s="19">
        <f t="shared" si="49"/>
        <v>24012.334324825551</v>
      </c>
      <c r="K1074" s="70">
        <f t="shared" si="50"/>
        <v>-1</v>
      </c>
      <c r="L1074" s="3">
        <f>IF(AND(O1074&gt;0,O1074&lt;366),+'PL2'!$N$3+1,IF(AND(O1074&gt;365,O1074&lt;731),+'PL2'!$O$3+1,IF(AND(O1074&gt;730,O1074&lt;1096),+'PL2'!$P$3+1,IF(AND(O1074&gt;1095,O1074&lt;1461),+'PL2'!$Q$3+1,IF(AND(O1074&gt;1460,O1074&lt;3000),+'PL2'!$R$3+1,0)))))</f>
        <v>0</v>
      </c>
      <c r="M1074" s="3">
        <f>IF(AND(O1074&gt;0,O1074&lt;366),+'PL2'!$N$2+1,IF(AND(O1074&gt;365,O1074&lt;731),+'PL2'!$O$2+1,IF(AND(O1074&gt;730,O1074&lt;1096),+'PL2'!$P$2+1,IF(AND(O1074&gt;1095,O1074&lt;1461),+'PL2'!$Q$2+1,IF(AND(O1074&gt;1460,O1074&lt;1826),+'PL2'!$R$2+1,IF(AND(O1074&gt;1825,O1074&lt;2190),+'PL2'!$S$2+1,0))))))</f>
        <v>0</v>
      </c>
      <c r="N1074" s="70">
        <f t="shared" si="51"/>
        <v>-1</v>
      </c>
      <c r="O1074" s="19" t="str">
        <f>IF(A1074&gt;'PL2'!$C$2+553,IF(A1074='PL2'!$C$2+554,1,O1073+1), "")</f>
        <v/>
      </c>
    </row>
    <row r="1075" spans="1:15" x14ac:dyDescent="0.55000000000000004">
      <c r="A1075">
        <v>1073</v>
      </c>
      <c r="B1075" s="2">
        <v>40895</v>
      </c>
      <c r="C1075">
        <v>3.3100001513957977E-2</v>
      </c>
      <c r="D1075">
        <v>8.3829202651977539</v>
      </c>
      <c r="E1075">
        <v>7203.10009765625</v>
      </c>
      <c r="F1075" s="20">
        <f t="shared" si="48"/>
        <v>28.441475833599419</v>
      </c>
      <c r="G1075">
        <v>3.1930000782012939</v>
      </c>
      <c r="H1075">
        <v>90.8135986328125</v>
      </c>
      <c r="I1075" s="19">
        <f t="shared" si="49"/>
        <v>22999.499175108154</v>
      </c>
      <c r="K1075" s="70">
        <f t="shared" si="50"/>
        <v>-1</v>
      </c>
      <c r="L1075" s="3">
        <f>IF(AND(O1075&gt;0,O1075&lt;366),+'PL2'!$N$3+1,IF(AND(O1075&gt;365,O1075&lt;731),+'PL2'!$O$3+1,IF(AND(O1075&gt;730,O1075&lt;1096),+'PL2'!$P$3+1,IF(AND(O1075&gt;1095,O1075&lt;1461),+'PL2'!$Q$3+1,IF(AND(O1075&gt;1460,O1075&lt;3000),+'PL2'!$R$3+1,0)))))</f>
        <v>0</v>
      </c>
      <c r="M1075" s="3">
        <f>IF(AND(O1075&gt;0,O1075&lt;366),+'PL2'!$N$2+1,IF(AND(O1075&gt;365,O1075&lt;731),+'PL2'!$O$2+1,IF(AND(O1075&gt;730,O1075&lt;1096),+'PL2'!$P$2+1,IF(AND(O1075&gt;1095,O1075&lt;1461),+'PL2'!$Q$2+1,IF(AND(O1075&gt;1460,O1075&lt;1826),+'PL2'!$R$2+1,IF(AND(O1075&gt;1825,O1075&lt;2190),+'PL2'!$S$2+1,0))))))</f>
        <v>0</v>
      </c>
      <c r="N1075" s="70">
        <f t="shared" si="51"/>
        <v>-1</v>
      </c>
      <c r="O1075" s="19" t="str">
        <f>IF(A1075&gt;'PL2'!$C$2+553,IF(A1075='PL2'!$C$2+554,1,O1074+1), "")</f>
        <v/>
      </c>
    </row>
    <row r="1076" spans="1:15" x14ac:dyDescent="0.55000000000000004">
      <c r="A1076">
        <v>1074</v>
      </c>
      <c r="B1076" s="2">
        <v>40896</v>
      </c>
      <c r="C1076">
        <v>3.3100001513957977E-2</v>
      </c>
      <c r="D1076">
        <v>8.6700096130371094</v>
      </c>
      <c r="E1076">
        <v>7954.16015625</v>
      </c>
      <c r="F1076" s="20">
        <f t="shared" si="48"/>
        <v>30.367061279636939</v>
      </c>
      <c r="G1076">
        <v>3.5202000141143799</v>
      </c>
      <c r="H1076">
        <v>106.8980026245117</v>
      </c>
      <c r="I1076" s="19">
        <f t="shared" si="49"/>
        <v>28000.234694299288</v>
      </c>
      <c r="K1076" s="70">
        <f t="shared" si="50"/>
        <v>-1</v>
      </c>
      <c r="L1076" s="3">
        <f>IF(AND(O1076&gt;0,O1076&lt;366),+'PL2'!$N$3+1,IF(AND(O1076&gt;365,O1076&lt;731),+'PL2'!$O$3+1,IF(AND(O1076&gt;730,O1076&lt;1096),+'PL2'!$P$3+1,IF(AND(O1076&gt;1095,O1076&lt;1461),+'PL2'!$Q$3+1,IF(AND(O1076&gt;1460,O1076&lt;3000),+'PL2'!$R$3+1,0)))))</f>
        <v>0</v>
      </c>
      <c r="M1076" s="3">
        <f>IF(AND(O1076&gt;0,O1076&lt;366),+'PL2'!$N$2+1,IF(AND(O1076&gt;365,O1076&lt;731),+'PL2'!$O$2+1,IF(AND(O1076&gt;730,O1076&lt;1096),+'PL2'!$P$2+1,IF(AND(O1076&gt;1095,O1076&lt;1461),+'PL2'!$Q$2+1,IF(AND(O1076&gt;1460,O1076&lt;1826),+'PL2'!$R$2+1,IF(AND(O1076&gt;1825,O1076&lt;2190),+'PL2'!$S$2+1,0))))))</f>
        <v>0</v>
      </c>
      <c r="N1076" s="70">
        <f t="shared" si="51"/>
        <v>-1</v>
      </c>
      <c r="O1076" s="19" t="str">
        <f>IF(A1076&gt;'PL2'!$C$2+553,IF(A1076='PL2'!$C$2+554,1,O1075+1), "")</f>
        <v/>
      </c>
    </row>
    <row r="1077" spans="1:15" x14ac:dyDescent="0.55000000000000004">
      <c r="A1077">
        <v>1075</v>
      </c>
      <c r="B1077" s="2">
        <v>40897</v>
      </c>
      <c r="C1077">
        <v>3.319999948143959E-2</v>
      </c>
      <c r="D1077">
        <v>8.6700096130371094</v>
      </c>
      <c r="E1077">
        <v>6705.91015625</v>
      </c>
      <c r="F1077" s="20">
        <f t="shared" si="48"/>
        <v>25.678888910953685</v>
      </c>
      <c r="G1077">
        <v>3.9500000476837158</v>
      </c>
      <c r="H1077">
        <v>101.431999206543</v>
      </c>
      <c r="I1077" s="19">
        <f t="shared" si="49"/>
        <v>26488.345436950214</v>
      </c>
      <c r="K1077" s="70">
        <f t="shared" si="50"/>
        <v>-1</v>
      </c>
      <c r="L1077" s="3">
        <f>IF(AND(O1077&gt;0,O1077&lt;366),+'PL2'!$N$3+1,IF(AND(O1077&gt;365,O1077&lt;731),+'PL2'!$O$3+1,IF(AND(O1077&gt;730,O1077&lt;1096),+'PL2'!$P$3+1,IF(AND(O1077&gt;1095,O1077&lt;1461),+'PL2'!$Q$3+1,IF(AND(O1077&gt;1460,O1077&lt;3000),+'PL2'!$R$3+1,0)))))</f>
        <v>0</v>
      </c>
      <c r="M1077" s="3">
        <f>IF(AND(O1077&gt;0,O1077&lt;366),+'PL2'!$N$2+1,IF(AND(O1077&gt;365,O1077&lt;731),+'PL2'!$O$2+1,IF(AND(O1077&gt;730,O1077&lt;1096),+'PL2'!$P$2+1,IF(AND(O1077&gt;1095,O1077&lt;1461),+'PL2'!$Q$2+1,IF(AND(O1077&gt;1460,O1077&lt;1826),+'PL2'!$R$2+1,IF(AND(O1077&gt;1825,O1077&lt;2190),+'PL2'!$S$2+1,0))))))</f>
        <v>0</v>
      </c>
      <c r="N1077" s="70">
        <f t="shared" si="51"/>
        <v>-1</v>
      </c>
      <c r="O1077" s="19" t="str">
        <f>IF(A1077&gt;'PL2'!$C$2+553,IF(A1077='PL2'!$C$2+554,1,O1076+1), "")</f>
        <v/>
      </c>
    </row>
    <row r="1078" spans="1:15" x14ac:dyDescent="0.55000000000000004">
      <c r="A1078">
        <v>1076</v>
      </c>
      <c r="B1078" s="2">
        <v>40898</v>
      </c>
      <c r="C1078">
        <v>3.319999948143959E-2</v>
      </c>
      <c r="D1078">
        <v>8.8996801376342773</v>
      </c>
      <c r="E1078">
        <v>7454.259765625</v>
      </c>
      <c r="F1078" s="20">
        <f t="shared" si="48"/>
        <v>27.807900567879486</v>
      </c>
      <c r="G1078">
        <v>3.8900001049041748</v>
      </c>
      <c r="H1078">
        <v>108.17299652099609</v>
      </c>
      <c r="I1078" s="19">
        <f t="shared" si="49"/>
        <v>28997.071270264219</v>
      </c>
      <c r="K1078" s="70">
        <f t="shared" si="50"/>
        <v>-1</v>
      </c>
      <c r="L1078" s="3">
        <f>IF(AND(O1078&gt;0,O1078&lt;366),+'PL2'!$N$3+1,IF(AND(O1078&gt;365,O1078&lt;731),+'PL2'!$O$3+1,IF(AND(O1078&gt;730,O1078&lt;1096),+'PL2'!$P$3+1,IF(AND(O1078&gt;1095,O1078&lt;1461),+'PL2'!$Q$3+1,IF(AND(O1078&gt;1460,O1078&lt;3000),+'PL2'!$R$3+1,0)))))</f>
        <v>0</v>
      </c>
      <c r="M1078" s="3">
        <f>IF(AND(O1078&gt;0,O1078&lt;366),+'PL2'!$N$2+1,IF(AND(O1078&gt;365,O1078&lt;731),+'PL2'!$O$2+1,IF(AND(O1078&gt;730,O1078&lt;1096),+'PL2'!$P$2+1,IF(AND(O1078&gt;1095,O1078&lt;1461),+'PL2'!$Q$2+1,IF(AND(O1078&gt;1460,O1078&lt;1826),+'PL2'!$R$2+1,IF(AND(O1078&gt;1825,O1078&lt;2190),+'PL2'!$S$2+1,0))))))</f>
        <v>0</v>
      </c>
      <c r="N1078" s="70">
        <f t="shared" si="51"/>
        <v>-1</v>
      </c>
      <c r="O1078" s="19" t="str">
        <f>IF(A1078&gt;'PL2'!$C$2+553,IF(A1078='PL2'!$C$2+554,1,O1077+1), "")</f>
        <v/>
      </c>
    </row>
    <row r="1079" spans="1:15" x14ac:dyDescent="0.55000000000000004">
      <c r="A1079">
        <v>1077</v>
      </c>
      <c r="B1079" s="2">
        <v>40899</v>
      </c>
      <c r="C1079">
        <v>3.319999948143959E-2</v>
      </c>
      <c r="D1079">
        <v>8.8996801376342773</v>
      </c>
      <c r="E1079">
        <v>7403.4501953125</v>
      </c>
      <c r="F1079" s="20">
        <f t="shared" si="48"/>
        <v>27.618356934632061</v>
      </c>
      <c r="G1079">
        <v>3.8901000022888179</v>
      </c>
      <c r="H1079">
        <v>107.43800354003911</v>
      </c>
      <c r="I1079" s="19">
        <f t="shared" si="49"/>
        <v>28800.161621730305</v>
      </c>
      <c r="K1079" s="70">
        <f t="shared" si="50"/>
        <v>-1</v>
      </c>
      <c r="L1079" s="3">
        <f>IF(AND(O1079&gt;0,O1079&lt;366),+'PL2'!$N$3+1,IF(AND(O1079&gt;365,O1079&lt;731),+'PL2'!$O$3+1,IF(AND(O1079&gt;730,O1079&lt;1096),+'PL2'!$P$3+1,IF(AND(O1079&gt;1095,O1079&lt;1461),+'PL2'!$Q$3+1,IF(AND(O1079&gt;1460,O1079&lt;3000),+'PL2'!$R$3+1,0)))))</f>
        <v>0</v>
      </c>
      <c r="M1079" s="3">
        <f>IF(AND(O1079&gt;0,O1079&lt;366),+'PL2'!$N$2+1,IF(AND(O1079&gt;365,O1079&lt;731),+'PL2'!$O$2+1,IF(AND(O1079&gt;730,O1079&lt;1096),+'PL2'!$P$2+1,IF(AND(O1079&gt;1095,O1079&lt;1461),+'PL2'!$Q$2+1,IF(AND(O1079&gt;1460,O1079&lt;1826),+'PL2'!$R$2+1,IF(AND(O1079&gt;1825,O1079&lt;2190),+'PL2'!$S$2+1,0))))))</f>
        <v>0</v>
      </c>
      <c r="N1079" s="70">
        <f t="shared" si="51"/>
        <v>-1</v>
      </c>
      <c r="O1079" s="19" t="str">
        <f>IF(A1079&gt;'PL2'!$C$2+553,IF(A1079='PL2'!$C$2+554,1,O1078+1), "")</f>
        <v/>
      </c>
    </row>
    <row r="1080" spans="1:15" x14ac:dyDescent="0.55000000000000004">
      <c r="A1080">
        <v>1078</v>
      </c>
      <c r="B1080" s="2">
        <v>40900</v>
      </c>
      <c r="C1080">
        <v>3.3300001174211502E-2</v>
      </c>
      <c r="D1080">
        <v>8.7274198532104492</v>
      </c>
      <c r="E1080">
        <v>7102.64990234375</v>
      </c>
      <c r="F1080" s="20">
        <f t="shared" si="48"/>
        <v>27.100592622578485</v>
      </c>
      <c r="G1080">
        <v>3.9467999935150151</v>
      </c>
      <c r="H1080">
        <v>106.96099853515619</v>
      </c>
      <c r="I1080" s="19">
        <f t="shared" si="49"/>
        <v>28032.738588509736</v>
      </c>
      <c r="K1080" s="70">
        <f t="shared" si="50"/>
        <v>-1</v>
      </c>
      <c r="L1080" s="3">
        <f>IF(AND(O1080&gt;0,O1080&lt;366),+'PL2'!$N$3+1,IF(AND(O1080&gt;365,O1080&lt;731),+'PL2'!$O$3+1,IF(AND(O1080&gt;730,O1080&lt;1096),+'PL2'!$P$3+1,IF(AND(O1080&gt;1095,O1080&lt;1461),+'PL2'!$Q$3+1,IF(AND(O1080&gt;1460,O1080&lt;3000),+'PL2'!$R$3+1,0)))))</f>
        <v>0</v>
      </c>
      <c r="M1080" s="3">
        <f>IF(AND(O1080&gt;0,O1080&lt;366),+'PL2'!$N$2+1,IF(AND(O1080&gt;365,O1080&lt;731),+'PL2'!$O$2+1,IF(AND(O1080&gt;730,O1080&lt;1096),+'PL2'!$P$2+1,IF(AND(O1080&gt;1095,O1080&lt;1461),+'PL2'!$Q$2+1,IF(AND(O1080&gt;1460,O1080&lt;1826),+'PL2'!$R$2+1,IF(AND(O1080&gt;1825,O1080&lt;2190),+'PL2'!$S$2+1,0))))))</f>
        <v>0</v>
      </c>
      <c r="N1080" s="70">
        <f t="shared" si="51"/>
        <v>-1</v>
      </c>
      <c r="O1080" s="19" t="str">
        <f>IF(A1080&gt;'PL2'!$C$2+553,IF(A1080='PL2'!$C$2+554,1,O1079+1), "")</f>
        <v/>
      </c>
    </row>
    <row r="1081" spans="1:15" x14ac:dyDescent="0.55000000000000004">
      <c r="A1081">
        <v>1079</v>
      </c>
      <c r="B1081" s="2">
        <v>40901</v>
      </c>
      <c r="C1081">
        <v>3.3300001174211502E-2</v>
      </c>
      <c r="D1081">
        <v>8.7274198532104492</v>
      </c>
      <c r="E1081">
        <v>7252.25</v>
      </c>
      <c r="F1081" s="20">
        <f t="shared" si="48"/>
        <v>27.671400892537299</v>
      </c>
      <c r="G1081">
        <v>3.940000057220459</v>
      </c>
      <c r="H1081">
        <v>109.02500152587891</v>
      </c>
      <c r="I1081" s="19">
        <f t="shared" si="49"/>
        <v>28573.865414977074</v>
      </c>
      <c r="K1081" s="70">
        <f t="shared" si="50"/>
        <v>-1</v>
      </c>
      <c r="L1081" s="3">
        <f>IF(AND(O1081&gt;0,O1081&lt;366),+'PL2'!$N$3+1,IF(AND(O1081&gt;365,O1081&lt;731),+'PL2'!$O$3+1,IF(AND(O1081&gt;730,O1081&lt;1096),+'PL2'!$P$3+1,IF(AND(O1081&gt;1095,O1081&lt;1461),+'PL2'!$Q$3+1,IF(AND(O1081&gt;1460,O1081&lt;3000),+'PL2'!$R$3+1,0)))))</f>
        <v>0</v>
      </c>
      <c r="M1081" s="3">
        <f>IF(AND(O1081&gt;0,O1081&lt;366),+'PL2'!$N$2+1,IF(AND(O1081&gt;365,O1081&lt;731),+'PL2'!$O$2+1,IF(AND(O1081&gt;730,O1081&lt;1096),+'PL2'!$P$2+1,IF(AND(O1081&gt;1095,O1081&lt;1461),+'PL2'!$Q$2+1,IF(AND(O1081&gt;1460,O1081&lt;1826),+'PL2'!$R$2+1,IF(AND(O1081&gt;1825,O1081&lt;2190),+'PL2'!$S$2+1,0))))))</f>
        <v>0</v>
      </c>
      <c r="N1081" s="70">
        <f t="shared" si="51"/>
        <v>-1</v>
      </c>
      <c r="O1081" s="19" t="str">
        <f>IF(A1081&gt;'PL2'!$C$2+553,IF(A1081='PL2'!$C$2+554,1,O1080+1), "")</f>
        <v/>
      </c>
    </row>
    <row r="1082" spans="1:15" x14ac:dyDescent="0.55000000000000004">
      <c r="A1082">
        <v>1080</v>
      </c>
      <c r="B1082" s="2">
        <v>40902</v>
      </c>
      <c r="C1082">
        <v>3.3300001174211502E-2</v>
      </c>
      <c r="D1082">
        <v>9.9905996322631836</v>
      </c>
      <c r="E1082">
        <v>8702.9296875</v>
      </c>
      <c r="F1082" s="20">
        <f t="shared" si="48"/>
        <v>29.008025491977367</v>
      </c>
      <c r="G1082">
        <v>4.2249999046325684</v>
      </c>
      <c r="H1082">
        <v>122.5589981079102</v>
      </c>
      <c r="I1082" s="19">
        <f t="shared" si="49"/>
        <v>36769.877099711448</v>
      </c>
      <c r="K1082" s="70">
        <f t="shared" si="50"/>
        <v>-1</v>
      </c>
      <c r="L1082" s="3">
        <f>IF(AND(O1082&gt;0,O1082&lt;366),+'PL2'!$N$3+1,IF(AND(O1082&gt;365,O1082&lt;731),+'PL2'!$O$3+1,IF(AND(O1082&gt;730,O1082&lt;1096),+'PL2'!$P$3+1,IF(AND(O1082&gt;1095,O1082&lt;1461),+'PL2'!$Q$3+1,IF(AND(O1082&gt;1460,O1082&lt;3000),+'PL2'!$R$3+1,0)))))</f>
        <v>0</v>
      </c>
      <c r="M1082" s="3">
        <f>IF(AND(O1082&gt;0,O1082&lt;366),+'PL2'!$N$2+1,IF(AND(O1082&gt;365,O1082&lt;731),+'PL2'!$O$2+1,IF(AND(O1082&gt;730,O1082&lt;1096),+'PL2'!$P$2+1,IF(AND(O1082&gt;1095,O1082&lt;1461),+'PL2'!$Q$2+1,IF(AND(O1082&gt;1460,O1082&lt;1826),+'PL2'!$R$2+1,IF(AND(O1082&gt;1825,O1082&lt;2190),+'PL2'!$S$2+1,0))))))</f>
        <v>0</v>
      </c>
      <c r="N1082" s="70">
        <f t="shared" si="51"/>
        <v>-1</v>
      </c>
      <c r="O1082" s="19" t="str">
        <f>IF(A1082&gt;'PL2'!$C$2+553,IF(A1082='PL2'!$C$2+554,1,O1081+1), "")</f>
        <v/>
      </c>
    </row>
    <row r="1083" spans="1:15" x14ac:dyDescent="0.55000000000000004">
      <c r="A1083">
        <v>1081</v>
      </c>
      <c r="B1083" s="2">
        <v>40903</v>
      </c>
      <c r="C1083">
        <v>3.3399999141693122E-2</v>
      </c>
      <c r="D1083">
        <v>9.9905996322631836</v>
      </c>
      <c r="E1083">
        <v>8853.259765625</v>
      </c>
      <c r="F1083" s="20">
        <f t="shared" si="48"/>
        <v>29.597709792928235</v>
      </c>
      <c r="G1083">
        <v>4.0180001258850098</v>
      </c>
      <c r="H1083">
        <v>118.9240036010742</v>
      </c>
      <c r="I1083" s="19">
        <f t="shared" si="49"/>
        <v>35572.398852773942</v>
      </c>
      <c r="K1083" s="70">
        <f t="shared" si="50"/>
        <v>-1</v>
      </c>
      <c r="L1083" s="3">
        <f>IF(AND(O1083&gt;0,O1083&lt;366),+'PL2'!$N$3+1,IF(AND(O1083&gt;365,O1083&lt;731),+'PL2'!$O$3+1,IF(AND(O1083&gt;730,O1083&lt;1096),+'PL2'!$P$3+1,IF(AND(O1083&gt;1095,O1083&lt;1461),+'PL2'!$Q$3+1,IF(AND(O1083&gt;1460,O1083&lt;3000),+'PL2'!$R$3+1,0)))))</f>
        <v>0</v>
      </c>
      <c r="M1083" s="3">
        <f>IF(AND(O1083&gt;0,O1083&lt;366),+'PL2'!$N$2+1,IF(AND(O1083&gt;365,O1083&lt;731),+'PL2'!$O$2+1,IF(AND(O1083&gt;730,O1083&lt;1096),+'PL2'!$P$2+1,IF(AND(O1083&gt;1095,O1083&lt;1461),+'PL2'!$Q$2+1,IF(AND(O1083&gt;1460,O1083&lt;1826),+'PL2'!$R$2+1,IF(AND(O1083&gt;1825,O1083&lt;2190),+'PL2'!$S$2+1,0))))))</f>
        <v>0</v>
      </c>
      <c r="N1083" s="70">
        <f t="shared" si="51"/>
        <v>-1</v>
      </c>
      <c r="O1083" s="19" t="str">
        <f>IF(A1083&gt;'PL2'!$C$2+553,IF(A1083='PL2'!$C$2+554,1,O1082+1), "")</f>
        <v/>
      </c>
    </row>
    <row r="1084" spans="1:15" x14ac:dyDescent="0.55000000000000004">
      <c r="A1084">
        <v>1082</v>
      </c>
      <c r="B1084" s="2">
        <v>40904</v>
      </c>
      <c r="C1084">
        <v>3.3399999141693122E-2</v>
      </c>
      <c r="D1084">
        <v>9.1680002212524414</v>
      </c>
      <c r="E1084">
        <v>7253</v>
      </c>
      <c r="F1084" s="20">
        <f t="shared" si="48"/>
        <v>26.42344981767533</v>
      </c>
      <c r="G1084">
        <v>4.070000171661377</v>
      </c>
      <c r="H1084">
        <v>107.5429992675781</v>
      </c>
      <c r="I1084" s="19">
        <f t="shared" si="49"/>
        <v>29519.711245059967</v>
      </c>
      <c r="K1084" s="70">
        <f t="shared" si="50"/>
        <v>-1</v>
      </c>
      <c r="L1084" s="3">
        <f>IF(AND(O1084&gt;0,O1084&lt;366),+'PL2'!$N$3+1,IF(AND(O1084&gt;365,O1084&lt;731),+'PL2'!$O$3+1,IF(AND(O1084&gt;730,O1084&lt;1096),+'PL2'!$P$3+1,IF(AND(O1084&gt;1095,O1084&lt;1461),+'PL2'!$Q$3+1,IF(AND(O1084&gt;1460,O1084&lt;3000),+'PL2'!$R$3+1,0)))))</f>
        <v>0</v>
      </c>
      <c r="M1084" s="3">
        <f>IF(AND(O1084&gt;0,O1084&lt;366),+'PL2'!$N$2+1,IF(AND(O1084&gt;365,O1084&lt;731),+'PL2'!$O$2+1,IF(AND(O1084&gt;730,O1084&lt;1096),+'PL2'!$P$2+1,IF(AND(O1084&gt;1095,O1084&lt;1461),+'PL2'!$Q$2+1,IF(AND(O1084&gt;1460,O1084&lt;1826),+'PL2'!$R$2+1,IF(AND(O1084&gt;1825,O1084&lt;2190),+'PL2'!$S$2+1,0))))))</f>
        <v>0</v>
      </c>
      <c r="N1084" s="70">
        <f t="shared" si="51"/>
        <v>-1</v>
      </c>
      <c r="O1084" s="19" t="str">
        <f>IF(A1084&gt;'PL2'!$C$2+553,IF(A1084='PL2'!$C$2+554,1,O1083+1), "")</f>
        <v/>
      </c>
    </row>
    <row r="1085" spans="1:15" x14ac:dyDescent="0.55000000000000004">
      <c r="A1085">
        <v>1083</v>
      </c>
      <c r="B1085" s="2">
        <v>40905</v>
      </c>
      <c r="C1085">
        <v>3.3399999141693122E-2</v>
      </c>
      <c r="D1085">
        <v>9.1680002212524414</v>
      </c>
      <c r="E1085">
        <v>7753.14990234375</v>
      </c>
      <c r="F1085" s="20">
        <f t="shared" si="48"/>
        <v>28.245549065696192</v>
      </c>
      <c r="G1085">
        <v>4.1855001449584961</v>
      </c>
      <c r="H1085">
        <v>118.2220001220703</v>
      </c>
      <c r="I1085" s="19">
        <f t="shared" si="49"/>
        <v>32450.810040144715</v>
      </c>
      <c r="K1085" s="70">
        <f t="shared" si="50"/>
        <v>-1</v>
      </c>
      <c r="L1085" s="3">
        <f>IF(AND(O1085&gt;0,O1085&lt;366),+'PL2'!$N$3+1,IF(AND(O1085&gt;365,O1085&lt;731),+'PL2'!$O$3+1,IF(AND(O1085&gt;730,O1085&lt;1096),+'PL2'!$P$3+1,IF(AND(O1085&gt;1095,O1085&lt;1461),+'PL2'!$Q$3+1,IF(AND(O1085&gt;1460,O1085&lt;3000),+'PL2'!$R$3+1,0)))))</f>
        <v>0</v>
      </c>
      <c r="M1085" s="3">
        <f>IF(AND(O1085&gt;0,O1085&lt;366),+'PL2'!$N$2+1,IF(AND(O1085&gt;365,O1085&lt;731),+'PL2'!$O$2+1,IF(AND(O1085&gt;730,O1085&lt;1096),+'PL2'!$P$2+1,IF(AND(O1085&gt;1095,O1085&lt;1461),+'PL2'!$Q$2+1,IF(AND(O1085&gt;1460,O1085&lt;1826),+'PL2'!$R$2+1,IF(AND(O1085&gt;1825,O1085&lt;2190),+'PL2'!$S$2+1,0))))))</f>
        <v>0</v>
      </c>
      <c r="N1085" s="70">
        <f t="shared" si="51"/>
        <v>-1</v>
      </c>
      <c r="O1085" s="19" t="str">
        <f>IF(A1085&gt;'PL2'!$C$2+553,IF(A1085='PL2'!$C$2+554,1,O1084+1), "")</f>
        <v/>
      </c>
    </row>
    <row r="1086" spans="1:15" x14ac:dyDescent="0.55000000000000004">
      <c r="A1086">
        <v>1084</v>
      </c>
      <c r="B1086" s="2">
        <v>40906</v>
      </c>
      <c r="C1086">
        <v>3.3500000834465027E-2</v>
      </c>
      <c r="D1086">
        <v>8.0724601745605469</v>
      </c>
      <c r="E1086">
        <v>6904.16015625</v>
      </c>
      <c r="F1086" s="20">
        <f t="shared" si="48"/>
        <v>28.651658353736785</v>
      </c>
      <c r="G1086">
        <v>4.1659998893737793</v>
      </c>
      <c r="H1086">
        <v>119.3629989624023</v>
      </c>
      <c r="I1086" s="19">
        <f t="shared" si="49"/>
        <v>28762.730447156355</v>
      </c>
      <c r="K1086" s="70">
        <f t="shared" si="50"/>
        <v>-1</v>
      </c>
      <c r="L1086" s="3">
        <f>IF(AND(O1086&gt;0,O1086&lt;366),+'PL2'!$N$3+1,IF(AND(O1086&gt;365,O1086&lt;731),+'PL2'!$O$3+1,IF(AND(O1086&gt;730,O1086&lt;1096),+'PL2'!$P$3+1,IF(AND(O1086&gt;1095,O1086&lt;1461),+'PL2'!$Q$3+1,IF(AND(O1086&gt;1460,O1086&lt;3000),+'PL2'!$R$3+1,0)))))</f>
        <v>0</v>
      </c>
      <c r="M1086" s="3">
        <f>IF(AND(O1086&gt;0,O1086&lt;366),+'PL2'!$N$2+1,IF(AND(O1086&gt;365,O1086&lt;731),+'PL2'!$O$2+1,IF(AND(O1086&gt;730,O1086&lt;1096),+'PL2'!$P$2+1,IF(AND(O1086&gt;1095,O1086&lt;1461),+'PL2'!$Q$2+1,IF(AND(O1086&gt;1460,O1086&lt;1826),+'PL2'!$R$2+1,IF(AND(O1086&gt;1825,O1086&lt;2190),+'PL2'!$S$2+1,0))))))</f>
        <v>0</v>
      </c>
      <c r="N1086" s="70">
        <f t="shared" si="51"/>
        <v>-1</v>
      </c>
      <c r="O1086" s="19" t="str">
        <f>IF(A1086&gt;'PL2'!$C$2+553,IF(A1086='PL2'!$C$2+554,1,O1085+1), "")</f>
        <v/>
      </c>
    </row>
    <row r="1087" spans="1:15" x14ac:dyDescent="0.55000000000000004">
      <c r="A1087">
        <v>1085</v>
      </c>
      <c r="B1087" s="2">
        <v>40907</v>
      </c>
      <c r="C1087">
        <v>3.3500000834465027E-2</v>
      </c>
      <c r="D1087">
        <v>8.0724601745605469</v>
      </c>
      <c r="E1087">
        <v>7103.33984375</v>
      </c>
      <c r="F1087" s="20">
        <f t="shared" si="48"/>
        <v>29.478236565727993</v>
      </c>
      <c r="G1087">
        <v>4.2480001449584961</v>
      </c>
      <c r="H1087">
        <v>125.2239990234375</v>
      </c>
      <c r="I1087" s="19">
        <f t="shared" si="49"/>
        <v>30174.988685939461</v>
      </c>
      <c r="K1087" s="70">
        <f t="shared" si="50"/>
        <v>-1</v>
      </c>
      <c r="L1087" s="3">
        <f>IF(AND(O1087&gt;0,O1087&lt;366),+'PL2'!$N$3+1,IF(AND(O1087&gt;365,O1087&lt;731),+'PL2'!$O$3+1,IF(AND(O1087&gt;730,O1087&lt;1096),+'PL2'!$P$3+1,IF(AND(O1087&gt;1095,O1087&lt;1461),+'PL2'!$Q$3+1,IF(AND(O1087&gt;1460,O1087&lt;3000),+'PL2'!$R$3+1,0)))))</f>
        <v>0</v>
      </c>
      <c r="M1087" s="3">
        <f>IF(AND(O1087&gt;0,O1087&lt;366),+'PL2'!$N$2+1,IF(AND(O1087&gt;365,O1087&lt;731),+'PL2'!$O$2+1,IF(AND(O1087&gt;730,O1087&lt;1096),+'PL2'!$P$2+1,IF(AND(O1087&gt;1095,O1087&lt;1461),+'PL2'!$Q$2+1,IF(AND(O1087&gt;1460,O1087&lt;1826),+'PL2'!$R$2+1,IF(AND(O1087&gt;1825,O1087&lt;2190),+'PL2'!$S$2+1,0))))))</f>
        <v>0</v>
      </c>
      <c r="N1087" s="70">
        <f t="shared" si="51"/>
        <v>-1</v>
      </c>
      <c r="O1087" s="19" t="str">
        <f>IF(A1087&gt;'PL2'!$C$2+553,IF(A1087='PL2'!$C$2+554,1,O1086+1), "")</f>
        <v/>
      </c>
    </row>
    <row r="1088" spans="1:15" x14ac:dyDescent="0.55000000000000004">
      <c r="A1088">
        <v>1086</v>
      </c>
      <c r="B1088" s="2">
        <v>40908</v>
      </c>
      <c r="C1088">
        <v>3.3500000834465027E-2</v>
      </c>
      <c r="D1088">
        <v>9.283329963684082</v>
      </c>
      <c r="E1088">
        <v>7553.9501953125</v>
      </c>
      <c r="F1088" s="20">
        <f t="shared" si="48"/>
        <v>27.259328154490202</v>
      </c>
      <c r="G1088">
        <v>4.7220001220703116</v>
      </c>
      <c r="H1088">
        <v>128.718994140625</v>
      </c>
      <c r="I1088" s="19">
        <f t="shared" si="49"/>
        <v>35669.753744378679</v>
      </c>
      <c r="K1088" s="70">
        <f t="shared" si="50"/>
        <v>-1</v>
      </c>
      <c r="L1088" s="3">
        <f>IF(AND(O1088&gt;0,O1088&lt;366),+'PL2'!$N$3+1,IF(AND(O1088&gt;365,O1088&lt;731),+'PL2'!$O$3+1,IF(AND(O1088&gt;730,O1088&lt;1096),+'PL2'!$P$3+1,IF(AND(O1088&gt;1095,O1088&lt;1461),+'PL2'!$Q$3+1,IF(AND(O1088&gt;1460,O1088&lt;3000),+'PL2'!$R$3+1,0)))))</f>
        <v>0</v>
      </c>
      <c r="M1088" s="3">
        <f>IF(AND(O1088&gt;0,O1088&lt;366),+'PL2'!$N$2+1,IF(AND(O1088&gt;365,O1088&lt;731),+'PL2'!$O$2+1,IF(AND(O1088&gt;730,O1088&lt;1096),+'PL2'!$P$2+1,IF(AND(O1088&gt;1095,O1088&lt;1461),+'PL2'!$Q$2+1,IF(AND(O1088&gt;1460,O1088&lt;1826),+'PL2'!$R$2+1,IF(AND(O1088&gt;1825,O1088&lt;2190),+'PL2'!$S$2+1,0))))))</f>
        <v>0</v>
      </c>
      <c r="N1088" s="70">
        <f t="shared" si="51"/>
        <v>-1</v>
      </c>
      <c r="O1088" s="19" t="str">
        <f>IF(A1088&gt;'PL2'!$C$2+553,IF(A1088='PL2'!$C$2+554,1,O1087+1), "")</f>
        <v/>
      </c>
    </row>
    <row r="1089" spans="1:15" x14ac:dyDescent="0.55000000000000004">
      <c r="A1089">
        <v>1087</v>
      </c>
      <c r="B1089" s="2">
        <v>40909</v>
      </c>
      <c r="C1089">
        <v>3.359999880194664E-2</v>
      </c>
      <c r="D1089">
        <v>9.283329963684082</v>
      </c>
      <c r="E1089">
        <v>7653.5498046875</v>
      </c>
      <c r="F1089" s="20">
        <f t="shared" si="48"/>
        <v>27.701187534444323</v>
      </c>
      <c r="G1089">
        <v>5.2677001953125</v>
      </c>
      <c r="H1089">
        <v>145.9219970703125</v>
      </c>
      <c r="I1089" s="19">
        <f t="shared" si="49"/>
        <v>40316.60580098629</v>
      </c>
      <c r="K1089" s="70">
        <f t="shared" si="50"/>
        <v>-1</v>
      </c>
      <c r="L1089" s="3">
        <f>IF(AND(O1089&gt;0,O1089&lt;366),+'PL2'!$N$3+1,IF(AND(O1089&gt;365,O1089&lt;731),+'PL2'!$O$3+1,IF(AND(O1089&gt;730,O1089&lt;1096),+'PL2'!$P$3+1,IF(AND(O1089&gt;1095,O1089&lt;1461),+'PL2'!$Q$3+1,IF(AND(O1089&gt;1460,O1089&lt;3000),+'PL2'!$R$3+1,0)))))</f>
        <v>0</v>
      </c>
      <c r="M1089" s="3">
        <f>IF(AND(O1089&gt;0,O1089&lt;366),+'PL2'!$N$2+1,IF(AND(O1089&gt;365,O1089&lt;731),+'PL2'!$O$2+1,IF(AND(O1089&gt;730,O1089&lt;1096),+'PL2'!$P$2+1,IF(AND(O1089&gt;1095,O1089&lt;1461),+'PL2'!$Q$2+1,IF(AND(O1089&gt;1460,O1089&lt;1826),+'PL2'!$R$2+1,IF(AND(O1089&gt;1825,O1089&lt;2190),+'PL2'!$S$2+1,0))))))</f>
        <v>0</v>
      </c>
      <c r="N1089" s="70">
        <f t="shared" si="51"/>
        <v>-1</v>
      </c>
      <c r="O1089" s="19" t="str">
        <f>IF(A1089&gt;'PL2'!$C$2+553,IF(A1089='PL2'!$C$2+554,1,O1088+1), "")</f>
        <v/>
      </c>
    </row>
    <row r="1090" spans="1:15" x14ac:dyDescent="0.55000000000000004">
      <c r="A1090">
        <v>1088</v>
      </c>
      <c r="B1090" s="2">
        <v>40910</v>
      </c>
      <c r="C1090">
        <v>3.359999880194664E-2</v>
      </c>
      <c r="D1090">
        <v>8.7643804550170898</v>
      </c>
      <c r="E1090">
        <v>7555.5498046875</v>
      </c>
      <c r="F1090" s="20">
        <f t="shared" ref="F1090:F1153" si="52">+(C1090/D1090)*E1090</f>
        <v>28.965705640975983</v>
      </c>
      <c r="G1090">
        <v>5.2168002128601074</v>
      </c>
      <c r="H1090">
        <v>151.1080017089844</v>
      </c>
      <c r="I1090" s="19">
        <f t="shared" ref="I1090:I1153" si="53">+E1090*G1090</f>
        <v>39415.793829368893</v>
      </c>
      <c r="K1090" s="70">
        <f t="shared" si="50"/>
        <v>-1</v>
      </c>
      <c r="L1090" s="3">
        <f>IF(AND(O1090&gt;0,O1090&lt;366),+'PL2'!$N$3+1,IF(AND(O1090&gt;365,O1090&lt;731),+'PL2'!$O$3+1,IF(AND(O1090&gt;730,O1090&lt;1096),+'PL2'!$P$3+1,IF(AND(O1090&gt;1095,O1090&lt;1461),+'PL2'!$Q$3+1,IF(AND(O1090&gt;1460,O1090&lt;3000),+'PL2'!$R$3+1,0)))))</f>
        <v>0</v>
      </c>
      <c r="M1090" s="3">
        <f>IF(AND(O1090&gt;0,O1090&lt;366),+'PL2'!$N$2+1,IF(AND(O1090&gt;365,O1090&lt;731),+'PL2'!$O$2+1,IF(AND(O1090&gt;730,O1090&lt;1096),+'PL2'!$P$2+1,IF(AND(O1090&gt;1095,O1090&lt;1461),+'PL2'!$Q$2+1,IF(AND(O1090&gt;1460,O1090&lt;1826),+'PL2'!$R$2+1,IF(AND(O1090&gt;1825,O1090&lt;2190),+'PL2'!$S$2+1,0))))))</f>
        <v>0</v>
      </c>
      <c r="N1090" s="70">
        <f t="shared" si="51"/>
        <v>-1</v>
      </c>
      <c r="O1090" s="19" t="str">
        <f>IF(A1090&gt;'PL2'!$C$2+553,IF(A1090='PL2'!$C$2+554,1,O1089+1), "")</f>
        <v/>
      </c>
    </row>
    <row r="1091" spans="1:15" x14ac:dyDescent="0.55000000000000004">
      <c r="A1091">
        <v>1089</v>
      </c>
      <c r="B1091" s="2">
        <v>40911</v>
      </c>
      <c r="C1091">
        <v>3.359999880194664E-2</v>
      </c>
      <c r="D1091">
        <v>8.7643804550170898</v>
      </c>
      <c r="E1091">
        <v>7955.35009765625</v>
      </c>
      <c r="F1091" s="20">
        <f t="shared" si="52"/>
        <v>30.498419725412852</v>
      </c>
      <c r="G1091">
        <v>4.8807997703552246</v>
      </c>
      <c r="H1091">
        <v>148.85699462890619</v>
      </c>
      <c r="I1091" s="19">
        <f t="shared" si="53"/>
        <v>38828.470929736039</v>
      </c>
      <c r="K1091" s="70">
        <f t="shared" si="50"/>
        <v>-1</v>
      </c>
      <c r="L1091" s="3">
        <f>IF(AND(O1091&gt;0,O1091&lt;366),+'PL2'!$N$3+1,IF(AND(O1091&gt;365,O1091&lt;731),+'PL2'!$O$3+1,IF(AND(O1091&gt;730,O1091&lt;1096),+'PL2'!$P$3+1,IF(AND(O1091&gt;1095,O1091&lt;1461),+'PL2'!$Q$3+1,IF(AND(O1091&gt;1460,O1091&lt;3000),+'PL2'!$R$3+1,0)))))</f>
        <v>0</v>
      </c>
      <c r="M1091" s="3">
        <f>IF(AND(O1091&gt;0,O1091&lt;366),+'PL2'!$N$2+1,IF(AND(O1091&gt;365,O1091&lt;731),+'PL2'!$O$2+1,IF(AND(O1091&gt;730,O1091&lt;1096),+'PL2'!$P$2+1,IF(AND(O1091&gt;1095,O1091&lt;1461),+'PL2'!$Q$2+1,IF(AND(O1091&gt;1460,O1091&lt;1826),+'PL2'!$R$2+1,IF(AND(O1091&gt;1825,O1091&lt;2190),+'PL2'!$S$2+1,0))))))</f>
        <v>0</v>
      </c>
      <c r="N1091" s="70">
        <f t="shared" si="51"/>
        <v>-1</v>
      </c>
      <c r="O1091" s="19" t="str">
        <f>IF(A1091&gt;'PL2'!$C$2+553,IF(A1091='PL2'!$C$2+554,1,O1090+1), "")</f>
        <v/>
      </c>
    </row>
    <row r="1092" spans="1:15" x14ac:dyDescent="0.55000000000000004">
      <c r="A1092">
        <v>1090</v>
      </c>
      <c r="B1092" s="2">
        <v>40912</v>
      </c>
      <c r="C1092">
        <v>3.3700000494718552E-2</v>
      </c>
      <c r="D1092">
        <v>8.87969970703125</v>
      </c>
      <c r="E1092">
        <v>7464.2001953125</v>
      </c>
      <c r="F1092" s="20">
        <f t="shared" si="52"/>
        <v>28.327934341690494</v>
      </c>
      <c r="G1092">
        <v>5.5738000869750977</v>
      </c>
      <c r="H1092">
        <v>157.89399719238281</v>
      </c>
      <c r="I1092" s="19">
        <f t="shared" si="53"/>
        <v>41603.959697832353</v>
      </c>
      <c r="K1092" s="70">
        <f t="shared" si="50"/>
        <v>-1</v>
      </c>
      <c r="L1092" s="3">
        <f>IF(AND(O1092&gt;0,O1092&lt;366),+'PL2'!$N$3+1,IF(AND(O1092&gt;365,O1092&lt;731),+'PL2'!$O$3+1,IF(AND(O1092&gt;730,O1092&lt;1096),+'PL2'!$P$3+1,IF(AND(O1092&gt;1095,O1092&lt;1461),+'PL2'!$Q$3+1,IF(AND(O1092&gt;1460,O1092&lt;3000),+'PL2'!$R$3+1,0)))))</f>
        <v>0</v>
      </c>
      <c r="M1092" s="3">
        <f>IF(AND(O1092&gt;0,O1092&lt;366),+'PL2'!$N$2+1,IF(AND(O1092&gt;365,O1092&lt;731),+'PL2'!$O$2+1,IF(AND(O1092&gt;730,O1092&lt;1096),+'PL2'!$P$2+1,IF(AND(O1092&gt;1095,O1092&lt;1461),+'PL2'!$Q$2+1,IF(AND(O1092&gt;1460,O1092&lt;1826),+'PL2'!$R$2+1,IF(AND(O1092&gt;1825,O1092&lt;2190),+'PL2'!$S$2+1,0))))))</f>
        <v>0</v>
      </c>
      <c r="N1092" s="70">
        <f t="shared" si="51"/>
        <v>-1</v>
      </c>
      <c r="O1092" s="19" t="str">
        <f>IF(A1092&gt;'PL2'!$C$2+553,IF(A1092='PL2'!$C$2+554,1,O1091+1), "")</f>
        <v/>
      </c>
    </row>
    <row r="1093" spans="1:15" x14ac:dyDescent="0.55000000000000004">
      <c r="A1093">
        <v>1091</v>
      </c>
      <c r="B1093" s="2">
        <v>40913</v>
      </c>
      <c r="C1093">
        <v>3.3700000494718552E-2</v>
      </c>
      <c r="D1093">
        <v>8.87969970703125</v>
      </c>
      <c r="E1093">
        <v>7355.7001953125</v>
      </c>
      <c r="F1093" s="20">
        <f t="shared" si="52"/>
        <v>27.916158023310981</v>
      </c>
      <c r="G1093">
        <v>6.9475998878479004</v>
      </c>
      <c r="H1093">
        <v>193.94999694824219</v>
      </c>
      <c r="I1093" s="19">
        <f t="shared" si="53"/>
        <v>51104.461851995904</v>
      </c>
      <c r="K1093" s="70">
        <f t="shared" si="50"/>
        <v>-1</v>
      </c>
      <c r="L1093" s="3">
        <f>IF(AND(O1093&gt;0,O1093&lt;366),+'PL2'!$N$3+1,IF(AND(O1093&gt;365,O1093&lt;731),+'PL2'!$O$3+1,IF(AND(O1093&gt;730,O1093&lt;1096),+'PL2'!$P$3+1,IF(AND(O1093&gt;1095,O1093&lt;1461),+'PL2'!$Q$3+1,IF(AND(O1093&gt;1460,O1093&lt;3000),+'PL2'!$R$3+1,0)))))</f>
        <v>0</v>
      </c>
      <c r="M1093" s="3">
        <f>IF(AND(O1093&gt;0,O1093&lt;366),+'PL2'!$N$2+1,IF(AND(O1093&gt;365,O1093&lt;731),+'PL2'!$O$2+1,IF(AND(O1093&gt;730,O1093&lt;1096),+'PL2'!$P$2+1,IF(AND(O1093&gt;1095,O1093&lt;1461),+'PL2'!$Q$2+1,IF(AND(O1093&gt;1460,O1093&lt;1826),+'PL2'!$R$2+1,IF(AND(O1093&gt;1825,O1093&lt;2190),+'PL2'!$S$2+1,0))))))</f>
        <v>0</v>
      </c>
      <c r="N1093" s="70">
        <f t="shared" si="51"/>
        <v>-1</v>
      </c>
      <c r="O1093" s="19" t="str">
        <f>IF(A1093&gt;'PL2'!$C$2+553,IF(A1093='PL2'!$C$2+554,1,O1092+1), "")</f>
        <v/>
      </c>
    </row>
    <row r="1094" spans="1:15" x14ac:dyDescent="0.55000000000000004">
      <c r="A1094">
        <v>1092</v>
      </c>
      <c r="B1094" s="2">
        <v>40914</v>
      </c>
      <c r="C1094">
        <v>3.3700000494718552E-2</v>
      </c>
      <c r="D1094">
        <v>9.8022699356079102</v>
      </c>
      <c r="E1094">
        <v>8556.490234375</v>
      </c>
      <c r="F1094" s="20">
        <f t="shared" si="52"/>
        <v>29.41703575046559</v>
      </c>
      <c r="G1094">
        <v>6.6968998908996582</v>
      </c>
      <c r="H1094">
        <v>197.00300598144531</v>
      </c>
      <c r="I1094" s="19">
        <f t="shared" si="53"/>
        <v>57301.958517069928</v>
      </c>
      <c r="K1094" s="70">
        <f t="shared" si="50"/>
        <v>-1</v>
      </c>
      <c r="L1094" s="3">
        <f>IF(AND(O1094&gt;0,O1094&lt;366),+'PL2'!$N$3+1,IF(AND(O1094&gt;365,O1094&lt;731),+'PL2'!$O$3+1,IF(AND(O1094&gt;730,O1094&lt;1096),+'PL2'!$P$3+1,IF(AND(O1094&gt;1095,O1094&lt;1461),+'PL2'!$Q$3+1,IF(AND(O1094&gt;1460,O1094&lt;3000),+'PL2'!$R$3+1,0)))))</f>
        <v>0</v>
      </c>
      <c r="M1094" s="3">
        <f>IF(AND(O1094&gt;0,O1094&lt;366),+'PL2'!$N$2+1,IF(AND(O1094&gt;365,O1094&lt;731),+'PL2'!$O$2+1,IF(AND(O1094&gt;730,O1094&lt;1096),+'PL2'!$P$2+1,IF(AND(O1094&gt;1095,O1094&lt;1461),+'PL2'!$Q$2+1,IF(AND(O1094&gt;1460,O1094&lt;1826),+'PL2'!$R$2+1,IF(AND(O1094&gt;1825,O1094&lt;2190),+'PL2'!$S$2+1,0))))))</f>
        <v>0</v>
      </c>
      <c r="N1094" s="70">
        <f t="shared" si="51"/>
        <v>-1</v>
      </c>
      <c r="O1094" s="19" t="str">
        <f>IF(A1094&gt;'PL2'!$C$2+553,IF(A1094='PL2'!$C$2+554,1,O1093+1), "")</f>
        <v/>
      </c>
    </row>
    <row r="1095" spans="1:15" x14ac:dyDescent="0.55000000000000004">
      <c r="A1095">
        <v>1093</v>
      </c>
      <c r="B1095" s="2">
        <v>40915</v>
      </c>
      <c r="C1095">
        <v>3.3799998462200158E-2</v>
      </c>
      <c r="D1095">
        <v>9.8022699356079102</v>
      </c>
      <c r="E1095">
        <v>9204.48046875</v>
      </c>
      <c r="F1095" s="20">
        <f t="shared" si="52"/>
        <v>31.738712332227472</v>
      </c>
      <c r="G1095">
        <v>6.809999942779541</v>
      </c>
      <c r="H1095">
        <v>216.14100646972659</v>
      </c>
      <c r="I1095" s="19">
        <f t="shared" si="53"/>
        <v>62682.511465502903</v>
      </c>
      <c r="K1095" s="70">
        <f t="shared" si="50"/>
        <v>-1</v>
      </c>
      <c r="L1095" s="3">
        <f>IF(AND(O1095&gt;0,O1095&lt;366),+'PL2'!$N$3+1,IF(AND(O1095&gt;365,O1095&lt;731),+'PL2'!$O$3+1,IF(AND(O1095&gt;730,O1095&lt;1096),+'PL2'!$P$3+1,IF(AND(O1095&gt;1095,O1095&lt;1461),+'PL2'!$Q$3+1,IF(AND(O1095&gt;1460,O1095&lt;3000),+'PL2'!$R$3+1,0)))))</f>
        <v>0</v>
      </c>
      <c r="M1095" s="3">
        <f>IF(AND(O1095&gt;0,O1095&lt;366),+'PL2'!$N$2+1,IF(AND(O1095&gt;365,O1095&lt;731),+'PL2'!$O$2+1,IF(AND(O1095&gt;730,O1095&lt;1096),+'PL2'!$P$2+1,IF(AND(O1095&gt;1095,O1095&lt;1461),+'PL2'!$Q$2+1,IF(AND(O1095&gt;1460,O1095&lt;1826),+'PL2'!$R$2+1,IF(AND(O1095&gt;1825,O1095&lt;2190),+'PL2'!$S$2+1,0))))))</f>
        <v>0</v>
      </c>
      <c r="N1095" s="70">
        <f t="shared" si="51"/>
        <v>-1</v>
      </c>
      <c r="O1095" s="19" t="str">
        <f>IF(A1095&gt;'PL2'!$C$2+553,IF(A1095='PL2'!$C$2+554,1,O1094+1), "")</f>
        <v/>
      </c>
    </row>
    <row r="1096" spans="1:15" x14ac:dyDescent="0.55000000000000004">
      <c r="A1096">
        <v>1094</v>
      </c>
      <c r="B1096" s="2">
        <v>40916</v>
      </c>
      <c r="C1096">
        <v>3.3799998462200158E-2</v>
      </c>
      <c r="D1096">
        <v>9.283329963684082</v>
      </c>
      <c r="E1096">
        <v>8153.72021484375</v>
      </c>
      <c r="F1096" s="20">
        <f t="shared" si="52"/>
        <v>29.687163097837271</v>
      </c>
      <c r="G1096">
        <v>7.1135997772216797</v>
      </c>
      <c r="H1096">
        <v>211.18299865722659</v>
      </c>
      <c r="I1096" s="19">
        <f t="shared" si="53"/>
        <v>58002.302303840406</v>
      </c>
      <c r="K1096" s="70">
        <f t="shared" si="50"/>
        <v>-1</v>
      </c>
      <c r="L1096" s="3">
        <f>IF(AND(O1096&gt;0,O1096&lt;366),+'PL2'!$N$3+1,IF(AND(O1096&gt;365,O1096&lt;731),+'PL2'!$O$3+1,IF(AND(O1096&gt;730,O1096&lt;1096),+'PL2'!$P$3+1,IF(AND(O1096&gt;1095,O1096&lt;1461),+'PL2'!$Q$3+1,IF(AND(O1096&gt;1460,O1096&lt;3000),+'PL2'!$R$3+1,0)))))</f>
        <v>0</v>
      </c>
      <c r="M1096" s="3">
        <f>IF(AND(O1096&gt;0,O1096&lt;366),+'PL2'!$N$2+1,IF(AND(O1096&gt;365,O1096&lt;731),+'PL2'!$O$2+1,IF(AND(O1096&gt;730,O1096&lt;1096),+'PL2'!$P$2+1,IF(AND(O1096&gt;1095,O1096&lt;1461),+'PL2'!$Q$2+1,IF(AND(O1096&gt;1460,O1096&lt;1826),+'PL2'!$R$2+1,IF(AND(O1096&gt;1825,O1096&lt;2190),+'PL2'!$S$2+1,0))))))</f>
        <v>0</v>
      </c>
      <c r="N1096" s="70">
        <f t="shared" si="51"/>
        <v>-1</v>
      </c>
      <c r="O1096" s="19" t="str">
        <f>IF(A1096&gt;'PL2'!$C$2+553,IF(A1096='PL2'!$C$2+554,1,O1095+1), "")</f>
        <v/>
      </c>
    </row>
    <row r="1097" spans="1:15" x14ac:dyDescent="0.55000000000000004">
      <c r="A1097">
        <v>1095</v>
      </c>
      <c r="B1097" s="2">
        <v>40917</v>
      </c>
      <c r="C1097">
        <v>3.3799998462200158E-2</v>
      </c>
      <c r="D1097">
        <v>9.283329963684082</v>
      </c>
      <c r="E1097">
        <v>8206.3701171875</v>
      </c>
      <c r="F1097" s="20">
        <f t="shared" si="52"/>
        <v>29.878857955740127</v>
      </c>
      <c r="G1097">
        <v>6.3256998062133789</v>
      </c>
      <c r="H1097">
        <v>189.0050048828125</v>
      </c>
      <c r="I1097" s="19">
        <f t="shared" si="53"/>
        <v>51911.033860008232</v>
      </c>
      <c r="K1097" s="70">
        <f t="shared" si="50"/>
        <v>-1</v>
      </c>
      <c r="L1097" s="3">
        <f>IF(AND(O1097&gt;0,O1097&lt;366),+'PL2'!$N$3+1,IF(AND(O1097&gt;365,O1097&lt;731),+'PL2'!$O$3+1,IF(AND(O1097&gt;730,O1097&lt;1096),+'PL2'!$P$3+1,IF(AND(O1097&gt;1095,O1097&lt;1461),+'PL2'!$Q$3+1,IF(AND(O1097&gt;1460,O1097&lt;3000),+'PL2'!$R$3+1,0)))))</f>
        <v>0</v>
      </c>
      <c r="M1097" s="3">
        <f>IF(AND(O1097&gt;0,O1097&lt;366),+'PL2'!$N$2+1,IF(AND(O1097&gt;365,O1097&lt;731),+'PL2'!$O$2+1,IF(AND(O1097&gt;730,O1097&lt;1096),+'PL2'!$P$2+1,IF(AND(O1097&gt;1095,O1097&lt;1461),+'PL2'!$Q$2+1,IF(AND(O1097&gt;1460,O1097&lt;1826),+'PL2'!$R$2+1,IF(AND(O1097&gt;1825,O1097&lt;2190),+'PL2'!$S$2+1,0))))))</f>
        <v>0</v>
      </c>
      <c r="N1097" s="70">
        <f t="shared" si="51"/>
        <v>-1</v>
      </c>
      <c r="O1097" s="19" t="str">
        <f>IF(A1097&gt;'PL2'!$C$2+553,IF(A1097='PL2'!$C$2+554,1,O1096+1), "")</f>
        <v/>
      </c>
    </row>
    <row r="1098" spans="1:15" x14ac:dyDescent="0.55000000000000004">
      <c r="A1098">
        <v>1096</v>
      </c>
      <c r="B1098" s="2">
        <v>40918</v>
      </c>
      <c r="C1098">
        <v>3.3900000154972083E-2</v>
      </c>
      <c r="D1098">
        <v>9.0776195526123047</v>
      </c>
      <c r="E1098">
        <v>7054.89990234375</v>
      </c>
      <c r="F1098" s="20">
        <f t="shared" si="52"/>
        <v>26.346236080574812</v>
      </c>
      <c r="G1098">
        <v>6.3600001335144043</v>
      </c>
      <c r="H1098">
        <v>167.56199645996091</v>
      </c>
      <c r="I1098" s="19">
        <f t="shared" si="53"/>
        <v>44869.164320837008</v>
      </c>
      <c r="K1098" s="70">
        <f t="shared" si="50"/>
        <v>-1</v>
      </c>
      <c r="L1098" s="3">
        <f>IF(AND(O1098&gt;0,O1098&lt;366),+'PL2'!$N$3+1,IF(AND(O1098&gt;365,O1098&lt;731),+'PL2'!$O$3+1,IF(AND(O1098&gt;730,O1098&lt;1096),+'PL2'!$P$3+1,IF(AND(O1098&gt;1095,O1098&lt;1461),+'PL2'!$Q$3+1,IF(AND(O1098&gt;1460,O1098&lt;3000),+'PL2'!$R$3+1,0)))))</f>
        <v>0</v>
      </c>
      <c r="M1098" s="3">
        <f>IF(AND(O1098&gt;0,O1098&lt;366),+'PL2'!$N$2+1,IF(AND(O1098&gt;365,O1098&lt;731),+'PL2'!$O$2+1,IF(AND(O1098&gt;730,O1098&lt;1096),+'PL2'!$P$2+1,IF(AND(O1098&gt;1095,O1098&lt;1461),+'PL2'!$Q$2+1,IF(AND(O1098&gt;1460,O1098&lt;1826),+'PL2'!$R$2+1,IF(AND(O1098&gt;1825,O1098&lt;2190),+'PL2'!$S$2+1,0))))))</f>
        <v>0</v>
      </c>
      <c r="N1098" s="70">
        <f t="shared" si="51"/>
        <v>-1</v>
      </c>
      <c r="O1098" s="19" t="str">
        <f>IF(A1098&gt;'PL2'!$C$2+553,IF(A1098='PL2'!$C$2+554,1,O1097+1), "")</f>
        <v/>
      </c>
    </row>
    <row r="1099" spans="1:15" x14ac:dyDescent="0.55000000000000004">
      <c r="A1099">
        <v>1097</v>
      </c>
      <c r="B1099" s="2">
        <v>40919</v>
      </c>
      <c r="C1099">
        <v>3.3900000154972083E-2</v>
      </c>
      <c r="D1099">
        <v>9.0776195526123047</v>
      </c>
      <c r="E1099">
        <v>7655.7001953125</v>
      </c>
      <c r="F1099" s="20">
        <f t="shared" si="52"/>
        <v>28.589900282043441</v>
      </c>
      <c r="G1099">
        <v>6.9000000953674316</v>
      </c>
      <c r="H1099">
        <v>197.27000427246091</v>
      </c>
      <c r="I1099" s="19">
        <f t="shared" si="53"/>
        <v>52824.332077760715</v>
      </c>
      <c r="K1099" s="70">
        <f t="shared" si="50"/>
        <v>-1</v>
      </c>
      <c r="L1099" s="3">
        <f>IF(AND(O1099&gt;0,O1099&lt;366),+'PL2'!$N$3+1,IF(AND(O1099&gt;365,O1099&lt;731),+'PL2'!$O$3+1,IF(AND(O1099&gt;730,O1099&lt;1096),+'PL2'!$P$3+1,IF(AND(O1099&gt;1095,O1099&lt;1461),+'PL2'!$Q$3+1,IF(AND(O1099&gt;1460,O1099&lt;3000),+'PL2'!$R$3+1,0)))))</f>
        <v>0</v>
      </c>
      <c r="M1099" s="3">
        <f>IF(AND(O1099&gt;0,O1099&lt;366),+'PL2'!$N$2+1,IF(AND(O1099&gt;365,O1099&lt;731),+'PL2'!$O$2+1,IF(AND(O1099&gt;730,O1099&lt;1096),+'PL2'!$P$2+1,IF(AND(O1099&gt;1095,O1099&lt;1461),+'PL2'!$Q$2+1,IF(AND(O1099&gt;1460,O1099&lt;1826),+'PL2'!$R$2+1,IF(AND(O1099&gt;1825,O1099&lt;2190),+'PL2'!$S$2+1,0))))))</f>
        <v>0</v>
      </c>
      <c r="N1099" s="70">
        <f t="shared" si="51"/>
        <v>-1</v>
      </c>
      <c r="O1099" s="19" t="str">
        <f>IF(A1099&gt;'PL2'!$C$2+553,IF(A1099='PL2'!$C$2+554,1,O1098+1), "")</f>
        <v/>
      </c>
    </row>
    <row r="1100" spans="1:15" x14ac:dyDescent="0.55000000000000004">
      <c r="A1100">
        <v>1098</v>
      </c>
      <c r="B1100" s="2">
        <v>40920</v>
      </c>
      <c r="C1100">
        <v>3.3900000154972083E-2</v>
      </c>
      <c r="D1100">
        <v>10.32110023498535</v>
      </c>
      <c r="E1100">
        <v>7791.22021484375</v>
      </c>
      <c r="F1100" s="20">
        <f t="shared" si="52"/>
        <v>25.590524312062325</v>
      </c>
      <c r="G1100">
        <v>6.8000001907348633</v>
      </c>
      <c r="H1100">
        <v>174.01600646972659</v>
      </c>
      <c r="I1100" s="19">
        <f t="shared" si="53"/>
        <v>52980.298946994822</v>
      </c>
      <c r="K1100" s="70">
        <f t="shared" si="50"/>
        <v>-1</v>
      </c>
      <c r="L1100" s="3">
        <f>IF(AND(O1100&gt;0,O1100&lt;366),+'PL2'!$N$3+1,IF(AND(O1100&gt;365,O1100&lt;731),+'PL2'!$O$3+1,IF(AND(O1100&gt;730,O1100&lt;1096),+'PL2'!$P$3+1,IF(AND(O1100&gt;1095,O1100&lt;1461),+'PL2'!$Q$3+1,IF(AND(O1100&gt;1460,O1100&lt;3000),+'PL2'!$R$3+1,0)))))</f>
        <v>0</v>
      </c>
      <c r="M1100" s="3">
        <f>IF(AND(O1100&gt;0,O1100&lt;366),+'PL2'!$N$2+1,IF(AND(O1100&gt;365,O1100&lt;731),+'PL2'!$O$2+1,IF(AND(O1100&gt;730,O1100&lt;1096),+'PL2'!$P$2+1,IF(AND(O1100&gt;1095,O1100&lt;1461),+'PL2'!$Q$2+1,IF(AND(O1100&gt;1460,O1100&lt;1826),+'PL2'!$R$2+1,IF(AND(O1100&gt;1825,O1100&lt;2190),+'PL2'!$S$2+1,0))))))</f>
        <v>0</v>
      </c>
      <c r="N1100" s="70">
        <f t="shared" si="51"/>
        <v>-1</v>
      </c>
      <c r="O1100" s="19" t="str">
        <f>IF(A1100&gt;'PL2'!$C$2+553,IF(A1100='PL2'!$C$2+554,1,O1099+1), "")</f>
        <v/>
      </c>
    </row>
    <row r="1101" spans="1:15" x14ac:dyDescent="0.55000000000000004">
      <c r="A1101">
        <v>1099</v>
      </c>
      <c r="B1101" s="2">
        <v>40921</v>
      </c>
      <c r="C1101">
        <v>3.4000001847743988E-2</v>
      </c>
      <c r="D1101">
        <v>10.32110023498535</v>
      </c>
      <c r="E1101">
        <v>7009.7900390625</v>
      </c>
      <c r="F1101" s="20">
        <f t="shared" si="52"/>
        <v>23.09180890158855</v>
      </c>
      <c r="G1101">
        <v>6.4099998474121094</v>
      </c>
      <c r="H1101">
        <v>148.01800537109381</v>
      </c>
      <c r="I1101" s="19">
        <f t="shared" si="53"/>
        <v>44932.753080781549</v>
      </c>
      <c r="K1101" s="70">
        <f t="shared" si="50"/>
        <v>-1</v>
      </c>
      <c r="L1101" s="3">
        <f>IF(AND(O1101&gt;0,O1101&lt;366),+'PL2'!$N$3+1,IF(AND(O1101&gt;365,O1101&lt;731),+'PL2'!$O$3+1,IF(AND(O1101&gt;730,O1101&lt;1096),+'PL2'!$P$3+1,IF(AND(O1101&gt;1095,O1101&lt;1461),+'PL2'!$Q$3+1,IF(AND(O1101&gt;1460,O1101&lt;3000),+'PL2'!$R$3+1,0)))))</f>
        <v>0</v>
      </c>
      <c r="M1101" s="3">
        <f>IF(AND(O1101&gt;0,O1101&lt;366),+'PL2'!$N$2+1,IF(AND(O1101&gt;365,O1101&lt;731),+'PL2'!$O$2+1,IF(AND(O1101&gt;730,O1101&lt;1096),+'PL2'!$P$2+1,IF(AND(O1101&gt;1095,O1101&lt;1461),+'PL2'!$Q$2+1,IF(AND(O1101&gt;1460,O1101&lt;1826),+'PL2'!$R$2+1,IF(AND(O1101&gt;1825,O1101&lt;2190),+'PL2'!$S$2+1,0))))))</f>
        <v>0</v>
      </c>
      <c r="N1101" s="70">
        <f t="shared" si="51"/>
        <v>-1</v>
      </c>
      <c r="O1101" s="19" t="str">
        <f>IF(A1101&gt;'PL2'!$C$2+553,IF(A1101='PL2'!$C$2+554,1,O1100+1), "")</f>
        <v/>
      </c>
    </row>
    <row r="1102" spans="1:15" x14ac:dyDescent="0.55000000000000004">
      <c r="A1102">
        <v>1100</v>
      </c>
      <c r="B1102" s="2">
        <v>40922</v>
      </c>
      <c r="C1102">
        <v>3.4000001847743988E-2</v>
      </c>
      <c r="D1102">
        <v>9.9480800628662109</v>
      </c>
      <c r="E1102">
        <v>7512.7900390625</v>
      </c>
      <c r="F1102" s="20">
        <f t="shared" si="52"/>
        <v>25.676801311975218</v>
      </c>
      <c r="G1102">
        <v>6.75</v>
      </c>
      <c r="H1102">
        <v>173.3179931640625</v>
      </c>
      <c r="I1102" s="19">
        <f t="shared" si="53"/>
        <v>50711.332763671875</v>
      </c>
      <c r="K1102" s="70">
        <f t="shared" si="50"/>
        <v>-1</v>
      </c>
      <c r="L1102" s="3">
        <f>IF(AND(O1102&gt;0,O1102&lt;366),+'PL2'!$N$3+1,IF(AND(O1102&gt;365,O1102&lt;731),+'PL2'!$O$3+1,IF(AND(O1102&gt;730,O1102&lt;1096),+'PL2'!$P$3+1,IF(AND(O1102&gt;1095,O1102&lt;1461),+'PL2'!$Q$3+1,IF(AND(O1102&gt;1460,O1102&lt;3000),+'PL2'!$R$3+1,0)))))</f>
        <v>0</v>
      </c>
      <c r="M1102" s="3">
        <f>IF(AND(O1102&gt;0,O1102&lt;366),+'PL2'!$N$2+1,IF(AND(O1102&gt;365,O1102&lt;731),+'PL2'!$O$2+1,IF(AND(O1102&gt;730,O1102&lt;1096),+'PL2'!$P$2+1,IF(AND(O1102&gt;1095,O1102&lt;1461),+'PL2'!$Q$2+1,IF(AND(O1102&gt;1460,O1102&lt;1826),+'PL2'!$R$2+1,IF(AND(O1102&gt;1825,O1102&lt;2190),+'PL2'!$S$2+1,0))))))</f>
        <v>0</v>
      </c>
      <c r="N1102" s="70">
        <f t="shared" si="51"/>
        <v>-1</v>
      </c>
      <c r="O1102" s="19" t="str">
        <f>IF(A1102&gt;'PL2'!$C$2+553,IF(A1102='PL2'!$C$2+554,1,O1101+1), "")</f>
        <v/>
      </c>
    </row>
    <row r="1103" spans="1:15" x14ac:dyDescent="0.55000000000000004">
      <c r="A1103">
        <v>1101</v>
      </c>
      <c r="B1103" s="2">
        <v>40923</v>
      </c>
      <c r="C1103">
        <v>3.4000001847743988E-2</v>
      </c>
      <c r="D1103">
        <v>9.9480800628662109</v>
      </c>
      <c r="E1103">
        <v>6963.43017578125</v>
      </c>
      <c r="F1103" s="20">
        <f t="shared" si="52"/>
        <v>23.799229333402163</v>
      </c>
      <c r="G1103">
        <v>7.0018000602722168</v>
      </c>
      <c r="H1103">
        <v>166.6369934082031</v>
      </c>
      <c r="I1103" s="19">
        <f t="shared" si="53"/>
        <v>48756.545824486529</v>
      </c>
      <c r="K1103" s="70">
        <f t="shared" si="50"/>
        <v>-1</v>
      </c>
      <c r="L1103" s="3">
        <f>IF(AND(O1103&gt;0,O1103&lt;366),+'PL2'!$N$3+1,IF(AND(O1103&gt;365,O1103&lt;731),+'PL2'!$O$3+1,IF(AND(O1103&gt;730,O1103&lt;1096),+'PL2'!$P$3+1,IF(AND(O1103&gt;1095,O1103&lt;1461),+'PL2'!$Q$3+1,IF(AND(O1103&gt;1460,O1103&lt;3000),+'PL2'!$R$3+1,0)))))</f>
        <v>0</v>
      </c>
      <c r="M1103" s="3">
        <f>IF(AND(O1103&gt;0,O1103&lt;366),+'PL2'!$N$2+1,IF(AND(O1103&gt;365,O1103&lt;731),+'PL2'!$O$2+1,IF(AND(O1103&gt;730,O1103&lt;1096),+'PL2'!$P$2+1,IF(AND(O1103&gt;1095,O1103&lt;1461),+'PL2'!$Q$2+1,IF(AND(O1103&gt;1460,O1103&lt;1826),+'PL2'!$R$2+1,IF(AND(O1103&gt;1825,O1103&lt;2190),+'PL2'!$S$2+1,0))))))</f>
        <v>0</v>
      </c>
      <c r="N1103" s="70">
        <f t="shared" si="51"/>
        <v>-1</v>
      </c>
      <c r="O1103" s="19" t="str">
        <f>IF(A1103&gt;'PL2'!$C$2+553,IF(A1103='PL2'!$C$2+554,1,O1102+1), "")</f>
        <v/>
      </c>
    </row>
    <row r="1104" spans="1:15" x14ac:dyDescent="0.55000000000000004">
      <c r="A1104">
        <v>1102</v>
      </c>
      <c r="B1104" s="2">
        <v>40924</v>
      </c>
      <c r="C1104">
        <v>3.4099999815225601E-2</v>
      </c>
      <c r="D1104">
        <v>9.82373046875</v>
      </c>
      <c r="E1104">
        <v>8789</v>
      </c>
      <c r="F1104" s="20">
        <f t="shared" si="52"/>
        <v>30.508257461806473</v>
      </c>
      <c r="G1104">
        <v>6.682499885559082</v>
      </c>
      <c r="H1104">
        <v>203.8710021972656</v>
      </c>
      <c r="I1104" s="19">
        <f t="shared" si="53"/>
        <v>58732.491494178772</v>
      </c>
      <c r="K1104" s="70">
        <f t="shared" si="50"/>
        <v>-1</v>
      </c>
      <c r="L1104" s="3">
        <f>IF(AND(O1104&gt;0,O1104&lt;366),+'PL2'!$N$3+1,IF(AND(O1104&gt;365,O1104&lt;731),+'PL2'!$O$3+1,IF(AND(O1104&gt;730,O1104&lt;1096),+'PL2'!$P$3+1,IF(AND(O1104&gt;1095,O1104&lt;1461),+'PL2'!$Q$3+1,IF(AND(O1104&gt;1460,O1104&lt;3000),+'PL2'!$R$3+1,0)))))</f>
        <v>0</v>
      </c>
      <c r="M1104" s="3">
        <f>IF(AND(O1104&gt;0,O1104&lt;366),+'PL2'!$N$2+1,IF(AND(O1104&gt;365,O1104&lt;731),+'PL2'!$O$2+1,IF(AND(O1104&gt;730,O1104&lt;1096),+'PL2'!$P$2+1,IF(AND(O1104&gt;1095,O1104&lt;1461),+'PL2'!$Q$2+1,IF(AND(O1104&gt;1460,O1104&lt;1826),+'PL2'!$R$2+1,IF(AND(O1104&gt;1825,O1104&lt;2190),+'PL2'!$S$2+1,0))))))</f>
        <v>0</v>
      </c>
      <c r="N1104" s="70">
        <f t="shared" si="51"/>
        <v>-1</v>
      </c>
      <c r="O1104" s="19" t="str">
        <f>IF(A1104&gt;'PL2'!$C$2+553,IF(A1104='PL2'!$C$2+554,1,O1103+1), "")</f>
        <v/>
      </c>
    </row>
    <row r="1105" spans="1:15" x14ac:dyDescent="0.55000000000000004">
      <c r="A1105">
        <v>1103</v>
      </c>
      <c r="B1105" s="2">
        <v>40925</v>
      </c>
      <c r="C1105">
        <v>3.4099999815225601E-2</v>
      </c>
      <c r="D1105">
        <v>9.82373046875</v>
      </c>
      <c r="E1105">
        <v>7857.64990234375</v>
      </c>
      <c r="F1105" s="20">
        <f t="shared" si="52"/>
        <v>27.275367648815749</v>
      </c>
      <c r="G1105">
        <v>5.5999999046325684</v>
      </c>
      <c r="H1105">
        <v>152.74200439453119</v>
      </c>
      <c r="I1105" s="19">
        <f t="shared" si="53"/>
        <v>44002.83870376111</v>
      </c>
      <c r="K1105" s="70">
        <f t="shared" si="50"/>
        <v>-1</v>
      </c>
      <c r="L1105" s="3">
        <f>IF(AND(O1105&gt;0,O1105&lt;366),+'PL2'!$N$3+1,IF(AND(O1105&gt;365,O1105&lt;731),+'PL2'!$O$3+1,IF(AND(O1105&gt;730,O1105&lt;1096),+'PL2'!$P$3+1,IF(AND(O1105&gt;1095,O1105&lt;1461),+'PL2'!$Q$3+1,IF(AND(O1105&gt;1460,O1105&lt;3000),+'PL2'!$R$3+1,0)))))</f>
        <v>0</v>
      </c>
      <c r="M1105" s="3">
        <f>IF(AND(O1105&gt;0,O1105&lt;366),+'PL2'!$N$2+1,IF(AND(O1105&gt;365,O1105&lt;731),+'PL2'!$O$2+1,IF(AND(O1105&gt;730,O1105&lt;1096),+'PL2'!$P$2+1,IF(AND(O1105&gt;1095,O1105&lt;1461),+'PL2'!$Q$2+1,IF(AND(O1105&gt;1460,O1105&lt;1826),+'PL2'!$R$2+1,IF(AND(O1105&gt;1825,O1105&lt;2190),+'PL2'!$S$2+1,0))))))</f>
        <v>0</v>
      </c>
      <c r="N1105" s="70">
        <f t="shared" si="51"/>
        <v>-1</v>
      </c>
      <c r="O1105" s="19" t="str">
        <f>IF(A1105&gt;'PL2'!$C$2+553,IF(A1105='PL2'!$C$2+554,1,O1104+1), "")</f>
        <v/>
      </c>
    </row>
    <row r="1106" spans="1:15" x14ac:dyDescent="0.55000000000000004">
      <c r="A1106">
        <v>1104</v>
      </c>
      <c r="B1106" s="2">
        <v>40926</v>
      </c>
      <c r="C1106">
        <v>3.4099999815225601E-2</v>
      </c>
      <c r="D1106">
        <v>8.8289203643798828</v>
      </c>
      <c r="E1106">
        <v>6410.830078125</v>
      </c>
      <c r="F1106" s="20">
        <f t="shared" si="52"/>
        <v>24.760593080155129</v>
      </c>
      <c r="G1106">
        <v>5.9200000762939453</v>
      </c>
      <c r="H1106">
        <v>146.58299255371091</v>
      </c>
      <c r="I1106" s="19">
        <f t="shared" si="53"/>
        <v>37952.114551607519</v>
      </c>
      <c r="K1106" s="70">
        <f t="shared" si="50"/>
        <v>-1</v>
      </c>
      <c r="L1106" s="3">
        <f>IF(AND(O1106&gt;0,O1106&lt;366),+'PL2'!$N$3+1,IF(AND(O1106&gt;365,O1106&lt;731),+'PL2'!$O$3+1,IF(AND(O1106&gt;730,O1106&lt;1096),+'PL2'!$P$3+1,IF(AND(O1106&gt;1095,O1106&lt;1461),+'PL2'!$Q$3+1,IF(AND(O1106&gt;1460,O1106&lt;3000),+'PL2'!$R$3+1,0)))))</f>
        <v>0</v>
      </c>
      <c r="M1106" s="3">
        <f>IF(AND(O1106&gt;0,O1106&lt;366),+'PL2'!$N$2+1,IF(AND(O1106&gt;365,O1106&lt;731),+'PL2'!$O$2+1,IF(AND(O1106&gt;730,O1106&lt;1096),+'PL2'!$P$2+1,IF(AND(O1106&gt;1095,O1106&lt;1461),+'PL2'!$Q$2+1,IF(AND(O1106&gt;1460,O1106&lt;1826),+'PL2'!$R$2+1,IF(AND(O1106&gt;1825,O1106&lt;2190),+'PL2'!$S$2+1,0))))))</f>
        <v>0</v>
      </c>
      <c r="N1106" s="70">
        <f t="shared" si="51"/>
        <v>-1</v>
      </c>
      <c r="O1106" s="19" t="str">
        <f>IF(A1106&gt;'PL2'!$C$2+553,IF(A1106='PL2'!$C$2+554,1,O1105+1), "")</f>
        <v/>
      </c>
    </row>
    <row r="1107" spans="1:15" x14ac:dyDescent="0.55000000000000004">
      <c r="A1107">
        <v>1105</v>
      </c>
      <c r="B1107" s="2">
        <v>40927</v>
      </c>
      <c r="C1107">
        <v>3.4200001507997513E-2</v>
      </c>
      <c r="D1107">
        <v>8.8289203643798828</v>
      </c>
      <c r="E1107">
        <v>7527.419921875</v>
      </c>
      <c r="F1107" s="20">
        <f t="shared" si="52"/>
        <v>29.15846582081355</v>
      </c>
      <c r="G1107">
        <v>6.359799861907959</v>
      </c>
      <c r="H1107">
        <v>185.44200134277341</v>
      </c>
      <c r="I1107" s="19">
        <f t="shared" si="53"/>
        <v>47872.884179663844</v>
      </c>
      <c r="K1107" s="70">
        <f t="shared" si="50"/>
        <v>-1</v>
      </c>
      <c r="L1107" s="3">
        <f>IF(AND(O1107&gt;0,O1107&lt;366),+'PL2'!$N$3+1,IF(AND(O1107&gt;365,O1107&lt;731),+'PL2'!$O$3+1,IF(AND(O1107&gt;730,O1107&lt;1096),+'PL2'!$P$3+1,IF(AND(O1107&gt;1095,O1107&lt;1461),+'PL2'!$Q$3+1,IF(AND(O1107&gt;1460,O1107&lt;3000),+'PL2'!$R$3+1,0)))))</f>
        <v>0</v>
      </c>
      <c r="M1107" s="3">
        <f>IF(AND(O1107&gt;0,O1107&lt;366),+'PL2'!$N$2+1,IF(AND(O1107&gt;365,O1107&lt;731),+'PL2'!$O$2+1,IF(AND(O1107&gt;730,O1107&lt;1096),+'PL2'!$P$2+1,IF(AND(O1107&gt;1095,O1107&lt;1461),+'PL2'!$Q$2+1,IF(AND(O1107&gt;1460,O1107&lt;1826),+'PL2'!$R$2+1,IF(AND(O1107&gt;1825,O1107&lt;2190),+'PL2'!$S$2+1,0))))))</f>
        <v>0</v>
      </c>
      <c r="N1107" s="70">
        <f t="shared" si="51"/>
        <v>-1</v>
      </c>
      <c r="O1107" s="19" t="str">
        <f>IF(A1107&gt;'PL2'!$C$2+553,IF(A1107='PL2'!$C$2+554,1,O1106+1), "")</f>
        <v/>
      </c>
    </row>
    <row r="1108" spans="1:15" x14ac:dyDescent="0.55000000000000004">
      <c r="A1108">
        <v>1106</v>
      </c>
      <c r="B1108" s="2">
        <v>40928</v>
      </c>
      <c r="C1108">
        <v>3.4200001507997513E-2</v>
      </c>
      <c r="D1108">
        <v>8.5802202224731445</v>
      </c>
      <c r="E1108">
        <v>7274.3798828125</v>
      </c>
      <c r="F1108" s="20">
        <f t="shared" si="52"/>
        <v>28.995037016686894</v>
      </c>
      <c r="G1108">
        <v>6.489799976348877</v>
      </c>
      <c r="H1108">
        <v>188.1719970703125</v>
      </c>
      <c r="I1108" s="19">
        <f t="shared" si="53"/>
        <v>47209.270391429309</v>
      </c>
      <c r="K1108" s="70">
        <f t="shared" si="50"/>
        <v>-1</v>
      </c>
      <c r="L1108" s="3">
        <f>IF(AND(O1108&gt;0,O1108&lt;366),+'PL2'!$N$3+1,IF(AND(O1108&gt;365,O1108&lt;731),+'PL2'!$O$3+1,IF(AND(O1108&gt;730,O1108&lt;1096),+'PL2'!$P$3+1,IF(AND(O1108&gt;1095,O1108&lt;1461),+'PL2'!$Q$3+1,IF(AND(O1108&gt;1460,O1108&lt;3000),+'PL2'!$R$3+1,0)))))</f>
        <v>0</v>
      </c>
      <c r="M1108" s="3">
        <f>IF(AND(O1108&gt;0,O1108&lt;366),+'PL2'!$N$2+1,IF(AND(O1108&gt;365,O1108&lt;731),+'PL2'!$O$2+1,IF(AND(O1108&gt;730,O1108&lt;1096),+'PL2'!$P$2+1,IF(AND(O1108&gt;1095,O1108&lt;1461),+'PL2'!$Q$2+1,IF(AND(O1108&gt;1460,O1108&lt;1826),+'PL2'!$R$2+1,IF(AND(O1108&gt;1825,O1108&lt;2190),+'PL2'!$S$2+1,0))))))</f>
        <v>0</v>
      </c>
      <c r="N1108" s="70">
        <f t="shared" si="51"/>
        <v>-1</v>
      </c>
      <c r="O1108" s="19" t="str">
        <f>IF(A1108&gt;'PL2'!$C$2+553,IF(A1108='PL2'!$C$2+554,1,O1107+1), "")</f>
        <v/>
      </c>
    </row>
    <row r="1109" spans="1:15" x14ac:dyDescent="0.55000000000000004">
      <c r="A1109">
        <v>1107</v>
      </c>
      <c r="B1109" s="2">
        <v>40929</v>
      </c>
      <c r="C1109">
        <v>3.4200001507997513E-2</v>
      </c>
      <c r="D1109">
        <v>8.5802202224731445</v>
      </c>
      <c r="E1109">
        <v>8204.330078125</v>
      </c>
      <c r="F1109" s="20">
        <f t="shared" si="52"/>
        <v>32.70173652525532</v>
      </c>
      <c r="G1109">
        <v>6.179999828338623</v>
      </c>
      <c r="H1109">
        <v>202.09700012207031</v>
      </c>
      <c r="I1109" s="19">
        <f t="shared" si="53"/>
        <v>50702.758474445902</v>
      </c>
      <c r="K1109" s="70">
        <f t="shared" si="50"/>
        <v>-1</v>
      </c>
      <c r="L1109" s="3">
        <f>IF(AND(O1109&gt;0,O1109&lt;366),+'PL2'!$N$3+1,IF(AND(O1109&gt;365,O1109&lt;731),+'PL2'!$O$3+1,IF(AND(O1109&gt;730,O1109&lt;1096),+'PL2'!$P$3+1,IF(AND(O1109&gt;1095,O1109&lt;1461),+'PL2'!$Q$3+1,IF(AND(O1109&gt;1460,O1109&lt;3000),+'PL2'!$R$3+1,0)))))</f>
        <v>0</v>
      </c>
      <c r="M1109" s="3">
        <f>IF(AND(O1109&gt;0,O1109&lt;366),+'PL2'!$N$2+1,IF(AND(O1109&gt;365,O1109&lt;731),+'PL2'!$O$2+1,IF(AND(O1109&gt;730,O1109&lt;1096),+'PL2'!$P$2+1,IF(AND(O1109&gt;1095,O1109&lt;1461),+'PL2'!$Q$2+1,IF(AND(O1109&gt;1460,O1109&lt;1826),+'PL2'!$R$2+1,IF(AND(O1109&gt;1825,O1109&lt;2190),+'PL2'!$S$2+1,0))))))</f>
        <v>0</v>
      </c>
      <c r="N1109" s="70">
        <f t="shared" si="51"/>
        <v>-1</v>
      </c>
      <c r="O1109" s="19" t="str">
        <f>IF(A1109&gt;'PL2'!$C$2+553,IF(A1109='PL2'!$C$2+554,1,O1108+1), "")</f>
        <v/>
      </c>
    </row>
    <row r="1110" spans="1:15" x14ac:dyDescent="0.55000000000000004">
      <c r="A1110">
        <v>1108</v>
      </c>
      <c r="B1110" s="2">
        <v>40930</v>
      </c>
      <c r="C1110">
        <v>3.4299999475479133E-2</v>
      </c>
      <c r="D1110">
        <v>8.4509801864624023</v>
      </c>
      <c r="E1110">
        <v>6802.830078125</v>
      </c>
      <c r="F1110" s="20">
        <f t="shared" si="52"/>
        <v>27.610651423043571</v>
      </c>
      <c r="G1110">
        <v>6.3097000122070313</v>
      </c>
      <c r="H1110">
        <v>174.2149963378906</v>
      </c>
      <c r="I1110" s="19">
        <f t="shared" si="53"/>
        <v>42923.817026987672</v>
      </c>
      <c r="K1110" s="70">
        <f t="shared" si="50"/>
        <v>-1</v>
      </c>
      <c r="L1110" s="3">
        <f>IF(AND(O1110&gt;0,O1110&lt;366),+'PL2'!$N$3+1,IF(AND(O1110&gt;365,O1110&lt;731),+'PL2'!$O$3+1,IF(AND(O1110&gt;730,O1110&lt;1096),+'PL2'!$P$3+1,IF(AND(O1110&gt;1095,O1110&lt;1461),+'PL2'!$Q$3+1,IF(AND(O1110&gt;1460,O1110&lt;3000),+'PL2'!$R$3+1,0)))))</f>
        <v>0</v>
      </c>
      <c r="M1110" s="3">
        <f>IF(AND(O1110&gt;0,O1110&lt;366),+'PL2'!$N$2+1,IF(AND(O1110&gt;365,O1110&lt;731),+'PL2'!$O$2+1,IF(AND(O1110&gt;730,O1110&lt;1096),+'PL2'!$P$2+1,IF(AND(O1110&gt;1095,O1110&lt;1461),+'PL2'!$Q$2+1,IF(AND(O1110&gt;1460,O1110&lt;1826),+'PL2'!$R$2+1,IF(AND(O1110&gt;1825,O1110&lt;2190),+'PL2'!$S$2+1,0))))))</f>
        <v>0</v>
      </c>
      <c r="N1110" s="70">
        <f t="shared" si="51"/>
        <v>-1</v>
      </c>
      <c r="O1110" s="19" t="str">
        <f>IF(A1110&gt;'PL2'!$C$2+553,IF(A1110='PL2'!$C$2+554,1,O1109+1), "")</f>
        <v/>
      </c>
    </row>
    <row r="1111" spans="1:15" x14ac:dyDescent="0.55000000000000004">
      <c r="A1111">
        <v>1109</v>
      </c>
      <c r="B1111" s="2">
        <v>40931</v>
      </c>
      <c r="C1111">
        <v>3.4299999475479133E-2</v>
      </c>
      <c r="D1111">
        <v>8.4509801864624023</v>
      </c>
      <c r="E1111">
        <v>8504.7900390625</v>
      </c>
      <c r="F1111" s="20">
        <f t="shared" si="52"/>
        <v>34.518397563657771</v>
      </c>
      <c r="G1111">
        <v>6.3559999465942383</v>
      </c>
      <c r="H1111">
        <v>219.39900207519531</v>
      </c>
      <c r="I1111" s="19">
        <f t="shared" si="53"/>
        <v>54056.44503407646</v>
      </c>
      <c r="K1111" s="70">
        <f t="shared" si="50"/>
        <v>-1</v>
      </c>
      <c r="L1111" s="3">
        <f>IF(AND(O1111&gt;0,O1111&lt;366),+'PL2'!$N$3+1,IF(AND(O1111&gt;365,O1111&lt;731),+'PL2'!$O$3+1,IF(AND(O1111&gt;730,O1111&lt;1096),+'PL2'!$P$3+1,IF(AND(O1111&gt;1095,O1111&lt;1461),+'PL2'!$Q$3+1,IF(AND(O1111&gt;1460,O1111&lt;3000),+'PL2'!$R$3+1,0)))))</f>
        <v>0</v>
      </c>
      <c r="M1111" s="3">
        <f>IF(AND(O1111&gt;0,O1111&lt;366),+'PL2'!$N$2+1,IF(AND(O1111&gt;365,O1111&lt;731),+'PL2'!$O$2+1,IF(AND(O1111&gt;730,O1111&lt;1096),+'PL2'!$P$2+1,IF(AND(O1111&gt;1095,O1111&lt;1461),+'PL2'!$Q$2+1,IF(AND(O1111&gt;1460,O1111&lt;1826),+'PL2'!$R$2+1,IF(AND(O1111&gt;1825,O1111&lt;2190),+'PL2'!$S$2+1,0))))))</f>
        <v>0</v>
      </c>
      <c r="N1111" s="70">
        <f t="shared" si="51"/>
        <v>-1</v>
      </c>
      <c r="O1111" s="19" t="str">
        <f>IF(A1111&gt;'PL2'!$C$2+553,IF(A1111='PL2'!$C$2+554,1,O1110+1), "")</f>
        <v/>
      </c>
    </row>
    <row r="1112" spans="1:15" x14ac:dyDescent="0.55000000000000004">
      <c r="A1112">
        <v>1110</v>
      </c>
      <c r="B1112" s="2">
        <v>40932</v>
      </c>
      <c r="C1112">
        <v>3.4299999475479133E-2</v>
      </c>
      <c r="D1112">
        <v>8.7760200500488281</v>
      </c>
      <c r="E1112">
        <v>6958.64013671875</v>
      </c>
      <c r="F1112" s="20">
        <f t="shared" si="52"/>
        <v>27.196992677583179</v>
      </c>
      <c r="G1112">
        <v>6.2898001670837402</v>
      </c>
      <c r="H1112">
        <v>171.0639953613281</v>
      </c>
      <c r="I1112" s="19">
        <f t="shared" si="53"/>
        <v>43768.455894609215</v>
      </c>
      <c r="K1112" s="70">
        <f t="shared" si="50"/>
        <v>-1</v>
      </c>
      <c r="L1112" s="3">
        <f>IF(AND(O1112&gt;0,O1112&lt;366),+'PL2'!$N$3+1,IF(AND(O1112&gt;365,O1112&lt;731),+'PL2'!$O$3+1,IF(AND(O1112&gt;730,O1112&lt;1096),+'PL2'!$P$3+1,IF(AND(O1112&gt;1095,O1112&lt;1461),+'PL2'!$Q$3+1,IF(AND(O1112&gt;1460,O1112&lt;3000),+'PL2'!$R$3+1,0)))))</f>
        <v>0</v>
      </c>
      <c r="M1112" s="3">
        <f>IF(AND(O1112&gt;0,O1112&lt;366),+'PL2'!$N$2+1,IF(AND(O1112&gt;365,O1112&lt;731),+'PL2'!$O$2+1,IF(AND(O1112&gt;730,O1112&lt;1096),+'PL2'!$P$2+1,IF(AND(O1112&gt;1095,O1112&lt;1461),+'PL2'!$Q$2+1,IF(AND(O1112&gt;1460,O1112&lt;1826),+'PL2'!$R$2+1,IF(AND(O1112&gt;1825,O1112&lt;2190),+'PL2'!$S$2+1,0))))))</f>
        <v>0</v>
      </c>
      <c r="N1112" s="70">
        <f t="shared" si="51"/>
        <v>-1</v>
      </c>
      <c r="O1112" s="19" t="str">
        <f>IF(A1112&gt;'PL2'!$C$2+553,IF(A1112='PL2'!$C$2+554,1,O1111+1), "")</f>
        <v/>
      </c>
    </row>
    <row r="1113" spans="1:15" x14ac:dyDescent="0.55000000000000004">
      <c r="A1113">
        <v>1111</v>
      </c>
      <c r="B1113" s="2">
        <v>40933</v>
      </c>
      <c r="C1113">
        <v>3.4400001168251038E-2</v>
      </c>
      <c r="D1113">
        <v>8.7760200500488281</v>
      </c>
      <c r="E1113">
        <v>7407.4599609375</v>
      </c>
      <c r="F1113" s="20">
        <f t="shared" si="52"/>
        <v>29.035557104111795</v>
      </c>
      <c r="G1113">
        <v>5.75</v>
      </c>
      <c r="H1113">
        <v>166.95399475097659</v>
      </c>
      <c r="I1113" s="19">
        <f t="shared" si="53"/>
        <v>42592.894775390625</v>
      </c>
      <c r="K1113" s="70">
        <f t="shared" si="50"/>
        <v>-1</v>
      </c>
      <c r="L1113" s="3">
        <f>IF(AND(O1113&gt;0,O1113&lt;366),+'PL2'!$N$3+1,IF(AND(O1113&gt;365,O1113&lt;731),+'PL2'!$O$3+1,IF(AND(O1113&gt;730,O1113&lt;1096),+'PL2'!$P$3+1,IF(AND(O1113&gt;1095,O1113&lt;1461),+'PL2'!$Q$3+1,IF(AND(O1113&gt;1460,O1113&lt;3000),+'PL2'!$R$3+1,0)))))</f>
        <v>0</v>
      </c>
      <c r="M1113" s="3">
        <f>IF(AND(O1113&gt;0,O1113&lt;366),+'PL2'!$N$2+1,IF(AND(O1113&gt;365,O1113&lt;731),+'PL2'!$O$2+1,IF(AND(O1113&gt;730,O1113&lt;1096),+'PL2'!$P$2+1,IF(AND(O1113&gt;1095,O1113&lt;1461),+'PL2'!$Q$2+1,IF(AND(O1113&gt;1460,O1113&lt;1826),+'PL2'!$R$2+1,IF(AND(O1113&gt;1825,O1113&lt;2190),+'PL2'!$S$2+1,0))))))</f>
        <v>0</v>
      </c>
      <c r="N1113" s="70">
        <f t="shared" si="51"/>
        <v>-1</v>
      </c>
      <c r="O1113" s="19" t="str">
        <f>IF(A1113&gt;'PL2'!$C$2+553,IF(A1113='PL2'!$C$2+554,1,O1112+1), "")</f>
        <v/>
      </c>
    </row>
    <row r="1114" spans="1:15" x14ac:dyDescent="0.55000000000000004">
      <c r="A1114">
        <v>1112</v>
      </c>
      <c r="B1114" s="2">
        <v>40934</v>
      </c>
      <c r="C1114">
        <v>3.4400001168251038E-2</v>
      </c>
      <c r="D1114">
        <v>8.4509801864624023</v>
      </c>
      <c r="E1114">
        <v>6908.259765625</v>
      </c>
      <c r="F1114" s="20">
        <f t="shared" si="52"/>
        <v>28.120305427855936</v>
      </c>
      <c r="G1114">
        <v>5.3400001525878906</v>
      </c>
      <c r="H1114">
        <v>150.16200256347659</v>
      </c>
      <c r="I1114" s="19">
        <f t="shared" si="53"/>
        <v>36890.108202554286</v>
      </c>
      <c r="K1114" s="70">
        <f t="shared" si="50"/>
        <v>-1</v>
      </c>
      <c r="L1114" s="3">
        <f>IF(AND(O1114&gt;0,O1114&lt;366),+'PL2'!$N$3+1,IF(AND(O1114&gt;365,O1114&lt;731),+'PL2'!$O$3+1,IF(AND(O1114&gt;730,O1114&lt;1096),+'PL2'!$P$3+1,IF(AND(O1114&gt;1095,O1114&lt;1461),+'PL2'!$Q$3+1,IF(AND(O1114&gt;1460,O1114&lt;3000),+'PL2'!$R$3+1,0)))))</f>
        <v>0</v>
      </c>
      <c r="M1114" s="3">
        <f>IF(AND(O1114&gt;0,O1114&lt;366),+'PL2'!$N$2+1,IF(AND(O1114&gt;365,O1114&lt;731),+'PL2'!$O$2+1,IF(AND(O1114&gt;730,O1114&lt;1096),+'PL2'!$P$2+1,IF(AND(O1114&gt;1095,O1114&lt;1461),+'PL2'!$Q$2+1,IF(AND(O1114&gt;1460,O1114&lt;1826),+'PL2'!$R$2+1,IF(AND(O1114&gt;1825,O1114&lt;2190),+'PL2'!$S$2+1,0))))))</f>
        <v>0</v>
      </c>
      <c r="N1114" s="70">
        <f t="shared" si="51"/>
        <v>-1</v>
      </c>
      <c r="O1114" s="19" t="str">
        <f>IF(A1114&gt;'PL2'!$C$2+553,IF(A1114='PL2'!$C$2+554,1,O1113+1), "")</f>
        <v/>
      </c>
    </row>
    <row r="1115" spans="1:15" x14ac:dyDescent="0.55000000000000004">
      <c r="A1115">
        <v>1113</v>
      </c>
      <c r="B1115" s="2">
        <v>40935</v>
      </c>
      <c r="C1115">
        <v>3.4400001168251038E-2</v>
      </c>
      <c r="D1115">
        <v>8.4509801864624023</v>
      </c>
      <c r="E1115">
        <v>7071.58984375</v>
      </c>
      <c r="F1115" s="20">
        <f t="shared" si="52"/>
        <v>28.785146044487703</v>
      </c>
      <c r="G1115">
        <v>5.2919998168945313</v>
      </c>
      <c r="H1115">
        <v>152.33099365234381</v>
      </c>
      <c r="I1115" s="19">
        <f t="shared" si="53"/>
        <v>37422.852158278227</v>
      </c>
      <c r="K1115" s="70">
        <f t="shared" si="50"/>
        <v>-1</v>
      </c>
      <c r="L1115" s="3">
        <f>IF(AND(O1115&gt;0,O1115&lt;366),+'PL2'!$N$3+1,IF(AND(O1115&gt;365,O1115&lt;731),+'PL2'!$O$3+1,IF(AND(O1115&gt;730,O1115&lt;1096),+'PL2'!$P$3+1,IF(AND(O1115&gt;1095,O1115&lt;1461),+'PL2'!$Q$3+1,IF(AND(O1115&gt;1460,O1115&lt;3000),+'PL2'!$R$3+1,0)))))</f>
        <v>0</v>
      </c>
      <c r="M1115" s="3">
        <f>IF(AND(O1115&gt;0,O1115&lt;366),+'PL2'!$N$2+1,IF(AND(O1115&gt;365,O1115&lt;731),+'PL2'!$O$2+1,IF(AND(O1115&gt;730,O1115&lt;1096),+'PL2'!$P$2+1,IF(AND(O1115&gt;1095,O1115&lt;1461),+'PL2'!$Q$2+1,IF(AND(O1115&gt;1460,O1115&lt;1826),+'PL2'!$R$2+1,IF(AND(O1115&gt;1825,O1115&lt;2190),+'PL2'!$S$2+1,0))))))</f>
        <v>0</v>
      </c>
      <c r="N1115" s="70">
        <f t="shared" si="51"/>
        <v>-1</v>
      </c>
      <c r="O1115" s="19" t="str">
        <f>IF(A1115&gt;'PL2'!$C$2+553,IF(A1115='PL2'!$C$2+554,1,O1114+1), "")</f>
        <v/>
      </c>
    </row>
    <row r="1116" spans="1:15" x14ac:dyDescent="0.55000000000000004">
      <c r="A1116">
        <v>1114</v>
      </c>
      <c r="B1116" s="2">
        <v>40936</v>
      </c>
      <c r="C1116">
        <v>3.4499999135732651E-2</v>
      </c>
      <c r="D1116">
        <v>10.076199531555179</v>
      </c>
      <c r="E1116">
        <v>7256.7900390625</v>
      </c>
      <c r="F1116" s="20">
        <f t="shared" si="52"/>
        <v>24.846595116721417</v>
      </c>
      <c r="G1116">
        <v>5.6266999244689941</v>
      </c>
      <c r="H1116">
        <v>139.80400085449219</v>
      </c>
      <c r="I1116" s="19">
        <f t="shared" si="53"/>
        <v>40831.779964680318</v>
      </c>
      <c r="K1116" s="70">
        <f t="shared" si="50"/>
        <v>-1</v>
      </c>
      <c r="L1116" s="3">
        <f>IF(AND(O1116&gt;0,O1116&lt;366),+'PL2'!$N$3+1,IF(AND(O1116&gt;365,O1116&lt;731),+'PL2'!$O$3+1,IF(AND(O1116&gt;730,O1116&lt;1096),+'PL2'!$P$3+1,IF(AND(O1116&gt;1095,O1116&lt;1461),+'PL2'!$Q$3+1,IF(AND(O1116&gt;1460,O1116&lt;3000),+'PL2'!$R$3+1,0)))))</f>
        <v>0</v>
      </c>
      <c r="M1116" s="3">
        <f>IF(AND(O1116&gt;0,O1116&lt;366),+'PL2'!$N$2+1,IF(AND(O1116&gt;365,O1116&lt;731),+'PL2'!$O$2+1,IF(AND(O1116&gt;730,O1116&lt;1096),+'PL2'!$P$2+1,IF(AND(O1116&gt;1095,O1116&lt;1461),+'PL2'!$Q$2+1,IF(AND(O1116&gt;1460,O1116&lt;1826),+'PL2'!$R$2+1,IF(AND(O1116&gt;1825,O1116&lt;2190),+'PL2'!$S$2+1,0))))))</f>
        <v>0</v>
      </c>
      <c r="N1116" s="70">
        <f t="shared" si="51"/>
        <v>-1</v>
      </c>
      <c r="O1116" s="19" t="str">
        <f>IF(A1116&gt;'PL2'!$C$2+553,IF(A1116='PL2'!$C$2+554,1,O1115+1), "")</f>
        <v/>
      </c>
    </row>
    <row r="1117" spans="1:15" x14ac:dyDescent="0.55000000000000004">
      <c r="A1117">
        <v>1115</v>
      </c>
      <c r="B1117" s="2">
        <v>40937</v>
      </c>
      <c r="C1117">
        <v>3.4499999135732651E-2</v>
      </c>
      <c r="D1117">
        <v>10.076199531555179</v>
      </c>
      <c r="E1117">
        <v>8569.3203125</v>
      </c>
      <c r="F1117" s="20">
        <f t="shared" si="52"/>
        <v>29.34058048862758</v>
      </c>
      <c r="G1117">
        <v>5.3808999061584473</v>
      </c>
      <c r="H1117">
        <v>157.8789978027344</v>
      </c>
      <c r="I1117" s="19">
        <f t="shared" si="53"/>
        <v>46110.654865372926</v>
      </c>
      <c r="K1117" s="70">
        <f t="shared" si="50"/>
        <v>-1</v>
      </c>
      <c r="L1117" s="3">
        <f>IF(AND(O1117&gt;0,O1117&lt;366),+'PL2'!$N$3+1,IF(AND(O1117&gt;365,O1117&lt;731),+'PL2'!$O$3+1,IF(AND(O1117&gt;730,O1117&lt;1096),+'PL2'!$P$3+1,IF(AND(O1117&gt;1095,O1117&lt;1461),+'PL2'!$Q$3+1,IF(AND(O1117&gt;1460,O1117&lt;3000),+'PL2'!$R$3+1,0)))))</f>
        <v>0</v>
      </c>
      <c r="M1117" s="3">
        <f>IF(AND(O1117&gt;0,O1117&lt;366),+'PL2'!$N$2+1,IF(AND(O1117&gt;365,O1117&lt;731),+'PL2'!$O$2+1,IF(AND(O1117&gt;730,O1117&lt;1096),+'PL2'!$P$2+1,IF(AND(O1117&gt;1095,O1117&lt;1461),+'PL2'!$Q$2+1,IF(AND(O1117&gt;1460,O1117&lt;1826),+'PL2'!$R$2+1,IF(AND(O1117&gt;1825,O1117&lt;2190),+'PL2'!$S$2+1,0))))))</f>
        <v>0</v>
      </c>
      <c r="N1117" s="70">
        <f t="shared" si="51"/>
        <v>-1</v>
      </c>
      <c r="O1117" s="19" t="str">
        <f>IF(A1117&gt;'PL2'!$C$2+553,IF(A1117='PL2'!$C$2+554,1,O1116+1), "")</f>
        <v/>
      </c>
    </row>
    <row r="1118" spans="1:15" x14ac:dyDescent="0.55000000000000004">
      <c r="A1118">
        <v>1116</v>
      </c>
      <c r="B1118" s="2">
        <v>40938</v>
      </c>
      <c r="C1118">
        <v>3.4499999135732651E-2</v>
      </c>
      <c r="D1118">
        <v>10.791299819946291</v>
      </c>
      <c r="E1118">
        <v>8628.7802734375</v>
      </c>
      <c r="F1118" s="20">
        <f t="shared" si="52"/>
        <v>27.586381338953693</v>
      </c>
      <c r="G1118">
        <v>5.4904999732971191</v>
      </c>
      <c r="H1118">
        <v>151.46299743652341</v>
      </c>
      <c r="I1118" s="19">
        <f t="shared" si="53"/>
        <v>47376.317860895302</v>
      </c>
      <c r="K1118" s="70">
        <f t="shared" si="50"/>
        <v>-1</v>
      </c>
      <c r="L1118" s="3">
        <f>IF(AND(O1118&gt;0,O1118&lt;366),+'PL2'!$N$3+1,IF(AND(O1118&gt;365,O1118&lt;731),+'PL2'!$O$3+1,IF(AND(O1118&gt;730,O1118&lt;1096),+'PL2'!$P$3+1,IF(AND(O1118&gt;1095,O1118&lt;1461),+'PL2'!$Q$3+1,IF(AND(O1118&gt;1460,O1118&lt;3000),+'PL2'!$R$3+1,0)))))</f>
        <v>0</v>
      </c>
      <c r="M1118" s="3">
        <f>IF(AND(O1118&gt;0,O1118&lt;366),+'PL2'!$N$2+1,IF(AND(O1118&gt;365,O1118&lt;731),+'PL2'!$O$2+1,IF(AND(O1118&gt;730,O1118&lt;1096),+'PL2'!$P$2+1,IF(AND(O1118&gt;1095,O1118&lt;1461),+'PL2'!$Q$2+1,IF(AND(O1118&gt;1460,O1118&lt;1826),+'PL2'!$R$2+1,IF(AND(O1118&gt;1825,O1118&lt;2190),+'PL2'!$S$2+1,0))))))</f>
        <v>0</v>
      </c>
      <c r="N1118" s="70">
        <f t="shared" si="51"/>
        <v>-1</v>
      </c>
      <c r="O1118" s="19" t="str">
        <f>IF(A1118&gt;'PL2'!$C$2+553,IF(A1118='PL2'!$C$2+554,1,O1117+1), "")</f>
        <v/>
      </c>
    </row>
    <row r="1119" spans="1:15" x14ac:dyDescent="0.55000000000000004">
      <c r="A1119">
        <v>1117</v>
      </c>
      <c r="B1119" s="2">
        <v>40939</v>
      </c>
      <c r="C1119">
        <v>3.4600000828504562E-2</v>
      </c>
      <c r="D1119">
        <v>10.791299819946291</v>
      </c>
      <c r="E1119">
        <v>7507.1201171875</v>
      </c>
      <c r="F1119" s="20">
        <f t="shared" si="52"/>
        <v>24.069979206236486</v>
      </c>
      <c r="G1119">
        <v>5.483799934387207</v>
      </c>
      <c r="H1119">
        <v>131.9949951171875</v>
      </c>
      <c r="I1119" s="19">
        <f t="shared" si="53"/>
        <v>41167.544806069694</v>
      </c>
      <c r="K1119" s="70">
        <f t="shared" si="50"/>
        <v>-1</v>
      </c>
      <c r="L1119" s="3">
        <f>IF(AND(O1119&gt;0,O1119&lt;366),+'PL2'!$N$3+1,IF(AND(O1119&gt;365,O1119&lt;731),+'PL2'!$O$3+1,IF(AND(O1119&gt;730,O1119&lt;1096),+'PL2'!$P$3+1,IF(AND(O1119&gt;1095,O1119&lt;1461),+'PL2'!$Q$3+1,IF(AND(O1119&gt;1460,O1119&lt;3000),+'PL2'!$R$3+1,0)))))</f>
        <v>0</v>
      </c>
      <c r="M1119" s="3">
        <f>IF(AND(O1119&gt;0,O1119&lt;366),+'PL2'!$N$2+1,IF(AND(O1119&gt;365,O1119&lt;731),+'PL2'!$O$2+1,IF(AND(O1119&gt;730,O1119&lt;1096),+'PL2'!$P$2+1,IF(AND(O1119&gt;1095,O1119&lt;1461),+'PL2'!$Q$2+1,IF(AND(O1119&gt;1460,O1119&lt;1826),+'PL2'!$R$2+1,IF(AND(O1119&gt;1825,O1119&lt;2190),+'PL2'!$S$2+1,0))))))</f>
        <v>0</v>
      </c>
      <c r="N1119" s="70">
        <f t="shared" si="51"/>
        <v>-1</v>
      </c>
      <c r="O1119" s="19" t="str">
        <f>IF(A1119&gt;'PL2'!$C$2+553,IF(A1119='PL2'!$C$2+554,1,O1118+1), "")</f>
        <v/>
      </c>
    </row>
    <row r="1120" spans="1:15" x14ac:dyDescent="0.55000000000000004">
      <c r="A1120">
        <v>1118</v>
      </c>
      <c r="B1120" s="2">
        <v>40940</v>
      </c>
      <c r="C1120">
        <v>3.4600000828504562E-2</v>
      </c>
      <c r="D1120">
        <v>8.7760200500488281</v>
      </c>
      <c r="E1120">
        <v>7054.509765625</v>
      </c>
      <c r="F1120" s="20">
        <f t="shared" si="52"/>
        <v>27.812840255983748</v>
      </c>
      <c r="G1120">
        <v>6.0756001472473136</v>
      </c>
      <c r="H1120">
        <v>168.97999572753909</v>
      </c>
      <c r="I1120" s="19">
        <f t="shared" si="53"/>
        <v>42860.38057078886</v>
      </c>
      <c r="K1120" s="70">
        <f t="shared" si="50"/>
        <v>-1</v>
      </c>
      <c r="L1120" s="3">
        <f>IF(AND(O1120&gt;0,O1120&lt;366),+'PL2'!$N$3+1,IF(AND(O1120&gt;365,O1120&lt;731),+'PL2'!$O$3+1,IF(AND(O1120&gt;730,O1120&lt;1096),+'PL2'!$P$3+1,IF(AND(O1120&gt;1095,O1120&lt;1461),+'PL2'!$Q$3+1,IF(AND(O1120&gt;1460,O1120&lt;3000),+'PL2'!$R$3+1,0)))))</f>
        <v>0</v>
      </c>
      <c r="M1120" s="3">
        <f>IF(AND(O1120&gt;0,O1120&lt;366),+'PL2'!$N$2+1,IF(AND(O1120&gt;365,O1120&lt;731),+'PL2'!$O$2+1,IF(AND(O1120&gt;730,O1120&lt;1096),+'PL2'!$P$2+1,IF(AND(O1120&gt;1095,O1120&lt;1461),+'PL2'!$Q$2+1,IF(AND(O1120&gt;1460,O1120&lt;1826),+'PL2'!$R$2+1,IF(AND(O1120&gt;1825,O1120&lt;2190),+'PL2'!$S$2+1,0))))))</f>
        <v>0</v>
      </c>
      <c r="N1120" s="70">
        <f t="shared" si="51"/>
        <v>-1</v>
      </c>
      <c r="O1120" s="19" t="str">
        <f>IF(A1120&gt;'PL2'!$C$2+553,IF(A1120='PL2'!$C$2+554,1,O1119+1), "")</f>
        <v/>
      </c>
    </row>
    <row r="1121" spans="1:15" x14ac:dyDescent="0.55000000000000004">
      <c r="A1121">
        <v>1119</v>
      </c>
      <c r="B1121" s="2">
        <v>40941</v>
      </c>
      <c r="C1121">
        <v>3.4600000828504562E-2</v>
      </c>
      <c r="D1121">
        <v>8.7760200500488281</v>
      </c>
      <c r="E1121">
        <v>7961.419921875</v>
      </c>
      <c r="F1121" s="20">
        <f t="shared" si="52"/>
        <v>31.388389534435387</v>
      </c>
      <c r="G1121">
        <v>6.0999999046325684</v>
      </c>
      <c r="H1121">
        <v>191.468994140625</v>
      </c>
      <c r="I1121" s="19">
        <f t="shared" si="53"/>
        <v>48564.66076417733</v>
      </c>
      <c r="K1121" s="70">
        <f t="shared" si="50"/>
        <v>-1</v>
      </c>
      <c r="L1121" s="3">
        <f>IF(AND(O1121&gt;0,O1121&lt;366),+'PL2'!$N$3+1,IF(AND(O1121&gt;365,O1121&lt;731),+'PL2'!$O$3+1,IF(AND(O1121&gt;730,O1121&lt;1096),+'PL2'!$P$3+1,IF(AND(O1121&gt;1095,O1121&lt;1461),+'PL2'!$Q$3+1,IF(AND(O1121&gt;1460,O1121&lt;3000),+'PL2'!$R$3+1,0)))))</f>
        <v>0</v>
      </c>
      <c r="M1121" s="3">
        <f>IF(AND(O1121&gt;0,O1121&lt;366),+'PL2'!$N$2+1,IF(AND(O1121&gt;365,O1121&lt;731),+'PL2'!$O$2+1,IF(AND(O1121&gt;730,O1121&lt;1096),+'PL2'!$P$2+1,IF(AND(O1121&gt;1095,O1121&lt;1461),+'PL2'!$Q$2+1,IF(AND(O1121&gt;1460,O1121&lt;1826),+'PL2'!$R$2+1,IF(AND(O1121&gt;1825,O1121&lt;2190),+'PL2'!$S$2+1,0))))))</f>
        <v>0</v>
      </c>
      <c r="N1121" s="70">
        <f t="shared" si="51"/>
        <v>-1</v>
      </c>
      <c r="O1121" s="19" t="str">
        <f>IF(A1121&gt;'PL2'!$C$2+553,IF(A1121='PL2'!$C$2+554,1,O1120+1), "")</f>
        <v/>
      </c>
    </row>
    <row r="1122" spans="1:15" x14ac:dyDescent="0.55000000000000004">
      <c r="A1122">
        <v>1120</v>
      </c>
      <c r="B1122" s="2">
        <v>40942</v>
      </c>
      <c r="C1122">
        <v>3.4699998795986182E-2</v>
      </c>
      <c r="D1122">
        <v>10.401200294494631</v>
      </c>
      <c r="E1122">
        <v>7906.75</v>
      </c>
      <c r="F1122" s="20">
        <f t="shared" si="52"/>
        <v>26.378130188050037</v>
      </c>
      <c r="G1122">
        <v>5.9593000411987296</v>
      </c>
      <c r="H1122">
        <v>157.19500732421881</v>
      </c>
      <c r="I1122" s="19">
        <f t="shared" si="53"/>
        <v>47118.695600748055</v>
      </c>
      <c r="K1122" s="70">
        <f t="shared" si="50"/>
        <v>-1</v>
      </c>
      <c r="L1122" s="3">
        <f>IF(AND(O1122&gt;0,O1122&lt;366),+'PL2'!$N$3+1,IF(AND(O1122&gt;365,O1122&lt;731),+'PL2'!$O$3+1,IF(AND(O1122&gt;730,O1122&lt;1096),+'PL2'!$P$3+1,IF(AND(O1122&gt;1095,O1122&lt;1461),+'PL2'!$Q$3+1,IF(AND(O1122&gt;1460,O1122&lt;3000),+'PL2'!$R$3+1,0)))))</f>
        <v>0</v>
      </c>
      <c r="M1122" s="3">
        <f>IF(AND(O1122&gt;0,O1122&lt;366),+'PL2'!$N$2+1,IF(AND(O1122&gt;365,O1122&lt;731),+'PL2'!$O$2+1,IF(AND(O1122&gt;730,O1122&lt;1096),+'PL2'!$P$2+1,IF(AND(O1122&gt;1095,O1122&lt;1461),+'PL2'!$Q$2+1,IF(AND(O1122&gt;1460,O1122&lt;1826),+'PL2'!$R$2+1,IF(AND(O1122&gt;1825,O1122&lt;2190),+'PL2'!$S$2+1,0))))))</f>
        <v>0</v>
      </c>
      <c r="N1122" s="70">
        <f t="shared" si="51"/>
        <v>-1</v>
      </c>
      <c r="O1122" s="19" t="str">
        <f>IF(A1122&gt;'PL2'!$C$2+553,IF(A1122='PL2'!$C$2+554,1,O1121+1), "")</f>
        <v/>
      </c>
    </row>
    <row r="1123" spans="1:15" x14ac:dyDescent="0.55000000000000004">
      <c r="A1123">
        <v>1121</v>
      </c>
      <c r="B1123" s="2">
        <v>40943</v>
      </c>
      <c r="C1123">
        <v>3.4699998795986182E-2</v>
      </c>
      <c r="D1123">
        <v>10.401200294494631</v>
      </c>
      <c r="E1123">
        <v>7858.66015625</v>
      </c>
      <c r="F1123" s="20">
        <f t="shared" si="52"/>
        <v>26.217695096620499</v>
      </c>
      <c r="G1123">
        <v>5.8734002113342294</v>
      </c>
      <c r="H1123">
        <v>153.98699951171881</v>
      </c>
      <c r="I1123" s="19">
        <f t="shared" si="53"/>
        <v>46157.056222522639</v>
      </c>
      <c r="K1123" s="70">
        <f t="shared" si="50"/>
        <v>-1</v>
      </c>
      <c r="L1123" s="3">
        <f>IF(AND(O1123&gt;0,O1123&lt;366),+'PL2'!$N$3+1,IF(AND(O1123&gt;365,O1123&lt;731),+'PL2'!$O$3+1,IF(AND(O1123&gt;730,O1123&lt;1096),+'PL2'!$P$3+1,IF(AND(O1123&gt;1095,O1123&lt;1461),+'PL2'!$Q$3+1,IF(AND(O1123&gt;1460,O1123&lt;3000),+'PL2'!$R$3+1,0)))))</f>
        <v>0</v>
      </c>
      <c r="M1123" s="3">
        <f>IF(AND(O1123&gt;0,O1123&lt;366),+'PL2'!$N$2+1,IF(AND(O1123&gt;365,O1123&lt;731),+'PL2'!$O$2+1,IF(AND(O1123&gt;730,O1123&lt;1096),+'PL2'!$P$2+1,IF(AND(O1123&gt;1095,O1123&lt;1461),+'PL2'!$Q$2+1,IF(AND(O1123&gt;1460,O1123&lt;1826),+'PL2'!$R$2+1,IF(AND(O1123&gt;1825,O1123&lt;2190),+'PL2'!$S$2+1,0))))))</f>
        <v>0</v>
      </c>
      <c r="N1123" s="70">
        <f t="shared" si="51"/>
        <v>-1</v>
      </c>
      <c r="O1123" s="19" t="str">
        <f>IF(A1123&gt;'PL2'!$C$2+553,IF(A1123='PL2'!$C$2+554,1,O1122+1), "")</f>
        <v/>
      </c>
    </row>
    <row r="1124" spans="1:15" x14ac:dyDescent="0.55000000000000004">
      <c r="A1124">
        <v>1122</v>
      </c>
      <c r="B1124" s="2">
        <v>40944</v>
      </c>
      <c r="C1124">
        <v>3.4699998795986182E-2</v>
      </c>
      <c r="D1124">
        <v>9.327239990234375</v>
      </c>
      <c r="E1124">
        <v>7104.259765625</v>
      </c>
      <c r="F1124" s="20">
        <f t="shared" si="52"/>
        <v>26.42987695949336</v>
      </c>
      <c r="G1124">
        <v>5.6887998580932617</v>
      </c>
      <c r="H1124">
        <v>150.35400390625</v>
      </c>
      <c r="I1124" s="19">
        <f t="shared" si="53"/>
        <v>40414.711946545169</v>
      </c>
      <c r="K1124" s="70">
        <f t="shared" si="50"/>
        <v>-1</v>
      </c>
      <c r="L1124" s="3">
        <f>IF(AND(O1124&gt;0,O1124&lt;366),+'PL2'!$N$3+1,IF(AND(O1124&gt;365,O1124&lt;731),+'PL2'!$O$3+1,IF(AND(O1124&gt;730,O1124&lt;1096),+'PL2'!$P$3+1,IF(AND(O1124&gt;1095,O1124&lt;1461),+'PL2'!$Q$3+1,IF(AND(O1124&gt;1460,O1124&lt;3000),+'PL2'!$R$3+1,0)))))</f>
        <v>0</v>
      </c>
      <c r="M1124" s="3">
        <f>IF(AND(O1124&gt;0,O1124&lt;366),+'PL2'!$N$2+1,IF(AND(O1124&gt;365,O1124&lt;731),+'PL2'!$O$2+1,IF(AND(O1124&gt;730,O1124&lt;1096),+'PL2'!$P$2+1,IF(AND(O1124&gt;1095,O1124&lt;1461),+'PL2'!$Q$2+1,IF(AND(O1124&gt;1460,O1124&lt;1826),+'PL2'!$R$2+1,IF(AND(O1124&gt;1825,O1124&lt;2190),+'PL2'!$S$2+1,0))))))</f>
        <v>0</v>
      </c>
      <c r="N1124" s="70">
        <f t="shared" si="51"/>
        <v>-1</v>
      </c>
      <c r="O1124" s="19" t="str">
        <f>IF(A1124&gt;'PL2'!$C$2+553,IF(A1124='PL2'!$C$2+554,1,O1123+1), "")</f>
        <v/>
      </c>
    </row>
    <row r="1125" spans="1:15" x14ac:dyDescent="0.55000000000000004">
      <c r="A1125">
        <v>1123</v>
      </c>
      <c r="B1125" s="2">
        <v>40945</v>
      </c>
      <c r="C1125">
        <v>3.4800000488758087E-2</v>
      </c>
      <c r="D1125">
        <v>9.327239990234375</v>
      </c>
      <c r="E1125">
        <v>7304.2900390625</v>
      </c>
      <c r="F1125" s="20">
        <f t="shared" si="52"/>
        <v>27.252359454194611</v>
      </c>
      <c r="G1125">
        <v>5.4534997940063477</v>
      </c>
      <c r="H1125">
        <v>148.6210021972656</v>
      </c>
      <c r="I1125" s="19">
        <f t="shared" si="53"/>
        <v>39833.944223389961</v>
      </c>
      <c r="K1125" s="70">
        <f t="shared" si="50"/>
        <v>-1</v>
      </c>
      <c r="L1125" s="3">
        <f>IF(AND(O1125&gt;0,O1125&lt;366),+'PL2'!$N$3+1,IF(AND(O1125&gt;365,O1125&lt;731),+'PL2'!$O$3+1,IF(AND(O1125&gt;730,O1125&lt;1096),+'PL2'!$P$3+1,IF(AND(O1125&gt;1095,O1125&lt;1461),+'PL2'!$Q$3+1,IF(AND(O1125&gt;1460,O1125&lt;3000),+'PL2'!$R$3+1,0)))))</f>
        <v>0</v>
      </c>
      <c r="M1125" s="3">
        <f>IF(AND(O1125&gt;0,O1125&lt;366),+'PL2'!$N$2+1,IF(AND(O1125&gt;365,O1125&lt;731),+'PL2'!$O$2+1,IF(AND(O1125&gt;730,O1125&lt;1096),+'PL2'!$P$2+1,IF(AND(O1125&gt;1095,O1125&lt;1461),+'PL2'!$Q$2+1,IF(AND(O1125&gt;1460,O1125&lt;1826),+'PL2'!$R$2+1,IF(AND(O1125&gt;1825,O1125&lt;2190),+'PL2'!$S$2+1,0))))))</f>
        <v>0</v>
      </c>
      <c r="N1125" s="70">
        <f t="shared" si="51"/>
        <v>-1</v>
      </c>
      <c r="O1125" s="19" t="str">
        <f>IF(A1125&gt;'PL2'!$C$2+553,IF(A1125='PL2'!$C$2+554,1,O1124+1), "")</f>
        <v/>
      </c>
    </row>
    <row r="1126" spans="1:15" x14ac:dyDescent="0.55000000000000004">
      <c r="A1126">
        <v>1124</v>
      </c>
      <c r="B1126" s="2">
        <v>40946</v>
      </c>
      <c r="C1126">
        <v>3.4800000488758087E-2</v>
      </c>
      <c r="D1126">
        <v>9.8073196411132813</v>
      </c>
      <c r="E1126">
        <v>6856.64013671875</v>
      </c>
      <c r="F1126" s="20">
        <f t="shared" si="52"/>
        <v>24.329897346138175</v>
      </c>
      <c r="G1126">
        <v>5.690000057220459</v>
      </c>
      <c r="H1126">
        <v>138.43699645996091</v>
      </c>
      <c r="I1126" s="19">
        <f t="shared" si="53"/>
        <v>39014.282770269783</v>
      </c>
      <c r="K1126" s="70">
        <f t="shared" si="50"/>
        <v>-1</v>
      </c>
      <c r="L1126" s="3">
        <f>IF(AND(O1126&gt;0,O1126&lt;366),+'PL2'!$N$3+1,IF(AND(O1126&gt;365,O1126&lt;731),+'PL2'!$O$3+1,IF(AND(O1126&gt;730,O1126&lt;1096),+'PL2'!$P$3+1,IF(AND(O1126&gt;1095,O1126&lt;1461),+'PL2'!$Q$3+1,IF(AND(O1126&gt;1460,O1126&lt;3000),+'PL2'!$R$3+1,0)))))</f>
        <v>0</v>
      </c>
      <c r="M1126" s="3">
        <f>IF(AND(O1126&gt;0,O1126&lt;366),+'PL2'!$N$2+1,IF(AND(O1126&gt;365,O1126&lt;731),+'PL2'!$O$2+1,IF(AND(O1126&gt;730,O1126&lt;1096),+'PL2'!$P$2+1,IF(AND(O1126&gt;1095,O1126&lt;1461),+'PL2'!$Q$2+1,IF(AND(O1126&gt;1460,O1126&lt;1826),+'PL2'!$R$2+1,IF(AND(O1126&gt;1825,O1126&lt;2190),+'PL2'!$S$2+1,0))))))</f>
        <v>0</v>
      </c>
      <c r="N1126" s="70">
        <f t="shared" si="51"/>
        <v>-1</v>
      </c>
      <c r="O1126" s="19" t="str">
        <f>IF(A1126&gt;'PL2'!$C$2+553,IF(A1126='PL2'!$C$2+554,1,O1125+1), "")</f>
        <v/>
      </c>
    </row>
    <row r="1127" spans="1:15" x14ac:dyDescent="0.55000000000000004">
      <c r="A1127">
        <v>1125</v>
      </c>
      <c r="B1127" s="2">
        <v>40947</v>
      </c>
      <c r="C1127">
        <v>3.4800000488758087E-2</v>
      </c>
      <c r="D1127">
        <v>9.8073196411132813</v>
      </c>
      <c r="E1127">
        <v>7255.10986328125</v>
      </c>
      <c r="F1127" s="20">
        <f t="shared" si="52"/>
        <v>25.743815438600411</v>
      </c>
      <c r="G1127">
        <v>5.5999999046325684</v>
      </c>
      <c r="H1127">
        <v>144.16499328613281</v>
      </c>
      <c r="I1127" s="19">
        <f t="shared" si="53"/>
        <v>40628.614542473806</v>
      </c>
      <c r="K1127" s="70">
        <f t="shared" si="50"/>
        <v>-1</v>
      </c>
      <c r="L1127" s="3">
        <f>IF(AND(O1127&gt;0,O1127&lt;366),+'PL2'!$N$3+1,IF(AND(O1127&gt;365,O1127&lt;731),+'PL2'!$O$3+1,IF(AND(O1127&gt;730,O1127&lt;1096),+'PL2'!$P$3+1,IF(AND(O1127&gt;1095,O1127&lt;1461),+'PL2'!$Q$3+1,IF(AND(O1127&gt;1460,O1127&lt;3000),+'PL2'!$R$3+1,0)))))</f>
        <v>0</v>
      </c>
      <c r="M1127" s="3">
        <f>IF(AND(O1127&gt;0,O1127&lt;366),+'PL2'!$N$2+1,IF(AND(O1127&gt;365,O1127&lt;731),+'PL2'!$O$2+1,IF(AND(O1127&gt;730,O1127&lt;1096),+'PL2'!$P$2+1,IF(AND(O1127&gt;1095,O1127&lt;1461),+'PL2'!$Q$2+1,IF(AND(O1127&gt;1460,O1127&lt;1826),+'PL2'!$R$2+1,IF(AND(O1127&gt;1825,O1127&lt;2190),+'PL2'!$S$2+1,0))))))</f>
        <v>0</v>
      </c>
      <c r="N1127" s="70">
        <f t="shared" si="51"/>
        <v>-1</v>
      </c>
      <c r="O1127" s="19" t="str">
        <f>IF(A1127&gt;'PL2'!$C$2+553,IF(A1127='PL2'!$C$2+554,1,O1126+1), "")</f>
        <v/>
      </c>
    </row>
    <row r="1128" spans="1:15" x14ac:dyDescent="0.55000000000000004">
      <c r="A1128">
        <v>1126</v>
      </c>
      <c r="B1128" s="2">
        <v>40948</v>
      </c>
      <c r="C1128">
        <v>3.48999984562397E-2</v>
      </c>
      <c r="D1128">
        <v>9.8759002685546875</v>
      </c>
      <c r="E1128">
        <v>7257.419921875</v>
      </c>
      <c r="F1128" s="20">
        <f t="shared" si="52"/>
        <v>25.64666887900724</v>
      </c>
      <c r="G1128">
        <v>5.8299999237060547</v>
      </c>
      <c r="H1128">
        <v>149.52000427246091</v>
      </c>
      <c r="I1128" s="19">
        <f t="shared" si="53"/>
        <v>42310.757590834051</v>
      </c>
      <c r="K1128" s="70">
        <f t="shared" si="50"/>
        <v>-1</v>
      </c>
      <c r="L1128" s="3">
        <f>IF(AND(O1128&gt;0,O1128&lt;366),+'PL2'!$N$3+1,IF(AND(O1128&gt;365,O1128&lt;731),+'PL2'!$O$3+1,IF(AND(O1128&gt;730,O1128&lt;1096),+'PL2'!$P$3+1,IF(AND(O1128&gt;1095,O1128&lt;1461),+'PL2'!$Q$3+1,IF(AND(O1128&gt;1460,O1128&lt;3000),+'PL2'!$R$3+1,0)))))</f>
        <v>0</v>
      </c>
      <c r="M1128" s="3">
        <f>IF(AND(O1128&gt;0,O1128&lt;366),+'PL2'!$N$2+1,IF(AND(O1128&gt;365,O1128&lt;731),+'PL2'!$O$2+1,IF(AND(O1128&gt;730,O1128&lt;1096),+'PL2'!$P$2+1,IF(AND(O1128&gt;1095,O1128&lt;1461),+'PL2'!$Q$2+1,IF(AND(O1128&gt;1460,O1128&lt;1826),+'PL2'!$R$2+1,IF(AND(O1128&gt;1825,O1128&lt;2190),+'PL2'!$S$2+1,0))))))</f>
        <v>0</v>
      </c>
      <c r="N1128" s="70">
        <f t="shared" si="51"/>
        <v>-1</v>
      </c>
      <c r="O1128" s="19" t="str">
        <f>IF(A1128&gt;'PL2'!$C$2+553,IF(A1128='PL2'!$C$2+554,1,O1127+1), "")</f>
        <v/>
      </c>
    </row>
    <row r="1129" spans="1:15" x14ac:dyDescent="0.55000000000000004">
      <c r="A1129">
        <v>1127</v>
      </c>
      <c r="B1129" s="2">
        <v>40949</v>
      </c>
      <c r="C1129">
        <v>3.48999984562397E-2</v>
      </c>
      <c r="D1129">
        <v>9.8759002685546875</v>
      </c>
      <c r="E1129">
        <v>6904.169921875</v>
      </c>
      <c r="F1129" s="20">
        <f t="shared" si="52"/>
        <v>24.39833463914853</v>
      </c>
      <c r="G1129">
        <v>5.912600040435791</v>
      </c>
      <c r="H1129">
        <v>144.25799560546881</v>
      </c>
      <c r="I1129" s="19">
        <f t="shared" si="53"/>
        <v>40821.595359253697</v>
      </c>
      <c r="K1129" s="70">
        <f t="shared" si="50"/>
        <v>-1</v>
      </c>
      <c r="L1129" s="3">
        <f>IF(AND(O1129&gt;0,O1129&lt;366),+'PL2'!$N$3+1,IF(AND(O1129&gt;365,O1129&lt;731),+'PL2'!$O$3+1,IF(AND(O1129&gt;730,O1129&lt;1096),+'PL2'!$P$3+1,IF(AND(O1129&gt;1095,O1129&lt;1461),+'PL2'!$Q$3+1,IF(AND(O1129&gt;1460,O1129&lt;3000),+'PL2'!$R$3+1,0)))))</f>
        <v>0</v>
      </c>
      <c r="M1129" s="3">
        <f>IF(AND(O1129&gt;0,O1129&lt;366),+'PL2'!$N$2+1,IF(AND(O1129&gt;365,O1129&lt;731),+'PL2'!$O$2+1,IF(AND(O1129&gt;730,O1129&lt;1096),+'PL2'!$P$2+1,IF(AND(O1129&gt;1095,O1129&lt;1461),+'PL2'!$Q$2+1,IF(AND(O1129&gt;1460,O1129&lt;1826),+'PL2'!$R$2+1,IF(AND(O1129&gt;1825,O1129&lt;2190),+'PL2'!$S$2+1,0))))))</f>
        <v>0</v>
      </c>
      <c r="N1129" s="70">
        <f t="shared" si="51"/>
        <v>-1</v>
      </c>
      <c r="O1129" s="19" t="str">
        <f>IF(A1129&gt;'PL2'!$C$2+553,IF(A1129='PL2'!$C$2+554,1,O1128+1), "")</f>
        <v/>
      </c>
    </row>
    <row r="1130" spans="1:15" x14ac:dyDescent="0.55000000000000004">
      <c r="A1130">
        <v>1128</v>
      </c>
      <c r="B1130" s="2">
        <v>40950</v>
      </c>
      <c r="C1130">
        <v>3.48999984562397E-2</v>
      </c>
      <c r="D1130">
        <v>9.4644098281860352</v>
      </c>
      <c r="E1130">
        <v>7503.77001953125</v>
      </c>
      <c r="F1130" s="20">
        <f t="shared" si="52"/>
        <v>27.670141810396544</v>
      </c>
      <c r="G1130">
        <v>5.6005001068115234</v>
      </c>
      <c r="H1130">
        <v>154.96699523925781</v>
      </c>
      <c r="I1130" s="19">
        <f t="shared" si="53"/>
        <v>42024.864795873873</v>
      </c>
      <c r="K1130" s="70">
        <f t="shared" si="50"/>
        <v>-1</v>
      </c>
      <c r="L1130" s="3">
        <f>IF(AND(O1130&gt;0,O1130&lt;366),+'PL2'!$N$3+1,IF(AND(O1130&gt;365,O1130&lt;731),+'PL2'!$O$3+1,IF(AND(O1130&gt;730,O1130&lt;1096),+'PL2'!$P$3+1,IF(AND(O1130&gt;1095,O1130&lt;1461),+'PL2'!$Q$3+1,IF(AND(O1130&gt;1460,O1130&lt;3000),+'PL2'!$R$3+1,0)))))</f>
        <v>0</v>
      </c>
      <c r="M1130" s="3">
        <f>IF(AND(O1130&gt;0,O1130&lt;366),+'PL2'!$N$2+1,IF(AND(O1130&gt;365,O1130&lt;731),+'PL2'!$O$2+1,IF(AND(O1130&gt;730,O1130&lt;1096),+'PL2'!$P$2+1,IF(AND(O1130&gt;1095,O1130&lt;1461),+'PL2'!$Q$2+1,IF(AND(O1130&gt;1460,O1130&lt;1826),+'PL2'!$R$2+1,IF(AND(O1130&gt;1825,O1130&lt;2190),+'PL2'!$S$2+1,0))))))</f>
        <v>0</v>
      </c>
      <c r="N1130" s="70">
        <f t="shared" si="51"/>
        <v>-1</v>
      </c>
      <c r="O1130" s="19" t="str">
        <f>IF(A1130&gt;'PL2'!$C$2+553,IF(A1130='PL2'!$C$2+554,1,O1129+1), "")</f>
        <v/>
      </c>
    </row>
    <row r="1131" spans="1:15" x14ac:dyDescent="0.55000000000000004">
      <c r="A1131">
        <v>1129</v>
      </c>
      <c r="B1131" s="2">
        <v>40951</v>
      </c>
      <c r="C1131">
        <v>3.5000000149011612E-2</v>
      </c>
      <c r="D1131">
        <v>9.4644098281860352</v>
      </c>
      <c r="E1131">
        <v>7903.83984375</v>
      </c>
      <c r="F1131" s="20">
        <f t="shared" si="52"/>
        <v>29.228911335302364</v>
      </c>
      <c r="G1131">
        <v>5.5146999359130859</v>
      </c>
      <c r="H1131">
        <v>161.1889953613281</v>
      </c>
      <c r="I1131" s="19">
        <f t="shared" si="53"/>
        <v>43587.30507979542</v>
      </c>
      <c r="K1131" s="70">
        <f t="shared" si="50"/>
        <v>-1</v>
      </c>
      <c r="L1131" s="3">
        <f>IF(AND(O1131&gt;0,O1131&lt;366),+'PL2'!$N$3+1,IF(AND(O1131&gt;365,O1131&lt;731),+'PL2'!$O$3+1,IF(AND(O1131&gt;730,O1131&lt;1096),+'PL2'!$P$3+1,IF(AND(O1131&gt;1095,O1131&lt;1461),+'PL2'!$Q$3+1,IF(AND(O1131&gt;1460,O1131&lt;3000),+'PL2'!$R$3+1,0)))))</f>
        <v>0</v>
      </c>
      <c r="M1131" s="3">
        <f>IF(AND(O1131&gt;0,O1131&lt;366),+'PL2'!$N$2+1,IF(AND(O1131&gt;365,O1131&lt;731),+'PL2'!$O$2+1,IF(AND(O1131&gt;730,O1131&lt;1096),+'PL2'!$P$2+1,IF(AND(O1131&gt;1095,O1131&lt;1461),+'PL2'!$Q$2+1,IF(AND(O1131&gt;1460,O1131&lt;1826),+'PL2'!$R$2+1,IF(AND(O1131&gt;1825,O1131&lt;2190),+'PL2'!$S$2+1,0))))))</f>
        <v>0</v>
      </c>
      <c r="N1131" s="70">
        <f t="shared" si="51"/>
        <v>-1</v>
      </c>
      <c r="O1131" s="19" t="str">
        <f>IF(A1131&gt;'PL2'!$C$2+553,IF(A1131='PL2'!$C$2+554,1,O1130+1), "")</f>
        <v/>
      </c>
    </row>
    <row r="1132" spans="1:15" x14ac:dyDescent="0.55000000000000004">
      <c r="A1132">
        <v>1130</v>
      </c>
      <c r="B1132" s="2">
        <v>40952</v>
      </c>
      <c r="C1132">
        <v>3.5000000149011612E-2</v>
      </c>
      <c r="D1132">
        <v>10.081600189208981</v>
      </c>
      <c r="E1132">
        <v>6855.25</v>
      </c>
      <c r="F1132" s="20">
        <f t="shared" si="52"/>
        <v>23.799173396930499</v>
      </c>
      <c r="G1132">
        <v>5.2600002288818359</v>
      </c>
      <c r="H1132">
        <v>125.1839981079102</v>
      </c>
      <c r="I1132" s="19">
        <f t="shared" si="53"/>
        <v>36058.616569042206</v>
      </c>
      <c r="K1132" s="70">
        <f t="shared" si="50"/>
        <v>-1</v>
      </c>
      <c r="L1132" s="3">
        <f>IF(AND(O1132&gt;0,O1132&lt;366),+'PL2'!$N$3+1,IF(AND(O1132&gt;365,O1132&lt;731),+'PL2'!$O$3+1,IF(AND(O1132&gt;730,O1132&lt;1096),+'PL2'!$P$3+1,IF(AND(O1132&gt;1095,O1132&lt;1461),+'PL2'!$Q$3+1,IF(AND(O1132&gt;1460,O1132&lt;3000),+'PL2'!$R$3+1,0)))))</f>
        <v>0</v>
      </c>
      <c r="M1132" s="3">
        <f>IF(AND(O1132&gt;0,O1132&lt;366),+'PL2'!$N$2+1,IF(AND(O1132&gt;365,O1132&lt;731),+'PL2'!$O$2+1,IF(AND(O1132&gt;730,O1132&lt;1096),+'PL2'!$P$2+1,IF(AND(O1132&gt;1095,O1132&lt;1461),+'PL2'!$Q$2+1,IF(AND(O1132&gt;1460,O1132&lt;1826),+'PL2'!$R$2+1,IF(AND(O1132&gt;1825,O1132&lt;2190),+'PL2'!$S$2+1,0))))))</f>
        <v>0</v>
      </c>
      <c r="N1132" s="70">
        <f t="shared" si="51"/>
        <v>-1</v>
      </c>
      <c r="O1132" s="19" t="str">
        <f>IF(A1132&gt;'PL2'!$C$2+553,IF(A1132='PL2'!$C$2+554,1,O1131+1), "")</f>
        <v/>
      </c>
    </row>
    <row r="1133" spans="1:15" x14ac:dyDescent="0.55000000000000004">
      <c r="A1133">
        <v>1131</v>
      </c>
      <c r="B1133" s="2">
        <v>40953</v>
      </c>
      <c r="C1133">
        <v>3.5000000149011612E-2</v>
      </c>
      <c r="D1133">
        <v>10.081600189208981</v>
      </c>
      <c r="E1133">
        <v>6915.4599609375</v>
      </c>
      <c r="F1133" s="20">
        <f t="shared" si="52"/>
        <v>24.008202579028012</v>
      </c>
      <c r="G1133">
        <v>4.4629001617431641</v>
      </c>
      <c r="H1133">
        <v>107.1460037231445</v>
      </c>
      <c r="I1133" s="19">
        <f t="shared" si="53"/>
        <v>30863.007378196344</v>
      </c>
      <c r="K1133" s="70">
        <f t="shared" ref="K1133:K1196" si="54">+L1133^(0.00273972602739726)-1</f>
        <v>-1</v>
      </c>
      <c r="L1133" s="3">
        <f>IF(AND(O1133&gt;0,O1133&lt;366),+'PL2'!$N$3+1,IF(AND(O1133&gt;365,O1133&lt;731),+'PL2'!$O$3+1,IF(AND(O1133&gt;730,O1133&lt;1096),+'PL2'!$P$3+1,IF(AND(O1133&gt;1095,O1133&lt;1461),+'PL2'!$Q$3+1,IF(AND(O1133&gt;1460,O1133&lt;3000),+'PL2'!$R$3+1,0)))))</f>
        <v>0</v>
      </c>
      <c r="M1133" s="3">
        <f>IF(AND(O1133&gt;0,O1133&lt;366),+'PL2'!$N$2+1,IF(AND(O1133&gt;365,O1133&lt;731),+'PL2'!$O$2+1,IF(AND(O1133&gt;730,O1133&lt;1096),+'PL2'!$P$2+1,IF(AND(O1133&gt;1095,O1133&lt;1461),+'PL2'!$Q$2+1,IF(AND(O1133&gt;1460,O1133&lt;1826),+'PL2'!$R$2+1,IF(AND(O1133&gt;1825,O1133&lt;2190),+'PL2'!$S$2+1,0))))))</f>
        <v>0</v>
      </c>
      <c r="N1133" s="70">
        <f t="shared" ref="N1133:N1196" si="55">+M1133^(0.00273972602739726)-1</f>
        <v>-1</v>
      </c>
      <c r="O1133" s="19" t="str">
        <f>IF(A1133&gt;'PL2'!$C$2+553,IF(A1133='PL2'!$C$2+554,1,O1132+1), "")</f>
        <v/>
      </c>
    </row>
    <row r="1134" spans="1:15" x14ac:dyDescent="0.55000000000000004">
      <c r="A1134">
        <v>1132</v>
      </c>
      <c r="B1134" s="2">
        <v>40954</v>
      </c>
      <c r="C1134">
        <v>3.5100001841783517E-2</v>
      </c>
      <c r="D1134">
        <v>9.7387399673461914</v>
      </c>
      <c r="E1134">
        <v>6706.08984375</v>
      </c>
      <c r="F1134" s="20">
        <f t="shared" si="52"/>
        <v>24.169837849252367</v>
      </c>
      <c r="G1134">
        <v>4.3250999450683594</v>
      </c>
      <c r="H1134">
        <v>104.53700256347661</v>
      </c>
      <c r="I1134" s="19">
        <f t="shared" si="53"/>
        <v>29004.508814826608</v>
      </c>
      <c r="K1134" s="70">
        <f t="shared" si="54"/>
        <v>-1</v>
      </c>
      <c r="L1134" s="3">
        <f>IF(AND(O1134&gt;0,O1134&lt;366),+'PL2'!$N$3+1,IF(AND(O1134&gt;365,O1134&lt;731),+'PL2'!$O$3+1,IF(AND(O1134&gt;730,O1134&lt;1096),+'PL2'!$P$3+1,IF(AND(O1134&gt;1095,O1134&lt;1461),+'PL2'!$Q$3+1,IF(AND(O1134&gt;1460,O1134&lt;3000),+'PL2'!$R$3+1,0)))))</f>
        <v>0</v>
      </c>
      <c r="M1134" s="3">
        <f>IF(AND(O1134&gt;0,O1134&lt;366),+'PL2'!$N$2+1,IF(AND(O1134&gt;365,O1134&lt;731),+'PL2'!$O$2+1,IF(AND(O1134&gt;730,O1134&lt;1096),+'PL2'!$P$2+1,IF(AND(O1134&gt;1095,O1134&lt;1461),+'PL2'!$Q$2+1,IF(AND(O1134&gt;1460,O1134&lt;1826),+'PL2'!$R$2+1,IF(AND(O1134&gt;1825,O1134&lt;2190),+'PL2'!$S$2+1,0))))))</f>
        <v>0</v>
      </c>
      <c r="N1134" s="70">
        <f t="shared" si="55"/>
        <v>-1</v>
      </c>
      <c r="O1134" s="19" t="str">
        <f>IF(A1134&gt;'PL2'!$C$2+553,IF(A1134='PL2'!$C$2+554,1,O1133+1), "")</f>
        <v/>
      </c>
    </row>
    <row r="1135" spans="1:15" x14ac:dyDescent="0.55000000000000004">
      <c r="A1135">
        <v>1133</v>
      </c>
      <c r="B1135" s="2">
        <v>40955</v>
      </c>
      <c r="C1135">
        <v>3.5100001841783517E-2</v>
      </c>
      <c r="D1135">
        <v>9.7387399673461914</v>
      </c>
      <c r="E1135">
        <v>6909.93017578125</v>
      </c>
      <c r="F1135" s="20">
        <f t="shared" si="52"/>
        <v>24.904511539454234</v>
      </c>
      <c r="G1135">
        <v>4.273900032043457</v>
      </c>
      <c r="H1135">
        <v>106.4390029907227</v>
      </c>
      <c r="I1135" s="19">
        <f t="shared" si="53"/>
        <v>29532.350799689535</v>
      </c>
      <c r="K1135" s="70">
        <f t="shared" si="54"/>
        <v>-1</v>
      </c>
      <c r="L1135" s="3">
        <f>IF(AND(O1135&gt;0,O1135&lt;366),+'PL2'!$N$3+1,IF(AND(O1135&gt;365,O1135&lt;731),+'PL2'!$O$3+1,IF(AND(O1135&gt;730,O1135&lt;1096),+'PL2'!$P$3+1,IF(AND(O1135&gt;1095,O1135&lt;1461),+'PL2'!$Q$3+1,IF(AND(O1135&gt;1460,O1135&lt;3000),+'PL2'!$R$3+1,0)))))</f>
        <v>0</v>
      </c>
      <c r="M1135" s="3">
        <f>IF(AND(O1135&gt;0,O1135&lt;366),+'PL2'!$N$2+1,IF(AND(O1135&gt;365,O1135&lt;731),+'PL2'!$O$2+1,IF(AND(O1135&gt;730,O1135&lt;1096),+'PL2'!$P$2+1,IF(AND(O1135&gt;1095,O1135&lt;1461),+'PL2'!$Q$2+1,IF(AND(O1135&gt;1460,O1135&lt;1826),+'PL2'!$R$2+1,IF(AND(O1135&gt;1825,O1135&lt;2190),+'PL2'!$S$2+1,0))))))</f>
        <v>0</v>
      </c>
      <c r="N1135" s="70">
        <f t="shared" si="55"/>
        <v>-1</v>
      </c>
      <c r="O1135" s="19" t="str">
        <f>IF(A1135&gt;'PL2'!$C$2+553,IF(A1135='PL2'!$C$2+554,1,O1134+1), "")</f>
        <v/>
      </c>
    </row>
    <row r="1136" spans="1:15" x14ac:dyDescent="0.55000000000000004">
      <c r="A1136">
        <v>1134</v>
      </c>
      <c r="B1136" s="2">
        <v>40956</v>
      </c>
      <c r="C1136">
        <v>3.5100001841783517E-2</v>
      </c>
      <c r="D1136">
        <v>9.7387399673461914</v>
      </c>
      <c r="E1136">
        <v>7603.60009765625</v>
      </c>
      <c r="F1136" s="20">
        <f t="shared" si="52"/>
        <v>27.404610691607395</v>
      </c>
      <c r="G1136">
        <v>4.4099998474121094</v>
      </c>
      <c r="H1136">
        <v>120.8539962768555</v>
      </c>
      <c r="I1136" s="19">
        <f t="shared" si="53"/>
        <v>33531.875270446762</v>
      </c>
      <c r="K1136" s="70">
        <f t="shared" si="54"/>
        <v>-1</v>
      </c>
      <c r="L1136" s="3">
        <f>IF(AND(O1136&gt;0,O1136&lt;366),+'PL2'!$N$3+1,IF(AND(O1136&gt;365,O1136&lt;731),+'PL2'!$O$3+1,IF(AND(O1136&gt;730,O1136&lt;1096),+'PL2'!$P$3+1,IF(AND(O1136&gt;1095,O1136&lt;1461),+'PL2'!$Q$3+1,IF(AND(O1136&gt;1460,O1136&lt;3000),+'PL2'!$R$3+1,0)))))</f>
        <v>0</v>
      </c>
      <c r="M1136" s="3">
        <f>IF(AND(O1136&gt;0,O1136&lt;366),+'PL2'!$N$2+1,IF(AND(O1136&gt;365,O1136&lt;731),+'PL2'!$O$2+1,IF(AND(O1136&gt;730,O1136&lt;1096),+'PL2'!$P$2+1,IF(AND(O1136&gt;1095,O1136&lt;1461),+'PL2'!$Q$2+1,IF(AND(O1136&gt;1460,O1136&lt;1826),+'PL2'!$R$2+1,IF(AND(O1136&gt;1825,O1136&lt;2190),+'PL2'!$S$2+1,0))))))</f>
        <v>0</v>
      </c>
      <c r="N1136" s="70">
        <f t="shared" si="55"/>
        <v>-1</v>
      </c>
      <c r="O1136" s="19" t="str">
        <f>IF(A1136&gt;'PL2'!$C$2+553,IF(A1136='PL2'!$C$2+554,1,O1135+1), "")</f>
        <v/>
      </c>
    </row>
    <row r="1137" spans="1:15" x14ac:dyDescent="0.55000000000000004">
      <c r="A1137">
        <v>1135</v>
      </c>
      <c r="B1137" s="2">
        <v>40957</v>
      </c>
      <c r="C1137">
        <v>3.5199999809265137E-2</v>
      </c>
      <c r="D1137">
        <v>9.7387399673461914</v>
      </c>
      <c r="E1137">
        <v>8553.349609375</v>
      </c>
      <c r="F1137" s="20">
        <f t="shared" si="52"/>
        <v>30.915488618454386</v>
      </c>
      <c r="G1137">
        <v>4.2220001220703116</v>
      </c>
      <c r="H1137">
        <v>130.5249938964844</v>
      </c>
      <c r="I1137" s="19">
        <f t="shared" si="53"/>
        <v>36112.243094891302</v>
      </c>
      <c r="K1137" s="70">
        <f t="shared" si="54"/>
        <v>-1</v>
      </c>
      <c r="L1137" s="3">
        <f>IF(AND(O1137&gt;0,O1137&lt;366),+'PL2'!$N$3+1,IF(AND(O1137&gt;365,O1137&lt;731),+'PL2'!$O$3+1,IF(AND(O1137&gt;730,O1137&lt;1096),+'PL2'!$P$3+1,IF(AND(O1137&gt;1095,O1137&lt;1461),+'PL2'!$Q$3+1,IF(AND(O1137&gt;1460,O1137&lt;3000),+'PL2'!$R$3+1,0)))))</f>
        <v>0</v>
      </c>
      <c r="M1137" s="3">
        <f>IF(AND(O1137&gt;0,O1137&lt;366),+'PL2'!$N$2+1,IF(AND(O1137&gt;365,O1137&lt;731),+'PL2'!$O$2+1,IF(AND(O1137&gt;730,O1137&lt;1096),+'PL2'!$P$2+1,IF(AND(O1137&gt;1095,O1137&lt;1461),+'PL2'!$Q$2+1,IF(AND(O1137&gt;1460,O1137&lt;1826),+'PL2'!$R$2+1,IF(AND(O1137&gt;1825,O1137&lt;2190),+'PL2'!$S$2+1,0))))))</f>
        <v>0</v>
      </c>
      <c r="N1137" s="70">
        <f t="shared" si="55"/>
        <v>-1</v>
      </c>
      <c r="O1137" s="19" t="str">
        <f>IF(A1137&gt;'PL2'!$C$2+553,IF(A1137='PL2'!$C$2+554,1,O1136+1), "")</f>
        <v/>
      </c>
    </row>
    <row r="1138" spans="1:15" x14ac:dyDescent="0.55000000000000004">
      <c r="A1138">
        <v>1136</v>
      </c>
      <c r="B1138" s="2">
        <v>40958</v>
      </c>
      <c r="C1138">
        <v>3.5199999809265137E-2</v>
      </c>
      <c r="D1138">
        <v>10.74139976501465</v>
      </c>
      <c r="E1138">
        <v>7902.64990234375</v>
      </c>
      <c r="F1138" s="20">
        <f t="shared" si="52"/>
        <v>25.897302133862976</v>
      </c>
      <c r="G1138">
        <v>4.3867001533508301</v>
      </c>
      <c r="H1138">
        <v>113.6039962768555</v>
      </c>
      <c r="I1138" s="19">
        <f t="shared" si="53"/>
        <v>34666.55553848925</v>
      </c>
      <c r="K1138" s="70">
        <f t="shared" si="54"/>
        <v>-1</v>
      </c>
      <c r="L1138" s="3">
        <f>IF(AND(O1138&gt;0,O1138&lt;366),+'PL2'!$N$3+1,IF(AND(O1138&gt;365,O1138&lt;731),+'PL2'!$O$3+1,IF(AND(O1138&gt;730,O1138&lt;1096),+'PL2'!$P$3+1,IF(AND(O1138&gt;1095,O1138&lt;1461),+'PL2'!$Q$3+1,IF(AND(O1138&gt;1460,O1138&lt;3000),+'PL2'!$R$3+1,0)))))</f>
        <v>0</v>
      </c>
      <c r="M1138" s="3">
        <f>IF(AND(O1138&gt;0,O1138&lt;366),+'PL2'!$N$2+1,IF(AND(O1138&gt;365,O1138&lt;731),+'PL2'!$O$2+1,IF(AND(O1138&gt;730,O1138&lt;1096),+'PL2'!$P$2+1,IF(AND(O1138&gt;1095,O1138&lt;1461),+'PL2'!$Q$2+1,IF(AND(O1138&gt;1460,O1138&lt;1826),+'PL2'!$R$2+1,IF(AND(O1138&gt;1825,O1138&lt;2190),+'PL2'!$S$2+1,0))))))</f>
        <v>0</v>
      </c>
      <c r="N1138" s="70">
        <f t="shared" si="55"/>
        <v>-1</v>
      </c>
      <c r="O1138" s="19" t="str">
        <f>IF(A1138&gt;'PL2'!$C$2+553,IF(A1138='PL2'!$C$2+554,1,O1137+1), "")</f>
        <v/>
      </c>
    </row>
    <row r="1139" spans="1:15" x14ac:dyDescent="0.55000000000000004">
      <c r="A1139">
        <v>1137</v>
      </c>
      <c r="B1139" s="2">
        <v>40959</v>
      </c>
      <c r="C1139">
        <v>3.5199999809265137E-2</v>
      </c>
      <c r="D1139">
        <v>10.74139976501465</v>
      </c>
      <c r="E1139">
        <v>7004.1201171875</v>
      </c>
      <c r="F1139" s="20">
        <f t="shared" si="52"/>
        <v>22.952783825445291</v>
      </c>
      <c r="G1139">
        <v>4.3614997863769531</v>
      </c>
      <c r="H1139">
        <v>100.109001159668</v>
      </c>
      <c r="I1139" s="19">
        <f t="shared" si="53"/>
        <v>30548.468394871801</v>
      </c>
      <c r="K1139" s="70">
        <f t="shared" si="54"/>
        <v>-1</v>
      </c>
      <c r="L1139" s="3">
        <f>IF(AND(O1139&gt;0,O1139&lt;366),+'PL2'!$N$3+1,IF(AND(O1139&gt;365,O1139&lt;731),+'PL2'!$O$3+1,IF(AND(O1139&gt;730,O1139&lt;1096),+'PL2'!$P$3+1,IF(AND(O1139&gt;1095,O1139&lt;1461),+'PL2'!$Q$3+1,IF(AND(O1139&gt;1460,O1139&lt;3000),+'PL2'!$R$3+1,0)))))</f>
        <v>0</v>
      </c>
      <c r="M1139" s="3">
        <f>IF(AND(O1139&gt;0,O1139&lt;366),+'PL2'!$N$2+1,IF(AND(O1139&gt;365,O1139&lt;731),+'PL2'!$O$2+1,IF(AND(O1139&gt;730,O1139&lt;1096),+'PL2'!$P$2+1,IF(AND(O1139&gt;1095,O1139&lt;1461),+'PL2'!$Q$2+1,IF(AND(O1139&gt;1460,O1139&lt;1826),+'PL2'!$R$2+1,IF(AND(O1139&gt;1825,O1139&lt;2190),+'PL2'!$S$2+1,0))))))</f>
        <v>0</v>
      </c>
      <c r="N1139" s="70">
        <f t="shared" si="55"/>
        <v>-1</v>
      </c>
      <c r="O1139" s="19" t="str">
        <f>IF(A1139&gt;'PL2'!$C$2+553,IF(A1139='PL2'!$C$2+554,1,O1138+1), "")</f>
        <v/>
      </c>
    </row>
    <row r="1140" spans="1:15" x14ac:dyDescent="0.55000000000000004">
      <c r="A1140">
        <v>1138</v>
      </c>
      <c r="B1140" s="2">
        <v>40960</v>
      </c>
      <c r="C1140">
        <v>3.5300001502037048E-2</v>
      </c>
      <c r="D1140">
        <v>8.7572898864746094</v>
      </c>
      <c r="E1140">
        <v>6453.43017578125</v>
      </c>
      <c r="F1140" s="20">
        <f t="shared" si="52"/>
        <v>26.013309808347159</v>
      </c>
      <c r="G1140">
        <v>4.2719998359680176</v>
      </c>
      <c r="H1140">
        <v>111.1289978027344</v>
      </c>
      <c r="I1140" s="19">
        <f t="shared" si="53"/>
        <v>27569.052652368555</v>
      </c>
      <c r="K1140" s="70">
        <f t="shared" si="54"/>
        <v>-1</v>
      </c>
      <c r="L1140" s="3">
        <f>IF(AND(O1140&gt;0,O1140&lt;366),+'PL2'!$N$3+1,IF(AND(O1140&gt;365,O1140&lt;731),+'PL2'!$O$3+1,IF(AND(O1140&gt;730,O1140&lt;1096),+'PL2'!$P$3+1,IF(AND(O1140&gt;1095,O1140&lt;1461),+'PL2'!$Q$3+1,IF(AND(O1140&gt;1460,O1140&lt;3000),+'PL2'!$R$3+1,0)))))</f>
        <v>0</v>
      </c>
      <c r="M1140" s="3">
        <f>IF(AND(O1140&gt;0,O1140&lt;366),+'PL2'!$N$2+1,IF(AND(O1140&gt;365,O1140&lt;731),+'PL2'!$O$2+1,IF(AND(O1140&gt;730,O1140&lt;1096),+'PL2'!$P$2+1,IF(AND(O1140&gt;1095,O1140&lt;1461),+'PL2'!$Q$2+1,IF(AND(O1140&gt;1460,O1140&lt;1826),+'PL2'!$R$2+1,IF(AND(O1140&gt;1825,O1140&lt;2190),+'PL2'!$S$2+1,0))))))</f>
        <v>0</v>
      </c>
      <c r="N1140" s="70">
        <f t="shared" si="55"/>
        <v>-1</v>
      </c>
      <c r="O1140" s="19" t="str">
        <f>IF(A1140&gt;'PL2'!$C$2+553,IF(A1140='PL2'!$C$2+554,1,O1139+1), "")</f>
        <v/>
      </c>
    </row>
    <row r="1141" spans="1:15" x14ac:dyDescent="0.55000000000000004">
      <c r="A1141">
        <v>1139</v>
      </c>
      <c r="B1141" s="2">
        <v>40961</v>
      </c>
      <c r="C1141">
        <v>3.5300001502037048E-2</v>
      </c>
      <c r="D1141">
        <v>8.7572898864746094</v>
      </c>
      <c r="E1141">
        <v>7953.41015625</v>
      </c>
      <c r="F1141" s="20">
        <f t="shared" si="52"/>
        <v>32.059620510628591</v>
      </c>
      <c r="G1141">
        <v>4.4246997833251953</v>
      </c>
      <c r="H1141">
        <v>141.85400390625</v>
      </c>
      <c r="I1141" s="19">
        <f t="shared" si="53"/>
        <v>35191.452195055783</v>
      </c>
      <c r="K1141" s="70">
        <f t="shared" si="54"/>
        <v>-1</v>
      </c>
      <c r="L1141" s="3">
        <f>IF(AND(O1141&gt;0,O1141&lt;366),+'PL2'!$N$3+1,IF(AND(O1141&gt;365,O1141&lt;731),+'PL2'!$O$3+1,IF(AND(O1141&gt;730,O1141&lt;1096),+'PL2'!$P$3+1,IF(AND(O1141&gt;1095,O1141&lt;1461),+'PL2'!$Q$3+1,IF(AND(O1141&gt;1460,O1141&lt;3000),+'PL2'!$R$3+1,0)))))</f>
        <v>0</v>
      </c>
      <c r="M1141" s="3">
        <f>IF(AND(O1141&gt;0,O1141&lt;366),+'PL2'!$N$2+1,IF(AND(O1141&gt;365,O1141&lt;731),+'PL2'!$O$2+1,IF(AND(O1141&gt;730,O1141&lt;1096),+'PL2'!$P$2+1,IF(AND(O1141&gt;1095,O1141&lt;1461),+'PL2'!$Q$2+1,IF(AND(O1141&gt;1460,O1141&lt;1826),+'PL2'!$R$2+1,IF(AND(O1141&gt;1825,O1141&lt;2190),+'PL2'!$S$2+1,0))))))</f>
        <v>0</v>
      </c>
      <c r="N1141" s="70">
        <f t="shared" si="55"/>
        <v>-1</v>
      </c>
      <c r="O1141" s="19" t="str">
        <f>IF(A1141&gt;'PL2'!$C$2+553,IF(A1141='PL2'!$C$2+554,1,O1140+1), "")</f>
        <v/>
      </c>
    </row>
    <row r="1142" spans="1:15" x14ac:dyDescent="0.55000000000000004">
      <c r="A1142">
        <v>1140</v>
      </c>
      <c r="B1142" s="2">
        <v>40962</v>
      </c>
      <c r="C1142">
        <v>3.5300001502037048E-2</v>
      </c>
      <c r="D1142">
        <v>11.493900299072269</v>
      </c>
      <c r="E1142">
        <v>8305.009765625</v>
      </c>
      <c r="F1142" s="20">
        <f t="shared" si="52"/>
        <v>25.506298956208784</v>
      </c>
      <c r="G1142">
        <v>5.0149998664855957</v>
      </c>
      <c r="H1142">
        <v>127.91400146484381</v>
      </c>
      <c r="I1142" s="19">
        <f t="shared" si="53"/>
        <v>41649.622865770943</v>
      </c>
      <c r="K1142" s="70">
        <f t="shared" si="54"/>
        <v>-1</v>
      </c>
      <c r="L1142" s="3">
        <f>IF(AND(O1142&gt;0,O1142&lt;366),+'PL2'!$N$3+1,IF(AND(O1142&gt;365,O1142&lt;731),+'PL2'!$O$3+1,IF(AND(O1142&gt;730,O1142&lt;1096),+'PL2'!$P$3+1,IF(AND(O1142&gt;1095,O1142&lt;1461),+'PL2'!$Q$3+1,IF(AND(O1142&gt;1460,O1142&lt;3000),+'PL2'!$R$3+1,0)))))</f>
        <v>0</v>
      </c>
      <c r="M1142" s="3">
        <f>IF(AND(O1142&gt;0,O1142&lt;366),+'PL2'!$N$2+1,IF(AND(O1142&gt;365,O1142&lt;731),+'PL2'!$O$2+1,IF(AND(O1142&gt;730,O1142&lt;1096),+'PL2'!$P$2+1,IF(AND(O1142&gt;1095,O1142&lt;1461),+'PL2'!$Q$2+1,IF(AND(O1142&gt;1460,O1142&lt;1826),+'PL2'!$R$2+1,IF(AND(O1142&gt;1825,O1142&lt;2190),+'PL2'!$S$2+1,0))))))</f>
        <v>0</v>
      </c>
      <c r="N1142" s="70">
        <f t="shared" si="55"/>
        <v>-1</v>
      </c>
      <c r="O1142" s="19" t="str">
        <f>IF(A1142&gt;'PL2'!$C$2+553,IF(A1142='PL2'!$C$2+554,1,O1141+1), "")</f>
        <v/>
      </c>
    </row>
    <row r="1143" spans="1:15" x14ac:dyDescent="0.55000000000000004">
      <c r="A1143">
        <v>1141</v>
      </c>
      <c r="B1143" s="2">
        <v>40963</v>
      </c>
      <c r="C1143">
        <v>3.5399999469518661E-2</v>
      </c>
      <c r="D1143">
        <v>11.493900299072269</v>
      </c>
      <c r="E1143">
        <v>7454.41015625</v>
      </c>
      <c r="F1143" s="20">
        <f t="shared" si="52"/>
        <v>22.958796292858406</v>
      </c>
      <c r="G1143">
        <v>5.0288000106811523</v>
      </c>
      <c r="H1143">
        <v>115.4550018310547</v>
      </c>
      <c r="I1143" s="19">
        <f t="shared" si="53"/>
        <v>37486.737873371691</v>
      </c>
      <c r="K1143" s="70">
        <f t="shared" si="54"/>
        <v>-1</v>
      </c>
      <c r="L1143" s="3">
        <f>IF(AND(O1143&gt;0,O1143&lt;366),+'PL2'!$N$3+1,IF(AND(O1143&gt;365,O1143&lt;731),+'PL2'!$O$3+1,IF(AND(O1143&gt;730,O1143&lt;1096),+'PL2'!$P$3+1,IF(AND(O1143&gt;1095,O1143&lt;1461),+'PL2'!$Q$3+1,IF(AND(O1143&gt;1460,O1143&lt;3000),+'PL2'!$R$3+1,0)))))</f>
        <v>0</v>
      </c>
      <c r="M1143" s="3">
        <f>IF(AND(O1143&gt;0,O1143&lt;366),+'PL2'!$N$2+1,IF(AND(O1143&gt;365,O1143&lt;731),+'PL2'!$O$2+1,IF(AND(O1143&gt;730,O1143&lt;1096),+'PL2'!$P$2+1,IF(AND(O1143&gt;1095,O1143&lt;1461),+'PL2'!$Q$2+1,IF(AND(O1143&gt;1460,O1143&lt;1826),+'PL2'!$R$2+1,IF(AND(O1143&gt;1825,O1143&lt;2190),+'PL2'!$S$2+1,0))))))</f>
        <v>0</v>
      </c>
      <c r="N1143" s="70">
        <f t="shared" si="55"/>
        <v>-1</v>
      </c>
      <c r="O1143" s="19" t="str">
        <f>IF(A1143&gt;'PL2'!$C$2+553,IF(A1143='PL2'!$C$2+554,1,O1142+1), "")</f>
        <v/>
      </c>
    </row>
    <row r="1144" spans="1:15" x14ac:dyDescent="0.55000000000000004">
      <c r="A1144">
        <v>1142</v>
      </c>
      <c r="B1144" s="2">
        <v>40964</v>
      </c>
      <c r="C1144">
        <v>3.5399999469518661E-2</v>
      </c>
      <c r="D1144">
        <v>11.42549991607666</v>
      </c>
      <c r="E1144">
        <v>8253.1201171875</v>
      </c>
      <c r="F1144" s="20">
        <f t="shared" si="52"/>
        <v>25.570911550156019</v>
      </c>
      <c r="G1144">
        <v>4.7729997634887704</v>
      </c>
      <c r="H1144">
        <v>122.0500030517578</v>
      </c>
      <c r="I1144" s="19">
        <f t="shared" si="53"/>
        <v>39392.140367380351</v>
      </c>
      <c r="K1144" s="70">
        <f t="shared" si="54"/>
        <v>-1</v>
      </c>
      <c r="L1144" s="3">
        <f>IF(AND(O1144&gt;0,O1144&lt;366),+'PL2'!$N$3+1,IF(AND(O1144&gt;365,O1144&lt;731),+'PL2'!$O$3+1,IF(AND(O1144&gt;730,O1144&lt;1096),+'PL2'!$P$3+1,IF(AND(O1144&gt;1095,O1144&lt;1461),+'PL2'!$Q$3+1,IF(AND(O1144&gt;1460,O1144&lt;3000),+'PL2'!$R$3+1,0)))))</f>
        <v>0</v>
      </c>
      <c r="M1144" s="3">
        <f>IF(AND(O1144&gt;0,O1144&lt;366),+'PL2'!$N$2+1,IF(AND(O1144&gt;365,O1144&lt;731),+'PL2'!$O$2+1,IF(AND(O1144&gt;730,O1144&lt;1096),+'PL2'!$P$2+1,IF(AND(O1144&gt;1095,O1144&lt;1461),+'PL2'!$Q$2+1,IF(AND(O1144&gt;1460,O1144&lt;1826),+'PL2'!$R$2+1,IF(AND(O1144&gt;1825,O1144&lt;2190),+'PL2'!$S$2+1,0))))))</f>
        <v>0</v>
      </c>
      <c r="N1144" s="70">
        <f t="shared" si="55"/>
        <v>-1</v>
      </c>
      <c r="O1144" s="19" t="str">
        <f>IF(A1144&gt;'PL2'!$C$2+553,IF(A1144='PL2'!$C$2+554,1,O1143+1), "")</f>
        <v/>
      </c>
    </row>
    <row r="1145" spans="1:15" x14ac:dyDescent="0.55000000000000004">
      <c r="A1145">
        <v>1143</v>
      </c>
      <c r="B1145" s="2">
        <v>40965</v>
      </c>
      <c r="C1145">
        <v>3.5399999469518661E-2</v>
      </c>
      <c r="D1145">
        <v>11.42549991607666</v>
      </c>
      <c r="E1145">
        <v>7503.419921875</v>
      </c>
      <c r="F1145" s="20">
        <f t="shared" si="52"/>
        <v>23.248090954882343</v>
      </c>
      <c r="G1145">
        <v>4.9219999313354492</v>
      </c>
      <c r="H1145">
        <v>114.427001953125</v>
      </c>
      <c r="I1145" s="19">
        <f t="shared" si="53"/>
        <v>36931.832340249792</v>
      </c>
      <c r="K1145" s="70">
        <f t="shared" si="54"/>
        <v>-1</v>
      </c>
      <c r="L1145" s="3">
        <f>IF(AND(O1145&gt;0,O1145&lt;366),+'PL2'!$N$3+1,IF(AND(O1145&gt;365,O1145&lt;731),+'PL2'!$O$3+1,IF(AND(O1145&gt;730,O1145&lt;1096),+'PL2'!$P$3+1,IF(AND(O1145&gt;1095,O1145&lt;1461),+'PL2'!$Q$3+1,IF(AND(O1145&gt;1460,O1145&lt;3000),+'PL2'!$R$3+1,0)))))</f>
        <v>0</v>
      </c>
      <c r="M1145" s="3">
        <f>IF(AND(O1145&gt;0,O1145&lt;366),+'PL2'!$N$2+1,IF(AND(O1145&gt;365,O1145&lt;731),+'PL2'!$O$2+1,IF(AND(O1145&gt;730,O1145&lt;1096),+'PL2'!$P$2+1,IF(AND(O1145&gt;1095,O1145&lt;1461),+'PL2'!$Q$2+1,IF(AND(O1145&gt;1460,O1145&lt;1826),+'PL2'!$R$2+1,IF(AND(O1145&gt;1825,O1145&lt;2190),+'PL2'!$S$2+1,0))))))</f>
        <v>0</v>
      </c>
      <c r="N1145" s="70">
        <f t="shared" si="55"/>
        <v>-1</v>
      </c>
      <c r="O1145" s="19" t="str">
        <f>IF(A1145&gt;'PL2'!$C$2+553,IF(A1145='PL2'!$C$2+554,1,O1144+1), "")</f>
        <v/>
      </c>
    </row>
    <row r="1146" spans="1:15" x14ac:dyDescent="0.55000000000000004">
      <c r="A1146">
        <v>1144</v>
      </c>
      <c r="B1146" s="2">
        <v>40966</v>
      </c>
      <c r="C1146">
        <v>3.5500001162290573E-2</v>
      </c>
      <c r="D1146">
        <v>10.80980014801025</v>
      </c>
      <c r="E1146">
        <v>7705.66015625</v>
      </c>
      <c r="F1146" s="20">
        <f t="shared" si="52"/>
        <v>25.305828115003905</v>
      </c>
      <c r="G1146">
        <v>4.9559998512268066</v>
      </c>
      <c r="H1146">
        <v>125.41600036621089</v>
      </c>
      <c r="I1146" s="19">
        <f t="shared" si="53"/>
        <v>38189.250587979332</v>
      </c>
      <c r="K1146" s="70">
        <f t="shared" si="54"/>
        <v>-1</v>
      </c>
      <c r="L1146" s="3">
        <f>IF(AND(O1146&gt;0,O1146&lt;366),+'PL2'!$N$3+1,IF(AND(O1146&gt;365,O1146&lt;731),+'PL2'!$O$3+1,IF(AND(O1146&gt;730,O1146&lt;1096),+'PL2'!$P$3+1,IF(AND(O1146&gt;1095,O1146&lt;1461),+'PL2'!$Q$3+1,IF(AND(O1146&gt;1460,O1146&lt;3000),+'PL2'!$R$3+1,0)))))</f>
        <v>0</v>
      </c>
      <c r="M1146" s="3">
        <f>IF(AND(O1146&gt;0,O1146&lt;366),+'PL2'!$N$2+1,IF(AND(O1146&gt;365,O1146&lt;731),+'PL2'!$O$2+1,IF(AND(O1146&gt;730,O1146&lt;1096),+'PL2'!$P$2+1,IF(AND(O1146&gt;1095,O1146&lt;1461),+'PL2'!$Q$2+1,IF(AND(O1146&gt;1460,O1146&lt;1826),+'PL2'!$R$2+1,IF(AND(O1146&gt;1825,O1146&lt;2190),+'PL2'!$S$2+1,0))))))</f>
        <v>0</v>
      </c>
      <c r="N1146" s="70">
        <f t="shared" si="55"/>
        <v>-1</v>
      </c>
      <c r="O1146" s="19" t="str">
        <f>IF(A1146&gt;'PL2'!$C$2+553,IF(A1146='PL2'!$C$2+554,1,O1145+1), "")</f>
        <v/>
      </c>
    </row>
    <row r="1147" spans="1:15" x14ac:dyDescent="0.55000000000000004">
      <c r="A1147">
        <v>1145</v>
      </c>
      <c r="B1147" s="2">
        <v>40967</v>
      </c>
      <c r="C1147">
        <v>3.5500001162290573E-2</v>
      </c>
      <c r="D1147">
        <v>10.80980014801025</v>
      </c>
      <c r="E1147">
        <v>8003.85009765625</v>
      </c>
      <c r="F1147" s="20">
        <f t="shared" si="52"/>
        <v>26.285100915755336</v>
      </c>
      <c r="G1147">
        <v>4.8680000305175781</v>
      </c>
      <c r="H1147">
        <v>127.9560012817383</v>
      </c>
      <c r="I1147" s="19">
        <f t="shared" si="53"/>
        <v>38962.742519648746</v>
      </c>
      <c r="K1147" s="70">
        <f t="shared" si="54"/>
        <v>-1</v>
      </c>
      <c r="L1147" s="3">
        <f>IF(AND(O1147&gt;0,O1147&lt;366),+'PL2'!$N$3+1,IF(AND(O1147&gt;365,O1147&lt;731),+'PL2'!$O$3+1,IF(AND(O1147&gt;730,O1147&lt;1096),+'PL2'!$P$3+1,IF(AND(O1147&gt;1095,O1147&lt;1461),+'PL2'!$Q$3+1,IF(AND(O1147&gt;1460,O1147&lt;3000),+'PL2'!$R$3+1,0)))))</f>
        <v>0</v>
      </c>
      <c r="M1147" s="3">
        <f>IF(AND(O1147&gt;0,O1147&lt;366),+'PL2'!$N$2+1,IF(AND(O1147&gt;365,O1147&lt;731),+'PL2'!$O$2+1,IF(AND(O1147&gt;730,O1147&lt;1096),+'PL2'!$P$2+1,IF(AND(O1147&gt;1095,O1147&lt;1461),+'PL2'!$Q$2+1,IF(AND(O1147&gt;1460,O1147&lt;1826),+'PL2'!$R$2+1,IF(AND(O1147&gt;1825,O1147&lt;2190),+'PL2'!$S$2+1,0))))))</f>
        <v>0</v>
      </c>
      <c r="N1147" s="70">
        <f t="shared" si="55"/>
        <v>-1</v>
      </c>
      <c r="O1147" s="19" t="str">
        <f>IF(A1147&gt;'PL2'!$C$2+553,IF(A1147='PL2'!$C$2+554,1,O1146+1), "")</f>
        <v/>
      </c>
    </row>
    <row r="1148" spans="1:15" x14ac:dyDescent="0.55000000000000004">
      <c r="A1148">
        <v>1146</v>
      </c>
      <c r="B1148" s="2">
        <v>40968</v>
      </c>
      <c r="C1148">
        <v>3.5500001162290573E-2</v>
      </c>
      <c r="D1148">
        <v>12.725399971008301</v>
      </c>
      <c r="E1148">
        <v>8953.400390625</v>
      </c>
      <c r="F1148" s="20">
        <f t="shared" si="52"/>
        <v>24.977267904959675</v>
      </c>
      <c r="G1148">
        <v>4.8600001335144043</v>
      </c>
      <c r="H1148">
        <v>121.38999938964839</v>
      </c>
      <c r="I1148" s="19">
        <f t="shared" si="53"/>
        <v>43513.52709384542</v>
      </c>
      <c r="K1148" s="70">
        <f t="shared" si="54"/>
        <v>-1</v>
      </c>
      <c r="L1148" s="3">
        <f>IF(AND(O1148&gt;0,O1148&lt;366),+'PL2'!$N$3+1,IF(AND(O1148&gt;365,O1148&lt;731),+'PL2'!$O$3+1,IF(AND(O1148&gt;730,O1148&lt;1096),+'PL2'!$P$3+1,IF(AND(O1148&gt;1095,O1148&lt;1461),+'PL2'!$Q$3+1,IF(AND(O1148&gt;1460,O1148&lt;3000),+'PL2'!$R$3+1,0)))))</f>
        <v>0</v>
      </c>
      <c r="M1148" s="3">
        <f>IF(AND(O1148&gt;0,O1148&lt;366),+'PL2'!$N$2+1,IF(AND(O1148&gt;365,O1148&lt;731),+'PL2'!$O$2+1,IF(AND(O1148&gt;730,O1148&lt;1096),+'PL2'!$P$2+1,IF(AND(O1148&gt;1095,O1148&lt;1461),+'PL2'!$Q$2+1,IF(AND(O1148&gt;1460,O1148&lt;1826),+'PL2'!$R$2+1,IF(AND(O1148&gt;1825,O1148&lt;2190),+'PL2'!$S$2+1,0))))))</f>
        <v>0</v>
      </c>
      <c r="N1148" s="70">
        <f t="shared" si="55"/>
        <v>-1</v>
      </c>
      <c r="O1148" s="19" t="str">
        <f>IF(A1148&gt;'PL2'!$C$2+553,IF(A1148='PL2'!$C$2+554,1,O1147+1), "")</f>
        <v/>
      </c>
    </row>
    <row r="1149" spans="1:15" x14ac:dyDescent="0.55000000000000004">
      <c r="A1149">
        <v>1147</v>
      </c>
      <c r="B1149" s="2">
        <v>40969</v>
      </c>
      <c r="C1149">
        <v>3.5599999129772193E-2</v>
      </c>
      <c r="D1149">
        <v>12.725399971008301</v>
      </c>
      <c r="E1149">
        <v>7556.72021484375</v>
      </c>
      <c r="F1149" s="20">
        <f t="shared" si="52"/>
        <v>21.140336153304705</v>
      </c>
      <c r="G1149">
        <v>4.921299934387207</v>
      </c>
      <c r="H1149">
        <v>104.0380020141602</v>
      </c>
      <c r="I1149" s="19">
        <f t="shared" si="53"/>
        <v>37188.886697493028</v>
      </c>
      <c r="K1149" s="70">
        <f t="shared" si="54"/>
        <v>-1</v>
      </c>
      <c r="L1149" s="3">
        <f>IF(AND(O1149&gt;0,O1149&lt;366),+'PL2'!$N$3+1,IF(AND(O1149&gt;365,O1149&lt;731),+'PL2'!$O$3+1,IF(AND(O1149&gt;730,O1149&lt;1096),+'PL2'!$P$3+1,IF(AND(O1149&gt;1095,O1149&lt;1461),+'PL2'!$Q$3+1,IF(AND(O1149&gt;1460,O1149&lt;3000),+'PL2'!$R$3+1,0)))))</f>
        <v>0</v>
      </c>
      <c r="M1149" s="3">
        <f>IF(AND(O1149&gt;0,O1149&lt;366),+'PL2'!$N$2+1,IF(AND(O1149&gt;365,O1149&lt;731),+'PL2'!$O$2+1,IF(AND(O1149&gt;730,O1149&lt;1096),+'PL2'!$P$2+1,IF(AND(O1149&gt;1095,O1149&lt;1461),+'PL2'!$Q$2+1,IF(AND(O1149&gt;1460,O1149&lt;1826),+'PL2'!$R$2+1,IF(AND(O1149&gt;1825,O1149&lt;2190),+'PL2'!$S$2+1,0))))))</f>
        <v>0</v>
      </c>
      <c r="N1149" s="70">
        <f t="shared" si="55"/>
        <v>-1</v>
      </c>
      <c r="O1149" s="19" t="str">
        <f>IF(A1149&gt;'PL2'!$C$2+553,IF(A1149='PL2'!$C$2+554,1,O1148+1), "")</f>
        <v/>
      </c>
    </row>
    <row r="1150" spans="1:15" x14ac:dyDescent="0.55000000000000004">
      <c r="A1150">
        <v>1148</v>
      </c>
      <c r="B1150" s="2">
        <v>40970</v>
      </c>
      <c r="C1150">
        <v>3.5599999129772193E-2</v>
      </c>
      <c r="D1150">
        <v>9.8972196578979492</v>
      </c>
      <c r="E1150">
        <v>6704.509765625</v>
      </c>
      <c r="F1150" s="20">
        <f t="shared" si="52"/>
        <v>24.11591841667704</v>
      </c>
      <c r="G1150">
        <v>4.7049999237060547</v>
      </c>
      <c r="H1150">
        <v>113.4649963378906</v>
      </c>
      <c r="I1150" s="19">
        <f t="shared" si="53"/>
        <v>31544.717935752124</v>
      </c>
      <c r="K1150" s="70">
        <f t="shared" si="54"/>
        <v>-1</v>
      </c>
      <c r="L1150" s="3">
        <f>IF(AND(O1150&gt;0,O1150&lt;366),+'PL2'!$N$3+1,IF(AND(O1150&gt;365,O1150&lt;731),+'PL2'!$O$3+1,IF(AND(O1150&gt;730,O1150&lt;1096),+'PL2'!$P$3+1,IF(AND(O1150&gt;1095,O1150&lt;1461),+'PL2'!$Q$3+1,IF(AND(O1150&gt;1460,O1150&lt;3000),+'PL2'!$R$3+1,0)))))</f>
        <v>0</v>
      </c>
      <c r="M1150" s="3">
        <f>IF(AND(O1150&gt;0,O1150&lt;366),+'PL2'!$N$2+1,IF(AND(O1150&gt;365,O1150&lt;731),+'PL2'!$O$2+1,IF(AND(O1150&gt;730,O1150&lt;1096),+'PL2'!$P$2+1,IF(AND(O1150&gt;1095,O1150&lt;1461),+'PL2'!$Q$2+1,IF(AND(O1150&gt;1460,O1150&lt;1826),+'PL2'!$R$2+1,IF(AND(O1150&gt;1825,O1150&lt;2190),+'PL2'!$S$2+1,0))))))</f>
        <v>0</v>
      </c>
      <c r="N1150" s="70">
        <f t="shared" si="55"/>
        <v>-1</v>
      </c>
      <c r="O1150" s="19" t="str">
        <f>IF(A1150&gt;'PL2'!$C$2+553,IF(A1150='PL2'!$C$2+554,1,O1149+1), "")</f>
        <v/>
      </c>
    </row>
    <row r="1151" spans="1:15" x14ac:dyDescent="0.55000000000000004">
      <c r="A1151">
        <v>1149</v>
      </c>
      <c r="B1151" s="2">
        <v>40971</v>
      </c>
      <c r="C1151">
        <v>3.5599999129772193E-2</v>
      </c>
      <c r="D1151">
        <v>9.8972196578979492</v>
      </c>
      <c r="E1151">
        <v>5652.43994140625</v>
      </c>
      <c r="F1151" s="20">
        <f t="shared" si="52"/>
        <v>20.331655146662701</v>
      </c>
      <c r="G1151">
        <v>4.6143999099731454</v>
      </c>
      <c r="H1151">
        <v>93.818397521972656</v>
      </c>
      <c r="I1151" s="19">
        <f t="shared" si="53"/>
        <v>26082.61835675361</v>
      </c>
      <c r="K1151" s="70">
        <f t="shared" si="54"/>
        <v>-1</v>
      </c>
      <c r="L1151" s="3">
        <f>IF(AND(O1151&gt;0,O1151&lt;366),+'PL2'!$N$3+1,IF(AND(O1151&gt;365,O1151&lt;731),+'PL2'!$O$3+1,IF(AND(O1151&gt;730,O1151&lt;1096),+'PL2'!$P$3+1,IF(AND(O1151&gt;1095,O1151&lt;1461),+'PL2'!$Q$3+1,IF(AND(O1151&gt;1460,O1151&lt;3000),+'PL2'!$R$3+1,0)))))</f>
        <v>0</v>
      </c>
      <c r="M1151" s="3">
        <f>IF(AND(O1151&gt;0,O1151&lt;366),+'PL2'!$N$2+1,IF(AND(O1151&gt;365,O1151&lt;731),+'PL2'!$O$2+1,IF(AND(O1151&gt;730,O1151&lt;1096),+'PL2'!$P$2+1,IF(AND(O1151&gt;1095,O1151&lt;1461),+'PL2'!$Q$2+1,IF(AND(O1151&gt;1460,O1151&lt;1826),+'PL2'!$R$2+1,IF(AND(O1151&gt;1825,O1151&lt;2190),+'PL2'!$S$2+1,0))))))</f>
        <v>0</v>
      </c>
      <c r="N1151" s="70">
        <f t="shared" si="55"/>
        <v>-1</v>
      </c>
      <c r="O1151" s="19" t="str">
        <f>IF(A1151&gt;'PL2'!$C$2+553,IF(A1151='PL2'!$C$2+554,1,O1150+1), "")</f>
        <v/>
      </c>
    </row>
    <row r="1152" spans="1:15" x14ac:dyDescent="0.55000000000000004">
      <c r="A1152">
        <v>1150</v>
      </c>
      <c r="B1152" s="2">
        <v>40972</v>
      </c>
      <c r="C1152">
        <v>3.5700000822544098E-2</v>
      </c>
      <c r="D1152">
        <v>9.6739797592163086</v>
      </c>
      <c r="E1152">
        <v>6854.81982421875</v>
      </c>
      <c r="F1152" s="20">
        <f t="shared" si="52"/>
        <v>25.29642189191696</v>
      </c>
      <c r="G1152">
        <v>4.820000171661377</v>
      </c>
      <c r="H1152">
        <v>121.9290008544922</v>
      </c>
      <c r="I1152" s="19">
        <f t="shared" si="53"/>
        <v>33040.232729442185</v>
      </c>
      <c r="K1152" s="70">
        <f t="shared" si="54"/>
        <v>-1</v>
      </c>
      <c r="L1152" s="3">
        <f>IF(AND(O1152&gt;0,O1152&lt;366),+'PL2'!$N$3+1,IF(AND(O1152&gt;365,O1152&lt;731),+'PL2'!$O$3+1,IF(AND(O1152&gt;730,O1152&lt;1096),+'PL2'!$P$3+1,IF(AND(O1152&gt;1095,O1152&lt;1461),+'PL2'!$Q$3+1,IF(AND(O1152&gt;1460,O1152&lt;3000),+'PL2'!$R$3+1,0)))))</f>
        <v>0</v>
      </c>
      <c r="M1152" s="3">
        <f>IF(AND(O1152&gt;0,O1152&lt;366),+'PL2'!$N$2+1,IF(AND(O1152&gt;365,O1152&lt;731),+'PL2'!$O$2+1,IF(AND(O1152&gt;730,O1152&lt;1096),+'PL2'!$P$2+1,IF(AND(O1152&gt;1095,O1152&lt;1461),+'PL2'!$Q$2+1,IF(AND(O1152&gt;1460,O1152&lt;1826),+'PL2'!$R$2+1,IF(AND(O1152&gt;1825,O1152&lt;2190),+'PL2'!$S$2+1,0))))))</f>
        <v>0</v>
      </c>
      <c r="N1152" s="70">
        <f t="shared" si="55"/>
        <v>-1</v>
      </c>
      <c r="O1152" s="19" t="str">
        <f>IF(A1152&gt;'PL2'!$C$2+553,IF(A1152='PL2'!$C$2+554,1,O1151+1), "")</f>
        <v/>
      </c>
    </row>
    <row r="1153" spans="1:15" x14ac:dyDescent="0.55000000000000004">
      <c r="A1153">
        <v>1151</v>
      </c>
      <c r="B1153" s="2">
        <v>40973</v>
      </c>
      <c r="C1153">
        <v>3.5700000822544098E-2</v>
      </c>
      <c r="D1153">
        <v>9.6739797592163086</v>
      </c>
      <c r="E1153">
        <v>7255.18994140625</v>
      </c>
      <c r="F1153" s="20">
        <f t="shared" si="52"/>
        <v>26.77391242514852</v>
      </c>
      <c r="G1153">
        <v>4.9843001365661621</v>
      </c>
      <c r="H1153">
        <v>133.4490051269531</v>
      </c>
      <c r="I1153" s="19">
        <f t="shared" si="53"/>
        <v>36162.044215764618</v>
      </c>
      <c r="K1153" s="70">
        <f t="shared" si="54"/>
        <v>-1</v>
      </c>
      <c r="L1153" s="3">
        <f>IF(AND(O1153&gt;0,O1153&lt;366),+'PL2'!$N$3+1,IF(AND(O1153&gt;365,O1153&lt;731),+'PL2'!$O$3+1,IF(AND(O1153&gt;730,O1153&lt;1096),+'PL2'!$P$3+1,IF(AND(O1153&gt;1095,O1153&lt;1461),+'PL2'!$Q$3+1,IF(AND(O1153&gt;1460,O1153&lt;3000),+'PL2'!$R$3+1,0)))))</f>
        <v>0</v>
      </c>
      <c r="M1153" s="3">
        <f>IF(AND(O1153&gt;0,O1153&lt;366),+'PL2'!$N$2+1,IF(AND(O1153&gt;365,O1153&lt;731),+'PL2'!$O$2+1,IF(AND(O1153&gt;730,O1153&lt;1096),+'PL2'!$P$2+1,IF(AND(O1153&gt;1095,O1153&lt;1461),+'PL2'!$Q$2+1,IF(AND(O1153&gt;1460,O1153&lt;1826),+'PL2'!$R$2+1,IF(AND(O1153&gt;1825,O1153&lt;2190),+'PL2'!$S$2+1,0))))))</f>
        <v>0</v>
      </c>
      <c r="N1153" s="70">
        <f t="shared" si="55"/>
        <v>-1</v>
      </c>
      <c r="O1153" s="19" t="str">
        <f>IF(A1153&gt;'PL2'!$C$2+553,IF(A1153='PL2'!$C$2+554,1,O1152+1), "")</f>
        <v/>
      </c>
    </row>
    <row r="1154" spans="1:15" x14ac:dyDescent="0.55000000000000004">
      <c r="A1154">
        <v>1152</v>
      </c>
      <c r="B1154" s="2">
        <v>40974</v>
      </c>
      <c r="C1154">
        <v>3.5700000822544098E-2</v>
      </c>
      <c r="D1154">
        <v>11.01350021362305</v>
      </c>
      <c r="E1154">
        <v>6854.7900390625</v>
      </c>
      <c r="F1154" s="20">
        <f t="shared" ref="F1154:F1217" si="56">+(C1154/D1154)*E1154</f>
        <v>22.219640013281069</v>
      </c>
      <c r="G1154">
        <v>4.9900999069213867</v>
      </c>
      <c r="H1154">
        <v>110.8779983520508</v>
      </c>
      <c r="I1154" s="19">
        <f t="shared" ref="I1154:I1217" si="57">+E1154*G1154</f>
        <v>34206.08713589143</v>
      </c>
      <c r="K1154" s="70">
        <f t="shared" si="54"/>
        <v>-1</v>
      </c>
      <c r="L1154" s="3">
        <f>IF(AND(O1154&gt;0,O1154&lt;366),+'PL2'!$N$3+1,IF(AND(O1154&gt;365,O1154&lt;731),+'PL2'!$O$3+1,IF(AND(O1154&gt;730,O1154&lt;1096),+'PL2'!$P$3+1,IF(AND(O1154&gt;1095,O1154&lt;1461),+'PL2'!$Q$3+1,IF(AND(O1154&gt;1460,O1154&lt;3000),+'PL2'!$R$3+1,0)))))</f>
        <v>0</v>
      </c>
      <c r="M1154" s="3">
        <f>IF(AND(O1154&gt;0,O1154&lt;366),+'PL2'!$N$2+1,IF(AND(O1154&gt;365,O1154&lt;731),+'PL2'!$O$2+1,IF(AND(O1154&gt;730,O1154&lt;1096),+'PL2'!$P$2+1,IF(AND(O1154&gt;1095,O1154&lt;1461),+'PL2'!$Q$2+1,IF(AND(O1154&gt;1460,O1154&lt;1826),+'PL2'!$R$2+1,IF(AND(O1154&gt;1825,O1154&lt;2190),+'PL2'!$S$2+1,0))))))</f>
        <v>0</v>
      </c>
      <c r="N1154" s="70">
        <f t="shared" si="55"/>
        <v>-1</v>
      </c>
      <c r="O1154" s="19" t="str">
        <f>IF(A1154&gt;'PL2'!$C$2+553,IF(A1154='PL2'!$C$2+554,1,O1153+1), "")</f>
        <v/>
      </c>
    </row>
    <row r="1155" spans="1:15" x14ac:dyDescent="0.55000000000000004">
      <c r="A1155">
        <v>1153</v>
      </c>
      <c r="B1155" s="2">
        <v>40975</v>
      </c>
      <c r="C1155">
        <v>3.5799998790025711E-2</v>
      </c>
      <c r="D1155">
        <v>11.01350021362305</v>
      </c>
      <c r="E1155">
        <v>7704.02001953125</v>
      </c>
      <c r="F1155" s="20">
        <f t="shared" si="56"/>
        <v>25.042348211552167</v>
      </c>
      <c r="G1155">
        <v>4.9375</v>
      </c>
      <c r="H1155">
        <v>123.6470031738281</v>
      </c>
      <c r="I1155" s="19">
        <f t="shared" si="57"/>
        <v>38038.598846435547</v>
      </c>
      <c r="K1155" s="70">
        <f t="shared" si="54"/>
        <v>-1</v>
      </c>
      <c r="L1155" s="3">
        <f>IF(AND(O1155&gt;0,O1155&lt;366),+'PL2'!$N$3+1,IF(AND(O1155&gt;365,O1155&lt;731),+'PL2'!$O$3+1,IF(AND(O1155&gt;730,O1155&lt;1096),+'PL2'!$P$3+1,IF(AND(O1155&gt;1095,O1155&lt;1461),+'PL2'!$Q$3+1,IF(AND(O1155&gt;1460,O1155&lt;3000),+'PL2'!$R$3+1,0)))))</f>
        <v>0</v>
      </c>
      <c r="M1155" s="3">
        <f>IF(AND(O1155&gt;0,O1155&lt;366),+'PL2'!$N$2+1,IF(AND(O1155&gt;365,O1155&lt;731),+'PL2'!$O$2+1,IF(AND(O1155&gt;730,O1155&lt;1096),+'PL2'!$P$2+1,IF(AND(O1155&gt;1095,O1155&lt;1461),+'PL2'!$Q$2+1,IF(AND(O1155&gt;1460,O1155&lt;1826),+'PL2'!$R$2+1,IF(AND(O1155&gt;1825,O1155&lt;2190),+'PL2'!$S$2+1,0))))))</f>
        <v>0</v>
      </c>
      <c r="N1155" s="70">
        <f t="shared" si="55"/>
        <v>-1</v>
      </c>
      <c r="O1155" s="19" t="str">
        <f>IF(A1155&gt;'PL2'!$C$2+553,IF(A1155='PL2'!$C$2+554,1,O1154+1), "")</f>
        <v/>
      </c>
    </row>
    <row r="1156" spans="1:15" x14ac:dyDescent="0.55000000000000004">
      <c r="A1156">
        <v>1154</v>
      </c>
      <c r="B1156" s="2">
        <v>40976</v>
      </c>
      <c r="C1156">
        <v>3.5799998790025711E-2</v>
      </c>
      <c r="D1156">
        <v>11.608799934387211</v>
      </c>
      <c r="E1156">
        <v>7804.06982421875</v>
      </c>
      <c r="F1156" s="20">
        <f t="shared" si="56"/>
        <v>24.066715926141526</v>
      </c>
      <c r="G1156">
        <v>4.9302000999450684</v>
      </c>
      <c r="H1156">
        <v>118.6539993286133</v>
      </c>
      <c r="I1156" s="19">
        <f t="shared" si="57"/>
        <v>38475.625827341573</v>
      </c>
      <c r="K1156" s="70">
        <f t="shared" si="54"/>
        <v>-1</v>
      </c>
      <c r="L1156" s="3">
        <f>IF(AND(O1156&gt;0,O1156&lt;366),+'PL2'!$N$3+1,IF(AND(O1156&gt;365,O1156&lt;731),+'PL2'!$O$3+1,IF(AND(O1156&gt;730,O1156&lt;1096),+'PL2'!$P$3+1,IF(AND(O1156&gt;1095,O1156&lt;1461),+'PL2'!$Q$3+1,IF(AND(O1156&gt;1460,O1156&lt;3000),+'PL2'!$R$3+1,0)))))</f>
        <v>0</v>
      </c>
      <c r="M1156" s="3">
        <f>IF(AND(O1156&gt;0,O1156&lt;366),+'PL2'!$N$2+1,IF(AND(O1156&gt;365,O1156&lt;731),+'PL2'!$O$2+1,IF(AND(O1156&gt;730,O1156&lt;1096),+'PL2'!$P$2+1,IF(AND(O1156&gt;1095,O1156&lt;1461),+'PL2'!$Q$2+1,IF(AND(O1156&gt;1460,O1156&lt;1826),+'PL2'!$R$2+1,IF(AND(O1156&gt;1825,O1156&lt;2190),+'PL2'!$S$2+1,0))))))</f>
        <v>0</v>
      </c>
      <c r="N1156" s="70">
        <f t="shared" si="55"/>
        <v>-1</v>
      </c>
      <c r="O1156" s="19" t="str">
        <f>IF(A1156&gt;'PL2'!$C$2+553,IF(A1156='PL2'!$C$2+554,1,O1155+1), "")</f>
        <v/>
      </c>
    </row>
    <row r="1157" spans="1:15" x14ac:dyDescent="0.55000000000000004">
      <c r="A1157">
        <v>1155</v>
      </c>
      <c r="B1157" s="2">
        <v>40977</v>
      </c>
      <c r="C1157">
        <v>3.5799998790025711E-2</v>
      </c>
      <c r="D1157">
        <v>11.608799934387211</v>
      </c>
      <c r="E1157">
        <v>8404.1396484375</v>
      </c>
      <c r="F1157" s="20">
        <f t="shared" si="56"/>
        <v>25.917251649246499</v>
      </c>
      <c r="G1157">
        <v>4.8611001968383789</v>
      </c>
      <c r="H1157">
        <v>125.9860000610352</v>
      </c>
      <c r="I1157" s="19">
        <f t="shared" si="57"/>
        <v>40853.364899276756</v>
      </c>
      <c r="K1157" s="70">
        <f t="shared" si="54"/>
        <v>-1</v>
      </c>
      <c r="L1157" s="3">
        <f>IF(AND(O1157&gt;0,O1157&lt;366),+'PL2'!$N$3+1,IF(AND(O1157&gt;365,O1157&lt;731),+'PL2'!$O$3+1,IF(AND(O1157&gt;730,O1157&lt;1096),+'PL2'!$P$3+1,IF(AND(O1157&gt;1095,O1157&lt;1461),+'PL2'!$Q$3+1,IF(AND(O1157&gt;1460,O1157&lt;3000),+'PL2'!$R$3+1,0)))))</f>
        <v>0</v>
      </c>
      <c r="M1157" s="3">
        <f>IF(AND(O1157&gt;0,O1157&lt;366),+'PL2'!$N$2+1,IF(AND(O1157&gt;365,O1157&lt;731),+'PL2'!$O$2+1,IF(AND(O1157&gt;730,O1157&lt;1096),+'PL2'!$P$2+1,IF(AND(O1157&gt;1095,O1157&lt;1461),+'PL2'!$Q$2+1,IF(AND(O1157&gt;1460,O1157&lt;1826),+'PL2'!$R$2+1,IF(AND(O1157&gt;1825,O1157&lt;2190),+'PL2'!$S$2+1,0))))))</f>
        <v>0</v>
      </c>
      <c r="N1157" s="70">
        <f t="shared" si="55"/>
        <v>-1</v>
      </c>
      <c r="O1157" s="19" t="str">
        <f>IF(A1157&gt;'PL2'!$C$2+553,IF(A1157='PL2'!$C$2+554,1,O1156+1), "")</f>
        <v/>
      </c>
    </row>
    <row r="1158" spans="1:15" x14ac:dyDescent="0.55000000000000004">
      <c r="A1158">
        <v>1156</v>
      </c>
      <c r="B1158" s="2">
        <v>40978</v>
      </c>
      <c r="C1158">
        <v>3.5900000482797623E-2</v>
      </c>
      <c r="D1158">
        <v>12.873800277709959</v>
      </c>
      <c r="E1158">
        <v>8254.3798828125</v>
      </c>
      <c r="F1158" s="20">
        <f t="shared" si="56"/>
        <v>23.01824134177701</v>
      </c>
      <c r="G1158">
        <v>4.8331999778747559</v>
      </c>
      <c r="H1158">
        <v>111.2519989013672</v>
      </c>
      <c r="I1158" s="19">
        <f t="shared" si="57"/>
        <v>39895.068666979205</v>
      </c>
      <c r="K1158" s="70">
        <f t="shared" si="54"/>
        <v>-1</v>
      </c>
      <c r="L1158" s="3">
        <f>IF(AND(O1158&gt;0,O1158&lt;366),+'PL2'!$N$3+1,IF(AND(O1158&gt;365,O1158&lt;731),+'PL2'!$O$3+1,IF(AND(O1158&gt;730,O1158&lt;1096),+'PL2'!$P$3+1,IF(AND(O1158&gt;1095,O1158&lt;1461),+'PL2'!$Q$3+1,IF(AND(O1158&gt;1460,O1158&lt;3000),+'PL2'!$R$3+1,0)))))</f>
        <v>0</v>
      </c>
      <c r="M1158" s="3">
        <f>IF(AND(O1158&gt;0,O1158&lt;366),+'PL2'!$N$2+1,IF(AND(O1158&gt;365,O1158&lt;731),+'PL2'!$O$2+1,IF(AND(O1158&gt;730,O1158&lt;1096),+'PL2'!$P$2+1,IF(AND(O1158&gt;1095,O1158&lt;1461),+'PL2'!$Q$2+1,IF(AND(O1158&gt;1460,O1158&lt;1826),+'PL2'!$R$2+1,IF(AND(O1158&gt;1825,O1158&lt;2190),+'PL2'!$S$2+1,0))))))</f>
        <v>0</v>
      </c>
      <c r="N1158" s="70">
        <f t="shared" si="55"/>
        <v>-1</v>
      </c>
      <c r="O1158" s="19" t="str">
        <f>IF(A1158&gt;'PL2'!$C$2+553,IF(A1158='PL2'!$C$2+554,1,O1157+1), "")</f>
        <v/>
      </c>
    </row>
    <row r="1159" spans="1:15" x14ac:dyDescent="0.55000000000000004">
      <c r="A1159">
        <v>1157</v>
      </c>
      <c r="B1159" s="2">
        <v>40979</v>
      </c>
      <c r="C1159">
        <v>3.5900000482797623E-2</v>
      </c>
      <c r="D1159">
        <v>12.873800277709959</v>
      </c>
      <c r="E1159">
        <v>6702.89990234375</v>
      </c>
      <c r="F1159" s="20">
        <f t="shared" si="56"/>
        <v>18.691769682564136</v>
      </c>
      <c r="G1159">
        <v>4.9099998474121094</v>
      </c>
      <c r="H1159">
        <v>91.776603698730469</v>
      </c>
      <c r="I1159" s="19">
        <f t="shared" si="57"/>
        <v>32911.237497726455</v>
      </c>
      <c r="K1159" s="70">
        <f t="shared" si="54"/>
        <v>-1</v>
      </c>
      <c r="L1159" s="3">
        <f>IF(AND(O1159&gt;0,O1159&lt;366),+'PL2'!$N$3+1,IF(AND(O1159&gt;365,O1159&lt;731),+'PL2'!$O$3+1,IF(AND(O1159&gt;730,O1159&lt;1096),+'PL2'!$P$3+1,IF(AND(O1159&gt;1095,O1159&lt;1461),+'PL2'!$Q$3+1,IF(AND(O1159&gt;1460,O1159&lt;3000),+'PL2'!$R$3+1,0)))))</f>
        <v>0</v>
      </c>
      <c r="M1159" s="3">
        <f>IF(AND(O1159&gt;0,O1159&lt;366),+'PL2'!$N$2+1,IF(AND(O1159&gt;365,O1159&lt;731),+'PL2'!$O$2+1,IF(AND(O1159&gt;730,O1159&lt;1096),+'PL2'!$P$2+1,IF(AND(O1159&gt;1095,O1159&lt;1461),+'PL2'!$Q$2+1,IF(AND(O1159&gt;1460,O1159&lt;1826),+'PL2'!$R$2+1,IF(AND(O1159&gt;1825,O1159&lt;2190),+'PL2'!$S$2+1,0))))))</f>
        <v>0</v>
      </c>
      <c r="N1159" s="70">
        <f t="shared" si="55"/>
        <v>-1</v>
      </c>
      <c r="O1159" s="19" t="str">
        <f>IF(A1159&gt;'PL2'!$C$2+553,IF(A1159='PL2'!$C$2+554,1,O1158+1), "")</f>
        <v/>
      </c>
    </row>
    <row r="1160" spans="1:15" x14ac:dyDescent="0.55000000000000004">
      <c r="A1160">
        <v>1158</v>
      </c>
      <c r="B1160" s="2">
        <v>40980</v>
      </c>
      <c r="C1160">
        <v>3.5900000482797623E-2</v>
      </c>
      <c r="D1160">
        <v>12.576199531555179</v>
      </c>
      <c r="E1160">
        <v>8303.759765625</v>
      </c>
      <c r="F1160" s="20">
        <f t="shared" si="56"/>
        <v>23.703900279809666</v>
      </c>
      <c r="G1160">
        <v>4.8901000022888184</v>
      </c>
      <c r="H1160">
        <v>115.91400146484381</v>
      </c>
      <c r="I1160" s="19">
        <f t="shared" si="57"/>
        <v>40606.21564888861</v>
      </c>
      <c r="K1160" s="70">
        <f t="shared" si="54"/>
        <v>-1</v>
      </c>
      <c r="L1160" s="3">
        <f>IF(AND(O1160&gt;0,O1160&lt;366),+'PL2'!$N$3+1,IF(AND(O1160&gt;365,O1160&lt;731),+'PL2'!$O$3+1,IF(AND(O1160&gt;730,O1160&lt;1096),+'PL2'!$P$3+1,IF(AND(O1160&gt;1095,O1160&lt;1461),+'PL2'!$Q$3+1,IF(AND(O1160&gt;1460,O1160&lt;3000),+'PL2'!$R$3+1,0)))))</f>
        <v>0</v>
      </c>
      <c r="M1160" s="3">
        <f>IF(AND(O1160&gt;0,O1160&lt;366),+'PL2'!$N$2+1,IF(AND(O1160&gt;365,O1160&lt;731),+'PL2'!$O$2+1,IF(AND(O1160&gt;730,O1160&lt;1096),+'PL2'!$P$2+1,IF(AND(O1160&gt;1095,O1160&lt;1461),+'PL2'!$Q$2+1,IF(AND(O1160&gt;1460,O1160&lt;1826),+'PL2'!$R$2+1,IF(AND(O1160&gt;1825,O1160&lt;2190),+'PL2'!$S$2+1,0))))))</f>
        <v>0</v>
      </c>
      <c r="N1160" s="70">
        <f t="shared" si="55"/>
        <v>-1</v>
      </c>
      <c r="O1160" s="19" t="str">
        <f>IF(A1160&gt;'PL2'!$C$2+553,IF(A1160='PL2'!$C$2+554,1,O1159+1), "")</f>
        <v/>
      </c>
    </row>
    <row r="1161" spans="1:15" x14ac:dyDescent="0.55000000000000004">
      <c r="A1161">
        <v>1159</v>
      </c>
      <c r="B1161" s="2">
        <v>40981</v>
      </c>
      <c r="C1161">
        <v>3.5999998450279243E-2</v>
      </c>
      <c r="D1161">
        <v>12.576199531555179</v>
      </c>
      <c r="E1161">
        <v>8011.31982421875</v>
      </c>
      <c r="F1161" s="20">
        <f t="shared" si="56"/>
        <v>22.932802595324421</v>
      </c>
      <c r="G1161">
        <v>5.2699999809265137</v>
      </c>
      <c r="H1161">
        <v>120.8560028076172</v>
      </c>
      <c r="I1161" s="19">
        <f t="shared" si="57"/>
        <v>42219.655320829013</v>
      </c>
      <c r="K1161" s="70">
        <f t="shared" si="54"/>
        <v>-1</v>
      </c>
      <c r="L1161" s="3">
        <f>IF(AND(O1161&gt;0,O1161&lt;366),+'PL2'!$N$3+1,IF(AND(O1161&gt;365,O1161&lt;731),+'PL2'!$O$3+1,IF(AND(O1161&gt;730,O1161&lt;1096),+'PL2'!$P$3+1,IF(AND(O1161&gt;1095,O1161&lt;1461),+'PL2'!$Q$3+1,IF(AND(O1161&gt;1460,O1161&lt;3000),+'PL2'!$R$3+1,0)))))</f>
        <v>0</v>
      </c>
      <c r="M1161" s="3">
        <f>IF(AND(O1161&gt;0,O1161&lt;366),+'PL2'!$N$2+1,IF(AND(O1161&gt;365,O1161&lt;731),+'PL2'!$O$2+1,IF(AND(O1161&gt;730,O1161&lt;1096),+'PL2'!$P$2+1,IF(AND(O1161&gt;1095,O1161&lt;1461),+'PL2'!$Q$2+1,IF(AND(O1161&gt;1460,O1161&lt;1826),+'PL2'!$R$2+1,IF(AND(O1161&gt;1825,O1161&lt;2190),+'PL2'!$S$2+1,0))))))</f>
        <v>0</v>
      </c>
      <c r="N1161" s="70">
        <f t="shared" si="55"/>
        <v>-1</v>
      </c>
      <c r="O1161" s="19" t="str">
        <f>IF(A1161&gt;'PL2'!$C$2+553,IF(A1161='PL2'!$C$2+554,1,O1160+1), "")</f>
        <v/>
      </c>
    </row>
    <row r="1162" spans="1:15" x14ac:dyDescent="0.55000000000000004">
      <c r="A1162">
        <v>1160</v>
      </c>
      <c r="B1162" s="2">
        <v>40982</v>
      </c>
      <c r="C1162">
        <v>3.5999998450279243E-2</v>
      </c>
      <c r="D1162">
        <v>10.26930046081543</v>
      </c>
      <c r="E1162">
        <v>6855.18017578125</v>
      </c>
      <c r="F1162" s="20">
        <f t="shared" si="56"/>
        <v>24.031478740560097</v>
      </c>
      <c r="G1162">
        <v>5.380000114440918</v>
      </c>
      <c r="H1162">
        <v>129.28900146484381</v>
      </c>
      <c r="I1162" s="19">
        <f t="shared" si="57"/>
        <v>36880.870130216237</v>
      </c>
      <c r="K1162" s="70">
        <f t="shared" si="54"/>
        <v>-1</v>
      </c>
      <c r="L1162" s="3">
        <f>IF(AND(O1162&gt;0,O1162&lt;366),+'PL2'!$N$3+1,IF(AND(O1162&gt;365,O1162&lt;731),+'PL2'!$O$3+1,IF(AND(O1162&gt;730,O1162&lt;1096),+'PL2'!$P$3+1,IF(AND(O1162&gt;1095,O1162&lt;1461),+'PL2'!$Q$3+1,IF(AND(O1162&gt;1460,O1162&lt;3000),+'PL2'!$R$3+1,0)))))</f>
        <v>0</v>
      </c>
      <c r="M1162" s="3">
        <f>IF(AND(O1162&gt;0,O1162&lt;366),+'PL2'!$N$2+1,IF(AND(O1162&gt;365,O1162&lt;731),+'PL2'!$O$2+1,IF(AND(O1162&gt;730,O1162&lt;1096),+'PL2'!$P$2+1,IF(AND(O1162&gt;1095,O1162&lt;1461),+'PL2'!$Q$2+1,IF(AND(O1162&gt;1460,O1162&lt;1826),+'PL2'!$R$2+1,IF(AND(O1162&gt;1825,O1162&lt;2190),+'PL2'!$S$2+1,0))))))</f>
        <v>0</v>
      </c>
      <c r="N1162" s="70">
        <f t="shared" si="55"/>
        <v>-1</v>
      </c>
      <c r="O1162" s="19" t="str">
        <f>IF(A1162&gt;'PL2'!$C$2+553,IF(A1162='PL2'!$C$2+554,1,O1161+1), "")</f>
        <v/>
      </c>
    </row>
    <row r="1163" spans="1:15" x14ac:dyDescent="0.55000000000000004">
      <c r="A1163">
        <v>1161</v>
      </c>
      <c r="B1163" s="2">
        <v>40983</v>
      </c>
      <c r="C1163">
        <v>3.5999998450279243E-2</v>
      </c>
      <c r="D1163">
        <v>10.26930046081543</v>
      </c>
      <c r="E1163">
        <v>6053.6201171875</v>
      </c>
      <c r="F1163" s="20">
        <f t="shared" si="56"/>
        <v>21.221534579583679</v>
      </c>
      <c r="G1163">
        <v>5.3266000747680664</v>
      </c>
      <c r="H1163">
        <v>113.03900146484381</v>
      </c>
      <c r="I1163" s="19">
        <f t="shared" si="57"/>
        <v>32245.213368828408</v>
      </c>
      <c r="K1163" s="70">
        <f t="shared" si="54"/>
        <v>-1</v>
      </c>
      <c r="L1163" s="3">
        <f>IF(AND(O1163&gt;0,O1163&lt;366),+'PL2'!$N$3+1,IF(AND(O1163&gt;365,O1163&lt;731),+'PL2'!$O$3+1,IF(AND(O1163&gt;730,O1163&lt;1096),+'PL2'!$P$3+1,IF(AND(O1163&gt;1095,O1163&lt;1461),+'PL2'!$Q$3+1,IF(AND(O1163&gt;1460,O1163&lt;3000),+'PL2'!$R$3+1,0)))))</f>
        <v>0</v>
      </c>
      <c r="M1163" s="3">
        <f>IF(AND(O1163&gt;0,O1163&lt;366),+'PL2'!$N$2+1,IF(AND(O1163&gt;365,O1163&lt;731),+'PL2'!$O$2+1,IF(AND(O1163&gt;730,O1163&lt;1096),+'PL2'!$P$2+1,IF(AND(O1163&gt;1095,O1163&lt;1461),+'PL2'!$Q$2+1,IF(AND(O1163&gt;1460,O1163&lt;1826),+'PL2'!$R$2+1,IF(AND(O1163&gt;1825,O1163&lt;2190),+'PL2'!$S$2+1,0))))))</f>
        <v>0</v>
      </c>
      <c r="N1163" s="70">
        <f t="shared" si="55"/>
        <v>-1</v>
      </c>
      <c r="O1163" s="19" t="str">
        <f>IF(A1163&gt;'PL2'!$C$2+553,IF(A1163='PL2'!$C$2+554,1,O1162+1), "")</f>
        <v/>
      </c>
    </row>
    <row r="1164" spans="1:15" x14ac:dyDescent="0.55000000000000004">
      <c r="A1164">
        <v>1162</v>
      </c>
      <c r="B1164" s="2">
        <v>40984</v>
      </c>
      <c r="C1164">
        <v>3.6100000143051147E-2</v>
      </c>
      <c r="D1164">
        <v>10.650699615478519</v>
      </c>
      <c r="E1164">
        <v>7658.81982421875</v>
      </c>
      <c r="F1164" s="20">
        <f t="shared" si="56"/>
        <v>25.95917702421071</v>
      </c>
      <c r="G1164">
        <v>5.343900203704834</v>
      </c>
      <c r="H1164">
        <v>138.72300720214841</v>
      </c>
      <c r="I1164" s="19">
        <f t="shared" si="57"/>
        <v>40927.968818781199</v>
      </c>
      <c r="K1164" s="70">
        <f t="shared" si="54"/>
        <v>-1</v>
      </c>
      <c r="L1164" s="3">
        <f>IF(AND(O1164&gt;0,O1164&lt;366),+'PL2'!$N$3+1,IF(AND(O1164&gt;365,O1164&lt;731),+'PL2'!$O$3+1,IF(AND(O1164&gt;730,O1164&lt;1096),+'PL2'!$P$3+1,IF(AND(O1164&gt;1095,O1164&lt;1461),+'PL2'!$Q$3+1,IF(AND(O1164&gt;1460,O1164&lt;3000),+'PL2'!$R$3+1,0)))))</f>
        <v>0</v>
      </c>
      <c r="M1164" s="3">
        <f>IF(AND(O1164&gt;0,O1164&lt;366),+'PL2'!$N$2+1,IF(AND(O1164&gt;365,O1164&lt;731),+'PL2'!$O$2+1,IF(AND(O1164&gt;730,O1164&lt;1096),+'PL2'!$P$2+1,IF(AND(O1164&gt;1095,O1164&lt;1461),+'PL2'!$Q$2+1,IF(AND(O1164&gt;1460,O1164&lt;1826),+'PL2'!$R$2+1,IF(AND(O1164&gt;1825,O1164&lt;2190),+'PL2'!$S$2+1,0))))))</f>
        <v>0</v>
      </c>
      <c r="N1164" s="70">
        <f t="shared" si="55"/>
        <v>-1</v>
      </c>
      <c r="O1164" s="19" t="str">
        <f>IF(A1164&gt;'PL2'!$C$2+553,IF(A1164='PL2'!$C$2+554,1,O1163+1), "")</f>
        <v/>
      </c>
    </row>
    <row r="1165" spans="1:15" x14ac:dyDescent="0.55000000000000004">
      <c r="A1165">
        <v>1163</v>
      </c>
      <c r="B1165" s="2">
        <v>40985</v>
      </c>
      <c r="C1165">
        <v>3.6100000143051147E-2</v>
      </c>
      <c r="D1165">
        <v>10.650699615478519</v>
      </c>
      <c r="E1165">
        <v>8503.5595703125</v>
      </c>
      <c r="F1165" s="20">
        <f t="shared" si="56"/>
        <v>28.822379072506884</v>
      </c>
      <c r="G1165">
        <v>5.2158999443054199</v>
      </c>
      <c r="H1165">
        <v>150.33500671386719</v>
      </c>
      <c r="I1165" s="19">
        <f t="shared" si="57"/>
        <v>44353.715889190789</v>
      </c>
      <c r="K1165" s="70">
        <f t="shared" si="54"/>
        <v>-1</v>
      </c>
      <c r="L1165" s="3">
        <f>IF(AND(O1165&gt;0,O1165&lt;366),+'PL2'!$N$3+1,IF(AND(O1165&gt;365,O1165&lt;731),+'PL2'!$O$3+1,IF(AND(O1165&gt;730,O1165&lt;1096),+'PL2'!$P$3+1,IF(AND(O1165&gt;1095,O1165&lt;1461),+'PL2'!$Q$3+1,IF(AND(O1165&gt;1460,O1165&lt;3000),+'PL2'!$R$3+1,0)))))</f>
        <v>0</v>
      </c>
      <c r="M1165" s="3">
        <f>IF(AND(O1165&gt;0,O1165&lt;366),+'PL2'!$N$2+1,IF(AND(O1165&gt;365,O1165&lt;731),+'PL2'!$O$2+1,IF(AND(O1165&gt;730,O1165&lt;1096),+'PL2'!$P$2+1,IF(AND(O1165&gt;1095,O1165&lt;1461),+'PL2'!$Q$2+1,IF(AND(O1165&gt;1460,O1165&lt;1826),+'PL2'!$R$2+1,IF(AND(O1165&gt;1825,O1165&lt;2190),+'PL2'!$S$2+1,0))))))</f>
        <v>0</v>
      </c>
      <c r="N1165" s="70">
        <f t="shared" si="55"/>
        <v>-1</v>
      </c>
      <c r="O1165" s="19" t="str">
        <f>IF(A1165&gt;'PL2'!$C$2+553,IF(A1165='PL2'!$C$2+554,1,O1164+1), "")</f>
        <v/>
      </c>
    </row>
    <row r="1166" spans="1:15" x14ac:dyDescent="0.55000000000000004">
      <c r="A1166">
        <v>1164</v>
      </c>
      <c r="B1166" s="2">
        <v>40986</v>
      </c>
      <c r="C1166">
        <v>3.6100000143051147E-2</v>
      </c>
      <c r="D1166">
        <v>11.61900043487549</v>
      </c>
      <c r="E1166">
        <v>8003.22998046875</v>
      </c>
      <c r="F1166" s="20">
        <f t="shared" si="56"/>
        <v>24.865874225512854</v>
      </c>
      <c r="G1166">
        <v>5.2793998718261719</v>
      </c>
      <c r="H1166">
        <v>131.27699279785159</v>
      </c>
      <c r="I1166" s="19">
        <f t="shared" si="57"/>
        <v>42252.251333082095</v>
      </c>
      <c r="K1166" s="70">
        <f t="shared" si="54"/>
        <v>-1</v>
      </c>
      <c r="L1166" s="3">
        <f>IF(AND(O1166&gt;0,O1166&lt;366),+'PL2'!$N$3+1,IF(AND(O1166&gt;365,O1166&lt;731),+'PL2'!$O$3+1,IF(AND(O1166&gt;730,O1166&lt;1096),+'PL2'!$P$3+1,IF(AND(O1166&gt;1095,O1166&lt;1461),+'PL2'!$Q$3+1,IF(AND(O1166&gt;1460,O1166&lt;3000),+'PL2'!$R$3+1,0)))))</f>
        <v>0</v>
      </c>
      <c r="M1166" s="3">
        <f>IF(AND(O1166&gt;0,O1166&lt;366),+'PL2'!$N$2+1,IF(AND(O1166&gt;365,O1166&lt;731),+'PL2'!$O$2+1,IF(AND(O1166&gt;730,O1166&lt;1096),+'PL2'!$P$2+1,IF(AND(O1166&gt;1095,O1166&lt;1461),+'PL2'!$Q$2+1,IF(AND(O1166&gt;1460,O1166&lt;1826),+'PL2'!$R$2+1,IF(AND(O1166&gt;1825,O1166&lt;2190),+'PL2'!$S$2+1,0))))))</f>
        <v>0</v>
      </c>
      <c r="N1166" s="70">
        <f t="shared" si="55"/>
        <v>-1</v>
      </c>
      <c r="O1166" s="19" t="str">
        <f>IF(A1166&gt;'PL2'!$C$2+553,IF(A1166='PL2'!$C$2+554,1,O1165+1), "")</f>
        <v/>
      </c>
    </row>
    <row r="1167" spans="1:15" x14ac:dyDescent="0.55000000000000004">
      <c r="A1167">
        <v>1165</v>
      </c>
      <c r="B1167" s="2">
        <v>40987</v>
      </c>
      <c r="C1167">
        <v>3.6200001835823059E-2</v>
      </c>
      <c r="D1167">
        <v>11.61900043487549</v>
      </c>
      <c r="E1167">
        <v>7154.22021484375</v>
      </c>
      <c r="F1167" s="20">
        <f t="shared" si="56"/>
        <v>22.289592496602868</v>
      </c>
      <c r="G1167">
        <v>4.6939001083374023</v>
      </c>
      <c r="H1167">
        <v>104.625</v>
      </c>
      <c r="I1167" s="19">
        <f t="shared" si="57"/>
        <v>33581.195041524712</v>
      </c>
      <c r="K1167" s="70">
        <f t="shared" si="54"/>
        <v>-1</v>
      </c>
      <c r="L1167" s="3">
        <f>IF(AND(O1167&gt;0,O1167&lt;366),+'PL2'!$N$3+1,IF(AND(O1167&gt;365,O1167&lt;731),+'PL2'!$O$3+1,IF(AND(O1167&gt;730,O1167&lt;1096),+'PL2'!$P$3+1,IF(AND(O1167&gt;1095,O1167&lt;1461),+'PL2'!$Q$3+1,IF(AND(O1167&gt;1460,O1167&lt;3000),+'PL2'!$R$3+1,0)))))</f>
        <v>0</v>
      </c>
      <c r="M1167" s="3">
        <f>IF(AND(O1167&gt;0,O1167&lt;366),+'PL2'!$N$2+1,IF(AND(O1167&gt;365,O1167&lt;731),+'PL2'!$O$2+1,IF(AND(O1167&gt;730,O1167&lt;1096),+'PL2'!$P$2+1,IF(AND(O1167&gt;1095,O1167&lt;1461),+'PL2'!$Q$2+1,IF(AND(O1167&gt;1460,O1167&lt;1826),+'PL2'!$R$2+1,IF(AND(O1167&gt;1825,O1167&lt;2190),+'PL2'!$S$2+1,0))))))</f>
        <v>0</v>
      </c>
      <c r="N1167" s="70">
        <f t="shared" si="55"/>
        <v>-1</v>
      </c>
      <c r="O1167" s="19" t="str">
        <f>IF(A1167&gt;'PL2'!$C$2+553,IF(A1167='PL2'!$C$2+554,1,O1166+1), "")</f>
        <v/>
      </c>
    </row>
    <row r="1168" spans="1:15" x14ac:dyDescent="0.55000000000000004">
      <c r="A1168">
        <v>1166</v>
      </c>
      <c r="B1168" s="2">
        <v>40988</v>
      </c>
      <c r="C1168">
        <v>3.6200001835823059E-2</v>
      </c>
      <c r="D1168">
        <v>11.02309989929199</v>
      </c>
      <c r="E1168">
        <v>8004.81982421875</v>
      </c>
      <c r="F1168" s="20">
        <f t="shared" si="56"/>
        <v>26.287931251604068</v>
      </c>
      <c r="G1168">
        <v>4.8379001617431641</v>
      </c>
      <c r="H1168">
        <v>127.17800140380859</v>
      </c>
      <c r="I1168" s="19">
        <f t="shared" si="57"/>
        <v>38726.519122312777</v>
      </c>
      <c r="K1168" s="70">
        <f t="shared" si="54"/>
        <v>-1</v>
      </c>
      <c r="L1168" s="3">
        <f>IF(AND(O1168&gt;0,O1168&lt;366),+'PL2'!$N$3+1,IF(AND(O1168&gt;365,O1168&lt;731),+'PL2'!$O$3+1,IF(AND(O1168&gt;730,O1168&lt;1096),+'PL2'!$P$3+1,IF(AND(O1168&gt;1095,O1168&lt;1461),+'PL2'!$Q$3+1,IF(AND(O1168&gt;1460,O1168&lt;3000),+'PL2'!$R$3+1,0)))))</f>
        <v>0</v>
      </c>
      <c r="M1168" s="3">
        <f>IF(AND(O1168&gt;0,O1168&lt;366),+'PL2'!$N$2+1,IF(AND(O1168&gt;365,O1168&lt;731),+'PL2'!$O$2+1,IF(AND(O1168&gt;730,O1168&lt;1096),+'PL2'!$P$2+1,IF(AND(O1168&gt;1095,O1168&lt;1461),+'PL2'!$Q$2+1,IF(AND(O1168&gt;1460,O1168&lt;1826),+'PL2'!$R$2+1,IF(AND(O1168&gt;1825,O1168&lt;2190),+'PL2'!$S$2+1,0))))))</f>
        <v>0</v>
      </c>
      <c r="N1168" s="70">
        <f t="shared" si="55"/>
        <v>-1</v>
      </c>
      <c r="O1168" s="19" t="str">
        <f>IF(A1168&gt;'PL2'!$C$2+553,IF(A1168='PL2'!$C$2+554,1,O1167+1), "")</f>
        <v/>
      </c>
    </row>
    <row r="1169" spans="1:15" x14ac:dyDescent="0.55000000000000004">
      <c r="A1169">
        <v>1167</v>
      </c>
      <c r="B1169" s="2">
        <v>40989</v>
      </c>
      <c r="C1169">
        <v>3.6200001835823059E-2</v>
      </c>
      <c r="D1169">
        <v>11.02309989929199</v>
      </c>
      <c r="E1169">
        <v>7903.3798828125</v>
      </c>
      <c r="F1169" s="20">
        <f t="shared" si="56"/>
        <v>25.954801179421025</v>
      </c>
      <c r="G1169">
        <v>4.8148999214172363</v>
      </c>
      <c r="H1169">
        <v>124.9700012207031</v>
      </c>
      <c r="I1169" s="19">
        <f t="shared" si="57"/>
        <v>38053.983176684473</v>
      </c>
      <c r="K1169" s="70">
        <f t="shared" si="54"/>
        <v>-1</v>
      </c>
      <c r="L1169" s="3">
        <f>IF(AND(O1169&gt;0,O1169&lt;366),+'PL2'!$N$3+1,IF(AND(O1169&gt;365,O1169&lt;731),+'PL2'!$O$3+1,IF(AND(O1169&gt;730,O1169&lt;1096),+'PL2'!$P$3+1,IF(AND(O1169&gt;1095,O1169&lt;1461),+'PL2'!$Q$3+1,IF(AND(O1169&gt;1460,O1169&lt;3000),+'PL2'!$R$3+1,0)))))</f>
        <v>0</v>
      </c>
      <c r="M1169" s="3">
        <f>IF(AND(O1169&gt;0,O1169&lt;366),+'PL2'!$N$2+1,IF(AND(O1169&gt;365,O1169&lt;731),+'PL2'!$O$2+1,IF(AND(O1169&gt;730,O1169&lt;1096),+'PL2'!$P$2+1,IF(AND(O1169&gt;1095,O1169&lt;1461),+'PL2'!$Q$2+1,IF(AND(O1169&gt;1460,O1169&lt;1826),+'PL2'!$R$2+1,IF(AND(O1169&gt;1825,O1169&lt;2190),+'PL2'!$S$2+1,0))))))</f>
        <v>0</v>
      </c>
      <c r="N1169" s="70">
        <f t="shared" si="55"/>
        <v>-1</v>
      </c>
      <c r="O1169" s="19" t="str">
        <f>IF(A1169&gt;'PL2'!$C$2+553,IF(A1169='PL2'!$C$2+554,1,O1168+1), "")</f>
        <v/>
      </c>
    </row>
    <row r="1170" spans="1:15" x14ac:dyDescent="0.55000000000000004">
      <c r="A1170">
        <v>1168</v>
      </c>
      <c r="B1170" s="2">
        <v>40990</v>
      </c>
      <c r="C1170">
        <v>3.6299999803304672E-2</v>
      </c>
      <c r="D1170">
        <v>11.61900043487549</v>
      </c>
      <c r="E1170">
        <v>7903.3798828125</v>
      </c>
      <c r="F1170" s="20">
        <f t="shared" si="56"/>
        <v>24.691684091034311</v>
      </c>
      <c r="G1170">
        <v>4.7042999267578116</v>
      </c>
      <c r="H1170">
        <v>116.15699768066411</v>
      </c>
      <c r="I1170" s="19">
        <f t="shared" si="57"/>
        <v>37179.869403854005</v>
      </c>
      <c r="K1170" s="70">
        <f t="shared" si="54"/>
        <v>-1</v>
      </c>
      <c r="L1170" s="3">
        <f>IF(AND(O1170&gt;0,O1170&lt;366),+'PL2'!$N$3+1,IF(AND(O1170&gt;365,O1170&lt;731),+'PL2'!$O$3+1,IF(AND(O1170&gt;730,O1170&lt;1096),+'PL2'!$P$3+1,IF(AND(O1170&gt;1095,O1170&lt;1461),+'PL2'!$Q$3+1,IF(AND(O1170&gt;1460,O1170&lt;3000),+'PL2'!$R$3+1,0)))))</f>
        <v>0</v>
      </c>
      <c r="M1170" s="3">
        <f>IF(AND(O1170&gt;0,O1170&lt;366),+'PL2'!$N$2+1,IF(AND(O1170&gt;365,O1170&lt;731),+'PL2'!$O$2+1,IF(AND(O1170&gt;730,O1170&lt;1096),+'PL2'!$P$2+1,IF(AND(O1170&gt;1095,O1170&lt;1461),+'PL2'!$Q$2+1,IF(AND(O1170&gt;1460,O1170&lt;1826),+'PL2'!$R$2+1,IF(AND(O1170&gt;1825,O1170&lt;2190),+'PL2'!$S$2+1,0))))))</f>
        <v>0</v>
      </c>
      <c r="N1170" s="70">
        <f t="shared" si="55"/>
        <v>-1</v>
      </c>
      <c r="O1170" s="19" t="str">
        <f>IF(A1170&gt;'PL2'!$C$2+553,IF(A1170='PL2'!$C$2+554,1,O1169+1), "")</f>
        <v/>
      </c>
    </row>
    <row r="1171" spans="1:15" x14ac:dyDescent="0.55000000000000004">
      <c r="A1171">
        <v>1169</v>
      </c>
      <c r="B1171" s="2">
        <v>40991</v>
      </c>
      <c r="C1171">
        <v>3.6299999803304672E-2</v>
      </c>
      <c r="D1171">
        <v>11.61900043487549</v>
      </c>
      <c r="E1171">
        <v>6304.22998046875</v>
      </c>
      <c r="F1171" s="20">
        <f t="shared" si="56"/>
        <v>19.695631163254653</v>
      </c>
      <c r="G1171">
        <v>4.685999870300293</v>
      </c>
      <c r="H1171">
        <v>92.293701171875</v>
      </c>
      <c r="I1171" s="19">
        <f t="shared" si="57"/>
        <v>29541.620870819781</v>
      </c>
      <c r="K1171" s="70">
        <f t="shared" si="54"/>
        <v>-1</v>
      </c>
      <c r="L1171" s="3">
        <f>IF(AND(O1171&gt;0,O1171&lt;366),+'PL2'!$N$3+1,IF(AND(O1171&gt;365,O1171&lt;731),+'PL2'!$O$3+1,IF(AND(O1171&gt;730,O1171&lt;1096),+'PL2'!$P$3+1,IF(AND(O1171&gt;1095,O1171&lt;1461),+'PL2'!$Q$3+1,IF(AND(O1171&gt;1460,O1171&lt;3000),+'PL2'!$R$3+1,0)))))</f>
        <v>0</v>
      </c>
      <c r="M1171" s="3">
        <f>IF(AND(O1171&gt;0,O1171&lt;366),+'PL2'!$N$2+1,IF(AND(O1171&gt;365,O1171&lt;731),+'PL2'!$O$2+1,IF(AND(O1171&gt;730,O1171&lt;1096),+'PL2'!$P$2+1,IF(AND(O1171&gt;1095,O1171&lt;1461),+'PL2'!$Q$2+1,IF(AND(O1171&gt;1460,O1171&lt;1826),+'PL2'!$R$2+1,IF(AND(O1171&gt;1825,O1171&lt;2190),+'PL2'!$S$2+1,0))))))</f>
        <v>0</v>
      </c>
      <c r="N1171" s="70">
        <f t="shared" si="55"/>
        <v>-1</v>
      </c>
      <c r="O1171" s="19" t="str">
        <f>IF(A1171&gt;'PL2'!$C$2+553,IF(A1171='PL2'!$C$2+554,1,O1170+1), "")</f>
        <v/>
      </c>
    </row>
    <row r="1172" spans="1:15" x14ac:dyDescent="0.55000000000000004">
      <c r="A1172">
        <v>1170</v>
      </c>
      <c r="B1172" s="2">
        <v>40992</v>
      </c>
      <c r="C1172">
        <v>3.6299999803304672E-2</v>
      </c>
      <c r="D1172">
        <v>12.81070041656494</v>
      </c>
      <c r="E1172">
        <v>9214.91015625</v>
      </c>
      <c r="F1172" s="20">
        <f t="shared" si="56"/>
        <v>26.111081048060164</v>
      </c>
      <c r="G1172">
        <v>4.6760001182556152</v>
      </c>
      <c r="H1172">
        <v>122.0950012207031</v>
      </c>
      <c r="I1172" s="19">
        <f t="shared" si="57"/>
        <v>43088.92098033987</v>
      </c>
      <c r="K1172" s="70">
        <f t="shared" si="54"/>
        <v>-1</v>
      </c>
      <c r="L1172" s="3">
        <f>IF(AND(O1172&gt;0,O1172&lt;366),+'PL2'!$N$3+1,IF(AND(O1172&gt;365,O1172&lt;731),+'PL2'!$O$3+1,IF(AND(O1172&gt;730,O1172&lt;1096),+'PL2'!$P$3+1,IF(AND(O1172&gt;1095,O1172&lt;1461),+'PL2'!$Q$3+1,IF(AND(O1172&gt;1460,O1172&lt;3000),+'PL2'!$R$3+1,0)))))</f>
        <v>0</v>
      </c>
      <c r="M1172" s="3">
        <f>IF(AND(O1172&gt;0,O1172&lt;366),+'PL2'!$N$2+1,IF(AND(O1172&gt;365,O1172&lt;731),+'PL2'!$O$2+1,IF(AND(O1172&gt;730,O1172&lt;1096),+'PL2'!$P$2+1,IF(AND(O1172&gt;1095,O1172&lt;1461),+'PL2'!$Q$2+1,IF(AND(O1172&gt;1460,O1172&lt;1826),+'PL2'!$R$2+1,IF(AND(O1172&gt;1825,O1172&lt;2190),+'PL2'!$S$2+1,0))))))</f>
        <v>0</v>
      </c>
      <c r="N1172" s="70">
        <f t="shared" si="55"/>
        <v>-1</v>
      </c>
      <c r="O1172" s="19" t="str">
        <f>IF(A1172&gt;'PL2'!$C$2+553,IF(A1172='PL2'!$C$2+554,1,O1171+1), "")</f>
        <v/>
      </c>
    </row>
    <row r="1173" spans="1:15" x14ac:dyDescent="0.55000000000000004">
      <c r="A1173">
        <v>1171</v>
      </c>
      <c r="B1173" s="2">
        <v>40993</v>
      </c>
      <c r="C1173">
        <v>3.6400001496076577E-2</v>
      </c>
      <c r="D1173">
        <v>12.81070041656494</v>
      </c>
      <c r="E1173">
        <v>7856.89990234375</v>
      </c>
      <c r="F1173" s="20">
        <f t="shared" si="56"/>
        <v>22.324397488058821</v>
      </c>
      <c r="G1173">
        <v>4.5500001907348633</v>
      </c>
      <c r="H1173">
        <v>101.5759963989258</v>
      </c>
      <c r="I1173" s="19">
        <f t="shared" si="57"/>
        <v>35748.896054248791</v>
      </c>
      <c r="K1173" s="70">
        <f t="shared" si="54"/>
        <v>-1</v>
      </c>
      <c r="L1173" s="3">
        <f>IF(AND(O1173&gt;0,O1173&lt;366),+'PL2'!$N$3+1,IF(AND(O1173&gt;365,O1173&lt;731),+'PL2'!$O$3+1,IF(AND(O1173&gt;730,O1173&lt;1096),+'PL2'!$P$3+1,IF(AND(O1173&gt;1095,O1173&lt;1461),+'PL2'!$Q$3+1,IF(AND(O1173&gt;1460,O1173&lt;3000),+'PL2'!$R$3+1,0)))))</f>
        <v>0</v>
      </c>
      <c r="M1173" s="3">
        <f>IF(AND(O1173&gt;0,O1173&lt;366),+'PL2'!$N$2+1,IF(AND(O1173&gt;365,O1173&lt;731),+'PL2'!$O$2+1,IF(AND(O1173&gt;730,O1173&lt;1096),+'PL2'!$P$2+1,IF(AND(O1173&gt;1095,O1173&lt;1461),+'PL2'!$Q$2+1,IF(AND(O1173&gt;1460,O1173&lt;1826),+'PL2'!$R$2+1,IF(AND(O1173&gt;1825,O1173&lt;2190),+'PL2'!$S$2+1,0))))))</f>
        <v>0</v>
      </c>
      <c r="N1173" s="70">
        <f t="shared" si="55"/>
        <v>-1</v>
      </c>
      <c r="O1173" s="19" t="str">
        <f>IF(A1173&gt;'PL2'!$C$2+553,IF(A1173='PL2'!$C$2+554,1,O1172+1), "")</f>
        <v/>
      </c>
    </row>
    <row r="1174" spans="1:15" x14ac:dyDescent="0.55000000000000004">
      <c r="A1174">
        <v>1172</v>
      </c>
      <c r="B1174" s="2">
        <v>40994</v>
      </c>
      <c r="C1174">
        <v>3.6400001496076577E-2</v>
      </c>
      <c r="D1174">
        <v>11.32110023498535</v>
      </c>
      <c r="E1174">
        <v>7553.47998046875</v>
      </c>
      <c r="F1174" s="20">
        <f t="shared" si="56"/>
        <v>24.286215728395835</v>
      </c>
      <c r="G1174">
        <v>4.6191000938415527</v>
      </c>
      <c r="H1174">
        <v>112.1800003051758</v>
      </c>
      <c r="I1174" s="19">
        <f t="shared" si="57"/>
        <v>34890.280086613493</v>
      </c>
      <c r="K1174" s="70">
        <f t="shared" si="54"/>
        <v>-1</v>
      </c>
      <c r="L1174" s="3">
        <f>IF(AND(O1174&gt;0,O1174&lt;366),+'PL2'!$N$3+1,IF(AND(O1174&gt;365,O1174&lt;731),+'PL2'!$O$3+1,IF(AND(O1174&gt;730,O1174&lt;1096),+'PL2'!$P$3+1,IF(AND(O1174&gt;1095,O1174&lt;1461),+'PL2'!$Q$3+1,IF(AND(O1174&gt;1460,O1174&lt;3000),+'PL2'!$R$3+1,0)))))</f>
        <v>0</v>
      </c>
      <c r="M1174" s="3">
        <f>IF(AND(O1174&gt;0,O1174&lt;366),+'PL2'!$N$2+1,IF(AND(O1174&gt;365,O1174&lt;731),+'PL2'!$O$2+1,IF(AND(O1174&gt;730,O1174&lt;1096),+'PL2'!$P$2+1,IF(AND(O1174&gt;1095,O1174&lt;1461),+'PL2'!$Q$2+1,IF(AND(O1174&gt;1460,O1174&lt;1826),+'PL2'!$R$2+1,IF(AND(O1174&gt;1825,O1174&lt;2190),+'PL2'!$S$2+1,0))))))</f>
        <v>0</v>
      </c>
      <c r="N1174" s="70">
        <f t="shared" si="55"/>
        <v>-1</v>
      </c>
      <c r="O1174" s="19" t="str">
        <f>IF(A1174&gt;'PL2'!$C$2+553,IF(A1174='PL2'!$C$2+554,1,O1173+1), "")</f>
        <v/>
      </c>
    </row>
    <row r="1175" spans="1:15" x14ac:dyDescent="0.55000000000000004">
      <c r="A1175">
        <v>1173</v>
      </c>
      <c r="B1175" s="2">
        <v>40995</v>
      </c>
      <c r="C1175">
        <v>3.6400001496076577E-2</v>
      </c>
      <c r="D1175">
        <v>11.32110023498535</v>
      </c>
      <c r="E1175">
        <v>7804.27001953125</v>
      </c>
      <c r="F1175" s="20">
        <f t="shared" si="56"/>
        <v>25.092564723422456</v>
      </c>
      <c r="G1175">
        <v>4.8112998008728027</v>
      </c>
      <c r="H1175">
        <v>120.7279968261719</v>
      </c>
      <c r="I1175" s="19">
        <f t="shared" si="57"/>
        <v>37548.682790928287</v>
      </c>
      <c r="K1175" s="70">
        <f t="shared" si="54"/>
        <v>-1</v>
      </c>
      <c r="L1175" s="3">
        <f>IF(AND(O1175&gt;0,O1175&lt;366),+'PL2'!$N$3+1,IF(AND(O1175&gt;365,O1175&lt;731),+'PL2'!$O$3+1,IF(AND(O1175&gt;730,O1175&lt;1096),+'PL2'!$P$3+1,IF(AND(O1175&gt;1095,O1175&lt;1461),+'PL2'!$Q$3+1,IF(AND(O1175&gt;1460,O1175&lt;3000),+'PL2'!$R$3+1,0)))))</f>
        <v>0</v>
      </c>
      <c r="M1175" s="3">
        <f>IF(AND(O1175&gt;0,O1175&lt;366),+'PL2'!$N$2+1,IF(AND(O1175&gt;365,O1175&lt;731),+'PL2'!$O$2+1,IF(AND(O1175&gt;730,O1175&lt;1096),+'PL2'!$P$2+1,IF(AND(O1175&gt;1095,O1175&lt;1461),+'PL2'!$Q$2+1,IF(AND(O1175&gt;1460,O1175&lt;1826),+'PL2'!$R$2+1,IF(AND(O1175&gt;1825,O1175&lt;2190),+'PL2'!$S$2+1,0))))))</f>
        <v>0</v>
      </c>
      <c r="N1175" s="70">
        <f t="shared" si="55"/>
        <v>-1</v>
      </c>
      <c r="O1175" s="19" t="str">
        <f>IF(A1175&gt;'PL2'!$C$2+553,IF(A1175='PL2'!$C$2+554,1,O1174+1), "")</f>
        <v/>
      </c>
    </row>
    <row r="1176" spans="1:15" x14ac:dyDescent="0.55000000000000004">
      <c r="A1176">
        <v>1174</v>
      </c>
      <c r="B1176" s="2">
        <v>40996</v>
      </c>
      <c r="C1176">
        <v>3.6499999463558197E-2</v>
      </c>
      <c r="D1176">
        <v>11.842399597167971</v>
      </c>
      <c r="E1176">
        <v>7504.93994140625</v>
      </c>
      <c r="F1176" s="20">
        <f t="shared" si="56"/>
        <v>23.131317397942997</v>
      </c>
      <c r="G1176">
        <v>4.7880001068115234</v>
      </c>
      <c r="H1176">
        <v>110.7529983520508</v>
      </c>
      <c r="I1176" s="19">
        <f t="shared" si="57"/>
        <v>35933.653241067193</v>
      </c>
      <c r="K1176" s="70">
        <f t="shared" si="54"/>
        <v>-1</v>
      </c>
      <c r="L1176" s="3">
        <f>IF(AND(O1176&gt;0,O1176&lt;366),+'PL2'!$N$3+1,IF(AND(O1176&gt;365,O1176&lt;731),+'PL2'!$O$3+1,IF(AND(O1176&gt;730,O1176&lt;1096),+'PL2'!$P$3+1,IF(AND(O1176&gt;1095,O1176&lt;1461),+'PL2'!$Q$3+1,IF(AND(O1176&gt;1460,O1176&lt;3000),+'PL2'!$R$3+1,0)))))</f>
        <v>0</v>
      </c>
      <c r="M1176" s="3">
        <f>IF(AND(O1176&gt;0,O1176&lt;366),+'PL2'!$N$2+1,IF(AND(O1176&gt;365,O1176&lt;731),+'PL2'!$O$2+1,IF(AND(O1176&gt;730,O1176&lt;1096),+'PL2'!$P$2+1,IF(AND(O1176&gt;1095,O1176&lt;1461),+'PL2'!$Q$2+1,IF(AND(O1176&gt;1460,O1176&lt;1826),+'PL2'!$R$2+1,IF(AND(O1176&gt;1825,O1176&lt;2190),+'PL2'!$S$2+1,0))))))</f>
        <v>0</v>
      </c>
      <c r="N1176" s="70">
        <f t="shared" si="55"/>
        <v>-1</v>
      </c>
      <c r="O1176" s="19" t="str">
        <f>IF(A1176&gt;'PL2'!$C$2+553,IF(A1176='PL2'!$C$2+554,1,O1175+1), "")</f>
        <v/>
      </c>
    </row>
    <row r="1177" spans="1:15" x14ac:dyDescent="0.55000000000000004">
      <c r="A1177">
        <v>1175</v>
      </c>
      <c r="B1177" s="2">
        <v>40997</v>
      </c>
      <c r="C1177">
        <v>3.6499999463558197E-2</v>
      </c>
      <c r="D1177">
        <v>11.842399597167971</v>
      </c>
      <c r="E1177">
        <v>7054.47021484375</v>
      </c>
      <c r="F1177" s="20">
        <f t="shared" si="56"/>
        <v>21.742904125533876</v>
      </c>
      <c r="G1177">
        <v>4.8084001541137704</v>
      </c>
      <c r="H1177">
        <v>104.5490036010742</v>
      </c>
      <c r="I1177" s="19">
        <f t="shared" si="57"/>
        <v>33920.715668245692</v>
      </c>
      <c r="K1177" s="70">
        <f t="shared" si="54"/>
        <v>-1</v>
      </c>
      <c r="L1177" s="3">
        <f>IF(AND(O1177&gt;0,O1177&lt;366),+'PL2'!$N$3+1,IF(AND(O1177&gt;365,O1177&lt;731),+'PL2'!$O$3+1,IF(AND(O1177&gt;730,O1177&lt;1096),+'PL2'!$P$3+1,IF(AND(O1177&gt;1095,O1177&lt;1461),+'PL2'!$Q$3+1,IF(AND(O1177&gt;1460,O1177&lt;3000),+'PL2'!$R$3+1,0)))))</f>
        <v>0</v>
      </c>
      <c r="M1177" s="3">
        <f>IF(AND(O1177&gt;0,O1177&lt;366),+'PL2'!$N$2+1,IF(AND(O1177&gt;365,O1177&lt;731),+'PL2'!$O$2+1,IF(AND(O1177&gt;730,O1177&lt;1096),+'PL2'!$P$2+1,IF(AND(O1177&gt;1095,O1177&lt;1461),+'PL2'!$Q$2+1,IF(AND(O1177&gt;1460,O1177&lt;1826),+'PL2'!$R$2+1,IF(AND(O1177&gt;1825,O1177&lt;2190),+'PL2'!$S$2+1,0))))))</f>
        <v>0</v>
      </c>
      <c r="N1177" s="70">
        <f t="shared" si="55"/>
        <v>-1</v>
      </c>
      <c r="O1177" s="19" t="str">
        <f>IF(A1177&gt;'PL2'!$C$2+553,IF(A1177='PL2'!$C$2+554,1,O1176+1), "")</f>
        <v/>
      </c>
    </row>
    <row r="1178" spans="1:15" x14ac:dyDescent="0.55000000000000004">
      <c r="A1178">
        <v>1176</v>
      </c>
      <c r="B1178" s="2">
        <v>40998</v>
      </c>
      <c r="C1178">
        <v>3.6499999463558197E-2</v>
      </c>
      <c r="D1178">
        <v>12.128499984741209</v>
      </c>
      <c r="E1178">
        <v>7704.39990234375</v>
      </c>
      <c r="F1178" s="20">
        <f t="shared" si="56"/>
        <v>23.185933351723133</v>
      </c>
      <c r="G1178">
        <v>4.8600001335144043</v>
      </c>
      <c r="H1178">
        <v>112.6839981079102</v>
      </c>
      <c r="I1178" s="19">
        <f t="shared" si="57"/>
        <v>37443.384554038988</v>
      </c>
      <c r="K1178" s="70">
        <f t="shared" si="54"/>
        <v>-1</v>
      </c>
      <c r="L1178" s="3">
        <f>IF(AND(O1178&gt;0,O1178&lt;366),+'PL2'!$N$3+1,IF(AND(O1178&gt;365,O1178&lt;731),+'PL2'!$O$3+1,IF(AND(O1178&gt;730,O1178&lt;1096),+'PL2'!$P$3+1,IF(AND(O1178&gt;1095,O1178&lt;1461),+'PL2'!$Q$3+1,IF(AND(O1178&gt;1460,O1178&lt;3000),+'PL2'!$R$3+1,0)))))</f>
        <v>0</v>
      </c>
      <c r="M1178" s="3">
        <f>IF(AND(O1178&gt;0,O1178&lt;366),+'PL2'!$N$2+1,IF(AND(O1178&gt;365,O1178&lt;731),+'PL2'!$O$2+1,IF(AND(O1178&gt;730,O1178&lt;1096),+'PL2'!$P$2+1,IF(AND(O1178&gt;1095,O1178&lt;1461),+'PL2'!$Q$2+1,IF(AND(O1178&gt;1460,O1178&lt;1826),+'PL2'!$R$2+1,IF(AND(O1178&gt;1825,O1178&lt;2190),+'PL2'!$S$2+1,0))))))</f>
        <v>0</v>
      </c>
      <c r="N1178" s="70">
        <f t="shared" si="55"/>
        <v>-1</v>
      </c>
      <c r="O1178" s="19" t="str">
        <f>IF(A1178&gt;'PL2'!$C$2+553,IF(A1178='PL2'!$C$2+554,1,O1177+1), "")</f>
        <v/>
      </c>
    </row>
    <row r="1179" spans="1:15" x14ac:dyDescent="0.55000000000000004">
      <c r="A1179">
        <v>1177</v>
      </c>
      <c r="B1179" s="2">
        <v>40999</v>
      </c>
      <c r="C1179">
        <v>3.6600001156330109E-2</v>
      </c>
      <c r="D1179">
        <v>12.128499984741209</v>
      </c>
      <c r="E1179">
        <v>8504.51953125</v>
      </c>
      <c r="F1179" s="20">
        <f t="shared" si="56"/>
        <v>25.663967108000421</v>
      </c>
      <c r="G1179">
        <v>4.9086999893188477</v>
      </c>
      <c r="H1179">
        <v>125.9769973754883</v>
      </c>
      <c r="I1179" s="19">
        <f t="shared" si="57"/>
        <v>41746.134932208806</v>
      </c>
      <c r="K1179" s="70">
        <f t="shared" si="54"/>
        <v>-1</v>
      </c>
      <c r="L1179" s="3">
        <f>IF(AND(O1179&gt;0,O1179&lt;366),+'PL2'!$N$3+1,IF(AND(O1179&gt;365,O1179&lt;731),+'PL2'!$O$3+1,IF(AND(O1179&gt;730,O1179&lt;1096),+'PL2'!$P$3+1,IF(AND(O1179&gt;1095,O1179&lt;1461),+'PL2'!$Q$3+1,IF(AND(O1179&gt;1460,O1179&lt;3000),+'PL2'!$R$3+1,0)))))</f>
        <v>0</v>
      </c>
      <c r="M1179" s="3">
        <f>IF(AND(O1179&gt;0,O1179&lt;366),+'PL2'!$N$2+1,IF(AND(O1179&gt;365,O1179&lt;731),+'PL2'!$O$2+1,IF(AND(O1179&gt;730,O1179&lt;1096),+'PL2'!$P$2+1,IF(AND(O1179&gt;1095,O1179&lt;1461),+'PL2'!$Q$2+1,IF(AND(O1179&gt;1460,O1179&lt;1826),+'PL2'!$R$2+1,IF(AND(O1179&gt;1825,O1179&lt;2190),+'PL2'!$S$2+1,0))))))</f>
        <v>0</v>
      </c>
      <c r="N1179" s="70">
        <f t="shared" si="55"/>
        <v>-1</v>
      </c>
      <c r="O1179" s="19" t="str">
        <f>IF(A1179&gt;'PL2'!$C$2+553,IF(A1179='PL2'!$C$2+554,1,O1178+1), "")</f>
        <v/>
      </c>
    </row>
    <row r="1180" spans="1:15" x14ac:dyDescent="0.55000000000000004">
      <c r="A1180">
        <v>1178</v>
      </c>
      <c r="B1180" s="2">
        <v>41000</v>
      </c>
      <c r="C1180">
        <v>3.6600001156330109E-2</v>
      </c>
      <c r="D1180">
        <v>12.128499984741209</v>
      </c>
      <c r="E1180">
        <v>7103.81982421875</v>
      </c>
      <c r="F1180" s="20">
        <f t="shared" si="56"/>
        <v>21.437095610163759</v>
      </c>
      <c r="G1180">
        <v>4.8270001411437988</v>
      </c>
      <c r="H1180">
        <v>103.4769973754883</v>
      </c>
      <c r="I1180" s="19">
        <f t="shared" si="57"/>
        <v>34290.139294164022</v>
      </c>
      <c r="K1180" s="70">
        <f t="shared" si="54"/>
        <v>-1</v>
      </c>
      <c r="L1180" s="3">
        <f>IF(AND(O1180&gt;0,O1180&lt;366),+'PL2'!$N$3+1,IF(AND(O1180&gt;365,O1180&lt;731),+'PL2'!$O$3+1,IF(AND(O1180&gt;730,O1180&lt;1096),+'PL2'!$P$3+1,IF(AND(O1180&gt;1095,O1180&lt;1461),+'PL2'!$Q$3+1,IF(AND(O1180&gt;1460,O1180&lt;3000),+'PL2'!$R$3+1,0)))))</f>
        <v>0</v>
      </c>
      <c r="M1180" s="3">
        <f>IF(AND(O1180&gt;0,O1180&lt;366),+'PL2'!$N$2+1,IF(AND(O1180&gt;365,O1180&lt;731),+'PL2'!$O$2+1,IF(AND(O1180&gt;730,O1180&lt;1096),+'PL2'!$P$2+1,IF(AND(O1180&gt;1095,O1180&lt;1461),+'PL2'!$Q$2+1,IF(AND(O1180&gt;1460,O1180&lt;1826),+'PL2'!$R$2+1,IF(AND(O1180&gt;1825,O1180&lt;2190),+'PL2'!$S$2+1,0))))))</f>
        <v>0</v>
      </c>
      <c r="N1180" s="70">
        <f t="shared" si="55"/>
        <v>-1</v>
      </c>
      <c r="O1180" s="19" t="str">
        <f>IF(A1180&gt;'PL2'!$C$2+553,IF(A1180='PL2'!$C$2+554,1,O1179+1), "")</f>
        <v/>
      </c>
    </row>
    <row r="1181" spans="1:15" x14ac:dyDescent="0.55000000000000004">
      <c r="A1181">
        <v>1179</v>
      </c>
      <c r="B1181" s="2">
        <v>41001</v>
      </c>
      <c r="C1181">
        <v>3.6600001156330109E-2</v>
      </c>
      <c r="D1181">
        <v>12.128499984741209</v>
      </c>
      <c r="E1181">
        <v>5804.18994140625</v>
      </c>
      <c r="F1181" s="20">
        <f t="shared" si="56"/>
        <v>17.515221077156237</v>
      </c>
      <c r="G1181">
        <v>4.9739999771118164</v>
      </c>
      <c r="H1181">
        <v>87.120697021484375</v>
      </c>
      <c r="I1181" s="19">
        <f t="shared" si="57"/>
        <v>28870.040635707323</v>
      </c>
      <c r="K1181" s="70">
        <f t="shared" si="54"/>
        <v>-1</v>
      </c>
      <c r="L1181" s="3">
        <f>IF(AND(O1181&gt;0,O1181&lt;366),+'PL2'!$N$3+1,IF(AND(O1181&gt;365,O1181&lt;731),+'PL2'!$O$3+1,IF(AND(O1181&gt;730,O1181&lt;1096),+'PL2'!$P$3+1,IF(AND(O1181&gt;1095,O1181&lt;1461),+'PL2'!$Q$3+1,IF(AND(O1181&gt;1460,O1181&lt;3000),+'PL2'!$R$3+1,0)))))</f>
        <v>0</v>
      </c>
      <c r="M1181" s="3">
        <f>IF(AND(O1181&gt;0,O1181&lt;366),+'PL2'!$N$2+1,IF(AND(O1181&gt;365,O1181&lt;731),+'PL2'!$O$2+1,IF(AND(O1181&gt;730,O1181&lt;1096),+'PL2'!$P$2+1,IF(AND(O1181&gt;1095,O1181&lt;1461),+'PL2'!$Q$2+1,IF(AND(O1181&gt;1460,O1181&lt;1826),+'PL2'!$R$2+1,IF(AND(O1181&gt;1825,O1181&lt;2190),+'PL2'!$S$2+1,0))))))</f>
        <v>0</v>
      </c>
      <c r="N1181" s="70">
        <f t="shared" si="55"/>
        <v>-1</v>
      </c>
      <c r="O1181" s="19" t="str">
        <f>IF(A1181&gt;'PL2'!$C$2+553,IF(A1181='PL2'!$C$2+554,1,O1180+1), "")</f>
        <v/>
      </c>
    </row>
    <row r="1182" spans="1:15" x14ac:dyDescent="0.55000000000000004">
      <c r="A1182">
        <v>1180</v>
      </c>
      <c r="B1182" s="2">
        <v>41002</v>
      </c>
      <c r="C1182">
        <v>3.6699999123811722E-2</v>
      </c>
      <c r="D1182">
        <v>10.349599838256839</v>
      </c>
      <c r="E1182">
        <v>6655.080078125</v>
      </c>
      <c r="F1182" s="20">
        <f t="shared" si="56"/>
        <v>23.599118502461966</v>
      </c>
      <c r="G1182">
        <v>4.9520001411437988</v>
      </c>
      <c r="H1182">
        <v>116.8629989624023</v>
      </c>
      <c r="I1182" s="19">
        <f t="shared" si="57"/>
        <v>32955.957486198284</v>
      </c>
      <c r="K1182" s="70">
        <f t="shared" si="54"/>
        <v>-1</v>
      </c>
      <c r="L1182" s="3">
        <f>IF(AND(O1182&gt;0,O1182&lt;366),+'PL2'!$N$3+1,IF(AND(O1182&gt;365,O1182&lt;731),+'PL2'!$O$3+1,IF(AND(O1182&gt;730,O1182&lt;1096),+'PL2'!$P$3+1,IF(AND(O1182&gt;1095,O1182&lt;1461),+'PL2'!$Q$3+1,IF(AND(O1182&gt;1460,O1182&lt;3000),+'PL2'!$R$3+1,0)))))</f>
        <v>0</v>
      </c>
      <c r="M1182" s="3">
        <f>IF(AND(O1182&gt;0,O1182&lt;366),+'PL2'!$N$2+1,IF(AND(O1182&gt;365,O1182&lt;731),+'PL2'!$O$2+1,IF(AND(O1182&gt;730,O1182&lt;1096),+'PL2'!$P$2+1,IF(AND(O1182&gt;1095,O1182&lt;1461),+'PL2'!$Q$2+1,IF(AND(O1182&gt;1460,O1182&lt;1826),+'PL2'!$R$2+1,IF(AND(O1182&gt;1825,O1182&lt;2190),+'PL2'!$S$2+1,0))))))</f>
        <v>0</v>
      </c>
      <c r="N1182" s="70">
        <f t="shared" si="55"/>
        <v>-1</v>
      </c>
      <c r="O1182" s="19" t="str">
        <f>IF(A1182&gt;'PL2'!$C$2+553,IF(A1182='PL2'!$C$2+554,1,O1181+1), "")</f>
        <v/>
      </c>
    </row>
    <row r="1183" spans="1:15" x14ac:dyDescent="0.55000000000000004">
      <c r="A1183">
        <v>1181</v>
      </c>
      <c r="B1183" s="2">
        <v>41003</v>
      </c>
      <c r="C1183">
        <v>3.6699999123811722E-2</v>
      </c>
      <c r="D1183">
        <v>10.349599838256839</v>
      </c>
      <c r="E1183">
        <v>6854.93017578125</v>
      </c>
      <c r="F1183" s="20">
        <f t="shared" si="56"/>
        <v>24.30779309119016</v>
      </c>
      <c r="G1183">
        <v>4.910099983215332</v>
      </c>
      <c r="H1183">
        <v>119.3539962768555</v>
      </c>
      <c r="I1183" s="19">
        <f t="shared" si="57"/>
        <v>33658.392541045789</v>
      </c>
      <c r="K1183" s="70">
        <f t="shared" si="54"/>
        <v>-1</v>
      </c>
      <c r="L1183" s="3">
        <f>IF(AND(O1183&gt;0,O1183&lt;366),+'PL2'!$N$3+1,IF(AND(O1183&gt;365,O1183&lt;731),+'PL2'!$O$3+1,IF(AND(O1183&gt;730,O1183&lt;1096),+'PL2'!$P$3+1,IF(AND(O1183&gt;1095,O1183&lt;1461),+'PL2'!$Q$3+1,IF(AND(O1183&gt;1460,O1183&lt;3000),+'PL2'!$R$3+1,0)))))</f>
        <v>0</v>
      </c>
      <c r="M1183" s="3">
        <f>IF(AND(O1183&gt;0,O1183&lt;366),+'PL2'!$N$2+1,IF(AND(O1183&gt;365,O1183&lt;731),+'PL2'!$O$2+1,IF(AND(O1183&gt;730,O1183&lt;1096),+'PL2'!$P$2+1,IF(AND(O1183&gt;1095,O1183&lt;1461),+'PL2'!$Q$2+1,IF(AND(O1183&gt;1460,O1183&lt;1826),+'PL2'!$R$2+1,IF(AND(O1183&gt;1825,O1183&lt;2190),+'PL2'!$S$2+1,0))))))</f>
        <v>0</v>
      </c>
      <c r="N1183" s="70">
        <f t="shared" si="55"/>
        <v>-1</v>
      </c>
      <c r="O1183" s="19" t="str">
        <f>IF(A1183&gt;'PL2'!$C$2+553,IF(A1183='PL2'!$C$2+554,1,O1182+1), "")</f>
        <v/>
      </c>
    </row>
    <row r="1184" spans="1:15" x14ac:dyDescent="0.55000000000000004">
      <c r="A1184">
        <v>1182</v>
      </c>
      <c r="B1184" s="2">
        <v>41004</v>
      </c>
      <c r="C1184">
        <v>3.6699999123811722E-2</v>
      </c>
      <c r="D1184">
        <v>9.6219100952148438</v>
      </c>
      <c r="E1184">
        <v>5854.8798828125</v>
      </c>
      <c r="F1184" s="20">
        <f t="shared" si="56"/>
        <v>22.331749563540665</v>
      </c>
      <c r="G1184">
        <v>4.9190001487731934</v>
      </c>
      <c r="H1184">
        <v>109.84999847412109</v>
      </c>
      <c r="I1184" s="19">
        <f t="shared" si="57"/>
        <v>28800.155014603864</v>
      </c>
      <c r="K1184" s="70">
        <f t="shared" si="54"/>
        <v>-1</v>
      </c>
      <c r="L1184" s="3">
        <f>IF(AND(O1184&gt;0,O1184&lt;366),+'PL2'!$N$3+1,IF(AND(O1184&gt;365,O1184&lt;731),+'PL2'!$O$3+1,IF(AND(O1184&gt;730,O1184&lt;1096),+'PL2'!$P$3+1,IF(AND(O1184&gt;1095,O1184&lt;1461),+'PL2'!$Q$3+1,IF(AND(O1184&gt;1460,O1184&lt;3000),+'PL2'!$R$3+1,0)))))</f>
        <v>0</v>
      </c>
      <c r="M1184" s="3">
        <f>IF(AND(O1184&gt;0,O1184&lt;366),+'PL2'!$N$2+1,IF(AND(O1184&gt;365,O1184&lt;731),+'PL2'!$O$2+1,IF(AND(O1184&gt;730,O1184&lt;1096),+'PL2'!$P$2+1,IF(AND(O1184&gt;1095,O1184&lt;1461),+'PL2'!$Q$2+1,IF(AND(O1184&gt;1460,O1184&lt;1826),+'PL2'!$R$2+1,IF(AND(O1184&gt;1825,O1184&lt;2190),+'PL2'!$S$2+1,0))))))</f>
        <v>0</v>
      </c>
      <c r="N1184" s="70">
        <f t="shared" si="55"/>
        <v>-1</v>
      </c>
      <c r="O1184" s="19" t="str">
        <f>IF(A1184&gt;'PL2'!$C$2+553,IF(A1184='PL2'!$C$2+554,1,O1183+1), "")</f>
        <v/>
      </c>
    </row>
    <row r="1185" spans="1:15" x14ac:dyDescent="0.55000000000000004">
      <c r="A1185">
        <v>1183</v>
      </c>
      <c r="B1185" s="2">
        <v>41005</v>
      </c>
      <c r="C1185">
        <v>3.6800000816583633E-2</v>
      </c>
      <c r="D1185">
        <v>9.6219100952148438</v>
      </c>
      <c r="E1185">
        <v>6804.81982421875</v>
      </c>
      <c r="F1185" s="20">
        <f t="shared" si="56"/>
        <v>26.025744640088845</v>
      </c>
      <c r="G1185">
        <v>4.9499001502990723</v>
      </c>
      <c r="H1185">
        <v>128.82499694824219</v>
      </c>
      <c r="I1185" s="19">
        <f t="shared" si="57"/>
        <v>33683.178670658497</v>
      </c>
      <c r="K1185" s="70">
        <f t="shared" si="54"/>
        <v>-1</v>
      </c>
      <c r="L1185" s="3">
        <f>IF(AND(O1185&gt;0,O1185&lt;366),+'PL2'!$N$3+1,IF(AND(O1185&gt;365,O1185&lt;731),+'PL2'!$O$3+1,IF(AND(O1185&gt;730,O1185&lt;1096),+'PL2'!$P$3+1,IF(AND(O1185&gt;1095,O1185&lt;1461),+'PL2'!$Q$3+1,IF(AND(O1185&gt;1460,O1185&lt;3000),+'PL2'!$R$3+1,0)))))</f>
        <v>0</v>
      </c>
      <c r="M1185" s="3">
        <f>IF(AND(O1185&gt;0,O1185&lt;366),+'PL2'!$N$2+1,IF(AND(O1185&gt;365,O1185&lt;731),+'PL2'!$O$2+1,IF(AND(O1185&gt;730,O1185&lt;1096),+'PL2'!$P$2+1,IF(AND(O1185&gt;1095,O1185&lt;1461),+'PL2'!$Q$2+1,IF(AND(O1185&gt;1460,O1185&lt;1826),+'PL2'!$R$2+1,IF(AND(O1185&gt;1825,O1185&lt;2190),+'PL2'!$S$2+1,0))))))</f>
        <v>0</v>
      </c>
      <c r="N1185" s="70">
        <f t="shared" si="55"/>
        <v>-1</v>
      </c>
      <c r="O1185" s="19" t="str">
        <f>IF(A1185&gt;'PL2'!$C$2+553,IF(A1185='PL2'!$C$2+554,1,O1184+1), "")</f>
        <v/>
      </c>
    </row>
    <row r="1186" spans="1:15" x14ac:dyDescent="0.55000000000000004">
      <c r="A1186">
        <v>1184</v>
      </c>
      <c r="B1186" s="2">
        <v>41006</v>
      </c>
      <c r="C1186">
        <v>3.6800000816583633E-2</v>
      </c>
      <c r="D1186">
        <v>10.673000335693359</v>
      </c>
      <c r="E1186">
        <v>6453.7099609375</v>
      </c>
      <c r="F1186" s="20">
        <f t="shared" si="56"/>
        <v>22.252086982349489</v>
      </c>
      <c r="G1186">
        <v>4.6872000694274902</v>
      </c>
      <c r="H1186">
        <v>104.3000030517578</v>
      </c>
      <c r="I1186" s="19">
        <f t="shared" si="57"/>
        <v>30249.829776971135</v>
      </c>
      <c r="K1186" s="70">
        <f t="shared" si="54"/>
        <v>-1</v>
      </c>
      <c r="L1186" s="3">
        <f>IF(AND(O1186&gt;0,O1186&lt;366),+'PL2'!$N$3+1,IF(AND(O1186&gt;365,O1186&lt;731),+'PL2'!$O$3+1,IF(AND(O1186&gt;730,O1186&lt;1096),+'PL2'!$P$3+1,IF(AND(O1186&gt;1095,O1186&lt;1461),+'PL2'!$Q$3+1,IF(AND(O1186&gt;1460,O1186&lt;3000),+'PL2'!$R$3+1,0)))))</f>
        <v>0</v>
      </c>
      <c r="M1186" s="3">
        <f>IF(AND(O1186&gt;0,O1186&lt;366),+'PL2'!$N$2+1,IF(AND(O1186&gt;365,O1186&lt;731),+'PL2'!$O$2+1,IF(AND(O1186&gt;730,O1186&lt;1096),+'PL2'!$P$2+1,IF(AND(O1186&gt;1095,O1186&lt;1461),+'PL2'!$Q$2+1,IF(AND(O1186&gt;1460,O1186&lt;1826),+'PL2'!$R$2+1,IF(AND(O1186&gt;1825,O1186&lt;2190),+'PL2'!$S$2+1,0))))))</f>
        <v>0</v>
      </c>
      <c r="N1186" s="70">
        <f t="shared" si="55"/>
        <v>-1</v>
      </c>
      <c r="O1186" s="19" t="str">
        <f>IF(A1186&gt;'PL2'!$C$2+553,IF(A1186='PL2'!$C$2+554,1,O1185+1), "")</f>
        <v/>
      </c>
    </row>
    <row r="1187" spans="1:15" x14ac:dyDescent="0.55000000000000004">
      <c r="A1187">
        <v>1185</v>
      </c>
      <c r="B1187" s="2">
        <v>41007</v>
      </c>
      <c r="C1187">
        <v>3.6800000816583633E-2</v>
      </c>
      <c r="D1187">
        <v>10.673000335693359</v>
      </c>
      <c r="E1187">
        <v>7503.89013671875</v>
      </c>
      <c r="F1187" s="20">
        <f t="shared" si="56"/>
        <v>25.873058603334574</v>
      </c>
      <c r="G1187">
        <v>4.7925000190734863</v>
      </c>
      <c r="H1187">
        <v>123.9970016479492</v>
      </c>
      <c r="I1187" s="19">
        <f t="shared" si="57"/>
        <v>35962.393623349955</v>
      </c>
      <c r="K1187" s="70">
        <f t="shared" si="54"/>
        <v>-1</v>
      </c>
      <c r="L1187" s="3">
        <f>IF(AND(O1187&gt;0,O1187&lt;366),+'PL2'!$N$3+1,IF(AND(O1187&gt;365,O1187&lt;731),+'PL2'!$O$3+1,IF(AND(O1187&gt;730,O1187&lt;1096),+'PL2'!$P$3+1,IF(AND(O1187&gt;1095,O1187&lt;1461),+'PL2'!$Q$3+1,IF(AND(O1187&gt;1460,O1187&lt;3000),+'PL2'!$R$3+1,0)))))</f>
        <v>0</v>
      </c>
      <c r="M1187" s="3">
        <f>IF(AND(O1187&gt;0,O1187&lt;366),+'PL2'!$N$2+1,IF(AND(O1187&gt;365,O1187&lt;731),+'PL2'!$O$2+1,IF(AND(O1187&gt;730,O1187&lt;1096),+'PL2'!$P$2+1,IF(AND(O1187&gt;1095,O1187&lt;1461),+'PL2'!$Q$2+1,IF(AND(O1187&gt;1460,O1187&lt;1826),+'PL2'!$R$2+1,IF(AND(O1187&gt;1825,O1187&lt;2190),+'PL2'!$S$2+1,0))))))</f>
        <v>0</v>
      </c>
      <c r="N1187" s="70">
        <f t="shared" si="55"/>
        <v>-1</v>
      </c>
      <c r="O1187" s="19" t="str">
        <f>IF(A1187&gt;'PL2'!$C$2+553,IF(A1187='PL2'!$C$2+554,1,O1186+1), "")</f>
        <v/>
      </c>
    </row>
    <row r="1188" spans="1:15" x14ac:dyDescent="0.55000000000000004">
      <c r="A1188">
        <v>1186</v>
      </c>
      <c r="B1188" s="2">
        <v>41008</v>
      </c>
      <c r="C1188">
        <v>3.6899998784065247E-2</v>
      </c>
      <c r="D1188">
        <v>12.20930004119873</v>
      </c>
      <c r="E1188">
        <v>7303.85009765625</v>
      </c>
      <c r="F1188" s="20">
        <f t="shared" si="56"/>
        <v>22.074325212180575</v>
      </c>
      <c r="G1188">
        <v>4.8719000816345206</v>
      </c>
      <c r="H1188">
        <v>107.5439987182617</v>
      </c>
      <c r="I1188" s="19">
        <f t="shared" si="57"/>
        <v>35583.627887017785</v>
      </c>
      <c r="K1188" s="70">
        <f t="shared" si="54"/>
        <v>-1</v>
      </c>
      <c r="L1188" s="3">
        <f>IF(AND(O1188&gt;0,O1188&lt;366),+'PL2'!$N$3+1,IF(AND(O1188&gt;365,O1188&lt;731),+'PL2'!$O$3+1,IF(AND(O1188&gt;730,O1188&lt;1096),+'PL2'!$P$3+1,IF(AND(O1188&gt;1095,O1188&lt;1461),+'PL2'!$Q$3+1,IF(AND(O1188&gt;1460,O1188&lt;3000),+'PL2'!$R$3+1,0)))))</f>
        <v>0</v>
      </c>
      <c r="M1188" s="3">
        <f>IF(AND(O1188&gt;0,O1188&lt;366),+'PL2'!$N$2+1,IF(AND(O1188&gt;365,O1188&lt;731),+'PL2'!$O$2+1,IF(AND(O1188&gt;730,O1188&lt;1096),+'PL2'!$P$2+1,IF(AND(O1188&gt;1095,O1188&lt;1461),+'PL2'!$Q$2+1,IF(AND(O1188&gt;1460,O1188&lt;1826),+'PL2'!$R$2+1,IF(AND(O1188&gt;1825,O1188&lt;2190),+'PL2'!$S$2+1,0))))))</f>
        <v>0</v>
      </c>
      <c r="N1188" s="70">
        <f t="shared" si="55"/>
        <v>-1</v>
      </c>
      <c r="O1188" s="19" t="str">
        <f>IF(A1188&gt;'PL2'!$C$2+553,IF(A1188='PL2'!$C$2+554,1,O1187+1), "")</f>
        <v/>
      </c>
    </row>
    <row r="1189" spans="1:15" x14ac:dyDescent="0.55000000000000004">
      <c r="A1189">
        <v>1187</v>
      </c>
      <c r="B1189" s="2">
        <v>41009</v>
      </c>
      <c r="C1189">
        <v>3.6899998784065247E-2</v>
      </c>
      <c r="D1189">
        <v>12.20930004119873</v>
      </c>
      <c r="E1189">
        <v>7356.990234375</v>
      </c>
      <c r="F1189" s="20">
        <f t="shared" si="56"/>
        <v>22.234929912998002</v>
      </c>
      <c r="G1189">
        <v>4.8366999626159668</v>
      </c>
      <c r="H1189">
        <v>107.5439987182617</v>
      </c>
      <c r="I1189" s="19">
        <f t="shared" si="57"/>
        <v>35583.554391567595</v>
      </c>
      <c r="K1189" s="70">
        <f t="shared" si="54"/>
        <v>-1</v>
      </c>
      <c r="L1189" s="3">
        <f>IF(AND(O1189&gt;0,O1189&lt;366),+'PL2'!$N$3+1,IF(AND(O1189&gt;365,O1189&lt;731),+'PL2'!$O$3+1,IF(AND(O1189&gt;730,O1189&lt;1096),+'PL2'!$P$3+1,IF(AND(O1189&gt;1095,O1189&lt;1461),+'PL2'!$Q$3+1,IF(AND(O1189&gt;1460,O1189&lt;3000),+'PL2'!$R$3+1,0)))))</f>
        <v>0</v>
      </c>
      <c r="M1189" s="3">
        <f>IF(AND(O1189&gt;0,O1189&lt;366),+'PL2'!$N$2+1,IF(AND(O1189&gt;365,O1189&lt;731),+'PL2'!$O$2+1,IF(AND(O1189&gt;730,O1189&lt;1096),+'PL2'!$P$2+1,IF(AND(O1189&gt;1095,O1189&lt;1461),+'PL2'!$Q$2+1,IF(AND(O1189&gt;1460,O1189&lt;1826),+'PL2'!$R$2+1,IF(AND(O1189&gt;1825,O1189&lt;2190),+'PL2'!$S$2+1,0))))))</f>
        <v>0</v>
      </c>
      <c r="N1189" s="70">
        <f t="shared" si="55"/>
        <v>-1</v>
      </c>
      <c r="O1189" s="19" t="str">
        <f>IF(A1189&gt;'PL2'!$C$2+553,IF(A1189='PL2'!$C$2+554,1,O1188+1), "")</f>
        <v/>
      </c>
    </row>
    <row r="1190" spans="1:15" x14ac:dyDescent="0.55000000000000004">
      <c r="A1190">
        <v>1188</v>
      </c>
      <c r="B1190" s="2">
        <v>41010</v>
      </c>
      <c r="C1190">
        <v>3.6899998784065247E-2</v>
      </c>
      <c r="D1190">
        <v>11.5625</v>
      </c>
      <c r="E1190">
        <v>7055.25</v>
      </c>
      <c r="F1190" s="20">
        <f t="shared" si="56"/>
        <v>22.515780879677951</v>
      </c>
      <c r="G1190">
        <v>4.9278998374938956</v>
      </c>
      <c r="H1190">
        <v>110.9560012817383</v>
      </c>
      <c r="I1190" s="19">
        <f t="shared" si="57"/>
        <v>34767.565328478806</v>
      </c>
      <c r="K1190" s="70">
        <f t="shared" si="54"/>
        <v>-1</v>
      </c>
      <c r="L1190" s="3">
        <f>IF(AND(O1190&gt;0,O1190&lt;366),+'PL2'!$N$3+1,IF(AND(O1190&gt;365,O1190&lt;731),+'PL2'!$O$3+1,IF(AND(O1190&gt;730,O1190&lt;1096),+'PL2'!$P$3+1,IF(AND(O1190&gt;1095,O1190&lt;1461),+'PL2'!$Q$3+1,IF(AND(O1190&gt;1460,O1190&lt;3000),+'PL2'!$R$3+1,0)))))</f>
        <v>0</v>
      </c>
      <c r="M1190" s="3">
        <f>IF(AND(O1190&gt;0,O1190&lt;366),+'PL2'!$N$2+1,IF(AND(O1190&gt;365,O1190&lt;731),+'PL2'!$O$2+1,IF(AND(O1190&gt;730,O1190&lt;1096),+'PL2'!$P$2+1,IF(AND(O1190&gt;1095,O1190&lt;1461),+'PL2'!$Q$2+1,IF(AND(O1190&gt;1460,O1190&lt;1826),+'PL2'!$R$2+1,IF(AND(O1190&gt;1825,O1190&lt;2190),+'PL2'!$S$2+1,0))))))</f>
        <v>0</v>
      </c>
      <c r="N1190" s="70">
        <f t="shared" si="55"/>
        <v>-1</v>
      </c>
      <c r="O1190" s="19" t="str">
        <f>IF(A1190&gt;'PL2'!$C$2+553,IF(A1190='PL2'!$C$2+554,1,O1189+1), "")</f>
        <v/>
      </c>
    </row>
    <row r="1191" spans="1:15" x14ac:dyDescent="0.55000000000000004">
      <c r="A1191">
        <v>1189</v>
      </c>
      <c r="B1191" s="2">
        <v>41011</v>
      </c>
      <c r="C1191">
        <v>3.7000000476837158E-2</v>
      </c>
      <c r="D1191">
        <v>11.5625</v>
      </c>
      <c r="E1191">
        <v>6356.27001953125</v>
      </c>
      <c r="F1191" s="20">
        <f t="shared" si="56"/>
        <v>20.340064324632387</v>
      </c>
      <c r="G1191">
        <v>4.9197001457214364</v>
      </c>
      <c r="H1191">
        <v>100.06700134277339</v>
      </c>
      <c r="I1191" s="19">
        <f t="shared" si="57"/>
        <v>31270.94254133269</v>
      </c>
      <c r="K1191" s="70">
        <f t="shared" si="54"/>
        <v>-1</v>
      </c>
      <c r="L1191" s="3">
        <f>IF(AND(O1191&gt;0,O1191&lt;366),+'PL2'!$N$3+1,IF(AND(O1191&gt;365,O1191&lt;731),+'PL2'!$O$3+1,IF(AND(O1191&gt;730,O1191&lt;1096),+'PL2'!$P$3+1,IF(AND(O1191&gt;1095,O1191&lt;1461),+'PL2'!$Q$3+1,IF(AND(O1191&gt;1460,O1191&lt;3000),+'PL2'!$R$3+1,0)))))</f>
        <v>0</v>
      </c>
      <c r="M1191" s="3">
        <f>IF(AND(O1191&gt;0,O1191&lt;366),+'PL2'!$N$2+1,IF(AND(O1191&gt;365,O1191&lt;731),+'PL2'!$O$2+1,IF(AND(O1191&gt;730,O1191&lt;1096),+'PL2'!$P$2+1,IF(AND(O1191&gt;1095,O1191&lt;1461),+'PL2'!$Q$2+1,IF(AND(O1191&gt;1460,O1191&lt;1826),+'PL2'!$R$2+1,IF(AND(O1191&gt;1825,O1191&lt;2190),+'PL2'!$S$2+1,0))))))</f>
        <v>0</v>
      </c>
      <c r="N1191" s="70">
        <f t="shared" si="55"/>
        <v>-1</v>
      </c>
      <c r="O1191" s="19" t="str">
        <f>IF(A1191&gt;'PL2'!$C$2+553,IF(A1191='PL2'!$C$2+554,1,O1190+1), "")</f>
        <v/>
      </c>
    </row>
    <row r="1192" spans="1:15" x14ac:dyDescent="0.55000000000000004">
      <c r="A1192">
        <v>1190</v>
      </c>
      <c r="B1192" s="2">
        <v>41012</v>
      </c>
      <c r="C1192">
        <v>3.7000000476837158E-2</v>
      </c>
      <c r="D1192">
        <v>9.8832502365112305</v>
      </c>
      <c r="E1192">
        <v>6154.10986328125</v>
      </c>
      <c r="F1192" s="20">
        <f t="shared" si="56"/>
        <v>23.039188771597161</v>
      </c>
      <c r="G1192">
        <v>4.940000057220459</v>
      </c>
      <c r="H1192">
        <v>113.8140029907227</v>
      </c>
      <c r="I1192" s="19">
        <f t="shared" si="57"/>
        <v>30401.303076750366</v>
      </c>
      <c r="K1192" s="70">
        <f t="shared" si="54"/>
        <v>-1</v>
      </c>
      <c r="L1192" s="3">
        <f>IF(AND(O1192&gt;0,O1192&lt;366),+'PL2'!$N$3+1,IF(AND(O1192&gt;365,O1192&lt;731),+'PL2'!$O$3+1,IF(AND(O1192&gt;730,O1192&lt;1096),+'PL2'!$P$3+1,IF(AND(O1192&gt;1095,O1192&lt;1461),+'PL2'!$Q$3+1,IF(AND(O1192&gt;1460,O1192&lt;3000),+'PL2'!$R$3+1,0)))))</f>
        <v>0</v>
      </c>
      <c r="M1192" s="3">
        <f>IF(AND(O1192&gt;0,O1192&lt;366),+'PL2'!$N$2+1,IF(AND(O1192&gt;365,O1192&lt;731),+'PL2'!$O$2+1,IF(AND(O1192&gt;730,O1192&lt;1096),+'PL2'!$P$2+1,IF(AND(O1192&gt;1095,O1192&lt;1461),+'PL2'!$Q$2+1,IF(AND(O1192&gt;1460,O1192&lt;1826),+'PL2'!$R$2+1,IF(AND(O1192&gt;1825,O1192&lt;2190),+'PL2'!$S$2+1,0))))))</f>
        <v>0</v>
      </c>
      <c r="N1192" s="70">
        <f t="shared" si="55"/>
        <v>-1</v>
      </c>
      <c r="O1192" s="19" t="str">
        <f>IF(A1192&gt;'PL2'!$C$2+553,IF(A1192='PL2'!$C$2+554,1,O1191+1), "")</f>
        <v/>
      </c>
    </row>
    <row r="1193" spans="1:15" x14ac:dyDescent="0.55000000000000004">
      <c r="A1193">
        <v>1191</v>
      </c>
      <c r="B1193" s="2">
        <v>41013</v>
      </c>
      <c r="C1193">
        <v>3.7000000476837158E-2</v>
      </c>
      <c r="D1193">
        <v>9.8832502365112305</v>
      </c>
      <c r="E1193">
        <v>6956.08984375</v>
      </c>
      <c r="F1193" s="20">
        <f t="shared" si="56"/>
        <v>26.041567437487561</v>
      </c>
      <c r="G1193">
        <v>4.9597001075744629</v>
      </c>
      <c r="H1193">
        <v>129.15800476074219</v>
      </c>
      <c r="I1193" s="19">
        <f t="shared" si="57"/>
        <v>34500.119546344504</v>
      </c>
      <c r="K1193" s="70">
        <f t="shared" si="54"/>
        <v>-1</v>
      </c>
      <c r="L1193" s="3">
        <f>IF(AND(O1193&gt;0,O1193&lt;366),+'PL2'!$N$3+1,IF(AND(O1193&gt;365,O1193&lt;731),+'PL2'!$O$3+1,IF(AND(O1193&gt;730,O1193&lt;1096),+'PL2'!$P$3+1,IF(AND(O1193&gt;1095,O1193&lt;1461),+'PL2'!$Q$3+1,IF(AND(O1193&gt;1460,O1193&lt;3000),+'PL2'!$R$3+1,0)))))</f>
        <v>0</v>
      </c>
      <c r="M1193" s="3">
        <f>IF(AND(O1193&gt;0,O1193&lt;366),+'PL2'!$N$2+1,IF(AND(O1193&gt;365,O1193&lt;731),+'PL2'!$O$2+1,IF(AND(O1193&gt;730,O1193&lt;1096),+'PL2'!$P$2+1,IF(AND(O1193&gt;1095,O1193&lt;1461),+'PL2'!$Q$2+1,IF(AND(O1193&gt;1460,O1193&lt;1826),+'PL2'!$R$2+1,IF(AND(O1193&gt;1825,O1193&lt;2190),+'PL2'!$S$2+1,0))))))</f>
        <v>0</v>
      </c>
      <c r="N1193" s="70">
        <f t="shared" si="55"/>
        <v>-1</v>
      </c>
      <c r="O1193" s="19" t="str">
        <f>IF(A1193&gt;'PL2'!$C$2+553,IF(A1193='PL2'!$C$2+554,1,O1192+1), "")</f>
        <v/>
      </c>
    </row>
    <row r="1194" spans="1:15" x14ac:dyDescent="0.55000000000000004">
      <c r="A1194">
        <v>1192</v>
      </c>
      <c r="B1194" s="2">
        <v>41014</v>
      </c>
      <c r="C1194">
        <v>3.7099998444318771E-2</v>
      </c>
      <c r="D1194">
        <v>9.1773099899291992</v>
      </c>
      <c r="E1194">
        <v>5353.7001953125</v>
      </c>
      <c r="F1194" s="20">
        <f t="shared" si="56"/>
        <v>21.642754699950498</v>
      </c>
      <c r="G1194">
        <v>4.968900203704834</v>
      </c>
      <c r="H1194">
        <v>107.54100036621089</v>
      </c>
      <c r="I1194" s="19">
        <f t="shared" si="57"/>
        <v>26602.001991062891</v>
      </c>
      <c r="K1194" s="70">
        <f t="shared" si="54"/>
        <v>-1</v>
      </c>
      <c r="L1194" s="3">
        <f>IF(AND(O1194&gt;0,O1194&lt;366),+'PL2'!$N$3+1,IF(AND(O1194&gt;365,O1194&lt;731),+'PL2'!$O$3+1,IF(AND(O1194&gt;730,O1194&lt;1096),+'PL2'!$P$3+1,IF(AND(O1194&gt;1095,O1194&lt;1461),+'PL2'!$Q$3+1,IF(AND(O1194&gt;1460,O1194&lt;3000),+'PL2'!$R$3+1,0)))))</f>
        <v>0</v>
      </c>
      <c r="M1194" s="3">
        <f>IF(AND(O1194&gt;0,O1194&lt;366),+'PL2'!$N$2+1,IF(AND(O1194&gt;365,O1194&lt;731),+'PL2'!$O$2+1,IF(AND(O1194&gt;730,O1194&lt;1096),+'PL2'!$P$2+1,IF(AND(O1194&gt;1095,O1194&lt;1461),+'PL2'!$Q$2+1,IF(AND(O1194&gt;1460,O1194&lt;1826),+'PL2'!$R$2+1,IF(AND(O1194&gt;1825,O1194&lt;2190),+'PL2'!$S$2+1,0))))))</f>
        <v>0</v>
      </c>
      <c r="N1194" s="70">
        <f t="shared" si="55"/>
        <v>-1</v>
      </c>
      <c r="O1194" s="19" t="str">
        <f>IF(A1194&gt;'PL2'!$C$2+553,IF(A1194='PL2'!$C$2+554,1,O1193+1), "")</f>
        <v/>
      </c>
    </row>
    <row r="1195" spans="1:15" x14ac:dyDescent="0.55000000000000004">
      <c r="A1195">
        <v>1193</v>
      </c>
      <c r="B1195" s="2">
        <v>41015</v>
      </c>
      <c r="C1195">
        <v>3.7099998444318771E-2</v>
      </c>
      <c r="D1195">
        <v>9.1773099899291992</v>
      </c>
      <c r="E1195">
        <v>7505.97998046875</v>
      </c>
      <c r="F1195" s="20">
        <f t="shared" si="56"/>
        <v>30.343515246195448</v>
      </c>
      <c r="G1195">
        <v>4.9320001602172852</v>
      </c>
      <c r="H1195">
        <v>149.65400695800781</v>
      </c>
      <c r="I1195" s="19">
        <f t="shared" si="57"/>
        <v>37019.49446625961</v>
      </c>
      <c r="K1195" s="70">
        <f t="shared" si="54"/>
        <v>-1</v>
      </c>
      <c r="L1195" s="3">
        <f>IF(AND(O1195&gt;0,O1195&lt;366),+'PL2'!$N$3+1,IF(AND(O1195&gt;365,O1195&lt;731),+'PL2'!$O$3+1,IF(AND(O1195&gt;730,O1195&lt;1096),+'PL2'!$P$3+1,IF(AND(O1195&gt;1095,O1195&lt;1461),+'PL2'!$Q$3+1,IF(AND(O1195&gt;1460,O1195&lt;3000),+'PL2'!$R$3+1,0)))))</f>
        <v>0</v>
      </c>
      <c r="M1195" s="3">
        <f>IF(AND(O1195&gt;0,O1195&lt;366),+'PL2'!$N$2+1,IF(AND(O1195&gt;365,O1195&lt;731),+'PL2'!$O$2+1,IF(AND(O1195&gt;730,O1195&lt;1096),+'PL2'!$P$2+1,IF(AND(O1195&gt;1095,O1195&lt;1461),+'PL2'!$Q$2+1,IF(AND(O1195&gt;1460,O1195&lt;1826),+'PL2'!$R$2+1,IF(AND(O1195&gt;1825,O1195&lt;2190),+'PL2'!$S$2+1,0))))))</f>
        <v>0</v>
      </c>
      <c r="N1195" s="70">
        <f t="shared" si="55"/>
        <v>-1</v>
      </c>
      <c r="O1195" s="19" t="str">
        <f>IF(A1195&gt;'PL2'!$C$2+553,IF(A1195='PL2'!$C$2+554,1,O1194+1), "")</f>
        <v/>
      </c>
    </row>
    <row r="1196" spans="1:15" x14ac:dyDescent="0.55000000000000004">
      <c r="A1196">
        <v>1194</v>
      </c>
      <c r="B1196" s="2">
        <v>41016</v>
      </c>
      <c r="C1196">
        <v>3.7099998444318771E-2</v>
      </c>
      <c r="D1196">
        <v>11.1382999420166</v>
      </c>
      <c r="E1196">
        <v>6756.72021484375</v>
      </c>
      <c r="F1196" s="20">
        <f t="shared" si="56"/>
        <v>22.505616724666464</v>
      </c>
      <c r="G1196">
        <v>4.9759001731872559</v>
      </c>
      <c r="H1196">
        <v>111.9860000610352</v>
      </c>
      <c r="I1196" s="19">
        <f t="shared" si="57"/>
        <v>33620.765287218848</v>
      </c>
      <c r="K1196" s="70">
        <f t="shared" si="54"/>
        <v>-1</v>
      </c>
      <c r="L1196" s="3">
        <f>IF(AND(O1196&gt;0,O1196&lt;366),+'PL2'!$N$3+1,IF(AND(O1196&gt;365,O1196&lt;731),+'PL2'!$O$3+1,IF(AND(O1196&gt;730,O1196&lt;1096),+'PL2'!$P$3+1,IF(AND(O1196&gt;1095,O1196&lt;1461),+'PL2'!$Q$3+1,IF(AND(O1196&gt;1460,O1196&lt;3000),+'PL2'!$R$3+1,0)))))</f>
        <v>0</v>
      </c>
      <c r="M1196" s="3">
        <f>IF(AND(O1196&gt;0,O1196&lt;366),+'PL2'!$N$2+1,IF(AND(O1196&gt;365,O1196&lt;731),+'PL2'!$O$2+1,IF(AND(O1196&gt;730,O1196&lt;1096),+'PL2'!$P$2+1,IF(AND(O1196&gt;1095,O1196&lt;1461),+'PL2'!$Q$2+1,IF(AND(O1196&gt;1460,O1196&lt;1826),+'PL2'!$R$2+1,IF(AND(O1196&gt;1825,O1196&lt;2190),+'PL2'!$S$2+1,0))))))</f>
        <v>0</v>
      </c>
      <c r="N1196" s="70">
        <f t="shared" si="55"/>
        <v>-1</v>
      </c>
      <c r="O1196" s="19" t="str">
        <f>IF(A1196&gt;'PL2'!$C$2+553,IF(A1196='PL2'!$C$2+554,1,O1195+1), "")</f>
        <v/>
      </c>
    </row>
    <row r="1197" spans="1:15" x14ac:dyDescent="0.55000000000000004">
      <c r="A1197">
        <v>1195</v>
      </c>
      <c r="B1197" s="2">
        <v>41017</v>
      </c>
      <c r="C1197">
        <v>3.7200000137090683E-2</v>
      </c>
      <c r="D1197">
        <v>11.1382999420166</v>
      </c>
      <c r="E1197">
        <v>6506.2099609375</v>
      </c>
      <c r="F1197" s="20">
        <f t="shared" si="56"/>
        <v>21.729618765769729</v>
      </c>
      <c r="G1197">
        <v>5.117800235748291</v>
      </c>
      <c r="H1197">
        <v>111.2080001831055</v>
      </c>
      <c r="I1197" s="19">
        <f t="shared" si="57"/>
        <v>33297.482871913817</v>
      </c>
      <c r="K1197" s="70">
        <f t="shared" ref="K1197:K1260" si="58">+L1197^(0.00273972602739726)-1</f>
        <v>-1</v>
      </c>
      <c r="L1197" s="3">
        <f>IF(AND(O1197&gt;0,O1197&lt;366),+'PL2'!$N$3+1,IF(AND(O1197&gt;365,O1197&lt;731),+'PL2'!$O$3+1,IF(AND(O1197&gt;730,O1197&lt;1096),+'PL2'!$P$3+1,IF(AND(O1197&gt;1095,O1197&lt;1461),+'PL2'!$Q$3+1,IF(AND(O1197&gt;1460,O1197&lt;3000),+'PL2'!$R$3+1,0)))))</f>
        <v>0</v>
      </c>
      <c r="M1197" s="3">
        <f>IF(AND(O1197&gt;0,O1197&lt;366),+'PL2'!$N$2+1,IF(AND(O1197&gt;365,O1197&lt;731),+'PL2'!$O$2+1,IF(AND(O1197&gt;730,O1197&lt;1096),+'PL2'!$P$2+1,IF(AND(O1197&gt;1095,O1197&lt;1461),+'PL2'!$Q$2+1,IF(AND(O1197&gt;1460,O1197&lt;1826),+'PL2'!$R$2+1,IF(AND(O1197&gt;1825,O1197&lt;2190),+'PL2'!$S$2+1,0))))))</f>
        <v>0</v>
      </c>
      <c r="N1197" s="70">
        <f t="shared" ref="N1197:N1260" si="59">+M1197^(0.00273972602739726)-1</f>
        <v>-1</v>
      </c>
      <c r="O1197" s="19" t="str">
        <f>IF(A1197&gt;'PL2'!$C$2+553,IF(A1197='PL2'!$C$2+554,1,O1196+1), "")</f>
        <v/>
      </c>
    </row>
    <row r="1198" spans="1:15" x14ac:dyDescent="0.55000000000000004">
      <c r="A1198">
        <v>1196</v>
      </c>
      <c r="B1198" s="2">
        <v>41018</v>
      </c>
      <c r="C1198">
        <v>3.7200000137090683E-2</v>
      </c>
      <c r="D1198">
        <v>12.23639965057373</v>
      </c>
      <c r="E1198">
        <v>7855.85009765625</v>
      </c>
      <c r="F1198" s="20">
        <f t="shared" si="56"/>
        <v>23.88264792381754</v>
      </c>
      <c r="G1198">
        <v>5.137700080871582</v>
      </c>
      <c r="H1198">
        <v>122.70200347900391</v>
      </c>
      <c r="I1198" s="19">
        <f t="shared" si="57"/>
        <v>40361.001682043541</v>
      </c>
      <c r="K1198" s="70">
        <f t="shared" si="58"/>
        <v>-1</v>
      </c>
      <c r="L1198" s="3">
        <f>IF(AND(O1198&gt;0,O1198&lt;366),+'PL2'!$N$3+1,IF(AND(O1198&gt;365,O1198&lt;731),+'PL2'!$O$3+1,IF(AND(O1198&gt;730,O1198&lt;1096),+'PL2'!$P$3+1,IF(AND(O1198&gt;1095,O1198&lt;1461),+'PL2'!$Q$3+1,IF(AND(O1198&gt;1460,O1198&lt;3000),+'PL2'!$R$3+1,0)))))</f>
        <v>0</v>
      </c>
      <c r="M1198" s="3">
        <f>IF(AND(O1198&gt;0,O1198&lt;366),+'PL2'!$N$2+1,IF(AND(O1198&gt;365,O1198&lt;731),+'PL2'!$O$2+1,IF(AND(O1198&gt;730,O1198&lt;1096),+'PL2'!$P$2+1,IF(AND(O1198&gt;1095,O1198&lt;1461),+'PL2'!$Q$2+1,IF(AND(O1198&gt;1460,O1198&lt;1826),+'PL2'!$R$2+1,IF(AND(O1198&gt;1825,O1198&lt;2190),+'PL2'!$S$2+1,0))))))</f>
        <v>0</v>
      </c>
      <c r="N1198" s="70">
        <f t="shared" si="59"/>
        <v>-1</v>
      </c>
      <c r="O1198" s="19" t="str">
        <f>IF(A1198&gt;'PL2'!$C$2+553,IF(A1198='PL2'!$C$2+554,1,O1197+1), "")</f>
        <v/>
      </c>
    </row>
    <row r="1199" spans="1:15" x14ac:dyDescent="0.55000000000000004">
      <c r="A1199">
        <v>1197</v>
      </c>
      <c r="B1199" s="2">
        <v>41019</v>
      </c>
      <c r="C1199">
        <v>3.7200000137090683E-2</v>
      </c>
      <c r="D1199">
        <v>12.23639965057373</v>
      </c>
      <c r="E1199">
        <v>7707.22021484375</v>
      </c>
      <c r="F1199" s="20">
        <f t="shared" si="56"/>
        <v>23.430796740553717</v>
      </c>
      <c r="G1199">
        <v>5.3499999046325684</v>
      </c>
      <c r="H1199">
        <v>125.35500335693359</v>
      </c>
      <c r="I1199" s="19">
        <f t="shared" si="57"/>
        <v>41233.627414396266</v>
      </c>
      <c r="K1199" s="70">
        <f t="shared" si="58"/>
        <v>-1</v>
      </c>
      <c r="L1199" s="3">
        <f>IF(AND(O1199&gt;0,O1199&lt;366),+'PL2'!$N$3+1,IF(AND(O1199&gt;365,O1199&lt;731),+'PL2'!$O$3+1,IF(AND(O1199&gt;730,O1199&lt;1096),+'PL2'!$P$3+1,IF(AND(O1199&gt;1095,O1199&lt;1461),+'PL2'!$Q$3+1,IF(AND(O1199&gt;1460,O1199&lt;3000),+'PL2'!$R$3+1,0)))))</f>
        <v>0</v>
      </c>
      <c r="M1199" s="3">
        <f>IF(AND(O1199&gt;0,O1199&lt;366),+'PL2'!$N$2+1,IF(AND(O1199&gt;365,O1199&lt;731),+'PL2'!$O$2+1,IF(AND(O1199&gt;730,O1199&lt;1096),+'PL2'!$P$2+1,IF(AND(O1199&gt;1095,O1199&lt;1461),+'PL2'!$Q$2+1,IF(AND(O1199&gt;1460,O1199&lt;1826),+'PL2'!$R$2+1,IF(AND(O1199&gt;1825,O1199&lt;2190),+'PL2'!$S$2+1,0))))))</f>
        <v>0</v>
      </c>
      <c r="N1199" s="70">
        <f t="shared" si="59"/>
        <v>-1</v>
      </c>
      <c r="O1199" s="19" t="str">
        <f>IF(A1199&gt;'PL2'!$C$2+553,IF(A1199='PL2'!$C$2+554,1,O1198+1), "")</f>
        <v/>
      </c>
    </row>
    <row r="1200" spans="1:15" x14ac:dyDescent="0.55000000000000004">
      <c r="A1200">
        <v>1198</v>
      </c>
      <c r="B1200" s="2">
        <v>41020</v>
      </c>
      <c r="C1200">
        <v>3.7300001829862588E-2</v>
      </c>
      <c r="D1200">
        <v>11.530500411987299</v>
      </c>
      <c r="E1200">
        <v>7704.93017578125</v>
      </c>
      <c r="F1200" s="20">
        <f t="shared" si="56"/>
        <v>24.924669302021325</v>
      </c>
      <c r="G1200">
        <v>5.2600998878479004</v>
      </c>
      <c r="H1200">
        <v>131.10600280761719</v>
      </c>
      <c r="I1200" s="19">
        <f t="shared" si="57"/>
        <v>40528.702353502857</v>
      </c>
      <c r="K1200" s="70">
        <f t="shared" si="58"/>
        <v>-1</v>
      </c>
      <c r="L1200" s="3">
        <f>IF(AND(O1200&gt;0,O1200&lt;366),+'PL2'!$N$3+1,IF(AND(O1200&gt;365,O1200&lt;731),+'PL2'!$O$3+1,IF(AND(O1200&gt;730,O1200&lt;1096),+'PL2'!$P$3+1,IF(AND(O1200&gt;1095,O1200&lt;1461),+'PL2'!$Q$3+1,IF(AND(O1200&gt;1460,O1200&lt;3000),+'PL2'!$R$3+1,0)))))</f>
        <v>0</v>
      </c>
      <c r="M1200" s="3">
        <f>IF(AND(O1200&gt;0,O1200&lt;366),+'PL2'!$N$2+1,IF(AND(O1200&gt;365,O1200&lt;731),+'PL2'!$O$2+1,IF(AND(O1200&gt;730,O1200&lt;1096),+'PL2'!$P$2+1,IF(AND(O1200&gt;1095,O1200&lt;1461),+'PL2'!$Q$2+1,IF(AND(O1200&gt;1460,O1200&lt;1826),+'PL2'!$R$2+1,IF(AND(O1200&gt;1825,O1200&lt;2190),+'PL2'!$S$2+1,0))))))</f>
        <v>0</v>
      </c>
      <c r="N1200" s="70">
        <f t="shared" si="59"/>
        <v>-1</v>
      </c>
      <c r="O1200" s="19" t="str">
        <f>IF(A1200&gt;'PL2'!$C$2+553,IF(A1200='PL2'!$C$2+554,1,O1199+1), "")</f>
        <v/>
      </c>
    </row>
    <row r="1201" spans="1:15" x14ac:dyDescent="0.55000000000000004">
      <c r="A1201">
        <v>1199</v>
      </c>
      <c r="B1201" s="2">
        <v>41021</v>
      </c>
      <c r="C1201">
        <v>3.7300001829862588E-2</v>
      </c>
      <c r="D1201">
        <v>11.530500411987299</v>
      </c>
      <c r="E1201">
        <v>7004.8701171875</v>
      </c>
      <c r="F1201" s="20">
        <f t="shared" si="56"/>
        <v>22.660045865607945</v>
      </c>
      <c r="G1201">
        <v>5.2034997940063477</v>
      </c>
      <c r="H1201">
        <v>117.91200256347661</v>
      </c>
      <c r="I1201" s="19">
        <f t="shared" si="57"/>
        <v>36449.840211826377</v>
      </c>
      <c r="K1201" s="70">
        <f t="shared" si="58"/>
        <v>-1</v>
      </c>
      <c r="L1201" s="3">
        <f>IF(AND(O1201&gt;0,O1201&lt;366),+'PL2'!$N$3+1,IF(AND(O1201&gt;365,O1201&lt;731),+'PL2'!$O$3+1,IF(AND(O1201&gt;730,O1201&lt;1096),+'PL2'!$P$3+1,IF(AND(O1201&gt;1095,O1201&lt;1461),+'PL2'!$Q$3+1,IF(AND(O1201&gt;1460,O1201&lt;3000),+'PL2'!$R$3+1,0)))))</f>
        <v>0</v>
      </c>
      <c r="M1201" s="3">
        <f>IF(AND(O1201&gt;0,O1201&lt;366),+'PL2'!$N$2+1,IF(AND(O1201&gt;365,O1201&lt;731),+'PL2'!$O$2+1,IF(AND(O1201&gt;730,O1201&lt;1096),+'PL2'!$P$2+1,IF(AND(O1201&gt;1095,O1201&lt;1461),+'PL2'!$Q$2+1,IF(AND(O1201&gt;1460,O1201&lt;1826),+'PL2'!$R$2+1,IF(AND(O1201&gt;1825,O1201&lt;2190),+'PL2'!$S$2+1,0))))))</f>
        <v>0</v>
      </c>
      <c r="N1201" s="70">
        <f t="shared" si="59"/>
        <v>-1</v>
      </c>
      <c r="O1201" s="19" t="str">
        <f>IF(A1201&gt;'PL2'!$C$2+553,IF(A1201='PL2'!$C$2+554,1,O1200+1), "")</f>
        <v/>
      </c>
    </row>
    <row r="1202" spans="1:15" x14ac:dyDescent="0.55000000000000004">
      <c r="A1202">
        <v>1200</v>
      </c>
      <c r="B1202" s="2">
        <v>41022</v>
      </c>
      <c r="C1202">
        <v>3.7300001829862588E-2</v>
      </c>
      <c r="D1202">
        <v>11.60890007019043</v>
      </c>
      <c r="E1202">
        <v>6754.27978515625</v>
      </c>
      <c r="F1202" s="20">
        <f t="shared" si="56"/>
        <v>21.701853476424951</v>
      </c>
      <c r="G1202">
        <v>4.9600000381469727</v>
      </c>
      <c r="H1202">
        <v>107.640998840332</v>
      </c>
      <c r="I1202" s="19">
        <f t="shared" si="57"/>
        <v>33501.227992030326</v>
      </c>
      <c r="K1202" s="70">
        <f t="shared" si="58"/>
        <v>-1</v>
      </c>
      <c r="L1202" s="3">
        <f>IF(AND(O1202&gt;0,O1202&lt;366),+'PL2'!$N$3+1,IF(AND(O1202&gt;365,O1202&lt;731),+'PL2'!$O$3+1,IF(AND(O1202&gt;730,O1202&lt;1096),+'PL2'!$P$3+1,IF(AND(O1202&gt;1095,O1202&lt;1461),+'PL2'!$Q$3+1,IF(AND(O1202&gt;1460,O1202&lt;3000),+'PL2'!$R$3+1,0)))))</f>
        <v>0</v>
      </c>
      <c r="M1202" s="3">
        <f>IF(AND(O1202&gt;0,O1202&lt;366),+'PL2'!$N$2+1,IF(AND(O1202&gt;365,O1202&lt;731),+'PL2'!$O$2+1,IF(AND(O1202&gt;730,O1202&lt;1096),+'PL2'!$P$2+1,IF(AND(O1202&gt;1095,O1202&lt;1461),+'PL2'!$Q$2+1,IF(AND(O1202&gt;1460,O1202&lt;1826),+'PL2'!$R$2+1,IF(AND(O1202&gt;1825,O1202&lt;2190),+'PL2'!$S$2+1,0))))))</f>
        <v>0</v>
      </c>
      <c r="N1202" s="70">
        <f t="shared" si="59"/>
        <v>-1</v>
      </c>
      <c r="O1202" s="19" t="str">
        <f>IF(A1202&gt;'PL2'!$C$2+553,IF(A1202='PL2'!$C$2+554,1,O1201+1), "")</f>
        <v/>
      </c>
    </row>
    <row r="1203" spans="1:15" x14ac:dyDescent="0.55000000000000004">
      <c r="A1203">
        <v>1201</v>
      </c>
      <c r="B1203" s="2">
        <v>41023</v>
      </c>
      <c r="C1203">
        <v>3.7399999797344208E-2</v>
      </c>
      <c r="D1203">
        <v>11.60890007019043</v>
      </c>
      <c r="E1203">
        <v>6906.56005859375</v>
      </c>
      <c r="F1203" s="20">
        <f t="shared" si="56"/>
        <v>22.250630398226409</v>
      </c>
      <c r="G1203">
        <v>5.0981998443603516</v>
      </c>
      <c r="H1203">
        <v>113.43800354003911</v>
      </c>
      <c r="I1203" s="19">
        <f t="shared" si="57"/>
        <v>35211.023415788077</v>
      </c>
      <c r="K1203" s="70">
        <f t="shared" si="58"/>
        <v>-1</v>
      </c>
      <c r="L1203" s="3">
        <f>IF(AND(O1203&gt;0,O1203&lt;366),+'PL2'!$N$3+1,IF(AND(O1203&gt;365,O1203&lt;731),+'PL2'!$O$3+1,IF(AND(O1203&gt;730,O1203&lt;1096),+'PL2'!$P$3+1,IF(AND(O1203&gt;1095,O1203&lt;1461),+'PL2'!$Q$3+1,IF(AND(O1203&gt;1460,O1203&lt;3000),+'PL2'!$R$3+1,0)))))</f>
        <v>0</v>
      </c>
      <c r="M1203" s="3">
        <f>IF(AND(O1203&gt;0,O1203&lt;366),+'PL2'!$N$2+1,IF(AND(O1203&gt;365,O1203&lt;731),+'PL2'!$O$2+1,IF(AND(O1203&gt;730,O1203&lt;1096),+'PL2'!$P$2+1,IF(AND(O1203&gt;1095,O1203&lt;1461),+'PL2'!$Q$2+1,IF(AND(O1203&gt;1460,O1203&lt;1826),+'PL2'!$R$2+1,IF(AND(O1203&gt;1825,O1203&lt;2190),+'PL2'!$S$2+1,0))))))</f>
        <v>0</v>
      </c>
      <c r="N1203" s="70">
        <f t="shared" si="59"/>
        <v>-1</v>
      </c>
      <c r="O1203" s="19" t="str">
        <f>IF(A1203&gt;'PL2'!$C$2+553,IF(A1203='PL2'!$C$2+554,1,O1202+1), "")</f>
        <v/>
      </c>
    </row>
    <row r="1204" spans="1:15" x14ac:dyDescent="0.55000000000000004">
      <c r="A1204">
        <v>1202</v>
      </c>
      <c r="B1204" s="2">
        <v>41024</v>
      </c>
      <c r="C1204">
        <v>3.7399999797344208E-2</v>
      </c>
      <c r="D1204">
        <v>10.82450008392334</v>
      </c>
      <c r="E1204">
        <v>6355.52978515625</v>
      </c>
      <c r="F1204" s="20">
        <f t="shared" si="56"/>
        <v>21.9591492294308</v>
      </c>
      <c r="G1204">
        <v>5.1318001747131348</v>
      </c>
      <c r="H1204">
        <v>112.69000244140619</v>
      </c>
      <c r="I1204" s="19">
        <f t="shared" si="57"/>
        <v>32615.308861859376</v>
      </c>
      <c r="K1204" s="70">
        <f t="shared" si="58"/>
        <v>-1</v>
      </c>
      <c r="L1204" s="3">
        <f>IF(AND(O1204&gt;0,O1204&lt;366),+'PL2'!$N$3+1,IF(AND(O1204&gt;365,O1204&lt;731),+'PL2'!$O$3+1,IF(AND(O1204&gt;730,O1204&lt;1096),+'PL2'!$P$3+1,IF(AND(O1204&gt;1095,O1204&lt;1461),+'PL2'!$Q$3+1,IF(AND(O1204&gt;1460,O1204&lt;3000),+'PL2'!$R$3+1,0)))))</f>
        <v>0</v>
      </c>
      <c r="M1204" s="3">
        <f>IF(AND(O1204&gt;0,O1204&lt;366),+'PL2'!$N$2+1,IF(AND(O1204&gt;365,O1204&lt;731),+'PL2'!$O$2+1,IF(AND(O1204&gt;730,O1204&lt;1096),+'PL2'!$P$2+1,IF(AND(O1204&gt;1095,O1204&lt;1461),+'PL2'!$Q$2+1,IF(AND(O1204&gt;1460,O1204&lt;1826),+'PL2'!$R$2+1,IF(AND(O1204&gt;1825,O1204&lt;2190),+'PL2'!$S$2+1,0))))))</f>
        <v>0</v>
      </c>
      <c r="N1204" s="70">
        <f t="shared" si="59"/>
        <v>-1</v>
      </c>
      <c r="O1204" s="19" t="str">
        <f>IF(A1204&gt;'PL2'!$C$2+553,IF(A1204='PL2'!$C$2+554,1,O1203+1), "")</f>
        <v/>
      </c>
    </row>
    <row r="1205" spans="1:15" x14ac:dyDescent="0.55000000000000004">
      <c r="A1205">
        <v>1203</v>
      </c>
      <c r="B1205" s="2">
        <v>41025</v>
      </c>
      <c r="C1205">
        <v>3.7399999797344208E-2</v>
      </c>
      <c r="D1205">
        <v>10.82450008392334</v>
      </c>
      <c r="E1205">
        <v>7762.41015625</v>
      </c>
      <c r="F1205" s="20">
        <f t="shared" si="56"/>
        <v>26.820096634470001</v>
      </c>
      <c r="G1205">
        <v>5.097599983215332</v>
      </c>
      <c r="H1205">
        <v>136.71800231933591</v>
      </c>
      <c r="I1205" s="19">
        <f t="shared" si="57"/>
        <v>39569.661882210523</v>
      </c>
      <c r="K1205" s="70">
        <f t="shared" si="58"/>
        <v>-1</v>
      </c>
      <c r="L1205" s="3">
        <f>IF(AND(O1205&gt;0,O1205&lt;366),+'PL2'!$N$3+1,IF(AND(O1205&gt;365,O1205&lt;731),+'PL2'!$O$3+1,IF(AND(O1205&gt;730,O1205&lt;1096),+'PL2'!$P$3+1,IF(AND(O1205&gt;1095,O1205&lt;1461),+'PL2'!$Q$3+1,IF(AND(O1205&gt;1460,O1205&lt;3000),+'PL2'!$R$3+1,0)))))</f>
        <v>0</v>
      </c>
      <c r="M1205" s="3">
        <f>IF(AND(O1205&gt;0,O1205&lt;366),+'PL2'!$N$2+1,IF(AND(O1205&gt;365,O1205&lt;731),+'PL2'!$O$2+1,IF(AND(O1205&gt;730,O1205&lt;1096),+'PL2'!$P$2+1,IF(AND(O1205&gt;1095,O1205&lt;1461),+'PL2'!$Q$2+1,IF(AND(O1205&gt;1460,O1205&lt;1826),+'PL2'!$R$2+1,IF(AND(O1205&gt;1825,O1205&lt;2190),+'PL2'!$S$2+1,0))))))</f>
        <v>0</v>
      </c>
      <c r="N1205" s="70">
        <f t="shared" si="59"/>
        <v>-1</v>
      </c>
      <c r="O1205" s="19" t="str">
        <f>IF(A1205&gt;'PL2'!$C$2+553,IF(A1205='PL2'!$C$2+554,1,O1204+1), "")</f>
        <v/>
      </c>
    </row>
    <row r="1206" spans="1:15" x14ac:dyDescent="0.55000000000000004">
      <c r="A1206">
        <v>1204</v>
      </c>
      <c r="B1206" s="2">
        <v>41026</v>
      </c>
      <c r="C1206">
        <v>3.7500001490116119E-2</v>
      </c>
      <c r="D1206">
        <v>9.8832502365112305</v>
      </c>
      <c r="E1206">
        <v>6756.89013671875</v>
      </c>
      <c r="F1206" s="20">
        <f t="shared" si="56"/>
        <v>25.637658071171931</v>
      </c>
      <c r="G1206">
        <v>5.1094999313354492</v>
      </c>
      <c r="H1206">
        <v>130.9960021972656</v>
      </c>
      <c r="I1206" s="19">
        <f t="shared" si="57"/>
        <v>34524.329689605627</v>
      </c>
      <c r="K1206" s="70">
        <f t="shared" si="58"/>
        <v>-1</v>
      </c>
      <c r="L1206" s="3">
        <f>IF(AND(O1206&gt;0,O1206&lt;366),+'PL2'!$N$3+1,IF(AND(O1206&gt;365,O1206&lt;731),+'PL2'!$O$3+1,IF(AND(O1206&gt;730,O1206&lt;1096),+'PL2'!$P$3+1,IF(AND(O1206&gt;1095,O1206&lt;1461),+'PL2'!$Q$3+1,IF(AND(O1206&gt;1460,O1206&lt;3000),+'PL2'!$R$3+1,0)))))</f>
        <v>0</v>
      </c>
      <c r="M1206" s="3">
        <f>IF(AND(O1206&gt;0,O1206&lt;366),+'PL2'!$N$2+1,IF(AND(O1206&gt;365,O1206&lt;731),+'PL2'!$O$2+1,IF(AND(O1206&gt;730,O1206&lt;1096),+'PL2'!$P$2+1,IF(AND(O1206&gt;1095,O1206&lt;1461),+'PL2'!$Q$2+1,IF(AND(O1206&gt;1460,O1206&lt;1826),+'PL2'!$R$2+1,IF(AND(O1206&gt;1825,O1206&lt;2190),+'PL2'!$S$2+1,0))))))</f>
        <v>0</v>
      </c>
      <c r="N1206" s="70">
        <f t="shared" si="59"/>
        <v>-1</v>
      </c>
      <c r="O1206" s="19" t="str">
        <f>IF(A1206&gt;'PL2'!$C$2+553,IF(A1206='PL2'!$C$2+554,1,O1205+1), "")</f>
        <v/>
      </c>
    </row>
    <row r="1207" spans="1:15" x14ac:dyDescent="0.55000000000000004">
      <c r="A1207">
        <v>1205</v>
      </c>
      <c r="B1207" s="2">
        <v>41027</v>
      </c>
      <c r="C1207">
        <v>3.7500001490116119E-2</v>
      </c>
      <c r="D1207">
        <v>9.8832502365112305</v>
      </c>
      <c r="E1207">
        <v>7606.8701171875</v>
      </c>
      <c r="F1207" s="20">
        <f t="shared" si="56"/>
        <v>28.862735831157753</v>
      </c>
      <c r="G1207">
        <v>4.9794001579284668</v>
      </c>
      <c r="H1207">
        <v>143.718994140625</v>
      </c>
      <c r="I1207" s="19">
        <f t="shared" si="57"/>
        <v>37877.650262864772</v>
      </c>
      <c r="K1207" s="70">
        <f t="shared" si="58"/>
        <v>-1</v>
      </c>
      <c r="L1207" s="3">
        <f>IF(AND(O1207&gt;0,O1207&lt;366),+'PL2'!$N$3+1,IF(AND(O1207&gt;365,O1207&lt;731),+'PL2'!$O$3+1,IF(AND(O1207&gt;730,O1207&lt;1096),+'PL2'!$P$3+1,IF(AND(O1207&gt;1095,O1207&lt;1461),+'PL2'!$Q$3+1,IF(AND(O1207&gt;1460,O1207&lt;3000),+'PL2'!$R$3+1,0)))))</f>
        <v>0</v>
      </c>
      <c r="M1207" s="3">
        <f>IF(AND(O1207&gt;0,O1207&lt;366),+'PL2'!$N$2+1,IF(AND(O1207&gt;365,O1207&lt;731),+'PL2'!$O$2+1,IF(AND(O1207&gt;730,O1207&lt;1096),+'PL2'!$P$2+1,IF(AND(O1207&gt;1095,O1207&lt;1461),+'PL2'!$Q$2+1,IF(AND(O1207&gt;1460,O1207&lt;1826),+'PL2'!$R$2+1,IF(AND(O1207&gt;1825,O1207&lt;2190),+'PL2'!$S$2+1,0))))))</f>
        <v>0</v>
      </c>
      <c r="N1207" s="70">
        <f t="shared" si="59"/>
        <v>-1</v>
      </c>
      <c r="O1207" s="19" t="str">
        <f>IF(A1207&gt;'PL2'!$C$2+553,IF(A1207='PL2'!$C$2+554,1,O1206+1), "")</f>
        <v/>
      </c>
    </row>
    <row r="1208" spans="1:15" x14ac:dyDescent="0.55000000000000004">
      <c r="A1208">
        <v>1206</v>
      </c>
      <c r="B1208" s="2">
        <v>41028</v>
      </c>
      <c r="C1208">
        <v>3.7500001490116119E-2</v>
      </c>
      <c r="D1208">
        <v>12.44869995117188</v>
      </c>
      <c r="E1208">
        <v>8954.0595703125</v>
      </c>
      <c r="F1208" s="20">
        <f t="shared" si="56"/>
        <v>26.972876569147147</v>
      </c>
      <c r="G1208">
        <v>4.9043998718261719</v>
      </c>
      <c r="H1208">
        <v>132.28599548339841</v>
      </c>
      <c r="I1208" s="19">
        <f t="shared" si="57"/>
        <v>43914.288608964533</v>
      </c>
      <c r="K1208" s="70">
        <f t="shared" si="58"/>
        <v>-1</v>
      </c>
      <c r="L1208" s="3">
        <f>IF(AND(O1208&gt;0,O1208&lt;366),+'PL2'!$N$3+1,IF(AND(O1208&gt;365,O1208&lt;731),+'PL2'!$O$3+1,IF(AND(O1208&gt;730,O1208&lt;1096),+'PL2'!$P$3+1,IF(AND(O1208&gt;1095,O1208&lt;1461),+'PL2'!$Q$3+1,IF(AND(O1208&gt;1460,O1208&lt;3000),+'PL2'!$R$3+1,0)))))</f>
        <v>0</v>
      </c>
      <c r="M1208" s="3">
        <f>IF(AND(O1208&gt;0,O1208&lt;366),+'PL2'!$N$2+1,IF(AND(O1208&gt;365,O1208&lt;731),+'PL2'!$O$2+1,IF(AND(O1208&gt;730,O1208&lt;1096),+'PL2'!$P$2+1,IF(AND(O1208&gt;1095,O1208&lt;1461),+'PL2'!$Q$2+1,IF(AND(O1208&gt;1460,O1208&lt;1826),+'PL2'!$R$2+1,IF(AND(O1208&gt;1825,O1208&lt;2190),+'PL2'!$S$2+1,0))))))</f>
        <v>0</v>
      </c>
      <c r="N1208" s="70">
        <f t="shared" si="59"/>
        <v>-1</v>
      </c>
      <c r="O1208" s="19" t="str">
        <f>IF(A1208&gt;'PL2'!$C$2+553,IF(A1208='PL2'!$C$2+554,1,O1207+1), "")</f>
        <v/>
      </c>
    </row>
    <row r="1209" spans="1:15" x14ac:dyDescent="0.55000000000000004">
      <c r="A1209">
        <v>1207</v>
      </c>
      <c r="B1209" s="2">
        <v>41029</v>
      </c>
      <c r="C1209">
        <v>3.7599999457597733E-2</v>
      </c>
      <c r="D1209">
        <v>12.44869995117188</v>
      </c>
      <c r="E1209">
        <v>8955.1298828125</v>
      </c>
      <c r="F1209" s="20">
        <f t="shared" si="56"/>
        <v>27.04803554243993</v>
      </c>
      <c r="G1209">
        <v>4.9491000175476074</v>
      </c>
      <c r="H1209">
        <v>133.8630065917969</v>
      </c>
      <c r="I1209" s="19">
        <f t="shared" si="57"/>
        <v>44319.833460168447</v>
      </c>
      <c r="K1209" s="70">
        <f t="shared" si="58"/>
        <v>-1</v>
      </c>
      <c r="L1209" s="3">
        <f>IF(AND(O1209&gt;0,O1209&lt;366),+'PL2'!$N$3+1,IF(AND(O1209&gt;365,O1209&lt;731),+'PL2'!$O$3+1,IF(AND(O1209&gt;730,O1209&lt;1096),+'PL2'!$P$3+1,IF(AND(O1209&gt;1095,O1209&lt;1461),+'PL2'!$Q$3+1,IF(AND(O1209&gt;1460,O1209&lt;3000),+'PL2'!$R$3+1,0)))))</f>
        <v>0</v>
      </c>
      <c r="M1209" s="3">
        <f>IF(AND(O1209&gt;0,O1209&lt;366),+'PL2'!$N$2+1,IF(AND(O1209&gt;365,O1209&lt;731),+'PL2'!$O$2+1,IF(AND(O1209&gt;730,O1209&lt;1096),+'PL2'!$P$2+1,IF(AND(O1209&gt;1095,O1209&lt;1461),+'PL2'!$Q$2+1,IF(AND(O1209&gt;1460,O1209&lt;1826),+'PL2'!$R$2+1,IF(AND(O1209&gt;1825,O1209&lt;2190),+'PL2'!$S$2+1,0))))))</f>
        <v>0</v>
      </c>
      <c r="N1209" s="70">
        <f t="shared" si="59"/>
        <v>-1</v>
      </c>
      <c r="O1209" s="19" t="str">
        <f>IF(A1209&gt;'PL2'!$C$2+553,IF(A1209='PL2'!$C$2+554,1,O1208+1), "")</f>
        <v/>
      </c>
    </row>
    <row r="1210" spans="1:15" x14ac:dyDescent="0.55000000000000004">
      <c r="A1210">
        <v>1208</v>
      </c>
      <c r="B1210" s="2">
        <v>41030</v>
      </c>
      <c r="C1210">
        <v>3.7599999457597733E-2</v>
      </c>
      <c r="D1210">
        <v>13.423600196838381</v>
      </c>
      <c r="E1210">
        <v>8506.73046875</v>
      </c>
      <c r="F1210" s="20">
        <f t="shared" si="56"/>
        <v>23.827665925737577</v>
      </c>
      <c r="G1210">
        <v>5</v>
      </c>
      <c r="H1210">
        <v>119.13800048828119</v>
      </c>
      <c r="I1210" s="19">
        <f t="shared" si="57"/>
        <v>42533.65234375</v>
      </c>
      <c r="K1210" s="70">
        <f t="shared" si="58"/>
        <v>-1</v>
      </c>
      <c r="L1210" s="3">
        <f>IF(AND(O1210&gt;0,O1210&lt;366),+'PL2'!$N$3+1,IF(AND(O1210&gt;365,O1210&lt;731),+'PL2'!$O$3+1,IF(AND(O1210&gt;730,O1210&lt;1096),+'PL2'!$P$3+1,IF(AND(O1210&gt;1095,O1210&lt;1461),+'PL2'!$Q$3+1,IF(AND(O1210&gt;1460,O1210&lt;3000),+'PL2'!$R$3+1,0)))))</f>
        <v>0</v>
      </c>
      <c r="M1210" s="3">
        <f>IF(AND(O1210&gt;0,O1210&lt;366),+'PL2'!$N$2+1,IF(AND(O1210&gt;365,O1210&lt;731),+'PL2'!$O$2+1,IF(AND(O1210&gt;730,O1210&lt;1096),+'PL2'!$P$2+1,IF(AND(O1210&gt;1095,O1210&lt;1461),+'PL2'!$Q$2+1,IF(AND(O1210&gt;1460,O1210&lt;1826),+'PL2'!$R$2+1,IF(AND(O1210&gt;1825,O1210&lt;2190),+'PL2'!$S$2+1,0))))))</f>
        <v>0</v>
      </c>
      <c r="N1210" s="70">
        <f t="shared" si="59"/>
        <v>-1</v>
      </c>
      <c r="O1210" s="19" t="str">
        <f>IF(A1210&gt;'PL2'!$C$2+553,IF(A1210='PL2'!$C$2+554,1,O1209+1), "")</f>
        <v/>
      </c>
    </row>
    <row r="1211" spans="1:15" x14ac:dyDescent="0.55000000000000004">
      <c r="A1211">
        <v>1209</v>
      </c>
      <c r="B1211" s="2">
        <v>41031</v>
      </c>
      <c r="C1211">
        <v>3.7599999457597733E-2</v>
      </c>
      <c r="D1211">
        <v>13.423600196838381</v>
      </c>
      <c r="E1211">
        <v>7506.93017578125</v>
      </c>
      <c r="F1211" s="20">
        <f t="shared" si="56"/>
        <v>21.027188414333065</v>
      </c>
      <c r="G1211">
        <v>5.073699951171875</v>
      </c>
      <c r="H1211">
        <v>106.6859970092773</v>
      </c>
      <c r="I1211" s="19">
        <f t="shared" si="57"/>
        <v>38087.911266312003</v>
      </c>
      <c r="K1211" s="70">
        <f t="shared" si="58"/>
        <v>-1</v>
      </c>
      <c r="L1211" s="3">
        <f>IF(AND(O1211&gt;0,O1211&lt;366),+'PL2'!$N$3+1,IF(AND(O1211&gt;365,O1211&lt;731),+'PL2'!$O$3+1,IF(AND(O1211&gt;730,O1211&lt;1096),+'PL2'!$P$3+1,IF(AND(O1211&gt;1095,O1211&lt;1461),+'PL2'!$Q$3+1,IF(AND(O1211&gt;1460,O1211&lt;3000),+'PL2'!$R$3+1,0)))))</f>
        <v>0</v>
      </c>
      <c r="M1211" s="3">
        <f>IF(AND(O1211&gt;0,O1211&lt;366),+'PL2'!$N$2+1,IF(AND(O1211&gt;365,O1211&lt;731),+'PL2'!$O$2+1,IF(AND(O1211&gt;730,O1211&lt;1096),+'PL2'!$P$2+1,IF(AND(O1211&gt;1095,O1211&lt;1461),+'PL2'!$Q$2+1,IF(AND(O1211&gt;1460,O1211&lt;1826),+'PL2'!$R$2+1,IF(AND(O1211&gt;1825,O1211&lt;2190),+'PL2'!$S$2+1,0))))))</f>
        <v>0</v>
      </c>
      <c r="N1211" s="70">
        <f t="shared" si="59"/>
        <v>-1</v>
      </c>
      <c r="O1211" s="19" t="str">
        <f>IF(A1211&gt;'PL2'!$C$2+553,IF(A1211='PL2'!$C$2+554,1,O1210+1), "")</f>
        <v/>
      </c>
    </row>
    <row r="1212" spans="1:15" x14ac:dyDescent="0.55000000000000004">
      <c r="A1212">
        <v>1210</v>
      </c>
      <c r="B1212" s="2">
        <v>41032</v>
      </c>
      <c r="C1212">
        <v>3.7700001150369637E-2</v>
      </c>
      <c r="D1212">
        <v>12.44869995117188</v>
      </c>
      <c r="E1212">
        <v>7861.2998046875</v>
      </c>
      <c r="F1212" s="20">
        <f t="shared" si="56"/>
        <v>23.807386541774584</v>
      </c>
      <c r="G1212">
        <v>5.1343998908996582</v>
      </c>
      <c r="H1212">
        <v>122.23699951171881</v>
      </c>
      <c r="I1212" s="19">
        <f t="shared" si="57"/>
        <v>40363.056859517004</v>
      </c>
      <c r="K1212" s="70">
        <f t="shared" si="58"/>
        <v>-1</v>
      </c>
      <c r="L1212" s="3">
        <f>IF(AND(O1212&gt;0,O1212&lt;366),+'PL2'!$N$3+1,IF(AND(O1212&gt;365,O1212&lt;731),+'PL2'!$O$3+1,IF(AND(O1212&gt;730,O1212&lt;1096),+'PL2'!$P$3+1,IF(AND(O1212&gt;1095,O1212&lt;1461),+'PL2'!$Q$3+1,IF(AND(O1212&gt;1460,O1212&lt;3000),+'PL2'!$R$3+1,0)))))</f>
        <v>0</v>
      </c>
      <c r="M1212" s="3">
        <f>IF(AND(O1212&gt;0,O1212&lt;366),+'PL2'!$N$2+1,IF(AND(O1212&gt;365,O1212&lt;731),+'PL2'!$O$2+1,IF(AND(O1212&gt;730,O1212&lt;1096),+'PL2'!$P$2+1,IF(AND(O1212&gt;1095,O1212&lt;1461),+'PL2'!$Q$2+1,IF(AND(O1212&gt;1460,O1212&lt;1826),+'PL2'!$R$2+1,IF(AND(O1212&gt;1825,O1212&lt;2190),+'PL2'!$S$2+1,0))))))</f>
        <v>0</v>
      </c>
      <c r="N1212" s="70">
        <f t="shared" si="59"/>
        <v>-1</v>
      </c>
      <c r="O1212" s="19" t="str">
        <f>IF(A1212&gt;'PL2'!$C$2+553,IF(A1212='PL2'!$C$2+554,1,O1211+1), "")</f>
        <v/>
      </c>
    </row>
    <row r="1213" spans="1:15" x14ac:dyDescent="0.55000000000000004">
      <c r="A1213">
        <v>1211</v>
      </c>
      <c r="B1213" s="2">
        <v>41033</v>
      </c>
      <c r="C1213">
        <v>3.7700001150369637E-2</v>
      </c>
      <c r="D1213">
        <v>12.44869995117188</v>
      </c>
      <c r="E1213">
        <v>8060.4599609375</v>
      </c>
      <c r="F1213" s="20">
        <f t="shared" si="56"/>
        <v>24.410528889905965</v>
      </c>
      <c r="G1213">
        <v>5.0669999122619629</v>
      </c>
      <c r="H1213">
        <v>123.68800354003911</v>
      </c>
      <c r="I1213" s="19">
        <f t="shared" si="57"/>
        <v>40842.349914861377</v>
      </c>
      <c r="K1213" s="70">
        <f t="shared" si="58"/>
        <v>-1</v>
      </c>
      <c r="L1213" s="3">
        <f>IF(AND(O1213&gt;0,O1213&lt;366),+'PL2'!$N$3+1,IF(AND(O1213&gt;365,O1213&lt;731),+'PL2'!$O$3+1,IF(AND(O1213&gt;730,O1213&lt;1096),+'PL2'!$P$3+1,IF(AND(O1213&gt;1095,O1213&lt;1461),+'PL2'!$Q$3+1,IF(AND(O1213&gt;1460,O1213&lt;3000),+'PL2'!$R$3+1,0)))))</f>
        <v>0</v>
      </c>
      <c r="M1213" s="3">
        <f>IF(AND(O1213&gt;0,O1213&lt;366),+'PL2'!$N$2+1,IF(AND(O1213&gt;365,O1213&lt;731),+'PL2'!$O$2+1,IF(AND(O1213&gt;730,O1213&lt;1096),+'PL2'!$P$2+1,IF(AND(O1213&gt;1095,O1213&lt;1461),+'PL2'!$Q$2+1,IF(AND(O1213&gt;1460,O1213&lt;1826),+'PL2'!$R$2+1,IF(AND(O1213&gt;1825,O1213&lt;2190),+'PL2'!$S$2+1,0))))))</f>
        <v>0</v>
      </c>
      <c r="N1213" s="70">
        <f t="shared" si="59"/>
        <v>-1</v>
      </c>
      <c r="O1213" s="19" t="str">
        <f>IF(A1213&gt;'PL2'!$C$2+553,IF(A1213='PL2'!$C$2+554,1,O1212+1), "")</f>
        <v/>
      </c>
    </row>
    <row r="1214" spans="1:15" x14ac:dyDescent="0.55000000000000004">
      <c r="A1214">
        <v>1212</v>
      </c>
      <c r="B1214" s="2">
        <v>41034</v>
      </c>
      <c r="C1214">
        <v>3.7700001150369637E-2</v>
      </c>
      <c r="D1214">
        <v>11.698800086975099</v>
      </c>
      <c r="E1214">
        <v>8357.8701171875</v>
      </c>
      <c r="F1214" s="20">
        <f t="shared" si="56"/>
        <v>26.933677872093671</v>
      </c>
      <c r="G1214">
        <v>5.0770001411437988</v>
      </c>
      <c r="H1214">
        <v>136.74200439453119</v>
      </c>
      <c r="I1214" s="19">
        <f t="shared" si="57"/>
        <v>42432.907764622476</v>
      </c>
      <c r="K1214" s="70">
        <f t="shared" si="58"/>
        <v>-1</v>
      </c>
      <c r="L1214" s="3">
        <f>IF(AND(O1214&gt;0,O1214&lt;366),+'PL2'!$N$3+1,IF(AND(O1214&gt;365,O1214&lt;731),+'PL2'!$O$3+1,IF(AND(O1214&gt;730,O1214&lt;1096),+'PL2'!$P$3+1,IF(AND(O1214&gt;1095,O1214&lt;1461),+'PL2'!$Q$3+1,IF(AND(O1214&gt;1460,O1214&lt;3000),+'PL2'!$R$3+1,0)))))</f>
        <v>0</v>
      </c>
      <c r="M1214" s="3">
        <f>IF(AND(O1214&gt;0,O1214&lt;366),+'PL2'!$N$2+1,IF(AND(O1214&gt;365,O1214&lt;731),+'PL2'!$O$2+1,IF(AND(O1214&gt;730,O1214&lt;1096),+'PL2'!$P$2+1,IF(AND(O1214&gt;1095,O1214&lt;1461),+'PL2'!$Q$2+1,IF(AND(O1214&gt;1460,O1214&lt;1826),+'PL2'!$R$2+1,IF(AND(O1214&gt;1825,O1214&lt;2190),+'PL2'!$S$2+1,0))))))</f>
        <v>0</v>
      </c>
      <c r="N1214" s="70">
        <f t="shared" si="59"/>
        <v>-1</v>
      </c>
      <c r="O1214" s="19" t="str">
        <f>IF(A1214&gt;'PL2'!$C$2+553,IF(A1214='PL2'!$C$2+554,1,O1213+1), "")</f>
        <v/>
      </c>
    </row>
    <row r="1215" spans="1:15" x14ac:dyDescent="0.55000000000000004">
      <c r="A1215">
        <v>1213</v>
      </c>
      <c r="B1215" s="2">
        <v>41035</v>
      </c>
      <c r="C1215">
        <v>3.7799999117851257E-2</v>
      </c>
      <c r="D1215">
        <v>11.698800086975099</v>
      </c>
      <c r="E1215">
        <v>8207.3603515625</v>
      </c>
      <c r="F1215" s="20">
        <f t="shared" si="56"/>
        <v>26.518806351290223</v>
      </c>
      <c r="G1215">
        <v>5.0499000549316406</v>
      </c>
      <c r="H1215">
        <v>133.91700744628909</v>
      </c>
      <c r="I1215" s="19">
        <f t="shared" si="57"/>
        <v>41446.349490199238</v>
      </c>
      <c r="K1215" s="70">
        <f t="shared" si="58"/>
        <v>-1</v>
      </c>
      <c r="L1215" s="3">
        <f>IF(AND(O1215&gt;0,O1215&lt;366),+'PL2'!$N$3+1,IF(AND(O1215&gt;365,O1215&lt;731),+'PL2'!$O$3+1,IF(AND(O1215&gt;730,O1215&lt;1096),+'PL2'!$P$3+1,IF(AND(O1215&gt;1095,O1215&lt;1461),+'PL2'!$Q$3+1,IF(AND(O1215&gt;1460,O1215&lt;3000),+'PL2'!$R$3+1,0)))))</f>
        <v>0</v>
      </c>
      <c r="M1215" s="3">
        <f>IF(AND(O1215&gt;0,O1215&lt;366),+'PL2'!$N$2+1,IF(AND(O1215&gt;365,O1215&lt;731),+'PL2'!$O$2+1,IF(AND(O1215&gt;730,O1215&lt;1096),+'PL2'!$P$2+1,IF(AND(O1215&gt;1095,O1215&lt;1461),+'PL2'!$Q$2+1,IF(AND(O1215&gt;1460,O1215&lt;1826),+'PL2'!$R$2+1,IF(AND(O1215&gt;1825,O1215&lt;2190),+'PL2'!$S$2+1,0))))))</f>
        <v>0</v>
      </c>
      <c r="N1215" s="70">
        <f t="shared" si="59"/>
        <v>-1</v>
      </c>
      <c r="O1215" s="19" t="str">
        <f>IF(A1215&gt;'PL2'!$C$2+553,IF(A1215='PL2'!$C$2+554,1,O1214+1), "")</f>
        <v/>
      </c>
    </row>
    <row r="1216" spans="1:15" x14ac:dyDescent="0.55000000000000004">
      <c r="A1216">
        <v>1214</v>
      </c>
      <c r="B1216" s="2">
        <v>41036</v>
      </c>
      <c r="C1216">
        <v>3.7799999117851257E-2</v>
      </c>
      <c r="D1216">
        <v>12.82369995117188</v>
      </c>
      <c r="E1216">
        <v>8513.490234375</v>
      </c>
      <c r="F1216" s="20">
        <f t="shared" si="56"/>
        <v>25.094935515845567</v>
      </c>
      <c r="G1216">
        <v>5.059999942779541</v>
      </c>
      <c r="H1216">
        <v>126.98000335693359</v>
      </c>
      <c r="I1216" s="19">
        <f t="shared" si="57"/>
        <v>43078.260098791681</v>
      </c>
      <c r="K1216" s="70">
        <f t="shared" si="58"/>
        <v>-1</v>
      </c>
      <c r="L1216" s="3">
        <f>IF(AND(O1216&gt;0,O1216&lt;366),+'PL2'!$N$3+1,IF(AND(O1216&gt;365,O1216&lt;731),+'PL2'!$O$3+1,IF(AND(O1216&gt;730,O1216&lt;1096),+'PL2'!$P$3+1,IF(AND(O1216&gt;1095,O1216&lt;1461),+'PL2'!$Q$3+1,IF(AND(O1216&gt;1460,O1216&lt;3000),+'PL2'!$R$3+1,0)))))</f>
        <v>0</v>
      </c>
      <c r="M1216" s="3">
        <f>IF(AND(O1216&gt;0,O1216&lt;366),+'PL2'!$N$2+1,IF(AND(O1216&gt;365,O1216&lt;731),+'PL2'!$O$2+1,IF(AND(O1216&gt;730,O1216&lt;1096),+'PL2'!$P$2+1,IF(AND(O1216&gt;1095,O1216&lt;1461),+'PL2'!$Q$2+1,IF(AND(O1216&gt;1460,O1216&lt;1826),+'PL2'!$R$2+1,IF(AND(O1216&gt;1825,O1216&lt;2190),+'PL2'!$S$2+1,0))))))</f>
        <v>0</v>
      </c>
      <c r="N1216" s="70">
        <f t="shared" si="59"/>
        <v>-1</v>
      </c>
      <c r="O1216" s="19" t="str">
        <f>IF(A1216&gt;'PL2'!$C$2+553,IF(A1216='PL2'!$C$2+554,1,O1215+1), "")</f>
        <v/>
      </c>
    </row>
    <row r="1217" spans="1:15" x14ac:dyDescent="0.55000000000000004">
      <c r="A1217">
        <v>1215</v>
      </c>
      <c r="B1217" s="2">
        <v>41037</v>
      </c>
      <c r="C1217">
        <v>3.7799999117851257E-2</v>
      </c>
      <c r="D1217">
        <v>12.82369995117188</v>
      </c>
      <c r="E1217">
        <v>8812.3701171875</v>
      </c>
      <c r="F1217" s="20">
        <f t="shared" si="56"/>
        <v>25.975933928914611</v>
      </c>
      <c r="G1217">
        <v>5.0500001907348633</v>
      </c>
      <c r="H1217">
        <v>131.17799377441409</v>
      </c>
      <c r="I1217" s="19">
        <f t="shared" si="57"/>
        <v>44502.470772623084</v>
      </c>
      <c r="K1217" s="70">
        <f t="shared" si="58"/>
        <v>-1</v>
      </c>
      <c r="L1217" s="3">
        <f>IF(AND(O1217&gt;0,O1217&lt;366),+'PL2'!$N$3+1,IF(AND(O1217&gt;365,O1217&lt;731),+'PL2'!$O$3+1,IF(AND(O1217&gt;730,O1217&lt;1096),+'PL2'!$P$3+1,IF(AND(O1217&gt;1095,O1217&lt;1461),+'PL2'!$Q$3+1,IF(AND(O1217&gt;1460,O1217&lt;3000),+'PL2'!$R$3+1,0)))))</f>
        <v>0</v>
      </c>
      <c r="M1217" s="3">
        <f>IF(AND(O1217&gt;0,O1217&lt;366),+'PL2'!$N$2+1,IF(AND(O1217&gt;365,O1217&lt;731),+'PL2'!$O$2+1,IF(AND(O1217&gt;730,O1217&lt;1096),+'PL2'!$P$2+1,IF(AND(O1217&gt;1095,O1217&lt;1461),+'PL2'!$Q$2+1,IF(AND(O1217&gt;1460,O1217&lt;1826),+'PL2'!$R$2+1,IF(AND(O1217&gt;1825,O1217&lt;2190),+'PL2'!$S$2+1,0))))))</f>
        <v>0</v>
      </c>
      <c r="N1217" s="70">
        <f t="shared" si="59"/>
        <v>-1</v>
      </c>
      <c r="O1217" s="19" t="str">
        <f>IF(A1217&gt;'PL2'!$C$2+553,IF(A1217='PL2'!$C$2+554,1,O1216+1), "")</f>
        <v/>
      </c>
    </row>
    <row r="1218" spans="1:15" x14ac:dyDescent="0.55000000000000004">
      <c r="A1218">
        <v>1216</v>
      </c>
      <c r="B1218" s="2">
        <v>41038</v>
      </c>
      <c r="C1218">
        <v>3.7900000810623169E-2</v>
      </c>
      <c r="D1218">
        <v>14.129899978637701</v>
      </c>
      <c r="E1218">
        <v>8314.1298828125</v>
      </c>
      <c r="F1218" s="20">
        <f t="shared" ref="F1218:F1281" si="60">+(C1218/D1218)*E1218</f>
        <v>22.300619945973615</v>
      </c>
      <c r="G1218">
        <v>5.0437002182006836</v>
      </c>
      <c r="H1218">
        <v>112.4779968261719</v>
      </c>
      <c r="I1218" s="19">
        <f t="shared" ref="I1218:I1281" si="61">+E1218*G1218</f>
        <v>41933.97870409023</v>
      </c>
      <c r="K1218" s="70">
        <f t="shared" si="58"/>
        <v>-1</v>
      </c>
      <c r="L1218" s="3">
        <f>IF(AND(O1218&gt;0,O1218&lt;366),+'PL2'!$N$3+1,IF(AND(O1218&gt;365,O1218&lt;731),+'PL2'!$O$3+1,IF(AND(O1218&gt;730,O1218&lt;1096),+'PL2'!$P$3+1,IF(AND(O1218&gt;1095,O1218&lt;1461),+'PL2'!$Q$3+1,IF(AND(O1218&gt;1460,O1218&lt;3000),+'PL2'!$R$3+1,0)))))</f>
        <v>0</v>
      </c>
      <c r="M1218" s="3">
        <f>IF(AND(O1218&gt;0,O1218&lt;366),+'PL2'!$N$2+1,IF(AND(O1218&gt;365,O1218&lt;731),+'PL2'!$O$2+1,IF(AND(O1218&gt;730,O1218&lt;1096),+'PL2'!$P$2+1,IF(AND(O1218&gt;1095,O1218&lt;1461),+'PL2'!$Q$2+1,IF(AND(O1218&gt;1460,O1218&lt;1826),+'PL2'!$R$2+1,IF(AND(O1218&gt;1825,O1218&lt;2190),+'PL2'!$S$2+1,0))))))</f>
        <v>0</v>
      </c>
      <c r="N1218" s="70">
        <f t="shared" si="59"/>
        <v>-1</v>
      </c>
      <c r="O1218" s="19" t="str">
        <f>IF(A1218&gt;'PL2'!$C$2+553,IF(A1218='PL2'!$C$2+554,1,O1217+1), "")</f>
        <v/>
      </c>
    </row>
    <row r="1219" spans="1:15" x14ac:dyDescent="0.55000000000000004">
      <c r="A1219">
        <v>1217</v>
      </c>
      <c r="B1219" s="2">
        <v>41039</v>
      </c>
      <c r="C1219">
        <v>3.7900000810623169E-2</v>
      </c>
      <c r="D1219">
        <v>14.129899978637701</v>
      </c>
      <c r="E1219">
        <v>6458.830078125</v>
      </c>
      <c r="F1219" s="20">
        <f t="shared" si="60"/>
        <v>17.324231987961713</v>
      </c>
      <c r="G1219">
        <v>4.8499999046325684</v>
      </c>
      <c r="H1219">
        <v>84.022499084472656</v>
      </c>
      <c r="I1219" s="19">
        <f t="shared" si="61"/>
        <v>31325.325262944214</v>
      </c>
      <c r="K1219" s="70">
        <f t="shared" si="58"/>
        <v>-1</v>
      </c>
      <c r="L1219" s="3">
        <f>IF(AND(O1219&gt;0,O1219&lt;366),+'PL2'!$N$3+1,IF(AND(O1219&gt;365,O1219&lt;731),+'PL2'!$O$3+1,IF(AND(O1219&gt;730,O1219&lt;1096),+'PL2'!$P$3+1,IF(AND(O1219&gt;1095,O1219&lt;1461),+'PL2'!$Q$3+1,IF(AND(O1219&gt;1460,O1219&lt;3000),+'PL2'!$R$3+1,0)))))</f>
        <v>0</v>
      </c>
      <c r="M1219" s="3">
        <f>IF(AND(O1219&gt;0,O1219&lt;366),+'PL2'!$N$2+1,IF(AND(O1219&gt;365,O1219&lt;731),+'PL2'!$O$2+1,IF(AND(O1219&gt;730,O1219&lt;1096),+'PL2'!$P$2+1,IF(AND(O1219&gt;1095,O1219&lt;1461),+'PL2'!$Q$2+1,IF(AND(O1219&gt;1460,O1219&lt;1826),+'PL2'!$R$2+1,IF(AND(O1219&gt;1825,O1219&lt;2190),+'PL2'!$S$2+1,0))))))</f>
        <v>0</v>
      </c>
      <c r="N1219" s="70">
        <f t="shared" si="59"/>
        <v>-1</v>
      </c>
      <c r="O1219" s="19" t="str">
        <f>IF(A1219&gt;'PL2'!$C$2+553,IF(A1219='PL2'!$C$2+554,1,O1218+1), "")</f>
        <v/>
      </c>
    </row>
    <row r="1220" spans="1:15" x14ac:dyDescent="0.55000000000000004">
      <c r="A1220">
        <v>1218</v>
      </c>
      <c r="B1220" s="2">
        <v>41040</v>
      </c>
      <c r="C1220">
        <v>3.7900000810623169E-2</v>
      </c>
      <c r="D1220">
        <v>10.597499847412109</v>
      </c>
      <c r="E1220">
        <v>7162.2900390625</v>
      </c>
      <c r="F1220" s="20">
        <f t="shared" si="60"/>
        <v>25.61460742579532</v>
      </c>
      <c r="G1220">
        <v>4.9600000381469727</v>
      </c>
      <c r="H1220">
        <v>127.04799652099609</v>
      </c>
      <c r="I1220" s="19">
        <f t="shared" si="61"/>
        <v>35524.958866969682</v>
      </c>
      <c r="K1220" s="70">
        <f t="shared" si="58"/>
        <v>-1</v>
      </c>
      <c r="L1220" s="3">
        <f>IF(AND(O1220&gt;0,O1220&lt;366),+'PL2'!$N$3+1,IF(AND(O1220&gt;365,O1220&lt;731),+'PL2'!$O$3+1,IF(AND(O1220&gt;730,O1220&lt;1096),+'PL2'!$P$3+1,IF(AND(O1220&gt;1095,O1220&lt;1461),+'PL2'!$Q$3+1,IF(AND(O1220&gt;1460,O1220&lt;3000),+'PL2'!$R$3+1,0)))))</f>
        <v>0</v>
      </c>
      <c r="M1220" s="3">
        <f>IF(AND(O1220&gt;0,O1220&lt;366),+'PL2'!$N$2+1,IF(AND(O1220&gt;365,O1220&lt;731),+'PL2'!$O$2+1,IF(AND(O1220&gt;730,O1220&lt;1096),+'PL2'!$P$2+1,IF(AND(O1220&gt;1095,O1220&lt;1461),+'PL2'!$Q$2+1,IF(AND(O1220&gt;1460,O1220&lt;1826),+'PL2'!$R$2+1,IF(AND(O1220&gt;1825,O1220&lt;2190),+'PL2'!$S$2+1,0))))))</f>
        <v>0</v>
      </c>
      <c r="N1220" s="70">
        <f t="shared" si="59"/>
        <v>-1</v>
      </c>
      <c r="O1220" s="19" t="str">
        <f>IF(A1220&gt;'PL2'!$C$2+553,IF(A1220='PL2'!$C$2+554,1,O1219+1), "")</f>
        <v/>
      </c>
    </row>
    <row r="1221" spans="1:15" x14ac:dyDescent="0.55000000000000004">
      <c r="A1221">
        <v>1219</v>
      </c>
      <c r="B1221" s="2">
        <v>41041</v>
      </c>
      <c r="C1221">
        <v>3.7999998778104782E-2</v>
      </c>
      <c r="D1221">
        <v>10.597499847412109</v>
      </c>
      <c r="E1221">
        <v>6410.93017578125</v>
      </c>
      <c r="F1221" s="20">
        <f t="shared" si="60"/>
        <v>22.988001165736559</v>
      </c>
      <c r="G1221">
        <v>4.946199893951416</v>
      </c>
      <c r="H1221">
        <v>113.7030029296875</v>
      </c>
      <c r="I1221" s="19">
        <f t="shared" si="61"/>
        <v>31709.742155579152</v>
      </c>
      <c r="K1221" s="70">
        <f t="shared" si="58"/>
        <v>-1</v>
      </c>
      <c r="L1221" s="3">
        <f>IF(AND(O1221&gt;0,O1221&lt;366),+'PL2'!$N$3+1,IF(AND(O1221&gt;365,O1221&lt;731),+'PL2'!$O$3+1,IF(AND(O1221&gt;730,O1221&lt;1096),+'PL2'!$P$3+1,IF(AND(O1221&gt;1095,O1221&lt;1461),+'PL2'!$Q$3+1,IF(AND(O1221&gt;1460,O1221&lt;3000),+'PL2'!$R$3+1,0)))))</f>
        <v>0</v>
      </c>
      <c r="M1221" s="3">
        <f>IF(AND(O1221&gt;0,O1221&lt;366),+'PL2'!$N$2+1,IF(AND(O1221&gt;365,O1221&lt;731),+'PL2'!$O$2+1,IF(AND(O1221&gt;730,O1221&lt;1096),+'PL2'!$P$2+1,IF(AND(O1221&gt;1095,O1221&lt;1461),+'PL2'!$Q$2+1,IF(AND(O1221&gt;1460,O1221&lt;1826),+'PL2'!$R$2+1,IF(AND(O1221&gt;1825,O1221&lt;2190),+'PL2'!$S$2+1,0))))))</f>
        <v>0</v>
      </c>
      <c r="N1221" s="70">
        <f t="shared" si="59"/>
        <v>-1</v>
      </c>
      <c r="O1221" s="19" t="str">
        <f>IF(A1221&gt;'PL2'!$C$2+553,IF(A1221='PL2'!$C$2+554,1,O1220+1), "")</f>
        <v/>
      </c>
    </row>
    <row r="1222" spans="1:15" x14ac:dyDescent="0.55000000000000004">
      <c r="A1222">
        <v>1220</v>
      </c>
      <c r="B1222" s="2">
        <v>41042</v>
      </c>
      <c r="C1222">
        <v>3.7999998778104782E-2</v>
      </c>
      <c r="D1222">
        <v>11.37290000915527</v>
      </c>
      <c r="E1222">
        <v>7011.81005859375</v>
      </c>
      <c r="F1222" s="20">
        <f t="shared" si="60"/>
        <v>23.428393236937989</v>
      </c>
      <c r="G1222">
        <v>4.929999828338623</v>
      </c>
      <c r="H1222">
        <v>115.5019989013672</v>
      </c>
      <c r="I1222" s="19">
        <f t="shared" si="61"/>
        <v>34568.222385210218</v>
      </c>
      <c r="K1222" s="70">
        <f t="shared" si="58"/>
        <v>-1</v>
      </c>
      <c r="L1222" s="3">
        <f>IF(AND(O1222&gt;0,O1222&lt;366),+'PL2'!$N$3+1,IF(AND(O1222&gt;365,O1222&lt;731),+'PL2'!$O$3+1,IF(AND(O1222&gt;730,O1222&lt;1096),+'PL2'!$P$3+1,IF(AND(O1222&gt;1095,O1222&lt;1461),+'PL2'!$Q$3+1,IF(AND(O1222&gt;1460,O1222&lt;3000),+'PL2'!$R$3+1,0)))))</f>
        <v>0</v>
      </c>
      <c r="M1222" s="3">
        <f>IF(AND(O1222&gt;0,O1222&lt;366),+'PL2'!$N$2+1,IF(AND(O1222&gt;365,O1222&lt;731),+'PL2'!$O$2+1,IF(AND(O1222&gt;730,O1222&lt;1096),+'PL2'!$P$2+1,IF(AND(O1222&gt;1095,O1222&lt;1461),+'PL2'!$Q$2+1,IF(AND(O1222&gt;1460,O1222&lt;1826),+'PL2'!$R$2+1,IF(AND(O1222&gt;1825,O1222&lt;2190),+'PL2'!$S$2+1,0))))))</f>
        <v>0</v>
      </c>
      <c r="N1222" s="70">
        <f t="shared" si="59"/>
        <v>-1</v>
      </c>
      <c r="O1222" s="19" t="str">
        <f>IF(A1222&gt;'PL2'!$C$2+553,IF(A1222='PL2'!$C$2+554,1,O1221+1), "")</f>
        <v/>
      </c>
    </row>
    <row r="1223" spans="1:15" x14ac:dyDescent="0.55000000000000004">
      <c r="A1223">
        <v>1221</v>
      </c>
      <c r="B1223" s="2">
        <v>41043</v>
      </c>
      <c r="C1223">
        <v>3.7999998778104782E-2</v>
      </c>
      <c r="D1223">
        <v>11.37290000915527</v>
      </c>
      <c r="E1223">
        <v>6977.81005859375</v>
      </c>
      <c r="F1223" s="20">
        <f t="shared" si="60"/>
        <v>23.314789850166324</v>
      </c>
      <c r="G1223">
        <v>5.0058999061584473</v>
      </c>
      <c r="H1223">
        <v>116.7119979858398</v>
      </c>
      <c r="I1223" s="19">
        <f t="shared" si="61"/>
        <v>34930.218717505923</v>
      </c>
      <c r="K1223" s="70">
        <f t="shared" si="58"/>
        <v>-1</v>
      </c>
      <c r="L1223" s="3">
        <f>IF(AND(O1223&gt;0,O1223&lt;366),+'PL2'!$N$3+1,IF(AND(O1223&gt;365,O1223&lt;731),+'PL2'!$O$3+1,IF(AND(O1223&gt;730,O1223&lt;1096),+'PL2'!$P$3+1,IF(AND(O1223&gt;1095,O1223&lt;1461),+'PL2'!$Q$3+1,IF(AND(O1223&gt;1460,O1223&lt;3000),+'PL2'!$R$3+1,0)))))</f>
        <v>0</v>
      </c>
      <c r="M1223" s="3">
        <f>IF(AND(O1223&gt;0,O1223&lt;366),+'PL2'!$N$2+1,IF(AND(O1223&gt;365,O1223&lt;731),+'PL2'!$O$2+1,IF(AND(O1223&gt;730,O1223&lt;1096),+'PL2'!$P$2+1,IF(AND(O1223&gt;1095,O1223&lt;1461),+'PL2'!$Q$2+1,IF(AND(O1223&gt;1460,O1223&lt;1826),+'PL2'!$R$2+1,IF(AND(O1223&gt;1825,O1223&lt;2190),+'PL2'!$S$2+1,0))))))</f>
        <v>0</v>
      </c>
      <c r="N1223" s="70">
        <f t="shared" si="59"/>
        <v>-1</v>
      </c>
      <c r="O1223" s="19" t="str">
        <f>IF(A1223&gt;'PL2'!$C$2+553,IF(A1223='PL2'!$C$2+554,1,O1222+1), "")</f>
        <v/>
      </c>
    </row>
    <row r="1224" spans="1:15" x14ac:dyDescent="0.55000000000000004">
      <c r="A1224">
        <v>1222</v>
      </c>
      <c r="B1224" s="2">
        <v>41044</v>
      </c>
      <c r="C1224">
        <v>3.8100000470876687E-2</v>
      </c>
      <c r="D1224">
        <v>11.28670024871826</v>
      </c>
      <c r="E1224">
        <v>6520.39990234375</v>
      </c>
      <c r="F1224" s="20">
        <f t="shared" si="60"/>
        <v>22.010617264139096</v>
      </c>
      <c r="G1224">
        <v>5.0349998474121094</v>
      </c>
      <c r="H1224">
        <v>110.822998046875</v>
      </c>
      <c r="I1224" s="19">
        <f t="shared" si="61"/>
        <v>32830.212513366714</v>
      </c>
      <c r="K1224" s="70">
        <f t="shared" si="58"/>
        <v>-1</v>
      </c>
      <c r="L1224" s="3">
        <f>IF(AND(O1224&gt;0,O1224&lt;366),+'PL2'!$N$3+1,IF(AND(O1224&gt;365,O1224&lt;731),+'PL2'!$O$3+1,IF(AND(O1224&gt;730,O1224&lt;1096),+'PL2'!$P$3+1,IF(AND(O1224&gt;1095,O1224&lt;1461),+'PL2'!$Q$3+1,IF(AND(O1224&gt;1460,O1224&lt;3000),+'PL2'!$R$3+1,0)))))</f>
        <v>0</v>
      </c>
      <c r="M1224" s="3">
        <f>IF(AND(O1224&gt;0,O1224&lt;366),+'PL2'!$N$2+1,IF(AND(O1224&gt;365,O1224&lt;731),+'PL2'!$O$2+1,IF(AND(O1224&gt;730,O1224&lt;1096),+'PL2'!$P$2+1,IF(AND(O1224&gt;1095,O1224&lt;1461),+'PL2'!$Q$2+1,IF(AND(O1224&gt;1460,O1224&lt;1826),+'PL2'!$R$2+1,IF(AND(O1224&gt;1825,O1224&lt;2190),+'PL2'!$S$2+1,0))))))</f>
        <v>0</v>
      </c>
      <c r="N1224" s="70">
        <f t="shared" si="59"/>
        <v>-1</v>
      </c>
      <c r="O1224" s="19" t="str">
        <f>IF(A1224&gt;'PL2'!$C$2+553,IF(A1224='PL2'!$C$2+554,1,O1223+1), "")</f>
        <v/>
      </c>
    </row>
    <row r="1225" spans="1:15" x14ac:dyDescent="0.55000000000000004">
      <c r="A1225">
        <v>1223</v>
      </c>
      <c r="B1225" s="2">
        <v>41045</v>
      </c>
      <c r="C1225">
        <v>3.8100000470876687E-2</v>
      </c>
      <c r="D1225">
        <v>11.28670024871826</v>
      </c>
      <c r="E1225">
        <v>6063.009765625</v>
      </c>
      <c r="F1225" s="20">
        <f t="shared" si="60"/>
        <v>20.466626191430517</v>
      </c>
      <c r="G1225">
        <v>5.0886998176574707</v>
      </c>
      <c r="H1225">
        <v>104.1490020751953</v>
      </c>
      <c r="I1225" s="19">
        <f t="shared" si="61"/>
        <v>30852.836688791402</v>
      </c>
      <c r="K1225" s="70">
        <f t="shared" si="58"/>
        <v>-1</v>
      </c>
      <c r="L1225" s="3">
        <f>IF(AND(O1225&gt;0,O1225&lt;366),+'PL2'!$N$3+1,IF(AND(O1225&gt;365,O1225&lt;731),+'PL2'!$O$3+1,IF(AND(O1225&gt;730,O1225&lt;1096),+'PL2'!$P$3+1,IF(AND(O1225&gt;1095,O1225&lt;1461),+'PL2'!$Q$3+1,IF(AND(O1225&gt;1460,O1225&lt;3000),+'PL2'!$R$3+1,0)))))</f>
        <v>0</v>
      </c>
      <c r="M1225" s="3">
        <f>IF(AND(O1225&gt;0,O1225&lt;366),+'PL2'!$N$2+1,IF(AND(O1225&gt;365,O1225&lt;731),+'PL2'!$O$2+1,IF(AND(O1225&gt;730,O1225&lt;1096),+'PL2'!$P$2+1,IF(AND(O1225&gt;1095,O1225&lt;1461),+'PL2'!$Q$2+1,IF(AND(O1225&gt;1460,O1225&lt;1826),+'PL2'!$R$2+1,IF(AND(O1225&gt;1825,O1225&lt;2190),+'PL2'!$S$2+1,0))))))</f>
        <v>0</v>
      </c>
      <c r="N1225" s="70">
        <f t="shared" si="59"/>
        <v>-1</v>
      </c>
      <c r="O1225" s="19" t="str">
        <f>IF(A1225&gt;'PL2'!$C$2+553,IF(A1225='PL2'!$C$2+554,1,O1224+1), "")</f>
        <v/>
      </c>
    </row>
    <row r="1226" spans="1:15" x14ac:dyDescent="0.55000000000000004">
      <c r="A1226">
        <v>1224</v>
      </c>
      <c r="B1226" s="2">
        <v>41046</v>
      </c>
      <c r="C1226">
        <v>3.8100000470876687E-2</v>
      </c>
      <c r="D1226">
        <v>10.16670036315918</v>
      </c>
      <c r="E1226">
        <v>5811.7099609375</v>
      </c>
      <c r="F1226" s="20">
        <f t="shared" si="60"/>
        <v>21.779549346284853</v>
      </c>
      <c r="G1226">
        <v>5.0998001098632813</v>
      </c>
      <c r="H1226">
        <v>111.0709991455078</v>
      </c>
      <c r="I1226" s="19">
        <f t="shared" si="61"/>
        <v>29638.559097282588</v>
      </c>
      <c r="K1226" s="70">
        <f t="shared" si="58"/>
        <v>-1</v>
      </c>
      <c r="L1226" s="3">
        <f>IF(AND(O1226&gt;0,O1226&lt;366),+'PL2'!$N$3+1,IF(AND(O1226&gt;365,O1226&lt;731),+'PL2'!$O$3+1,IF(AND(O1226&gt;730,O1226&lt;1096),+'PL2'!$P$3+1,IF(AND(O1226&gt;1095,O1226&lt;1461),+'PL2'!$Q$3+1,IF(AND(O1226&gt;1460,O1226&lt;3000),+'PL2'!$R$3+1,0)))))</f>
        <v>0</v>
      </c>
      <c r="M1226" s="3">
        <f>IF(AND(O1226&gt;0,O1226&lt;366),+'PL2'!$N$2+1,IF(AND(O1226&gt;365,O1226&lt;731),+'PL2'!$O$2+1,IF(AND(O1226&gt;730,O1226&lt;1096),+'PL2'!$P$2+1,IF(AND(O1226&gt;1095,O1226&lt;1461),+'PL2'!$Q$2+1,IF(AND(O1226&gt;1460,O1226&lt;1826),+'PL2'!$R$2+1,IF(AND(O1226&gt;1825,O1226&lt;2190),+'PL2'!$S$2+1,0))))))</f>
        <v>0</v>
      </c>
      <c r="N1226" s="70">
        <f t="shared" si="59"/>
        <v>-1</v>
      </c>
      <c r="O1226" s="19" t="str">
        <f>IF(A1226&gt;'PL2'!$C$2+553,IF(A1226='PL2'!$C$2+554,1,O1225+1), "")</f>
        <v/>
      </c>
    </row>
    <row r="1227" spans="1:15" x14ac:dyDescent="0.55000000000000004">
      <c r="A1227">
        <v>1225</v>
      </c>
      <c r="B1227" s="2">
        <v>41047</v>
      </c>
      <c r="C1227">
        <v>3.8199998438358307E-2</v>
      </c>
      <c r="D1227">
        <v>10.16670036315918</v>
      </c>
      <c r="E1227">
        <v>7267.1201171875</v>
      </c>
      <c r="F1227" s="20">
        <f t="shared" si="60"/>
        <v>27.305218725032105</v>
      </c>
      <c r="G1227">
        <v>5.1180000305175781</v>
      </c>
      <c r="H1227">
        <v>139.74800109863281</v>
      </c>
      <c r="I1227" s="19">
        <f t="shared" si="61"/>
        <v>37193.120981540531</v>
      </c>
      <c r="K1227" s="70">
        <f t="shared" si="58"/>
        <v>-1</v>
      </c>
      <c r="L1227" s="3">
        <f>IF(AND(O1227&gt;0,O1227&lt;366),+'PL2'!$N$3+1,IF(AND(O1227&gt;365,O1227&lt;731),+'PL2'!$O$3+1,IF(AND(O1227&gt;730,O1227&lt;1096),+'PL2'!$P$3+1,IF(AND(O1227&gt;1095,O1227&lt;1461),+'PL2'!$Q$3+1,IF(AND(O1227&gt;1460,O1227&lt;3000),+'PL2'!$R$3+1,0)))))</f>
        <v>0</v>
      </c>
      <c r="M1227" s="3">
        <f>IF(AND(O1227&gt;0,O1227&lt;366),+'PL2'!$N$2+1,IF(AND(O1227&gt;365,O1227&lt;731),+'PL2'!$O$2+1,IF(AND(O1227&gt;730,O1227&lt;1096),+'PL2'!$P$2+1,IF(AND(O1227&gt;1095,O1227&lt;1461),+'PL2'!$Q$2+1,IF(AND(O1227&gt;1460,O1227&lt;1826),+'PL2'!$R$2+1,IF(AND(O1227&gt;1825,O1227&lt;2190),+'PL2'!$S$2+1,0))))))</f>
        <v>0</v>
      </c>
      <c r="N1227" s="70">
        <f t="shared" si="59"/>
        <v>-1</v>
      </c>
      <c r="O1227" s="19" t="str">
        <f>IF(A1227&gt;'PL2'!$C$2+553,IF(A1227='PL2'!$C$2+554,1,O1226+1), "")</f>
        <v/>
      </c>
    </row>
    <row r="1228" spans="1:15" x14ac:dyDescent="0.55000000000000004">
      <c r="A1228">
        <v>1226</v>
      </c>
      <c r="B1228" s="2">
        <v>41048</v>
      </c>
      <c r="C1228">
        <v>3.8199998438358307E-2</v>
      </c>
      <c r="D1228">
        <v>12.579099655151371</v>
      </c>
      <c r="E1228">
        <v>7481.85009765625</v>
      </c>
      <c r="F1228" s="20">
        <f t="shared" si="60"/>
        <v>22.720756642503954</v>
      </c>
      <c r="G1228">
        <v>5.0995001792907706</v>
      </c>
      <c r="H1228">
        <v>115.8649978637695</v>
      </c>
      <c r="I1228" s="19">
        <f t="shared" si="61"/>
        <v>38153.695914424716</v>
      </c>
      <c r="K1228" s="70">
        <f t="shared" si="58"/>
        <v>-1</v>
      </c>
      <c r="L1228" s="3">
        <f>IF(AND(O1228&gt;0,O1228&lt;366),+'PL2'!$N$3+1,IF(AND(O1228&gt;365,O1228&lt;731),+'PL2'!$O$3+1,IF(AND(O1228&gt;730,O1228&lt;1096),+'PL2'!$P$3+1,IF(AND(O1228&gt;1095,O1228&lt;1461),+'PL2'!$Q$3+1,IF(AND(O1228&gt;1460,O1228&lt;3000),+'PL2'!$R$3+1,0)))))</f>
        <v>0</v>
      </c>
      <c r="M1228" s="3">
        <f>IF(AND(O1228&gt;0,O1228&lt;366),+'PL2'!$N$2+1,IF(AND(O1228&gt;365,O1228&lt;731),+'PL2'!$O$2+1,IF(AND(O1228&gt;730,O1228&lt;1096),+'PL2'!$P$2+1,IF(AND(O1228&gt;1095,O1228&lt;1461),+'PL2'!$Q$2+1,IF(AND(O1228&gt;1460,O1228&lt;1826),+'PL2'!$R$2+1,IF(AND(O1228&gt;1825,O1228&lt;2190),+'PL2'!$S$2+1,0))))))</f>
        <v>0</v>
      </c>
      <c r="N1228" s="70">
        <f t="shared" si="59"/>
        <v>-1</v>
      </c>
      <c r="O1228" s="19" t="str">
        <f>IF(A1228&gt;'PL2'!$C$2+553,IF(A1228='PL2'!$C$2+554,1,O1227+1), "")</f>
        <v/>
      </c>
    </row>
    <row r="1229" spans="1:15" x14ac:dyDescent="0.55000000000000004">
      <c r="A1229">
        <v>1227</v>
      </c>
      <c r="B1229" s="2">
        <v>41049</v>
      </c>
      <c r="C1229">
        <v>3.8199998438358307E-2</v>
      </c>
      <c r="D1229">
        <v>12.579099655151371</v>
      </c>
      <c r="E1229">
        <v>6920.009765625</v>
      </c>
      <c r="F1229" s="20">
        <f t="shared" si="60"/>
        <v>21.014569364035957</v>
      </c>
      <c r="G1229">
        <v>5.0900001525878906</v>
      </c>
      <c r="H1229">
        <v>106.963996887207</v>
      </c>
      <c r="I1229" s="19">
        <f t="shared" si="61"/>
        <v>35222.850762940943</v>
      </c>
      <c r="K1229" s="70">
        <f t="shared" si="58"/>
        <v>-1</v>
      </c>
      <c r="L1229" s="3">
        <f>IF(AND(O1229&gt;0,O1229&lt;366),+'PL2'!$N$3+1,IF(AND(O1229&gt;365,O1229&lt;731),+'PL2'!$O$3+1,IF(AND(O1229&gt;730,O1229&lt;1096),+'PL2'!$P$3+1,IF(AND(O1229&gt;1095,O1229&lt;1461),+'PL2'!$Q$3+1,IF(AND(O1229&gt;1460,O1229&lt;3000),+'PL2'!$R$3+1,0)))))</f>
        <v>0</v>
      </c>
      <c r="M1229" s="3">
        <f>IF(AND(O1229&gt;0,O1229&lt;366),+'PL2'!$N$2+1,IF(AND(O1229&gt;365,O1229&lt;731),+'PL2'!$O$2+1,IF(AND(O1229&gt;730,O1229&lt;1096),+'PL2'!$P$2+1,IF(AND(O1229&gt;1095,O1229&lt;1461),+'PL2'!$Q$2+1,IF(AND(O1229&gt;1460,O1229&lt;1826),+'PL2'!$R$2+1,IF(AND(O1229&gt;1825,O1229&lt;2190),+'PL2'!$S$2+1,0))))))</f>
        <v>0</v>
      </c>
      <c r="N1229" s="70">
        <f t="shared" si="59"/>
        <v>-1</v>
      </c>
      <c r="O1229" s="19" t="str">
        <f>IF(A1229&gt;'PL2'!$C$2+553,IF(A1229='PL2'!$C$2+554,1,O1228+1), "")</f>
        <v/>
      </c>
    </row>
    <row r="1230" spans="1:15" x14ac:dyDescent="0.55000000000000004">
      <c r="A1230">
        <v>1228</v>
      </c>
      <c r="B1230" s="2">
        <v>41050</v>
      </c>
      <c r="C1230">
        <v>3.8300000131130219E-2</v>
      </c>
      <c r="D1230">
        <v>11.37290000915527</v>
      </c>
      <c r="E1230">
        <v>6319.56982421875</v>
      </c>
      <c r="F1230" s="20">
        <f t="shared" si="60"/>
        <v>21.282128999764446</v>
      </c>
      <c r="G1230">
        <v>5.0998001098632813</v>
      </c>
      <c r="H1230">
        <v>108.5350036621094</v>
      </c>
      <c r="I1230" s="19">
        <f t="shared" si="61"/>
        <v>32228.542883839458</v>
      </c>
      <c r="K1230" s="70">
        <f t="shared" si="58"/>
        <v>-1</v>
      </c>
      <c r="L1230" s="3">
        <f>IF(AND(O1230&gt;0,O1230&lt;366),+'PL2'!$N$3+1,IF(AND(O1230&gt;365,O1230&lt;731),+'PL2'!$O$3+1,IF(AND(O1230&gt;730,O1230&lt;1096),+'PL2'!$P$3+1,IF(AND(O1230&gt;1095,O1230&lt;1461),+'PL2'!$Q$3+1,IF(AND(O1230&gt;1460,O1230&lt;3000),+'PL2'!$R$3+1,0)))))</f>
        <v>0</v>
      </c>
      <c r="M1230" s="3">
        <f>IF(AND(O1230&gt;0,O1230&lt;366),+'PL2'!$N$2+1,IF(AND(O1230&gt;365,O1230&lt;731),+'PL2'!$O$2+1,IF(AND(O1230&gt;730,O1230&lt;1096),+'PL2'!$P$2+1,IF(AND(O1230&gt;1095,O1230&lt;1461),+'PL2'!$Q$2+1,IF(AND(O1230&gt;1460,O1230&lt;1826),+'PL2'!$R$2+1,IF(AND(O1230&gt;1825,O1230&lt;2190),+'PL2'!$S$2+1,0))))))</f>
        <v>0</v>
      </c>
      <c r="N1230" s="70">
        <f t="shared" si="59"/>
        <v>-1</v>
      </c>
      <c r="O1230" s="19" t="str">
        <f>IF(A1230&gt;'PL2'!$C$2+553,IF(A1230='PL2'!$C$2+554,1,O1229+1), "")</f>
        <v/>
      </c>
    </row>
    <row r="1231" spans="1:15" x14ac:dyDescent="0.55000000000000004">
      <c r="A1231">
        <v>1229</v>
      </c>
      <c r="B1231" s="2">
        <v>41051</v>
      </c>
      <c r="C1231">
        <v>3.8300000131130219E-2</v>
      </c>
      <c r="D1231">
        <v>11.37290000915527</v>
      </c>
      <c r="E1231">
        <v>5762.77001953125</v>
      </c>
      <c r="F1231" s="20">
        <f t="shared" si="60"/>
        <v>19.407019522377201</v>
      </c>
      <c r="G1231">
        <v>5.0988001823425293</v>
      </c>
      <c r="H1231">
        <v>98.952499389648438</v>
      </c>
      <c r="I1231" s="19">
        <f t="shared" si="61"/>
        <v>29383.212826383999</v>
      </c>
      <c r="K1231" s="70">
        <f t="shared" si="58"/>
        <v>-1</v>
      </c>
      <c r="L1231" s="3">
        <f>IF(AND(O1231&gt;0,O1231&lt;366),+'PL2'!$N$3+1,IF(AND(O1231&gt;365,O1231&lt;731),+'PL2'!$O$3+1,IF(AND(O1231&gt;730,O1231&lt;1096),+'PL2'!$P$3+1,IF(AND(O1231&gt;1095,O1231&lt;1461),+'PL2'!$Q$3+1,IF(AND(O1231&gt;1460,O1231&lt;3000),+'PL2'!$R$3+1,0)))))</f>
        <v>0</v>
      </c>
      <c r="M1231" s="3">
        <f>IF(AND(O1231&gt;0,O1231&lt;366),+'PL2'!$N$2+1,IF(AND(O1231&gt;365,O1231&lt;731),+'PL2'!$O$2+1,IF(AND(O1231&gt;730,O1231&lt;1096),+'PL2'!$P$2+1,IF(AND(O1231&gt;1095,O1231&lt;1461),+'PL2'!$Q$2+1,IF(AND(O1231&gt;1460,O1231&lt;1826),+'PL2'!$R$2+1,IF(AND(O1231&gt;1825,O1231&lt;2190),+'PL2'!$S$2+1,0))))))</f>
        <v>0</v>
      </c>
      <c r="N1231" s="70">
        <f t="shared" si="59"/>
        <v>-1</v>
      </c>
      <c r="O1231" s="19" t="str">
        <f>IF(A1231&gt;'PL2'!$C$2+553,IF(A1231='PL2'!$C$2+554,1,O1230+1), "")</f>
        <v/>
      </c>
    </row>
    <row r="1232" spans="1:15" x14ac:dyDescent="0.55000000000000004">
      <c r="A1232">
        <v>1230</v>
      </c>
      <c r="B1232" s="2">
        <v>41052</v>
      </c>
      <c r="C1232">
        <v>3.8300000131130219E-2</v>
      </c>
      <c r="D1232">
        <v>10.425100326538089</v>
      </c>
      <c r="E1232">
        <v>6519.10009765625</v>
      </c>
      <c r="F1232" s="20">
        <f t="shared" si="60"/>
        <v>23.950036620702555</v>
      </c>
      <c r="G1232">
        <v>5.1396999359130859</v>
      </c>
      <c r="H1232">
        <v>123.0960006713867</v>
      </c>
      <c r="I1232" s="19">
        <f t="shared" si="61"/>
        <v>33506.21835413482</v>
      </c>
      <c r="K1232" s="70">
        <f t="shared" si="58"/>
        <v>-1</v>
      </c>
      <c r="L1232" s="3">
        <f>IF(AND(O1232&gt;0,O1232&lt;366),+'PL2'!$N$3+1,IF(AND(O1232&gt;365,O1232&lt;731),+'PL2'!$O$3+1,IF(AND(O1232&gt;730,O1232&lt;1096),+'PL2'!$P$3+1,IF(AND(O1232&gt;1095,O1232&lt;1461),+'PL2'!$Q$3+1,IF(AND(O1232&gt;1460,O1232&lt;3000),+'PL2'!$R$3+1,0)))))</f>
        <v>0</v>
      </c>
      <c r="M1232" s="3">
        <f>IF(AND(O1232&gt;0,O1232&lt;366),+'PL2'!$N$2+1,IF(AND(O1232&gt;365,O1232&lt;731),+'PL2'!$O$2+1,IF(AND(O1232&gt;730,O1232&lt;1096),+'PL2'!$P$2+1,IF(AND(O1232&gt;1095,O1232&lt;1461),+'PL2'!$Q$2+1,IF(AND(O1232&gt;1460,O1232&lt;1826),+'PL2'!$R$2+1,IF(AND(O1232&gt;1825,O1232&lt;2190),+'PL2'!$S$2+1,0))))))</f>
        <v>0</v>
      </c>
      <c r="N1232" s="70">
        <f t="shared" si="59"/>
        <v>-1</v>
      </c>
      <c r="O1232" s="19" t="str">
        <f>IF(A1232&gt;'PL2'!$C$2+553,IF(A1232='PL2'!$C$2+554,1,O1231+1), "")</f>
        <v/>
      </c>
    </row>
    <row r="1233" spans="1:15" x14ac:dyDescent="0.55000000000000004">
      <c r="A1233">
        <v>1231</v>
      </c>
      <c r="B1233" s="2">
        <v>41053</v>
      </c>
      <c r="C1233">
        <v>3.840000182390213E-2</v>
      </c>
      <c r="D1233">
        <v>10.425100326538089</v>
      </c>
      <c r="E1233">
        <v>6269.419921875</v>
      </c>
      <c r="F1233" s="20">
        <f t="shared" si="60"/>
        <v>23.092893966877909</v>
      </c>
      <c r="G1233">
        <v>5.1189999580383301</v>
      </c>
      <c r="H1233">
        <v>118.21299743652339</v>
      </c>
      <c r="I1233" s="19">
        <f t="shared" si="61"/>
        <v>32093.160317002796</v>
      </c>
      <c r="K1233" s="70">
        <f t="shared" si="58"/>
        <v>-1</v>
      </c>
      <c r="L1233" s="3">
        <f>IF(AND(O1233&gt;0,O1233&lt;366),+'PL2'!$N$3+1,IF(AND(O1233&gt;365,O1233&lt;731),+'PL2'!$O$3+1,IF(AND(O1233&gt;730,O1233&lt;1096),+'PL2'!$P$3+1,IF(AND(O1233&gt;1095,O1233&lt;1461),+'PL2'!$Q$3+1,IF(AND(O1233&gt;1460,O1233&lt;3000),+'PL2'!$R$3+1,0)))))</f>
        <v>0</v>
      </c>
      <c r="M1233" s="3">
        <f>IF(AND(O1233&gt;0,O1233&lt;366),+'PL2'!$N$2+1,IF(AND(O1233&gt;365,O1233&lt;731),+'PL2'!$O$2+1,IF(AND(O1233&gt;730,O1233&lt;1096),+'PL2'!$P$2+1,IF(AND(O1233&gt;1095,O1233&lt;1461),+'PL2'!$Q$2+1,IF(AND(O1233&gt;1460,O1233&lt;1826),+'PL2'!$R$2+1,IF(AND(O1233&gt;1825,O1233&lt;2190),+'PL2'!$S$2+1,0))))))</f>
        <v>0</v>
      </c>
      <c r="N1233" s="70">
        <f t="shared" si="59"/>
        <v>-1</v>
      </c>
      <c r="O1233" s="19" t="str">
        <f>IF(A1233&gt;'PL2'!$C$2+553,IF(A1233='PL2'!$C$2+554,1,O1232+1), "")</f>
        <v/>
      </c>
    </row>
    <row r="1234" spans="1:15" x14ac:dyDescent="0.55000000000000004">
      <c r="A1234">
        <v>1232</v>
      </c>
      <c r="B1234" s="2">
        <v>41054</v>
      </c>
      <c r="C1234">
        <v>3.840000182390213E-2</v>
      </c>
      <c r="D1234">
        <v>9.1747598648071289</v>
      </c>
      <c r="E1234">
        <v>6069.27978515625</v>
      </c>
      <c r="F1234" s="20">
        <f t="shared" si="60"/>
        <v>25.402338399477195</v>
      </c>
      <c r="G1234">
        <v>5.1455001831054688</v>
      </c>
      <c r="H1234">
        <v>130.70799255371091</v>
      </c>
      <c r="I1234" s="19">
        <f t="shared" si="61"/>
        <v>31229.480245839804</v>
      </c>
      <c r="K1234" s="70">
        <f t="shared" si="58"/>
        <v>-1</v>
      </c>
      <c r="L1234" s="3">
        <f>IF(AND(O1234&gt;0,O1234&lt;366),+'PL2'!$N$3+1,IF(AND(O1234&gt;365,O1234&lt;731),+'PL2'!$O$3+1,IF(AND(O1234&gt;730,O1234&lt;1096),+'PL2'!$P$3+1,IF(AND(O1234&gt;1095,O1234&lt;1461),+'PL2'!$Q$3+1,IF(AND(O1234&gt;1460,O1234&lt;3000),+'PL2'!$R$3+1,0)))))</f>
        <v>0</v>
      </c>
      <c r="M1234" s="3">
        <f>IF(AND(O1234&gt;0,O1234&lt;366),+'PL2'!$N$2+1,IF(AND(O1234&gt;365,O1234&lt;731),+'PL2'!$O$2+1,IF(AND(O1234&gt;730,O1234&lt;1096),+'PL2'!$P$2+1,IF(AND(O1234&gt;1095,O1234&lt;1461),+'PL2'!$Q$2+1,IF(AND(O1234&gt;1460,O1234&lt;1826),+'PL2'!$R$2+1,IF(AND(O1234&gt;1825,O1234&lt;2190),+'PL2'!$S$2+1,0))))))</f>
        <v>0</v>
      </c>
      <c r="N1234" s="70">
        <f t="shared" si="59"/>
        <v>-1</v>
      </c>
      <c r="O1234" s="19" t="str">
        <f>IF(A1234&gt;'PL2'!$C$2+553,IF(A1234='PL2'!$C$2+554,1,O1233+1), "")</f>
        <v/>
      </c>
    </row>
    <row r="1235" spans="1:15" x14ac:dyDescent="0.55000000000000004">
      <c r="A1235">
        <v>1233</v>
      </c>
      <c r="B1235" s="2">
        <v>41055</v>
      </c>
      <c r="C1235">
        <v>3.840000182390213E-2</v>
      </c>
      <c r="D1235">
        <v>9.1747598648071289</v>
      </c>
      <c r="E1235">
        <v>7115.58984375</v>
      </c>
      <c r="F1235" s="20">
        <f t="shared" si="60"/>
        <v>29.781560172080152</v>
      </c>
      <c r="G1235">
        <v>5.1031999588012704</v>
      </c>
      <c r="H1235">
        <v>151.98100280761719</v>
      </c>
      <c r="I1235" s="19">
        <f t="shared" si="61"/>
        <v>36312.277797471739</v>
      </c>
      <c r="K1235" s="70">
        <f t="shared" si="58"/>
        <v>-1</v>
      </c>
      <c r="L1235" s="3">
        <f>IF(AND(O1235&gt;0,O1235&lt;366),+'PL2'!$N$3+1,IF(AND(O1235&gt;365,O1235&lt;731),+'PL2'!$O$3+1,IF(AND(O1235&gt;730,O1235&lt;1096),+'PL2'!$P$3+1,IF(AND(O1235&gt;1095,O1235&lt;1461),+'PL2'!$Q$3+1,IF(AND(O1235&gt;1460,O1235&lt;3000),+'PL2'!$R$3+1,0)))))</f>
        <v>0</v>
      </c>
      <c r="M1235" s="3">
        <f>IF(AND(O1235&gt;0,O1235&lt;366),+'PL2'!$N$2+1,IF(AND(O1235&gt;365,O1235&lt;731),+'PL2'!$O$2+1,IF(AND(O1235&gt;730,O1235&lt;1096),+'PL2'!$P$2+1,IF(AND(O1235&gt;1095,O1235&lt;1461),+'PL2'!$Q$2+1,IF(AND(O1235&gt;1460,O1235&lt;1826),+'PL2'!$R$2+1,IF(AND(O1235&gt;1825,O1235&lt;2190),+'PL2'!$S$2+1,0))))))</f>
        <v>0</v>
      </c>
      <c r="N1235" s="70">
        <f t="shared" si="59"/>
        <v>-1</v>
      </c>
      <c r="O1235" s="19" t="str">
        <f>IF(A1235&gt;'PL2'!$C$2+553,IF(A1235='PL2'!$C$2+554,1,O1234+1), "")</f>
        <v/>
      </c>
    </row>
    <row r="1236" spans="1:15" x14ac:dyDescent="0.55000000000000004">
      <c r="A1236">
        <v>1234</v>
      </c>
      <c r="B1236" s="2">
        <v>41056</v>
      </c>
      <c r="C1236">
        <v>3.8499999791383743E-2</v>
      </c>
      <c r="D1236">
        <v>12.971199989318849</v>
      </c>
      <c r="E1236">
        <v>7967.56005859375</v>
      </c>
      <c r="F1236" s="20">
        <f t="shared" si="60"/>
        <v>23.648626252489468</v>
      </c>
      <c r="G1236">
        <v>5.1389999389648438</v>
      </c>
      <c r="H1236">
        <v>121.5299987792969</v>
      </c>
      <c r="I1236" s="19">
        <f t="shared" si="61"/>
        <v>40945.290654812008</v>
      </c>
      <c r="K1236" s="70">
        <f t="shared" si="58"/>
        <v>-1</v>
      </c>
      <c r="L1236" s="3">
        <f>IF(AND(O1236&gt;0,O1236&lt;366),+'PL2'!$N$3+1,IF(AND(O1236&gt;365,O1236&lt;731),+'PL2'!$O$3+1,IF(AND(O1236&gt;730,O1236&lt;1096),+'PL2'!$P$3+1,IF(AND(O1236&gt;1095,O1236&lt;1461),+'PL2'!$Q$3+1,IF(AND(O1236&gt;1460,O1236&lt;3000),+'PL2'!$R$3+1,0)))))</f>
        <v>0</v>
      </c>
      <c r="M1236" s="3">
        <f>IF(AND(O1236&gt;0,O1236&lt;366),+'PL2'!$N$2+1,IF(AND(O1236&gt;365,O1236&lt;731),+'PL2'!$O$2+1,IF(AND(O1236&gt;730,O1236&lt;1096),+'PL2'!$P$2+1,IF(AND(O1236&gt;1095,O1236&lt;1461),+'PL2'!$Q$2+1,IF(AND(O1236&gt;1460,O1236&lt;1826),+'PL2'!$R$2+1,IF(AND(O1236&gt;1825,O1236&lt;2190),+'PL2'!$S$2+1,0))))))</f>
        <v>0</v>
      </c>
      <c r="N1236" s="70">
        <f t="shared" si="59"/>
        <v>-1</v>
      </c>
      <c r="O1236" s="19" t="str">
        <f>IF(A1236&gt;'PL2'!$C$2+553,IF(A1236='PL2'!$C$2+554,1,O1235+1), "")</f>
        <v/>
      </c>
    </row>
    <row r="1237" spans="1:15" x14ac:dyDescent="0.55000000000000004">
      <c r="A1237">
        <v>1235</v>
      </c>
      <c r="B1237" s="2">
        <v>41057</v>
      </c>
      <c r="C1237">
        <v>3.8499999791383743E-2</v>
      </c>
      <c r="D1237">
        <v>12.971199989318849</v>
      </c>
      <c r="E1237">
        <v>7119.490234375</v>
      </c>
      <c r="F1237" s="20">
        <f t="shared" si="60"/>
        <v>21.131458366527724</v>
      </c>
      <c r="G1237">
        <v>5.1357998847961426</v>
      </c>
      <c r="H1237">
        <v>108.52700042724609</v>
      </c>
      <c r="I1237" s="19">
        <f t="shared" si="61"/>
        <v>36564.277125510387</v>
      </c>
      <c r="K1237" s="70">
        <f t="shared" si="58"/>
        <v>-1</v>
      </c>
      <c r="L1237" s="3">
        <f>IF(AND(O1237&gt;0,O1237&lt;366),+'PL2'!$N$3+1,IF(AND(O1237&gt;365,O1237&lt;731),+'PL2'!$O$3+1,IF(AND(O1237&gt;730,O1237&lt;1096),+'PL2'!$P$3+1,IF(AND(O1237&gt;1095,O1237&lt;1461),+'PL2'!$Q$3+1,IF(AND(O1237&gt;1460,O1237&lt;3000),+'PL2'!$R$3+1,0)))))</f>
        <v>0</v>
      </c>
      <c r="M1237" s="3">
        <f>IF(AND(O1237&gt;0,O1237&lt;366),+'PL2'!$N$2+1,IF(AND(O1237&gt;365,O1237&lt;731),+'PL2'!$O$2+1,IF(AND(O1237&gt;730,O1237&lt;1096),+'PL2'!$P$2+1,IF(AND(O1237&gt;1095,O1237&lt;1461),+'PL2'!$Q$2+1,IF(AND(O1237&gt;1460,O1237&lt;1826),+'PL2'!$R$2+1,IF(AND(O1237&gt;1825,O1237&lt;2190),+'PL2'!$S$2+1,0))))))</f>
        <v>0</v>
      </c>
      <c r="N1237" s="70">
        <f t="shared" si="59"/>
        <v>-1</v>
      </c>
      <c r="O1237" s="19" t="str">
        <f>IF(A1237&gt;'PL2'!$C$2+553,IF(A1237='PL2'!$C$2+554,1,O1236+1), "")</f>
        <v/>
      </c>
    </row>
    <row r="1238" spans="1:15" x14ac:dyDescent="0.55000000000000004">
      <c r="A1238">
        <v>1236</v>
      </c>
      <c r="B1238" s="2">
        <v>41058</v>
      </c>
      <c r="C1238">
        <v>3.8499999791383743E-2</v>
      </c>
      <c r="D1238">
        <v>10.756600379943849</v>
      </c>
      <c r="E1238">
        <v>6316.97021484375</v>
      </c>
      <c r="F1238" s="20">
        <f t="shared" si="60"/>
        <v>22.609685529186802</v>
      </c>
      <c r="G1238">
        <v>5.1500000953674316</v>
      </c>
      <c r="H1238">
        <v>116.44000244140619</v>
      </c>
      <c r="I1238" s="19">
        <f t="shared" si="61"/>
        <v>32532.397208878538</v>
      </c>
      <c r="K1238" s="70">
        <f t="shared" si="58"/>
        <v>-1</v>
      </c>
      <c r="L1238" s="3">
        <f>IF(AND(O1238&gt;0,O1238&lt;366),+'PL2'!$N$3+1,IF(AND(O1238&gt;365,O1238&lt;731),+'PL2'!$O$3+1,IF(AND(O1238&gt;730,O1238&lt;1096),+'PL2'!$P$3+1,IF(AND(O1238&gt;1095,O1238&lt;1461),+'PL2'!$Q$3+1,IF(AND(O1238&gt;1460,O1238&lt;3000),+'PL2'!$R$3+1,0)))))</f>
        <v>0</v>
      </c>
      <c r="M1238" s="3">
        <f>IF(AND(O1238&gt;0,O1238&lt;366),+'PL2'!$N$2+1,IF(AND(O1238&gt;365,O1238&lt;731),+'PL2'!$O$2+1,IF(AND(O1238&gt;730,O1238&lt;1096),+'PL2'!$P$2+1,IF(AND(O1238&gt;1095,O1238&lt;1461),+'PL2'!$Q$2+1,IF(AND(O1238&gt;1460,O1238&lt;1826),+'PL2'!$R$2+1,IF(AND(O1238&gt;1825,O1238&lt;2190),+'PL2'!$S$2+1,0))))))</f>
        <v>0</v>
      </c>
      <c r="N1238" s="70">
        <f t="shared" si="59"/>
        <v>-1</v>
      </c>
      <c r="O1238" s="19" t="str">
        <f>IF(A1238&gt;'PL2'!$C$2+553,IF(A1238='PL2'!$C$2+554,1,O1237+1), "")</f>
        <v/>
      </c>
    </row>
    <row r="1239" spans="1:15" x14ac:dyDescent="0.55000000000000004">
      <c r="A1239">
        <v>1237</v>
      </c>
      <c r="B1239" s="2">
        <v>41059</v>
      </c>
      <c r="C1239">
        <v>3.8600001484155648E-2</v>
      </c>
      <c r="D1239">
        <v>10.756600379943849</v>
      </c>
      <c r="E1239">
        <v>6568.8701171875</v>
      </c>
      <c r="F1239" s="20">
        <f t="shared" si="60"/>
        <v>23.572354397903808</v>
      </c>
      <c r="G1239">
        <v>5.1350002288818359</v>
      </c>
      <c r="H1239">
        <v>121.0439987182617</v>
      </c>
      <c r="I1239" s="19">
        <f t="shared" si="61"/>
        <v>33731.149555252865</v>
      </c>
      <c r="K1239" s="70">
        <f t="shared" si="58"/>
        <v>-1</v>
      </c>
      <c r="L1239" s="3">
        <f>IF(AND(O1239&gt;0,O1239&lt;366),+'PL2'!$N$3+1,IF(AND(O1239&gt;365,O1239&lt;731),+'PL2'!$O$3+1,IF(AND(O1239&gt;730,O1239&lt;1096),+'PL2'!$P$3+1,IF(AND(O1239&gt;1095,O1239&lt;1461),+'PL2'!$Q$3+1,IF(AND(O1239&gt;1460,O1239&lt;3000),+'PL2'!$R$3+1,0)))))</f>
        <v>0</v>
      </c>
      <c r="M1239" s="3">
        <f>IF(AND(O1239&gt;0,O1239&lt;366),+'PL2'!$N$2+1,IF(AND(O1239&gt;365,O1239&lt;731),+'PL2'!$O$2+1,IF(AND(O1239&gt;730,O1239&lt;1096),+'PL2'!$P$2+1,IF(AND(O1239&gt;1095,O1239&lt;1461),+'PL2'!$Q$2+1,IF(AND(O1239&gt;1460,O1239&lt;1826),+'PL2'!$R$2+1,IF(AND(O1239&gt;1825,O1239&lt;2190),+'PL2'!$S$2+1,0))))))</f>
        <v>0</v>
      </c>
      <c r="N1239" s="70">
        <f t="shared" si="59"/>
        <v>-1</v>
      </c>
      <c r="O1239" s="19" t="str">
        <f>IF(A1239&gt;'PL2'!$C$2+553,IF(A1239='PL2'!$C$2+554,1,O1238+1), "")</f>
        <v/>
      </c>
    </row>
    <row r="1240" spans="1:15" x14ac:dyDescent="0.55000000000000004">
      <c r="A1240">
        <v>1238</v>
      </c>
      <c r="B1240" s="2">
        <v>41060</v>
      </c>
      <c r="C1240">
        <v>3.8600001484155648E-2</v>
      </c>
      <c r="D1240">
        <v>11.54749965667725</v>
      </c>
      <c r="E1240">
        <v>6912.52978515625</v>
      </c>
      <c r="F1240" s="20">
        <f t="shared" si="60"/>
        <v>23.106617700742927</v>
      </c>
      <c r="G1240">
        <v>5.1800999641418457</v>
      </c>
      <c r="H1240">
        <v>119.6949996948242</v>
      </c>
      <c r="I1240" s="19">
        <f t="shared" si="61"/>
        <v>35807.595292217331</v>
      </c>
      <c r="K1240" s="70">
        <f t="shared" si="58"/>
        <v>-1</v>
      </c>
      <c r="L1240" s="3">
        <f>IF(AND(O1240&gt;0,O1240&lt;366),+'PL2'!$N$3+1,IF(AND(O1240&gt;365,O1240&lt;731),+'PL2'!$O$3+1,IF(AND(O1240&gt;730,O1240&lt;1096),+'PL2'!$P$3+1,IF(AND(O1240&gt;1095,O1240&lt;1461),+'PL2'!$Q$3+1,IF(AND(O1240&gt;1460,O1240&lt;3000),+'PL2'!$R$3+1,0)))))</f>
        <v>0</v>
      </c>
      <c r="M1240" s="3">
        <f>IF(AND(O1240&gt;0,O1240&lt;366),+'PL2'!$N$2+1,IF(AND(O1240&gt;365,O1240&lt;731),+'PL2'!$O$2+1,IF(AND(O1240&gt;730,O1240&lt;1096),+'PL2'!$P$2+1,IF(AND(O1240&gt;1095,O1240&lt;1461),+'PL2'!$Q$2+1,IF(AND(O1240&gt;1460,O1240&lt;1826),+'PL2'!$R$2+1,IF(AND(O1240&gt;1825,O1240&lt;2190),+'PL2'!$S$2+1,0))))))</f>
        <v>0</v>
      </c>
      <c r="N1240" s="70">
        <f t="shared" si="59"/>
        <v>-1</v>
      </c>
      <c r="O1240" s="19" t="str">
        <f>IF(A1240&gt;'PL2'!$C$2+553,IF(A1240='PL2'!$C$2+554,1,O1239+1), "")</f>
        <v/>
      </c>
    </row>
    <row r="1241" spans="1:15" x14ac:dyDescent="0.55000000000000004">
      <c r="A1241">
        <v>1239</v>
      </c>
      <c r="B1241" s="2">
        <v>41061</v>
      </c>
      <c r="C1241">
        <v>3.8600001484155648E-2</v>
      </c>
      <c r="D1241">
        <v>11.54749965667725</v>
      </c>
      <c r="E1241">
        <v>7616.419921875</v>
      </c>
      <c r="F1241" s="20">
        <f t="shared" si="60"/>
        <v>25.459521890379801</v>
      </c>
      <c r="G1241">
        <v>5.2747998237609863</v>
      </c>
      <c r="H1241">
        <v>134.29400634765619</v>
      </c>
      <c r="I1241" s="19">
        <f t="shared" si="61"/>
        <v>40175.090461595915</v>
      </c>
      <c r="K1241" s="70">
        <f t="shared" si="58"/>
        <v>-1</v>
      </c>
      <c r="L1241" s="3">
        <f>IF(AND(O1241&gt;0,O1241&lt;366),+'PL2'!$N$3+1,IF(AND(O1241&gt;365,O1241&lt;731),+'PL2'!$O$3+1,IF(AND(O1241&gt;730,O1241&lt;1096),+'PL2'!$P$3+1,IF(AND(O1241&gt;1095,O1241&lt;1461),+'PL2'!$Q$3+1,IF(AND(O1241&gt;1460,O1241&lt;3000),+'PL2'!$R$3+1,0)))))</f>
        <v>0</v>
      </c>
      <c r="M1241" s="3">
        <f>IF(AND(O1241&gt;0,O1241&lt;366),+'PL2'!$N$2+1,IF(AND(O1241&gt;365,O1241&lt;731),+'PL2'!$O$2+1,IF(AND(O1241&gt;730,O1241&lt;1096),+'PL2'!$P$2+1,IF(AND(O1241&gt;1095,O1241&lt;1461),+'PL2'!$Q$2+1,IF(AND(O1241&gt;1460,O1241&lt;1826),+'PL2'!$R$2+1,IF(AND(O1241&gt;1825,O1241&lt;2190),+'PL2'!$S$2+1,0))))))</f>
        <v>0</v>
      </c>
      <c r="N1241" s="70">
        <f t="shared" si="59"/>
        <v>-1</v>
      </c>
      <c r="O1241" s="19" t="str">
        <f>IF(A1241&gt;'PL2'!$C$2+553,IF(A1241='PL2'!$C$2+554,1,O1240+1), "")</f>
        <v/>
      </c>
    </row>
    <row r="1242" spans="1:15" x14ac:dyDescent="0.55000000000000004">
      <c r="A1242">
        <v>1240</v>
      </c>
      <c r="B1242" s="2">
        <v>41062</v>
      </c>
      <c r="C1242">
        <v>3.8699999451637268E-2</v>
      </c>
      <c r="D1242">
        <v>12.33850002288818</v>
      </c>
      <c r="E1242">
        <v>8007.1298828125</v>
      </c>
      <c r="F1242" s="20">
        <f t="shared" si="60"/>
        <v>25.114553754443872</v>
      </c>
      <c r="G1242">
        <v>5.249000072479248</v>
      </c>
      <c r="H1242">
        <v>131.82600402832031</v>
      </c>
      <c r="I1242" s="19">
        <f t="shared" si="61"/>
        <v>42029.425335233565</v>
      </c>
      <c r="K1242" s="70">
        <f t="shared" si="58"/>
        <v>-1</v>
      </c>
      <c r="L1242" s="3">
        <f>IF(AND(O1242&gt;0,O1242&lt;366),+'PL2'!$N$3+1,IF(AND(O1242&gt;365,O1242&lt;731),+'PL2'!$O$3+1,IF(AND(O1242&gt;730,O1242&lt;1096),+'PL2'!$P$3+1,IF(AND(O1242&gt;1095,O1242&lt;1461),+'PL2'!$Q$3+1,IF(AND(O1242&gt;1460,O1242&lt;3000),+'PL2'!$R$3+1,0)))))</f>
        <v>0</v>
      </c>
      <c r="M1242" s="3">
        <f>IF(AND(O1242&gt;0,O1242&lt;366),+'PL2'!$N$2+1,IF(AND(O1242&gt;365,O1242&lt;731),+'PL2'!$O$2+1,IF(AND(O1242&gt;730,O1242&lt;1096),+'PL2'!$P$2+1,IF(AND(O1242&gt;1095,O1242&lt;1461),+'PL2'!$Q$2+1,IF(AND(O1242&gt;1460,O1242&lt;1826),+'PL2'!$R$2+1,IF(AND(O1242&gt;1825,O1242&lt;2190),+'PL2'!$S$2+1,0))))))</f>
        <v>0</v>
      </c>
      <c r="N1242" s="70">
        <f t="shared" si="59"/>
        <v>-1</v>
      </c>
      <c r="O1242" s="19" t="str">
        <f>IF(A1242&gt;'PL2'!$C$2+553,IF(A1242='PL2'!$C$2+554,1,O1241+1), "")</f>
        <v/>
      </c>
    </row>
    <row r="1243" spans="1:15" x14ac:dyDescent="0.55000000000000004">
      <c r="A1243">
        <v>1241</v>
      </c>
      <c r="B1243" s="2">
        <v>41063</v>
      </c>
      <c r="C1243">
        <v>3.8699999451637268E-2</v>
      </c>
      <c r="D1243">
        <v>12.33850002288818</v>
      </c>
      <c r="E1243">
        <v>7669.27001953125</v>
      </c>
      <c r="F1243" s="20">
        <f t="shared" si="60"/>
        <v>24.054848239230527</v>
      </c>
      <c r="G1243">
        <v>5.2051000595092773</v>
      </c>
      <c r="H1243">
        <v>125.2080001831055</v>
      </c>
      <c r="I1243" s="19">
        <f t="shared" si="61"/>
        <v>39919.317835054826</v>
      </c>
      <c r="K1243" s="70">
        <f t="shared" si="58"/>
        <v>-1</v>
      </c>
      <c r="L1243" s="3">
        <f>IF(AND(O1243&gt;0,O1243&lt;366),+'PL2'!$N$3+1,IF(AND(O1243&gt;365,O1243&lt;731),+'PL2'!$O$3+1,IF(AND(O1243&gt;730,O1243&lt;1096),+'PL2'!$P$3+1,IF(AND(O1243&gt;1095,O1243&lt;1461),+'PL2'!$Q$3+1,IF(AND(O1243&gt;1460,O1243&lt;3000),+'PL2'!$R$3+1,0)))))</f>
        <v>0</v>
      </c>
      <c r="M1243" s="3">
        <f>IF(AND(O1243&gt;0,O1243&lt;366),+'PL2'!$N$2+1,IF(AND(O1243&gt;365,O1243&lt;731),+'PL2'!$O$2+1,IF(AND(O1243&gt;730,O1243&lt;1096),+'PL2'!$P$2+1,IF(AND(O1243&gt;1095,O1243&lt;1461),+'PL2'!$Q$2+1,IF(AND(O1243&gt;1460,O1243&lt;1826),+'PL2'!$R$2+1,IF(AND(O1243&gt;1825,O1243&lt;2190),+'PL2'!$S$2+1,0))))))</f>
        <v>0</v>
      </c>
      <c r="N1243" s="70">
        <f t="shared" si="59"/>
        <v>-1</v>
      </c>
      <c r="O1243" s="19" t="str">
        <f>IF(A1243&gt;'PL2'!$C$2+553,IF(A1243='PL2'!$C$2+554,1,O1242+1), "")</f>
        <v/>
      </c>
    </row>
    <row r="1244" spans="1:15" x14ac:dyDescent="0.55000000000000004">
      <c r="A1244">
        <v>1242</v>
      </c>
      <c r="B1244" s="2">
        <v>41064</v>
      </c>
      <c r="C1244">
        <v>3.8699999451637268E-2</v>
      </c>
      <c r="D1244">
        <v>11.94299983978271</v>
      </c>
      <c r="E1244">
        <v>7778.759765625</v>
      </c>
      <c r="F1244" s="20">
        <f t="shared" si="60"/>
        <v>25.206229816844964</v>
      </c>
      <c r="G1244">
        <v>5.2659997940063477</v>
      </c>
      <c r="H1244">
        <v>132.7359924316406</v>
      </c>
      <c r="I1244" s="19">
        <f t="shared" si="61"/>
        <v>40962.947323406115</v>
      </c>
      <c r="K1244" s="70">
        <f t="shared" si="58"/>
        <v>-1</v>
      </c>
      <c r="L1244" s="3">
        <f>IF(AND(O1244&gt;0,O1244&lt;366),+'PL2'!$N$3+1,IF(AND(O1244&gt;365,O1244&lt;731),+'PL2'!$O$3+1,IF(AND(O1244&gt;730,O1244&lt;1096),+'PL2'!$P$3+1,IF(AND(O1244&gt;1095,O1244&lt;1461),+'PL2'!$Q$3+1,IF(AND(O1244&gt;1460,O1244&lt;3000),+'PL2'!$R$3+1,0)))))</f>
        <v>0</v>
      </c>
      <c r="M1244" s="3">
        <f>IF(AND(O1244&gt;0,O1244&lt;366),+'PL2'!$N$2+1,IF(AND(O1244&gt;365,O1244&lt;731),+'PL2'!$O$2+1,IF(AND(O1244&gt;730,O1244&lt;1096),+'PL2'!$P$2+1,IF(AND(O1244&gt;1095,O1244&lt;1461),+'PL2'!$Q$2+1,IF(AND(O1244&gt;1460,O1244&lt;1826),+'PL2'!$R$2+1,IF(AND(O1244&gt;1825,O1244&lt;2190),+'PL2'!$S$2+1,0))))))</f>
        <v>0</v>
      </c>
      <c r="N1244" s="70">
        <f t="shared" si="59"/>
        <v>-1</v>
      </c>
      <c r="O1244" s="19" t="str">
        <f>IF(A1244&gt;'PL2'!$C$2+553,IF(A1244='PL2'!$C$2+554,1,O1243+1), "")</f>
        <v/>
      </c>
    </row>
    <row r="1245" spans="1:15" x14ac:dyDescent="0.55000000000000004">
      <c r="A1245">
        <v>1243</v>
      </c>
      <c r="B1245" s="2">
        <v>41065</v>
      </c>
      <c r="C1245">
        <v>3.880000114440918E-2</v>
      </c>
      <c r="D1245">
        <v>11.94299983978271</v>
      </c>
      <c r="E1245">
        <v>7380.14013671875</v>
      </c>
      <c r="F1245" s="20">
        <f t="shared" si="60"/>
        <v>23.976341756008718</v>
      </c>
      <c r="G1245">
        <v>5.440000057220459</v>
      </c>
      <c r="H1245">
        <v>130.4309997558594</v>
      </c>
      <c r="I1245" s="19">
        <f t="shared" si="61"/>
        <v>40147.962766045006</v>
      </c>
      <c r="K1245" s="70">
        <f t="shared" si="58"/>
        <v>-1</v>
      </c>
      <c r="L1245" s="3">
        <f>IF(AND(O1245&gt;0,O1245&lt;366),+'PL2'!$N$3+1,IF(AND(O1245&gt;365,O1245&lt;731),+'PL2'!$O$3+1,IF(AND(O1245&gt;730,O1245&lt;1096),+'PL2'!$P$3+1,IF(AND(O1245&gt;1095,O1245&lt;1461),+'PL2'!$Q$3+1,IF(AND(O1245&gt;1460,O1245&lt;3000),+'PL2'!$R$3+1,0)))))</f>
        <v>0</v>
      </c>
      <c r="M1245" s="3">
        <f>IF(AND(O1245&gt;0,O1245&lt;366),+'PL2'!$N$2+1,IF(AND(O1245&gt;365,O1245&lt;731),+'PL2'!$O$2+1,IF(AND(O1245&gt;730,O1245&lt;1096),+'PL2'!$P$2+1,IF(AND(O1245&gt;1095,O1245&lt;1461),+'PL2'!$Q$2+1,IF(AND(O1245&gt;1460,O1245&lt;1826),+'PL2'!$R$2+1,IF(AND(O1245&gt;1825,O1245&lt;2190),+'PL2'!$S$2+1,0))))))</f>
        <v>0</v>
      </c>
      <c r="N1245" s="70">
        <f t="shared" si="59"/>
        <v>-1</v>
      </c>
      <c r="O1245" s="19" t="str">
        <f>IF(A1245&gt;'PL2'!$C$2+553,IF(A1245='PL2'!$C$2+554,1,O1244+1), "")</f>
        <v/>
      </c>
    </row>
    <row r="1246" spans="1:15" x14ac:dyDescent="0.55000000000000004">
      <c r="A1246">
        <v>1244</v>
      </c>
      <c r="B1246" s="2">
        <v>41066</v>
      </c>
      <c r="C1246">
        <v>3.880000114440918E-2</v>
      </c>
      <c r="D1246">
        <v>13.36670017242432</v>
      </c>
      <c r="E1246">
        <v>7661.27001953125</v>
      </c>
      <c r="F1246" s="20">
        <f t="shared" si="60"/>
        <v>22.238643920410961</v>
      </c>
      <c r="G1246">
        <v>5.4600000381469727</v>
      </c>
      <c r="H1246">
        <v>121.42299652099609</v>
      </c>
      <c r="I1246" s="19">
        <f t="shared" si="61"/>
        <v>41830.534598894883</v>
      </c>
      <c r="K1246" s="70">
        <f t="shared" si="58"/>
        <v>-1</v>
      </c>
      <c r="L1246" s="3">
        <f>IF(AND(O1246&gt;0,O1246&lt;366),+'PL2'!$N$3+1,IF(AND(O1246&gt;365,O1246&lt;731),+'PL2'!$O$3+1,IF(AND(O1246&gt;730,O1246&lt;1096),+'PL2'!$P$3+1,IF(AND(O1246&gt;1095,O1246&lt;1461),+'PL2'!$Q$3+1,IF(AND(O1246&gt;1460,O1246&lt;3000),+'PL2'!$R$3+1,0)))))</f>
        <v>0</v>
      </c>
      <c r="M1246" s="3">
        <f>IF(AND(O1246&gt;0,O1246&lt;366),+'PL2'!$N$2+1,IF(AND(O1246&gt;365,O1246&lt;731),+'PL2'!$O$2+1,IF(AND(O1246&gt;730,O1246&lt;1096),+'PL2'!$P$2+1,IF(AND(O1246&gt;1095,O1246&lt;1461),+'PL2'!$Q$2+1,IF(AND(O1246&gt;1460,O1246&lt;1826),+'PL2'!$R$2+1,IF(AND(O1246&gt;1825,O1246&lt;2190),+'PL2'!$S$2+1,0))))))</f>
        <v>0</v>
      </c>
      <c r="N1246" s="70">
        <f t="shared" si="59"/>
        <v>-1</v>
      </c>
      <c r="O1246" s="19" t="str">
        <f>IF(A1246&gt;'PL2'!$C$2+553,IF(A1246='PL2'!$C$2+554,1,O1245+1), "")</f>
        <v/>
      </c>
    </row>
    <row r="1247" spans="1:15" x14ac:dyDescent="0.55000000000000004">
      <c r="A1247">
        <v>1245</v>
      </c>
      <c r="B1247" s="2">
        <v>41067</v>
      </c>
      <c r="C1247">
        <v>3.880000114440918E-2</v>
      </c>
      <c r="D1247">
        <v>13.36670017242432</v>
      </c>
      <c r="E1247">
        <v>6971.41015625</v>
      </c>
      <c r="F1247" s="20">
        <f t="shared" si="60"/>
        <v>20.236162893716411</v>
      </c>
      <c r="G1247">
        <v>5.5910000801086426</v>
      </c>
      <c r="H1247">
        <v>113.13999938964839</v>
      </c>
      <c r="I1247" s="19">
        <f t="shared" si="61"/>
        <v>38977.154742063954</v>
      </c>
      <c r="K1247" s="70">
        <f t="shared" si="58"/>
        <v>-1</v>
      </c>
      <c r="L1247" s="3">
        <f>IF(AND(O1247&gt;0,O1247&lt;366),+'PL2'!$N$3+1,IF(AND(O1247&gt;365,O1247&lt;731),+'PL2'!$O$3+1,IF(AND(O1247&gt;730,O1247&lt;1096),+'PL2'!$P$3+1,IF(AND(O1247&gt;1095,O1247&lt;1461),+'PL2'!$Q$3+1,IF(AND(O1247&gt;1460,O1247&lt;3000),+'PL2'!$R$3+1,0)))))</f>
        <v>0</v>
      </c>
      <c r="M1247" s="3">
        <f>IF(AND(O1247&gt;0,O1247&lt;366),+'PL2'!$N$2+1,IF(AND(O1247&gt;365,O1247&lt;731),+'PL2'!$O$2+1,IF(AND(O1247&gt;730,O1247&lt;1096),+'PL2'!$P$2+1,IF(AND(O1247&gt;1095,O1247&lt;1461),+'PL2'!$Q$2+1,IF(AND(O1247&gt;1460,O1247&lt;1826),+'PL2'!$R$2+1,IF(AND(O1247&gt;1825,O1247&lt;2190),+'PL2'!$S$2+1,0))))))</f>
        <v>0</v>
      </c>
      <c r="N1247" s="70">
        <f t="shared" si="59"/>
        <v>-1</v>
      </c>
      <c r="O1247" s="19" t="str">
        <f>IF(A1247&gt;'PL2'!$C$2+553,IF(A1247='PL2'!$C$2+554,1,O1246+1), "")</f>
        <v/>
      </c>
    </row>
    <row r="1248" spans="1:15" x14ac:dyDescent="0.55000000000000004">
      <c r="A1248">
        <v>1246</v>
      </c>
      <c r="B1248" s="2">
        <v>41068</v>
      </c>
      <c r="C1248">
        <v>3.8899999111890793E-2</v>
      </c>
      <c r="D1248">
        <v>11.7056999206543</v>
      </c>
      <c r="E1248">
        <v>7066.490234375</v>
      </c>
      <c r="F1248" s="20">
        <f t="shared" si="60"/>
        <v>23.483129219496295</v>
      </c>
      <c r="G1248">
        <v>5.6329998970031738</v>
      </c>
      <c r="H1248">
        <v>132.2799987792969</v>
      </c>
      <c r="I1248" s="19">
        <f t="shared" si="61"/>
        <v>39805.538762408309</v>
      </c>
      <c r="K1248" s="70">
        <f t="shared" si="58"/>
        <v>-1</v>
      </c>
      <c r="L1248" s="3">
        <f>IF(AND(O1248&gt;0,O1248&lt;366),+'PL2'!$N$3+1,IF(AND(O1248&gt;365,O1248&lt;731),+'PL2'!$O$3+1,IF(AND(O1248&gt;730,O1248&lt;1096),+'PL2'!$P$3+1,IF(AND(O1248&gt;1095,O1248&lt;1461),+'PL2'!$Q$3+1,IF(AND(O1248&gt;1460,O1248&lt;3000),+'PL2'!$R$3+1,0)))))</f>
        <v>0</v>
      </c>
      <c r="M1248" s="3">
        <f>IF(AND(O1248&gt;0,O1248&lt;366),+'PL2'!$N$2+1,IF(AND(O1248&gt;365,O1248&lt;731),+'PL2'!$O$2+1,IF(AND(O1248&gt;730,O1248&lt;1096),+'PL2'!$P$2+1,IF(AND(O1248&gt;1095,O1248&lt;1461),+'PL2'!$Q$2+1,IF(AND(O1248&gt;1460,O1248&lt;1826),+'PL2'!$R$2+1,IF(AND(O1248&gt;1825,O1248&lt;2190),+'PL2'!$S$2+1,0))))))</f>
        <v>0</v>
      </c>
      <c r="N1248" s="70">
        <f t="shared" si="59"/>
        <v>-1</v>
      </c>
      <c r="O1248" s="19" t="str">
        <f>IF(A1248&gt;'PL2'!$C$2+553,IF(A1248='PL2'!$C$2+554,1,O1247+1), "")</f>
        <v/>
      </c>
    </row>
    <row r="1249" spans="1:15" x14ac:dyDescent="0.55000000000000004">
      <c r="A1249">
        <v>1247</v>
      </c>
      <c r="B1249" s="2">
        <v>41069</v>
      </c>
      <c r="C1249">
        <v>3.8899999111890793E-2</v>
      </c>
      <c r="D1249">
        <v>11.7056999206543</v>
      </c>
      <c r="E1249">
        <v>8572.7099609375</v>
      </c>
      <c r="F1249" s="20">
        <f t="shared" si="60"/>
        <v>28.488549350095251</v>
      </c>
      <c r="G1249">
        <v>5.559999942779541</v>
      </c>
      <c r="H1249">
        <v>158.39599609375</v>
      </c>
      <c r="I1249" s="19">
        <f t="shared" si="61"/>
        <v>47664.266892278101</v>
      </c>
      <c r="K1249" s="70">
        <f t="shared" si="58"/>
        <v>-1</v>
      </c>
      <c r="L1249" s="3">
        <f>IF(AND(O1249&gt;0,O1249&lt;366),+'PL2'!$N$3+1,IF(AND(O1249&gt;365,O1249&lt;731),+'PL2'!$O$3+1,IF(AND(O1249&gt;730,O1249&lt;1096),+'PL2'!$P$3+1,IF(AND(O1249&gt;1095,O1249&lt;1461),+'PL2'!$Q$3+1,IF(AND(O1249&gt;1460,O1249&lt;3000),+'PL2'!$R$3+1,0)))))</f>
        <v>0</v>
      </c>
      <c r="M1249" s="3">
        <f>IF(AND(O1249&gt;0,O1249&lt;366),+'PL2'!$N$2+1,IF(AND(O1249&gt;365,O1249&lt;731),+'PL2'!$O$2+1,IF(AND(O1249&gt;730,O1249&lt;1096),+'PL2'!$P$2+1,IF(AND(O1249&gt;1095,O1249&lt;1461),+'PL2'!$Q$2+1,IF(AND(O1249&gt;1460,O1249&lt;1826),+'PL2'!$R$2+1,IF(AND(O1249&gt;1825,O1249&lt;2190),+'PL2'!$S$2+1,0))))))</f>
        <v>0</v>
      </c>
      <c r="N1249" s="70">
        <f t="shared" si="59"/>
        <v>-1</v>
      </c>
      <c r="O1249" s="19" t="str">
        <f>IF(A1249&gt;'PL2'!$C$2+553,IF(A1249='PL2'!$C$2+554,1,O1248+1), "")</f>
        <v/>
      </c>
    </row>
    <row r="1250" spans="1:15" x14ac:dyDescent="0.55000000000000004">
      <c r="A1250">
        <v>1248</v>
      </c>
      <c r="B1250" s="2">
        <v>41070</v>
      </c>
      <c r="C1250">
        <v>3.8899999111890793E-2</v>
      </c>
      <c r="D1250">
        <v>13.37899971008301</v>
      </c>
      <c r="E1250">
        <v>8325.330078125</v>
      </c>
      <c r="F1250" s="20">
        <f t="shared" si="60"/>
        <v>24.20624408872574</v>
      </c>
      <c r="G1250">
        <v>5.4682998657226563</v>
      </c>
      <c r="H1250">
        <v>132.36700439453119</v>
      </c>
      <c r="I1250" s="19">
        <f t="shared" si="61"/>
        <v>45525.401348307729</v>
      </c>
      <c r="K1250" s="70">
        <f t="shared" si="58"/>
        <v>-1</v>
      </c>
      <c r="L1250" s="3">
        <f>IF(AND(O1250&gt;0,O1250&lt;366),+'PL2'!$N$3+1,IF(AND(O1250&gt;365,O1250&lt;731),+'PL2'!$O$3+1,IF(AND(O1250&gt;730,O1250&lt;1096),+'PL2'!$P$3+1,IF(AND(O1250&gt;1095,O1250&lt;1461),+'PL2'!$Q$3+1,IF(AND(O1250&gt;1460,O1250&lt;3000),+'PL2'!$R$3+1,0)))))</f>
        <v>0</v>
      </c>
      <c r="M1250" s="3">
        <f>IF(AND(O1250&gt;0,O1250&lt;366),+'PL2'!$N$2+1,IF(AND(O1250&gt;365,O1250&lt;731),+'PL2'!$O$2+1,IF(AND(O1250&gt;730,O1250&lt;1096),+'PL2'!$P$2+1,IF(AND(O1250&gt;1095,O1250&lt;1461),+'PL2'!$Q$2+1,IF(AND(O1250&gt;1460,O1250&lt;1826),+'PL2'!$R$2+1,IF(AND(O1250&gt;1825,O1250&lt;2190),+'PL2'!$S$2+1,0))))))</f>
        <v>0</v>
      </c>
      <c r="N1250" s="70">
        <f t="shared" si="59"/>
        <v>-1</v>
      </c>
      <c r="O1250" s="19" t="str">
        <f>IF(A1250&gt;'PL2'!$C$2+553,IF(A1250='PL2'!$C$2+554,1,O1249+1), "")</f>
        <v/>
      </c>
    </row>
    <row r="1251" spans="1:15" x14ac:dyDescent="0.55000000000000004">
      <c r="A1251">
        <v>1249</v>
      </c>
      <c r="B1251" s="2">
        <v>41071</v>
      </c>
      <c r="C1251">
        <v>3.9000000804662698E-2</v>
      </c>
      <c r="D1251">
        <v>13.37899971008301</v>
      </c>
      <c r="E1251">
        <v>7018.25</v>
      </c>
      <c r="F1251" s="20">
        <f t="shared" si="60"/>
        <v>20.458312398425619</v>
      </c>
      <c r="G1251">
        <v>5.574699878692627</v>
      </c>
      <c r="H1251">
        <v>114.0490036010742</v>
      </c>
      <c r="I1251" s="19">
        <f t="shared" si="61"/>
        <v>39124.637423634529</v>
      </c>
      <c r="K1251" s="70">
        <f t="shared" si="58"/>
        <v>-1</v>
      </c>
      <c r="L1251" s="3">
        <f>IF(AND(O1251&gt;0,O1251&lt;366),+'PL2'!$N$3+1,IF(AND(O1251&gt;365,O1251&lt;731),+'PL2'!$O$3+1,IF(AND(O1251&gt;730,O1251&lt;1096),+'PL2'!$P$3+1,IF(AND(O1251&gt;1095,O1251&lt;1461),+'PL2'!$Q$3+1,IF(AND(O1251&gt;1460,O1251&lt;3000),+'PL2'!$R$3+1,0)))))</f>
        <v>0</v>
      </c>
      <c r="M1251" s="3">
        <f>IF(AND(O1251&gt;0,O1251&lt;366),+'PL2'!$N$2+1,IF(AND(O1251&gt;365,O1251&lt;731),+'PL2'!$O$2+1,IF(AND(O1251&gt;730,O1251&lt;1096),+'PL2'!$P$2+1,IF(AND(O1251&gt;1095,O1251&lt;1461),+'PL2'!$Q$2+1,IF(AND(O1251&gt;1460,O1251&lt;1826),+'PL2'!$R$2+1,IF(AND(O1251&gt;1825,O1251&lt;2190),+'PL2'!$S$2+1,0))))))</f>
        <v>0</v>
      </c>
      <c r="N1251" s="70">
        <f t="shared" si="59"/>
        <v>-1</v>
      </c>
      <c r="O1251" s="19" t="str">
        <f>IF(A1251&gt;'PL2'!$C$2+553,IF(A1251='PL2'!$C$2+554,1,O1250+1), "")</f>
        <v/>
      </c>
    </row>
    <row r="1252" spans="1:15" x14ac:dyDescent="0.55000000000000004">
      <c r="A1252">
        <v>1250</v>
      </c>
      <c r="B1252" s="2">
        <v>41072</v>
      </c>
      <c r="C1252">
        <v>3.9000000804662698E-2</v>
      </c>
      <c r="D1252">
        <v>11.01799964904785</v>
      </c>
      <c r="E1252">
        <v>7811.259765625</v>
      </c>
      <c r="F1252" s="20">
        <f t="shared" si="60"/>
        <v>27.649223711050904</v>
      </c>
      <c r="G1252">
        <v>5.6999998092651367</v>
      </c>
      <c r="H1252">
        <v>157.60099792480469</v>
      </c>
      <c r="I1252" s="19">
        <f t="shared" si="61"/>
        <v>44524.179174182937</v>
      </c>
      <c r="K1252" s="70">
        <f t="shared" si="58"/>
        <v>-1</v>
      </c>
      <c r="L1252" s="3">
        <f>IF(AND(O1252&gt;0,O1252&lt;366),+'PL2'!$N$3+1,IF(AND(O1252&gt;365,O1252&lt;731),+'PL2'!$O$3+1,IF(AND(O1252&gt;730,O1252&lt;1096),+'PL2'!$P$3+1,IF(AND(O1252&gt;1095,O1252&lt;1461),+'PL2'!$Q$3+1,IF(AND(O1252&gt;1460,O1252&lt;3000),+'PL2'!$R$3+1,0)))))</f>
        <v>0</v>
      </c>
      <c r="M1252" s="3">
        <f>IF(AND(O1252&gt;0,O1252&lt;366),+'PL2'!$N$2+1,IF(AND(O1252&gt;365,O1252&lt;731),+'PL2'!$O$2+1,IF(AND(O1252&gt;730,O1252&lt;1096),+'PL2'!$P$2+1,IF(AND(O1252&gt;1095,O1252&lt;1461),+'PL2'!$Q$2+1,IF(AND(O1252&gt;1460,O1252&lt;1826),+'PL2'!$R$2+1,IF(AND(O1252&gt;1825,O1252&lt;2190),+'PL2'!$S$2+1,0))))))</f>
        <v>0</v>
      </c>
      <c r="N1252" s="70">
        <f t="shared" si="59"/>
        <v>-1</v>
      </c>
      <c r="O1252" s="19" t="str">
        <f>IF(A1252&gt;'PL2'!$C$2+553,IF(A1252='PL2'!$C$2+554,1,O1251+1), "")</f>
        <v/>
      </c>
    </row>
    <row r="1253" spans="1:15" x14ac:dyDescent="0.55000000000000004">
      <c r="A1253">
        <v>1251</v>
      </c>
      <c r="B1253" s="2">
        <v>41073</v>
      </c>
      <c r="C1253">
        <v>3.9000000804662698E-2</v>
      </c>
      <c r="D1253">
        <v>11.01799964904785</v>
      </c>
      <c r="E1253">
        <v>7537.93994140625</v>
      </c>
      <c r="F1253" s="20">
        <f t="shared" si="60"/>
        <v>26.68176376332957</v>
      </c>
      <c r="G1253">
        <v>5.9289999008178711</v>
      </c>
      <c r="H1253">
        <v>158.19599914550781</v>
      </c>
      <c r="I1253" s="19">
        <f t="shared" si="61"/>
        <v>44692.445164968725</v>
      </c>
      <c r="K1253" s="70">
        <f t="shared" si="58"/>
        <v>-1</v>
      </c>
      <c r="L1253" s="3">
        <f>IF(AND(O1253&gt;0,O1253&lt;366),+'PL2'!$N$3+1,IF(AND(O1253&gt;365,O1253&lt;731),+'PL2'!$O$3+1,IF(AND(O1253&gt;730,O1253&lt;1096),+'PL2'!$P$3+1,IF(AND(O1253&gt;1095,O1253&lt;1461),+'PL2'!$Q$3+1,IF(AND(O1253&gt;1460,O1253&lt;3000),+'PL2'!$R$3+1,0)))))</f>
        <v>0</v>
      </c>
      <c r="M1253" s="3">
        <f>IF(AND(O1253&gt;0,O1253&lt;366),+'PL2'!$N$2+1,IF(AND(O1253&gt;365,O1253&lt;731),+'PL2'!$O$2+1,IF(AND(O1253&gt;730,O1253&lt;1096),+'PL2'!$P$2+1,IF(AND(O1253&gt;1095,O1253&lt;1461),+'PL2'!$Q$2+1,IF(AND(O1253&gt;1460,O1253&lt;1826),+'PL2'!$R$2+1,IF(AND(O1253&gt;1825,O1253&lt;2190),+'PL2'!$S$2+1,0))))))</f>
        <v>0</v>
      </c>
      <c r="N1253" s="70">
        <f t="shared" si="59"/>
        <v>-1</v>
      </c>
      <c r="O1253" s="19" t="str">
        <f>IF(A1253&gt;'PL2'!$C$2+553,IF(A1253='PL2'!$C$2+554,1,O1252+1), "")</f>
        <v/>
      </c>
    </row>
    <row r="1254" spans="1:15" x14ac:dyDescent="0.55000000000000004">
      <c r="A1254">
        <v>1252</v>
      </c>
      <c r="B1254" s="2">
        <v>41074</v>
      </c>
      <c r="C1254">
        <v>3.9099998772144318E-2</v>
      </c>
      <c r="D1254">
        <v>11.490200042724609</v>
      </c>
      <c r="E1254">
        <v>7838.7099609375</v>
      </c>
      <c r="F1254" s="20">
        <f t="shared" si="60"/>
        <v>26.674344111347125</v>
      </c>
      <c r="G1254">
        <v>5.9541001319885254</v>
      </c>
      <c r="H1254">
        <v>158.82200622558591</v>
      </c>
      <c r="I1254" s="19">
        <f t="shared" si="61"/>
        <v>46672.464013037737</v>
      </c>
      <c r="K1254" s="70">
        <f t="shared" si="58"/>
        <v>-1</v>
      </c>
      <c r="L1254" s="3">
        <f>IF(AND(O1254&gt;0,O1254&lt;366),+'PL2'!$N$3+1,IF(AND(O1254&gt;365,O1254&lt;731),+'PL2'!$O$3+1,IF(AND(O1254&gt;730,O1254&lt;1096),+'PL2'!$P$3+1,IF(AND(O1254&gt;1095,O1254&lt;1461),+'PL2'!$Q$3+1,IF(AND(O1254&gt;1460,O1254&lt;3000),+'PL2'!$R$3+1,0)))))</f>
        <v>0</v>
      </c>
      <c r="M1254" s="3">
        <f>IF(AND(O1254&gt;0,O1254&lt;366),+'PL2'!$N$2+1,IF(AND(O1254&gt;365,O1254&lt;731),+'PL2'!$O$2+1,IF(AND(O1254&gt;730,O1254&lt;1096),+'PL2'!$P$2+1,IF(AND(O1254&gt;1095,O1254&lt;1461),+'PL2'!$Q$2+1,IF(AND(O1254&gt;1460,O1254&lt;1826),+'PL2'!$R$2+1,IF(AND(O1254&gt;1825,O1254&lt;2190),+'PL2'!$S$2+1,0))))))</f>
        <v>0</v>
      </c>
      <c r="N1254" s="70">
        <f t="shared" si="59"/>
        <v>-1</v>
      </c>
      <c r="O1254" s="19" t="str">
        <f>IF(A1254&gt;'PL2'!$C$2+553,IF(A1254='PL2'!$C$2+554,1,O1253+1), "")</f>
        <v/>
      </c>
    </row>
    <row r="1255" spans="1:15" x14ac:dyDescent="0.55000000000000004">
      <c r="A1255">
        <v>1253</v>
      </c>
      <c r="B1255" s="2">
        <v>41075</v>
      </c>
      <c r="C1255">
        <v>3.9099998772144318E-2</v>
      </c>
      <c r="D1255">
        <v>11.490200042724609</v>
      </c>
      <c r="E1255">
        <v>7983.56005859375</v>
      </c>
      <c r="F1255" s="20">
        <f t="shared" si="60"/>
        <v>27.167254471431804</v>
      </c>
      <c r="G1255">
        <v>6.5</v>
      </c>
      <c r="H1255">
        <v>176.5870056152344</v>
      </c>
      <c r="I1255" s="19">
        <f t="shared" si="61"/>
        <v>51893.140380859375</v>
      </c>
      <c r="K1255" s="70">
        <f t="shared" si="58"/>
        <v>-1</v>
      </c>
      <c r="L1255" s="3">
        <f>IF(AND(O1255&gt;0,O1255&lt;366),+'PL2'!$N$3+1,IF(AND(O1255&gt;365,O1255&lt;731),+'PL2'!$O$3+1,IF(AND(O1255&gt;730,O1255&lt;1096),+'PL2'!$P$3+1,IF(AND(O1255&gt;1095,O1255&lt;1461),+'PL2'!$Q$3+1,IF(AND(O1255&gt;1460,O1255&lt;3000),+'PL2'!$R$3+1,0)))))</f>
        <v>0</v>
      </c>
      <c r="M1255" s="3">
        <f>IF(AND(O1255&gt;0,O1255&lt;366),+'PL2'!$N$2+1,IF(AND(O1255&gt;365,O1255&lt;731),+'PL2'!$O$2+1,IF(AND(O1255&gt;730,O1255&lt;1096),+'PL2'!$P$2+1,IF(AND(O1255&gt;1095,O1255&lt;1461),+'PL2'!$Q$2+1,IF(AND(O1255&gt;1460,O1255&lt;1826),+'PL2'!$R$2+1,IF(AND(O1255&gt;1825,O1255&lt;2190),+'PL2'!$S$2+1,0))))))</f>
        <v>0</v>
      </c>
      <c r="N1255" s="70">
        <f t="shared" si="59"/>
        <v>-1</v>
      </c>
      <c r="O1255" s="19" t="str">
        <f>IF(A1255&gt;'PL2'!$C$2+553,IF(A1255='PL2'!$C$2+554,1,O1254+1), "")</f>
        <v/>
      </c>
    </row>
    <row r="1256" spans="1:15" x14ac:dyDescent="0.55000000000000004">
      <c r="A1256">
        <v>1254</v>
      </c>
      <c r="B1256" s="2">
        <v>41076</v>
      </c>
      <c r="C1256">
        <v>3.9099998772144318E-2</v>
      </c>
      <c r="D1256">
        <v>12.592000007629389</v>
      </c>
      <c r="E1256">
        <v>7827.60009765625</v>
      </c>
      <c r="F1256" s="20">
        <f t="shared" si="60"/>
        <v>24.305841329555065</v>
      </c>
      <c r="G1256">
        <v>6.4000000953674316</v>
      </c>
      <c r="H1256">
        <v>155.5570068359375</v>
      </c>
      <c r="I1256" s="19">
        <f t="shared" si="61"/>
        <v>50096.641371498117</v>
      </c>
      <c r="K1256" s="70">
        <f t="shared" si="58"/>
        <v>-1</v>
      </c>
      <c r="L1256" s="3">
        <f>IF(AND(O1256&gt;0,O1256&lt;366),+'PL2'!$N$3+1,IF(AND(O1256&gt;365,O1256&lt;731),+'PL2'!$O$3+1,IF(AND(O1256&gt;730,O1256&lt;1096),+'PL2'!$P$3+1,IF(AND(O1256&gt;1095,O1256&lt;1461),+'PL2'!$Q$3+1,IF(AND(O1256&gt;1460,O1256&lt;3000),+'PL2'!$R$3+1,0)))))</f>
        <v>0</v>
      </c>
      <c r="M1256" s="3">
        <f>IF(AND(O1256&gt;0,O1256&lt;366),+'PL2'!$N$2+1,IF(AND(O1256&gt;365,O1256&lt;731),+'PL2'!$O$2+1,IF(AND(O1256&gt;730,O1256&lt;1096),+'PL2'!$P$2+1,IF(AND(O1256&gt;1095,O1256&lt;1461),+'PL2'!$Q$2+1,IF(AND(O1256&gt;1460,O1256&lt;1826),+'PL2'!$R$2+1,IF(AND(O1256&gt;1825,O1256&lt;2190),+'PL2'!$S$2+1,0))))))</f>
        <v>0</v>
      </c>
      <c r="N1256" s="70">
        <f t="shared" si="59"/>
        <v>-1</v>
      </c>
      <c r="O1256" s="19" t="str">
        <f>IF(A1256&gt;'PL2'!$C$2+553,IF(A1256='PL2'!$C$2+554,1,O1255+1), "")</f>
        <v/>
      </c>
    </row>
    <row r="1257" spans="1:15" x14ac:dyDescent="0.55000000000000004">
      <c r="A1257">
        <v>1255</v>
      </c>
      <c r="B1257" s="2">
        <v>41077</v>
      </c>
      <c r="C1257">
        <v>3.9200000464916229E-2</v>
      </c>
      <c r="D1257">
        <v>12.592000007629389</v>
      </c>
      <c r="E1257">
        <v>8226.509765625</v>
      </c>
      <c r="F1257" s="20">
        <f t="shared" si="60"/>
        <v>25.609846445501148</v>
      </c>
      <c r="G1257">
        <v>6.1637997627258301</v>
      </c>
      <c r="H1257">
        <v>157.85400390625</v>
      </c>
      <c r="I1257" s="19">
        <f t="shared" si="61"/>
        <v>50706.558941421099</v>
      </c>
      <c r="K1257" s="70">
        <f t="shared" si="58"/>
        <v>-1</v>
      </c>
      <c r="L1257" s="3">
        <f>IF(AND(O1257&gt;0,O1257&lt;366),+'PL2'!$N$3+1,IF(AND(O1257&gt;365,O1257&lt;731),+'PL2'!$O$3+1,IF(AND(O1257&gt;730,O1257&lt;1096),+'PL2'!$P$3+1,IF(AND(O1257&gt;1095,O1257&lt;1461),+'PL2'!$Q$3+1,IF(AND(O1257&gt;1460,O1257&lt;3000),+'PL2'!$R$3+1,0)))))</f>
        <v>0</v>
      </c>
      <c r="M1257" s="3">
        <f>IF(AND(O1257&gt;0,O1257&lt;366),+'PL2'!$N$2+1,IF(AND(O1257&gt;365,O1257&lt;731),+'PL2'!$O$2+1,IF(AND(O1257&gt;730,O1257&lt;1096),+'PL2'!$P$2+1,IF(AND(O1257&gt;1095,O1257&lt;1461),+'PL2'!$Q$2+1,IF(AND(O1257&gt;1460,O1257&lt;1826),+'PL2'!$R$2+1,IF(AND(O1257&gt;1825,O1257&lt;2190),+'PL2'!$S$2+1,0))))))</f>
        <v>0</v>
      </c>
      <c r="N1257" s="70">
        <f t="shared" si="59"/>
        <v>-1</v>
      </c>
      <c r="O1257" s="19" t="str">
        <f>IF(A1257&gt;'PL2'!$C$2+553,IF(A1257='PL2'!$C$2+554,1,O1256+1), "")</f>
        <v/>
      </c>
    </row>
    <row r="1258" spans="1:15" x14ac:dyDescent="0.55000000000000004">
      <c r="A1258">
        <v>1256</v>
      </c>
      <c r="B1258" s="2">
        <v>41078</v>
      </c>
      <c r="C1258">
        <v>3.9200000464916229E-2</v>
      </c>
      <c r="D1258">
        <v>12.355899810791019</v>
      </c>
      <c r="E1258">
        <v>8777.8798828125</v>
      </c>
      <c r="F1258" s="20">
        <f t="shared" si="60"/>
        <v>27.848469213607206</v>
      </c>
      <c r="G1258">
        <v>6.309999942779541</v>
      </c>
      <c r="H1258">
        <v>175.7239990234375</v>
      </c>
      <c r="I1258" s="19">
        <f t="shared" si="61"/>
        <v>55388.421558272559</v>
      </c>
      <c r="K1258" s="70">
        <f t="shared" si="58"/>
        <v>-1</v>
      </c>
      <c r="L1258" s="3">
        <f>IF(AND(O1258&gt;0,O1258&lt;366),+'PL2'!$N$3+1,IF(AND(O1258&gt;365,O1258&lt;731),+'PL2'!$O$3+1,IF(AND(O1258&gt;730,O1258&lt;1096),+'PL2'!$P$3+1,IF(AND(O1258&gt;1095,O1258&lt;1461),+'PL2'!$Q$3+1,IF(AND(O1258&gt;1460,O1258&lt;3000),+'PL2'!$R$3+1,0)))))</f>
        <v>0</v>
      </c>
      <c r="M1258" s="3">
        <f>IF(AND(O1258&gt;0,O1258&lt;366),+'PL2'!$N$2+1,IF(AND(O1258&gt;365,O1258&lt;731),+'PL2'!$O$2+1,IF(AND(O1258&gt;730,O1258&lt;1096),+'PL2'!$P$2+1,IF(AND(O1258&gt;1095,O1258&lt;1461),+'PL2'!$Q$2+1,IF(AND(O1258&gt;1460,O1258&lt;1826),+'PL2'!$R$2+1,IF(AND(O1258&gt;1825,O1258&lt;2190),+'PL2'!$S$2+1,0))))))</f>
        <v>0</v>
      </c>
      <c r="N1258" s="70">
        <f t="shared" si="59"/>
        <v>-1</v>
      </c>
      <c r="O1258" s="19" t="str">
        <f>IF(A1258&gt;'PL2'!$C$2+553,IF(A1258='PL2'!$C$2+554,1,O1257+1), "")</f>
        <v/>
      </c>
    </row>
    <row r="1259" spans="1:15" x14ac:dyDescent="0.55000000000000004">
      <c r="A1259">
        <v>1257</v>
      </c>
      <c r="B1259" s="2">
        <v>41079</v>
      </c>
      <c r="C1259">
        <v>3.9200000464916229E-2</v>
      </c>
      <c r="D1259">
        <v>12.355899810791019</v>
      </c>
      <c r="E1259">
        <v>7375.22998046875</v>
      </c>
      <c r="F1259" s="20">
        <f t="shared" si="60"/>
        <v>23.398459285882677</v>
      </c>
      <c r="G1259">
        <v>6.4987998008728027</v>
      </c>
      <c r="H1259">
        <v>152.06199645996091</v>
      </c>
      <c r="I1259" s="19">
        <f t="shared" si="61"/>
        <v>47930.143128461437</v>
      </c>
      <c r="K1259" s="70">
        <f t="shared" si="58"/>
        <v>-1</v>
      </c>
      <c r="L1259" s="3">
        <f>IF(AND(O1259&gt;0,O1259&lt;366),+'PL2'!$N$3+1,IF(AND(O1259&gt;365,O1259&lt;731),+'PL2'!$O$3+1,IF(AND(O1259&gt;730,O1259&lt;1096),+'PL2'!$P$3+1,IF(AND(O1259&gt;1095,O1259&lt;1461),+'PL2'!$Q$3+1,IF(AND(O1259&gt;1460,O1259&lt;3000),+'PL2'!$R$3+1,0)))))</f>
        <v>0</v>
      </c>
      <c r="M1259" s="3">
        <f>IF(AND(O1259&gt;0,O1259&lt;366),+'PL2'!$N$2+1,IF(AND(O1259&gt;365,O1259&lt;731),+'PL2'!$O$2+1,IF(AND(O1259&gt;730,O1259&lt;1096),+'PL2'!$P$2+1,IF(AND(O1259&gt;1095,O1259&lt;1461),+'PL2'!$Q$2+1,IF(AND(O1259&gt;1460,O1259&lt;1826),+'PL2'!$R$2+1,IF(AND(O1259&gt;1825,O1259&lt;2190),+'PL2'!$S$2+1,0))))))</f>
        <v>0</v>
      </c>
      <c r="N1259" s="70">
        <f t="shared" si="59"/>
        <v>-1</v>
      </c>
      <c r="O1259" s="19" t="str">
        <f>IF(A1259&gt;'PL2'!$C$2+553,IF(A1259='PL2'!$C$2+554,1,O1258+1), "")</f>
        <v/>
      </c>
    </row>
    <row r="1260" spans="1:15" x14ac:dyDescent="0.55000000000000004">
      <c r="A1260">
        <v>1258</v>
      </c>
      <c r="B1260" s="2">
        <v>41080</v>
      </c>
      <c r="C1260">
        <v>3.9299998432397842E-2</v>
      </c>
      <c r="D1260">
        <v>11.672599792480471</v>
      </c>
      <c r="E1260">
        <v>7271.7001953125</v>
      </c>
      <c r="F1260" s="20">
        <f t="shared" si="60"/>
        <v>24.482789726136879</v>
      </c>
      <c r="G1260">
        <v>6.6700000762939453</v>
      </c>
      <c r="H1260">
        <v>163.30000305175781</v>
      </c>
      <c r="I1260" s="19">
        <f t="shared" si="61"/>
        <v>48502.240857521072</v>
      </c>
      <c r="K1260" s="70">
        <f t="shared" si="58"/>
        <v>-1</v>
      </c>
      <c r="L1260" s="3">
        <f>IF(AND(O1260&gt;0,O1260&lt;366),+'PL2'!$N$3+1,IF(AND(O1260&gt;365,O1260&lt;731),+'PL2'!$O$3+1,IF(AND(O1260&gt;730,O1260&lt;1096),+'PL2'!$P$3+1,IF(AND(O1260&gt;1095,O1260&lt;1461),+'PL2'!$Q$3+1,IF(AND(O1260&gt;1460,O1260&lt;3000),+'PL2'!$R$3+1,0)))))</f>
        <v>0</v>
      </c>
      <c r="M1260" s="3">
        <f>IF(AND(O1260&gt;0,O1260&lt;366),+'PL2'!$N$2+1,IF(AND(O1260&gt;365,O1260&lt;731),+'PL2'!$O$2+1,IF(AND(O1260&gt;730,O1260&lt;1096),+'PL2'!$P$2+1,IF(AND(O1260&gt;1095,O1260&lt;1461),+'PL2'!$Q$2+1,IF(AND(O1260&gt;1460,O1260&lt;1826),+'PL2'!$R$2+1,IF(AND(O1260&gt;1825,O1260&lt;2190),+'PL2'!$S$2+1,0))))))</f>
        <v>0</v>
      </c>
      <c r="N1260" s="70">
        <f t="shared" si="59"/>
        <v>-1</v>
      </c>
      <c r="O1260" s="19" t="str">
        <f>IF(A1260&gt;'PL2'!$C$2+553,IF(A1260='PL2'!$C$2+554,1,O1259+1), "")</f>
        <v/>
      </c>
    </row>
    <row r="1261" spans="1:15" x14ac:dyDescent="0.55000000000000004">
      <c r="A1261">
        <v>1259</v>
      </c>
      <c r="B1261" s="2">
        <v>41081</v>
      </c>
      <c r="C1261">
        <v>3.9299998432397842E-2</v>
      </c>
      <c r="D1261">
        <v>11.672599792480471</v>
      </c>
      <c r="E1261">
        <v>6831.4599609375</v>
      </c>
      <c r="F1261" s="20">
        <f t="shared" si="60"/>
        <v>23.000562901915455</v>
      </c>
      <c r="G1261">
        <v>6.6800999641418457</v>
      </c>
      <c r="H1261">
        <v>153.64599609375</v>
      </c>
      <c r="I1261" s="19">
        <f t="shared" si="61"/>
        <v>45634.835440095048</v>
      </c>
      <c r="K1261" s="70">
        <f t="shared" ref="K1261:K1324" si="62">+L1261^(0.00273972602739726)-1</f>
        <v>-1</v>
      </c>
      <c r="L1261" s="3">
        <f>IF(AND(O1261&gt;0,O1261&lt;366),+'PL2'!$N$3+1,IF(AND(O1261&gt;365,O1261&lt;731),+'PL2'!$O$3+1,IF(AND(O1261&gt;730,O1261&lt;1096),+'PL2'!$P$3+1,IF(AND(O1261&gt;1095,O1261&lt;1461),+'PL2'!$Q$3+1,IF(AND(O1261&gt;1460,O1261&lt;3000),+'PL2'!$R$3+1,0)))))</f>
        <v>0</v>
      </c>
      <c r="M1261" s="3">
        <f>IF(AND(O1261&gt;0,O1261&lt;366),+'PL2'!$N$2+1,IF(AND(O1261&gt;365,O1261&lt;731),+'PL2'!$O$2+1,IF(AND(O1261&gt;730,O1261&lt;1096),+'PL2'!$P$2+1,IF(AND(O1261&gt;1095,O1261&lt;1461),+'PL2'!$Q$2+1,IF(AND(O1261&gt;1460,O1261&lt;1826),+'PL2'!$R$2+1,IF(AND(O1261&gt;1825,O1261&lt;2190),+'PL2'!$S$2+1,0))))))</f>
        <v>0</v>
      </c>
      <c r="N1261" s="70">
        <f t="shared" ref="N1261:N1324" si="63">+M1261^(0.00273972602739726)-1</f>
        <v>-1</v>
      </c>
      <c r="O1261" s="19" t="str">
        <f>IF(A1261&gt;'PL2'!$C$2+553,IF(A1261='PL2'!$C$2+554,1,O1260+1), "")</f>
        <v/>
      </c>
    </row>
    <row r="1262" spans="1:15" x14ac:dyDescent="0.55000000000000004">
      <c r="A1262">
        <v>1260</v>
      </c>
      <c r="B1262" s="2">
        <v>41082</v>
      </c>
      <c r="C1262">
        <v>3.9299998432397842E-2</v>
      </c>
      <c r="D1262">
        <v>12.10179996490479</v>
      </c>
      <c r="E1262">
        <v>6920.7001953125</v>
      </c>
      <c r="F1262" s="20">
        <f t="shared" si="60"/>
        <v>22.474632502241704</v>
      </c>
      <c r="G1262">
        <v>6.5478000640869141</v>
      </c>
      <c r="H1262">
        <v>147.15899658203119</v>
      </c>
      <c r="I1262" s="19">
        <f t="shared" si="61"/>
        <v>45315.361182393506</v>
      </c>
      <c r="K1262" s="70">
        <f t="shared" si="62"/>
        <v>-1</v>
      </c>
      <c r="L1262" s="3">
        <f>IF(AND(O1262&gt;0,O1262&lt;366),+'PL2'!$N$3+1,IF(AND(O1262&gt;365,O1262&lt;731),+'PL2'!$O$3+1,IF(AND(O1262&gt;730,O1262&lt;1096),+'PL2'!$P$3+1,IF(AND(O1262&gt;1095,O1262&lt;1461),+'PL2'!$Q$3+1,IF(AND(O1262&gt;1460,O1262&lt;3000),+'PL2'!$R$3+1,0)))))</f>
        <v>0</v>
      </c>
      <c r="M1262" s="3">
        <f>IF(AND(O1262&gt;0,O1262&lt;366),+'PL2'!$N$2+1,IF(AND(O1262&gt;365,O1262&lt;731),+'PL2'!$O$2+1,IF(AND(O1262&gt;730,O1262&lt;1096),+'PL2'!$P$2+1,IF(AND(O1262&gt;1095,O1262&lt;1461),+'PL2'!$Q$2+1,IF(AND(O1262&gt;1460,O1262&lt;1826),+'PL2'!$R$2+1,IF(AND(O1262&gt;1825,O1262&lt;2190),+'PL2'!$S$2+1,0))))))</f>
        <v>0</v>
      </c>
      <c r="N1262" s="70">
        <f t="shared" si="63"/>
        <v>-1</v>
      </c>
      <c r="O1262" s="19" t="str">
        <f>IF(A1262&gt;'PL2'!$C$2+553,IF(A1262='PL2'!$C$2+554,1,O1261+1), "")</f>
        <v/>
      </c>
    </row>
    <row r="1263" spans="1:15" x14ac:dyDescent="0.55000000000000004">
      <c r="A1263">
        <v>1261</v>
      </c>
      <c r="B1263" s="2">
        <v>41083</v>
      </c>
      <c r="C1263">
        <v>3.9400000125169747E-2</v>
      </c>
      <c r="D1263">
        <v>12.10179996490479</v>
      </c>
      <c r="E1263">
        <v>8217.73046875</v>
      </c>
      <c r="F1263" s="20">
        <f t="shared" si="60"/>
        <v>26.75458051168577</v>
      </c>
      <c r="G1263">
        <v>6.4285001754760742</v>
      </c>
      <c r="H1263">
        <v>171.99200439453119</v>
      </c>
      <c r="I1263" s="19">
        <f t="shared" si="61"/>
        <v>52827.681760374457</v>
      </c>
      <c r="K1263" s="70">
        <f t="shared" si="62"/>
        <v>-1</v>
      </c>
      <c r="L1263" s="3">
        <f>IF(AND(O1263&gt;0,O1263&lt;366),+'PL2'!$N$3+1,IF(AND(O1263&gt;365,O1263&lt;731),+'PL2'!$O$3+1,IF(AND(O1263&gt;730,O1263&lt;1096),+'PL2'!$P$3+1,IF(AND(O1263&gt;1095,O1263&lt;1461),+'PL2'!$Q$3+1,IF(AND(O1263&gt;1460,O1263&lt;3000),+'PL2'!$R$3+1,0)))))</f>
        <v>0</v>
      </c>
      <c r="M1263" s="3">
        <f>IF(AND(O1263&gt;0,O1263&lt;366),+'PL2'!$N$2+1,IF(AND(O1263&gt;365,O1263&lt;731),+'PL2'!$O$2+1,IF(AND(O1263&gt;730,O1263&lt;1096),+'PL2'!$P$2+1,IF(AND(O1263&gt;1095,O1263&lt;1461),+'PL2'!$Q$2+1,IF(AND(O1263&gt;1460,O1263&lt;1826),+'PL2'!$R$2+1,IF(AND(O1263&gt;1825,O1263&lt;2190),+'PL2'!$S$2+1,0))))))</f>
        <v>0</v>
      </c>
      <c r="N1263" s="70">
        <f t="shared" si="63"/>
        <v>-1</v>
      </c>
      <c r="O1263" s="19" t="str">
        <f>IF(A1263&gt;'PL2'!$C$2+553,IF(A1263='PL2'!$C$2+554,1,O1262+1), "")</f>
        <v/>
      </c>
    </row>
    <row r="1264" spans="1:15" x14ac:dyDescent="0.55000000000000004">
      <c r="A1264">
        <v>1262</v>
      </c>
      <c r="B1264" s="2">
        <v>41084</v>
      </c>
      <c r="C1264">
        <v>3.9400000125169747E-2</v>
      </c>
      <c r="D1264">
        <v>12.01589965820312</v>
      </c>
      <c r="E1264">
        <v>6564.64013671875</v>
      </c>
      <c r="F1264" s="20">
        <f t="shared" si="60"/>
        <v>21.525381333543162</v>
      </c>
      <c r="G1264">
        <v>6.3499999046325684</v>
      </c>
      <c r="H1264">
        <v>136.6860046386719</v>
      </c>
      <c r="I1264" s="19">
        <f t="shared" si="61"/>
        <v>41685.464242111193</v>
      </c>
      <c r="K1264" s="70">
        <f t="shared" si="62"/>
        <v>-1</v>
      </c>
      <c r="L1264" s="3">
        <f>IF(AND(O1264&gt;0,O1264&lt;366),+'PL2'!$N$3+1,IF(AND(O1264&gt;365,O1264&lt;731),+'PL2'!$O$3+1,IF(AND(O1264&gt;730,O1264&lt;1096),+'PL2'!$P$3+1,IF(AND(O1264&gt;1095,O1264&lt;1461),+'PL2'!$Q$3+1,IF(AND(O1264&gt;1460,O1264&lt;3000),+'PL2'!$R$3+1,0)))))</f>
        <v>0</v>
      </c>
      <c r="M1264" s="3">
        <f>IF(AND(O1264&gt;0,O1264&lt;366),+'PL2'!$N$2+1,IF(AND(O1264&gt;365,O1264&lt;731),+'PL2'!$O$2+1,IF(AND(O1264&gt;730,O1264&lt;1096),+'PL2'!$P$2+1,IF(AND(O1264&gt;1095,O1264&lt;1461),+'PL2'!$Q$2+1,IF(AND(O1264&gt;1460,O1264&lt;1826),+'PL2'!$R$2+1,IF(AND(O1264&gt;1825,O1264&lt;2190),+'PL2'!$S$2+1,0))))))</f>
        <v>0</v>
      </c>
      <c r="N1264" s="70">
        <f t="shared" si="63"/>
        <v>-1</v>
      </c>
      <c r="O1264" s="19" t="str">
        <f>IF(A1264&gt;'PL2'!$C$2+553,IF(A1264='PL2'!$C$2+554,1,O1263+1), "")</f>
        <v/>
      </c>
    </row>
    <row r="1265" spans="1:15" x14ac:dyDescent="0.55000000000000004">
      <c r="A1265">
        <v>1263</v>
      </c>
      <c r="B1265" s="2">
        <v>41085</v>
      </c>
      <c r="C1265">
        <v>3.9400000125169747E-2</v>
      </c>
      <c r="D1265">
        <v>12.01589965820312</v>
      </c>
      <c r="E1265">
        <v>7716.1298828125</v>
      </c>
      <c r="F1265" s="20">
        <f t="shared" si="60"/>
        <v>25.30110328784999</v>
      </c>
      <c r="G1265">
        <v>6.3048000335693359</v>
      </c>
      <c r="H1265">
        <v>159.51800537109381</v>
      </c>
      <c r="I1265" s="19">
        <f t="shared" si="61"/>
        <v>48648.655944181606</v>
      </c>
      <c r="K1265" s="70">
        <f t="shared" si="62"/>
        <v>-1</v>
      </c>
      <c r="L1265" s="3">
        <f>IF(AND(O1265&gt;0,O1265&lt;366),+'PL2'!$N$3+1,IF(AND(O1265&gt;365,O1265&lt;731),+'PL2'!$O$3+1,IF(AND(O1265&gt;730,O1265&lt;1096),+'PL2'!$P$3+1,IF(AND(O1265&gt;1095,O1265&lt;1461),+'PL2'!$Q$3+1,IF(AND(O1265&gt;1460,O1265&lt;3000),+'PL2'!$R$3+1,0)))))</f>
        <v>0</v>
      </c>
      <c r="M1265" s="3">
        <f>IF(AND(O1265&gt;0,O1265&lt;366),+'PL2'!$N$2+1,IF(AND(O1265&gt;365,O1265&lt;731),+'PL2'!$O$2+1,IF(AND(O1265&gt;730,O1265&lt;1096),+'PL2'!$P$2+1,IF(AND(O1265&gt;1095,O1265&lt;1461),+'PL2'!$Q$2+1,IF(AND(O1265&gt;1460,O1265&lt;1826),+'PL2'!$R$2+1,IF(AND(O1265&gt;1825,O1265&lt;2190),+'PL2'!$S$2+1,0))))))</f>
        <v>0</v>
      </c>
      <c r="N1265" s="70">
        <f t="shared" si="63"/>
        <v>-1</v>
      </c>
      <c r="O1265" s="19" t="str">
        <f>IF(A1265&gt;'PL2'!$C$2+553,IF(A1265='PL2'!$C$2+554,1,O1264+1), "")</f>
        <v/>
      </c>
    </row>
    <row r="1266" spans="1:15" x14ac:dyDescent="0.55000000000000004">
      <c r="A1266">
        <v>1264</v>
      </c>
      <c r="B1266" s="2">
        <v>41086</v>
      </c>
      <c r="C1266">
        <v>3.9500001817941673E-2</v>
      </c>
      <c r="D1266">
        <v>12.70259952545166</v>
      </c>
      <c r="E1266">
        <v>7468.27978515625</v>
      </c>
      <c r="F1266" s="20">
        <f t="shared" si="60"/>
        <v>23.223361840188364</v>
      </c>
      <c r="G1266">
        <v>6.4194998741149902</v>
      </c>
      <c r="H1266">
        <v>149.0820007324219</v>
      </c>
      <c r="I1266" s="19">
        <f t="shared" si="61"/>
        <v>47942.621140666073</v>
      </c>
      <c r="K1266" s="70">
        <f t="shared" si="62"/>
        <v>-1</v>
      </c>
      <c r="L1266" s="3">
        <f>IF(AND(O1266&gt;0,O1266&lt;366),+'PL2'!$N$3+1,IF(AND(O1266&gt;365,O1266&lt;731),+'PL2'!$O$3+1,IF(AND(O1266&gt;730,O1266&lt;1096),+'PL2'!$P$3+1,IF(AND(O1266&gt;1095,O1266&lt;1461),+'PL2'!$Q$3+1,IF(AND(O1266&gt;1460,O1266&lt;3000),+'PL2'!$R$3+1,0)))))</f>
        <v>0</v>
      </c>
      <c r="M1266" s="3">
        <f>IF(AND(O1266&gt;0,O1266&lt;366),+'PL2'!$N$2+1,IF(AND(O1266&gt;365,O1266&lt;731),+'PL2'!$O$2+1,IF(AND(O1266&gt;730,O1266&lt;1096),+'PL2'!$P$2+1,IF(AND(O1266&gt;1095,O1266&lt;1461),+'PL2'!$Q$2+1,IF(AND(O1266&gt;1460,O1266&lt;1826),+'PL2'!$R$2+1,IF(AND(O1266&gt;1825,O1266&lt;2190),+'PL2'!$S$2+1,0))))))</f>
        <v>0</v>
      </c>
      <c r="N1266" s="70">
        <f t="shared" si="63"/>
        <v>-1</v>
      </c>
      <c r="O1266" s="19" t="str">
        <f>IF(A1266&gt;'PL2'!$C$2+553,IF(A1266='PL2'!$C$2+554,1,O1265+1), "")</f>
        <v/>
      </c>
    </row>
    <row r="1267" spans="1:15" x14ac:dyDescent="0.55000000000000004">
      <c r="A1267">
        <v>1265</v>
      </c>
      <c r="B1267" s="2">
        <v>41087</v>
      </c>
      <c r="C1267">
        <v>3.9500001817941673E-2</v>
      </c>
      <c r="D1267">
        <v>12.70259952545166</v>
      </c>
      <c r="E1267">
        <v>8168.169921875</v>
      </c>
      <c r="F1267" s="20">
        <f t="shared" si="60"/>
        <v>25.399740117513225</v>
      </c>
      <c r="G1267">
        <v>6.6469998359680176</v>
      </c>
      <c r="H1267">
        <v>168.8320007324219</v>
      </c>
      <c r="I1267" s="19">
        <f t="shared" si="61"/>
        <v>54293.82413086202</v>
      </c>
      <c r="K1267" s="70">
        <f t="shared" si="62"/>
        <v>-1</v>
      </c>
      <c r="L1267" s="3">
        <f>IF(AND(O1267&gt;0,O1267&lt;366),+'PL2'!$N$3+1,IF(AND(O1267&gt;365,O1267&lt;731),+'PL2'!$O$3+1,IF(AND(O1267&gt;730,O1267&lt;1096),+'PL2'!$P$3+1,IF(AND(O1267&gt;1095,O1267&lt;1461),+'PL2'!$Q$3+1,IF(AND(O1267&gt;1460,O1267&lt;3000),+'PL2'!$R$3+1,0)))))</f>
        <v>0</v>
      </c>
      <c r="M1267" s="3">
        <f>IF(AND(O1267&gt;0,O1267&lt;366),+'PL2'!$N$2+1,IF(AND(O1267&gt;365,O1267&lt;731),+'PL2'!$O$2+1,IF(AND(O1267&gt;730,O1267&lt;1096),+'PL2'!$P$2+1,IF(AND(O1267&gt;1095,O1267&lt;1461),+'PL2'!$Q$2+1,IF(AND(O1267&gt;1460,O1267&lt;1826),+'PL2'!$R$2+1,IF(AND(O1267&gt;1825,O1267&lt;2190),+'PL2'!$S$2+1,0))))))</f>
        <v>0</v>
      </c>
      <c r="N1267" s="70">
        <f t="shared" si="63"/>
        <v>-1</v>
      </c>
      <c r="O1267" s="19" t="str">
        <f>IF(A1267&gt;'PL2'!$C$2+553,IF(A1267='PL2'!$C$2+554,1,O1266+1), "")</f>
        <v/>
      </c>
    </row>
    <row r="1268" spans="1:15" x14ac:dyDescent="0.55000000000000004">
      <c r="A1268">
        <v>1266</v>
      </c>
      <c r="B1268" s="2">
        <v>41088</v>
      </c>
      <c r="C1268">
        <v>3.9500001817941673E-2</v>
      </c>
      <c r="D1268">
        <v>11.586799621582029</v>
      </c>
      <c r="E1268">
        <v>6865.77001953125</v>
      </c>
      <c r="F1268" s="20">
        <f t="shared" si="60"/>
        <v>23.40576665776716</v>
      </c>
      <c r="G1268">
        <v>6.6058998107910156</v>
      </c>
      <c r="H1268">
        <v>154.6159973144531</v>
      </c>
      <c r="I1268" s="19">
        <f t="shared" si="61"/>
        <v>45354.588872956112</v>
      </c>
      <c r="K1268" s="70">
        <f t="shared" si="62"/>
        <v>-1</v>
      </c>
      <c r="L1268" s="3">
        <f>IF(AND(O1268&gt;0,O1268&lt;366),+'PL2'!$N$3+1,IF(AND(O1268&gt;365,O1268&lt;731),+'PL2'!$O$3+1,IF(AND(O1268&gt;730,O1268&lt;1096),+'PL2'!$P$3+1,IF(AND(O1268&gt;1095,O1268&lt;1461),+'PL2'!$Q$3+1,IF(AND(O1268&gt;1460,O1268&lt;3000),+'PL2'!$R$3+1,0)))))</f>
        <v>0</v>
      </c>
      <c r="M1268" s="3">
        <f>IF(AND(O1268&gt;0,O1268&lt;366),+'PL2'!$N$2+1,IF(AND(O1268&gt;365,O1268&lt;731),+'PL2'!$O$2+1,IF(AND(O1268&gt;730,O1268&lt;1096),+'PL2'!$P$2+1,IF(AND(O1268&gt;1095,O1268&lt;1461),+'PL2'!$Q$2+1,IF(AND(O1268&gt;1460,O1268&lt;1826),+'PL2'!$R$2+1,IF(AND(O1268&gt;1825,O1268&lt;2190),+'PL2'!$S$2+1,0))))))</f>
        <v>0</v>
      </c>
      <c r="N1268" s="70">
        <f t="shared" si="63"/>
        <v>-1</v>
      </c>
      <c r="O1268" s="19" t="str">
        <f>IF(A1268&gt;'PL2'!$C$2+553,IF(A1268='PL2'!$C$2+554,1,O1267+1), "")</f>
        <v/>
      </c>
    </row>
    <row r="1269" spans="1:15" x14ac:dyDescent="0.55000000000000004">
      <c r="A1269">
        <v>1267</v>
      </c>
      <c r="B1269" s="2">
        <v>41089</v>
      </c>
      <c r="C1269">
        <v>3.9599999785423279E-2</v>
      </c>
      <c r="D1269">
        <v>11.586799621582029</v>
      </c>
      <c r="E1269">
        <v>7311.830078125</v>
      </c>
      <c r="F1269" s="20">
        <f t="shared" si="60"/>
        <v>24.989512115621391</v>
      </c>
      <c r="G1269">
        <v>6.6500000953674316</v>
      </c>
      <c r="H1269">
        <v>166.17999267578119</v>
      </c>
      <c r="I1269" s="19">
        <f t="shared" si="61"/>
        <v>48623.670716841705</v>
      </c>
      <c r="K1269" s="70">
        <f t="shared" si="62"/>
        <v>-1</v>
      </c>
      <c r="L1269" s="3">
        <f>IF(AND(O1269&gt;0,O1269&lt;366),+'PL2'!$N$3+1,IF(AND(O1269&gt;365,O1269&lt;731),+'PL2'!$O$3+1,IF(AND(O1269&gt;730,O1269&lt;1096),+'PL2'!$P$3+1,IF(AND(O1269&gt;1095,O1269&lt;1461),+'PL2'!$Q$3+1,IF(AND(O1269&gt;1460,O1269&lt;3000),+'PL2'!$R$3+1,0)))))</f>
        <v>0</v>
      </c>
      <c r="M1269" s="3">
        <f>IF(AND(O1269&gt;0,O1269&lt;366),+'PL2'!$N$2+1,IF(AND(O1269&gt;365,O1269&lt;731),+'PL2'!$O$2+1,IF(AND(O1269&gt;730,O1269&lt;1096),+'PL2'!$P$2+1,IF(AND(O1269&gt;1095,O1269&lt;1461),+'PL2'!$Q$2+1,IF(AND(O1269&gt;1460,O1269&lt;1826),+'PL2'!$R$2+1,IF(AND(O1269&gt;1825,O1269&lt;2190),+'PL2'!$S$2+1,0))))))</f>
        <v>0</v>
      </c>
      <c r="N1269" s="70">
        <f t="shared" si="63"/>
        <v>-1</v>
      </c>
      <c r="O1269" s="19" t="str">
        <f>IF(A1269&gt;'PL2'!$C$2+553,IF(A1269='PL2'!$C$2+554,1,O1268+1), "")</f>
        <v/>
      </c>
    </row>
    <row r="1270" spans="1:15" x14ac:dyDescent="0.55000000000000004">
      <c r="A1270">
        <v>1268</v>
      </c>
      <c r="B1270" s="2">
        <v>41090</v>
      </c>
      <c r="C1270">
        <v>3.9599999785423279E-2</v>
      </c>
      <c r="D1270">
        <v>12.187600135803221</v>
      </c>
      <c r="E1270">
        <v>6613.93994140625</v>
      </c>
      <c r="F1270" s="20">
        <f t="shared" si="60"/>
        <v>21.490040479017466</v>
      </c>
      <c r="G1270">
        <v>6.690000057220459</v>
      </c>
      <c r="H1270">
        <v>143.76800537109381</v>
      </c>
      <c r="I1270" s="19">
        <f t="shared" si="61"/>
        <v>44247.258586460492</v>
      </c>
      <c r="K1270" s="70">
        <f t="shared" si="62"/>
        <v>-1</v>
      </c>
      <c r="L1270" s="3">
        <f>IF(AND(O1270&gt;0,O1270&lt;366),+'PL2'!$N$3+1,IF(AND(O1270&gt;365,O1270&lt;731),+'PL2'!$O$3+1,IF(AND(O1270&gt;730,O1270&lt;1096),+'PL2'!$P$3+1,IF(AND(O1270&gt;1095,O1270&lt;1461),+'PL2'!$Q$3+1,IF(AND(O1270&gt;1460,O1270&lt;3000),+'PL2'!$R$3+1,0)))))</f>
        <v>0</v>
      </c>
      <c r="M1270" s="3">
        <f>IF(AND(O1270&gt;0,O1270&lt;366),+'PL2'!$N$2+1,IF(AND(O1270&gt;365,O1270&lt;731),+'PL2'!$O$2+1,IF(AND(O1270&gt;730,O1270&lt;1096),+'PL2'!$P$2+1,IF(AND(O1270&gt;1095,O1270&lt;1461),+'PL2'!$Q$2+1,IF(AND(O1270&gt;1460,O1270&lt;1826),+'PL2'!$R$2+1,IF(AND(O1270&gt;1825,O1270&lt;2190),+'PL2'!$S$2+1,0))))))</f>
        <v>0</v>
      </c>
      <c r="N1270" s="70">
        <f t="shared" si="63"/>
        <v>-1</v>
      </c>
      <c r="O1270" s="19" t="str">
        <f>IF(A1270&gt;'PL2'!$C$2+553,IF(A1270='PL2'!$C$2+554,1,O1269+1), "")</f>
        <v/>
      </c>
    </row>
    <row r="1271" spans="1:15" x14ac:dyDescent="0.55000000000000004">
      <c r="A1271">
        <v>1269</v>
      </c>
      <c r="B1271" s="2">
        <v>41091</v>
      </c>
      <c r="C1271">
        <v>3.9599999785423279E-2</v>
      </c>
      <c r="D1271">
        <v>12.187600135803221</v>
      </c>
      <c r="E1271">
        <v>7109.64990234375</v>
      </c>
      <c r="F1271" s="20">
        <f t="shared" si="60"/>
        <v>23.100703294339922</v>
      </c>
      <c r="G1271">
        <v>6.629000186920166</v>
      </c>
      <c r="H1271">
        <v>153.13499450683591</v>
      </c>
      <c r="I1271" s="19">
        <f t="shared" si="61"/>
        <v>47129.870531573659</v>
      </c>
      <c r="K1271" s="70">
        <f t="shared" si="62"/>
        <v>-1</v>
      </c>
      <c r="L1271" s="3">
        <f>IF(AND(O1271&gt;0,O1271&lt;366),+'PL2'!$N$3+1,IF(AND(O1271&gt;365,O1271&lt;731),+'PL2'!$O$3+1,IF(AND(O1271&gt;730,O1271&lt;1096),+'PL2'!$P$3+1,IF(AND(O1271&gt;1095,O1271&lt;1461),+'PL2'!$Q$3+1,IF(AND(O1271&gt;1460,O1271&lt;3000),+'PL2'!$R$3+1,0)))))</f>
        <v>0</v>
      </c>
      <c r="M1271" s="3">
        <f>IF(AND(O1271&gt;0,O1271&lt;366),+'PL2'!$N$2+1,IF(AND(O1271&gt;365,O1271&lt;731),+'PL2'!$O$2+1,IF(AND(O1271&gt;730,O1271&lt;1096),+'PL2'!$P$2+1,IF(AND(O1271&gt;1095,O1271&lt;1461),+'PL2'!$Q$2+1,IF(AND(O1271&gt;1460,O1271&lt;1826),+'PL2'!$R$2+1,IF(AND(O1271&gt;1825,O1271&lt;2190),+'PL2'!$S$2+1,0))))))</f>
        <v>0</v>
      </c>
      <c r="N1271" s="70">
        <f t="shared" si="63"/>
        <v>-1</v>
      </c>
      <c r="O1271" s="19" t="str">
        <f>IF(A1271&gt;'PL2'!$C$2+553,IF(A1271='PL2'!$C$2+554,1,O1270+1), "")</f>
        <v/>
      </c>
    </row>
    <row r="1272" spans="1:15" x14ac:dyDescent="0.55000000000000004">
      <c r="A1272">
        <v>1270</v>
      </c>
      <c r="B1272" s="2">
        <v>41092</v>
      </c>
      <c r="C1272">
        <v>3.970000147819519E-2</v>
      </c>
      <c r="D1272">
        <v>13.818300247192379</v>
      </c>
      <c r="E1272">
        <v>7618.35986328125</v>
      </c>
      <c r="F1272" s="20">
        <f t="shared" si="60"/>
        <v>21.887561597537331</v>
      </c>
      <c r="G1272">
        <v>6.7600002288818359</v>
      </c>
      <c r="H1272">
        <v>147.96000671386719</v>
      </c>
      <c r="I1272" s="19">
        <f t="shared" si="61"/>
        <v>51500.114419485442</v>
      </c>
      <c r="K1272" s="70">
        <f t="shared" si="62"/>
        <v>-1</v>
      </c>
      <c r="L1272" s="3">
        <f>IF(AND(O1272&gt;0,O1272&lt;366),+'PL2'!$N$3+1,IF(AND(O1272&gt;365,O1272&lt;731),+'PL2'!$O$3+1,IF(AND(O1272&gt;730,O1272&lt;1096),+'PL2'!$P$3+1,IF(AND(O1272&gt;1095,O1272&lt;1461),+'PL2'!$Q$3+1,IF(AND(O1272&gt;1460,O1272&lt;3000),+'PL2'!$R$3+1,0)))))</f>
        <v>0</v>
      </c>
      <c r="M1272" s="3">
        <f>IF(AND(O1272&gt;0,O1272&lt;366),+'PL2'!$N$2+1,IF(AND(O1272&gt;365,O1272&lt;731),+'PL2'!$O$2+1,IF(AND(O1272&gt;730,O1272&lt;1096),+'PL2'!$P$2+1,IF(AND(O1272&gt;1095,O1272&lt;1461),+'PL2'!$Q$2+1,IF(AND(O1272&gt;1460,O1272&lt;1826),+'PL2'!$R$2+1,IF(AND(O1272&gt;1825,O1272&lt;2190),+'PL2'!$S$2+1,0))))))</f>
        <v>0</v>
      </c>
      <c r="N1272" s="70">
        <f t="shared" si="63"/>
        <v>-1</v>
      </c>
      <c r="O1272" s="19" t="str">
        <f>IF(A1272&gt;'PL2'!$C$2+553,IF(A1272='PL2'!$C$2+554,1,O1271+1), "")</f>
        <v/>
      </c>
    </row>
    <row r="1273" spans="1:15" x14ac:dyDescent="0.55000000000000004">
      <c r="A1273">
        <v>1271</v>
      </c>
      <c r="B1273" s="2">
        <v>41093</v>
      </c>
      <c r="C1273">
        <v>3.970000147819519E-2</v>
      </c>
      <c r="D1273">
        <v>13.818300247192379</v>
      </c>
      <c r="E1273">
        <v>8012.35009765625</v>
      </c>
      <c r="F1273" s="20">
        <f t="shared" si="60"/>
        <v>23.019496249938594</v>
      </c>
      <c r="G1273">
        <v>6.4499001502990723</v>
      </c>
      <c r="H1273">
        <v>148.47300720214841</v>
      </c>
      <c r="I1273" s="19">
        <f t="shared" si="61"/>
        <v>51678.858099121833</v>
      </c>
      <c r="K1273" s="70">
        <f t="shared" si="62"/>
        <v>-1</v>
      </c>
      <c r="L1273" s="3">
        <f>IF(AND(O1273&gt;0,O1273&lt;366),+'PL2'!$N$3+1,IF(AND(O1273&gt;365,O1273&lt;731),+'PL2'!$O$3+1,IF(AND(O1273&gt;730,O1273&lt;1096),+'PL2'!$P$3+1,IF(AND(O1273&gt;1095,O1273&lt;1461),+'PL2'!$Q$3+1,IF(AND(O1273&gt;1460,O1273&lt;3000),+'PL2'!$R$3+1,0)))))</f>
        <v>0</v>
      </c>
      <c r="M1273" s="3">
        <f>IF(AND(O1273&gt;0,O1273&lt;366),+'PL2'!$N$2+1,IF(AND(O1273&gt;365,O1273&lt;731),+'PL2'!$O$2+1,IF(AND(O1273&gt;730,O1273&lt;1096),+'PL2'!$P$2+1,IF(AND(O1273&gt;1095,O1273&lt;1461),+'PL2'!$Q$2+1,IF(AND(O1273&gt;1460,O1273&lt;1826),+'PL2'!$R$2+1,IF(AND(O1273&gt;1825,O1273&lt;2190),+'PL2'!$S$2+1,0))))))</f>
        <v>0</v>
      </c>
      <c r="N1273" s="70">
        <f t="shared" si="63"/>
        <v>-1</v>
      </c>
      <c r="O1273" s="19" t="str">
        <f>IF(A1273&gt;'PL2'!$C$2+553,IF(A1273='PL2'!$C$2+554,1,O1272+1), "")</f>
        <v/>
      </c>
    </row>
    <row r="1274" spans="1:15" x14ac:dyDescent="0.55000000000000004">
      <c r="A1274">
        <v>1272</v>
      </c>
      <c r="B1274" s="2">
        <v>41094</v>
      </c>
      <c r="C1274">
        <v>3.970000147819519E-2</v>
      </c>
      <c r="D1274">
        <v>13.843400001525881</v>
      </c>
      <c r="E1274">
        <v>7513.27978515625</v>
      </c>
      <c r="F1274" s="20">
        <f t="shared" si="60"/>
        <v>21.546528926702958</v>
      </c>
      <c r="G1274">
        <v>6.5100998878479004</v>
      </c>
      <c r="H1274">
        <v>140.27000427246091</v>
      </c>
      <c r="I1274" s="19">
        <f t="shared" si="61"/>
        <v>48912.2018867156</v>
      </c>
      <c r="K1274" s="70">
        <f t="shared" si="62"/>
        <v>-1</v>
      </c>
      <c r="L1274" s="3">
        <f>IF(AND(O1274&gt;0,O1274&lt;366),+'PL2'!$N$3+1,IF(AND(O1274&gt;365,O1274&lt;731),+'PL2'!$O$3+1,IF(AND(O1274&gt;730,O1274&lt;1096),+'PL2'!$P$3+1,IF(AND(O1274&gt;1095,O1274&lt;1461),+'PL2'!$Q$3+1,IF(AND(O1274&gt;1460,O1274&lt;3000),+'PL2'!$R$3+1,0)))))</f>
        <v>0</v>
      </c>
      <c r="M1274" s="3">
        <f>IF(AND(O1274&gt;0,O1274&lt;366),+'PL2'!$N$2+1,IF(AND(O1274&gt;365,O1274&lt;731),+'PL2'!$O$2+1,IF(AND(O1274&gt;730,O1274&lt;1096),+'PL2'!$P$2+1,IF(AND(O1274&gt;1095,O1274&lt;1461),+'PL2'!$Q$2+1,IF(AND(O1274&gt;1460,O1274&lt;1826),+'PL2'!$R$2+1,IF(AND(O1274&gt;1825,O1274&lt;2190),+'PL2'!$S$2+1,0))))))</f>
        <v>0</v>
      </c>
      <c r="N1274" s="70">
        <f t="shared" si="63"/>
        <v>-1</v>
      </c>
      <c r="O1274" s="19" t="str">
        <f>IF(A1274&gt;'PL2'!$C$2+553,IF(A1274='PL2'!$C$2+554,1,O1273+1), "")</f>
        <v/>
      </c>
    </row>
    <row r="1275" spans="1:15" x14ac:dyDescent="0.55000000000000004">
      <c r="A1275">
        <v>1273</v>
      </c>
      <c r="B1275" s="2">
        <v>41095</v>
      </c>
      <c r="C1275">
        <v>3.9799999445676797E-2</v>
      </c>
      <c r="D1275">
        <v>13.843400001525881</v>
      </c>
      <c r="E1275">
        <v>7212.64990234375</v>
      </c>
      <c r="F1275" s="20">
        <f t="shared" si="60"/>
        <v>20.73648540701711</v>
      </c>
      <c r="G1275">
        <v>6.6700000762939453</v>
      </c>
      <c r="H1275">
        <v>138.31199645996091</v>
      </c>
      <c r="I1275" s="19">
        <f t="shared" si="61"/>
        <v>48108.37539891433</v>
      </c>
      <c r="K1275" s="70">
        <f t="shared" si="62"/>
        <v>-1</v>
      </c>
      <c r="L1275" s="3">
        <f>IF(AND(O1275&gt;0,O1275&lt;366),+'PL2'!$N$3+1,IF(AND(O1275&gt;365,O1275&lt;731),+'PL2'!$O$3+1,IF(AND(O1275&gt;730,O1275&lt;1096),+'PL2'!$P$3+1,IF(AND(O1275&gt;1095,O1275&lt;1461),+'PL2'!$Q$3+1,IF(AND(O1275&gt;1460,O1275&lt;3000),+'PL2'!$R$3+1,0)))))</f>
        <v>0</v>
      </c>
      <c r="M1275" s="3">
        <f>IF(AND(O1275&gt;0,O1275&lt;366),+'PL2'!$N$2+1,IF(AND(O1275&gt;365,O1275&lt;731),+'PL2'!$O$2+1,IF(AND(O1275&gt;730,O1275&lt;1096),+'PL2'!$P$2+1,IF(AND(O1275&gt;1095,O1275&lt;1461),+'PL2'!$Q$2+1,IF(AND(O1275&gt;1460,O1275&lt;1826),+'PL2'!$R$2+1,IF(AND(O1275&gt;1825,O1275&lt;2190),+'PL2'!$S$2+1,0))))))</f>
        <v>0</v>
      </c>
      <c r="N1275" s="70">
        <f t="shared" si="63"/>
        <v>-1</v>
      </c>
      <c r="O1275" s="19" t="str">
        <f>IF(A1275&gt;'PL2'!$C$2+553,IF(A1275='PL2'!$C$2+554,1,O1274+1), "")</f>
        <v/>
      </c>
    </row>
    <row r="1276" spans="1:15" x14ac:dyDescent="0.55000000000000004">
      <c r="A1276">
        <v>1274</v>
      </c>
      <c r="B1276" s="2">
        <v>41096</v>
      </c>
      <c r="C1276">
        <v>3.9799999445676797E-2</v>
      </c>
      <c r="D1276">
        <v>13.321000099182131</v>
      </c>
      <c r="E1276">
        <v>7766.3798828125</v>
      </c>
      <c r="F1276" s="20">
        <f t="shared" si="60"/>
        <v>23.20410725391638</v>
      </c>
      <c r="G1276">
        <v>6.6480998992919922</v>
      </c>
      <c r="H1276">
        <v>154.26300048828119</v>
      </c>
      <c r="I1276" s="19">
        <f t="shared" si="61"/>
        <v>51631.669316789135</v>
      </c>
      <c r="K1276" s="70">
        <f t="shared" si="62"/>
        <v>-1</v>
      </c>
      <c r="L1276" s="3">
        <f>IF(AND(O1276&gt;0,O1276&lt;366),+'PL2'!$N$3+1,IF(AND(O1276&gt;365,O1276&lt;731),+'PL2'!$O$3+1,IF(AND(O1276&gt;730,O1276&lt;1096),+'PL2'!$P$3+1,IF(AND(O1276&gt;1095,O1276&lt;1461),+'PL2'!$Q$3+1,IF(AND(O1276&gt;1460,O1276&lt;3000),+'PL2'!$R$3+1,0)))))</f>
        <v>0</v>
      </c>
      <c r="M1276" s="3">
        <f>IF(AND(O1276&gt;0,O1276&lt;366),+'PL2'!$N$2+1,IF(AND(O1276&gt;365,O1276&lt;731),+'PL2'!$O$2+1,IF(AND(O1276&gt;730,O1276&lt;1096),+'PL2'!$P$2+1,IF(AND(O1276&gt;1095,O1276&lt;1461),+'PL2'!$Q$2+1,IF(AND(O1276&gt;1460,O1276&lt;1826),+'PL2'!$R$2+1,IF(AND(O1276&gt;1825,O1276&lt;2190),+'PL2'!$S$2+1,0))))))</f>
        <v>0</v>
      </c>
      <c r="N1276" s="70">
        <f t="shared" si="63"/>
        <v>-1</v>
      </c>
      <c r="O1276" s="19" t="str">
        <f>IF(A1276&gt;'PL2'!$C$2+553,IF(A1276='PL2'!$C$2+554,1,O1275+1), "")</f>
        <v/>
      </c>
    </row>
    <row r="1277" spans="1:15" x14ac:dyDescent="0.55000000000000004">
      <c r="A1277">
        <v>1275</v>
      </c>
      <c r="B1277" s="2">
        <v>41097</v>
      </c>
      <c r="C1277">
        <v>3.9799999445676797E-2</v>
      </c>
      <c r="D1277">
        <v>13.321000099182131</v>
      </c>
      <c r="E1277">
        <v>8342.8701171875</v>
      </c>
      <c r="F1277" s="20">
        <f t="shared" si="60"/>
        <v>24.926523802053168</v>
      </c>
      <c r="G1277">
        <v>6.7621002197265616</v>
      </c>
      <c r="H1277">
        <v>168.5559997558594</v>
      </c>
      <c r="I1277" s="19">
        <f t="shared" si="61"/>
        <v>56415.323852583759</v>
      </c>
      <c r="K1277" s="70">
        <f t="shared" si="62"/>
        <v>-1</v>
      </c>
      <c r="L1277" s="3">
        <f>IF(AND(O1277&gt;0,O1277&lt;366),+'PL2'!$N$3+1,IF(AND(O1277&gt;365,O1277&lt;731),+'PL2'!$O$3+1,IF(AND(O1277&gt;730,O1277&lt;1096),+'PL2'!$P$3+1,IF(AND(O1277&gt;1095,O1277&lt;1461),+'PL2'!$Q$3+1,IF(AND(O1277&gt;1460,O1277&lt;3000),+'PL2'!$R$3+1,0)))))</f>
        <v>0</v>
      </c>
      <c r="M1277" s="3">
        <f>IF(AND(O1277&gt;0,O1277&lt;366),+'PL2'!$N$2+1,IF(AND(O1277&gt;365,O1277&lt;731),+'PL2'!$O$2+1,IF(AND(O1277&gt;730,O1277&lt;1096),+'PL2'!$P$2+1,IF(AND(O1277&gt;1095,O1277&lt;1461),+'PL2'!$Q$2+1,IF(AND(O1277&gt;1460,O1277&lt;1826),+'PL2'!$R$2+1,IF(AND(O1277&gt;1825,O1277&lt;2190),+'PL2'!$S$2+1,0))))))</f>
        <v>0</v>
      </c>
      <c r="N1277" s="70">
        <f t="shared" si="63"/>
        <v>-1</v>
      </c>
      <c r="O1277" s="19" t="str">
        <f>IF(A1277&gt;'PL2'!$C$2+553,IF(A1277='PL2'!$C$2+554,1,O1276+1), "")</f>
        <v/>
      </c>
    </row>
    <row r="1278" spans="1:15" x14ac:dyDescent="0.55000000000000004">
      <c r="A1278">
        <v>1276</v>
      </c>
      <c r="B1278" s="2">
        <v>41098</v>
      </c>
      <c r="C1278">
        <v>3.9900001138448722E-2</v>
      </c>
      <c r="D1278">
        <v>13.40810012817383</v>
      </c>
      <c r="E1278">
        <v>7661.5</v>
      </c>
      <c r="F1278" s="20">
        <f t="shared" si="60"/>
        <v>22.79919271186559</v>
      </c>
      <c r="G1278">
        <v>6.7989997863769531</v>
      </c>
      <c r="H1278">
        <v>155.0119934082031</v>
      </c>
      <c r="I1278" s="19">
        <f t="shared" si="61"/>
        <v>52090.536863327026</v>
      </c>
      <c r="K1278" s="70">
        <f t="shared" si="62"/>
        <v>-1</v>
      </c>
      <c r="L1278" s="3">
        <f>IF(AND(O1278&gt;0,O1278&lt;366),+'PL2'!$N$3+1,IF(AND(O1278&gt;365,O1278&lt;731),+'PL2'!$O$3+1,IF(AND(O1278&gt;730,O1278&lt;1096),+'PL2'!$P$3+1,IF(AND(O1278&gt;1095,O1278&lt;1461),+'PL2'!$Q$3+1,IF(AND(O1278&gt;1460,O1278&lt;3000),+'PL2'!$R$3+1,0)))))</f>
        <v>0</v>
      </c>
      <c r="M1278" s="3">
        <f>IF(AND(O1278&gt;0,O1278&lt;366),+'PL2'!$N$2+1,IF(AND(O1278&gt;365,O1278&lt;731),+'PL2'!$O$2+1,IF(AND(O1278&gt;730,O1278&lt;1096),+'PL2'!$P$2+1,IF(AND(O1278&gt;1095,O1278&lt;1461),+'PL2'!$Q$2+1,IF(AND(O1278&gt;1460,O1278&lt;1826),+'PL2'!$R$2+1,IF(AND(O1278&gt;1825,O1278&lt;2190),+'PL2'!$S$2+1,0))))))</f>
        <v>0</v>
      </c>
      <c r="N1278" s="70">
        <f t="shared" si="63"/>
        <v>-1</v>
      </c>
      <c r="O1278" s="19" t="str">
        <f>IF(A1278&gt;'PL2'!$C$2+553,IF(A1278='PL2'!$C$2+554,1,O1277+1), "")</f>
        <v/>
      </c>
    </row>
    <row r="1279" spans="1:15" x14ac:dyDescent="0.55000000000000004">
      <c r="A1279">
        <v>1277</v>
      </c>
      <c r="B1279" s="2">
        <v>41099</v>
      </c>
      <c r="C1279">
        <v>3.9900001138448722E-2</v>
      </c>
      <c r="D1279">
        <v>13.40810012817383</v>
      </c>
      <c r="E1279">
        <v>8165.89013671875</v>
      </c>
      <c r="F1279" s="20">
        <f t="shared" si="60"/>
        <v>24.300163530767243</v>
      </c>
      <c r="G1279">
        <v>7.0215001106262207</v>
      </c>
      <c r="H1279">
        <v>170.6239929199219</v>
      </c>
      <c r="I1279" s="19">
        <f t="shared" si="61"/>
        <v>57336.798498332268</v>
      </c>
      <c r="K1279" s="70">
        <f t="shared" si="62"/>
        <v>-1</v>
      </c>
      <c r="L1279" s="3">
        <f>IF(AND(O1279&gt;0,O1279&lt;366),+'PL2'!$N$3+1,IF(AND(O1279&gt;365,O1279&lt;731),+'PL2'!$O$3+1,IF(AND(O1279&gt;730,O1279&lt;1096),+'PL2'!$P$3+1,IF(AND(O1279&gt;1095,O1279&lt;1461),+'PL2'!$Q$3+1,IF(AND(O1279&gt;1460,O1279&lt;3000),+'PL2'!$R$3+1,0)))))</f>
        <v>0</v>
      </c>
      <c r="M1279" s="3">
        <f>IF(AND(O1279&gt;0,O1279&lt;366),+'PL2'!$N$2+1,IF(AND(O1279&gt;365,O1279&lt;731),+'PL2'!$O$2+1,IF(AND(O1279&gt;730,O1279&lt;1096),+'PL2'!$P$2+1,IF(AND(O1279&gt;1095,O1279&lt;1461),+'PL2'!$Q$2+1,IF(AND(O1279&gt;1460,O1279&lt;1826),+'PL2'!$R$2+1,IF(AND(O1279&gt;1825,O1279&lt;2190),+'PL2'!$S$2+1,0))))))</f>
        <v>0</v>
      </c>
      <c r="N1279" s="70">
        <f t="shared" si="63"/>
        <v>-1</v>
      </c>
      <c r="O1279" s="19" t="str">
        <f>IF(A1279&gt;'PL2'!$C$2+553,IF(A1279='PL2'!$C$2+554,1,O1278+1), "")</f>
        <v/>
      </c>
    </row>
    <row r="1280" spans="1:15" x14ac:dyDescent="0.55000000000000004">
      <c r="A1280">
        <v>1278</v>
      </c>
      <c r="B1280" s="2">
        <v>41100</v>
      </c>
      <c r="C1280">
        <v>3.9900001138448722E-2</v>
      </c>
      <c r="D1280">
        <v>13.14690017700195</v>
      </c>
      <c r="E1280">
        <v>7524.02978515625</v>
      </c>
      <c r="F1280" s="20">
        <f t="shared" si="60"/>
        <v>22.834949147831502</v>
      </c>
      <c r="G1280">
        <v>7.1999001502990723</v>
      </c>
      <c r="H1280">
        <v>164.40899658203119</v>
      </c>
      <c r="I1280" s="19">
        <f t="shared" si="61"/>
        <v>54172.263181001181</v>
      </c>
      <c r="K1280" s="70">
        <f t="shared" si="62"/>
        <v>-1</v>
      </c>
      <c r="L1280" s="3">
        <f>IF(AND(O1280&gt;0,O1280&lt;366),+'PL2'!$N$3+1,IF(AND(O1280&gt;365,O1280&lt;731),+'PL2'!$O$3+1,IF(AND(O1280&gt;730,O1280&lt;1096),+'PL2'!$P$3+1,IF(AND(O1280&gt;1095,O1280&lt;1461),+'PL2'!$Q$3+1,IF(AND(O1280&gt;1460,O1280&lt;3000),+'PL2'!$R$3+1,0)))))</f>
        <v>0</v>
      </c>
      <c r="M1280" s="3">
        <f>IF(AND(O1280&gt;0,O1280&lt;366),+'PL2'!$N$2+1,IF(AND(O1280&gt;365,O1280&lt;731),+'PL2'!$O$2+1,IF(AND(O1280&gt;730,O1280&lt;1096),+'PL2'!$P$2+1,IF(AND(O1280&gt;1095,O1280&lt;1461),+'PL2'!$Q$2+1,IF(AND(O1280&gt;1460,O1280&lt;1826),+'PL2'!$R$2+1,IF(AND(O1280&gt;1825,O1280&lt;2190),+'PL2'!$S$2+1,0))))))</f>
        <v>0</v>
      </c>
      <c r="N1280" s="70">
        <f t="shared" si="63"/>
        <v>-1</v>
      </c>
      <c r="O1280" s="19" t="str">
        <f>IF(A1280&gt;'PL2'!$C$2+553,IF(A1280='PL2'!$C$2+554,1,O1279+1), "")</f>
        <v/>
      </c>
    </row>
    <row r="1281" spans="1:15" x14ac:dyDescent="0.55000000000000004">
      <c r="A1281">
        <v>1279</v>
      </c>
      <c r="B1281" s="2">
        <v>41101</v>
      </c>
      <c r="C1281">
        <v>3.9999999105930328E-2</v>
      </c>
      <c r="D1281">
        <v>13.14690017700195</v>
      </c>
      <c r="E1281">
        <v>6719.169921875</v>
      </c>
      <c r="F1281" s="20">
        <f t="shared" si="60"/>
        <v>20.443358301126477</v>
      </c>
      <c r="G1281">
        <v>7.1500000953674316</v>
      </c>
      <c r="H1281">
        <v>146.16999816894531</v>
      </c>
      <c r="I1281" s="19">
        <f t="shared" si="61"/>
        <v>48042.065582196228</v>
      </c>
      <c r="K1281" s="70">
        <f t="shared" si="62"/>
        <v>-1</v>
      </c>
      <c r="L1281" s="3">
        <f>IF(AND(O1281&gt;0,O1281&lt;366),+'PL2'!$N$3+1,IF(AND(O1281&gt;365,O1281&lt;731),+'PL2'!$O$3+1,IF(AND(O1281&gt;730,O1281&lt;1096),+'PL2'!$P$3+1,IF(AND(O1281&gt;1095,O1281&lt;1461),+'PL2'!$Q$3+1,IF(AND(O1281&gt;1460,O1281&lt;3000),+'PL2'!$R$3+1,0)))))</f>
        <v>0</v>
      </c>
      <c r="M1281" s="3">
        <f>IF(AND(O1281&gt;0,O1281&lt;366),+'PL2'!$N$2+1,IF(AND(O1281&gt;365,O1281&lt;731),+'PL2'!$O$2+1,IF(AND(O1281&gt;730,O1281&lt;1096),+'PL2'!$P$2+1,IF(AND(O1281&gt;1095,O1281&lt;1461),+'PL2'!$Q$2+1,IF(AND(O1281&gt;1460,O1281&lt;1826),+'PL2'!$R$2+1,IF(AND(O1281&gt;1825,O1281&lt;2190),+'PL2'!$S$2+1,0))))))</f>
        <v>0</v>
      </c>
      <c r="N1281" s="70">
        <f t="shared" si="63"/>
        <v>-1</v>
      </c>
      <c r="O1281" s="19" t="str">
        <f>IF(A1281&gt;'PL2'!$C$2+553,IF(A1281='PL2'!$C$2+554,1,O1280+1), "")</f>
        <v/>
      </c>
    </row>
    <row r="1282" spans="1:15" x14ac:dyDescent="0.55000000000000004">
      <c r="A1282">
        <v>1280</v>
      </c>
      <c r="B1282" s="2">
        <v>41102</v>
      </c>
      <c r="C1282">
        <v>3.9999999105930328E-2</v>
      </c>
      <c r="D1282">
        <v>13.14690017700195</v>
      </c>
      <c r="E1282">
        <v>7513.52978515625</v>
      </c>
      <c r="F1282" s="20">
        <f t="shared" ref="F1282:F1345" si="64">+(C1282/D1282)*E1282</f>
        <v>22.860231738457379</v>
      </c>
      <c r="G1282">
        <v>7.7644000053405762</v>
      </c>
      <c r="H1282">
        <v>177.4960021972656</v>
      </c>
      <c r="I1282" s="19">
        <f t="shared" ref="I1282:I1345" si="65">+E1282*G1282</f>
        <v>58338.050703993766</v>
      </c>
      <c r="K1282" s="70">
        <f t="shared" si="62"/>
        <v>-1</v>
      </c>
      <c r="L1282" s="3">
        <f>IF(AND(O1282&gt;0,O1282&lt;366),+'PL2'!$N$3+1,IF(AND(O1282&gt;365,O1282&lt;731),+'PL2'!$O$3+1,IF(AND(O1282&gt;730,O1282&lt;1096),+'PL2'!$P$3+1,IF(AND(O1282&gt;1095,O1282&lt;1461),+'PL2'!$Q$3+1,IF(AND(O1282&gt;1460,O1282&lt;3000),+'PL2'!$R$3+1,0)))))</f>
        <v>0</v>
      </c>
      <c r="M1282" s="3">
        <f>IF(AND(O1282&gt;0,O1282&lt;366),+'PL2'!$N$2+1,IF(AND(O1282&gt;365,O1282&lt;731),+'PL2'!$O$2+1,IF(AND(O1282&gt;730,O1282&lt;1096),+'PL2'!$P$2+1,IF(AND(O1282&gt;1095,O1282&lt;1461),+'PL2'!$Q$2+1,IF(AND(O1282&gt;1460,O1282&lt;1826),+'PL2'!$R$2+1,IF(AND(O1282&gt;1825,O1282&lt;2190),+'PL2'!$S$2+1,0))))))</f>
        <v>0</v>
      </c>
      <c r="N1282" s="70">
        <f t="shared" si="63"/>
        <v>-1</v>
      </c>
      <c r="O1282" s="19" t="str">
        <f>IF(A1282&gt;'PL2'!$C$2+553,IF(A1282='PL2'!$C$2+554,1,O1281+1), "")</f>
        <v/>
      </c>
    </row>
    <row r="1283" spans="1:15" x14ac:dyDescent="0.55000000000000004">
      <c r="A1283">
        <v>1281</v>
      </c>
      <c r="B1283" s="2">
        <v>41103</v>
      </c>
      <c r="C1283">
        <v>3.9999999105930328E-2</v>
      </c>
      <c r="D1283">
        <v>13.14690017700195</v>
      </c>
      <c r="E1283">
        <v>8164.39990234375</v>
      </c>
      <c r="F1283" s="20">
        <f t="shared" si="64"/>
        <v>24.840531562374792</v>
      </c>
      <c r="G1283">
        <v>7.66510009765625</v>
      </c>
      <c r="H1283">
        <v>190.4049987792969</v>
      </c>
      <c r="I1283" s="19">
        <f t="shared" si="65"/>
        <v>62580.942488759756</v>
      </c>
      <c r="K1283" s="70">
        <f t="shared" si="62"/>
        <v>-1</v>
      </c>
      <c r="L1283" s="3">
        <f>IF(AND(O1283&gt;0,O1283&lt;366),+'PL2'!$N$3+1,IF(AND(O1283&gt;365,O1283&lt;731),+'PL2'!$O$3+1,IF(AND(O1283&gt;730,O1283&lt;1096),+'PL2'!$P$3+1,IF(AND(O1283&gt;1095,O1283&lt;1461),+'PL2'!$Q$3+1,IF(AND(O1283&gt;1460,O1283&lt;3000),+'PL2'!$R$3+1,0)))))</f>
        <v>0</v>
      </c>
      <c r="M1283" s="3">
        <f>IF(AND(O1283&gt;0,O1283&lt;366),+'PL2'!$N$2+1,IF(AND(O1283&gt;365,O1283&lt;731),+'PL2'!$O$2+1,IF(AND(O1283&gt;730,O1283&lt;1096),+'PL2'!$P$2+1,IF(AND(O1283&gt;1095,O1283&lt;1461),+'PL2'!$Q$2+1,IF(AND(O1283&gt;1460,O1283&lt;1826),+'PL2'!$R$2+1,IF(AND(O1283&gt;1825,O1283&lt;2190),+'PL2'!$S$2+1,0))))))</f>
        <v>0</v>
      </c>
      <c r="N1283" s="70">
        <f t="shared" si="63"/>
        <v>-1</v>
      </c>
      <c r="O1283" s="19" t="str">
        <f>IF(A1283&gt;'PL2'!$C$2+553,IF(A1283='PL2'!$C$2+554,1,O1282+1), "")</f>
        <v/>
      </c>
    </row>
    <row r="1284" spans="1:15" x14ac:dyDescent="0.55000000000000004">
      <c r="A1284">
        <v>1282</v>
      </c>
      <c r="B1284" s="2">
        <v>41104</v>
      </c>
      <c r="C1284">
        <v>4.010000079870224E-2</v>
      </c>
      <c r="D1284">
        <v>12.972700119018549</v>
      </c>
      <c r="E1284">
        <v>8065.31005859375</v>
      </c>
      <c r="F1284" s="20">
        <f t="shared" si="64"/>
        <v>24.930734297730677</v>
      </c>
      <c r="G1284">
        <v>7.5420999526977539</v>
      </c>
      <c r="H1284">
        <v>188.0299987792969</v>
      </c>
      <c r="I1284" s="19">
        <f t="shared" si="65"/>
        <v>60829.374611412641</v>
      </c>
      <c r="K1284" s="70">
        <f t="shared" si="62"/>
        <v>-1</v>
      </c>
      <c r="L1284" s="3">
        <f>IF(AND(O1284&gt;0,O1284&lt;366),+'PL2'!$N$3+1,IF(AND(O1284&gt;365,O1284&lt;731),+'PL2'!$O$3+1,IF(AND(O1284&gt;730,O1284&lt;1096),+'PL2'!$P$3+1,IF(AND(O1284&gt;1095,O1284&lt;1461),+'PL2'!$Q$3+1,IF(AND(O1284&gt;1460,O1284&lt;3000),+'PL2'!$R$3+1,0)))))</f>
        <v>0</v>
      </c>
      <c r="M1284" s="3">
        <f>IF(AND(O1284&gt;0,O1284&lt;366),+'PL2'!$N$2+1,IF(AND(O1284&gt;365,O1284&lt;731),+'PL2'!$O$2+1,IF(AND(O1284&gt;730,O1284&lt;1096),+'PL2'!$P$2+1,IF(AND(O1284&gt;1095,O1284&lt;1461),+'PL2'!$Q$2+1,IF(AND(O1284&gt;1460,O1284&lt;1826),+'PL2'!$R$2+1,IF(AND(O1284&gt;1825,O1284&lt;2190),+'PL2'!$S$2+1,0))))))</f>
        <v>0</v>
      </c>
      <c r="N1284" s="70">
        <f t="shared" si="63"/>
        <v>-1</v>
      </c>
      <c r="O1284" s="19" t="str">
        <f>IF(A1284&gt;'PL2'!$C$2+553,IF(A1284='PL2'!$C$2+554,1,O1283+1), "")</f>
        <v/>
      </c>
    </row>
    <row r="1285" spans="1:15" x14ac:dyDescent="0.55000000000000004">
      <c r="A1285">
        <v>1283</v>
      </c>
      <c r="B1285" s="2">
        <v>41105</v>
      </c>
      <c r="C1285">
        <v>4.010000079870224E-2</v>
      </c>
      <c r="D1285">
        <v>12.972700119018549</v>
      </c>
      <c r="E1285">
        <v>7017.60009765625</v>
      </c>
      <c r="F1285" s="20">
        <f t="shared" si="64"/>
        <v>21.692150973908301</v>
      </c>
      <c r="G1285">
        <v>7.620999813079834</v>
      </c>
      <c r="H1285">
        <v>165.31599426269531</v>
      </c>
      <c r="I1285" s="19">
        <f t="shared" si="65"/>
        <v>53481.129032507306</v>
      </c>
      <c r="K1285" s="70">
        <f t="shared" si="62"/>
        <v>-1</v>
      </c>
      <c r="L1285" s="3">
        <f>IF(AND(O1285&gt;0,O1285&lt;366),+'PL2'!$N$3+1,IF(AND(O1285&gt;365,O1285&lt;731),+'PL2'!$O$3+1,IF(AND(O1285&gt;730,O1285&lt;1096),+'PL2'!$P$3+1,IF(AND(O1285&gt;1095,O1285&lt;1461),+'PL2'!$Q$3+1,IF(AND(O1285&gt;1460,O1285&lt;3000),+'PL2'!$R$3+1,0)))))</f>
        <v>0</v>
      </c>
      <c r="M1285" s="3">
        <f>IF(AND(O1285&gt;0,O1285&lt;366),+'PL2'!$N$2+1,IF(AND(O1285&gt;365,O1285&lt;731),+'PL2'!$O$2+1,IF(AND(O1285&gt;730,O1285&lt;1096),+'PL2'!$P$2+1,IF(AND(O1285&gt;1095,O1285&lt;1461),+'PL2'!$Q$2+1,IF(AND(O1285&gt;1460,O1285&lt;1826),+'PL2'!$R$2+1,IF(AND(O1285&gt;1825,O1285&lt;2190),+'PL2'!$S$2+1,0))))))</f>
        <v>0</v>
      </c>
      <c r="N1285" s="70">
        <f t="shared" si="63"/>
        <v>-1</v>
      </c>
      <c r="O1285" s="19" t="str">
        <f>IF(A1285&gt;'PL2'!$C$2+553,IF(A1285='PL2'!$C$2+554,1,O1284+1), "")</f>
        <v/>
      </c>
    </row>
    <row r="1286" spans="1:15" x14ac:dyDescent="0.55000000000000004">
      <c r="A1286">
        <v>1284</v>
      </c>
      <c r="B1286" s="2">
        <v>41106</v>
      </c>
      <c r="C1286">
        <v>4.010000079870224E-2</v>
      </c>
      <c r="D1286">
        <v>12.88570022583008</v>
      </c>
      <c r="E1286">
        <v>7521.27978515625</v>
      </c>
      <c r="F1286" s="20">
        <f t="shared" si="64"/>
        <v>23.406048573708748</v>
      </c>
      <c r="G1286">
        <v>8.4996004104614258</v>
      </c>
      <c r="H1286">
        <v>198.94200134277341</v>
      </c>
      <c r="I1286" s="19">
        <f t="shared" si="65"/>
        <v>63927.872749109287</v>
      </c>
      <c r="K1286" s="70">
        <f t="shared" si="62"/>
        <v>-1</v>
      </c>
      <c r="L1286" s="3">
        <f>IF(AND(O1286&gt;0,O1286&lt;366),+'PL2'!$N$3+1,IF(AND(O1286&gt;365,O1286&lt;731),+'PL2'!$O$3+1,IF(AND(O1286&gt;730,O1286&lt;1096),+'PL2'!$P$3+1,IF(AND(O1286&gt;1095,O1286&lt;1461),+'PL2'!$Q$3+1,IF(AND(O1286&gt;1460,O1286&lt;3000),+'PL2'!$R$3+1,0)))))</f>
        <v>0</v>
      </c>
      <c r="M1286" s="3">
        <f>IF(AND(O1286&gt;0,O1286&lt;366),+'PL2'!$N$2+1,IF(AND(O1286&gt;365,O1286&lt;731),+'PL2'!$O$2+1,IF(AND(O1286&gt;730,O1286&lt;1096),+'PL2'!$P$2+1,IF(AND(O1286&gt;1095,O1286&lt;1461),+'PL2'!$Q$2+1,IF(AND(O1286&gt;1460,O1286&lt;1826),+'PL2'!$R$2+1,IF(AND(O1286&gt;1825,O1286&lt;2190),+'PL2'!$S$2+1,0))))))</f>
        <v>0</v>
      </c>
      <c r="N1286" s="70">
        <f t="shared" si="63"/>
        <v>-1</v>
      </c>
      <c r="O1286" s="19" t="str">
        <f>IF(A1286&gt;'PL2'!$C$2+553,IF(A1286='PL2'!$C$2+554,1,O1285+1), "")</f>
        <v/>
      </c>
    </row>
    <row r="1287" spans="1:15" x14ac:dyDescent="0.55000000000000004">
      <c r="A1287">
        <v>1285</v>
      </c>
      <c r="B1287" s="2">
        <v>41107</v>
      </c>
      <c r="C1287">
        <v>4.0199998766183853E-2</v>
      </c>
      <c r="D1287">
        <v>12.88570022583008</v>
      </c>
      <c r="E1287">
        <v>8620.1396484375</v>
      </c>
      <c r="F1287" s="20">
        <f t="shared" si="64"/>
        <v>26.892570613809777</v>
      </c>
      <c r="G1287">
        <v>8.8000001907348633</v>
      </c>
      <c r="H1287">
        <v>236.6549987792969</v>
      </c>
      <c r="I1287" s="19">
        <f t="shared" si="65"/>
        <v>75857.230550411157</v>
      </c>
      <c r="K1287" s="70">
        <f t="shared" si="62"/>
        <v>-1</v>
      </c>
      <c r="L1287" s="3">
        <f>IF(AND(O1287&gt;0,O1287&lt;366),+'PL2'!$N$3+1,IF(AND(O1287&gt;365,O1287&lt;731),+'PL2'!$O$3+1,IF(AND(O1287&gt;730,O1287&lt;1096),+'PL2'!$P$3+1,IF(AND(O1287&gt;1095,O1287&lt;1461),+'PL2'!$Q$3+1,IF(AND(O1287&gt;1460,O1287&lt;3000),+'PL2'!$R$3+1,0)))))</f>
        <v>0</v>
      </c>
      <c r="M1287" s="3">
        <f>IF(AND(O1287&gt;0,O1287&lt;366),+'PL2'!$N$2+1,IF(AND(O1287&gt;365,O1287&lt;731),+'PL2'!$O$2+1,IF(AND(O1287&gt;730,O1287&lt;1096),+'PL2'!$P$2+1,IF(AND(O1287&gt;1095,O1287&lt;1461),+'PL2'!$Q$2+1,IF(AND(O1287&gt;1460,O1287&lt;1826),+'PL2'!$R$2+1,IF(AND(O1287&gt;1825,O1287&lt;2190),+'PL2'!$S$2+1,0))))))</f>
        <v>0</v>
      </c>
      <c r="N1287" s="70">
        <f t="shared" si="63"/>
        <v>-1</v>
      </c>
      <c r="O1287" s="19" t="str">
        <f>IF(A1287&gt;'PL2'!$C$2+553,IF(A1287='PL2'!$C$2+554,1,O1286+1), "")</f>
        <v/>
      </c>
    </row>
    <row r="1288" spans="1:15" x14ac:dyDescent="0.55000000000000004">
      <c r="A1288">
        <v>1286</v>
      </c>
      <c r="B1288" s="2">
        <v>41108</v>
      </c>
      <c r="C1288">
        <v>4.0199998766183853E-2</v>
      </c>
      <c r="D1288">
        <v>14.009599685668951</v>
      </c>
      <c r="E1288">
        <v>7776.39990234375</v>
      </c>
      <c r="F1288" s="20">
        <f t="shared" si="64"/>
        <v>22.314075597702846</v>
      </c>
      <c r="G1288">
        <v>9.1098003387451172</v>
      </c>
      <c r="H1288">
        <v>203.27699279785159</v>
      </c>
      <c r="I1288" s="19">
        <f t="shared" si="65"/>
        <v>70841.45046458859</v>
      </c>
      <c r="K1288" s="70">
        <f t="shared" si="62"/>
        <v>-1</v>
      </c>
      <c r="L1288" s="3">
        <f>IF(AND(O1288&gt;0,O1288&lt;366),+'PL2'!$N$3+1,IF(AND(O1288&gt;365,O1288&lt;731),+'PL2'!$O$3+1,IF(AND(O1288&gt;730,O1288&lt;1096),+'PL2'!$P$3+1,IF(AND(O1288&gt;1095,O1288&lt;1461),+'PL2'!$Q$3+1,IF(AND(O1288&gt;1460,O1288&lt;3000),+'PL2'!$R$3+1,0)))))</f>
        <v>0</v>
      </c>
      <c r="M1288" s="3">
        <f>IF(AND(O1288&gt;0,O1288&lt;366),+'PL2'!$N$2+1,IF(AND(O1288&gt;365,O1288&lt;731),+'PL2'!$O$2+1,IF(AND(O1288&gt;730,O1288&lt;1096),+'PL2'!$P$2+1,IF(AND(O1288&gt;1095,O1288&lt;1461),+'PL2'!$Q$2+1,IF(AND(O1288&gt;1460,O1288&lt;1826),+'PL2'!$R$2+1,IF(AND(O1288&gt;1825,O1288&lt;2190),+'PL2'!$S$2+1,0))))))</f>
        <v>0</v>
      </c>
      <c r="N1288" s="70">
        <f t="shared" si="63"/>
        <v>-1</v>
      </c>
      <c r="O1288" s="19" t="str">
        <f>IF(A1288&gt;'PL2'!$C$2+553,IF(A1288='PL2'!$C$2+554,1,O1287+1), "")</f>
        <v/>
      </c>
    </row>
    <row r="1289" spans="1:15" x14ac:dyDescent="0.55000000000000004">
      <c r="A1289">
        <v>1287</v>
      </c>
      <c r="B1289" s="2">
        <v>41109</v>
      </c>
      <c r="C1289">
        <v>4.0199998766183853E-2</v>
      </c>
      <c r="D1289">
        <v>14.009599685668951</v>
      </c>
      <c r="E1289">
        <v>6770.18994140625</v>
      </c>
      <c r="F1289" s="20">
        <f t="shared" si="64"/>
        <v>19.426795440112965</v>
      </c>
      <c r="G1289">
        <v>8.869999885559082</v>
      </c>
      <c r="H1289">
        <v>172.31599426269531</v>
      </c>
      <c r="I1289" s="19">
        <f t="shared" si="65"/>
        <v>60051.584005486686</v>
      </c>
      <c r="K1289" s="70">
        <f t="shared" si="62"/>
        <v>-1</v>
      </c>
      <c r="L1289" s="3">
        <f>IF(AND(O1289&gt;0,O1289&lt;366),+'PL2'!$N$3+1,IF(AND(O1289&gt;365,O1289&lt;731),+'PL2'!$O$3+1,IF(AND(O1289&gt;730,O1289&lt;1096),+'PL2'!$P$3+1,IF(AND(O1289&gt;1095,O1289&lt;1461),+'PL2'!$Q$3+1,IF(AND(O1289&gt;1460,O1289&lt;3000),+'PL2'!$R$3+1,0)))))</f>
        <v>0</v>
      </c>
      <c r="M1289" s="3">
        <f>IF(AND(O1289&gt;0,O1289&lt;366),+'PL2'!$N$2+1,IF(AND(O1289&gt;365,O1289&lt;731),+'PL2'!$O$2+1,IF(AND(O1289&gt;730,O1289&lt;1096),+'PL2'!$P$2+1,IF(AND(O1289&gt;1095,O1289&lt;1461),+'PL2'!$Q$2+1,IF(AND(O1289&gt;1460,O1289&lt;1826),+'PL2'!$R$2+1,IF(AND(O1289&gt;1825,O1289&lt;2190),+'PL2'!$S$2+1,0))))))</f>
        <v>0</v>
      </c>
      <c r="N1289" s="70">
        <f t="shared" si="63"/>
        <v>-1</v>
      </c>
      <c r="O1289" s="19" t="str">
        <f>IF(A1289&gt;'PL2'!$C$2+553,IF(A1289='PL2'!$C$2+554,1,O1288+1), "")</f>
        <v/>
      </c>
    </row>
    <row r="1290" spans="1:15" x14ac:dyDescent="0.55000000000000004">
      <c r="A1290">
        <v>1288</v>
      </c>
      <c r="B1290" s="2">
        <v>41110</v>
      </c>
      <c r="C1290">
        <v>4.0300000458955758E-2</v>
      </c>
      <c r="D1290">
        <v>12.89630031585693</v>
      </c>
      <c r="E1290">
        <v>7437.47021484375</v>
      </c>
      <c r="F1290" s="20">
        <f t="shared" si="64"/>
        <v>23.241553447939889</v>
      </c>
      <c r="G1290">
        <v>8.5200004577636719</v>
      </c>
      <c r="H1290">
        <v>198.01800537109381</v>
      </c>
      <c r="I1290" s="19">
        <f t="shared" si="65"/>
        <v>63367.249635072425</v>
      </c>
      <c r="K1290" s="70">
        <f t="shared" si="62"/>
        <v>-1</v>
      </c>
      <c r="L1290" s="3">
        <f>IF(AND(O1290&gt;0,O1290&lt;366),+'PL2'!$N$3+1,IF(AND(O1290&gt;365,O1290&lt;731),+'PL2'!$O$3+1,IF(AND(O1290&gt;730,O1290&lt;1096),+'PL2'!$P$3+1,IF(AND(O1290&gt;1095,O1290&lt;1461),+'PL2'!$Q$3+1,IF(AND(O1290&gt;1460,O1290&lt;3000),+'PL2'!$R$3+1,0)))))</f>
        <v>0</v>
      </c>
      <c r="M1290" s="3">
        <f>IF(AND(O1290&gt;0,O1290&lt;366),+'PL2'!$N$2+1,IF(AND(O1290&gt;365,O1290&lt;731),+'PL2'!$O$2+1,IF(AND(O1290&gt;730,O1290&lt;1096),+'PL2'!$P$2+1,IF(AND(O1290&gt;1095,O1290&lt;1461),+'PL2'!$Q$2+1,IF(AND(O1290&gt;1460,O1290&lt;1826),+'PL2'!$R$2+1,IF(AND(O1290&gt;1825,O1290&lt;2190),+'PL2'!$S$2+1,0))))))</f>
        <v>0</v>
      </c>
      <c r="N1290" s="70">
        <f t="shared" si="63"/>
        <v>-1</v>
      </c>
      <c r="O1290" s="19" t="str">
        <f>IF(A1290&gt;'PL2'!$C$2+553,IF(A1290='PL2'!$C$2+554,1,O1289+1), "")</f>
        <v/>
      </c>
    </row>
    <row r="1291" spans="1:15" x14ac:dyDescent="0.55000000000000004">
      <c r="A1291">
        <v>1289</v>
      </c>
      <c r="B1291" s="2">
        <v>41111</v>
      </c>
      <c r="C1291">
        <v>4.0300000458955758E-2</v>
      </c>
      <c r="D1291">
        <v>12.89630031585693</v>
      </c>
      <c r="E1291">
        <v>7070.009765625</v>
      </c>
      <c r="F1291" s="20">
        <f t="shared" si="64"/>
        <v>22.093266271814237</v>
      </c>
      <c r="G1291">
        <v>8.8454999923706055</v>
      </c>
      <c r="H1291">
        <v>195.4259948730469</v>
      </c>
      <c r="I1291" s="19">
        <f t="shared" si="65"/>
        <v>62537.771327896044</v>
      </c>
      <c r="K1291" s="70">
        <f t="shared" si="62"/>
        <v>-1</v>
      </c>
      <c r="L1291" s="3">
        <f>IF(AND(O1291&gt;0,O1291&lt;366),+'PL2'!$N$3+1,IF(AND(O1291&gt;365,O1291&lt;731),+'PL2'!$O$3+1,IF(AND(O1291&gt;730,O1291&lt;1096),+'PL2'!$P$3+1,IF(AND(O1291&gt;1095,O1291&lt;1461),+'PL2'!$Q$3+1,IF(AND(O1291&gt;1460,O1291&lt;3000),+'PL2'!$R$3+1,0)))))</f>
        <v>0</v>
      </c>
      <c r="M1291" s="3">
        <f>IF(AND(O1291&gt;0,O1291&lt;366),+'PL2'!$N$2+1,IF(AND(O1291&gt;365,O1291&lt;731),+'PL2'!$O$2+1,IF(AND(O1291&gt;730,O1291&lt;1096),+'PL2'!$P$2+1,IF(AND(O1291&gt;1095,O1291&lt;1461),+'PL2'!$Q$2+1,IF(AND(O1291&gt;1460,O1291&lt;1826),+'PL2'!$R$2+1,IF(AND(O1291&gt;1825,O1291&lt;2190),+'PL2'!$S$2+1,0))))))</f>
        <v>0</v>
      </c>
      <c r="N1291" s="70">
        <f t="shared" si="63"/>
        <v>-1</v>
      </c>
      <c r="O1291" s="19" t="str">
        <f>IF(A1291&gt;'PL2'!$C$2+553,IF(A1291='PL2'!$C$2+554,1,O1290+1), "")</f>
        <v/>
      </c>
    </row>
    <row r="1292" spans="1:15" x14ac:dyDescent="0.55000000000000004">
      <c r="A1292">
        <v>1290</v>
      </c>
      <c r="B1292" s="2">
        <v>41112</v>
      </c>
      <c r="C1292">
        <v>4.0300000458955758E-2</v>
      </c>
      <c r="D1292">
        <v>12.89630031585693</v>
      </c>
      <c r="E1292">
        <v>7768.10009765625</v>
      </c>
      <c r="F1292" s="20">
        <f t="shared" si="64"/>
        <v>24.274747782962077</v>
      </c>
      <c r="G1292">
        <v>8.4096002578735352</v>
      </c>
      <c r="H1292">
        <v>204.14100646972659</v>
      </c>
      <c r="I1292" s="19">
        <f t="shared" si="65"/>
        <v>65326.616584437434</v>
      </c>
      <c r="K1292" s="70">
        <f t="shared" si="62"/>
        <v>-1</v>
      </c>
      <c r="L1292" s="3">
        <f>IF(AND(O1292&gt;0,O1292&lt;366),+'PL2'!$N$3+1,IF(AND(O1292&gt;365,O1292&lt;731),+'PL2'!$O$3+1,IF(AND(O1292&gt;730,O1292&lt;1096),+'PL2'!$P$3+1,IF(AND(O1292&gt;1095,O1292&lt;1461),+'PL2'!$Q$3+1,IF(AND(O1292&gt;1460,O1292&lt;3000),+'PL2'!$R$3+1,0)))))</f>
        <v>0</v>
      </c>
      <c r="M1292" s="3">
        <f>IF(AND(O1292&gt;0,O1292&lt;366),+'PL2'!$N$2+1,IF(AND(O1292&gt;365,O1292&lt;731),+'PL2'!$O$2+1,IF(AND(O1292&gt;730,O1292&lt;1096),+'PL2'!$P$2+1,IF(AND(O1292&gt;1095,O1292&lt;1461),+'PL2'!$Q$2+1,IF(AND(O1292&gt;1460,O1292&lt;1826),+'PL2'!$R$2+1,IF(AND(O1292&gt;1825,O1292&lt;2190),+'PL2'!$S$2+1,0))))))</f>
        <v>0</v>
      </c>
      <c r="N1292" s="70">
        <f t="shared" si="63"/>
        <v>-1</v>
      </c>
      <c r="O1292" s="19" t="str">
        <f>IF(A1292&gt;'PL2'!$C$2+553,IF(A1292='PL2'!$C$2+554,1,O1291+1), "")</f>
        <v/>
      </c>
    </row>
    <row r="1293" spans="1:15" x14ac:dyDescent="0.55000000000000004">
      <c r="A1293">
        <v>1291</v>
      </c>
      <c r="B1293" s="2">
        <v>41113</v>
      </c>
      <c r="C1293">
        <v>4.0399998426437378E-2</v>
      </c>
      <c r="D1293">
        <v>12.89630031585693</v>
      </c>
      <c r="E1293">
        <v>7071.72021484375</v>
      </c>
      <c r="F1293" s="20">
        <f t="shared" si="64"/>
        <v>22.153445449824648</v>
      </c>
      <c r="G1293">
        <v>8.4456996917724609</v>
      </c>
      <c r="H1293">
        <v>187.10099792480469</v>
      </c>
      <c r="I1293" s="19">
        <f t="shared" si="65"/>
        <v>59725.625238806941</v>
      </c>
      <c r="K1293" s="70">
        <f t="shared" si="62"/>
        <v>-1</v>
      </c>
      <c r="L1293" s="3">
        <f>IF(AND(O1293&gt;0,O1293&lt;366),+'PL2'!$N$3+1,IF(AND(O1293&gt;365,O1293&lt;731),+'PL2'!$O$3+1,IF(AND(O1293&gt;730,O1293&lt;1096),+'PL2'!$P$3+1,IF(AND(O1293&gt;1095,O1293&lt;1461),+'PL2'!$Q$3+1,IF(AND(O1293&gt;1460,O1293&lt;3000),+'PL2'!$R$3+1,0)))))</f>
        <v>0</v>
      </c>
      <c r="M1293" s="3">
        <f>IF(AND(O1293&gt;0,O1293&lt;366),+'PL2'!$N$2+1,IF(AND(O1293&gt;365,O1293&lt;731),+'PL2'!$O$2+1,IF(AND(O1293&gt;730,O1293&lt;1096),+'PL2'!$P$2+1,IF(AND(O1293&gt;1095,O1293&lt;1461),+'PL2'!$Q$2+1,IF(AND(O1293&gt;1460,O1293&lt;1826),+'PL2'!$R$2+1,IF(AND(O1293&gt;1825,O1293&lt;2190),+'PL2'!$S$2+1,0))))))</f>
        <v>0</v>
      </c>
      <c r="N1293" s="70">
        <f t="shared" si="63"/>
        <v>-1</v>
      </c>
      <c r="O1293" s="19" t="str">
        <f>IF(A1293&gt;'PL2'!$C$2+553,IF(A1293='PL2'!$C$2+554,1,O1292+1), "")</f>
        <v/>
      </c>
    </row>
    <row r="1294" spans="1:15" x14ac:dyDescent="0.55000000000000004">
      <c r="A1294">
        <v>1292</v>
      </c>
      <c r="B1294" s="2">
        <v>41114</v>
      </c>
      <c r="C1294">
        <v>4.0399998426437378E-2</v>
      </c>
      <c r="D1294">
        <v>14.937399864196779</v>
      </c>
      <c r="E1294">
        <v>8065.97998046875</v>
      </c>
      <c r="F1294" s="20">
        <f t="shared" si="64"/>
        <v>21.815415097755736</v>
      </c>
      <c r="G1294">
        <v>8.6000003814697266</v>
      </c>
      <c r="H1294">
        <v>187.6130065917969</v>
      </c>
      <c r="I1294" s="19">
        <f t="shared" si="65"/>
        <v>69367.430908958428</v>
      </c>
      <c r="K1294" s="70">
        <f t="shared" si="62"/>
        <v>-1</v>
      </c>
      <c r="L1294" s="3">
        <f>IF(AND(O1294&gt;0,O1294&lt;366),+'PL2'!$N$3+1,IF(AND(O1294&gt;365,O1294&lt;731),+'PL2'!$O$3+1,IF(AND(O1294&gt;730,O1294&lt;1096),+'PL2'!$P$3+1,IF(AND(O1294&gt;1095,O1294&lt;1461),+'PL2'!$Q$3+1,IF(AND(O1294&gt;1460,O1294&lt;3000),+'PL2'!$R$3+1,0)))))</f>
        <v>0</v>
      </c>
      <c r="M1294" s="3">
        <f>IF(AND(O1294&gt;0,O1294&lt;366),+'PL2'!$N$2+1,IF(AND(O1294&gt;365,O1294&lt;731),+'PL2'!$O$2+1,IF(AND(O1294&gt;730,O1294&lt;1096),+'PL2'!$P$2+1,IF(AND(O1294&gt;1095,O1294&lt;1461),+'PL2'!$Q$2+1,IF(AND(O1294&gt;1460,O1294&lt;1826),+'PL2'!$R$2+1,IF(AND(O1294&gt;1825,O1294&lt;2190),+'PL2'!$S$2+1,0))))))</f>
        <v>0</v>
      </c>
      <c r="N1294" s="70">
        <f t="shared" si="63"/>
        <v>-1</v>
      </c>
      <c r="O1294" s="19" t="str">
        <f>IF(A1294&gt;'PL2'!$C$2+553,IF(A1294='PL2'!$C$2+554,1,O1293+1), "")</f>
        <v/>
      </c>
    </row>
    <row r="1295" spans="1:15" x14ac:dyDescent="0.55000000000000004">
      <c r="A1295">
        <v>1293</v>
      </c>
      <c r="B1295" s="2">
        <v>41115</v>
      </c>
      <c r="C1295">
        <v>4.0399998426437378E-2</v>
      </c>
      <c r="D1295">
        <v>14.937399864196779</v>
      </c>
      <c r="E1295">
        <v>8015.10009765625</v>
      </c>
      <c r="F1295" s="20">
        <f t="shared" si="64"/>
        <v>21.677804321834206</v>
      </c>
      <c r="G1295">
        <v>8.8000001907348633</v>
      </c>
      <c r="H1295">
        <v>190.76499938964841</v>
      </c>
      <c r="I1295" s="19">
        <f t="shared" si="65"/>
        <v>70532.882388134021</v>
      </c>
      <c r="K1295" s="70">
        <f t="shared" si="62"/>
        <v>-1</v>
      </c>
      <c r="L1295" s="3">
        <f>IF(AND(O1295&gt;0,O1295&lt;366),+'PL2'!$N$3+1,IF(AND(O1295&gt;365,O1295&lt;731),+'PL2'!$O$3+1,IF(AND(O1295&gt;730,O1295&lt;1096),+'PL2'!$P$3+1,IF(AND(O1295&gt;1095,O1295&lt;1461),+'PL2'!$Q$3+1,IF(AND(O1295&gt;1460,O1295&lt;3000),+'PL2'!$R$3+1,0)))))</f>
        <v>0</v>
      </c>
      <c r="M1295" s="3">
        <f>IF(AND(O1295&gt;0,O1295&lt;366),+'PL2'!$N$2+1,IF(AND(O1295&gt;365,O1295&lt;731),+'PL2'!$O$2+1,IF(AND(O1295&gt;730,O1295&lt;1096),+'PL2'!$P$2+1,IF(AND(O1295&gt;1095,O1295&lt;1461),+'PL2'!$Q$2+1,IF(AND(O1295&gt;1460,O1295&lt;1826),+'PL2'!$R$2+1,IF(AND(O1295&gt;1825,O1295&lt;2190),+'PL2'!$S$2+1,0))))))</f>
        <v>0</v>
      </c>
      <c r="N1295" s="70">
        <f t="shared" si="63"/>
        <v>-1</v>
      </c>
      <c r="O1295" s="19" t="str">
        <f>IF(A1295&gt;'PL2'!$C$2+553,IF(A1295='PL2'!$C$2+554,1,O1294+1), "")</f>
        <v/>
      </c>
    </row>
    <row r="1296" spans="1:15" x14ac:dyDescent="0.55000000000000004">
      <c r="A1296">
        <v>1294</v>
      </c>
      <c r="B1296" s="2">
        <v>41116</v>
      </c>
      <c r="C1296">
        <v>4.050000011920929E-2</v>
      </c>
      <c r="D1296">
        <v>16.51460075378418</v>
      </c>
      <c r="E1296">
        <v>8468.1796875</v>
      </c>
      <c r="F1296" s="20">
        <f t="shared" si="64"/>
        <v>20.76715528679366</v>
      </c>
      <c r="G1296">
        <v>8.8999996185302734</v>
      </c>
      <c r="H1296">
        <v>184.8280029296875</v>
      </c>
      <c r="I1296" s="19">
        <f t="shared" si="65"/>
        <v>75366.79598839581</v>
      </c>
      <c r="K1296" s="70">
        <f t="shared" si="62"/>
        <v>-1</v>
      </c>
      <c r="L1296" s="3">
        <f>IF(AND(O1296&gt;0,O1296&lt;366),+'PL2'!$N$3+1,IF(AND(O1296&gt;365,O1296&lt;731),+'PL2'!$O$3+1,IF(AND(O1296&gt;730,O1296&lt;1096),+'PL2'!$P$3+1,IF(AND(O1296&gt;1095,O1296&lt;1461),+'PL2'!$Q$3+1,IF(AND(O1296&gt;1460,O1296&lt;3000),+'PL2'!$R$3+1,0)))))</f>
        <v>0</v>
      </c>
      <c r="M1296" s="3">
        <f>IF(AND(O1296&gt;0,O1296&lt;366),+'PL2'!$N$2+1,IF(AND(O1296&gt;365,O1296&lt;731),+'PL2'!$O$2+1,IF(AND(O1296&gt;730,O1296&lt;1096),+'PL2'!$P$2+1,IF(AND(O1296&gt;1095,O1296&lt;1461),+'PL2'!$Q$2+1,IF(AND(O1296&gt;1460,O1296&lt;1826),+'PL2'!$R$2+1,IF(AND(O1296&gt;1825,O1296&lt;2190),+'PL2'!$S$2+1,0))))))</f>
        <v>0</v>
      </c>
      <c r="N1296" s="70">
        <f t="shared" si="63"/>
        <v>-1</v>
      </c>
      <c r="O1296" s="19" t="str">
        <f>IF(A1296&gt;'PL2'!$C$2+553,IF(A1296='PL2'!$C$2+554,1,O1295+1), "")</f>
        <v/>
      </c>
    </row>
    <row r="1297" spans="1:15" x14ac:dyDescent="0.55000000000000004">
      <c r="A1297">
        <v>1295</v>
      </c>
      <c r="B1297" s="2">
        <v>41117</v>
      </c>
      <c r="C1297">
        <v>4.050000011920929E-2</v>
      </c>
      <c r="D1297">
        <v>16.51460075378418</v>
      </c>
      <c r="E1297">
        <v>8917.1796875</v>
      </c>
      <c r="F1297" s="20">
        <f t="shared" si="64"/>
        <v>21.868271827522516</v>
      </c>
      <c r="G1297">
        <v>8.8999996185302734</v>
      </c>
      <c r="H1297">
        <v>194.62800598144531</v>
      </c>
      <c r="I1297" s="19">
        <f t="shared" si="65"/>
        <v>79362.895817115903</v>
      </c>
      <c r="K1297" s="70">
        <f t="shared" si="62"/>
        <v>-1</v>
      </c>
      <c r="L1297" s="3">
        <f>IF(AND(O1297&gt;0,O1297&lt;366),+'PL2'!$N$3+1,IF(AND(O1297&gt;365,O1297&lt;731),+'PL2'!$O$3+1,IF(AND(O1297&gt;730,O1297&lt;1096),+'PL2'!$P$3+1,IF(AND(O1297&gt;1095,O1297&lt;1461),+'PL2'!$Q$3+1,IF(AND(O1297&gt;1460,O1297&lt;3000),+'PL2'!$R$3+1,0)))))</f>
        <v>0</v>
      </c>
      <c r="M1297" s="3">
        <f>IF(AND(O1297&gt;0,O1297&lt;366),+'PL2'!$N$2+1,IF(AND(O1297&gt;365,O1297&lt;731),+'PL2'!$O$2+1,IF(AND(O1297&gt;730,O1297&lt;1096),+'PL2'!$P$2+1,IF(AND(O1297&gt;1095,O1297&lt;1461),+'PL2'!$Q$2+1,IF(AND(O1297&gt;1460,O1297&lt;1826),+'PL2'!$R$2+1,IF(AND(O1297&gt;1825,O1297&lt;2190),+'PL2'!$S$2+1,0))))))</f>
        <v>0</v>
      </c>
      <c r="N1297" s="70">
        <f t="shared" si="63"/>
        <v>-1</v>
      </c>
      <c r="O1297" s="19" t="str">
        <f>IF(A1297&gt;'PL2'!$C$2+553,IF(A1297='PL2'!$C$2+554,1,O1296+1), "")</f>
        <v/>
      </c>
    </row>
    <row r="1298" spans="1:15" x14ac:dyDescent="0.55000000000000004">
      <c r="A1298">
        <v>1296</v>
      </c>
      <c r="B1298" s="2">
        <v>41118</v>
      </c>
      <c r="C1298">
        <v>4.050000011920929E-2</v>
      </c>
      <c r="D1298">
        <v>15.77239990234375</v>
      </c>
      <c r="E1298">
        <v>7670.56005859375</v>
      </c>
      <c r="F1298" s="20">
        <f t="shared" si="64"/>
        <v>19.696284979515749</v>
      </c>
      <c r="G1298">
        <v>8.8880996704101563</v>
      </c>
      <c r="H1298">
        <v>175.06300354003909</v>
      </c>
      <c r="I1298" s="19">
        <f t="shared" si="65"/>
        <v>68176.702328648418</v>
      </c>
      <c r="K1298" s="70">
        <f t="shared" si="62"/>
        <v>-1</v>
      </c>
      <c r="L1298" s="3">
        <f>IF(AND(O1298&gt;0,O1298&lt;366),+'PL2'!$N$3+1,IF(AND(O1298&gt;365,O1298&lt;731),+'PL2'!$O$3+1,IF(AND(O1298&gt;730,O1298&lt;1096),+'PL2'!$P$3+1,IF(AND(O1298&gt;1095,O1298&lt;1461),+'PL2'!$Q$3+1,IF(AND(O1298&gt;1460,O1298&lt;3000),+'PL2'!$R$3+1,0)))))</f>
        <v>0</v>
      </c>
      <c r="M1298" s="3">
        <f>IF(AND(O1298&gt;0,O1298&lt;366),+'PL2'!$N$2+1,IF(AND(O1298&gt;365,O1298&lt;731),+'PL2'!$O$2+1,IF(AND(O1298&gt;730,O1298&lt;1096),+'PL2'!$P$2+1,IF(AND(O1298&gt;1095,O1298&lt;1461),+'PL2'!$Q$2+1,IF(AND(O1298&gt;1460,O1298&lt;1826),+'PL2'!$R$2+1,IF(AND(O1298&gt;1825,O1298&lt;2190),+'PL2'!$S$2+1,0))))))</f>
        <v>0</v>
      </c>
      <c r="N1298" s="70">
        <f t="shared" si="63"/>
        <v>-1</v>
      </c>
      <c r="O1298" s="19" t="str">
        <f>IF(A1298&gt;'PL2'!$C$2+553,IF(A1298='PL2'!$C$2+554,1,O1297+1), "")</f>
        <v/>
      </c>
    </row>
    <row r="1299" spans="1:15" x14ac:dyDescent="0.55000000000000004">
      <c r="A1299">
        <v>1297</v>
      </c>
      <c r="B1299" s="2">
        <v>41119</v>
      </c>
      <c r="C1299">
        <v>4.0600001811981201E-2</v>
      </c>
      <c r="D1299">
        <v>15.77239990234375</v>
      </c>
      <c r="E1299">
        <v>8318.4599609375</v>
      </c>
      <c r="F1299" s="20">
        <f t="shared" si="64"/>
        <v>21.412688720679064</v>
      </c>
      <c r="G1299">
        <v>8.7103004455566406</v>
      </c>
      <c r="H1299">
        <v>186.51100158691409</v>
      </c>
      <c r="I1299" s="19">
        <f t="shared" si="65"/>
        <v>72456.285504098982</v>
      </c>
      <c r="K1299" s="70">
        <f t="shared" si="62"/>
        <v>-1</v>
      </c>
      <c r="L1299" s="3">
        <f>IF(AND(O1299&gt;0,O1299&lt;366),+'PL2'!$N$3+1,IF(AND(O1299&gt;365,O1299&lt;731),+'PL2'!$O$3+1,IF(AND(O1299&gt;730,O1299&lt;1096),+'PL2'!$P$3+1,IF(AND(O1299&gt;1095,O1299&lt;1461),+'PL2'!$Q$3+1,IF(AND(O1299&gt;1460,O1299&lt;3000),+'PL2'!$R$3+1,0)))))</f>
        <v>0</v>
      </c>
      <c r="M1299" s="3">
        <f>IF(AND(O1299&gt;0,O1299&lt;366),+'PL2'!$N$2+1,IF(AND(O1299&gt;365,O1299&lt;731),+'PL2'!$O$2+1,IF(AND(O1299&gt;730,O1299&lt;1096),+'PL2'!$P$2+1,IF(AND(O1299&gt;1095,O1299&lt;1461),+'PL2'!$Q$2+1,IF(AND(O1299&gt;1460,O1299&lt;1826),+'PL2'!$R$2+1,IF(AND(O1299&gt;1825,O1299&lt;2190),+'PL2'!$S$2+1,0))))))</f>
        <v>0</v>
      </c>
      <c r="N1299" s="70">
        <f t="shared" si="63"/>
        <v>-1</v>
      </c>
      <c r="O1299" s="19" t="str">
        <f>IF(A1299&gt;'PL2'!$C$2+553,IF(A1299='PL2'!$C$2+554,1,O1298+1), "")</f>
        <v/>
      </c>
    </row>
    <row r="1300" spans="1:15" x14ac:dyDescent="0.55000000000000004">
      <c r="A1300">
        <v>1298</v>
      </c>
      <c r="B1300" s="2">
        <v>41120</v>
      </c>
      <c r="C1300">
        <v>4.0600001811981201E-2</v>
      </c>
      <c r="D1300">
        <v>18.729999542236332</v>
      </c>
      <c r="E1300">
        <v>8819.98046875</v>
      </c>
      <c r="F1300" s="20">
        <f t="shared" si="64"/>
        <v>19.118592192455189</v>
      </c>
      <c r="G1300">
        <v>9.0979995727539063</v>
      </c>
      <c r="H1300">
        <v>173.94099426269531</v>
      </c>
      <c r="I1300" s="19">
        <f t="shared" si="65"/>
        <v>80244.178536385298</v>
      </c>
      <c r="K1300" s="70">
        <f t="shared" si="62"/>
        <v>-1</v>
      </c>
      <c r="L1300" s="3">
        <f>IF(AND(O1300&gt;0,O1300&lt;366),+'PL2'!$N$3+1,IF(AND(O1300&gt;365,O1300&lt;731),+'PL2'!$O$3+1,IF(AND(O1300&gt;730,O1300&lt;1096),+'PL2'!$P$3+1,IF(AND(O1300&gt;1095,O1300&lt;1461),+'PL2'!$Q$3+1,IF(AND(O1300&gt;1460,O1300&lt;3000),+'PL2'!$R$3+1,0)))))</f>
        <v>0</v>
      </c>
      <c r="M1300" s="3">
        <f>IF(AND(O1300&gt;0,O1300&lt;366),+'PL2'!$N$2+1,IF(AND(O1300&gt;365,O1300&lt;731),+'PL2'!$O$2+1,IF(AND(O1300&gt;730,O1300&lt;1096),+'PL2'!$P$2+1,IF(AND(O1300&gt;1095,O1300&lt;1461),+'PL2'!$Q$2+1,IF(AND(O1300&gt;1460,O1300&lt;1826),+'PL2'!$R$2+1,IF(AND(O1300&gt;1825,O1300&lt;2190),+'PL2'!$S$2+1,0))))))</f>
        <v>0</v>
      </c>
      <c r="N1300" s="70">
        <f t="shared" si="63"/>
        <v>-1</v>
      </c>
      <c r="O1300" s="19" t="str">
        <f>IF(A1300&gt;'PL2'!$C$2+553,IF(A1300='PL2'!$C$2+554,1,O1299+1), "")</f>
        <v/>
      </c>
    </row>
    <row r="1301" spans="1:15" x14ac:dyDescent="0.55000000000000004">
      <c r="A1301">
        <v>1299</v>
      </c>
      <c r="B1301" s="2">
        <v>41121</v>
      </c>
      <c r="C1301">
        <v>4.0600001811981201E-2</v>
      </c>
      <c r="D1301">
        <v>18.729999542236332</v>
      </c>
      <c r="E1301">
        <v>6521.08984375</v>
      </c>
      <c r="F1301" s="20">
        <f t="shared" si="64"/>
        <v>14.135411956381219</v>
      </c>
      <c r="G1301">
        <v>9.3500003814697266</v>
      </c>
      <c r="H1301">
        <v>132.16600036621091</v>
      </c>
      <c r="I1301" s="19">
        <f t="shared" si="65"/>
        <v>60972.19252666086</v>
      </c>
      <c r="K1301" s="70">
        <f t="shared" si="62"/>
        <v>-1</v>
      </c>
      <c r="L1301" s="3">
        <f>IF(AND(O1301&gt;0,O1301&lt;366),+'PL2'!$N$3+1,IF(AND(O1301&gt;365,O1301&lt;731),+'PL2'!$O$3+1,IF(AND(O1301&gt;730,O1301&lt;1096),+'PL2'!$P$3+1,IF(AND(O1301&gt;1095,O1301&lt;1461),+'PL2'!$Q$3+1,IF(AND(O1301&gt;1460,O1301&lt;3000),+'PL2'!$R$3+1,0)))))</f>
        <v>0</v>
      </c>
      <c r="M1301" s="3">
        <f>IF(AND(O1301&gt;0,O1301&lt;366),+'PL2'!$N$2+1,IF(AND(O1301&gt;365,O1301&lt;731),+'PL2'!$O$2+1,IF(AND(O1301&gt;730,O1301&lt;1096),+'PL2'!$P$2+1,IF(AND(O1301&gt;1095,O1301&lt;1461),+'PL2'!$Q$2+1,IF(AND(O1301&gt;1460,O1301&lt;1826),+'PL2'!$R$2+1,IF(AND(O1301&gt;1825,O1301&lt;2190),+'PL2'!$S$2+1,0))))))</f>
        <v>0</v>
      </c>
      <c r="N1301" s="70">
        <f t="shared" si="63"/>
        <v>-1</v>
      </c>
      <c r="O1301" s="19" t="str">
        <f>IF(A1301&gt;'PL2'!$C$2+553,IF(A1301='PL2'!$C$2+554,1,O1300+1), "")</f>
        <v/>
      </c>
    </row>
    <row r="1302" spans="1:15" x14ac:dyDescent="0.55000000000000004">
      <c r="A1302">
        <v>1300</v>
      </c>
      <c r="B1302" s="2">
        <v>41122</v>
      </c>
      <c r="C1302">
        <v>4.0699999779462807E-2</v>
      </c>
      <c r="D1302">
        <v>14.27530002593994</v>
      </c>
      <c r="E1302">
        <v>6720.02001953125</v>
      </c>
      <c r="F1302" s="20">
        <f t="shared" si="64"/>
        <v>19.159304029751834</v>
      </c>
      <c r="G1302">
        <v>9.5502996444702148</v>
      </c>
      <c r="H1302">
        <v>182.97700500488281</v>
      </c>
      <c r="I1302" s="19">
        <f t="shared" si="65"/>
        <v>64178.204803362023</v>
      </c>
      <c r="K1302" s="70">
        <f t="shared" si="62"/>
        <v>-1</v>
      </c>
      <c r="L1302" s="3">
        <f>IF(AND(O1302&gt;0,O1302&lt;366),+'PL2'!$N$3+1,IF(AND(O1302&gt;365,O1302&lt;731),+'PL2'!$O$3+1,IF(AND(O1302&gt;730,O1302&lt;1096),+'PL2'!$P$3+1,IF(AND(O1302&gt;1095,O1302&lt;1461),+'PL2'!$Q$3+1,IF(AND(O1302&gt;1460,O1302&lt;3000),+'PL2'!$R$3+1,0)))))</f>
        <v>0</v>
      </c>
      <c r="M1302" s="3">
        <f>IF(AND(O1302&gt;0,O1302&lt;366),+'PL2'!$N$2+1,IF(AND(O1302&gt;365,O1302&lt;731),+'PL2'!$O$2+1,IF(AND(O1302&gt;730,O1302&lt;1096),+'PL2'!$P$2+1,IF(AND(O1302&gt;1095,O1302&lt;1461),+'PL2'!$Q$2+1,IF(AND(O1302&gt;1460,O1302&lt;1826),+'PL2'!$R$2+1,IF(AND(O1302&gt;1825,O1302&lt;2190),+'PL2'!$S$2+1,0))))))</f>
        <v>0</v>
      </c>
      <c r="N1302" s="70">
        <f t="shared" si="63"/>
        <v>-1</v>
      </c>
      <c r="O1302" s="19" t="str">
        <f>IF(A1302&gt;'PL2'!$C$2+553,IF(A1302='PL2'!$C$2+554,1,O1301+1), "")</f>
        <v/>
      </c>
    </row>
    <row r="1303" spans="1:15" x14ac:dyDescent="0.55000000000000004">
      <c r="A1303">
        <v>1301</v>
      </c>
      <c r="B1303" s="2">
        <v>41123</v>
      </c>
      <c r="C1303">
        <v>4.0699999779462807E-2</v>
      </c>
      <c r="D1303">
        <v>14.27530002593994</v>
      </c>
      <c r="E1303">
        <v>8269.8095703125</v>
      </c>
      <c r="F1303" s="20">
        <f t="shared" si="64"/>
        <v>23.577875566629739</v>
      </c>
      <c r="G1303">
        <v>10.52999973297119</v>
      </c>
      <c r="H1303">
        <v>248.2749938964844</v>
      </c>
      <c r="I1303" s="19">
        <f t="shared" si="65"/>
        <v>87081.092567113214</v>
      </c>
      <c r="K1303" s="70">
        <f t="shared" si="62"/>
        <v>-1</v>
      </c>
      <c r="L1303" s="3">
        <f>IF(AND(O1303&gt;0,O1303&lt;366),+'PL2'!$N$3+1,IF(AND(O1303&gt;365,O1303&lt;731),+'PL2'!$O$3+1,IF(AND(O1303&gt;730,O1303&lt;1096),+'PL2'!$P$3+1,IF(AND(O1303&gt;1095,O1303&lt;1461),+'PL2'!$Q$3+1,IF(AND(O1303&gt;1460,O1303&lt;3000),+'PL2'!$R$3+1,0)))))</f>
        <v>0</v>
      </c>
      <c r="M1303" s="3">
        <f>IF(AND(O1303&gt;0,O1303&lt;366),+'PL2'!$N$2+1,IF(AND(O1303&gt;365,O1303&lt;731),+'PL2'!$O$2+1,IF(AND(O1303&gt;730,O1303&lt;1096),+'PL2'!$P$2+1,IF(AND(O1303&gt;1095,O1303&lt;1461),+'PL2'!$Q$2+1,IF(AND(O1303&gt;1460,O1303&lt;1826),+'PL2'!$R$2+1,IF(AND(O1303&gt;1825,O1303&lt;2190),+'PL2'!$S$2+1,0))))))</f>
        <v>0</v>
      </c>
      <c r="N1303" s="70">
        <f t="shared" si="63"/>
        <v>-1</v>
      </c>
      <c r="O1303" s="19" t="str">
        <f>IF(A1303&gt;'PL2'!$C$2+553,IF(A1303='PL2'!$C$2+554,1,O1302+1), "")</f>
        <v/>
      </c>
    </row>
    <row r="1304" spans="1:15" x14ac:dyDescent="0.55000000000000004">
      <c r="A1304">
        <v>1302</v>
      </c>
      <c r="B1304" s="2">
        <v>41124</v>
      </c>
      <c r="C1304">
        <v>4.0699999779462807E-2</v>
      </c>
      <c r="D1304">
        <v>17.51510047912598</v>
      </c>
      <c r="E1304">
        <v>8124.7900390625</v>
      </c>
      <c r="F1304" s="20">
        <f t="shared" si="64"/>
        <v>18.879649202818992</v>
      </c>
      <c r="G1304">
        <v>10.97000026702881</v>
      </c>
      <c r="H1304">
        <v>207.11000061035159</v>
      </c>
      <c r="I1304" s="19">
        <f t="shared" si="65"/>
        <v>89128.948898068644</v>
      </c>
      <c r="K1304" s="70">
        <f t="shared" si="62"/>
        <v>-1</v>
      </c>
      <c r="L1304" s="3">
        <f>IF(AND(O1304&gt;0,O1304&lt;366),+'PL2'!$N$3+1,IF(AND(O1304&gt;365,O1304&lt;731),+'PL2'!$O$3+1,IF(AND(O1304&gt;730,O1304&lt;1096),+'PL2'!$P$3+1,IF(AND(O1304&gt;1095,O1304&lt;1461),+'PL2'!$Q$3+1,IF(AND(O1304&gt;1460,O1304&lt;3000),+'PL2'!$R$3+1,0)))))</f>
        <v>0</v>
      </c>
      <c r="M1304" s="3">
        <f>IF(AND(O1304&gt;0,O1304&lt;366),+'PL2'!$N$2+1,IF(AND(O1304&gt;365,O1304&lt;731),+'PL2'!$O$2+1,IF(AND(O1304&gt;730,O1304&lt;1096),+'PL2'!$P$2+1,IF(AND(O1304&gt;1095,O1304&lt;1461),+'PL2'!$Q$2+1,IF(AND(O1304&gt;1460,O1304&lt;1826),+'PL2'!$R$2+1,IF(AND(O1304&gt;1825,O1304&lt;2190),+'PL2'!$S$2+1,0))))))</f>
        <v>0</v>
      </c>
      <c r="N1304" s="70">
        <f t="shared" si="63"/>
        <v>-1</v>
      </c>
      <c r="O1304" s="19" t="str">
        <f>IF(A1304&gt;'PL2'!$C$2+553,IF(A1304='PL2'!$C$2+554,1,O1303+1), "")</f>
        <v/>
      </c>
    </row>
    <row r="1305" spans="1:15" x14ac:dyDescent="0.55000000000000004">
      <c r="A1305">
        <v>1303</v>
      </c>
      <c r="B1305" s="2">
        <v>41125</v>
      </c>
      <c r="C1305">
        <v>4.0800001472234733E-2</v>
      </c>
      <c r="D1305">
        <v>17.51510047912598</v>
      </c>
      <c r="E1305">
        <v>7816.35986328125</v>
      </c>
      <c r="F1305" s="20">
        <f t="shared" si="64"/>
        <v>18.207574333327791</v>
      </c>
      <c r="G1305">
        <v>10.984000205993651</v>
      </c>
      <c r="H1305">
        <v>199.99200439453119</v>
      </c>
      <c r="I1305" s="19">
        <f t="shared" si="65"/>
        <v>85854.898348401752</v>
      </c>
      <c r="K1305" s="70">
        <f t="shared" si="62"/>
        <v>-1</v>
      </c>
      <c r="L1305" s="3">
        <f>IF(AND(O1305&gt;0,O1305&lt;366),+'PL2'!$N$3+1,IF(AND(O1305&gt;365,O1305&lt;731),+'PL2'!$O$3+1,IF(AND(O1305&gt;730,O1305&lt;1096),+'PL2'!$P$3+1,IF(AND(O1305&gt;1095,O1305&lt;1461),+'PL2'!$Q$3+1,IF(AND(O1305&gt;1460,O1305&lt;3000),+'PL2'!$R$3+1,0)))))</f>
        <v>0</v>
      </c>
      <c r="M1305" s="3">
        <f>IF(AND(O1305&gt;0,O1305&lt;366),+'PL2'!$N$2+1,IF(AND(O1305&gt;365,O1305&lt;731),+'PL2'!$O$2+1,IF(AND(O1305&gt;730,O1305&lt;1096),+'PL2'!$P$2+1,IF(AND(O1305&gt;1095,O1305&lt;1461),+'PL2'!$Q$2+1,IF(AND(O1305&gt;1460,O1305&lt;1826),+'PL2'!$R$2+1,IF(AND(O1305&gt;1825,O1305&lt;2190),+'PL2'!$S$2+1,0))))))</f>
        <v>0</v>
      </c>
      <c r="N1305" s="70">
        <f t="shared" si="63"/>
        <v>-1</v>
      </c>
      <c r="O1305" s="19" t="str">
        <f>IF(A1305&gt;'PL2'!$C$2+553,IF(A1305='PL2'!$C$2+554,1,O1304+1), "")</f>
        <v/>
      </c>
    </row>
    <row r="1306" spans="1:15" x14ac:dyDescent="0.55000000000000004">
      <c r="A1306">
        <v>1304</v>
      </c>
      <c r="B1306" s="2">
        <v>41126</v>
      </c>
      <c r="C1306">
        <v>4.0800001472234733E-2</v>
      </c>
      <c r="D1306">
        <v>14.680299758911129</v>
      </c>
      <c r="E1306">
        <v>6975.68017578125</v>
      </c>
      <c r="F1306" s="20">
        <f t="shared" si="64"/>
        <v>19.387053814684752</v>
      </c>
      <c r="G1306">
        <v>10.86999988555908</v>
      </c>
      <c r="H1306">
        <v>210.73699951171881</v>
      </c>
      <c r="I1306" s="19">
        <f t="shared" si="65"/>
        <v>75825.64271243893</v>
      </c>
      <c r="K1306" s="70">
        <f t="shared" si="62"/>
        <v>-1</v>
      </c>
      <c r="L1306" s="3">
        <f>IF(AND(O1306&gt;0,O1306&lt;366),+'PL2'!$N$3+1,IF(AND(O1306&gt;365,O1306&lt;731),+'PL2'!$O$3+1,IF(AND(O1306&gt;730,O1306&lt;1096),+'PL2'!$P$3+1,IF(AND(O1306&gt;1095,O1306&lt;1461),+'PL2'!$Q$3+1,IF(AND(O1306&gt;1460,O1306&lt;3000),+'PL2'!$R$3+1,0)))))</f>
        <v>0</v>
      </c>
      <c r="M1306" s="3">
        <f>IF(AND(O1306&gt;0,O1306&lt;366),+'PL2'!$N$2+1,IF(AND(O1306&gt;365,O1306&lt;731),+'PL2'!$O$2+1,IF(AND(O1306&gt;730,O1306&lt;1096),+'PL2'!$P$2+1,IF(AND(O1306&gt;1095,O1306&lt;1461),+'PL2'!$Q$2+1,IF(AND(O1306&gt;1460,O1306&lt;1826),+'PL2'!$R$2+1,IF(AND(O1306&gt;1825,O1306&lt;2190),+'PL2'!$S$2+1,0))))))</f>
        <v>0</v>
      </c>
      <c r="N1306" s="70">
        <f t="shared" si="63"/>
        <v>-1</v>
      </c>
      <c r="O1306" s="19" t="str">
        <f>IF(A1306&gt;'PL2'!$C$2+553,IF(A1306='PL2'!$C$2+554,1,O1305+1), "")</f>
        <v/>
      </c>
    </row>
    <row r="1307" spans="1:15" x14ac:dyDescent="0.55000000000000004">
      <c r="A1307">
        <v>1305</v>
      </c>
      <c r="B1307" s="2">
        <v>41127</v>
      </c>
      <c r="C1307">
        <v>4.0800001472234733E-2</v>
      </c>
      <c r="D1307">
        <v>14.680299758911129</v>
      </c>
      <c r="E1307">
        <v>7025</v>
      </c>
      <c r="F1307" s="20">
        <f t="shared" si="64"/>
        <v>19.524125191549103</v>
      </c>
      <c r="G1307">
        <v>10.85519981384277</v>
      </c>
      <c r="H1307">
        <v>211.93800354003909</v>
      </c>
      <c r="I1307" s="19">
        <f t="shared" si="65"/>
        <v>76257.778692245454</v>
      </c>
      <c r="K1307" s="70">
        <f t="shared" si="62"/>
        <v>-1</v>
      </c>
      <c r="L1307" s="3">
        <f>IF(AND(O1307&gt;0,O1307&lt;366),+'PL2'!$N$3+1,IF(AND(O1307&gt;365,O1307&lt;731),+'PL2'!$O$3+1,IF(AND(O1307&gt;730,O1307&lt;1096),+'PL2'!$P$3+1,IF(AND(O1307&gt;1095,O1307&lt;1461),+'PL2'!$Q$3+1,IF(AND(O1307&gt;1460,O1307&lt;3000),+'PL2'!$R$3+1,0)))))</f>
        <v>0</v>
      </c>
      <c r="M1307" s="3">
        <f>IF(AND(O1307&gt;0,O1307&lt;366),+'PL2'!$N$2+1,IF(AND(O1307&gt;365,O1307&lt;731),+'PL2'!$O$2+1,IF(AND(O1307&gt;730,O1307&lt;1096),+'PL2'!$P$2+1,IF(AND(O1307&gt;1095,O1307&lt;1461),+'PL2'!$Q$2+1,IF(AND(O1307&gt;1460,O1307&lt;1826),+'PL2'!$R$2+1,IF(AND(O1307&gt;1825,O1307&lt;2190),+'PL2'!$S$2+1,0))))))</f>
        <v>0</v>
      </c>
      <c r="N1307" s="70">
        <f t="shared" si="63"/>
        <v>-1</v>
      </c>
      <c r="O1307" s="19" t="str">
        <f>IF(A1307&gt;'PL2'!$C$2+553,IF(A1307='PL2'!$C$2+554,1,O1306+1), "")</f>
        <v/>
      </c>
    </row>
    <row r="1308" spans="1:15" x14ac:dyDescent="0.55000000000000004">
      <c r="A1308">
        <v>1306</v>
      </c>
      <c r="B1308" s="2">
        <v>41128</v>
      </c>
      <c r="C1308">
        <v>4.0899999439716339E-2</v>
      </c>
      <c r="D1308">
        <v>15.085300445556641</v>
      </c>
      <c r="E1308">
        <v>8218.9296875</v>
      </c>
      <c r="F1308" s="20">
        <f t="shared" si="64"/>
        <v>22.283561459515504</v>
      </c>
      <c r="G1308">
        <v>11.10000038146973</v>
      </c>
      <c r="H1308">
        <v>247.34800720214841</v>
      </c>
      <c r="I1308" s="19">
        <f t="shared" si="65"/>
        <v>91230.12266652289</v>
      </c>
      <c r="K1308" s="70">
        <f t="shared" si="62"/>
        <v>-1</v>
      </c>
      <c r="L1308" s="3">
        <f>IF(AND(O1308&gt;0,O1308&lt;366),+'PL2'!$N$3+1,IF(AND(O1308&gt;365,O1308&lt;731),+'PL2'!$O$3+1,IF(AND(O1308&gt;730,O1308&lt;1096),+'PL2'!$P$3+1,IF(AND(O1308&gt;1095,O1308&lt;1461),+'PL2'!$Q$3+1,IF(AND(O1308&gt;1460,O1308&lt;3000),+'PL2'!$R$3+1,0)))))</f>
        <v>0</v>
      </c>
      <c r="M1308" s="3">
        <f>IF(AND(O1308&gt;0,O1308&lt;366),+'PL2'!$N$2+1,IF(AND(O1308&gt;365,O1308&lt;731),+'PL2'!$O$2+1,IF(AND(O1308&gt;730,O1308&lt;1096),+'PL2'!$P$2+1,IF(AND(O1308&gt;1095,O1308&lt;1461),+'PL2'!$Q$2+1,IF(AND(O1308&gt;1460,O1308&lt;1826),+'PL2'!$R$2+1,IF(AND(O1308&gt;1825,O1308&lt;2190),+'PL2'!$S$2+1,0))))))</f>
        <v>0</v>
      </c>
      <c r="N1308" s="70">
        <f t="shared" si="63"/>
        <v>-1</v>
      </c>
      <c r="O1308" s="19" t="str">
        <f>IF(A1308&gt;'PL2'!$C$2+553,IF(A1308='PL2'!$C$2+554,1,O1307+1), "")</f>
        <v/>
      </c>
    </row>
    <row r="1309" spans="1:15" x14ac:dyDescent="0.55000000000000004">
      <c r="A1309">
        <v>1307</v>
      </c>
      <c r="B1309" s="2">
        <v>41129</v>
      </c>
      <c r="C1309">
        <v>4.0899999439716339E-2</v>
      </c>
      <c r="D1309">
        <v>15.085300445556641</v>
      </c>
      <c r="E1309">
        <v>8352.5703125</v>
      </c>
      <c r="F1309" s="20">
        <f t="shared" si="64"/>
        <v>22.645894414523589</v>
      </c>
      <c r="G1309">
        <v>11.055299758911129</v>
      </c>
      <c r="H1309">
        <v>250.35699462890619</v>
      </c>
      <c r="I1309" s="19">
        <f t="shared" si="65"/>
        <v>92340.168562069506</v>
      </c>
      <c r="K1309" s="70">
        <f t="shared" si="62"/>
        <v>-1</v>
      </c>
      <c r="L1309" s="3">
        <f>IF(AND(O1309&gt;0,O1309&lt;366),+'PL2'!$N$3+1,IF(AND(O1309&gt;365,O1309&lt;731),+'PL2'!$O$3+1,IF(AND(O1309&gt;730,O1309&lt;1096),+'PL2'!$P$3+1,IF(AND(O1309&gt;1095,O1309&lt;1461),+'PL2'!$Q$3+1,IF(AND(O1309&gt;1460,O1309&lt;3000),+'PL2'!$R$3+1,0)))))</f>
        <v>0</v>
      </c>
      <c r="M1309" s="3">
        <f>IF(AND(O1309&gt;0,O1309&lt;366),+'PL2'!$N$2+1,IF(AND(O1309&gt;365,O1309&lt;731),+'PL2'!$O$2+1,IF(AND(O1309&gt;730,O1309&lt;1096),+'PL2'!$P$2+1,IF(AND(O1309&gt;1095,O1309&lt;1461),+'PL2'!$Q$2+1,IF(AND(O1309&gt;1460,O1309&lt;1826),+'PL2'!$R$2+1,IF(AND(O1309&gt;1825,O1309&lt;2190),+'PL2'!$S$2+1,0))))))</f>
        <v>0</v>
      </c>
      <c r="N1309" s="70">
        <f t="shared" si="63"/>
        <v>-1</v>
      </c>
      <c r="O1309" s="19" t="str">
        <f>IF(A1309&gt;'PL2'!$C$2+553,IF(A1309='PL2'!$C$2+554,1,O1308+1), "")</f>
        <v/>
      </c>
    </row>
    <row r="1310" spans="1:15" x14ac:dyDescent="0.55000000000000004">
      <c r="A1310">
        <v>1308</v>
      </c>
      <c r="B1310" s="2">
        <v>41130</v>
      </c>
      <c r="C1310">
        <v>4.0899999439716339E-2</v>
      </c>
      <c r="D1310">
        <v>16.097700119018551</v>
      </c>
      <c r="E1310">
        <v>8517.3798828125</v>
      </c>
      <c r="F1310" s="20">
        <f t="shared" si="64"/>
        <v>21.640410111958367</v>
      </c>
      <c r="G1310">
        <v>11.061100006103519</v>
      </c>
      <c r="H1310">
        <v>239.36700439453119</v>
      </c>
      <c r="I1310" s="19">
        <f t="shared" si="65"/>
        <v>94211.590673763334</v>
      </c>
      <c r="K1310" s="70">
        <f t="shared" si="62"/>
        <v>-1</v>
      </c>
      <c r="L1310" s="3">
        <f>IF(AND(O1310&gt;0,O1310&lt;366),+'PL2'!$N$3+1,IF(AND(O1310&gt;365,O1310&lt;731),+'PL2'!$O$3+1,IF(AND(O1310&gt;730,O1310&lt;1096),+'PL2'!$P$3+1,IF(AND(O1310&gt;1095,O1310&lt;1461),+'PL2'!$Q$3+1,IF(AND(O1310&gt;1460,O1310&lt;3000),+'PL2'!$R$3+1,0)))))</f>
        <v>0</v>
      </c>
      <c r="M1310" s="3">
        <f>IF(AND(O1310&gt;0,O1310&lt;366),+'PL2'!$N$2+1,IF(AND(O1310&gt;365,O1310&lt;731),+'PL2'!$O$2+1,IF(AND(O1310&gt;730,O1310&lt;1096),+'PL2'!$P$2+1,IF(AND(O1310&gt;1095,O1310&lt;1461),+'PL2'!$Q$2+1,IF(AND(O1310&gt;1460,O1310&lt;1826),+'PL2'!$R$2+1,IF(AND(O1310&gt;1825,O1310&lt;2190),+'PL2'!$S$2+1,0))))))</f>
        <v>0</v>
      </c>
      <c r="N1310" s="70">
        <f t="shared" si="63"/>
        <v>-1</v>
      </c>
      <c r="O1310" s="19" t="str">
        <f>IF(A1310&gt;'PL2'!$C$2+553,IF(A1310='PL2'!$C$2+554,1,O1309+1), "")</f>
        <v/>
      </c>
    </row>
    <row r="1311" spans="1:15" x14ac:dyDescent="0.55000000000000004">
      <c r="A1311">
        <v>1309</v>
      </c>
      <c r="B1311" s="2">
        <v>41131</v>
      </c>
      <c r="C1311">
        <v>4.1000001132488251E-2</v>
      </c>
      <c r="D1311">
        <v>16.097700119018551</v>
      </c>
      <c r="E1311">
        <v>7844.52978515625</v>
      </c>
      <c r="F1311" s="20">
        <f t="shared" si="64"/>
        <v>19.979607502767482</v>
      </c>
      <c r="G1311">
        <v>11.38640022277832</v>
      </c>
      <c r="H1311">
        <v>227.4960021972656</v>
      </c>
      <c r="I1311" s="19">
        <f t="shared" si="65"/>
        <v>89320.955693294294</v>
      </c>
      <c r="K1311" s="70">
        <f t="shared" si="62"/>
        <v>-1</v>
      </c>
      <c r="L1311" s="3">
        <f>IF(AND(O1311&gt;0,O1311&lt;366),+'PL2'!$N$3+1,IF(AND(O1311&gt;365,O1311&lt;731),+'PL2'!$O$3+1,IF(AND(O1311&gt;730,O1311&lt;1096),+'PL2'!$P$3+1,IF(AND(O1311&gt;1095,O1311&lt;1461),+'PL2'!$Q$3+1,IF(AND(O1311&gt;1460,O1311&lt;3000),+'PL2'!$R$3+1,0)))))</f>
        <v>0</v>
      </c>
      <c r="M1311" s="3">
        <f>IF(AND(O1311&gt;0,O1311&lt;366),+'PL2'!$N$2+1,IF(AND(O1311&gt;365,O1311&lt;731),+'PL2'!$O$2+1,IF(AND(O1311&gt;730,O1311&lt;1096),+'PL2'!$P$2+1,IF(AND(O1311&gt;1095,O1311&lt;1461),+'PL2'!$Q$2+1,IF(AND(O1311&gt;1460,O1311&lt;1826),+'PL2'!$R$2+1,IF(AND(O1311&gt;1825,O1311&lt;2190),+'PL2'!$S$2+1,0))))))</f>
        <v>0</v>
      </c>
      <c r="N1311" s="70">
        <f t="shared" si="63"/>
        <v>-1</v>
      </c>
      <c r="O1311" s="19" t="str">
        <f>IF(A1311&gt;'PL2'!$C$2+553,IF(A1311='PL2'!$C$2+554,1,O1310+1), "")</f>
        <v/>
      </c>
    </row>
    <row r="1312" spans="1:15" x14ac:dyDescent="0.55000000000000004">
      <c r="A1312">
        <v>1310</v>
      </c>
      <c r="B1312" s="2">
        <v>41132</v>
      </c>
      <c r="C1312">
        <v>4.1000001132488251E-2</v>
      </c>
      <c r="D1312">
        <v>15.996500015258791</v>
      </c>
      <c r="E1312">
        <v>8419.1298828125</v>
      </c>
      <c r="F1312" s="20">
        <f t="shared" si="64"/>
        <v>21.578741249686658</v>
      </c>
      <c r="G1312">
        <v>11.51019954681396</v>
      </c>
      <c r="H1312">
        <v>248.3760070800781</v>
      </c>
      <c r="I1312" s="19">
        <f t="shared" si="65"/>
        <v>96905.864961716303</v>
      </c>
      <c r="K1312" s="70">
        <f t="shared" si="62"/>
        <v>-1</v>
      </c>
      <c r="L1312" s="3">
        <f>IF(AND(O1312&gt;0,O1312&lt;366),+'PL2'!$N$3+1,IF(AND(O1312&gt;365,O1312&lt;731),+'PL2'!$O$3+1,IF(AND(O1312&gt;730,O1312&lt;1096),+'PL2'!$P$3+1,IF(AND(O1312&gt;1095,O1312&lt;1461),+'PL2'!$Q$3+1,IF(AND(O1312&gt;1460,O1312&lt;3000),+'PL2'!$R$3+1,0)))))</f>
        <v>0</v>
      </c>
      <c r="M1312" s="3">
        <f>IF(AND(O1312&gt;0,O1312&lt;366),+'PL2'!$N$2+1,IF(AND(O1312&gt;365,O1312&lt;731),+'PL2'!$O$2+1,IF(AND(O1312&gt;730,O1312&lt;1096),+'PL2'!$P$2+1,IF(AND(O1312&gt;1095,O1312&lt;1461),+'PL2'!$Q$2+1,IF(AND(O1312&gt;1460,O1312&lt;1826),+'PL2'!$R$2+1,IF(AND(O1312&gt;1825,O1312&lt;2190),+'PL2'!$S$2+1,0))))))</f>
        <v>0</v>
      </c>
      <c r="N1312" s="70">
        <f t="shared" si="63"/>
        <v>-1</v>
      </c>
      <c r="O1312" s="19" t="str">
        <f>IF(A1312&gt;'PL2'!$C$2+553,IF(A1312='PL2'!$C$2+554,1,O1311+1), "")</f>
        <v/>
      </c>
    </row>
    <row r="1313" spans="1:15" x14ac:dyDescent="0.55000000000000004">
      <c r="A1313">
        <v>1311</v>
      </c>
      <c r="B1313" s="2">
        <v>41133</v>
      </c>
      <c r="C1313">
        <v>4.1000001132488251E-2</v>
      </c>
      <c r="D1313">
        <v>15.996500015258791</v>
      </c>
      <c r="E1313">
        <v>7967.22021484375</v>
      </c>
      <c r="F1313" s="20">
        <f t="shared" si="64"/>
        <v>20.420469322650913</v>
      </c>
      <c r="G1313">
        <v>11.62399959564209</v>
      </c>
      <c r="H1313">
        <v>237.36799621582031</v>
      </c>
      <c r="I1313" s="19">
        <f t="shared" si="65"/>
        <v>92610.964555735234</v>
      </c>
      <c r="K1313" s="70">
        <f t="shared" si="62"/>
        <v>-1</v>
      </c>
      <c r="L1313" s="3">
        <f>IF(AND(O1313&gt;0,O1313&lt;366),+'PL2'!$N$3+1,IF(AND(O1313&gt;365,O1313&lt;731),+'PL2'!$O$3+1,IF(AND(O1313&gt;730,O1313&lt;1096),+'PL2'!$P$3+1,IF(AND(O1313&gt;1095,O1313&lt;1461),+'PL2'!$Q$3+1,IF(AND(O1313&gt;1460,O1313&lt;3000),+'PL2'!$R$3+1,0)))))</f>
        <v>0</v>
      </c>
      <c r="M1313" s="3">
        <f>IF(AND(O1313&gt;0,O1313&lt;366),+'PL2'!$N$2+1,IF(AND(O1313&gt;365,O1313&lt;731),+'PL2'!$O$2+1,IF(AND(O1313&gt;730,O1313&lt;1096),+'PL2'!$P$2+1,IF(AND(O1313&gt;1095,O1313&lt;1461),+'PL2'!$Q$2+1,IF(AND(O1313&gt;1460,O1313&lt;1826),+'PL2'!$R$2+1,IF(AND(O1313&gt;1825,O1313&lt;2190),+'PL2'!$S$2+1,0))))))</f>
        <v>0</v>
      </c>
      <c r="N1313" s="70">
        <f t="shared" si="63"/>
        <v>-1</v>
      </c>
      <c r="O1313" s="19" t="str">
        <f>IF(A1313&gt;'PL2'!$C$2+553,IF(A1313='PL2'!$C$2+554,1,O1312+1), "")</f>
        <v/>
      </c>
    </row>
    <row r="1314" spans="1:15" x14ac:dyDescent="0.55000000000000004">
      <c r="A1314">
        <v>1312</v>
      </c>
      <c r="B1314" s="2">
        <v>41134</v>
      </c>
      <c r="C1314">
        <v>4.1099999099969857E-2</v>
      </c>
      <c r="D1314">
        <v>16.66300010681152</v>
      </c>
      <c r="E1314">
        <v>8025.5498046875</v>
      </c>
      <c r="F1314" s="20">
        <f t="shared" si="64"/>
        <v>19.795360237355037</v>
      </c>
      <c r="G1314">
        <v>12.03750038146973</v>
      </c>
      <c r="H1314">
        <v>238.28700256347659</v>
      </c>
      <c r="I1314" s="19">
        <f t="shared" si="65"/>
        <v>96607.5588354301</v>
      </c>
      <c r="K1314" s="70">
        <f t="shared" si="62"/>
        <v>-1</v>
      </c>
      <c r="L1314" s="3">
        <f>IF(AND(O1314&gt;0,O1314&lt;366),+'PL2'!$N$3+1,IF(AND(O1314&gt;365,O1314&lt;731),+'PL2'!$O$3+1,IF(AND(O1314&gt;730,O1314&lt;1096),+'PL2'!$P$3+1,IF(AND(O1314&gt;1095,O1314&lt;1461),+'PL2'!$Q$3+1,IF(AND(O1314&gt;1460,O1314&lt;3000),+'PL2'!$R$3+1,0)))))</f>
        <v>0</v>
      </c>
      <c r="M1314" s="3">
        <f>IF(AND(O1314&gt;0,O1314&lt;366),+'PL2'!$N$2+1,IF(AND(O1314&gt;365,O1314&lt;731),+'PL2'!$O$2+1,IF(AND(O1314&gt;730,O1314&lt;1096),+'PL2'!$P$2+1,IF(AND(O1314&gt;1095,O1314&lt;1461),+'PL2'!$Q$2+1,IF(AND(O1314&gt;1460,O1314&lt;1826),+'PL2'!$R$2+1,IF(AND(O1314&gt;1825,O1314&lt;2190),+'PL2'!$S$2+1,0))))))</f>
        <v>0</v>
      </c>
      <c r="N1314" s="70">
        <f t="shared" si="63"/>
        <v>-1</v>
      </c>
      <c r="O1314" s="19" t="str">
        <f>IF(A1314&gt;'PL2'!$C$2+553,IF(A1314='PL2'!$C$2+554,1,O1313+1), "")</f>
        <v/>
      </c>
    </row>
    <row r="1315" spans="1:15" x14ac:dyDescent="0.55000000000000004">
      <c r="A1315">
        <v>1313</v>
      </c>
      <c r="B1315" s="2">
        <v>41135</v>
      </c>
      <c r="C1315">
        <v>4.1099999099969857E-2</v>
      </c>
      <c r="D1315">
        <v>16.66300010681152</v>
      </c>
      <c r="E1315">
        <v>7870.68017578125</v>
      </c>
      <c r="F1315" s="20">
        <f t="shared" si="64"/>
        <v>19.413367704926404</v>
      </c>
      <c r="G1315">
        <v>12.189999580383301</v>
      </c>
      <c r="H1315">
        <v>236.64900207519531</v>
      </c>
      <c r="I1315" s="19">
        <f t="shared" si="65"/>
        <v>95943.588040104602</v>
      </c>
      <c r="K1315" s="70">
        <f t="shared" si="62"/>
        <v>-1</v>
      </c>
      <c r="L1315" s="3">
        <f>IF(AND(O1315&gt;0,O1315&lt;366),+'PL2'!$N$3+1,IF(AND(O1315&gt;365,O1315&lt;731),+'PL2'!$O$3+1,IF(AND(O1315&gt;730,O1315&lt;1096),+'PL2'!$P$3+1,IF(AND(O1315&gt;1095,O1315&lt;1461),+'PL2'!$Q$3+1,IF(AND(O1315&gt;1460,O1315&lt;3000),+'PL2'!$R$3+1,0)))))</f>
        <v>0</v>
      </c>
      <c r="M1315" s="3">
        <f>IF(AND(O1315&gt;0,O1315&lt;366),+'PL2'!$N$2+1,IF(AND(O1315&gt;365,O1315&lt;731),+'PL2'!$O$2+1,IF(AND(O1315&gt;730,O1315&lt;1096),+'PL2'!$P$2+1,IF(AND(O1315&gt;1095,O1315&lt;1461),+'PL2'!$Q$2+1,IF(AND(O1315&gt;1460,O1315&lt;1826),+'PL2'!$R$2+1,IF(AND(O1315&gt;1825,O1315&lt;2190),+'PL2'!$S$2+1,0))))))</f>
        <v>0</v>
      </c>
      <c r="N1315" s="70">
        <f t="shared" si="63"/>
        <v>-1</v>
      </c>
      <c r="O1315" s="19" t="str">
        <f>IF(A1315&gt;'PL2'!$C$2+553,IF(A1315='PL2'!$C$2+554,1,O1314+1), "")</f>
        <v/>
      </c>
    </row>
    <row r="1316" spans="1:15" x14ac:dyDescent="0.55000000000000004">
      <c r="A1316">
        <v>1314</v>
      </c>
      <c r="B1316" s="2">
        <v>41136</v>
      </c>
      <c r="C1316">
        <v>4.1099999099969857E-2</v>
      </c>
      <c r="D1316">
        <v>18.62339973449707</v>
      </c>
      <c r="E1316">
        <v>8383.9697265625</v>
      </c>
      <c r="F1316" s="20">
        <f t="shared" si="64"/>
        <v>18.502590994575929</v>
      </c>
      <c r="G1316">
        <v>13.25</v>
      </c>
      <c r="H1316">
        <v>245.15899658203119</v>
      </c>
      <c r="I1316" s="19">
        <f t="shared" si="65"/>
        <v>111087.59887695313</v>
      </c>
      <c r="K1316" s="70">
        <f t="shared" si="62"/>
        <v>-1</v>
      </c>
      <c r="L1316" s="3">
        <f>IF(AND(O1316&gt;0,O1316&lt;366),+'PL2'!$N$3+1,IF(AND(O1316&gt;365,O1316&lt;731),+'PL2'!$O$3+1,IF(AND(O1316&gt;730,O1316&lt;1096),+'PL2'!$P$3+1,IF(AND(O1316&gt;1095,O1316&lt;1461),+'PL2'!$Q$3+1,IF(AND(O1316&gt;1460,O1316&lt;3000),+'PL2'!$R$3+1,0)))))</f>
        <v>0</v>
      </c>
      <c r="M1316" s="3">
        <f>IF(AND(O1316&gt;0,O1316&lt;366),+'PL2'!$N$2+1,IF(AND(O1316&gt;365,O1316&lt;731),+'PL2'!$O$2+1,IF(AND(O1316&gt;730,O1316&lt;1096),+'PL2'!$P$2+1,IF(AND(O1316&gt;1095,O1316&lt;1461),+'PL2'!$Q$2+1,IF(AND(O1316&gt;1460,O1316&lt;1826),+'PL2'!$R$2+1,IF(AND(O1316&gt;1825,O1316&lt;2190),+'PL2'!$S$2+1,0))))))</f>
        <v>0</v>
      </c>
      <c r="N1316" s="70">
        <f t="shared" si="63"/>
        <v>-1</v>
      </c>
      <c r="O1316" s="19" t="str">
        <f>IF(A1316&gt;'PL2'!$C$2+553,IF(A1316='PL2'!$C$2+554,1,O1315+1), "")</f>
        <v/>
      </c>
    </row>
    <row r="1317" spans="1:15" x14ac:dyDescent="0.55000000000000004">
      <c r="A1317">
        <v>1315</v>
      </c>
      <c r="B1317" s="2">
        <v>41137</v>
      </c>
      <c r="C1317">
        <v>4.1200000792741782E-2</v>
      </c>
      <c r="D1317">
        <v>18.62339973449707</v>
      </c>
      <c r="E1317">
        <v>7728.35009765625</v>
      </c>
      <c r="F1317" s="20">
        <f t="shared" si="64"/>
        <v>17.097202159078407</v>
      </c>
      <c r="G1317">
        <v>13.5</v>
      </c>
      <c r="H1317">
        <v>230.81199645996091</v>
      </c>
      <c r="I1317" s="19">
        <f t="shared" si="65"/>
        <v>104332.72631835938</v>
      </c>
      <c r="K1317" s="70">
        <f t="shared" si="62"/>
        <v>-1</v>
      </c>
      <c r="L1317" s="3">
        <f>IF(AND(O1317&gt;0,O1317&lt;366),+'PL2'!$N$3+1,IF(AND(O1317&gt;365,O1317&lt;731),+'PL2'!$O$3+1,IF(AND(O1317&gt;730,O1317&lt;1096),+'PL2'!$P$3+1,IF(AND(O1317&gt;1095,O1317&lt;1461),+'PL2'!$Q$3+1,IF(AND(O1317&gt;1460,O1317&lt;3000),+'PL2'!$R$3+1,0)))))</f>
        <v>0</v>
      </c>
      <c r="M1317" s="3">
        <f>IF(AND(O1317&gt;0,O1317&lt;366),+'PL2'!$N$2+1,IF(AND(O1317&gt;365,O1317&lt;731),+'PL2'!$O$2+1,IF(AND(O1317&gt;730,O1317&lt;1096),+'PL2'!$P$2+1,IF(AND(O1317&gt;1095,O1317&lt;1461),+'PL2'!$Q$2+1,IF(AND(O1317&gt;1460,O1317&lt;1826),+'PL2'!$R$2+1,IF(AND(O1317&gt;1825,O1317&lt;2190),+'PL2'!$S$2+1,0))))))</f>
        <v>0</v>
      </c>
      <c r="N1317" s="70">
        <f t="shared" si="63"/>
        <v>-1</v>
      </c>
      <c r="O1317" s="19" t="str">
        <f>IF(A1317&gt;'PL2'!$C$2+553,IF(A1317='PL2'!$C$2+554,1,O1316+1), "")</f>
        <v/>
      </c>
    </row>
    <row r="1318" spans="1:15" x14ac:dyDescent="0.55000000000000004">
      <c r="A1318">
        <v>1316</v>
      </c>
      <c r="B1318" s="2">
        <v>41138</v>
      </c>
      <c r="C1318">
        <v>4.1200000792741782E-2</v>
      </c>
      <c r="D1318">
        <v>15.57390022277832</v>
      </c>
      <c r="E1318">
        <v>6930.85986328125</v>
      </c>
      <c r="F1318" s="20">
        <f t="shared" si="64"/>
        <v>18.335254995657632</v>
      </c>
      <c r="G1318">
        <v>11.58360004425049</v>
      </c>
      <c r="H1318">
        <v>212.38800048828119</v>
      </c>
      <c r="I1318" s="19">
        <f t="shared" si="65"/>
        <v>80284.308618998635</v>
      </c>
      <c r="K1318" s="70">
        <f t="shared" si="62"/>
        <v>-1</v>
      </c>
      <c r="L1318" s="3">
        <f>IF(AND(O1318&gt;0,O1318&lt;366),+'PL2'!$N$3+1,IF(AND(O1318&gt;365,O1318&lt;731),+'PL2'!$O$3+1,IF(AND(O1318&gt;730,O1318&lt;1096),+'PL2'!$P$3+1,IF(AND(O1318&gt;1095,O1318&lt;1461),+'PL2'!$Q$3+1,IF(AND(O1318&gt;1460,O1318&lt;3000),+'PL2'!$R$3+1,0)))))</f>
        <v>0</v>
      </c>
      <c r="M1318" s="3">
        <f>IF(AND(O1318&gt;0,O1318&lt;366),+'PL2'!$N$2+1,IF(AND(O1318&gt;365,O1318&lt;731),+'PL2'!$O$2+1,IF(AND(O1318&gt;730,O1318&lt;1096),+'PL2'!$P$2+1,IF(AND(O1318&gt;1095,O1318&lt;1461),+'PL2'!$Q$2+1,IF(AND(O1318&gt;1460,O1318&lt;1826),+'PL2'!$R$2+1,IF(AND(O1318&gt;1825,O1318&lt;2190),+'PL2'!$S$2+1,0))))))</f>
        <v>0</v>
      </c>
      <c r="N1318" s="70">
        <f t="shared" si="63"/>
        <v>-1</v>
      </c>
      <c r="O1318" s="19" t="str">
        <f>IF(A1318&gt;'PL2'!$C$2+553,IF(A1318='PL2'!$C$2+554,1,O1317+1), "")</f>
        <v/>
      </c>
    </row>
    <row r="1319" spans="1:15" x14ac:dyDescent="0.55000000000000004">
      <c r="A1319">
        <v>1317</v>
      </c>
      <c r="B1319" s="2">
        <v>41139</v>
      </c>
      <c r="C1319">
        <v>4.1200000792741782E-2</v>
      </c>
      <c r="D1319">
        <v>15.57390022277832</v>
      </c>
      <c r="E1319">
        <v>7568.2001953125</v>
      </c>
      <c r="F1319" s="20">
        <f t="shared" si="64"/>
        <v>20.021308059393611</v>
      </c>
      <c r="G1319">
        <v>11.60999965667725</v>
      </c>
      <c r="H1319">
        <v>232.44700622558591</v>
      </c>
      <c r="I1319" s="19">
        <f t="shared" si="65"/>
        <v>87866.801669242821</v>
      </c>
      <c r="K1319" s="70">
        <f t="shared" si="62"/>
        <v>-1</v>
      </c>
      <c r="L1319" s="3">
        <f>IF(AND(O1319&gt;0,O1319&lt;366),+'PL2'!$N$3+1,IF(AND(O1319&gt;365,O1319&lt;731),+'PL2'!$O$3+1,IF(AND(O1319&gt;730,O1319&lt;1096),+'PL2'!$P$3+1,IF(AND(O1319&gt;1095,O1319&lt;1461),+'PL2'!$Q$3+1,IF(AND(O1319&gt;1460,O1319&lt;3000),+'PL2'!$R$3+1,0)))))</f>
        <v>0</v>
      </c>
      <c r="M1319" s="3">
        <f>IF(AND(O1319&gt;0,O1319&lt;366),+'PL2'!$N$2+1,IF(AND(O1319&gt;365,O1319&lt;731),+'PL2'!$O$2+1,IF(AND(O1319&gt;730,O1319&lt;1096),+'PL2'!$P$2+1,IF(AND(O1319&gt;1095,O1319&lt;1461),+'PL2'!$Q$2+1,IF(AND(O1319&gt;1460,O1319&lt;1826),+'PL2'!$R$2+1,IF(AND(O1319&gt;1825,O1319&lt;2190),+'PL2'!$S$2+1,0))))))</f>
        <v>0</v>
      </c>
      <c r="N1319" s="70">
        <f t="shared" si="63"/>
        <v>-1</v>
      </c>
      <c r="O1319" s="19" t="str">
        <f>IF(A1319&gt;'PL2'!$C$2+553,IF(A1319='PL2'!$C$2+554,1,O1318+1), "")</f>
        <v/>
      </c>
    </row>
    <row r="1320" spans="1:15" x14ac:dyDescent="0.55000000000000004">
      <c r="A1320">
        <v>1318</v>
      </c>
      <c r="B1320" s="2">
        <v>41140</v>
      </c>
      <c r="C1320">
        <v>4.1299998760223389E-2</v>
      </c>
      <c r="D1320">
        <v>17.207500457763668</v>
      </c>
      <c r="E1320">
        <v>9121.76953125</v>
      </c>
      <c r="F1320" s="20">
        <f t="shared" si="64"/>
        <v>21.893305843946447</v>
      </c>
      <c r="G1320">
        <v>8</v>
      </c>
      <c r="H1320">
        <v>175.14599609375</v>
      </c>
      <c r="I1320" s="19">
        <f t="shared" si="65"/>
        <v>72974.15625</v>
      </c>
      <c r="K1320" s="70">
        <f t="shared" si="62"/>
        <v>-1</v>
      </c>
      <c r="L1320" s="3">
        <f>IF(AND(O1320&gt;0,O1320&lt;366),+'PL2'!$N$3+1,IF(AND(O1320&gt;365,O1320&lt;731),+'PL2'!$O$3+1,IF(AND(O1320&gt;730,O1320&lt;1096),+'PL2'!$P$3+1,IF(AND(O1320&gt;1095,O1320&lt;1461),+'PL2'!$Q$3+1,IF(AND(O1320&gt;1460,O1320&lt;3000),+'PL2'!$R$3+1,0)))))</f>
        <v>0</v>
      </c>
      <c r="M1320" s="3">
        <f>IF(AND(O1320&gt;0,O1320&lt;366),+'PL2'!$N$2+1,IF(AND(O1320&gt;365,O1320&lt;731),+'PL2'!$O$2+1,IF(AND(O1320&gt;730,O1320&lt;1096),+'PL2'!$P$2+1,IF(AND(O1320&gt;1095,O1320&lt;1461),+'PL2'!$Q$2+1,IF(AND(O1320&gt;1460,O1320&lt;1826),+'PL2'!$R$2+1,IF(AND(O1320&gt;1825,O1320&lt;2190),+'PL2'!$S$2+1,0))))))</f>
        <v>0</v>
      </c>
      <c r="N1320" s="70">
        <f t="shared" si="63"/>
        <v>-1</v>
      </c>
      <c r="O1320" s="19" t="str">
        <f>IF(A1320&gt;'PL2'!$C$2+553,IF(A1320='PL2'!$C$2+554,1,O1319+1), "")</f>
        <v/>
      </c>
    </row>
    <row r="1321" spans="1:15" x14ac:dyDescent="0.55000000000000004">
      <c r="A1321">
        <v>1319</v>
      </c>
      <c r="B1321" s="2">
        <v>41141</v>
      </c>
      <c r="C1321">
        <v>4.1299998760223389E-2</v>
      </c>
      <c r="D1321">
        <v>17.207500457763668</v>
      </c>
      <c r="E1321">
        <v>8727.5595703125</v>
      </c>
      <c r="F1321" s="20">
        <f t="shared" si="64"/>
        <v>20.947156172880138</v>
      </c>
      <c r="G1321">
        <v>10.10000038146973</v>
      </c>
      <c r="H1321">
        <v>211.56599426269531</v>
      </c>
      <c r="I1321" s="19">
        <f t="shared" si="65"/>
        <v>88148.354989456042</v>
      </c>
      <c r="K1321" s="70">
        <f t="shared" si="62"/>
        <v>-1</v>
      </c>
      <c r="L1321" s="3">
        <f>IF(AND(O1321&gt;0,O1321&lt;366),+'PL2'!$N$3+1,IF(AND(O1321&gt;365,O1321&lt;731),+'PL2'!$O$3+1,IF(AND(O1321&gt;730,O1321&lt;1096),+'PL2'!$P$3+1,IF(AND(O1321&gt;1095,O1321&lt;1461),+'PL2'!$Q$3+1,IF(AND(O1321&gt;1460,O1321&lt;3000),+'PL2'!$R$3+1,0)))))</f>
        <v>0</v>
      </c>
      <c r="M1321" s="3">
        <f>IF(AND(O1321&gt;0,O1321&lt;366),+'PL2'!$N$2+1,IF(AND(O1321&gt;365,O1321&lt;731),+'PL2'!$O$2+1,IF(AND(O1321&gt;730,O1321&lt;1096),+'PL2'!$P$2+1,IF(AND(O1321&gt;1095,O1321&lt;1461),+'PL2'!$Q$2+1,IF(AND(O1321&gt;1460,O1321&lt;1826),+'PL2'!$R$2+1,IF(AND(O1321&gt;1825,O1321&lt;2190),+'PL2'!$S$2+1,0))))))</f>
        <v>0</v>
      </c>
      <c r="N1321" s="70">
        <f t="shared" si="63"/>
        <v>-1</v>
      </c>
      <c r="O1321" s="19" t="str">
        <f>IF(A1321&gt;'PL2'!$C$2+553,IF(A1321='PL2'!$C$2+554,1,O1320+1), "")</f>
        <v/>
      </c>
    </row>
    <row r="1322" spans="1:15" x14ac:dyDescent="0.55000000000000004">
      <c r="A1322">
        <v>1320</v>
      </c>
      <c r="B1322" s="2">
        <v>41142</v>
      </c>
      <c r="C1322">
        <v>4.1299998760223389E-2</v>
      </c>
      <c r="D1322">
        <v>19.712400436401371</v>
      </c>
      <c r="E1322">
        <v>8674.5595703125</v>
      </c>
      <c r="F1322" s="20">
        <f t="shared" si="64"/>
        <v>18.17431117307359</v>
      </c>
      <c r="G1322">
        <v>9.9149999618530273</v>
      </c>
      <c r="H1322">
        <v>180.197998046875</v>
      </c>
      <c r="I1322" s="19">
        <f t="shared" si="65"/>
        <v>86008.257808740251</v>
      </c>
      <c r="K1322" s="70">
        <f t="shared" si="62"/>
        <v>-1</v>
      </c>
      <c r="L1322" s="3">
        <f>IF(AND(O1322&gt;0,O1322&lt;366),+'PL2'!$N$3+1,IF(AND(O1322&gt;365,O1322&lt;731),+'PL2'!$O$3+1,IF(AND(O1322&gt;730,O1322&lt;1096),+'PL2'!$P$3+1,IF(AND(O1322&gt;1095,O1322&lt;1461),+'PL2'!$Q$3+1,IF(AND(O1322&gt;1460,O1322&lt;3000),+'PL2'!$R$3+1,0)))))</f>
        <v>0</v>
      </c>
      <c r="M1322" s="3">
        <f>IF(AND(O1322&gt;0,O1322&lt;366),+'PL2'!$N$2+1,IF(AND(O1322&gt;365,O1322&lt;731),+'PL2'!$O$2+1,IF(AND(O1322&gt;730,O1322&lt;1096),+'PL2'!$P$2+1,IF(AND(O1322&gt;1095,O1322&lt;1461),+'PL2'!$Q$2+1,IF(AND(O1322&gt;1460,O1322&lt;1826),+'PL2'!$R$2+1,IF(AND(O1322&gt;1825,O1322&lt;2190),+'PL2'!$S$2+1,0))))))</f>
        <v>0</v>
      </c>
      <c r="N1322" s="70">
        <f t="shared" si="63"/>
        <v>-1</v>
      </c>
      <c r="O1322" s="19" t="str">
        <f>IF(A1322&gt;'PL2'!$C$2+553,IF(A1322='PL2'!$C$2+554,1,O1321+1), "")</f>
        <v/>
      </c>
    </row>
    <row r="1323" spans="1:15" x14ac:dyDescent="0.55000000000000004">
      <c r="A1323">
        <v>1321</v>
      </c>
      <c r="B1323" s="2">
        <v>41143</v>
      </c>
      <c r="C1323">
        <v>4.14000004529953E-2</v>
      </c>
      <c r="D1323">
        <v>19.712400436401371</v>
      </c>
      <c r="E1323">
        <v>7822.83984375</v>
      </c>
      <c r="F1323" s="20">
        <f t="shared" si="64"/>
        <v>16.42953500867921</v>
      </c>
      <c r="G1323">
        <v>9.8067998886108398</v>
      </c>
      <c r="H1323">
        <v>161.1210021972656</v>
      </c>
      <c r="I1323" s="19">
        <f t="shared" si="65"/>
        <v>76717.02490830794</v>
      </c>
      <c r="K1323" s="70">
        <f t="shared" si="62"/>
        <v>-1</v>
      </c>
      <c r="L1323" s="3">
        <f>IF(AND(O1323&gt;0,O1323&lt;366),+'PL2'!$N$3+1,IF(AND(O1323&gt;365,O1323&lt;731),+'PL2'!$O$3+1,IF(AND(O1323&gt;730,O1323&lt;1096),+'PL2'!$P$3+1,IF(AND(O1323&gt;1095,O1323&lt;1461),+'PL2'!$Q$3+1,IF(AND(O1323&gt;1460,O1323&lt;3000),+'PL2'!$R$3+1,0)))))</f>
        <v>0</v>
      </c>
      <c r="M1323" s="3">
        <f>IF(AND(O1323&gt;0,O1323&lt;366),+'PL2'!$N$2+1,IF(AND(O1323&gt;365,O1323&lt;731),+'PL2'!$O$2+1,IF(AND(O1323&gt;730,O1323&lt;1096),+'PL2'!$P$2+1,IF(AND(O1323&gt;1095,O1323&lt;1461),+'PL2'!$Q$2+1,IF(AND(O1323&gt;1460,O1323&lt;1826),+'PL2'!$R$2+1,IF(AND(O1323&gt;1825,O1323&lt;2190),+'PL2'!$S$2+1,0))))))</f>
        <v>0</v>
      </c>
      <c r="N1323" s="70">
        <f t="shared" si="63"/>
        <v>-1</v>
      </c>
      <c r="O1323" s="19" t="str">
        <f>IF(A1323&gt;'PL2'!$C$2+553,IF(A1323='PL2'!$C$2+554,1,O1322+1), "")</f>
        <v/>
      </c>
    </row>
    <row r="1324" spans="1:15" x14ac:dyDescent="0.55000000000000004">
      <c r="A1324">
        <v>1322</v>
      </c>
      <c r="B1324" s="2">
        <v>41144</v>
      </c>
      <c r="C1324">
        <v>4.14000004529953E-2</v>
      </c>
      <c r="D1324">
        <v>17.969900131225589</v>
      </c>
      <c r="E1324">
        <v>8270.830078125</v>
      </c>
      <c r="F1324" s="20">
        <f t="shared" si="64"/>
        <v>19.054773063876169</v>
      </c>
      <c r="G1324">
        <v>10.10000038146973</v>
      </c>
      <c r="H1324">
        <v>192.4530029296875</v>
      </c>
      <c r="I1324" s="19">
        <f t="shared" si="65"/>
        <v>83535.386944133817</v>
      </c>
      <c r="K1324" s="70">
        <f t="shared" si="62"/>
        <v>-1</v>
      </c>
      <c r="L1324" s="3">
        <f>IF(AND(O1324&gt;0,O1324&lt;366),+'PL2'!$N$3+1,IF(AND(O1324&gt;365,O1324&lt;731),+'PL2'!$O$3+1,IF(AND(O1324&gt;730,O1324&lt;1096),+'PL2'!$P$3+1,IF(AND(O1324&gt;1095,O1324&lt;1461),+'PL2'!$Q$3+1,IF(AND(O1324&gt;1460,O1324&lt;3000),+'PL2'!$R$3+1,0)))))</f>
        <v>0</v>
      </c>
      <c r="M1324" s="3">
        <f>IF(AND(O1324&gt;0,O1324&lt;366),+'PL2'!$N$2+1,IF(AND(O1324&gt;365,O1324&lt;731),+'PL2'!$O$2+1,IF(AND(O1324&gt;730,O1324&lt;1096),+'PL2'!$P$2+1,IF(AND(O1324&gt;1095,O1324&lt;1461),+'PL2'!$Q$2+1,IF(AND(O1324&gt;1460,O1324&lt;1826),+'PL2'!$R$2+1,IF(AND(O1324&gt;1825,O1324&lt;2190),+'PL2'!$S$2+1,0))))))</f>
        <v>0</v>
      </c>
      <c r="N1324" s="70">
        <f t="shared" si="63"/>
        <v>-1</v>
      </c>
      <c r="O1324" s="19" t="str">
        <f>IF(A1324&gt;'PL2'!$C$2+553,IF(A1324='PL2'!$C$2+554,1,O1323+1), "")</f>
        <v/>
      </c>
    </row>
    <row r="1325" spans="1:15" x14ac:dyDescent="0.55000000000000004">
      <c r="A1325">
        <v>1323</v>
      </c>
      <c r="B1325" s="2">
        <v>41145</v>
      </c>
      <c r="C1325">
        <v>4.14000004529953E-2</v>
      </c>
      <c r="D1325">
        <v>17.969900131225589</v>
      </c>
      <c r="E1325">
        <v>7419.25</v>
      </c>
      <c r="F1325" s="20">
        <f t="shared" si="64"/>
        <v>17.092858119291986</v>
      </c>
      <c r="G1325">
        <v>10.60000038146973</v>
      </c>
      <c r="H1325">
        <v>181.18400573730469</v>
      </c>
      <c r="I1325" s="19">
        <f t="shared" si="65"/>
        <v>78644.052830219298</v>
      </c>
      <c r="K1325" s="70">
        <f t="shared" ref="K1325:K1388" si="66">+L1325^(0.00273972602739726)-1</f>
        <v>-1</v>
      </c>
      <c r="L1325" s="3">
        <f>IF(AND(O1325&gt;0,O1325&lt;366),+'PL2'!$N$3+1,IF(AND(O1325&gt;365,O1325&lt;731),+'PL2'!$O$3+1,IF(AND(O1325&gt;730,O1325&lt;1096),+'PL2'!$P$3+1,IF(AND(O1325&gt;1095,O1325&lt;1461),+'PL2'!$Q$3+1,IF(AND(O1325&gt;1460,O1325&lt;3000),+'PL2'!$R$3+1,0)))))</f>
        <v>0</v>
      </c>
      <c r="M1325" s="3">
        <f>IF(AND(O1325&gt;0,O1325&lt;366),+'PL2'!$N$2+1,IF(AND(O1325&gt;365,O1325&lt;731),+'PL2'!$O$2+1,IF(AND(O1325&gt;730,O1325&lt;1096),+'PL2'!$P$2+1,IF(AND(O1325&gt;1095,O1325&lt;1461),+'PL2'!$Q$2+1,IF(AND(O1325&gt;1460,O1325&lt;1826),+'PL2'!$R$2+1,IF(AND(O1325&gt;1825,O1325&lt;2190),+'PL2'!$S$2+1,0))))))</f>
        <v>0</v>
      </c>
      <c r="N1325" s="70">
        <f t="shared" ref="N1325:N1388" si="67">+M1325^(0.00273972602739726)-1</f>
        <v>-1</v>
      </c>
      <c r="O1325" s="19" t="str">
        <f>IF(A1325&gt;'PL2'!$C$2+553,IF(A1325='PL2'!$C$2+554,1,O1324+1), "")</f>
        <v/>
      </c>
    </row>
    <row r="1326" spans="1:15" x14ac:dyDescent="0.55000000000000004">
      <c r="A1326">
        <v>1324</v>
      </c>
      <c r="B1326" s="2">
        <v>41146</v>
      </c>
      <c r="C1326">
        <v>4.1499998420476913E-2</v>
      </c>
      <c r="D1326">
        <v>15.893600463867189</v>
      </c>
      <c r="E1326">
        <v>6923.91015625</v>
      </c>
      <c r="F1326" s="20">
        <f t="shared" si="64"/>
        <v>18.079116887400584</v>
      </c>
      <c r="G1326">
        <v>10.523900032043461</v>
      </c>
      <c r="H1326">
        <v>190.26300048828119</v>
      </c>
      <c r="I1326" s="19">
        <f t="shared" si="65"/>
        <v>72866.538315225422</v>
      </c>
      <c r="K1326" s="70">
        <f t="shared" si="66"/>
        <v>-1</v>
      </c>
      <c r="L1326" s="3">
        <f>IF(AND(O1326&gt;0,O1326&lt;366),+'PL2'!$N$3+1,IF(AND(O1326&gt;365,O1326&lt;731),+'PL2'!$O$3+1,IF(AND(O1326&gt;730,O1326&lt;1096),+'PL2'!$P$3+1,IF(AND(O1326&gt;1095,O1326&lt;1461),+'PL2'!$Q$3+1,IF(AND(O1326&gt;1460,O1326&lt;3000),+'PL2'!$R$3+1,0)))))</f>
        <v>0</v>
      </c>
      <c r="M1326" s="3">
        <f>IF(AND(O1326&gt;0,O1326&lt;366),+'PL2'!$N$2+1,IF(AND(O1326&gt;365,O1326&lt;731),+'PL2'!$O$2+1,IF(AND(O1326&gt;730,O1326&lt;1096),+'PL2'!$P$2+1,IF(AND(O1326&gt;1095,O1326&lt;1461),+'PL2'!$Q$2+1,IF(AND(O1326&gt;1460,O1326&lt;1826),+'PL2'!$R$2+1,IF(AND(O1326&gt;1825,O1326&lt;2190),+'PL2'!$S$2+1,0))))))</f>
        <v>0</v>
      </c>
      <c r="N1326" s="70">
        <f t="shared" si="67"/>
        <v>-1</v>
      </c>
      <c r="O1326" s="19" t="str">
        <f>IF(A1326&gt;'PL2'!$C$2+553,IF(A1326='PL2'!$C$2+554,1,O1325+1), "")</f>
        <v/>
      </c>
    </row>
    <row r="1327" spans="1:15" x14ac:dyDescent="0.55000000000000004">
      <c r="A1327">
        <v>1325</v>
      </c>
      <c r="B1327" s="2">
        <v>41147</v>
      </c>
      <c r="C1327">
        <v>4.1499998420476913E-2</v>
      </c>
      <c r="D1327">
        <v>15.893600463867189</v>
      </c>
      <c r="E1327">
        <v>8970.580078125</v>
      </c>
      <c r="F1327" s="20">
        <f t="shared" si="64"/>
        <v>23.423204825067508</v>
      </c>
      <c r="G1327">
        <v>10.60999965667725</v>
      </c>
      <c r="H1327">
        <v>248.52000427246091</v>
      </c>
      <c r="I1327" s="19">
        <f t="shared" si="65"/>
        <v>95177.851549102023</v>
      </c>
      <c r="K1327" s="70">
        <f t="shared" si="66"/>
        <v>-1</v>
      </c>
      <c r="L1327" s="3">
        <f>IF(AND(O1327&gt;0,O1327&lt;366),+'PL2'!$N$3+1,IF(AND(O1327&gt;365,O1327&lt;731),+'PL2'!$O$3+1,IF(AND(O1327&gt;730,O1327&lt;1096),+'PL2'!$P$3+1,IF(AND(O1327&gt;1095,O1327&lt;1461),+'PL2'!$Q$3+1,IF(AND(O1327&gt;1460,O1327&lt;3000),+'PL2'!$R$3+1,0)))))</f>
        <v>0</v>
      </c>
      <c r="M1327" s="3">
        <f>IF(AND(O1327&gt;0,O1327&lt;366),+'PL2'!$N$2+1,IF(AND(O1327&gt;365,O1327&lt;731),+'PL2'!$O$2+1,IF(AND(O1327&gt;730,O1327&lt;1096),+'PL2'!$P$2+1,IF(AND(O1327&gt;1095,O1327&lt;1461),+'PL2'!$Q$2+1,IF(AND(O1327&gt;1460,O1327&lt;1826),+'PL2'!$R$2+1,IF(AND(O1327&gt;1825,O1327&lt;2190),+'PL2'!$S$2+1,0))))))</f>
        <v>0</v>
      </c>
      <c r="N1327" s="70">
        <f t="shared" si="67"/>
        <v>-1</v>
      </c>
      <c r="O1327" s="19" t="str">
        <f>IF(A1327&gt;'PL2'!$C$2+553,IF(A1327='PL2'!$C$2+554,1,O1326+1), "")</f>
        <v/>
      </c>
    </row>
    <row r="1328" spans="1:15" x14ac:dyDescent="0.55000000000000004">
      <c r="A1328">
        <v>1326</v>
      </c>
      <c r="B1328" s="2">
        <v>41148</v>
      </c>
      <c r="C1328">
        <v>4.1499998420476913E-2</v>
      </c>
      <c r="D1328">
        <v>18.077400207519531</v>
      </c>
      <c r="E1328">
        <v>7278.81982421875</v>
      </c>
      <c r="F1328" s="20">
        <f t="shared" si="64"/>
        <v>16.709870210339414</v>
      </c>
      <c r="G1328">
        <v>10.94999980926514</v>
      </c>
      <c r="H1328">
        <v>182.97300720214841</v>
      </c>
      <c r="I1328" s="19">
        <f t="shared" si="65"/>
        <v>79703.075686870638</v>
      </c>
      <c r="K1328" s="70">
        <f t="shared" si="66"/>
        <v>-1</v>
      </c>
      <c r="L1328" s="3">
        <f>IF(AND(O1328&gt;0,O1328&lt;366),+'PL2'!$N$3+1,IF(AND(O1328&gt;365,O1328&lt;731),+'PL2'!$O$3+1,IF(AND(O1328&gt;730,O1328&lt;1096),+'PL2'!$P$3+1,IF(AND(O1328&gt;1095,O1328&lt;1461),+'PL2'!$Q$3+1,IF(AND(O1328&gt;1460,O1328&lt;3000),+'PL2'!$R$3+1,0)))))</f>
        <v>0</v>
      </c>
      <c r="M1328" s="3">
        <f>IF(AND(O1328&gt;0,O1328&lt;366),+'PL2'!$N$2+1,IF(AND(O1328&gt;365,O1328&lt;731),+'PL2'!$O$2+1,IF(AND(O1328&gt;730,O1328&lt;1096),+'PL2'!$P$2+1,IF(AND(O1328&gt;1095,O1328&lt;1461),+'PL2'!$Q$2+1,IF(AND(O1328&gt;1460,O1328&lt;1826),+'PL2'!$R$2+1,IF(AND(O1328&gt;1825,O1328&lt;2190),+'PL2'!$S$2+1,0))))))</f>
        <v>0</v>
      </c>
      <c r="N1328" s="70">
        <f t="shared" si="67"/>
        <v>-1</v>
      </c>
      <c r="O1328" s="19" t="str">
        <f>IF(A1328&gt;'PL2'!$C$2+553,IF(A1328='PL2'!$C$2+554,1,O1327+1), "")</f>
        <v/>
      </c>
    </row>
    <row r="1329" spans="1:15" x14ac:dyDescent="0.55000000000000004">
      <c r="A1329">
        <v>1327</v>
      </c>
      <c r="B1329" s="2">
        <v>41149</v>
      </c>
      <c r="C1329">
        <v>4.1600000113248832E-2</v>
      </c>
      <c r="D1329">
        <v>18.077400207519531</v>
      </c>
      <c r="E1329">
        <v>7575.10009765625</v>
      </c>
      <c r="F1329" s="20">
        <f t="shared" si="64"/>
        <v>17.431940505985548</v>
      </c>
      <c r="G1329">
        <v>10.939999580383301</v>
      </c>
      <c r="H1329">
        <v>190.70500183105469</v>
      </c>
      <c r="I1329" s="19">
        <f t="shared" si="65"/>
        <v>82871.591889720876</v>
      </c>
      <c r="K1329" s="70">
        <f t="shared" si="66"/>
        <v>-1</v>
      </c>
      <c r="L1329" s="3">
        <f>IF(AND(O1329&gt;0,O1329&lt;366),+'PL2'!$N$3+1,IF(AND(O1329&gt;365,O1329&lt;731),+'PL2'!$O$3+1,IF(AND(O1329&gt;730,O1329&lt;1096),+'PL2'!$P$3+1,IF(AND(O1329&gt;1095,O1329&lt;1461),+'PL2'!$Q$3+1,IF(AND(O1329&gt;1460,O1329&lt;3000),+'PL2'!$R$3+1,0)))))</f>
        <v>0</v>
      </c>
      <c r="M1329" s="3">
        <f>IF(AND(O1329&gt;0,O1329&lt;366),+'PL2'!$N$2+1,IF(AND(O1329&gt;365,O1329&lt;731),+'PL2'!$O$2+1,IF(AND(O1329&gt;730,O1329&lt;1096),+'PL2'!$P$2+1,IF(AND(O1329&gt;1095,O1329&lt;1461),+'PL2'!$Q$2+1,IF(AND(O1329&gt;1460,O1329&lt;1826),+'PL2'!$R$2+1,IF(AND(O1329&gt;1825,O1329&lt;2190),+'PL2'!$S$2+1,0))))))</f>
        <v>0</v>
      </c>
      <c r="N1329" s="70">
        <f t="shared" si="67"/>
        <v>-1</v>
      </c>
      <c r="O1329" s="19" t="str">
        <f>IF(A1329&gt;'PL2'!$C$2+553,IF(A1329='PL2'!$C$2+554,1,O1328+1), "")</f>
        <v/>
      </c>
    </row>
    <row r="1330" spans="1:15" x14ac:dyDescent="0.55000000000000004">
      <c r="A1330">
        <v>1328</v>
      </c>
      <c r="B1330" s="2">
        <v>41150</v>
      </c>
      <c r="C1330">
        <v>4.1600000113248832E-2</v>
      </c>
      <c r="D1330">
        <v>20.139900207519531</v>
      </c>
      <c r="E1330">
        <v>8424.150390625</v>
      </c>
      <c r="F1330" s="20">
        <f t="shared" si="64"/>
        <v>17.40051606974604</v>
      </c>
      <c r="G1330">
        <v>10.91689968109131</v>
      </c>
      <c r="H1330">
        <v>189.96000671386719</v>
      </c>
      <c r="I1330" s="19">
        <f t="shared" si="65"/>
        <v>91965.6047128793</v>
      </c>
      <c r="K1330" s="70">
        <f t="shared" si="66"/>
        <v>-1</v>
      </c>
      <c r="L1330" s="3">
        <f>IF(AND(O1330&gt;0,O1330&lt;366),+'PL2'!$N$3+1,IF(AND(O1330&gt;365,O1330&lt;731),+'PL2'!$O$3+1,IF(AND(O1330&gt;730,O1330&lt;1096),+'PL2'!$P$3+1,IF(AND(O1330&gt;1095,O1330&lt;1461),+'PL2'!$Q$3+1,IF(AND(O1330&gt;1460,O1330&lt;3000),+'PL2'!$R$3+1,0)))))</f>
        <v>0</v>
      </c>
      <c r="M1330" s="3">
        <f>IF(AND(O1330&gt;0,O1330&lt;366),+'PL2'!$N$2+1,IF(AND(O1330&gt;365,O1330&lt;731),+'PL2'!$O$2+1,IF(AND(O1330&gt;730,O1330&lt;1096),+'PL2'!$P$2+1,IF(AND(O1330&gt;1095,O1330&lt;1461),+'PL2'!$Q$2+1,IF(AND(O1330&gt;1460,O1330&lt;1826),+'PL2'!$R$2+1,IF(AND(O1330&gt;1825,O1330&lt;2190),+'PL2'!$S$2+1,0))))))</f>
        <v>0</v>
      </c>
      <c r="N1330" s="70">
        <f t="shared" si="67"/>
        <v>-1</v>
      </c>
      <c r="O1330" s="19" t="str">
        <f>IF(A1330&gt;'PL2'!$C$2+553,IF(A1330='PL2'!$C$2+554,1,O1329+1), "")</f>
        <v/>
      </c>
    </row>
    <row r="1331" spans="1:15" x14ac:dyDescent="0.55000000000000004">
      <c r="A1331">
        <v>1329</v>
      </c>
      <c r="B1331" s="2">
        <v>41151</v>
      </c>
      <c r="C1331">
        <v>4.1600000113248832E-2</v>
      </c>
      <c r="D1331">
        <v>20.139900207519531</v>
      </c>
      <c r="E1331">
        <v>7729.08984375</v>
      </c>
      <c r="F1331" s="20">
        <f t="shared" si="64"/>
        <v>15.964832748042236</v>
      </c>
      <c r="G1331">
        <v>10.77700042724609</v>
      </c>
      <c r="H1331">
        <v>172.05299377441409</v>
      </c>
      <c r="I1331" s="19">
        <f t="shared" si="65"/>
        <v>83296.404548317165</v>
      </c>
      <c r="K1331" s="70">
        <f t="shared" si="66"/>
        <v>-1</v>
      </c>
      <c r="L1331" s="3">
        <f>IF(AND(O1331&gt;0,O1331&lt;366),+'PL2'!$N$3+1,IF(AND(O1331&gt;365,O1331&lt;731),+'PL2'!$O$3+1,IF(AND(O1331&gt;730,O1331&lt;1096),+'PL2'!$P$3+1,IF(AND(O1331&gt;1095,O1331&lt;1461),+'PL2'!$Q$3+1,IF(AND(O1331&gt;1460,O1331&lt;3000),+'PL2'!$R$3+1,0)))))</f>
        <v>0</v>
      </c>
      <c r="M1331" s="3">
        <f>IF(AND(O1331&gt;0,O1331&lt;366),+'PL2'!$N$2+1,IF(AND(O1331&gt;365,O1331&lt;731),+'PL2'!$O$2+1,IF(AND(O1331&gt;730,O1331&lt;1096),+'PL2'!$P$2+1,IF(AND(O1331&gt;1095,O1331&lt;1461),+'PL2'!$Q$2+1,IF(AND(O1331&gt;1460,O1331&lt;1826),+'PL2'!$R$2+1,IF(AND(O1331&gt;1825,O1331&lt;2190),+'PL2'!$S$2+1,0))))))</f>
        <v>0</v>
      </c>
      <c r="N1331" s="70">
        <f t="shared" si="67"/>
        <v>-1</v>
      </c>
      <c r="O1331" s="19" t="str">
        <f>IF(A1331&gt;'PL2'!$C$2+553,IF(A1331='PL2'!$C$2+554,1,O1330+1), "")</f>
        <v/>
      </c>
    </row>
    <row r="1332" spans="1:15" x14ac:dyDescent="0.55000000000000004">
      <c r="A1332">
        <v>1330</v>
      </c>
      <c r="B1332" s="2">
        <v>41152</v>
      </c>
      <c r="C1332">
        <v>4.1700001806020737E-2</v>
      </c>
      <c r="D1332">
        <v>17.34950065612793</v>
      </c>
      <c r="E1332">
        <v>7030.47998046875</v>
      </c>
      <c r="F1332" s="20">
        <f t="shared" si="64"/>
        <v>16.89795191766456</v>
      </c>
      <c r="G1332">
        <v>10.159999847412109</v>
      </c>
      <c r="H1332">
        <v>171.68299865722659</v>
      </c>
      <c r="I1332" s="19">
        <f t="shared" si="65"/>
        <v>71429.67552879639</v>
      </c>
      <c r="K1332" s="70">
        <f t="shared" si="66"/>
        <v>-1</v>
      </c>
      <c r="L1332" s="3">
        <f>IF(AND(O1332&gt;0,O1332&lt;366),+'PL2'!$N$3+1,IF(AND(O1332&gt;365,O1332&lt;731),+'PL2'!$O$3+1,IF(AND(O1332&gt;730,O1332&lt;1096),+'PL2'!$P$3+1,IF(AND(O1332&gt;1095,O1332&lt;1461),+'PL2'!$Q$3+1,IF(AND(O1332&gt;1460,O1332&lt;3000),+'PL2'!$R$3+1,0)))))</f>
        <v>0</v>
      </c>
      <c r="M1332" s="3">
        <f>IF(AND(O1332&gt;0,O1332&lt;366),+'PL2'!$N$2+1,IF(AND(O1332&gt;365,O1332&lt;731),+'PL2'!$O$2+1,IF(AND(O1332&gt;730,O1332&lt;1096),+'PL2'!$P$2+1,IF(AND(O1332&gt;1095,O1332&lt;1461),+'PL2'!$Q$2+1,IF(AND(O1332&gt;1460,O1332&lt;1826),+'PL2'!$R$2+1,IF(AND(O1332&gt;1825,O1332&lt;2190),+'PL2'!$S$2+1,0))))))</f>
        <v>0</v>
      </c>
      <c r="N1332" s="70">
        <f t="shared" si="67"/>
        <v>-1</v>
      </c>
      <c r="O1332" s="19" t="str">
        <f>IF(A1332&gt;'PL2'!$C$2+553,IF(A1332='PL2'!$C$2+554,1,O1331+1), "")</f>
        <v/>
      </c>
    </row>
    <row r="1333" spans="1:15" x14ac:dyDescent="0.55000000000000004">
      <c r="A1333">
        <v>1331</v>
      </c>
      <c r="B1333" s="2">
        <v>41153</v>
      </c>
      <c r="C1333">
        <v>4.1700001806020737E-2</v>
      </c>
      <c r="D1333">
        <v>17.34950065612793</v>
      </c>
      <c r="E1333">
        <v>8085.330078125</v>
      </c>
      <c r="F1333" s="20">
        <f t="shared" si="64"/>
        <v>19.433313127718193</v>
      </c>
      <c r="G1333">
        <v>9.9653997421264648</v>
      </c>
      <c r="H1333">
        <v>193.66099548339841</v>
      </c>
      <c r="I1333" s="19">
        <f t="shared" si="65"/>
        <v>80573.546275554225</v>
      </c>
      <c r="K1333" s="70">
        <f t="shared" si="66"/>
        <v>-1</v>
      </c>
      <c r="L1333" s="3">
        <f>IF(AND(O1333&gt;0,O1333&lt;366),+'PL2'!$N$3+1,IF(AND(O1333&gt;365,O1333&lt;731),+'PL2'!$O$3+1,IF(AND(O1333&gt;730,O1333&lt;1096),+'PL2'!$P$3+1,IF(AND(O1333&gt;1095,O1333&lt;1461),+'PL2'!$Q$3+1,IF(AND(O1333&gt;1460,O1333&lt;3000),+'PL2'!$R$3+1,0)))))</f>
        <v>0</v>
      </c>
      <c r="M1333" s="3">
        <f>IF(AND(O1333&gt;0,O1333&lt;366),+'PL2'!$N$2+1,IF(AND(O1333&gt;365,O1333&lt;731),+'PL2'!$O$2+1,IF(AND(O1333&gt;730,O1333&lt;1096),+'PL2'!$P$2+1,IF(AND(O1333&gt;1095,O1333&lt;1461),+'PL2'!$Q$2+1,IF(AND(O1333&gt;1460,O1333&lt;1826),+'PL2'!$R$2+1,IF(AND(O1333&gt;1825,O1333&lt;2190),+'PL2'!$S$2+1,0))))))</f>
        <v>0</v>
      </c>
      <c r="N1333" s="70">
        <f t="shared" si="67"/>
        <v>-1</v>
      </c>
      <c r="O1333" s="19" t="str">
        <f>IF(A1333&gt;'PL2'!$C$2+553,IF(A1333='PL2'!$C$2+554,1,O1332+1), "")</f>
        <v/>
      </c>
    </row>
    <row r="1334" spans="1:15" x14ac:dyDescent="0.55000000000000004">
      <c r="A1334">
        <v>1332</v>
      </c>
      <c r="B1334" s="2">
        <v>41154</v>
      </c>
      <c r="C1334">
        <v>4.1700001806020737E-2</v>
      </c>
      <c r="D1334">
        <v>18.562700271606449</v>
      </c>
      <c r="E1334">
        <v>8230.5498046875</v>
      </c>
      <c r="F1334" s="20">
        <f t="shared" si="64"/>
        <v>18.489440474616359</v>
      </c>
      <c r="G1334">
        <v>10.204099655151371</v>
      </c>
      <c r="H1334">
        <v>188.6679992675781</v>
      </c>
      <c r="I1334" s="19">
        <f t="shared" si="65"/>
        <v>83985.3504237179</v>
      </c>
      <c r="K1334" s="70">
        <f t="shared" si="66"/>
        <v>-1</v>
      </c>
      <c r="L1334" s="3">
        <f>IF(AND(O1334&gt;0,O1334&lt;366),+'PL2'!$N$3+1,IF(AND(O1334&gt;365,O1334&lt;731),+'PL2'!$O$3+1,IF(AND(O1334&gt;730,O1334&lt;1096),+'PL2'!$P$3+1,IF(AND(O1334&gt;1095,O1334&lt;1461),+'PL2'!$Q$3+1,IF(AND(O1334&gt;1460,O1334&lt;3000),+'PL2'!$R$3+1,0)))))</f>
        <v>0</v>
      </c>
      <c r="M1334" s="3">
        <f>IF(AND(O1334&gt;0,O1334&lt;366),+'PL2'!$N$2+1,IF(AND(O1334&gt;365,O1334&lt;731),+'PL2'!$O$2+1,IF(AND(O1334&gt;730,O1334&lt;1096),+'PL2'!$P$2+1,IF(AND(O1334&gt;1095,O1334&lt;1461),+'PL2'!$Q$2+1,IF(AND(O1334&gt;1460,O1334&lt;1826),+'PL2'!$R$2+1,IF(AND(O1334&gt;1825,O1334&lt;2190),+'PL2'!$S$2+1,0))))))</f>
        <v>0</v>
      </c>
      <c r="N1334" s="70">
        <f t="shared" si="67"/>
        <v>-1</v>
      </c>
      <c r="O1334" s="19" t="str">
        <f>IF(A1334&gt;'PL2'!$C$2+553,IF(A1334='PL2'!$C$2+554,1,O1333+1), "")</f>
        <v/>
      </c>
    </row>
    <row r="1335" spans="1:15" x14ac:dyDescent="0.55000000000000004">
      <c r="A1335">
        <v>1333</v>
      </c>
      <c r="B1335" s="2">
        <v>41155</v>
      </c>
      <c r="C1335">
        <v>4.179999977350235E-2</v>
      </c>
      <c r="D1335">
        <v>18.562700271606449</v>
      </c>
      <c r="E1335">
        <v>7883.7900390625</v>
      </c>
      <c r="F1335" s="20">
        <f t="shared" si="64"/>
        <v>17.752935565695768</v>
      </c>
      <c r="G1335">
        <v>10.52999973297119</v>
      </c>
      <c r="H1335">
        <v>186.93800354003909</v>
      </c>
      <c r="I1335" s="19">
        <f t="shared" si="65"/>
        <v>83016.307006129049</v>
      </c>
      <c r="K1335" s="70">
        <f t="shared" si="66"/>
        <v>-1</v>
      </c>
      <c r="L1335" s="3">
        <f>IF(AND(O1335&gt;0,O1335&lt;366),+'PL2'!$N$3+1,IF(AND(O1335&gt;365,O1335&lt;731),+'PL2'!$O$3+1,IF(AND(O1335&gt;730,O1335&lt;1096),+'PL2'!$P$3+1,IF(AND(O1335&gt;1095,O1335&lt;1461),+'PL2'!$Q$3+1,IF(AND(O1335&gt;1460,O1335&lt;3000),+'PL2'!$R$3+1,0)))))</f>
        <v>0</v>
      </c>
      <c r="M1335" s="3">
        <f>IF(AND(O1335&gt;0,O1335&lt;366),+'PL2'!$N$2+1,IF(AND(O1335&gt;365,O1335&lt;731),+'PL2'!$O$2+1,IF(AND(O1335&gt;730,O1335&lt;1096),+'PL2'!$P$2+1,IF(AND(O1335&gt;1095,O1335&lt;1461),+'PL2'!$Q$2+1,IF(AND(O1335&gt;1460,O1335&lt;1826),+'PL2'!$R$2+1,IF(AND(O1335&gt;1825,O1335&lt;2190),+'PL2'!$S$2+1,0))))))</f>
        <v>0</v>
      </c>
      <c r="N1335" s="70">
        <f t="shared" si="67"/>
        <v>-1</v>
      </c>
      <c r="O1335" s="19" t="str">
        <f>IF(A1335&gt;'PL2'!$C$2+553,IF(A1335='PL2'!$C$2+554,1,O1334+1), "")</f>
        <v/>
      </c>
    </row>
    <row r="1336" spans="1:15" x14ac:dyDescent="0.55000000000000004">
      <c r="A1336">
        <v>1334</v>
      </c>
      <c r="B1336" s="2">
        <v>41156</v>
      </c>
      <c r="C1336">
        <v>4.179999977350235E-2</v>
      </c>
      <c r="D1336">
        <v>15.529600143432621</v>
      </c>
      <c r="E1336">
        <v>7679.66015625</v>
      </c>
      <c r="F1336" s="20">
        <f t="shared" si="64"/>
        <v>20.670834395409607</v>
      </c>
      <c r="G1336">
        <v>10.38469982147217</v>
      </c>
      <c r="H1336">
        <v>214.6600036621094</v>
      </c>
      <c r="I1336" s="19">
        <f t="shared" si="65"/>
        <v>79750.965453576311</v>
      </c>
      <c r="K1336" s="70">
        <f t="shared" si="66"/>
        <v>-1</v>
      </c>
      <c r="L1336" s="3">
        <f>IF(AND(O1336&gt;0,O1336&lt;366),+'PL2'!$N$3+1,IF(AND(O1336&gt;365,O1336&lt;731),+'PL2'!$O$3+1,IF(AND(O1336&gt;730,O1336&lt;1096),+'PL2'!$P$3+1,IF(AND(O1336&gt;1095,O1336&lt;1461),+'PL2'!$Q$3+1,IF(AND(O1336&gt;1460,O1336&lt;3000),+'PL2'!$R$3+1,0)))))</f>
        <v>0</v>
      </c>
      <c r="M1336" s="3">
        <f>IF(AND(O1336&gt;0,O1336&lt;366),+'PL2'!$N$2+1,IF(AND(O1336&gt;365,O1336&lt;731),+'PL2'!$O$2+1,IF(AND(O1336&gt;730,O1336&lt;1096),+'PL2'!$P$2+1,IF(AND(O1336&gt;1095,O1336&lt;1461),+'PL2'!$Q$2+1,IF(AND(O1336&gt;1460,O1336&lt;1826),+'PL2'!$R$2+1,IF(AND(O1336&gt;1825,O1336&lt;2190),+'PL2'!$S$2+1,0))))))</f>
        <v>0</v>
      </c>
      <c r="N1336" s="70">
        <f t="shared" si="67"/>
        <v>-1</v>
      </c>
      <c r="O1336" s="19" t="str">
        <f>IF(A1336&gt;'PL2'!$C$2+553,IF(A1336='PL2'!$C$2+554,1,O1335+1), "")</f>
        <v/>
      </c>
    </row>
    <row r="1337" spans="1:15" x14ac:dyDescent="0.55000000000000004">
      <c r="A1337">
        <v>1335</v>
      </c>
      <c r="B1337" s="2">
        <v>41157</v>
      </c>
      <c r="C1337">
        <v>4.179999977350235E-2</v>
      </c>
      <c r="D1337">
        <v>15.529600143432621</v>
      </c>
      <c r="E1337">
        <v>9026.2001953125</v>
      </c>
      <c r="F1337" s="20">
        <f t="shared" si="64"/>
        <v>24.295227348735395</v>
      </c>
      <c r="G1337">
        <v>10.99969959259033</v>
      </c>
      <c r="H1337">
        <v>267.239990234375</v>
      </c>
      <c r="I1337" s="19">
        <f t="shared" si="65"/>
        <v>99285.490611017667</v>
      </c>
      <c r="K1337" s="70">
        <f t="shared" si="66"/>
        <v>-1</v>
      </c>
      <c r="L1337" s="3">
        <f>IF(AND(O1337&gt;0,O1337&lt;366),+'PL2'!$N$3+1,IF(AND(O1337&gt;365,O1337&lt;731),+'PL2'!$O$3+1,IF(AND(O1337&gt;730,O1337&lt;1096),+'PL2'!$P$3+1,IF(AND(O1337&gt;1095,O1337&lt;1461),+'PL2'!$Q$3+1,IF(AND(O1337&gt;1460,O1337&lt;3000),+'PL2'!$R$3+1,0)))))</f>
        <v>0</v>
      </c>
      <c r="M1337" s="3">
        <f>IF(AND(O1337&gt;0,O1337&lt;366),+'PL2'!$N$2+1,IF(AND(O1337&gt;365,O1337&lt;731),+'PL2'!$O$2+1,IF(AND(O1337&gt;730,O1337&lt;1096),+'PL2'!$P$2+1,IF(AND(O1337&gt;1095,O1337&lt;1461),+'PL2'!$Q$2+1,IF(AND(O1337&gt;1460,O1337&lt;1826),+'PL2'!$R$2+1,IF(AND(O1337&gt;1825,O1337&lt;2190),+'PL2'!$S$2+1,0))))))</f>
        <v>0</v>
      </c>
      <c r="N1337" s="70">
        <f t="shared" si="67"/>
        <v>-1</v>
      </c>
      <c r="O1337" s="19" t="str">
        <f>IF(A1337&gt;'PL2'!$C$2+553,IF(A1337='PL2'!$C$2+554,1,O1336+1), "")</f>
        <v/>
      </c>
    </row>
    <row r="1338" spans="1:15" x14ac:dyDescent="0.55000000000000004">
      <c r="A1338">
        <v>1336</v>
      </c>
      <c r="B1338" s="2">
        <v>41158</v>
      </c>
      <c r="C1338">
        <v>4.1900001466274261E-2</v>
      </c>
      <c r="D1338">
        <v>24.909500122070309</v>
      </c>
      <c r="E1338">
        <v>8575.5498046875</v>
      </c>
      <c r="F1338" s="20">
        <f t="shared" si="64"/>
        <v>14.424839825354566</v>
      </c>
      <c r="G1338">
        <v>11.18099975585938</v>
      </c>
      <c r="H1338">
        <v>161.28399658203119</v>
      </c>
      <c r="I1338" s="19">
        <f t="shared" si="65"/>
        <v>95883.220272570892</v>
      </c>
      <c r="K1338" s="70">
        <f t="shared" si="66"/>
        <v>-1</v>
      </c>
      <c r="L1338" s="3">
        <f>IF(AND(O1338&gt;0,O1338&lt;366),+'PL2'!$N$3+1,IF(AND(O1338&gt;365,O1338&lt;731),+'PL2'!$O$3+1,IF(AND(O1338&gt;730,O1338&lt;1096),+'PL2'!$P$3+1,IF(AND(O1338&gt;1095,O1338&lt;1461),+'PL2'!$Q$3+1,IF(AND(O1338&gt;1460,O1338&lt;3000),+'PL2'!$R$3+1,0)))))</f>
        <v>0</v>
      </c>
      <c r="M1338" s="3">
        <f>IF(AND(O1338&gt;0,O1338&lt;366),+'PL2'!$N$2+1,IF(AND(O1338&gt;365,O1338&lt;731),+'PL2'!$O$2+1,IF(AND(O1338&gt;730,O1338&lt;1096),+'PL2'!$P$2+1,IF(AND(O1338&gt;1095,O1338&lt;1461),+'PL2'!$Q$2+1,IF(AND(O1338&gt;1460,O1338&lt;1826),+'PL2'!$R$2+1,IF(AND(O1338&gt;1825,O1338&lt;2190),+'PL2'!$S$2+1,0))))))</f>
        <v>0</v>
      </c>
      <c r="N1338" s="70">
        <f t="shared" si="67"/>
        <v>-1</v>
      </c>
      <c r="O1338" s="19" t="str">
        <f>IF(A1338&gt;'PL2'!$C$2+553,IF(A1338='PL2'!$C$2+554,1,O1337+1), "")</f>
        <v/>
      </c>
    </row>
    <row r="1339" spans="1:15" x14ac:dyDescent="0.55000000000000004">
      <c r="A1339">
        <v>1337</v>
      </c>
      <c r="B1339" s="2">
        <v>41159</v>
      </c>
      <c r="C1339">
        <v>4.1900001466274261E-2</v>
      </c>
      <c r="D1339">
        <v>24.909500122070309</v>
      </c>
      <c r="E1339">
        <v>8419.9599609375</v>
      </c>
      <c r="F1339" s="20">
        <f t="shared" si="64"/>
        <v>14.163123827469636</v>
      </c>
      <c r="G1339">
        <v>11</v>
      </c>
      <c r="H1339">
        <v>155.79400634765619</v>
      </c>
      <c r="I1339" s="19">
        <f t="shared" si="65"/>
        <v>92619.5595703125</v>
      </c>
      <c r="K1339" s="70">
        <f t="shared" si="66"/>
        <v>-1</v>
      </c>
      <c r="L1339" s="3">
        <f>IF(AND(O1339&gt;0,O1339&lt;366),+'PL2'!$N$3+1,IF(AND(O1339&gt;365,O1339&lt;731),+'PL2'!$O$3+1,IF(AND(O1339&gt;730,O1339&lt;1096),+'PL2'!$P$3+1,IF(AND(O1339&gt;1095,O1339&lt;1461),+'PL2'!$Q$3+1,IF(AND(O1339&gt;1460,O1339&lt;3000),+'PL2'!$R$3+1,0)))))</f>
        <v>0</v>
      </c>
      <c r="M1339" s="3">
        <f>IF(AND(O1339&gt;0,O1339&lt;366),+'PL2'!$N$2+1,IF(AND(O1339&gt;365,O1339&lt;731),+'PL2'!$O$2+1,IF(AND(O1339&gt;730,O1339&lt;1096),+'PL2'!$P$2+1,IF(AND(O1339&gt;1095,O1339&lt;1461),+'PL2'!$Q$2+1,IF(AND(O1339&gt;1460,O1339&lt;1826),+'PL2'!$R$2+1,IF(AND(O1339&gt;1825,O1339&lt;2190),+'PL2'!$S$2+1,0))))))</f>
        <v>0</v>
      </c>
      <c r="N1339" s="70">
        <f t="shared" si="67"/>
        <v>-1</v>
      </c>
      <c r="O1339" s="19" t="str">
        <f>IF(A1339&gt;'PL2'!$C$2+553,IF(A1339='PL2'!$C$2+554,1,O1338+1), "")</f>
        <v/>
      </c>
    </row>
    <row r="1340" spans="1:15" x14ac:dyDescent="0.55000000000000004">
      <c r="A1340">
        <v>1338</v>
      </c>
      <c r="B1340" s="2">
        <v>41160</v>
      </c>
      <c r="C1340">
        <v>4.1900001466274261E-2</v>
      </c>
      <c r="D1340">
        <v>18.749099731445309</v>
      </c>
      <c r="E1340">
        <v>7272.240234375</v>
      </c>
      <c r="F1340" s="20">
        <f t="shared" si="64"/>
        <v>16.251813732281121</v>
      </c>
      <c r="G1340">
        <v>11.03699970245361</v>
      </c>
      <c r="H1340">
        <v>179.3710021972656</v>
      </c>
      <c r="I1340" s="19">
        <f t="shared" si="65"/>
        <v>80263.713302968041</v>
      </c>
      <c r="K1340" s="70">
        <f t="shared" si="66"/>
        <v>-1</v>
      </c>
      <c r="L1340" s="3">
        <f>IF(AND(O1340&gt;0,O1340&lt;366),+'PL2'!$N$3+1,IF(AND(O1340&gt;365,O1340&lt;731),+'PL2'!$O$3+1,IF(AND(O1340&gt;730,O1340&lt;1096),+'PL2'!$P$3+1,IF(AND(O1340&gt;1095,O1340&lt;1461),+'PL2'!$Q$3+1,IF(AND(O1340&gt;1460,O1340&lt;3000),+'PL2'!$R$3+1,0)))))</f>
        <v>0</v>
      </c>
      <c r="M1340" s="3">
        <f>IF(AND(O1340&gt;0,O1340&lt;366),+'PL2'!$N$2+1,IF(AND(O1340&gt;365,O1340&lt;731),+'PL2'!$O$2+1,IF(AND(O1340&gt;730,O1340&lt;1096),+'PL2'!$P$2+1,IF(AND(O1340&gt;1095,O1340&lt;1461),+'PL2'!$Q$2+1,IF(AND(O1340&gt;1460,O1340&lt;1826),+'PL2'!$R$2+1,IF(AND(O1340&gt;1825,O1340&lt;2190),+'PL2'!$S$2+1,0))))))</f>
        <v>0</v>
      </c>
      <c r="N1340" s="70">
        <f t="shared" si="67"/>
        <v>-1</v>
      </c>
      <c r="O1340" s="19" t="str">
        <f>IF(A1340&gt;'PL2'!$C$2+553,IF(A1340='PL2'!$C$2+554,1,O1339+1), "")</f>
        <v/>
      </c>
    </row>
    <row r="1341" spans="1:15" x14ac:dyDescent="0.55000000000000004">
      <c r="A1341">
        <v>1339</v>
      </c>
      <c r="B1341" s="2">
        <v>41161</v>
      </c>
      <c r="C1341">
        <v>4.1999999433755868E-2</v>
      </c>
      <c r="D1341">
        <v>18.749099731445309</v>
      </c>
      <c r="E1341">
        <v>7972.06005859375</v>
      </c>
      <c r="F1341" s="20">
        <f t="shared" si="64"/>
        <v>17.858271743322501</v>
      </c>
      <c r="G1341">
        <v>11.02000045776367</v>
      </c>
      <c r="H1341">
        <v>196.7980041503906</v>
      </c>
      <c r="I1341" s="19">
        <f t="shared" si="65"/>
        <v>87852.105495022595</v>
      </c>
      <c r="K1341" s="70">
        <f t="shared" si="66"/>
        <v>-1</v>
      </c>
      <c r="L1341" s="3">
        <f>IF(AND(O1341&gt;0,O1341&lt;366),+'PL2'!$N$3+1,IF(AND(O1341&gt;365,O1341&lt;731),+'PL2'!$O$3+1,IF(AND(O1341&gt;730,O1341&lt;1096),+'PL2'!$P$3+1,IF(AND(O1341&gt;1095,O1341&lt;1461),+'PL2'!$Q$3+1,IF(AND(O1341&gt;1460,O1341&lt;3000),+'PL2'!$R$3+1,0)))))</f>
        <v>0</v>
      </c>
      <c r="M1341" s="3">
        <f>IF(AND(O1341&gt;0,O1341&lt;366),+'PL2'!$N$2+1,IF(AND(O1341&gt;365,O1341&lt;731),+'PL2'!$O$2+1,IF(AND(O1341&gt;730,O1341&lt;1096),+'PL2'!$P$2+1,IF(AND(O1341&gt;1095,O1341&lt;1461),+'PL2'!$Q$2+1,IF(AND(O1341&gt;1460,O1341&lt;1826),+'PL2'!$R$2+1,IF(AND(O1341&gt;1825,O1341&lt;2190),+'PL2'!$S$2+1,0))))))</f>
        <v>0</v>
      </c>
      <c r="N1341" s="70">
        <f t="shared" si="67"/>
        <v>-1</v>
      </c>
      <c r="O1341" s="19" t="str">
        <f>IF(A1341&gt;'PL2'!$C$2+553,IF(A1341='PL2'!$C$2+554,1,O1340+1), "")</f>
        <v/>
      </c>
    </row>
    <row r="1342" spans="1:15" x14ac:dyDescent="0.55000000000000004">
      <c r="A1342">
        <v>1340</v>
      </c>
      <c r="B1342" s="2">
        <v>41162</v>
      </c>
      <c r="C1342">
        <v>4.1999999433755868E-2</v>
      </c>
      <c r="D1342">
        <v>19.284700393676761</v>
      </c>
      <c r="E1342">
        <v>7524.06005859375</v>
      </c>
      <c r="F1342" s="20">
        <f t="shared" si="64"/>
        <v>16.386592052220784</v>
      </c>
      <c r="G1342">
        <v>11.170000076293951</v>
      </c>
      <c r="H1342">
        <v>183.0379943847656</v>
      </c>
      <c r="I1342" s="19">
        <f t="shared" si="65"/>
        <v>84043.751428532458</v>
      </c>
      <c r="K1342" s="70">
        <f t="shared" si="66"/>
        <v>-1</v>
      </c>
      <c r="L1342" s="3">
        <f>IF(AND(O1342&gt;0,O1342&lt;366),+'PL2'!$N$3+1,IF(AND(O1342&gt;365,O1342&lt;731),+'PL2'!$O$3+1,IF(AND(O1342&gt;730,O1342&lt;1096),+'PL2'!$P$3+1,IF(AND(O1342&gt;1095,O1342&lt;1461),+'PL2'!$Q$3+1,IF(AND(O1342&gt;1460,O1342&lt;3000),+'PL2'!$R$3+1,0)))))</f>
        <v>0</v>
      </c>
      <c r="M1342" s="3">
        <f>IF(AND(O1342&gt;0,O1342&lt;366),+'PL2'!$N$2+1,IF(AND(O1342&gt;365,O1342&lt;731),+'PL2'!$O$2+1,IF(AND(O1342&gt;730,O1342&lt;1096),+'PL2'!$P$2+1,IF(AND(O1342&gt;1095,O1342&lt;1461),+'PL2'!$Q$2+1,IF(AND(O1342&gt;1460,O1342&lt;1826),+'PL2'!$R$2+1,IF(AND(O1342&gt;1825,O1342&lt;2190),+'PL2'!$S$2+1,0))))))</f>
        <v>0</v>
      </c>
      <c r="N1342" s="70">
        <f t="shared" si="67"/>
        <v>-1</v>
      </c>
      <c r="O1342" s="19" t="str">
        <f>IF(A1342&gt;'PL2'!$C$2+553,IF(A1342='PL2'!$C$2+554,1,O1341+1), "")</f>
        <v/>
      </c>
    </row>
    <row r="1343" spans="1:15" x14ac:dyDescent="0.55000000000000004">
      <c r="A1343">
        <v>1341</v>
      </c>
      <c r="B1343" s="2">
        <v>41163</v>
      </c>
      <c r="C1343">
        <v>4.1999999433755868E-2</v>
      </c>
      <c r="D1343">
        <v>19.284700393676761</v>
      </c>
      <c r="E1343">
        <v>7280.7900390625</v>
      </c>
      <c r="F1343" s="20">
        <f t="shared" si="64"/>
        <v>15.856776163252531</v>
      </c>
      <c r="G1343">
        <v>11.33080005645752</v>
      </c>
      <c r="H1343">
        <v>179.66999816894531</v>
      </c>
      <c r="I1343" s="19">
        <f t="shared" si="65"/>
        <v>82497.176185664721</v>
      </c>
      <c r="K1343" s="70">
        <f t="shared" si="66"/>
        <v>-1</v>
      </c>
      <c r="L1343" s="3">
        <f>IF(AND(O1343&gt;0,O1343&lt;366),+'PL2'!$N$3+1,IF(AND(O1343&gt;365,O1343&lt;731),+'PL2'!$O$3+1,IF(AND(O1343&gt;730,O1343&lt;1096),+'PL2'!$P$3+1,IF(AND(O1343&gt;1095,O1343&lt;1461),+'PL2'!$Q$3+1,IF(AND(O1343&gt;1460,O1343&lt;3000),+'PL2'!$R$3+1,0)))))</f>
        <v>0</v>
      </c>
      <c r="M1343" s="3">
        <f>IF(AND(O1343&gt;0,O1343&lt;366),+'PL2'!$N$2+1,IF(AND(O1343&gt;365,O1343&lt;731),+'PL2'!$O$2+1,IF(AND(O1343&gt;730,O1343&lt;1096),+'PL2'!$P$2+1,IF(AND(O1343&gt;1095,O1343&lt;1461),+'PL2'!$Q$2+1,IF(AND(O1343&gt;1460,O1343&lt;1826),+'PL2'!$R$2+1,IF(AND(O1343&gt;1825,O1343&lt;2190),+'PL2'!$S$2+1,0))))))</f>
        <v>0</v>
      </c>
      <c r="N1343" s="70">
        <f t="shared" si="67"/>
        <v>-1</v>
      </c>
      <c r="O1343" s="19" t="str">
        <f>IF(A1343&gt;'PL2'!$C$2+553,IF(A1343='PL2'!$C$2+554,1,O1342+1), "")</f>
        <v/>
      </c>
    </row>
    <row r="1344" spans="1:15" x14ac:dyDescent="0.55000000000000004">
      <c r="A1344">
        <v>1342</v>
      </c>
      <c r="B1344" s="2">
        <v>41164</v>
      </c>
      <c r="C1344">
        <v>4.2100001126527793E-2</v>
      </c>
      <c r="D1344">
        <v>18.882999420166019</v>
      </c>
      <c r="E1344">
        <v>7770.5</v>
      </c>
      <c r="F1344" s="20">
        <f t="shared" si="64"/>
        <v>17.32447539051018</v>
      </c>
      <c r="G1344">
        <v>11.36489963531494</v>
      </c>
      <c r="H1344">
        <v>196.89100646972659</v>
      </c>
      <c r="I1344" s="19">
        <f t="shared" si="65"/>
        <v>88310.952616214738</v>
      </c>
      <c r="K1344" s="70">
        <f t="shared" si="66"/>
        <v>-1</v>
      </c>
      <c r="L1344" s="3">
        <f>IF(AND(O1344&gt;0,O1344&lt;366),+'PL2'!$N$3+1,IF(AND(O1344&gt;365,O1344&lt;731),+'PL2'!$O$3+1,IF(AND(O1344&gt;730,O1344&lt;1096),+'PL2'!$P$3+1,IF(AND(O1344&gt;1095,O1344&lt;1461),+'PL2'!$Q$3+1,IF(AND(O1344&gt;1460,O1344&lt;3000),+'PL2'!$R$3+1,0)))))</f>
        <v>0</v>
      </c>
      <c r="M1344" s="3">
        <f>IF(AND(O1344&gt;0,O1344&lt;366),+'PL2'!$N$2+1,IF(AND(O1344&gt;365,O1344&lt;731),+'PL2'!$O$2+1,IF(AND(O1344&gt;730,O1344&lt;1096),+'PL2'!$P$2+1,IF(AND(O1344&gt;1095,O1344&lt;1461),+'PL2'!$Q$2+1,IF(AND(O1344&gt;1460,O1344&lt;1826),+'PL2'!$R$2+1,IF(AND(O1344&gt;1825,O1344&lt;2190),+'PL2'!$S$2+1,0))))))</f>
        <v>0</v>
      </c>
      <c r="N1344" s="70">
        <f t="shared" si="67"/>
        <v>-1</v>
      </c>
      <c r="O1344" s="19" t="str">
        <f>IF(A1344&gt;'PL2'!$C$2+553,IF(A1344='PL2'!$C$2+554,1,O1343+1), "")</f>
        <v/>
      </c>
    </row>
    <row r="1345" spans="1:15" x14ac:dyDescent="0.55000000000000004">
      <c r="A1345">
        <v>1343</v>
      </c>
      <c r="B1345" s="2">
        <v>41165</v>
      </c>
      <c r="C1345">
        <v>4.2100001126527793E-2</v>
      </c>
      <c r="D1345">
        <v>18.882999420166019</v>
      </c>
      <c r="E1345">
        <v>6519.68017578125</v>
      </c>
      <c r="F1345" s="20">
        <f t="shared" si="64"/>
        <v>14.535749148615837</v>
      </c>
      <c r="G1345">
        <v>11.39900016784668</v>
      </c>
      <c r="H1345">
        <v>165.6929931640625</v>
      </c>
      <c r="I1345" s="19">
        <f t="shared" si="65"/>
        <v>74317.835418037139</v>
      </c>
      <c r="K1345" s="70">
        <f t="shared" si="66"/>
        <v>-1</v>
      </c>
      <c r="L1345" s="3">
        <f>IF(AND(O1345&gt;0,O1345&lt;366),+'PL2'!$N$3+1,IF(AND(O1345&gt;365,O1345&lt;731),+'PL2'!$O$3+1,IF(AND(O1345&gt;730,O1345&lt;1096),+'PL2'!$P$3+1,IF(AND(O1345&gt;1095,O1345&lt;1461),+'PL2'!$Q$3+1,IF(AND(O1345&gt;1460,O1345&lt;3000),+'PL2'!$R$3+1,0)))))</f>
        <v>0</v>
      </c>
      <c r="M1345" s="3">
        <f>IF(AND(O1345&gt;0,O1345&lt;366),+'PL2'!$N$2+1,IF(AND(O1345&gt;365,O1345&lt;731),+'PL2'!$O$2+1,IF(AND(O1345&gt;730,O1345&lt;1096),+'PL2'!$P$2+1,IF(AND(O1345&gt;1095,O1345&lt;1461),+'PL2'!$Q$2+1,IF(AND(O1345&gt;1460,O1345&lt;1826),+'PL2'!$R$2+1,IF(AND(O1345&gt;1825,O1345&lt;2190),+'PL2'!$S$2+1,0))))))</f>
        <v>0</v>
      </c>
      <c r="N1345" s="70">
        <f t="shared" si="67"/>
        <v>-1</v>
      </c>
      <c r="O1345" s="19" t="str">
        <f>IF(A1345&gt;'PL2'!$C$2+553,IF(A1345='PL2'!$C$2+554,1,O1344+1), "")</f>
        <v/>
      </c>
    </row>
    <row r="1346" spans="1:15" x14ac:dyDescent="0.55000000000000004">
      <c r="A1346">
        <v>1344</v>
      </c>
      <c r="B1346" s="2">
        <v>41166</v>
      </c>
      <c r="C1346">
        <v>4.2100001126527793E-2</v>
      </c>
      <c r="D1346">
        <v>21.69529914855957</v>
      </c>
      <c r="E1346">
        <v>8120.22021484375</v>
      </c>
      <c r="F1346" s="20">
        <f t="shared" ref="F1346:F1409" si="68">+(C1346/D1346)*E1346</f>
        <v>15.757389554836955</v>
      </c>
      <c r="G1346">
        <v>11.670000076293951</v>
      </c>
      <c r="H1346">
        <v>183.8890075683594</v>
      </c>
      <c r="I1346" s="19">
        <f t="shared" ref="I1346:I1409" si="69">+E1346*G1346</f>
        <v>94762.970526750243</v>
      </c>
      <c r="K1346" s="70">
        <f t="shared" si="66"/>
        <v>-1</v>
      </c>
      <c r="L1346" s="3">
        <f>IF(AND(O1346&gt;0,O1346&lt;366),+'PL2'!$N$3+1,IF(AND(O1346&gt;365,O1346&lt;731),+'PL2'!$O$3+1,IF(AND(O1346&gt;730,O1346&lt;1096),+'PL2'!$P$3+1,IF(AND(O1346&gt;1095,O1346&lt;1461),+'PL2'!$Q$3+1,IF(AND(O1346&gt;1460,O1346&lt;3000),+'PL2'!$R$3+1,0)))))</f>
        <v>0</v>
      </c>
      <c r="M1346" s="3">
        <f>IF(AND(O1346&gt;0,O1346&lt;366),+'PL2'!$N$2+1,IF(AND(O1346&gt;365,O1346&lt;731),+'PL2'!$O$2+1,IF(AND(O1346&gt;730,O1346&lt;1096),+'PL2'!$P$2+1,IF(AND(O1346&gt;1095,O1346&lt;1461),+'PL2'!$Q$2+1,IF(AND(O1346&gt;1460,O1346&lt;1826),+'PL2'!$R$2+1,IF(AND(O1346&gt;1825,O1346&lt;2190),+'PL2'!$S$2+1,0))))))</f>
        <v>0</v>
      </c>
      <c r="N1346" s="70">
        <f t="shared" si="67"/>
        <v>-1</v>
      </c>
      <c r="O1346" s="19" t="str">
        <f>IF(A1346&gt;'PL2'!$C$2+553,IF(A1346='PL2'!$C$2+554,1,O1345+1), "")</f>
        <v/>
      </c>
    </row>
    <row r="1347" spans="1:15" x14ac:dyDescent="0.55000000000000004">
      <c r="A1347">
        <v>1345</v>
      </c>
      <c r="B1347" s="2">
        <v>41167</v>
      </c>
      <c r="C1347">
        <v>4.2199999094009399E-2</v>
      </c>
      <c r="D1347">
        <v>21.69529914855957</v>
      </c>
      <c r="E1347">
        <v>7214.72998046875</v>
      </c>
      <c r="F1347" s="20">
        <f t="shared" si="68"/>
        <v>14.033528487184654</v>
      </c>
      <c r="G1347">
        <v>11.75</v>
      </c>
      <c r="H1347">
        <v>164.89399719238281</v>
      </c>
      <c r="I1347" s="19">
        <f t="shared" si="69"/>
        <v>84773.077270507813</v>
      </c>
      <c r="K1347" s="70">
        <f t="shared" si="66"/>
        <v>-1</v>
      </c>
      <c r="L1347" s="3">
        <f>IF(AND(O1347&gt;0,O1347&lt;366),+'PL2'!$N$3+1,IF(AND(O1347&gt;365,O1347&lt;731),+'PL2'!$O$3+1,IF(AND(O1347&gt;730,O1347&lt;1096),+'PL2'!$P$3+1,IF(AND(O1347&gt;1095,O1347&lt;1461),+'PL2'!$Q$3+1,IF(AND(O1347&gt;1460,O1347&lt;3000),+'PL2'!$R$3+1,0)))))</f>
        <v>0</v>
      </c>
      <c r="M1347" s="3">
        <f>IF(AND(O1347&gt;0,O1347&lt;366),+'PL2'!$N$2+1,IF(AND(O1347&gt;365,O1347&lt;731),+'PL2'!$O$2+1,IF(AND(O1347&gt;730,O1347&lt;1096),+'PL2'!$P$2+1,IF(AND(O1347&gt;1095,O1347&lt;1461),+'PL2'!$Q$2+1,IF(AND(O1347&gt;1460,O1347&lt;1826),+'PL2'!$R$2+1,IF(AND(O1347&gt;1825,O1347&lt;2190),+'PL2'!$S$2+1,0))))))</f>
        <v>0</v>
      </c>
      <c r="N1347" s="70">
        <f t="shared" si="67"/>
        <v>-1</v>
      </c>
      <c r="O1347" s="19" t="str">
        <f>IF(A1347&gt;'PL2'!$C$2+553,IF(A1347='PL2'!$C$2+554,1,O1346+1), "")</f>
        <v/>
      </c>
    </row>
    <row r="1348" spans="1:15" x14ac:dyDescent="0.55000000000000004">
      <c r="A1348">
        <v>1346</v>
      </c>
      <c r="B1348" s="2">
        <v>41168</v>
      </c>
      <c r="C1348">
        <v>4.2199999094009399E-2</v>
      </c>
      <c r="D1348">
        <v>20.088300704956051</v>
      </c>
      <c r="E1348">
        <v>8064.759765625</v>
      </c>
      <c r="F1348" s="20">
        <f t="shared" si="68"/>
        <v>16.941843902148172</v>
      </c>
      <c r="G1348">
        <v>11.86999988555908</v>
      </c>
      <c r="H1348">
        <v>201.1000061035156</v>
      </c>
      <c r="I1348" s="19">
        <f t="shared" si="69"/>
        <v>95728.697495030225</v>
      </c>
      <c r="K1348" s="70">
        <f t="shared" si="66"/>
        <v>-1</v>
      </c>
      <c r="L1348" s="3">
        <f>IF(AND(O1348&gt;0,O1348&lt;366),+'PL2'!$N$3+1,IF(AND(O1348&gt;365,O1348&lt;731),+'PL2'!$O$3+1,IF(AND(O1348&gt;730,O1348&lt;1096),+'PL2'!$P$3+1,IF(AND(O1348&gt;1095,O1348&lt;1461),+'PL2'!$Q$3+1,IF(AND(O1348&gt;1460,O1348&lt;3000),+'PL2'!$R$3+1,0)))))</f>
        <v>0</v>
      </c>
      <c r="M1348" s="3">
        <f>IF(AND(O1348&gt;0,O1348&lt;366),+'PL2'!$N$2+1,IF(AND(O1348&gt;365,O1348&lt;731),+'PL2'!$O$2+1,IF(AND(O1348&gt;730,O1348&lt;1096),+'PL2'!$P$2+1,IF(AND(O1348&gt;1095,O1348&lt;1461),+'PL2'!$Q$2+1,IF(AND(O1348&gt;1460,O1348&lt;1826),+'PL2'!$R$2+1,IF(AND(O1348&gt;1825,O1348&lt;2190),+'PL2'!$S$2+1,0))))))</f>
        <v>0</v>
      </c>
      <c r="N1348" s="70">
        <f t="shared" si="67"/>
        <v>-1</v>
      </c>
      <c r="O1348" s="19" t="str">
        <f>IF(A1348&gt;'PL2'!$C$2+553,IF(A1348='PL2'!$C$2+554,1,O1347+1), "")</f>
        <v/>
      </c>
    </row>
    <row r="1349" spans="1:15" x14ac:dyDescent="0.55000000000000004">
      <c r="A1349">
        <v>1347</v>
      </c>
      <c r="B1349" s="2">
        <v>41169</v>
      </c>
      <c r="C1349">
        <v>4.2199999094009399E-2</v>
      </c>
      <c r="D1349">
        <v>20.088300704956051</v>
      </c>
      <c r="E1349">
        <v>8414.6201171875</v>
      </c>
      <c r="F1349" s="20">
        <f t="shared" si="68"/>
        <v>17.676804351805558</v>
      </c>
      <c r="G1349">
        <v>11.89000034332275</v>
      </c>
      <c r="H1349">
        <v>210.177001953125</v>
      </c>
      <c r="I1349" s="19">
        <f t="shared" si="69"/>
        <v>100049.8360822899</v>
      </c>
      <c r="K1349" s="70">
        <f t="shared" si="66"/>
        <v>-1</v>
      </c>
      <c r="L1349" s="3">
        <f>IF(AND(O1349&gt;0,O1349&lt;366),+'PL2'!$N$3+1,IF(AND(O1349&gt;365,O1349&lt;731),+'PL2'!$O$3+1,IF(AND(O1349&gt;730,O1349&lt;1096),+'PL2'!$P$3+1,IF(AND(O1349&gt;1095,O1349&lt;1461),+'PL2'!$Q$3+1,IF(AND(O1349&gt;1460,O1349&lt;3000),+'PL2'!$R$3+1,0)))))</f>
        <v>0</v>
      </c>
      <c r="M1349" s="3">
        <f>IF(AND(O1349&gt;0,O1349&lt;366),+'PL2'!$N$2+1,IF(AND(O1349&gt;365,O1349&lt;731),+'PL2'!$O$2+1,IF(AND(O1349&gt;730,O1349&lt;1096),+'PL2'!$P$2+1,IF(AND(O1349&gt;1095,O1349&lt;1461),+'PL2'!$Q$2+1,IF(AND(O1349&gt;1460,O1349&lt;1826),+'PL2'!$R$2+1,IF(AND(O1349&gt;1825,O1349&lt;2190),+'PL2'!$S$2+1,0))))))</f>
        <v>0</v>
      </c>
      <c r="N1349" s="70">
        <f t="shared" si="67"/>
        <v>-1</v>
      </c>
      <c r="O1349" s="19" t="str">
        <f>IF(A1349&gt;'PL2'!$C$2+553,IF(A1349='PL2'!$C$2+554,1,O1348+1), "")</f>
        <v/>
      </c>
    </row>
    <row r="1350" spans="1:15" x14ac:dyDescent="0.55000000000000004">
      <c r="A1350">
        <v>1348</v>
      </c>
      <c r="B1350" s="2">
        <v>41170</v>
      </c>
      <c r="C1350">
        <v>4.2300000786781311E-2</v>
      </c>
      <c r="D1350">
        <v>22.364900588989261</v>
      </c>
      <c r="E1350">
        <v>8372.400390625</v>
      </c>
      <c r="F1350" s="20">
        <f t="shared" si="68"/>
        <v>15.835194156196824</v>
      </c>
      <c r="G1350">
        <v>12.25</v>
      </c>
      <c r="H1350">
        <v>193.98100280761719</v>
      </c>
      <c r="I1350" s="19">
        <f t="shared" si="69"/>
        <v>102561.90478515625</v>
      </c>
      <c r="K1350" s="70">
        <f t="shared" si="66"/>
        <v>-1</v>
      </c>
      <c r="L1350" s="3">
        <f>IF(AND(O1350&gt;0,O1350&lt;366),+'PL2'!$N$3+1,IF(AND(O1350&gt;365,O1350&lt;731),+'PL2'!$O$3+1,IF(AND(O1350&gt;730,O1350&lt;1096),+'PL2'!$P$3+1,IF(AND(O1350&gt;1095,O1350&lt;1461),+'PL2'!$Q$3+1,IF(AND(O1350&gt;1460,O1350&lt;3000),+'PL2'!$R$3+1,0)))))</f>
        <v>0</v>
      </c>
      <c r="M1350" s="3">
        <f>IF(AND(O1350&gt;0,O1350&lt;366),+'PL2'!$N$2+1,IF(AND(O1350&gt;365,O1350&lt;731),+'PL2'!$O$2+1,IF(AND(O1350&gt;730,O1350&lt;1096),+'PL2'!$P$2+1,IF(AND(O1350&gt;1095,O1350&lt;1461),+'PL2'!$Q$2+1,IF(AND(O1350&gt;1460,O1350&lt;1826),+'PL2'!$R$2+1,IF(AND(O1350&gt;1825,O1350&lt;2190),+'PL2'!$S$2+1,0))))))</f>
        <v>0</v>
      </c>
      <c r="N1350" s="70">
        <f t="shared" si="67"/>
        <v>-1</v>
      </c>
      <c r="O1350" s="19" t="str">
        <f>IF(A1350&gt;'PL2'!$C$2+553,IF(A1350='PL2'!$C$2+554,1,O1349+1), "")</f>
        <v/>
      </c>
    </row>
    <row r="1351" spans="1:15" x14ac:dyDescent="0.55000000000000004">
      <c r="A1351">
        <v>1349</v>
      </c>
      <c r="B1351" s="2">
        <v>41171</v>
      </c>
      <c r="C1351">
        <v>4.2300000786781311E-2</v>
      </c>
      <c r="D1351">
        <v>22.364900588989261</v>
      </c>
      <c r="E1351">
        <v>7071.43994140625</v>
      </c>
      <c r="F1351" s="20">
        <f t="shared" si="68"/>
        <v>13.374614114422917</v>
      </c>
      <c r="G1351">
        <v>12.572500228881839</v>
      </c>
      <c r="H1351">
        <v>168.15199279785159</v>
      </c>
      <c r="I1351" s="19">
        <f t="shared" si="69"/>
        <v>88905.680281854264</v>
      </c>
      <c r="K1351" s="70">
        <f t="shared" si="66"/>
        <v>-1</v>
      </c>
      <c r="L1351" s="3">
        <f>IF(AND(O1351&gt;0,O1351&lt;366),+'PL2'!$N$3+1,IF(AND(O1351&gt;365,O1351&lt;731),+'PL2'!$O$3+1,IF(AND(O1351&gt;730,O1351&lt;1096),+'PL2'!$P$3+1,IF(AND(O1351&gt;1095,O1351&lt;1461),+'PL2'!$Q$3+1,IF(AND(O1351&gt;1460,O1351&lt;3000),+'PL2'!$R$3+1,0)))))</f>
        <v>0</v>
      </c>
      <c r="M1351" s="3">
        <f>IF(AND(O1351&gt;0,O1351&lt;366),+'PL2'!$N$2+1,IF(AND(O1351&gt;365,O1351&lt;731),+'PL2'!$O$2+1,IF(AND(O1351&gt;730,O1351&lt;1096),+'PL2'!$P$2+1,IF(AND(O1351&gt;1095,O1351&lt;1461),+'PL2'!$Q$2+1,IF(AND(O1351&gt;1460,O1351&lt;1826),+'PL2'!$R$2+1,IF(AND(O1351&gt;1825,O1351&lt;2190),+'PL2'!$S$2+1,0))))))</f>
        <v>0</v>
      </c>
      <c r="N1351" s="70">
        <f t="shared" si="67"/>
        <v>-1</v>
      </c>
      <c r="O1351" s="19" t="str">
        <f>IF(A1351&gt;'PL2'!$C$2+553,IF(A1351='PL2'!$C$2+554,1,O1350+1), "")</f>
        <v/>
      </c>
    </row>
    <row r="1352" spans="1:15" x14ac:dyDescent="0.55000000000000004">
      <c r="A1352">
        <v>1350</v>
      </c>
      <c r="B1352" s="2">
        <v>41172</v>
      </c>
      <c r="C1352">
        <v>4.2300000786781311E-2</v>
      </c>
      <c r="D1352">
        <v>20.929399490356449</v>
      </c>
      <c r="E1352">
        <v>7617.990234375</v>
      </c>
      <c r="F1352" s="20">
        <f t="shared" si="68"/>
        <v>15.396571366332438</v>
      </c>
      <c r="G1352">
        <v>12.28250026702881</v>
      </c>
      <c r="H1352">
        <v>189.1080017089844</v>
      </c>
      <c r="I1352" s="19">
        <f t="shared" si="69"/>
        <v>93567.967087933808</v>
      </c>
      <c r="K1352" s="70">
        <f t="shared" si="66"/>
        <v>-1</v>
      </c>
      <c r="L1352" s="3">
        <f>IF(AND(O1352&gt;0,O1352&lt;366),+'PL2'!$N$3+1,IF(AND(O1352&gt;365,O1352&lt;731),+'PL2'!$O$3+1,IF(AND(O1352&gt;730,O1352&lt;1096),+'PL2'!$P$3+1,IF(AND(O1352&gt;1095,O1352&lt;1461),+'PL2'!$Q$3+1,IF(AND(O1352&gt;1460,O1352&lt;3000),+'PL2'!$R$3+1,0)))))</f>
        <v>0</v>
      </c>
      <c r="M1352" s="3">
        <f>IF(AND(O1352&gt;0,O1352&lt;366),+'PL2'!$N$2+1,IF(AND(O1352&gt;365,O1352&lt;731),+'PL2'!$O$2+1,IF(AND(O1352&gt;730,O1352&lt;1096),+'PL2'!$P$2+1,IF(AND(O1352&gt;1095,O1352&lt;1461),+'PL2'!$Q$2+1,IF(AND(O1352&gt;1460,O1352&lt;1826),+'PL2'!$R$2+1,IF(AND(O1352&gt;1825,O1352&lt;2190),+'PL2'!$S$2+1,0))))))</f>
        <v>0</v>
      </c>
      <c r="N1352" s="70">
        <f t="shared" si="67"/>
        <v>-1</v>
      </c>
      <c r="O1352" s="19" t="str">
        <f>IF(A1352&gt;'PL2'!$C$2+553,IF(A1352='PL2'!$C$2+554,1,O1351+1), "")</f>
        <v/>
      </c>
    </row>
    <row r="1353" spans="1:15" x14ac:dyDescent="0.55000000000000004">
      <c r="A1353">
        <v>1351</v>
      </c>
      <c r="B1353" s="2">
        <v>41173</v>
      </c>
      <c r="C1353">
        <v>4.2399998754262917E-2</v>
      </c>
      <c r="D1353">
        <v>20.929399490356449</v>
      </c>
      <c r="E1353">
        <v>8479.3203125</v>
      </c>
      <c r="F1353" s="20">
        <f t="shared" si="68"/>
        <v>17.177901872084394</v>
      </c>
      <c r="G1353">
        <v>12.36800003051758</v>
      </c>
      <c r="H1353">
        <v>212.45599365234381</v>
      </c>
      <c r="I1353" s="19">
        <f t="shared" si="69"/>
        <v>104872.23388376833</v>
      </c>
      <c r="K1353" s="70">
        <f t="shared" si="66"/>
        <v>-1</v>
      </c>
      <c r="L1353" s="3">
        <f>IF(AND(O1353&gt;0,O1353&lt;366),+'PL2'!$N$3+1,IF(AND(O1353&gt;365,O1353&lt;731),+'PL2'!$O$3+1,IF(AND(O1353&gt;730,O1353&lt;1096),+'PL2'!$P$3+1,IF(AND(O1353&gt;1095,O1353&lt;1461),+'PL2'!$Q$3+1,IF(AND(O1353&gt;1460,O1353&lt;3000),+'PL2'!$R$3+1,0)))))</f>
        <v>0</v>
      </c>
      <c r="M1353" s="3">
        <f>IF(AND(O1353&gt;0,O1353&lt;366),+'PL2'!$N$2+1,IF(AND(O1353&gt;365,O1353&lt;731),+'PL2'!$O$2+1,IF(AND(O1353&gt;730,O1353&lt;1096),+'PL2'!$P$2+1,IF(AND(O1353&gt;1095,O1353&lt;1461),+'PL2'!$Q$2+1,IF(AND(O1353&gt;1460,O1353&lt;1826),+'PL2'!$R$2+1,IF(AND(O1353&gt;1825,O1353&lt;2190),+'PL2'!$S$2+1,0))))))</f>
        <v>0</v>
      </c>
      <c r="N1353" s="70">
        <f t="shared" si="67"/>
        <v>-1</v>
      </c>
      <c r="O1353" s="19" t="str">
        <f>IF(A1353&gt;'PL2'!$C$2+553,IF(A1353='PL2'!$C$2+554,1,O1352+1), "")</f>
        <v/>
      </c>
    </row>
    <row r="1354" spans="1:15" x14ac:dyDescent="0.55000000000000004">
      <c r="A1354">
        <v>1352</v>
      </c>
      <c r="B1354" s="2">
        <v>41174</v>
      </c>
      <c r="C1354">
        <v>4.2399998754262917E-2</v>
      </c>
      <c r="D1354">
        <v>24.488899230957031</v>
      </c>
      <c r="E1354">
        <v>7865.22998046875</v>
      </c>
      <c r="F1354" s="20">
        <f t="shared" si="68"/>
        <v>13.617833052793925</v>
      </c>
      <c r="G1354">
        <v>12.23779964447021</v>
      </c>
      <c r="H1354">
        <v>166.65199279785159</v>
      </c>
      <c r="I1354" s="19">
        <f t="shared" si="69"/>
        <v>96253.1086586569</v>
      </c>
      <c r="K1354" s="70">
        <f t="shared" si="66"/>
        <v>-1</v>
      </c>
      <c r="L1354" s="3">
        <f>IF(AND(O1354&gt;0,O1354&lt;366),+'PL2'!$N$3+1,IF(AND(O1354&gt;365,O1354&lt;731),+'PL2'!$O$3+1,IF(AND(O1354&gt;730,O1354&lt;1096),+'PL2'!$P$3+1,IF(AND(O1354&gt;1095,O1354&lt;1461),+'PL2'!$Q$3+1,IF(AND(O1354&gt;1460,O1354&lt;3000),+'PL2'!$R$3+1,0)))))</f>
        <v>0</v>
      </c>
      <c r="M1354" s="3">
        <f>IF(AND(O1354&gt;0,O1354&lt;366),+'PL2'!$N$2+1,IF(AND(O1354&gt;365,O1354&lt;731),+'PL2'!$O$2+1,IF(AND(O1354&gt;730,O1354&lt;1096),+'PL2'!$P$2+1,IF(AND(O1354&gt;1095,O1354&lt;1461),+'PL2'!$Q$2+1,IF(AND(O1354&gt;1460,O1354&lt;1826),+'PL2'!$R$2+1,IF(AND(O1354&gt;1825,O1354&lt;2190),+'PL2'!$S$2+1,0))))))</f>
        <v>0</v>
      </c>
      <c r="N1354" s="70">
        <f t="shared" si="67"/>
        <v>-1</v>
      </c>
      <c r="O1354" s="19" t="str">
        <f>IF(A1354&gt;'PL2'!$C$2+553,IF(A1354='PL2'!$C$2+554,1,O1353+1), "")</f>
        <v/>
      </c>
    </row>
    <row r="1355" spans="1:15" x14ac:dyDescent="0.55000000000000004">
      <c r="A1355">
        <v>1353</v>
      </c>
      <c r="B1355" s="2">
        <v>41175</v>
      </c>
      <c r="C1355">
        <v>4.2399998754262917E-2</v>
      </c>
      <c r="D1355">
        <v>24.488899230957031</v>
      </c>
      <c r="E1355">
        <v>7918.18017578125</v>
      </c>
      <c r="F1355" s="20">
        <f t="shared" si="68"/>
        <v>13.709510845009667</v>
      </c>
      <c r="G1355">
        <v>12.193300247192379</v>
      </c>
      <c r="H1355">
        <v>167.16400146484381</v>
      </c>
      <c r="I1355" s="19">
        <f t="shared" si="69"/>
        <v>96548.748294667312</v>
      </c>
      <c r="K1355" s="70">
        <f t="shared" si="66"/>
        <v>-1</v>
      </c>
      <c r="L1355" s="3">
        <f>IF(AND(O1355&gt;0,O1355&lt;366),+'PL2'!$N$3+1,IF(AND(O1355&gt;365,O1355&lt;731),+'PL2'!$O$3+1,IF(AND(O1355&gt;730,O1355&lt;1096),+'PL2'!$P$3+1,IF(AND(O1355&gt;1095,O1355&lt;1461),+'PL2'!$Q$3+1,IF(AND(O1355&gt;1460,O1355&lt;3000),+'PL2'!$R$3+1,0)))))</f>
        <v>0</v>
      </c>
      <c r="M1355" s="3">
        <f>IF(AND(O1355&gt;0,O1355&lt;366),+'PL2'!$N$2+1,IF(AND(O1355&gt;365,O1355&lt;731),+'PL2'!$O$2+1,IF(AND(O1355&gt;730,O1355&lt;1096),+'PL2'!$P$2+1,IF(AND(O1355&gt;1095,O1355&lt;1461),+'PL2'!$Q$2+1,IF(AND(O1355&gt;1460,O1355&lt;1826),+'PL2'!$R$2+1,IF(AND(O1355&gt;1825,O1355&lt;2190),+'PL2'!$S$2+1,0))))))</f>
        <v>0</v>
      </c>
      <c r="N1355" s="70">
        <f t="shared" si="67"/>
        <v>-1</v>
      </c>
      <c r="O1355" s="19" t="str">
        <f>IF(A1355&gt;'PL2'!$C$2+553,IF(A1355='PL2'!$C$2+554,1,O1354+1), "")</f>
        <v/>
      </c>
    </row>
    <row r="1356" spans="1:15" x14ac:dyDescent="0.55000000000000004">
      <c r="A1356">
        <v>1354</v>
      </c>
      <c r="B1356" s="2">
        <v>41176</v>
      </c>
      <c r="C1356">
        <v>4.2500000447034843E-2</v>
      </c>
      <c r="D1356">
        <v>22.210800170898441</v>
      </c>
      <c r="E1356">
        <v>7678.22998046875</v>
      </c>
      <c r="F1356" s="20">
        <f t="shared" si="68"/>
        <v>14.692166652776569</v>
      </c>
      <c r="G1356">
        <v>12.10000038146973</v>
      </c>
      <c r="H1356">
        <v>177.7749938964844</v>
      </c>
      <c r="I1356" s="19">
        <f t="shared" si="69"/>
        <v>92906.585692684195</v>
      </c>
      <c r="K1356" s="70">
        <f t="shared" si="66"/>
        <v>-1</v>
      </c>
      <c r="L1356" s="3">
        <f>IF(AND(O1356&gt;0,O1356&lt;366),+'PL2'!$N$3+1,IF(AND(O1356&gt;365,O1356&lt;731),+'PL2'!$O$3+1,IF(AND(O1356&gt;730,O1356&lt;1096),+'PL2'!$P$3+1,IF(AND(O1356&gt;1095,O1356&lt;1461),+'PL2'!$Q$3+1,IF(AND(O1356&gt;1460,O1356&lt;3000),+'PL2'!$R$3+1,0)))))</f>
        <v>0</v>
      </c>
      <c r="M1356" s="3">
        <f>IF(AND(O1356&gt;0,O1356&lt;366),+'PL2'!$N$2+1,IF(AND(O1356&gt;365,O1356&lt;731),+'PL2'!$O$2+1,IF(AND(O1356&gt;730,O1356&lt;1096),+'PL2'!$P$2+1,IF(AND(O1356&gt;1095,O1356&lt;1461),+'PL2'!$Q$2+1,IF(AND(O1356&gt;1460,O1356&lt;1826),+'PL2'!$R$2+1,IF(AND(O1356&gt;1825,O1356&lt;2190),+'PL2'!$S$2+1,0))))))</f>
        <v>0</v>
      </c>
      <c r="N1356" s="70">
        <f t="shared" si="67"/>
        <v>-1</v>
      </c>
      <c r="O1356" s="19" t="str">
        <f>IF(A1356&gt;'PL2'!$C$2+553,IF(A1356='PL2'!$C$2+554,1,O1355+1), "")</f>
        <v/>
      </c>
    </row>
    <row r="1357" spans="1:15" x14ac:dyDescent="0.55000000000000004">
      <c r="A1357">
        <v>1355</v>
      </c>
      <c r="B1357" s="2">
        <v>41177</v>
      </c>
      <c r="C1357">
        <v>4.2500000447034843E-2</v>
      </c>
      <c r="D1357">
        <v>22.210800170898441</v>
      </c>
      <c r="E1357">
        <v>6964.3798828125</v>
      </c>
      <c r="F1357" s="20">
        <f t="shared" si="68"/>
        <v>13.326226243783223</v>
      </c>
      <c r="G1357">
        <v>12.196999549865721</v>
      </c>
      <c r="H1357">
        <v>162.53999328613281</v>
      </c>
      <c r="I1357" s="19">
        <f t="shared" si="69"/>
        <v>84944.538295757942</v>
      </c>
      <c r="K1357" s="70">
        <f t="shared" si="66"/>
        <v>-1</v>
      </c>
      <c r="L1357" s="3">
        <f>IF(AND(O1357&gt;0,O1357&lt;366),+'PL2'!$N$3+1,IF(AND(O1357&gt;365,O1357&lt;731),+'PL2'!$O$3+1,IF(AND(O1357&gt;730,O1357&lt;1096),+'PL2'!$P$3+1,IF(AND(O1357&gt;1095,O1357&lt;1461),+'PL2'!$Q$3+1,IF(AND(O1357&gt;1460,O1357&lt;3000),+'PL2'!$R$3+1,0)))))</f>
        <v>0</v>
      </c>
      <c r="M1357" s="3">
        <f>IF(AND(O1357&gt;0,O1357&lt;366),+'PL2'!$N$2+1,IF(AND(O1357&gt;365,O1357&lt;731),+'PL2'!$O$2+1,IF(AND(O1357&gt;730,O1357&lt;1096),+'PL2'!$P$2+1,IF(AND(O1357&gt;1095,O1357&lt;1461),+'PL2'!$Q$2+1,IF(AND(O1357&gt;1460,O1357&lt;1826),+'PL2'!$R$2+1,IF(AND(O1357&gt;1825,O1357&lt;2190),+'PL2'!$S$2+1,0))))))</f>
        <v>0</v>
      </c>
      <c r="N1357" s="70">
        <f t="shared" si="67"/>
        <v>-1</v>
      </c>
      <c r="O1357" s="19" t="str">
        <f>IF(A1357&gt;'PL2'!$C$2+553,IF(A1357='PL2'!$C$2+554,1,O1356+1), "")</f>
        <v/>
      </c>
    </row>
    <row r="1358" spans="1:15" x14ac:dyDescent="0.55000000000000004">
      <c r="A1358">
        <v>1356</v>
      </c>
      <c r="B1358" s="2">
        <v>41178</v>
      </c>
      <c r="C1358">
        <v>4.2500000447034843E-2</v>
      </c>
      <c r="D1358">
        <v>20.35989952087402</v>
      </c>
      <c r="E1358">
        <v>7019.5498046875</v>
      </c>
      <c r="F1358" s="20">
        <f t="shared" si="68"/>
        <v>14.652865527717262</v>
      </c>
      <c r="G1358">
        <v>12.27000045776367</v>
      </c>
      <c r="H1358">
        <v>179.79100036621091</v>
      </c>
      <c r="I1358" s="19">
        <f t="shared" si="69"/>
        <v>86129.879316810504</v>
      </c>
      <c r="K1358" s="70">
        <f t="shared" si="66"/>
        <v>-1</v>
      </c>
      <c r="L1358" s="3">
        <f>IF(AND(O1358&gt;0,O1358&lt;366),+'PL2'!$N$3+1,IF(AND(O1358&gt;365,O1358&lt;731),+'PL2'!$O$3+1,IF(AND(O1358&gt;730,O1358&lt;1096),+'PL2'!$P$3+1,IF(AND(O1358&gt;1095,O1358&lt;1461),+'PL2'!$Q$3+1,IF(AND(O1358&gt;1460,O1358&lt;3000),+'PL2'!$R$3+1,0)))))</f>
        <v>0</v>
      </c>
      <c r="M1358" s="3">
        <f>IF(AND(O1358&gt;0,O1358&lt;366),+'PL2'!$N$2+1,IF(AND(O1358&gt;365,O1358&lt;731),+'PL2'!$O$2+1,IF(AND(O1358&gt;730,O1358&lt;1096),+'PL2'!$P$2+1,IF(AND(O1358&gt;1095,O1358&lt;1461),+'PL2'!$Q$2+1,IF(AND(O1358&gt;1460,O1358&lt;1826),+'PL2'!$R$2+1,IF(AND(O1358&gt;1825,O1358&lt;2190),+'PL2'!$S$2+1,0))))))</f>
        <v>0</v>
      </c>
      <c r="N1358" s="70">
        <f t="shared" si="67"/>
        <v>-1</v>
      </c>
      <c r="O1358" s="19" t="str">
        <f>IF(A1358&gt;'PL2'!$C$2+553,IF(A1358='PL2'!$C$2+554,1,O1357+1), "")</f>
        <v/>
      </c>
    </row>
    <row r="1359" spans="1:15" x14ac:dyDescent="0.55000000000000004">
      <c r="A1359">
        <v>1357</v>
      </c>
      <c r="B1359" s="2">
        <v>41179</v>
      </c>
      <c r="C1359">
        <v>4.2599998414516449E-2</v>
      </c>
      <c r="D1359">
        <v>20.35989952087402</v>
      </c>
      <c r="E1359">
        <v>8066.1201171875</v>
      </c>
      <c r="F1359" s="20">
        <f t="shared" si="68"/>
        <v>16.877131630791851</v>
      </c>
      <c r="G1359">
        <v>12.30889987945557</v>
      </c>
      <c r="H1359">
        <v>207.73899841308591</v>
      </c>
      <c r="I1359" s="19">
        <f t="shared" si="69"/>
        <v>99285.064938123367</v>
      </c>
      <c r="K1359" s="70">
        <f t="shared" si="66"/>
        <v>-1</v>
      </c>
      <c r="L1359" s="3">
        <f>IF(AND(O1359&gt;0,O1359&lt;366),+'PL2'!$N$3+1,IF(AND(O1359&gt;365,O1359&lt;731),+'PL2'!$O$3+1,IF(AND(O1359&gt;730,O1359&lt;1096),+'PL2'!$P$3+1,IF(AND(O1359&gt;1095,O1359&lt;1461),+'PL2'!$Q$3+1,IF(AND(O1359&gt;1460,O1359&lt;3000),+'PL2'!$R$3+1,0)))))</f>
        <v>0</v>
      </c>
      <c r="M1359" s="3">
        <f>IF(AND(O1359&gt;0,O1359&lt;366),+'PL2'!$N$2+1,IF(AND(O1359&gt;365,O1359&lt;731),+'PL2'!$O$2+1,IF(AND(O1359&gt;730,O1359&lt;1096),+'PL2'!$P$2+1,IF(AND(O1359&gt;1095,O1359&lt;1461),+'PL2'!$Q$2+1,IF(AND(O1359&gt;1460,O1359&lt;1826),+'PL2'!$R$2+1,IF(AND(O1359&gt;1825,O1359&lt;2190),+'PL2'!$S$2+1,0))))))</f>
        <v>0</v>
      </c>
      <c r="N1359" s="70">
        <f t="shared" si="67"/>
        <v>-1</v>
      </c>
      <c r="O1359" s="19" t="str">
        <f>IF(A1359&gt;'PL2'!$C$2+553,IF(A1359='PL2'!$C$2+554,1,O1358+1), "")</f>
        <v/>
      </c>
    </row>
    <row r="1360" spans="1:15" x14ac:dyDescent="0.55000000000000004">
      <c r="A1360">
        <v>1358</v>
      </c>
      <c r="B1360" s="2">
        <v>41180</v>
      </c>
      <c r="C1360">
        <v>4.2599998414516449E-2</v>
      </c>
      <c r="D1360">
        <v>23.349899291992191</v>
      </c>
      <c r="E1360">
        <v>7959.39013671875</v>
      </c>
      <c r="F1360" s="20">
        <f t="shared" si="68"/>
        <v>14.521262081889155</v>
      </c>
      <c r="G1360">
        <v>12.390999794006349</v>
      </c>
      <c r="H1360">
        <v>179.93299865722659</v>
      </c>
      <c r="I1360" s="19">
        <f t="shared" si="69"/>
        <v>98624.801544498201</v>
      </c>
      <c r="K1360" s="70">
        <f t="shared" si="66"/>
        <v>-1</v>
      </c>
      <c r="L1360" s="3">
        <f>IF(AND(O1360&gt;0,O1360&lt;366),+'PL2'!$N$3+1,IF(AND(O1360&gt;365,O1360&lt;731),+'PL2'!$O$3+1,IF(AND(O1360&gt;730,O1360&lt;1096),+'PL2'!$P$3+1,IF(AND(O1360&gt;1095,O1360&lt;1461),+'PL2'!$Q$3+1,IF(AND(O1360&gt;1460,O1360&lt;3000),+'PL2'!$R$3+1,0)))))</f>
        <v>0</v>
      </c>
      <c r="M1360" s="3">
        <f>IF(AND(O1360&gt;0,O1360&lt;366),+'PL2'!$N$2+1,IF(AND(O1360&gt;365,O1360&lt;731),+'PL2'!$O$2+1,IF(AND(O1360&gt;730,O1360&lt;1096),+'PL2'!$P$2+1,IF(AND(O1360&gt;1095,O1360&lt;1461),+'PL2'!$Q$2+1,IF(AND(O1360&gt;1460,O1360&lt;1826),+'PL2'!$R$2+1,IF(AND(O1360&gt;1825,O1360&lt;2190),+'PL2'!$S$2+1,0))))))</f>
        <v>0</v>
      </c>
      <c r="N1360" s="70">
        <f t="shared" si="67"/>
        <v>-1</v>
      </c>
      <c r="O1360" s="19" t="str">
        <f>IF(A1360&gt;'PL2'!$C$2+553,IF(A1360='PL2'!$C$2+554,1,O1359+1), "")</f>
        <v/>
      </c>
    </row>
    <row r="1361" spans="1:15" x14ac:dyDescent="0.55000000000000004">
      <c r="A1361">
        <v>1359</v>
      </c>
      <c r="B1361" s="2">
        <v>41181</v>
      </c>
      <c r="C1361">
        <v>4.2599998414516449E-2</v>
      </c>
      <c r="D1361">
        <v>23.349899291992191</v>
      </c>
      <c r="E1361">
        <v>8414.2998046875</v>
      </c>
      <c r="F1361" s="20">
        <f t="shared" si="68"/>
        <v>15.35120789415495</v>
      </c>
      <c r="G1361">
        <v>12.363100051879879</v>
      </c>
      <c r="H1361">
        <v>189.78900146484381</v>
      </c>
      <c r="I1361" s="19">
        <f t="shared" si="69"/>
        <v>104026.83035186489</v>
      </c>
      <c r="K1361" s="70">
        <f t="shared" si="66"/>
        <v>-1</v>
      </c>
      <c r="L1361" s="3">
        <f>IF(AND(O1361&gt;0,O1361&lt;366),+'PL2'!$N$3+1,IF(AND(O1361&gt;365,O1361&lt;731),+'PL2'!$O$3+1,IF(AND(O1361&gt;730,O1361&lt;1096),+'PL2'!$P$3+1,IF(AND(O1361&gt;1095,O1361&lt;1461),+'PL2'!$Q$3+1,IF(AND(O1361&gt;1460,O1361&lt;3000),+'PL2'!$R$3+1,0)))))</f>
        <v>0</v>
      </c>
      <c r="M1361" s="3">
        <f>IF(AND(O1361&gt;0,O1361&lt;366),+'PL2'!$N$2+1,IF(AND(O1361&gt;365,O1361&lt;731),+'PL2'!$O$2+1,IF(AND(O1361&gt;730,O1361&lt;1096),+'PL2'!$P$2+1,IF(AND(O1361&gt;1095,O1361&lt;1461),+'PL2'!$Q$2+1,IF(AND(O1361&gt;1460,O1361&lt;1826),+'PL2'!$R$2+1,IF(AND(O1361&gt;1825,O1361&lt;2190),+'PL2'!$S$2+1,0))))))</f>
        <v>0</v>
      </c>
      <c r="N1361" s="70">
        <f t="shared" si="67"/>
        <v>-1</v>
      </c>
      <c r="O1361" s="19" t="str">
        <f>IF(A1361&gt;'PL2'!$C$2+553,IF(A1361='PL2'!$C$2+554,1,O1360+1), "")</f>
        <v/>
      </c>
    </row>
    <row r="1362" spans="1:15" x14ac:dyDescent="0.55000000000000004">
      <c r="A1362">
        <v>1360</v>
      </c>
      <c r="B1362" s="2">
        <v>41182</v>
      </c>
      <c r="C1362">
        <v>4.2700000107288361E-2</v>
      </c>
      <c r="D1362">
        <v>21.641300201416019</v>
      </c>
      <c r="E1362">
        <v>7961.4599609375</v>
      </c>
      <c r="F1362" s="20">
        <f t="shared" si="68"/>
        <v>15.70859135182458</v>
      </c>
      <c r="G1362">
        <v>12.39999961853027</v>
      </c>
      <c r="H1362">
        <v>194.78700256347659</v>
      </c>
      <c r="I1362" s="19">
        <f t="shared" si="69"/>
        <v>98722.100478569017</v>
      </c>
      <c r="K1362" s="70">
        <f t="shared" si="66"/>
        <v>-1</v>
      </c>
      <c r="L1362" s="3">
        <f>IF(AND(O1362&gt;0,O1362&lt;366),+'PL2'!$N$3+1,IF(AND(O1362&gt;365,O1362&lt;731),+'PL2'!$O$3+1,IF(AND(O1362&gt;730,O1362&lt;1096),+'PL2'!$P$3+1,IF(AND(O1362&gt;1095,O1362&lt;1461),+'PL2'!$Q$3+1,IF(AND(O1362&gt;1460,O1362&lt;3000),+'PL2'!$R$3+1,0)))))</f>
        <v>0</v>
      </c>
      <c r="M1362" s="3">
        <f>IF(AND(O1362&gt;0,O1362&lt;366),+'PL2'!$N$2+1,IF(AND(O1362&gt;365,O1362&lt;731),+'PL2'!$O$2+1,IF(AND(O1362&gt;730,O1362&lt;1096),+'PL2'!$P$2+1,IF(AND(O1362&gt;1095,O1362&lt;1461),+'PL2'!$Q$2+1,IF(AND(O1362&gt;1460,O1362&lt;1826),+'PL2'!$R$2+1,IF(AND(O1362&gt;1825,O1362&lt;2190),+'PL2'!$S$2+1,0))))))</f>
        <v>0</v>
      </c>
      <c r="N1362" s="70">
        <f t="shared" si="67"/>
        <v>-1</v>
      </c>
      <c r="O1362" s="19" t="str">
        <f>IF(A1362&gt;'PL2'!$C$2+553,IF(A1362='PL2'!$C$2+554,1,O1361+1), "")</f>
        <v/>
      </c>
    </row>
    <row r="1363" spans="1:15" x14ac:dyDescent="0.55000000000000004">
      <c r="A1363">
        <v>1361</v>
      </c>
      <c r="B1363" s="2">
        <v>41183</v>
      </c>
      <c r="C1363">
        <v>4.2700000107288361E-2</v>
      </c>
      <c r="D1363">
        <v>21.641300201416019</v>
      </c>
      <c r="E1363">
        <v>6566.58984375</v>
      </c>
      <c r="F1363" s="20">
        <f t="shared" si="68"/>
        <v>12.956402084117716</v>
      </c>
      <c r="G1363">
        <v>12.39999961853027</v>
      </c>
      <c r="H1363">
        <v>160.65899658203119</v>
      </c>
      <c r="I1363" s="19">
        <f t="shared" si="69"/>
        <v>81425.711557544739</v>
      </c>
      <c r="K1363" s="70">
        <f t="shared" si="66"/>
        <v>-1</v>
      </c>
      <c r="L1363" s="3">
        <f>IF(AND(O1363&gt;0,O1363&lt;366),+'PL2'!$N$3+1,IF(AND(O1363&gt;365,O1363&lt;731),+'PL2'!$O$3+1,IF(AND(O1363&gt;730,O1363&lt;1096),+'PL2'!$P$3+1,IF(AND(O1363&gt;1095,O1363&lt;1461),+'PL2'!$Q$3+1,IF(AND(O1363&gt;1460,O1363&lt;3000),+'PL2'!$R$3+1,0)))))</f>
        <v>0</v>
      </c>
      <c r="M1363" s="3">
        <f>IF(AND(O1363&gt;0,O1363&lt;366),+'PL2'!$N$2+1,IF(AND(O1363&gt;365,O1363&lt;731),+'PL2'!$O$2+1,IF(AND(O1363&gt;730,O1363&lt;1096),+'PL2'!$P$2+1,IF(AND(O1363&gt;1095,O1363&lt;1461),+'PL2'!$Q$2+1,IF(AND(O1363&gt;1460,O1363&lt;1826),+'PL2'!$R$2+1,IF(AND(O1363&gt;1825,O1363&lt;2190),+'PL2'!$S$2+1,0))))))</f>
        <v>0</v>
      </c>
      <c r="N1363" s="70">
        <f t="shared" si="67"/>
        <v>-1</v>
      </c>
      <c r="O1363" s="19" t="str">
        <f>IF(A1363&gt;'PL2'!$C$2+553,IF(A1363='PL2'!$C$2+554,1,O1362+1), "")</f>
        <v/>
      </c>
    </row>
    <row r="1364" spans="1:15" x14ac:dyDescent="0.55000000000000004">
      <c r="A1364">
        <v>1362</v>
      </c>
      <c r="B1364" s="2">
        <v>41184</v>
      </c>
      <c r="C1364">
        <v>4.2700000107288361E-2</v>
      </c>
      <c r="D1364">
        <v>19.363300323486332</v>
      </c>
      <c r="E1364">
        <v>7330.4599609375</v>
      </c>
      <c r="F1364" s="20">
        <f t="shared" si="68"/>
        <v>16.165149323168023</v>
      </c>
      <c r="G1364">
        <v>12.840000152587891</v>
      </c>
      <c r="H1364">
        <v>207.5610046386719</v>
      </c>
      <c r="I1364" s="19">
        <f t="shared" si="69"/>
        <v>94123.107016976923</v>
      </c>
      <c r="K1364" s="70">
        <f t="shared" si="66"/>
        <v>-1</v>
      </c>
      <c r="L1364" s="3">
        <f>IF(AND(O1364&gt;0,O1364&lt;366),+'PL2'!$N$3+1,IF(AND(O1364&gt;365,O1364&lt;731),+'PL2'!$O$3+1,IF(AND(O1364&gt;730,O1364&lt;1096),+'PL2'!$P$3+1,IF(AND(O1364&gt;1095,O1364&lt;1461),+'PL2'!$Q$3+1,IF(AND(O1364&gt;1460,O1364&lt;3000),+'PL2'!$R$3+1,0)))))</f>
        <v>0</v>
      </c>
      <c r="M1364" s="3">
        <f>IF(AND(O1364&gt;0,O1364&lt;366),+'PL2'!$N$2+1,IF(AND(O1364&gt;365,O1364&lt;731),+'PL2'!$O$2+1,IF(AND(O1364&gt;730,O1364&lt;1096),+'PL2'!$P$2+1,IF(AND(O1364&gt;1095,O1364&lt;1461),+'PL2'!$Q$2+1,IF(AND(O1364&gt;1460,O1364&lt;1826),+'PL2'!$R$2+1,IF(AND(O1364&gt;1825,O1364&lt;2190),+'PL2'!$S$2+1,0))))))</f>
        <v>0</v>
      </c>
      <c r="N1364" s="70">
        <f t="shared" si="67"/>
        <v>-1</v>
      </c>
      <c r="O1364" s="19" t="str">
        <f>IF(A1364&gt;'PL2'!$C$2+553,IF(A1364='PL2'!$C$2+554,1,O1363+1), "")</f>
        <v/>
      </c>
    </row>
    <row r="1365" spans="1:15" x14ac:dyDescent="0.55000000000000004">
      <c r="A1365">
        <v>1363</v>
      </c>
      <c r="B1365" s="2">
        <v>41185</v>
      </c>
      <c r="C1365">
        <v>4.2800001800060272E-2</v>
      </c>
      <c r="D1365">
        <v>19.363300323486332</v>
      </c>
      <c r="E1365">
        <v>6668.39013671875</v>
      </c>
      <c r="F1365" s="20">
        <f t="shared" si="68"/>
        <v>14.739590105354498</v>
      </c>
      <c r="G1365">
        <v>12.89000034332275</v>
      </c>
      <c r="H1365">
        <v>189.99299621582031</v>
      </c>
      <c r="I1365" s="19">
        <f t="shared" si="69"/>
        <v>85955.551151714724</v>
      </c>
      <c r="K1365" s="70">
        <f t="shared" si="66"/>
        <v>-1</v>
      </c>
      <c r="L1365" s="3">
        <f>IF(AND(O1365&gt;0,O1365&lt;366),+'PL2'!$N$3+1,IF(AND(O1365&gt;365,O1365&lt;731),+'PL2'!$O$3+1,IF(AND(O1365&gt;730,O1365&lt;1096),+'PL2'!$P$3+1,IF(AND(O1365&gt;1095,O1365&lt;1461),+'PL2'!$Q$3+1,IF(AND(O1365&gt;1460,O1365&lt;3000),+'PL2'!$R$3+1,0)))))</f>
        <v>0</v>
      </c>
      <c r="M1365" s="3">
        <f>IF(AND(O1365&gt;0,O1365&lt;366),+'PL2'!$N$2+1,IF(AND(O1365&gt;365,O1365&lt;731),+'PL2'!$O$2+1,IF(AND(O1365&gt;730,O1365&lt;1096),+'PL2'!$P$2+1,IF(AND(O1365&gt;1095,O1365&lt;1461),+'PL2'!$Q$2+1,IF(AND(O1365&gt;1460,O1365&lt;1826),+'PL2'!$R$2+1,IF(AND(O1365&gt;1825,O1365&lt;2190),+'PL2'!$S$2+1,0))))))</f>
        <v>0</v>
      </c>
      <c r="N1365" s="70">
        <f t="shared" si="67"/>
        <v>-1</v>
      </c>
      <c r="O1365" s="19" t="str">
        <f>IF(A1365&gt;'PL2'!$C$2+553,IF(A1365='PL2'!$C$2+554,1,O1364+1), "")</f>
        <v/>
      </c>
    </row>
    <row r="1366" spans="1:15" x14ac:dyDescent="0.55000000000000004">
      <c r="A1366">
        <v>1364</v>
      </c>
      <c r="B1366" s="2">
        <v>41186</v>
      </c>
      <c r="C1366">
        <v>4.2800001800060272E-2</v>
      </c>
      <c r="D1366">
        <v>20.3474006652832</v>
      </c>
      <c r="E1366">
        <v>6681.31982421875</v>
      </c>
      <c r="F1366" s="20">
        <f t="shared" si="68"/>
        <v>14.053908172715527</v>
      </c>
      <c r="G1366">
        <v>12.85000038146973</v>
      </c>
      <c r="H1366">
        <v>180.59300231933591</v>
      </c>
      <c r="I1366" s="19">
        <f t="shared" si="69"/>
        <v>85854.962289932213</v>
      </c>
      <c r="K1366" s="70">
        <f t="shared" si="66"/>
        <v>-1</v>
      </c>
      <c r="L1366" s="3">
        <f>IF(AND(O1366&gt;0,O1366&lt;366),+'PL2'!$N$3+1,IF(AND(O1366&gt;365,O1366&lt;731),+'PL2'!$O$3+1,IF(AND(O1366&gt;730,O1366&lt;1096),+'PL2'!$P$3+1,IF(AND(O1366&gt;1095,O1366&lt;1461),+'PL2'!$Q$3+1,IF(AND(O1366&gt;1460,O1366&lt;3000),+'PL2'!$R$3+1,0)))))</f>
        <v>0</v>
      </c>
      <c r="M1366" s="3">
        <f>IF(AND(O1366&gt;0,O1366&lt;366),+'PL2'!$N$2+1,IF(AND(O1366&gt;365,O1366&lt;731),+'PL2'!$O$2+1,IF(AND(O1366&gt;730,O1366&lt;1096),+'PL2'!$P$2+1,IF(AND(O1366&gt;1095,O1366&lt;1461),+'PL2'!$Q$2+1,IF(AND(O1366&gt;1460,O1366&lt;1826),+'PL2'!$R$2+1,IF(AND(O1366&gt;1825,O1366&lt;2190),+'PL2'!$S$2+1,0))))))</f>
        <v>0</v>
      </c>
      <c r="N1366" s="70">
        <f t="shared" si="67"/>
        <v>-1</v>
      </c>
      <c r="O1366" s="19" t="str">
        <f>IF(A1366&gt;'PL2'!$C$2+553,IF(A1366='PL2'!$C$2+554,1,O1365+1), "")</f>
        <v/>
      </c>
    </row>
    <row r="1367" spans="1:15" x14ac:dyDescent="0.55000000000000004">
      <c r="A1367">
        <v>1365</v>
      </c>
      <c r="B1367" s="2">
        <v>41187</v>
      </c>
      <c r="C1367">
        <v>4.2800001800060272E-2</v>
      </c>
      <c r="D1367">
        <v>20.3474006652832</v>
      </c>
      <c r="E1367">
        <v>6826.60986328125</v>
      </c>
      <c r="F1367" s="20">
        <f t="shared" si="68"/>
        <v>14.359520375261658</v>
      </c>
      <c r="G1367">
        <v>12.6879997253418</v>
      </c>
      <c r="H1367">
        <v>182.1940002441406</v>
      </c>
      <c r="I1367" s="19">
        <f t="shared" si="69"/>
        <v>86616.024070328131</v>
      </c>
      <c r="K1367" s="70">
        <f t="shared" si="66"/>
        <v>-1</v>
      </c>
      <c r="L1367" s="3">
        <f>IF(AND(O1367&gt;0,O1367&lt;366),+'PL2'!$N$3+1,IF(AND(O1367&gt;365,O1367&lt;731),+'PL2'!$O$3+1,IF(AND(O1367&gt;730,O1367&lt;1096),+'PL2'!$P$3+1,IF(AND(O1367&gt;1095,O1367&lt;1461),+'PL2'!$Q$3+1,IF(AND(O1367&gt;1460,O1367&lt;3000),+'PL2'!$R$3+1,0)))))</f>
        <v>0</v>
      </c>
      <c r="M1367" s="3">
        <f>IF(AND(O1367&gt;0,O1367&lt;366),+'PL2'!$N$2+1,IF(AND(O1367&gt;365,O1367&lt;731),+'PL2'!$O$2+1,IF(AND(O1367&gt;730,O1367&lt;1096),+'PL2'!$P$2+1,IF(AND(O1367&gt;1095,O1367&lt;1461),+'PL2'!$Q$2+1,IF(AND(O1367&gt;1460,O1367&lt;1826),+'PL2'!$R$2+1,IF(AND(O1367&gt;1825,O1367&lt;2190),+'PL2'!$S$2+1,0))))))</f>
        <v>0</v>
      </c>
      <c r="N1367" s="70">
        <f t="shared" si="67"/>
        <v>-1</v>
      </c>
      <c r="O1367" s="19" t="str">
        <f>IF(A1367&gt;'PL2'!$C$2+553,IF(A1367='PL2'!$C$2+554,1,O1366+1), "")</f>
        <v/>
      </c>
    </row>
    <row r="1368" spans="1:15" x14ac:dyDescent="0.55000000000000004">
      <c r="A1368">
        <v>1366</v>
      </c>
      <c r="B1368" s="2">
        <v>41188</v>
      </c>
      <c r="C1368">
        <v>4.2899999767541892E-2</v>
      </c>
      <c r="D1368">
        <v>21.562200546264648</v>
      </c>
      <c r="E1368">
        <v>7772.33984375</v>
      </c>
      <c r="F1368" s="20">
        <f t="shared" si="68"/>
        <v>15.463791683724706</v>
      </c>
      <c r="G1368">
        <v>12.50500011444092</v>
      </c>
      <c r="H1368">
        <v>193.375</v>
      </c>
      <c r="I1368" s="19">
        <f t="shared" si="69"/>
        <v>97193.110635567471</v>
      </c>
      <c r="K1368" s="70">
        <f t="shared" si="66"/>
        <v>-1</v>
      </c>
      <c r="L1368" s="3">
        <f>IF(AND(O1368&gt;0,O1368&lt;366),+'PL2'!$N$3+1,IF(AND(O1368&gt;365,O1368&lt;731),+'PL2'!$O$3+1,IF(AND(O1368&gt;730,O1368&lt;1096),+'PL2'!$P$3+1,IF(AND(O1368&gt;1095,O1368&lt;1461),+'PL2'!$Q$3+1,IF(AND(O1368&gt;1460,O1368&lt;3000),+'PL2'!$R$3+1,0)))))</f>
        <v>0</v>
      </c>
      <c r="M1368" s="3">
        <f>IF(AND(O1368&gt;0,O1368&lt;366),+'PL2'!$N$2+1,IF(AND(O1368&gt;365,O1368&lt;731),+'PL2'!$O$2+1,IF(AND(O1368&gt;730,O1368&lt;1096),+'PL2'!$P$2+1,IF(AND(O1368&gt;1095,O1368&lt;1461),+'PL2'!$Q$2+1,IF(AND(O1368&gt;1460,O1368&lt;1826),+'PL2'!$R$2+1,IF(AND(O1368&gt;1825,O1368&lt;2190),+'PL2'!$S$2+1,0))))))</f>
        <v>0</v>
      </c>
      <c r="N1368" s="70">
        <f t="shared" si="67"/>
        <v>-1</v>
      </c>
      <c r="O1368" s="19" t="str">
        <f>IF(A1368&gt;'PL2'!$C$2+553,IF(A1368='PL2'!$C$2+554,1,O1367+1), "")</f>
        <v/>
      </c>
    </row>
    <row r="1369" spans="1:15" x14ac:dyDescent="0.55000000000000004">
      <c r="A1369">
        <v>1367</v>
      </c>
      <c r="B1369" s="2">
        <v>41189</v>
      </c>
      <c r="C1369">
        <v>4.2899999767541892E-2</v>
      </c>
      <c r="D1369">
        <v>21.562200546264648</v>
      </c>
      <c r="E1369">
        <v>6276.43017578125</v>
      </c>
      <c r="F1369" s="20">
        <f t="shared" si="68"/>
        <v>12.487540522790189</v>
      </c>
      <c r="G1369">
        <v>11.80000019073486</v>
      </c>
      <c r="H1369">
        <v>147.3529968261719</v>
      </c>
      <c r="I1369" s="19">
        <f t="shared" si="69"/>
        <v>74061.877271352772</v>
      </c>
      <c r="K1369" s="70">
        <f t="shared" si="66"/>
        <v>-1</v>
      </c>
      <c r="L1369" s="3">
        <f>IF(AND(O1369&gt;0,O1369&lt;366),+'PL2'!$N$3+1,IF(AND(O1369&gt;365,O1369&lt;731),+'PL2'!$O$3+1,IF(AND(O1369&gt;730,O1369&lt;1096),+'PL2'!$P$3+1,IF(AND(O1369&gt;1095,O1369&lt;1461),+'PL2'!$Q$3+1,IF(AND(O1369&gt;1460,O1369&lt;3000),+'PL2'!$R$3+1,0)))))</f>
        <v>0</v>
      </c>
      <c r="M1369" s="3">
        <f>IF(AND(O1369&gt;0,O1369&lt;366),+'PL2'!$N$2+1,IF(AND(O1369&gt;365,O1369&lt;731),+'PL2'!$O$2+1,IF(AND(O1369&gt;730,O1369&lt;1096),+'PL2'!$P$2+1,IF(AND(O1369&gt;1095,O1369&lt;1461),+'PL2'!$Q$2+1,IF(AND(O1369&gt;1460,O1369&lt;1826),+'PL2'!$R$2+1,IF(AND(O1369&gt;1825,O1369&lt;2190),+'PL2'!$S$2+1,0))))))</f>
        <v>0</v>
      </c>
      <c r="N1369" s="70">
        <f t="shared" si="67"/>
        <v>-1</v>
      </c>
      <c r="O1369" s="19" t="str">
        <f>IF(A1369&gt;'PL2'!$C$2+553,IF(A1369='PL2'!$C$2+554,1,O1368+1), "")</f>
        <v/>
      </c>
    </row>
    <row r="1370" spans="1:15" x14ac:dyDescent="0.55000000000000004">
      <c r="A1370">
        <v>1368</v>
      </c>
      <c r="B1370" s="2">
        <v>41190</v>
      </c>
      <c r="C1370">
        <v>4.2899999767541892E-2</v>
      </c>
      <c r="D1370">
        <v>25.206499099731449</v>
      </c>
      <c r="E1370">
        <v>8927.240234375</v>
      </c>
      <c r="F1370" s="20">
        <f t="shared" si="68"/>
        <v>15.193645196986454</v>
      </c>
      <c r="G1370">
        <v>11.77810001373291</v>
      </c>
      <c r="H1370">
        <v>178.9519958496094</v>
      </c>
      <c r="I1370" s="19">
        <f t="shared" si="69"/>
        <v>105145.92832708918</v>
      </c>
      <c r="K1370" s="70">
        <f t="shared" si="66"/>
        <v>-1</v>
      </c>
      <c r="L1370" s="3">
        <f>IF(AND(O1370&gt;0,O1370&lt;366),+'PL2'!$N$3+1,IF(AND(O1370&gt;365,O1370&lt;731),+'PL2'!$O$3+1,IF(AND(O1370&gt;730,O1370&lt;1096),+'PL2'!$P$3+1,IF(AND(O1370&gt;1095,O1370&lt;1461),+'PL2'!$Q$3+1,IF(AND(O1370&gt;1460,O1370&lt;3000),+'PL2'!$R$3+1,0)))))</f>
        <v>0</v>
      </c>
      <c r="M1370" s="3">
        <f>IF(AND(O1370&gt;0,O1370&lt;366),+'PL2'!$N$2+1,IF(AND(O1370&gt;365,O1370&lt;731),+'PL2'!$O$2+1,IF(AND(O1370&gt;730,O1370&lt;1096),+'PL2'!$P$2+1,IF(AND(O1370&gt;1095,O1370&lt;1461),+'PL2'!$Q$2+1,IF(AND(O1370&gt;1460,O1370&lt;1826),+'PL2'!$R$2+1,IF(AND(O1370&gt;1825,O1370&lt;2190),+'PL2'!$S$2+1,0))))))</f>
        <v>0</v>
      </c>
      <c r="N1370" s="70">
        <f t="shared" si="67"/>
        <v>-1</v>
      </c>
      <c r="O1370" s="19" t="str">
        <f>IF(A1370&gt;'PL2'!$C$2+553,IF(A1370='PL2'!$C$2+554,1,O1369+1), "")</f>
        <v/>
      </c>
    </row>
    <row r="1371" spans="1:15" x14ac:dyDescent="0.55000000000000004">
      <c r="A1371">
        <v>1369</v>
      </c>
      <c r="B1371" s="2">
        <v>41191</v>
      </c>
      <c r="C1371">
        <v>4.3000001460313797E-2</v>
      </c>
      <c r="D1371">
        <v>25.206499099731449</v>
      </c>
      <c r="E1371">
        <v>7125.740234375</v>
      </c>
      <c r="F1371" s="20">
        <f t="shared" si="68"/>
        <v>12.155866598991775</v>
      </c>
      <c r="G1371">
        <v>11.89500045776367</v>
      </c>
      <c r="H1371">
        <v>144.593994140625</v>
      </c>
      <c r="I1371" s="19">
        <f t="shared" si="69"/>
        <v>84760.683349795625</v>
      </c>
      <c r="K1371" s="70">
        <f t="shared" si="66"/>
        <v>-1</v>
      </c>
      <c r="L1371" s="3">
        <f>IF(AND(O1371&gt;0,O1371&lt;366),+'PL2'!$N$3+1,IF(AND(O1371&gt;365,O1371&lt;731),+'PL2'!$O$3+1,IF(AND(O1371&gt;730,O1371&lt;1096),+'PL2'!$P$3+1,IF(AND(O1371&gt;1095,O1371&lt;1461),+'PL2'!$Q$3+1,IF(AND(O1371&gt;1460,O1371&lt;3000),+'PL2'!$R$3+1,0)))))</f>
        <v>0</v>
      </c>
      <c r="M1371" s="3">
        <f>IF(AND(O1371&gt;0,O1371&lt;366),+'PL2'!$N$2+1,IF(AND(O1371&gt;365,O1371&lt;731),+'PL2'!$O$2+1,IF(AND(O1371&gt;730,O1371&lt;1096),+'PL2'!$P$2+1,IF(AND(O1371&gt;1095,O1371&lt;1461),+'PL2'!$Q$2+1,IF(AND(O1371&gt;1460,O1371&lt;1826),+'PL2'!$R$2+1,IF(AND(O1371&gt;1825,O1371&lt;2190),+'PL2'!$S$2+1,0))))))</f>
        <v>0</v>
      </c>
      <c r="N1371" s="70">
        <f t="shared" si="67"/>
        <v>-1</v>
      </c>
      <c r="O1371" s="19" t="str">
        <f>IF(A1371&gt;'PL2'!$C$2+553,IF(A1371='PL2'!$C$2+554,1,O1370+1), "")</f>
        <v/>
      </c>
    </row>
    <row r="1372" spans="1:15" x14ac:dyDescent="0.55000000000000004">
      <c r="A1372">
        <v>1370</v>
      </c>
      <c r="B1372" s="2">
        <v>41192</v>
      </c>
      <c r="C1372">
        <v>4.3000001460313797E-2</v>
      </c>
      <c r="D1372">
        <v>22.62509918212891</v>
      </c>
      <c r="E1372">
        <v>7473.43994140625</v>
      </c>
      <c r="F1372" s="20">
        <f t="shared" si="68"/>
        <v>14.203603078472694</v>
      </c>
      <c r="G1372">
        <v>12.11999988555908</v>
      </c>
      <c r="H1372">
        <v>172.14799499511719</v>
      </c>
      <c r="I1372" s="19">
        <f t="shared" si="69"/>
        <v>90578.091234576408</v>
      </c>
      <c r="K1372" s="70">
        <f t="shared" si="66"/>
        <v>-1</v>
      </c>
      <c r="L1372" s="3">
        <f>IF(AND(O1372&gt;0,O1372&lt;366),+'PL2'!$N$3+1,IF(AND(O1372&gt;365,O1372&lt;731),+'PL2'!$O$3+1,IF(AND(O1372&gt;730,O1372&lt;1096),+'PL2'!$P$3+1,IF(AND(O1372&gt;1095,O1372&lt;1461),+'PL2'!$Q$3+1,IF(AND(O1372&gt;1460,O1372&lt;3000),+'PL2'!$R$3+1,0)))))</f>
        <v>0</v>
      </c>
      <c r="M1372" s="3">
        <f>IF(AND(O1372&gt;0,O1372&lt;366),+'PL2'!$N$2+1,IF(AND(O1372&gt;365,O1372&lt;731),+'PL2'!$O$2+1,IF(AND(O1372&gt;730,O1372&lt;1096),+'PL2'!$P$2+1,IF(AND(O1372&gt;1095,O1372&lt;1461),+'PL2'!$Q$2+1,IF(AND(O1372&gt;1460,O1372&lt;1826),+'PL2'!$R$2+1,IF(AND(O1372&gt;1825,O1372&lt;2190),+'PL2'!$S$2+1,0))))))</f>
        <v>0</v>
      </c>
      <c r="N1372" s="70">
        <f t="shared" si="67"/>
        <v>-1</v>
      </c>
      <c r="O1372" s="19" t="str">
        <f>IF(A1372&gt;'PL2'!$C$2+553,IF(A1372='PL2'!$C$2+554,1,O1371+1), "")</f>
        <v/>
      </c>
    </row>
    <row r="1373" spans="1:15" x14ac:dyDescent="0.55000000000000004">
      <c r="A1373">
        <v>1371</v>
      </c>
      <c r="B1373" s="2">
        <v>41193</v>
      </c>
      <c r="C1373">
        <v>4.3000001460313797E-2</v>
      </c>
      <c r="D1373">
        <v>22.62509918212891</v>
      </c>
      <c r="E1373">
        <v>6922.5400390625</v>
      </c>
      <c r="F1373" s="20">
        <f t="shared" si="68"/>
        <v>13.156593453693715</v>
      </c>
      <c r="G1373">
        <v>12.02999973297119</v>
      </c>
      <c r="H1373">
        <v>158.27400207519531</v>
      </c>
      <c r="I1373" s="19">
        <f t="shared" si="69"/>
        <v>83278.154821404241</v>
      </c>
      <c r="K1373" s="70">
        <f t="shared" si="66"/>
        <v>-1</v>
      </c>
      <c r="L1373" s="3">
        <f>IF(AND(O1373&gt;0,O1373&lt;366),+'PL2'!$N$3+1,IF(AND(O1373&gt;365,O1373&lt;731),+'PL2'!$O$3+1,IF(AND(O1373&gt;730,O1373&lt;1096),+'PL2'!$P$3+1,IF(AND(O1373&gt;1095,O1373&lt;1461),+'PL2'!$Q$3+1,IF(AND(O1373&gt;1460,O1373&lt;3000),+'PL2'!$R$3+1,0)))))</f>
        <v>0</v>
      </c>
      <c r="M1373" s="3">
        <f>IF(AND(O1373&gt;0,O1373&lt;366),+'PL2'!$N$2+1,IF(AND(O1373&gt;365,O1373&lt;731),+'PL2'!$O$2+1,IF(AND(O1373&gt;730,O1373&lt;1096),+'PL2'!$P$2+1,IF(AND(O1373&gt;1095,O1373&lt;1461),+'PL2'!$Q$2+1,IF(AND(O1373&gt;1460,O1373&lt;1826),+'PL2'!$R$2+1,IF(AND(O1373&gt;1825,O1373&lt;2190),+'PL2'!$S$2+1,0))))))</f>
        <v>0</v>
      </c>
      <c r="N1373" s="70">
        <f t="shared" si="67"/>
        <v>-1</v>
      </c>
      <c r="O1373" s="19" t="str">
        <f>IF(A1373&gt;'PL2'!$C$2+553,IF(A1373='PL2'!$C$2+554,1,O1372+1), "")</f>
        <v/>
      </c>
    </row>
    <row r="1374" spans="1:15" x14ac:dyDescent="0.55000000000000004">
      <c r="A1374">
        <v>1372</v>
      </c>
      <c r="B1374" s="2">
        <v>41194</v>
      </c>
      <c r="C1374">
        <v>4.309999942779541E-2</v>
      </c>
      <c r="D1374">
        <v>22.928800582885739</v>
      </c>
      <c r="E1374">
        <v>7470.4501953125</v>
      </c>
      <c r="F1374" s="20">
        <f t="shared" si="68"/>
        <v>14.042444042348597</v>
      </c>
      <c r="G1374">
        <v>12</v>
      </c>
      <c r="H1374">
        <v>168.5090026855469</v>
      </c>
      <c r="I1374" s="19">
        <f t="shared" si="69"/>
        <v>89645.40234375</v>
      </c>
      <c r="K1374" s="70">
        <f t="shared" si="66"/>
        <v>-1</v>
      </c>
      <c r="L1374" s="3">
        <f>IF(AND(O1374&gt;0,O1374&lt;366),+'PL2'!$N$3+1,IF(AND(O1374&gt;365,O1374&lt;731),+'PL2'!$O$3+1,IF(AND(O1374&gt;730,O1374&lt;1096),+'PL2'!$P$3+1,IF(AND(O1374&gt;1095,O1374&lt;1461),+'PL2'!$Q$3+1,IF(AND(O1374&gt;1460,O1374&lt;3000),+'PL2'!$R$3+1,0)))))</f>
        <v>0</v>
      </c>
      <c r="M1374" s="3">
        <f>IF(AND(O1374&gt;0,O1374&lt;366),+'PL2'!$N$2+1,IF(AND(O1374&gt;365,O1374&lt;731),+'PL2'!$O$2+1,IF(AND(O1374&gt;730,O1374&lt;1096),+'PL2'!$P$2+1,IF(AND(O1374&gt;1095,O1374&lt;1461),+'PL2'!$Q$2+1,IF(AND(O1374&gt;1460,O1374&lt;1826),+'PL2'!$R$2+1,IF(AND(O1374&gt;1825,O1374&lt;2190),+'PL2'!$S$2+1,0))))))</f>
        <v>0</v>
      </c>
      <c r="N1374" s="70">
        <f t="shared" si="67"/>
        <v>-1</v>
      </c>
      <c r="O1374" s="19" t="str">
        <f>IF(A1374&gt;'PL2'!$C$2+553,IF(A1374='PL2'!$C$2+554,1,O1373+1), "")</f>
        <v/>
      </c>
    </row>
    <row r="1375" spans="1:15" x14ac:dyDescent="0.55000000000000004">
      <c r="A1375">
        <v>1373</v>
      </c>
      <c r="B1375" s="2">
        <v>41195</v>
      </c>
      <c r="C1375">
        <v>4.309999942779541E-2</v>
      </c>
      <c r="D1375">
        <v>22.928800582885739</v>
      </c>
      <c r="E1375">
        <v>7421.0400390625</v>
      </c>
      <c r="F1375" s="20">
        <f t="shared" si="68"/>
        <v>13.94956619213554</v>
      </c>
      <c r="G1375">
        <v>11.86100006103516</v>
      </c>
      <c r="H1375">
        <v>165.45599365234381</v>
      </c>
      <c r="I1375" s="19">
        <f t="shared" si="69"/>
        <v>88020.95635626468</v>
      </c>
      <c r="K1375" s="70">
        <f t="shared" si="66"/>
        <v>-1</v>
      </c>
      <c r="L1375" s="3">
        <f>IF(AND(O1375&gt;0,O1375&lt;366),+'PL2'!$N$3+1,IF(AND(O1375&gt;365,O1375&lt;731),+'PL2'!$O$3+1,IF(AND(O1375&gt;730,O1375&lt;1096),+'PL2'!$P$3+1,IF(AND(O1375&gt;1095,O1375&lt;1461),+'PL2'!$Q$3+1,IF(AND(O1375&gt;1460,O1375&lt;3000),+'PL2'!$R$3+1,0)))))</f>
        <v>0</v>
      </c>
      <c r="M1375" s="3">
        <f>IF(AND(O1375&gt;0,O1375&lt;366),+'PL2'!$N$2+1,IF(AND(O1375&gt;365,O1375&lt;731),+'PL2'!$O$2+1,IF(AND(O1375&gt;730,O1375&lt;1096),+'PL2'!$P$2+1,IF(AND(O1375&gt;1095,O1375&lt;1461),+'PL2'!$Q$2+1,IF(AND(O1375&gt;1460,O1375&lt;1826),+'PL2'!$R$2+1,IF(AND(O1375&gt;1825,O1375&lt;2190),+'PL2'!$S$2+1,0))))))</f>
        <v>0</v>
      </c>
      <c r="N1375" s="70">
        <f t="shared" si="67"/>
        <v>-1</v>
      </c>
      <c r="O1375" s="19" t="str">
        <f>IF(A1375&gt;'PL2'!$C$2+553,IF(A1375='PL2'!$C$2+554,1,O1374+1), "")</f>
        <v/>
      </c>
    </row>
    <row r="1376" spans="1:15" x14ac:dyDescent="0.55000000000000004">
      <c r="A1376">
        <v>1374</v>
      </c>
      <c r="B1376" s="2">
        <v>41196</v>
      </c>
      <c r="C1376">
        <v>4.309999942779541E-2</v>
      </c>
      <c r="D1376">
        <v>20.954799652099609</v>
      </c>
      <c r="E1376">
        <v>6367.1201171875</v>
      </c>
      <c r="F1376" s="20">
        <f t="shared" si="68"/>
        <v>13.09594355296017</v>
      </c>
      <c r="G1376">
        <v>11.738900184631349</v>
      </c>
      <c r="H1376">
        <v>153.73199462890619</v>
      </c>
      <c r="I1376" s="19">
        <f t="shared" si="69"/>
        <v>74742.987519222326</v>
      </c>
      <c r="K1376" s="70">
        <f t="shared" si="66"/>
        <v>-1</v>
      </c>
      <c r="L1376" s="3">
        <f>IF(AND(O1376&gt;0,O1376&lt;366),+'PL2'!$N$3+1,IF(AND(O1376&gt;365,O1376&lt;731),+'PL2'!$O$3+1,IF(AND(O1376&gt;730,O1376&lt;1096),+'PL2'!$P$3+1,IF(AND(O1376&gt;1095,O1376&lt;1461),+'PL2'!$Q$3+1,IF(AND(O1376&gt;1460,O1376&lt;3000),+'PL2'!$R$3+1,0)))))</f>
        <v>0</v>
      </c>
      <c r="M1376" s="3">
        <f>IF(AND(O1376&gt;0,O1376&lt;366),+'PL2'!$N$2+1,IF(AND(O1376&gt;365,O1376&lt;731),+'PL2'!$O$2+1,IF(AND(O1376&gt;730,O1376&lt;1096),+'PL2'!$P$2+1,IF(AND(O1376&gt;1095,O1376&lt;1461),+'PL2'!$Q$2+1,IF(AND(O1376&gt;1460,O1376&lt;1826),+'PL2'!$R$2+1,IF(AND(O1376&gt;1825,O1376&lt;2190),+'PL2'!$S$2+1,0))))))</f>
        <v>0</v>
      </c>
      <c r="N1376" s="70">
        <f t="shared" si="67"/>
        <v>-1</v>
      </c>
      <c r="O1376" s="19" t="str">
        <f>IF(A1376&gt;'PL2'!$C$2+553,IF(A1376='PL2'!$C$2+554,1,O1375+1), "")</f>
        <v/>
      </c>
    </row>
    <row r="1377" spans="1:15" x14ac:dyDescent="0.55000000000000004">
      <c r="A1377">
        <v>1375</v>
      </c>
      <c r="B1377" s="2">
        <v>41197</v>
      </c>
      <c r="C1377">
        <v>4.3200001120567322E-2</v>
      </c>
      <c r="D1377">
        <v>20.954799652099609</v>
      </c>
      <c r="E1377">
        <v>8471.7197265625</v>
      </c>
      <c r="F1377" s="20">
        <f t="shared" si="68"/>
        <v>17.465130077918083</v>
      </c>
      <c r="G1377">
        <v>11.838100433349609</v>
      </c>
      <c r="H1377">
        <v>206.7539978027344</v>
      </c>
      <c r="I1377" s="19">
        <f t="shared" si="69"/>
        <v>100289.06896623597</v>
      </c>
      <c r="K1377" s="70">
        <f t="shared" si="66"/>
        <v>-1</v>
      </c>
      <c r="L1377" s="3">
        <f>IF(AND(O1377&gt;0,O1377&lt;366),+'PL2'!$N$3+1,IF(AND(O1377&gt;365,O1377&lt;731),+'PL2'!$O$3+1,IF(AND(O1377&gt;730,O1377&lt;1096),+'PL2'!$P$3+1,IF(AND(O1377&gt;1095,O1377&lt;1461),+'PL2'!$Q$3+1,IF(AND(O1377&gt;1460,O1377&lt;3000),+'PL2'!$R$3+1,0)))))</f>
        <v>0</v>
      </c>
      <c r="M1377" s="3">
        <f>IF(AND(O1377&gt;0,O1377&lt;366),+'PL2'!$N$2+1,IF(AND(O1377&gt;365,O1377&lt;731),+'PL2'!$O$2+1,IF(AND(O1377&gt;730,O1377&lt;1096),+'PL2'!$P$2+1,IF(AND(O1377&gt;1095,O1377&lt;1461),+'PL2'!$Q$2+1,IF(AND(O1377&gt;1460,O1377&lt;1826),+'PL2'!$R$2+1,IF(AND(O1377&gt;1825,O1377&lt;2190),+'PL2'!$S$2+1,0))))))</f>
        <v>0</v>
      </c>
      <c r="N1377" s="70">
        <f t="shared" si="67"/>
        <v>-1</v>
      </c>
      <c r="O1377" s="19" t="str">
        <f>IF(A1377&gt;'PL2'!$C$2+553,IF(A1377='PL2'!$C$2+554,1,O1376+1), "")</f>
        <v/>
      </c>
    </row>
    <row r="1378" spans="1:15" x14ac:dyDescent="0.55000000000000004">
      <c r="A1378">
        <v>1376</v>
      </c>
      <c r="B1378" s="2">
        <v>41198</v>
      </c>
      <c r="C1378">
        <v>4.3200001120567322E-2</v>
      </c>
      <c r="D1378">
        <v>23.080600738525391</v>
      </c>
      <c r="E1378">
        <v>7775.009765625</v>
      </c>
      <c r="F1378" s="20">
        <f t="shared" si="68"/>
        <v>14.552499494815191</v>
      </c>
      <c r="G1378">
        <v>11.8499002456665</v>
      </c>
      <c r="H1378">
        <v>172.44599914550781</v>
      </c>
      <c r="I1378" s="19">
        <f t="shared" si="69"/>
        <v>92133.090131739125</v>
      </c>
      <c r="K1378" s="70">
        <f t="shared" si="66"/>
        <v>-1</v>
      </c>
      <c r="L1378" s="3">
        <f>IF(AND(O1378&gt;0,O1378&lt;366),+'PL2'!$N$3+1,IF(AND(O1378&gt;365,O1378&lt;731),+'PL2'!$O$3+1,IF(AND(O1378&gt;730,O1378&lt;1096),+'PL2'!$P$3+1,IF(AND(O1378&gt;1095,O1378&lt;1461),+'PL2'!$Q$3+1,IF(AND(O1378&gt;1460,O1378&lt;3000),+'PL2'!$R$3+1,0)))))</f>
        <v>0</v>
      </c>
      <c r="M1378" s="3">
        <f>IF(AND(O1378&gt;0,O1378&lt;366),+'PL2'!$N$2+1,IF(AND(O1378&gt;365,O1378&lt;731),+'PL2'!$O$2+1,IF(AND(O1378&gt;730,O1378&lt;1096),+'PL2'!$P$2+1,IF(AND(O1378&gt;1095,O1378&lt;1461),+'PL2'!$Q$2+1,IF(AND(O1378&gt;1460,O1378&lt;1826),+'PL2'!$R$2+1,IF(AND(O1378&gt;1825,O1378&lt;2190),+'PL2'!$S$2+1,0))))))</f>
        <v>0</v>
      </c>
      <c r="N1378" s="70">
        <f t="shared" si="67"/>
        <v>-1</v>
      </c>
      <c r="O1378" s="19" t="str">
        <f>IF(A1378&gt;'PL2'!$C$2+553,IF(A1378='PL2'!$C$2+554,1,O1377+1), "")</f>
        <v/>
      </c>
    </row>
    <row r="1379" spans="1:15" x14ac:dyDescent="0.55000000000000004">
      <c r="A1379">
        <v>1377</v>
      </c>
      <c r="B1379" s="2">
        <v>41199</v>
      </c>
      <c r="C1379">
        <v>4.3200001120567322E-2</v>
      </c>
      <c r="D1379">
        <v>23.080600738525391</v>
      </c>
      <c r="E1379">
        <v>7166.77001953125</v>
      </c>
      <c r="F1379" s="20">
        <f t="shared" si="68"/>
        <v>13.414056089008833</v>
      </c>
      <c r="G1379">
        <v>11.810000419616699</v>
      </c>
      <c r="H1379">
        <v>158.41999816894531</v>
      </c>
      <c r="I1379" s="19">
        <f t="shared" si="69"/>
        <v>84639.556937960442</v>
      </c>
      <c r="K1379" s="70">
        <f t="shared" si="66"/>
        <v>-1</v>
      </c>
      <c r="L1379" s="3">
        <f>IF(AND(O1379&gt;0,O1379&lt;366),+'PL2'!$N$3+1,IF(AND(O1379&gt;365,O1379&lt;731),+'PL2'!$O$3+1,IF(AND(O1379&gt;730,O1379&lt;1096),+'PL2'!$P$3+1,IF(AND(O1379&gt;1095,O1379&lt;1461),+'PL2'!$Q$3+1,IF(AND(O1379&gt;1460,O1379&lt;3000),+'PL2'!$R$3+1,0)))))</f>
        <v>0</v>
      </c>
      <c r="M1379" s="3">
        <f>IF(AND(O1379&gt;0,O1379&lt;366),+'PL2'!$N$2+1,IF(AND(O1379&gt;365,O1379&lt;731),+'PL2'!$O$2+1,IF(AND(O1379&gt;730,O1379&lt;1096),+'PL2'!$P$2+1,IF(AND(O1379&gt;1095,O1379&lt;1461),+'PL2'!$Q$2+1,IF(AND(O1379&gt;1460,O1379&lt;1826),+'PL2'!$R$2+1,IF(AND(O1379&gt;1825,O1379&lt;2190),+'PL2'!$S$2+1,0))))))</f>
        <v>0</v>
      </c>
      <c r="N1379" s="70">
        <f t="shared" si="67"/>
        <v>-1</v>
      </c>
      <c r="O1379" s="19" t="str">
        <f>IF(A1379&gt;'PL2'!$C$2+553,IF(A1379='PL2'!$C$2+554,1,O1378+1), "")</f>
        <v/>
      </c>
    </row>
    <row r="1380" spans="1:15" x14ac:dyDescent="0.55000000000000004">
      <c r="A1380">
        <v>1378</v>
      </c>
      <c r="B1380" s="2">
        <v>41200</v>
      </c>
      <c r="C1380">
        <v>4.3299999088048928E-2</v>
      </c>
      <c r="D1380">
        <v>23.672500610351559</v>
      </c>
      <c r="E1380">
        <v>7867.02978515625</v>
      </c>
      <c r="F1380" s="20">
        <f t="shared" si="68"/>
        <v>14.389792955542795</v>
      </c>
      <c r="G1380">
        <v>11.93980026245117</v>
      </c>
      <c r="H1380">
        <v>171.8110046386719</v>
      </c>
      <c r="I1380" s="19">
        <f t="shared" si="69"/>
        <v>93930.764293519765</v>
      </c>
      <c r="K1380" s="70">
        <f t="shared" si="66"/>
        <v>-1</v>
      </c>
      <c r="L1380" s="3">
        <f>IF(AND(O1380&gt;0,O1380&lt;366),+'PL2'!$N$3+1,IF(AND(O1380&gt;365,O1380&lt;731),+'PL2'!$O$3+1,IF(AND(O1380&gt;730,O1380&lt;1096),+'PL2'!$P$3+1,IF(AND(O1380&gt;1095,O1380&lt;1461),+'PL2'!$Q$3+1,IF(AND(O1380&gt;1460,O1380&lt;3000),+'PL2'!$R$3+1,0)))))</f>
        <v>0</v>
      </c>
      <c r="M1380" s="3">
        <f>IF(AND(O1380&gt;0,O1380&lt;366),+'PL2'!$N$2+1,IF(AND(O1380&gt;365,O1380&lt;731),+'PL2'!$O$2+1,IF(AND(O1380&gt;730,O1380&lt;1096),+'PL2'!$P$2+1,IF(AND(O1380&gt;1095,O1380&lt;1461),+'PL2'!$Q$2+1,IF(AND(O1380&gt;1460,O1380&lt;1826),+'PL2'!$R$2+1,IF(AND(O1380&gt;1825,O1380&lt;2190),+'PL2'!$S$2+1,0))))))</f>
        <v>0</v>
      </c>
      <c r="N1380" s="70">
        <f t="shared" si="67"/>
        <v>-1</v>
      </c>
      <c r="O1380" s="19" t="str">
        <f>IF(A1380&gt;'PL2'!$C$2+553,IF(A1380='PL2'!$C$2+554,1,O1379+1), "")</f>
        <v/>
      </c>
    </row>
    <row r="1381" spans="1:15" x14ac:dyDescent="0.55000000000000004">
      <c r="A1381">
        <v>1379</v>
      </c>
      <c r="B1381" s="2">
        <v>41201</v>
      </c>
      <c r="C1381">
        <v>4.3299999088048928E-2</v>
      </c>
      <c r="D1381">
        <v>23.672500610351559</v>
      </c>
      <c r="E1381">
        <v>6765.77001953125</v>
      </c>
      <c r="F1381" s="20">
        <f t="shared" si="68"/>
        <v>12.375449492967663</v>
      </c>
      <c r="G1381">
        <v>11.74009990692139</v>
      </c>
      <c r="H1381">
        <v>145.28900146484381</v>
      </c>
      <c r="I1381" s="19">
        <f t="shared" si="69"/>
        <v>79430.815976550366</v>
      </c>
      <c r="K1381" s="70">
        <f t="shared" si="66"/>
        <v>-1</v>
      </c>
      <c r="L1381" s="3">
        <f>IF(AND(O1381&gt;0,O1381&lt;366),+'PL2'!$N$3+1,IF(AND(O1381&gt;365,O1381&lt;731),+'PL2'!$O$3+1,IF(AND(O1381&gt;730,O1381&lt;1096),+'PL2'!$P$3+1,IF(AND(O1381&gt;1095,O1381&lt;1461),+'PL2'!$Q$3+1,IF(AND(O1381&gt;1460,O1381&lt;3000),+'PL2'!$R$3+1,0)))))</f>
        <v>0</v>
      </c>
      <c r="M1381" s="3">
        <f>IF(AND(O1381&gt;0,O1381&lt;366),+'PL2'!$N$2+1,IF(AND(O1381&gt;365,O1381&lt;731),+'PL2'!$O$2+1,IF(AND(O1381&gt;730,O1381&lt;1096),+'PL2'!$P$2+1,IF(AND(O1381&gt;1095,O1381&lt;1461),+'PL2'!$Q$2+1,IF(AND(O1381&gt;1460,O1381&lt;1826),+'PL2'!$R$2+1,IF(AND(O1381&gt;1825,O1381&lt;2190),+'PL2'!$S$2+1,0))))))</f>
        <v>0</v>
      </c>
      <c r="N1381" s="70">
        <f t="shared" si="67"/>
        <v>-1</v>
      </c>
      <c r="O1381" s="19" t="str">
        <f>IF(A1381&gt;'PL2'!$C$2+553,IF(A1381='PL2'!$C$2+554,1,O1380+1), "")</f>
        <v/>
      </c>
    </row>
    <row r="1382" spans="1:15" x14ac:dyDescent="0.55000000000000004">
      <c r="A1382">
        <v>1380</v>
      </c>
      <c r="B1382" s="2">
        <v>41202</v>
      </c>
      <c r="C1382">
        <v>4.3299999088048928E-2</v>
      </c>
      <c r="D1382">
        <v>21.076200485229489</v>
      </c>
      <c r="E1382">
        <v>7917.9599609375</v>
      </c>
      <c r="F1382" s="20">
        <f t="shared" si="68"/>
        <v>16.267052466504783</v>
      </c>
      <c r="G1382">
        <v>11.73989963531494</v>
      </c>
      <c r="H1382">
        <v>190.9739990234375</v>
      </c>
      <c r="I1382" s="19">
        <f t="shared" si="69"/>
        <v>92956.055257848449</v>
      </c>
      <c r="K1382" s="70">
        <f t="shared" si="66"/>
        <v>-1</v>
      </c>
      <c r="L1382" s="3">
        <f>IF(AND(O1382&gt;0,O1382&lt;366),+'PL2'!$N$3+1,IF(AND(O1382&gt;365,O1382&lt;731),+'PL2'!$O$3+1,IF(AND(O1382&gt;730,O1382&lt;1096),+'PL2'!$P$3+1,IF(AND(O1382&gt;1095,O1382&lt;1461),+'PL2'!$Q$3+1,IF(AND(O1382&gt;1460,O1382&lt;3000),+'PL2'!$R$3+1,0)))))</f>
        <v>0</v>
      </c>
      <c r="M1382" s="3">
        <f>IF(AND(O1382&gt;0,O1382&lt;366),+'PL2'!$N$2+1,IF(AND(O1382&gt;365,O1382&lt;731),+'PL2'!$O$2+1,IF(AND(O1382&gt;730,O1382&lt;1096),+'PL2'!$P$2+1,IF(AND(O1382&gt;1095,O1382&lt;1461),+'PL2'!$Q$2+1,IF(AND(O1382&gt;1460,O1382&lt;1826),+'PL2'!$R$2+1,IF(AND(O1382&gt;1825,O1382&lt;2190),+'PL2'!$S$2+1,0))))))</f>
        <v>0</v>
      </c>
      <c r="N1382" s="70">
        <f t="shared" si="67"/>
        <v>-1</v>
      </c>
      <c r="O1382" s="19" t="str">
        <f>IF(A1382&gt;'PL2'!$C$2+553,IF(A1382='PL2'!$C$2+554,1,O1381+1), "")</f>
        <v/>
      </c>
    </row>
    <row r="1383" spans="1:15" x14ac:dyDescent="0.55000000000000004">
      <c r="A1383">
        <v>1381</v>
      </c>
      <c r="B1383" s="2">
        <v>41203</v>
      </c>
      <c r="C1383">
        <v>4.3400000780820847E-2</v>
      </c>
      <c r="D1383">
        <v>21.076200485229489</v>
      </c>
      <c r="E1383">
        <v>8074.77978515625</v>
      </c>
      <c r="F1383" s="20">
        <f t="shared" si="68"/>
        <v>16.627543907941799</v>
      </c>
      <c r="G1383">
        <v>11.631099700927731</v>
      </c>
      <c r="H1383">
        <v>193.3970031738281</v>
      </c>
      <c r="I1383" s="19">
        <f t="shared" si="69"/>
        <v>93918.568744188146</v>
      </c>
      <c r="K1383" s="70">
        <f t="shared" si="66"/>
        <v>-1</v>
      </c>
      <c r="L1383" s="3">
        <f>IF(AND(O1383&gt;0,O1383&lt;366),+'PL2'!$N$3+1,IF(AND(O1383&gt;365,O1383&lt;731),+'PL2'!$O$3+1,IF(AND(O1383&gt;730,O1383&lt;1096),+'PL2'!$P$3+1,IF(AND(O1383&gt;1095,O1383&lt;1461),+'PL2'!$Q$3+1,IF(AND(O1383&gt;1460,O1383&lt;3000),+'PL2'!$R$3+1,0)))))</f>
        <v>0</v>
      </c>
      <c r="M1383" s="3">
        <f>IF(AND(O1383&gt;0,O1383&lt;366),+'PL2'!$N$2+1,IF(AND(O1383&gt;365,O1383&lt;731),+'PL2'!$O$2+1,IF(AND(O1383&gt;730,O1383&lt;1096),+'PL2'!$P$2+1,IF(AND(O1383&gt;1095,O1383&lt;1461),+'PL2'!$Q$2+1,IF(AND(O1383&gt;1460,O1383&lt;1826),+'PL2'!$R$2+1,IF(AND(O1383&gt;1825,O1383&lt;2190),+'PL2'!$S$2+1,0))))))</f>
        <v>0</v>
      </c>
      <c r="N1383" s="70">
        <f t="shared" si="67"/>
        <v>-1</v>
      </c>
      <c r="O1383" s="19" t="str">
        <f>IF(A1383&gt;'PL2'!$C$2+553,IF(A1383='PL2'!$C$2+554,1,O1382+1), "")</f>
        <v/>
      </c>
    </row>
    <row r="1384" spans="1:15" x14ac:dyDescent="0.55000000000000004">
      <c r="A1384">
        <v>1382</v>
      </c>
      <c r="B1384" s="2">
        <v>41204</v>
      </c>
      <c r="C1384">
        <v>4.3400000780820847E-2</v>
      </c>
      <c r="D1384">
        <v>25.35250091552734</v>
      </c>
      <c r="E1384">
        <v>7875.22021484375</v>
      </c>
      <c r="F1384" s="20">
        <f t="shared" si="68"/>
        <v>13.481295774809585</v>
      </c>
      <c r="G1384">
        <v>11.710100173950201</v>
      </c>
      <c r="H1384">
        <v>157.86700439453119</v>
      </c>
      <c r="I1384" s="19">
        <f t="shared" si="69"/>
        <v>92219.617607737935</v>
      </c>
      <c r="K1384" s="70">
        <f t="shared" si="66"/>
        <v>-1</v>
      </c>
      <c r="L1384" s="3">
        <f>IF(AND(O1384&gt;0,O1384&lt;366),+'PL2'!$N$3+1,IF(AND(O1384&gt;365,O1384&lt;731),+'PL2'!$O$3+1,IF(AND(O1384&gt;730,O1384&lt;1096),+'PL2'!$P$3+1,IF(AND(O1384&gt;1095,O1384&lt;1461),+'PL2'!$Q$3+1,IF(AND(O1384&gt;1460,O1384&lt;3000),+'PL2'!$R$3+1,0)))))</f>
        <v>0</v>
      </c>
      <c r="M1384" s="3">
        <f>IF(AND(O1384&gt;0,O1384&lt;366),+'PL2'!$N$2+1,IF(AND(O1384&gt;365,O1384&lt;731),+'PL2'!$O$2+1,IF(AND(O1384&gt;730,O1384&lt;1096),+'PL2'!$P$2+1,IF(AND(O1384&gt;1095,O1384&lt;1461),+'PL2'!$Q$2+1,IF(AND(O1384&gt;1460,O1384&lt;1826),+'PL2'!$R$2+1,IF(AND(O1384&gt;1825,O1384&lt;2190),+'PL2'!$S$2+1,0))))))</f>
        <v>0</v>
      </c>
      <c r="N1384" s="70">
        <f t="shared" si="67"/>
        <v>-1</v>
      </c>
      <c r="O1384" s="19" t="str">
        <f>IF(A1384&gt;'PL2'!$C$2+553,IF(A1384='PL2'!$C$2+554,1,O1383+1), "")</f>
        <v/>
      </c>
    </row>
    <row r="1385" spans="1:15" x14ac:dyDescent="0.55000000000000004">
      <c r="A1385">
        <v>1383</v>
      </c>
      <c r="B1385" s="2">
        <v>41205</v>
      </c>
      <c r="C1385">
        <v>4.3400000780820847E-2</v>
      </c>
      <c r="D1385">
        <v>25.35250091552734</v>
      </c>
      <c r="E1385">
        <v>6521</v>
      </c>
      <c r="F1385" s="20">
        <f t="shared" si="68"/>
        <v>11.163056695459979</v>
      </c>
      <c r="G1385">
        <v>11.64999961853027</v>
      </c>
      <c r="H1385">
        <v>130.05000305175781</v>
      </c>
      <c r="I1385" s="19">
        <f t="shared" si="69"/>
        <v>75969.647512435884</v>
      </c>
      <c r="K1385" s="70">
        <f t="shared" si="66"/>
        <v>-1</v>
      </c>
      <c r="L1385" s="3">
        <f>IF(AND(O1385&gt;0,O1385&lt;366),+'PL2'!$N$3+1,IF(AND(O1385&gt;365,O1385&lt;731),+'PL2'!$O$3+1,IF(AND(O1385&gt;730,O1385&lt;1096),+'PL2'!$P$3+1,IF(AND(O1385&gt;1095,O1385&lt;1461),+'PL2'!$Q$3+1,IF(AND(O1385&gt;1460,O1385&lt;3000),+'PL2'!$R$3+1,0)))))</f>
        <v>0</v>
      </c>
      <c r="M1385" s="3">
        <f>IF(AND(O1385&gt;0,O1385&lt;366),+'PL2'!$N$2+1,IF(AND(O1385&gt;365,O1385&lt;731),+'PL2'!$O$2+1,IF(AND(O1385&gt;730,O1385&lt;1096),+'PL2'!$P$2+1,IF(AND(O1385&gt;1095,O1385&lt;1461),+'PL2'!$Q$2+1,IF(AND(O1385&gt;1460,O1385&lt;1826),+'PL2'!$R$2+1,IF(AND(O1385&gt;1825,O1385&lt;2190),+'PL2'!$S$2+1,0))))))</f>
        <v>0</v>
      </c>
      <c r="N1385" s="70">
        <f t="shared" si="67"/>
        <v>-1</v>
      </c>
      <c r="O1385" s="19" t="str">
        <f>IF(A1385&gt;'PL2'!$C$2+553,IF(A1385='PL2'!$C$2+554,1,O1384+1), "")</f>
        <v/>
      </c>
    </row>
    <row r="1386" spans="1:15" x14ac:dyDescent="0.55000000000000004">
      <c r="A1386">
        <v>1384</v>
      </c>
      <c r="B1386" s="2">
        <v>41206</v>
      </c>
      <c r="C1386">
        <v>4.349999874830246E-2</v>
      </c>
      <c r="D1386">
        <v>23.825199127197269</v>
      </c>
      <c r="E1386">
        <v>8121.2998046875</v>
      </c>
      <c r="F1386" s="20">
        <f t="shared" si="68"/>
        <v>14.827852201882257</v>
      </c>
      <c r="G1386">
        <v>11.64999961853027</v>
      </c>
      <c r="H1386">
        <v>172.74400329589841</v>
      </c>
      <c r="I1386" s="19">
        <f t="shared" si="69"/>
        <v>94613.13962657933</v>
      </c>
      <c r="K1386" s="70">
        <f t="shared" si="66"/>
        <v>-1</v>
      </c>
      <c r="L1386" s="3">
        <f>IF(AND(O1386&gt;0,O1386&lt;366),+'PL2'!$N$3+1,IF(AND(O1386&gt;365,O1386&lt;731),+'PL2'!$O$3+1,IF(AND(O1386&gt;730,O1386&lt;1096),+'PL2'!$P$3+1,IF(AND(O1386&gt;1095,O1386&lt;1461),+'PL2'!$Q$3+1,IF(AND(O1386&gt;1460,O1386&lt;3000),+'PL2'!$R$3+1,0)))))</f>
        <v>0</v>
      </c>
      <c r="M1386" s="3">
        <f>IF(AND(O1386&gt;0,O1386&lt;366),+'PL2'!$N$2+1,IF(AND(O1386&gt;365,O1386&lt;731),+'PL2'!$O$2+1,IF(AND(O1386&gt;730,O1386&lt;1096),+'PL2'!$P$2+1,IF(AND(O1386&gt;1095,O1386&lt;1461),+'PL2'!$Q$2+1,IF(AND(O1386&gt;1460,O1386&lt;1826),+'PL2'!$R$2+1,IF(AND(O1386&gt;1825,O1386&lt;2190),+'PL2'!$S$2+1,0))))))</f>
        <v>0</v>
      </c>
      <c r="N1386" s="70">
        <f t="shared" si="67"/>
        <v>-1</v>
      </c>
      <c r="O1386" s="19" t="str">
        <f>IF(A1386&gt;'PL2'!$C$2+553,IF(A1386='PL2'!$C$2+554,1,O1385+1), "")</f>
        <v/>
      </c>
    </row>
    <row r="1387" spans="1:15" x14ac:dyDescent="0.55000000000000004">
      <c r="A1387">
        <v>1385</v>
      </c>
      <c r="B1387" s="2">
        <v>41207</v>
      </c>
      <c r="C1387">
        <v>4.349999874830246E-2</v>
      </c>
      <c r="D1387">
        <v>23.825199127197269</v>
      </c>
      <c r="E1387">
        <v>7166.669921875</v>
      </c>
      <c r="F1387" s="20">
        <f t="shared" si="68"/>
        <v>13.084890957959972</v>
      </c>
      <c r="G1387">
        <v>10.861599922180179</v>
      </c>
      <c r="H1387">
        <v>142.12300109863281</v>
      </c>
      <c r="I1387" s="19">
        <f t="shared" si="69"/>
        <v>77841.501465728536</v>
      </c>
      <c r="K1387" s="70">
        <f t="shared" si="66"/>
        <v>-1</v>
      </c>
      <c r="L1387" s="3">
        <f>IF(AND(O1387&gt;0,O1387&lt;366),+'PL2'!$N$3+1,IF(AND(O1387&gt;365,O1387&lt;731),+'PL2'!$O$3+1,IF(AND(O1387&gt;730,O1387&lt;1096),+'PL2'!$P$3+1,IF(AND(O1387&gt;1095,O1387&lt;1461),+'PL2'!$Q$3+1,IF(AND(O1387&gt;1460,O1387&lt;3000),+'PL2'!$R$3+1,0)))))</f>
        <v>0</v>
      </c>
      <c r="M1387" s="3">
        <f>IF(AND(O1387&gt;0,O1387&lt;366),+'PL2'!$N$2+1,IF(AND(O1387&gt;365,O1387&lt;731),+'PL2'!$O$2+1,IF(AND(O1387&gt;730,O1387&lt;1096),+'PL2'!$P$2+1,IF(AND(O1387&gt;1095,O1387&lt;1461),+'PL2'!$Q$2+1,IF(AND(O1387&gt;1460,O1387&lt;1826),+'PL2'!$R$2+1,IF(AND(O1387&gt;1825,O1387&lt;2190),+'PL2'!$S$2+1,0))))))</f>
        <v>0</v>
      </c>
      <c r="N1387" s="70">
        <f t="shared" si="67"/>
        <v>-1</v>
      </c>
      <c r="O1387" s="19" t="str">
        <f>IF(A1387&gt;'PL2'!$C$2+553,IF(A1387='PL2'!$C$2+554,1,O1386+1), "")</f>
        <v/>
      </c>
    </row>
    <row r="1388" spans="1:15" x14ac:dyDescent="0.55000000000000004">
      <c r="A1388">
        <v>1386</v>
      </c>
      <c r="B1388" s="2">
        <v>41208</v>
      </c>
      <c r="C1388">
        <v>4.349999874830246E-2</v>
      </c>
      <c r="D1388">
        <v>24.588899612426761</v>
      </c>
      <c r="E1388">
        <v>8268.25</v>
      </c>
      <c r="F1388" s="20">
        <f t="shared" si="68"/>
        <v>14.627285902167092</v>
      </c>
      <c r="G1388">
        <v>10.17059993743896</v>
      </c>
      <c r="H1388">
        <v>148.76800537109381</v>
      </c>
      <c r="I1388" s="19">
        <f t="shared" si="69"/>
        <v>84093.062932729677</v>
      </c>
      <c r="K1388" s="70">
        <f t="shared" si="66"/>
        <v>-1</v>
      </c>
      <c r="L1388" s="3">
        <f>IF(AND(O1388&gt;0,O1388&lt;366),+'PL2'!$N$3+1,IF(AND(O1388&gt;365,O1388&lt;731),+'PL2'!$O$3+1,IF(AND(O1388&gt;730,O1388&lt;1096),+'PL2'!$P$3+1,IF(AND(O1388&gt;1095,O1388&lt;1461),+'PL2'!$Q$3+1,IF(AND(O1388&gt;1460,O1388&lt;3000),+'PL2'!$R$3+1,0)))))</f>
        <v>0</v>
      </c>
      <c r="M1388" s="3">
        <f>IF(AND(O1388&gt;0,O1388&lt;366),+'PL2'!$N$2+1,IF(AND(O1388&gt;365,O1388&lt;731),+'PL2'!$O$2+1,IF(AND(O1388&gt;730,O1388&lt;1096),+'PL2'!$P$2+1,IF(AND(O1388&gt;1095,O1388&lt;1461),+'PL2'!$Q$2+1,IF(AND(O1388&gt;1460,O1388&lt;1826),+'PL2'!$R$2+1,IF(AND(O1388&gt;1825,O1388&lt;2190),+'PL2'!$S$2+1,0))))))</f>
        <v>0</v>
      </c>
      <c r="N1388" s="70">
        <f t="shared" si="67"/>
        <v>-1</v>
      </c>
      <c r="O1388" s="19" t="str">
        <f>IF(A1388&gt;'PL2'!$C$2+553,IF(A1388='PL2'!$C$2+554,1,O1387+1), "")</f>
        <v/>
      </c>
    </row>
    <row r="1389" spans="1:15" x14ac:dyDescent="0.55000000000000004">
      <c r="A1389">
        <v>1387</v>
      </c>
      <c r="B1389" s="2">
        <v>41209</v>
      </c>
      <c r="C1389">
        <v>4.3600000441074371E-2</v>
      </c>
      <c r="D1389">
        <v>24.588899612426761</v>
      </c>
      <c r="E1389">
        <v>8762.5400390625</v>
      </c>
      <c r="F1389" s="20">
        <f t="shared" si="68"/>
        <v>15.537366681304343</v>
      </c>
      <c r="G1389">
        <v>10.260499954223629</v>
      </c>
      <c r="H1389">
        <v>159.42100524902341</v>
      </c>
      <c r="I1389" s="19">
        <f t="shared" si="69"/>
        <v>89908.041669683502</v>
      </c>
      <c r="K1389" s="70">
        <f t="shared" ref="K1389:K1452" si="70">+L1389^(0.00273972602739726)-1</f>
        <v>-1</v>
      </c>
      <c r="L1389" s="3">
        <f>IF(AND(O1389&gt;0,O1389&lt;366),+'PL2'!$N$3+1,IF(AND(O1389&gt;365,O1389&lt;731),+'PL2'!$O$3+1,IF(AND(O1389&gt;730,O1389&lt;1096),+'PL2'!$P$3+1,IF(AND(O1389&gt;1095,O1389&lt;1461),+'PL2'!$Q$3+1,IF(AND(O1389&gt;1460,O1389&lt;3000),+'PL2'!$R$3+1,0)))))</f>
        <v>0</v>
      </c>
      <c r="M1389" s="3">
        <f>IF(AND(O1389&gt;0,O1389&lt;366),+'PL2'!$N$2+1,IF(AND(O1389&gt;365,O1389&lt;731),+'PL2'!$O$2+1,IF(AND(O1389&gt;730,O1389&lt;1096),+'PL2'!$P$2+1,IF(AND(O1389&gt;1095,O1389&lt;1461),+'PL2'!$Q$2+1,IF(AND(O1389&gt;1460,O1389&lt;1826),+'PL2'!$R$2+1,IF(AND(O1389&gt;1825,O1389&lt;2190),+'PL2'!$S$2+1,0))))))</f>
        <v>0</v>
      </c>
      <c r="N1389" s="70">
        <f t="shared" ref="N1389:N1452" si="71">+M1389^(0.00273972602739726)-1</f>
        <v>-1</v>
      </c>
      <c r="O1389" s="19" t="str">
        <f>IF(A1389&gt;'PL2'!$C$2+553,IF(A1389='PL2'!$C$2+554,1,O1388+1), "")</f>
        <v/>
      </c>
    </row>
    <row r="1390" spans="1:15" x14ac:dyDescent="0.55000000000000004">
      <c r="A1390">
        <v>1388</v>
      </c>
      <c r="B1390" s="2">
        <v>41210</v>
      </c>
      <c r="C1390">
        <v>4.3600000441074371E-2</v>
      </c>
      <c r="D1390">
        <v>25.810699462890621</v>
      </c>
      <c r="E1390">
        <v>8312.7099609375</v>
      </c>
      <c r="F1390" s="20">
        <f t="shared" si="68"/>
        <v>14.042012247071749</v>
      </c>
      <c r="G1390">
        <v>10.69999980926514</v>
      </c>
      <c r="H1390">
        <v>150.25</v>
      </c>
      <c r="I1390" s="19">
        <f t="shared" si="69"/>
        <v>88945.994996507681</v>
      </c>
      <c r="K1390" s="70">
        <f t="shared" si="70"/>
        <v>-1</v>
      </c>
      <c r="L1390" s="3">
        <f>IF(AND(O1390&gt;0,O1390&lt;366),+'PL2'!$N$3+1,IF(AND(O1390&gt;365,O1390&lt;731),+'PL2'!$O$3+1,IF(AND(O1390&gt;730,O1390&lt;1096),+'PL2'!$P$3+1,IF(AND(O1390&gt;1095,O1390&lt;1461),+'PL2'!$Q$3+1,IF(AND(O1390&gt;1460,O1390&lt;3000),+'PL2'!$R$3+1,0)))))</f>
        <v>0</v>
      </c>
      <c r="M1390" s="3">
        <f>IF(AND(O1390&gt;0,O1390&lt;366),+'PL2'!$N$2+1,IF(AND(O1390&gt;365,O1390&lt;731),+'PL2'!$O$2+1,IF(AND(O1390&gt;730,O1390&lt;1096),+'PL2'!$P$2+1,IF(AND(O1390&gt;1095,O1390&lt;1461),+'PL2'!$Q$2+1,IF(AND(O1390&gt;1460,O1390&lt;1826),+'PL2'!$R$2+1,IF(AND(O1390&gt;1825,O1390&lt;2190),+'PL2'!$S$2+1,0))))))</f>
        <v>0</v>
      </c>
      <c r="N1390" s="70">
        <f t="shared" si="71"/>
        <v>-1</v>
      </c>
      <c r="O1390" s="19" t="str">
        <f>IF(A1390&gt;'PL2'!$C$2+553,IF(A1390='PL2'!$C$2+554,1,O1389+1), "")</f>
        <v/>
      </c>
    </row>
    <row r="1391" spans="1:15" x14ac:dyDescent="0.55000000000000004">
      <c r="A1391">
        <v>1389</v>
      </c>
      <c r="B1391" s="2">
        <v>41211</v>
      </c>
      <c r="C1391">
        <v>4.3600000441074371E-2</v>
      </c>
      <c r="D1391">
        <v>25.810699462890621</v>
      </c>
      <c r="E1391">
        <v>7917.3701171875</v>
      </c>
      <c r="F1391" s="20">
        <f t="shared" si="68"/>
        <v>13.37419549973189</v>
      </c>
      <c r="G1391">
        <v>10.60000038146973</v>
      </c>
      <c r="H1391">
        <v>141.76600646972659</v>
      </c>
      <c r="I1391" s="19">
        <f t="shared" si="69"/>
        <v>83924.126262424543</v>
      </c>
      <c r="K1391" s="70">
        <f t="shared" si="70"/>
        <v>-1</v>
      </c>
      <c r="L1391" s="3">
        <f>IF(AND(O1391&gt;0,O1391&lt;366),+'PL2'!$N$3+1,IF(AND(O1391&gt;365,O1391&lt;731),+'PL2'!$O$3+1,IF(AND(O1391&gt;730,O1391&lt;1096),+'PL2'!$P$3+1,IF(AND(O1391&gt;1095,O1391&lt;1461),+'PL2'!$Q$3+1,IF(AND(O1391&gt;1460,O1391&lt;3000),+'PL2'!$R$3+1,0)))))</f>
        <v>0</v>
      </c>
      <c r="M1391" s="3">
        <f>IF(AND(O1391&gt;0,O1391&lt;366),+'PL2'!$N$2+1,IF(AND(O1391&gt;365,O1391&lt;731),+'PL2'!$O$2+1,IF(AND(O1391&gt;730,O1391&lt;1096),+'PL2'!$P$2+1,IF(AND(O1391&gt;1095,O1391&lt;1461),+'PL2'!$Q$2+1,IF(AND(O1391&gt;1460,O1391&lt;1826),+'PL2'!$R$2+1,IF(AND(O1391&gt;1825,O1391&lt;2190),+'PL2'!$S$2+1,0))))))</f>
        <v>0</v>
      </c>
      <c r="N1391" s="70">
        <f t="shared" si="71"/>
        <v>-1</v>
      </c>
      <c r="O1391" s="19" t="str">
        <f>IF(A1391&gt;'PL2'!$C$2+553,IF(A1391='PL2'!$C$2+554,1,O1390+1), "")</f>
        <v/>
      </c>
    </row>
    <row r="1392" spans="1:15" x14ac:dyDescent="0.55000000000000004">
      <c r="A1392">
        <v>1390</v>
      </c>
      <c r="B1392" s="2">
        <v>41212</v>
      </c>
      <c r="C1392">
        <v>4.3699998408555978E-2</v>
      </c>
      <c r="D1392">
        <v>24.474800109863281</v>
      </c>
      <c r="E1392">
        <v>7173.68017578125</v>
      </c>
      <c r="F1392" s="20">
        <f t="shared" si="68"/>
        <v>12.808677123323863</v>
      </c>
      <c r="G1392">
        <v>10.88749980926514</v>
      </c>
      <c r="H1392">
        <v>139.45399475097659</v>
      </c>
      <c r="I1392" s="19">
        <f t="shared" si="69"/>
        <v>78103.441545547481</v>
      </c>
      <c r="K1392" s="70">
        <f t="shared" si="70"/>
        <v>-1</v>
      </c>
      <c r="L1392" s="3">
        <f>IF(AND(O1392&gt;0,O1392&lt;366),+'PL2'!$N$3+1,IF(AND(O1392&gt;365,O1392&lt;731),+'PL2'!$O$3+1,IF(AND(O1392&gt;730,O1392&lt;1096),+'PL2'!$P$3+1,IF(AND(O1392&gt;1095,O1392&lt;1461),+'PL2'!$Q$3+1,IF(AND(O1392&gt;1460,O1392&lt;3000),+'PL2'!$R$3+1,0)))))</f>
        <v>0</v>
      </c>
      <c r="M1392" s="3">
        <f>IF(AND(O1392&gt;0,O1392&lt;366),+'PL2'!$N$2+1,IF(AND(O1392&gt;365,O1392&lt;731),+'PL2'!$O$2+1,IF(AND(O1392&gt;730,O1392&lt;1096),+'PL2'!$P$2+1,IF(AND(O1392&gt;1095,O1392&lt;1461),+'PL2'!$Q$2+1,IF(AND(O1392&gt;1460,O1392&lt;1826),+'PL2'!$R$2+1,IF(AND(O1392&gt;1825,O1392&lt;2190),+'PL2'!$S$2+1,0))))))</f>
        <v>0</v>
      </c>
      <c r="N1392" s="70">
        <f t="shared" si="71"/>
        <v>-1</v>
      </c>
      <c r="O1392" s="19" t="str">
        <f>IF(A1392&gt;'PL2'!$C$2+553,IF(A1392='PL2'!$C$2+554,1,O1391+1), "")</f>
        <v/>
      </c>
    </row>
    <row r="1393" spans="1:15" x14ac:dyDescent="0.55000000000000004">
      <c r="A1393">
        <v>1391</v>
      </c>
      <c r="B1393" s="2">
        <v>41213</v>
      </c>
      <c r="C1393">
        <v>4.3699998408555978E-2</v>
      </c>
      <c r="D1393">
        <v>24.474800109863281</v>
      </c>
      <c r="E1393">
        <v>7822.9599609375</v>
      </c>
      <c r="F1393" s="20">
        <f t="shared" si="68"/>
        <v>13.967972621169471</v>
      </c>
      <c r="G1393">
        <v>11.20100021362305</v>
      </c>
      <c r="H1393">
        <v>156.45500183105469</v>
      </c>
      <c r="I1393" s="19">
        <f t="shared" si="69"/>
        <v>87624.976193625509</v>
      </c>
      <c r="K1393" s="70">
        <f t="shared" si="70"/>
        <v>-1</v>
      </c>
      <c r="L1393" s="3">
        <f>IF(AND(O1393&gt;0,O1393&lt;366),+'PL2'!$N$3+1,IF(AND(O1393&gt;365,O1393&lt;731),+'PL2'!$O$3+1,IF(AND(O1393&gt;730,O1393&lt;1096),+'PL2'!$P$3+1,IF(AND(O1393&gt;1095,O1393&lt;1461),+'PL2'!$Q$3+1,IF(AND(O1393&gt;1460,O1393&lt;3000),+'PL2'!$R$3+1,0)))))</f>
        <v>0</v>
      </c>
      <c r="M1393" s="3">
        <f>IF(AND(O1393&gt;0,O1393&lt;366),+'PL2'!$N$2+1,IF(AND(O1393&gt;365,O1393&lt;731),+'PL2'!$O$2+1,IF(AND(O1393&gt;730,O1393&lt;1096),+'PL2'!$P$2+1,IF(AND(O1393&gt;1095,O1393&lt;1461),+'PL2'!$Q$2+1,IF(AND(O1393&gt;1460,O1393&lt;1826),+'PL2'!$R$2+1,IF(AND(O1393&gt;1825,O1393&lt;2190),+'PL2'!$S$2+1,0))))))</f>
        <v>0</v>
      </c>
      <c r="N1393" s="70">
        <f t="shared" si="71"/>
        <v>-1</v>
      </c>
      <c r="O1393" s="19" t="str">
        <f>IF(A1393&gt;'PL2'!$C$2+553,IF(A1393='PL2'!$C$2+554,1,O1392+1), "")</f>
        <v/>
      </c>
    </row>
    <row r="1394" spans="1:15" x14ac:dyDescent="0.55000000000000004">
      <c r="A1394">
        <v>1392</v>
      </c>
      <c r="B1394" s="2">
        <v>41214</v>
      </c>
      <c r="C1394">
        <v>4.3699998408555978E-2</v>
      </c>
      <c r="D1394">
        <v>22.175199508666989</v>
      </c>
      <c r="E1394">
        <v>6870.22021484375</v>
      </c>
      <c r="F1394" s="20">
        <f t="shared" si="68"/>
        <v>13.538936248927959</v>
      </c>
      <c r="G1394">
        <v>10.569999694824221</v>
      </c>
      <c r="H1394">
        <v>143.10699462890619</v>
      </c>
      <c r="I1394" s="19">
        <f t="shared" si="69"/>
        <v>72618.225574273631</v>
      </c>
      <c r="K1394" s="70">
        <f t="shared" si="70"/>
        <v>-1</v>
      </c>
      <c r="L1394" s="3">
        <f>IF(AND(O1394&gt;0,O1394&lt;366),+'PL2'!$N$3+1,IF(AND(O1394&gt;365,O1394&lt;731),+'PL2'!$O$3+1,IF(AND(O1394&gt;730,O1394&lt;1096),+'PL2'!$P$3+1,IF(AND(O1394&gt;1095,O1394&lt;1461),+'PL2'!$Q$3+1,IF(AND(O1394&gt;1460,O1394&lt;3000),+'PL2'!$R$3+1,0)))))</f>
        <v>0</v>
      </c>
      <c r="M1394" s="3">
        <f>IF(AND(O1394&gt;0,O1394&lt;366),+'PL2'!$N$2+1,IF(AND(O1394&gt;365,O1394&lt;731),+'PL2'!$O$2+1,IF(AND(O1394&gt;730,O1394&lt;1096),+'PL2'!$P$2+1,IF(AND(O1394&gt;1095,O1394&lt;1461),+'PL2'!$Q$2+1,IF(AND(O1394&gt;1460,O1394&lt;1826),+'PL2'!$R$2+1,IF(AND(O1394&gt;1825,O1394&lt;2190),+'PL2'!$S$2+1,0))))))</f>
        <v>0</v>
      </c>
      <c r="N1394" s="70">
        <f t="shared" si="71"/>
        <v>-1</v>
      </c>
      <c r="O1394" s="19" t="str">
        <f>IF(A1394&gt;'PL2'!$C$2+553,IF(A1394='PL2'!$C$2+554,1,O1393+1), "")</f>
        <v/>
      </c>
    </row>
    <row r="1395" spans="1:15" x14ac:dyDescent="0.55000000000000004">
      <c r="A1395">
        <v>1393</v>
      </c>
      <c r="B1395" s="2">
        <v>41215</v>
      </c>
      <c r="C1395">
        <v>4.3800000101327903E-2</v>
      </c>
      <c r="D1395">
        <v>22.175199508666989</v>
      </c>
      <c r="E1395">
        <v>7177.06982421875</v>
      </c>
      <c r="F1395" s="20">
        <f t="shared" si="68"/>
        <v>14.176001388630368</v>
      </c>
      <c r="G1395">
        <v>10.46879959106445</v>
      </c>
      <c r="H1395">
        <v>148.406005859375</v>
      </c>
      <c r="I1395" s="19">
        <f t="shared" si="69"/>
        <v>75135.305640822247</v>
      </c>
      <c r="K1395" s="70">
        <f t="shared" si="70"/>
        <v>-1</v>
      </c>
      <c r="L1395" s="3">
        <f>IF(AND(O1395&gt;0,O1395&lt;366),+'PL2'!$N$3+1,IF(AND(O1395&gt;365,O1395&lt;731),+'PL2'!$O$3+1,IF(AND(O1395&gt;730,O1395&lt;1096),+'PL2'!$P$3+1,IF(AND(O1395&gt;1095,O1395&lt;1461),+'PL2'!$Q$3+1,IF(AND(O1395&gt;1460,O1395&lt;3000),+'PL2'!$R$3+1,0)))))</f>
        <v>0</v>
      </c>
      <c r="M1395" s="3">
        <f>IF(AND(O1395&gt;0,O1395&lt;366),+'PL2'!$N$2+1,IF(AND(O1395&gt;365,O1395&lt;731),+'PL2'!$O$2+1,IF(AND(O1395&gt;730,O1395&lt;1096),+'PL2'!$P$2+1,IF(AND(O1395&gt;1095,O1395&lt;1461),+'PL2'!$Q$2+1,IF(AND(O1395&gt;1460,O1395&lt;1826),+'PL2'!$R$2+1,IF(AND(O1395&gt;1825,O1395&lt;2190),+'PL2'!$S$2+1,0))))))</f>
        <v>0</v>
      </c>
      <c r="N1395" s="70">
        <f t="shared" si="71"/>
        <v>-1</v>
      </c>
      <c r="O1395" s="19" t="str">
        <f>IF(A1395&gt;'PL2'!$C$2+553,IF(A1395='PL2'!$C$2+554,1,O1394+1), "")</f>
        <v/>
      </c>
    </row>
    <row r="1396" spans="1:15" x14ac:dyDescent="0.55000000000000004">
      <c r="A1396">
        <v>1394</v>
      </c>
      <c r="B1396" s="2">
        <v>41216</v>
      </c>
      <c r="C1396">
        <v>4.3800000101327903E-2</v>
      </c>
      <c r="D1396">
        <v>23.489200592041019</v>
      </c>
      <c r="E1396">
        <v>7318.75</v>
      </c>
      <c r="F1396" s="20">
        <f t="shared" si="68"/>
        <v>13.647175836635803</v>
      </c>
      <c r="G1396">
        <v>10.642499923706049</v>
      </c>
      <c r="H1396">
        <v>145.24000549316409</v>
      </c>
      <c r="I1396" s="19">
        <f t="shared" si="69"/>
        <v>77889.796316623644</v>
      </c>
      <c r="K1396" s="70">
        <f t="shared" si="70"/>
        <v>-1</v>
      </c>
      <c r="L1396" s="3">
        <f>IF(AND(O1396&gt;0,O1396&lt;366),+'PL2'!$N$3+1,IF(AND(O1396&gt;365,O1396&lt;731),+'PL2'!$O$3+1,IF(AND(O1396&gt;730,O1396&lt;1096),+'PL2'!$P$3+1,IF(AND(O1396&gt;1095,O1396&lt;1461),+'PL2'!$Q$3+1,IF(AND(O1396&gt;1460,O1396&lt;3000),+'PL2'!$R$3+1,0)))))</f>
        <v>0</v>
      </c>
      <c r="M1396" s="3">
        <f>IF(AND(O1396&gt;0,O1396&lt;366),+'PL2'!$N$2+1,IF(AND(O1396&gt;365,O1396&lt;731),+'PL2'!$O$2+1,IF(AND(O1396&gt;730,O1396&lt;1096),+'PL2'!$P$2+1,IF(AND(O1396&gt;1095,O1396&lt;1461),+'PL2'!$Q$2+1,IF(AND(O1396&gt;1460,O1396&lt;1826),+'PL2'!$R$2+1,IF(AND(O1396&gt;1825,O1396&lt;2190),+'PL2'!$S$2+1,0))))))</f>
        <v>0</v>
      </c>
      <c r="N1396" s="70">
        <f t="shared" si="71"/>
        <v>-1</v>
      </c>
      <c r="O1396" s="19" t="str">
        <f>IF(A1396&gt;'PL2'!$C$2+553,IF(A1396='PL2'!$C$2+554,1,O1395+1), "")</f>
        <v/>
      </c>
    </row>
    <row r="1397" spans="1:15" x14ac:dyDescent="0.55000000000000004">
      <c r="A1397">
        <v>1395</v>
      </c>
      <c r="B1397" s="2">
        <v>41217</v>
      </c>
      <c r="C1397">
        <v>4.3800000101327903E-2</v>
      </c>
      <c r="D1397">
        <v>23.489200592041019</v>
      </c>
      <c r="E1397">
        <v>7869.509765625</v>
      </c>
      <c r="F1397" s="20">
        <f t="shared" si="68"/>
        <v>14.674170250330587</v>
      </c>
      <c r="G1397">
        <v>10.800100326538089</v>
      </c>
      <c r="H1397">
        <v>158.4830017089844</v>
      </c>
      <c r="I1397" s="19">
        <f t="shared" si="69"/>
        <v>84991.494989421248</v>
      </c>
      <c r="K1397" s="70">
        <f t="shared" si="70"/>
        <v>-1</v>
      </c>
      <c r="L1397" s="3">
        <f>IF(AND(O1397&gt;0,O1397&lt;366),+'PL2'!$N$3+1,IF(AND(O1397&gt;365,O1397&lt;731),+'PL2'!$O$3+1,IF(AND(O1397&gt;730,O1397&lt;1096),+'PL2'!$P$3+1,IF(AND(O1397&gt;1095,O1397&lt;1461),+'PL2'!$Q$3+1,IF(AND(O1397&gt;1460,O1397&lt;3000),+'PL2'!$R$3+1,0)))))</f>
        <v>0</v>
      </c>
      <c r="M1397" s="3">
        <f>IF(AND(O1397&gt;0,O1397&lt;366),+'PL2'!$N$2+1,IF(AND(O1397&gt;365,O1397&lt;731),+'PL2'!$O$2+1,IF(AND(O1397&gt;730,O1397&lt;1096),+'PL2'!$P$2+1,IF(AND(O1397&gt;1095,O1397&lt;1461),+'PL2'!$Q$2+1,IF(AND(O1397&gt;1460,O1397&lt;1826),+'PL2'!$R$2+1,IF(AND(O1397&gt;1825,O1397&lt;2190),+'PL2'!$S$2+1,0))))))</f>
        <v>0</v>
      </c>
      <c r="N1397" s="70">
        <f t="shared" si="71"/>
        <v>-1</v>
      </c>
      <c r="O1397" s="19" t="str">
        <f>IF(A1397&gt;'PL2'!$C$2+553,IF(A1397='PL2'!$C$2+554,1,O1396+1), "")</f>
        <v/>
      </c>
    </row>
    <row r="1398" spans="1:15" x14ac:dyDescent="0.55000000000000004">
      <c r="A1398">
        <v>1396</v>
      </c>
      <c r="B1398" s="2">
        <v>41218</v>
      </c>
      <c r="C1398">
        <v>4.3900001794099808E-2</v>
      </c>
      <c r="D1398">
        <v>25.13179969787598</v>
      </c>
      <c r="E1398">
        <v>8025.759765625</v>
      </c>
      <c r="F1398" s="20">
        <f t="shared" si="68"/>
        <v>14.019325012355916</v>
      </c>
      <c r="G1398">
        <v>10.7480001449585</v>
      </c>
      <c r="H1398">
        <v>150.67999267578119</v>
      </c>
      <c r="I1398" s="19">
        <f t="shared" si="69"/>
        <v>86260.867124339595</v>
      </c>
      <c r="K1398" s="70">
        <f t="shared" si="70"/>
        <v>-1</v>
      </c>
      <c r="L1398" s="3">
        <f>IF(AND(O1398&gt;0,O1398&lt;366),+'PL2'!$N$3+1,IF(AND(O1398&gt;365,O1398&lt;731),+'PL2'!$O$3+1,IF(AND(O1398&gt;730,O1398&lt;1096),+'PL2'!$P$3+1,IF(AND(O1398&gt;1095,O1398&lt;1461),+'PL2'!$Q$3+1,IF(AND(O1398&gt;1460,O1398&lt;3000),+'PL2'!$R$3+1,0)))))</f>
        <v>0</v>
      </c>
      <c r="M1398" s="3">
        <f>IF(AND(O1398&gt;0,O1398&lt;366),+'PL2'!$N$2+1,IF(AND(O1398&gt;365,O1398&lt;731),+'PL2'!$O$2+1,IF(AND(O1398&gt;730,O1398&lt;1096),+'PL2'!$P$2+1,IF(AND(O1398&gt;1095,O1398&lt;1461),+'PL2'!$Q$2+1,IF(AND(O1398&gt;1460,O1398&lt;1826),+'PL2'!$R$2+1,IF(AND(O1398&gt;1825,O1398&lt;2190),+'PL2'!$S$2+1,0))))))</f>
        <v>0</v>
      </c>
      <c r="N1398" s="70">
        <f t="shared" si="71"/>
        <v>-1</v>
      </c>
      <c r="O1398" s="19" t="str">
        <f>IF(A1398&gt;'PL2'!$C$2+553,IF(A1398='PL2'!$C$2+554,1,O1397+1), "")</f>
        <v/>
      </c>
    </row>
    <row r="1399" spans="1:15" x14ac:dyDescent="0.55000000000000004">
      <c r="A1399">
        <v>1397</v>
      </c>
      <c r="B1399" s="2">
        <v>41219</v>
      </c>
      <c r="C1399">
        <v>4.3900001794099808E-2</v>
      </c>
      <c r="D1399">
        <v>25.13179969787598</v>
      </c>
      <c r="E1399">
        <v>6775.68994140625</v>
      </c>
      <c r="F1399" s="20">
        <f t="shared" si="68"/>
        <v>11.835714280706195</v>
      </c>
      <c r="G1399">
        <v>10.89900016784668</v>
      </c>
      <c r="H1399">
        <v>128.99699401855469</v>
      </c>
      <c r="I1399" s="19">
        <f t="shared" si="69"/>
        <v>73848.245808663778</v>
      </c>
      <c r="K1399" s="70">
        <f t="shared" si="70"/>
        <v>-1</v>
      </c>
      <c r="L1399" s="3">
        <f>IF(AND(O1399&gt;0,O1399&lt;366),+'PL2'!$N$3+1,IF(AND(O1399&gt;365,O1399&lt;731),+'PL2'!$O$3+1,IF(AND(O1399&gt;730,O1399&lt;1096),+'PL2'!$P$3+1,IF(AND(O1399&gt;1095,O1399&lt;1461),+'PL2'!$Q$3+1,IF(AND(O1399&gt;1460,O1399&lt;3000),+'PL2'!$R$3+1,0)))))</f>
        <v>0</v>
      </c>
      <c r="M1399" s="3">
        <f>IF(AND(O1399&gt;0,O1399&lt;366),+'PL2'!$N$2+1,IF(AND(O1399&gt;365,O1399&lt;731),+'PL2'!$O$2+1,IF(AND(O1399&gt;730,O1399&lt;1096),+'PL2'!$P$2+1,IF(AND(O1399&gt;1095,O1399&lt;1461),+'PL2'!$Q$2+1,IF(AND(O1399&gt;1460,O1399&lt;1826),+'PL2'!$R$2+1,IF(AND(O1399&gt;1825,O1399&lt;2190),+'PL2'!$S$2+1,0))))))</f>
        <v>0</v>
      </c>
      <c r="N1399" s="70">
        <f t="shared" si="71"/>
        <v>-1</v>
      </c>
      <c r="O1399" s="19" t="str">
        <f>IF(A1399&gt;'PL2'!$C$2+553,IF(A1399='PL2'!$C$2+554,1,O1398+1), "")</f>
        <v/>
      </c>
    </row>
    <row r="1400" spans="1:15" x14ac:dyDescent="0.55000000000000004">
      <c r="A1400">
        <v>1398</v>
      </c>
      <c r="B1400" s="2">
        <v>41220</v>
      </c>
      <c r="C1400">
        <v>4.3900001794099808E-2</v>
      </c>
      <c r="D1400">
        <v>25.788900375366211</v>
      </c>
      <c r="E1400">
        <v>7879.25</v>
      </c>
      <c r="F1400" s="20">
        <f t="shared" si="68"/>
        <v>13.412711829565515</v>
      </c>
      <c r="G1400">
        <v>10.920000076293951</v>
      </c>
      <c r="H1400">
        <v>146.46699523925781</v>
      </c>
      <c r="I1400" s="19">
        <f t="shared" si="69"/>
        <v>86041.410601139112</v>
      </c>
      <c r="K1400" s="70">
        <f t="shared" si="70"/>
        <v>-1</v>
      </c>
      <c r="L1400" s="3">
        <f>IF(AND(O1400&gt;0,O1400&lt;366),+'PL2'!$N$3+1,IF(AND(O1400&gt;365,O1400&lt;731),+'PL2'!$O$3+1,IF(AND(O1400&gt;730,O1400&lt;1096),+'PL2'!$P$3+1,IF(AND(O1400&gt;1095,O1400&lt;1461),+'PL2'!$Q$3+1,IF(AND(O1400&gt;1460,O1400&lt;3000),+'PL2'!$R$3+1,0)))))</f>
        <v>0</v>
      </c>
      <c r="M1400" s="3">
        <f>IF(AND(O1400&gt;0,O1400&lt;366),+'PL2'!$N$2+1,IF(AND(O1400&gt;365,O1400&lt;731),+'PL2'!$O$2+1,IF(AND(O1400&gt;730,O1400&lt;1096),+'PL2'!$P$2+1,IF(AND(O1400&gt;1095,O1400&lt;1461),+'PL2'!$Q$2+1,IF(AND(O1400&gt;1460,O1400&lt;1826),+'PL2'!$R$2+1,IF(AND(O1400&gt;1825,O1400&lt;2190),+'PL2'!$S$2+1,0))))))</f>
        <v>0</v>
      </c>
      <c r="N1400" s="70">
        <f t="shared" si="71"/>
        <v>-1</v>
      </c>
      <c r="O1400" s="19" t="str">
        <f>IF(A1400&gt;'PL2'!$C$2+553,IF(A1400='PL2'!$C$2+554,1,O1399+1), "")</f>
        <v/>
      </c>
    </row>
    <row r="1401" spans="1:15" x14ac:dyDescent="0.55000000000000004">
      <c r="A1401">
        <v>1399</v>
      </c>
      <c r="B1401" s="2">
        <v>41221</v>
      </c>
      <c r="C1401">
        <v>4.3999999761581421E-2</v>
      </c>
      <c r="D1401">
        <v>25.788900375366211</v>
      </c>
      <c r="E1401">
        <v>7725.240234375</v>
      </c>
      <c r="F1401" s="20">
        <f t="shared" si="68"/>
        <v>13.18049872321601</v>
      </c>
      <c r="G1401">
        <v>10.92500019073486</v>
      </c>
      <c r="H1401">
        <v>143.99699401855469</v>
      </c>
      <c r="I1401" s="19">
        <f t="shared" si="69"/>
        <v>84398.251034019486</v>
      </c>
      <c r="K1401" s="70">
        <f t="shared" si="70"/>
        <v>-1</v>
      </c>
      <c r="L1401" s="3">
        <f>IF(AND(O1401&gt;0,O1401&lt;366),+'PL2'!$N$3+1,IF(AND(O1401&gt;365,O1401&lt;731),+'PL2'!$O$3+1,IF(AND(O1401&gt;730,O1401&lt;1096),+'PL2'!$P$3+1,IF(AND(O1401&gt;1095,O1401&lt;1461),+'PL2'!$Q$3+1,IF(AND(O1401&gt;1460,O1401&lt;3000),+'PL2'!$R$3+1,0)))))</f>
        <v>0</v>
      </c>
      <c r="M1401" s="3">
        <f>IF(AND(O1401&gt;0,O1401&lt;366),+'PL2'!$N$2+1,IF(AND(O1401&gt;365,O1401&lt;731),+'PL2'!$O$2+1,IF(AND(O1401&gt;730,O1401&lt;1096),+'PL2'!$P$2+1,IF(AND(O1401&gt;1095,O1401&lt;1461),+'PL2'!$Q$2+1,IF(AND(O1401&gt;1460,O1401&lt;1826),+'PL2'!$R$2+1,IF(AND(O1401&gt;1825,O1401&lt;2190),+'PL2'!$S$2+1,0))))))</f>
        <v>0</v>
      </c>
      <c r="N1401" s="70">
        <f t="shared" si="71"/>
        <v>-1</v>
      </c>
      <c r="O1401" s="19" t="str">
        <f>IF(A1401&gt;'PL2'!$C$2+553,IF(A1401='PL2'!$C$2+554,1,O1400+1), "")</f>
        <v/>
      </c>
    </row>
    <row r="1402" spans="1:15" x14ac:dyDescent="0.55000000000000004">
      <c r="A1402">
        <v>1400</v>
      </c>
      <c r="B1402" s="2">
        <v>41222</v>
      </c>
      <c r="C1402">
        <v>4.3999999761581421E-2</v>
      </c>
      <c r="D1402">
        <v>23.817800521850589</v>
      </c>
      <c r="E1402">
        <v>7619.39990234375</v>
      </c>
      <c r="F1402" s="20">
        <f t="shared" si="68"/>
        <v>14.075757901278704</v>
      </c>
      <c r="G1402">
        <v>10.814999580383301</v>
      </c>
      <c r="H1402">
        <v>152.22900390625</v>
      </c>
      <c r="I1402" s="19">
        <f t="shared" si="69"/>
        <v>82403.806746620219</v>
      </c>
      <c r="K1402" s="70">
        <f t="shared" si="70"/>
        <v>-1</v>
      </c>
      <c r="L1402" s="3">
        <f>IF(AND(O1402&gt;0,O1402&lt;366),+'PL2'!$N$3+1,IF(AND(O1402&gt;365,O1402&lt;731),+'PL2'!$O$3+1,IF(AND(O1402&gt;730,O1402&lt;1096),+'PL2'!$P$3+1,IF(AND(O1402&gt;1095,O1402&lt;1461),+'PL2'!$Q$3+1,IF(AND(O1402&gt;1460,O1402&lt;3000),+'PL2'!$R$3+1,0)))))</f>
        <v>0</v>
      </c>
      <c r="M1402" s="3">
        <f>IF(AND(O1402&gt;0,O1402&lt;366),+'PL2'!$N$2+1,IF(AND(O1402&gt;365,O1402&lt;731),+'PL2'!$O$2+1,IF(AND(O1402&gt;730,O1402&lt;1096),+'PL2'!$P$2+1,IF(AND(O1402&gt;1095,O1402&lt;1461),+'PL2'!$Q$2+1,IF(AND(O1402&gt;1460,O1402&lt;1826),+'PL2'!$R$2+1,IF(AND(O1402&gt;1825,O1402&lt;2190),+'PL2'!$S$2+1,0))))))</f>
        <v>0</v>
      </c>
      <c r="N1402" s="70">
        <f t="shared" si="71"/>
        <v>-1</v>
      </c>
      <c r="O1402" s="19" t="str">
        <f>IF(A1402&gt;'PL2'!$C$2+553,IF(A1402='PL2'!$C$2+554,1,O1401+1), "")</f>
        <v/>
      </c>
    </row>
    <row r="1403" spans="1:15" x14ac:dyDescent="0.55000000000000004">
      <c r="A1403">
        <v>1401</v>
      </c>
      <c r="B1403" s="2">
        <v>41223</v>
      </c>
      <c r="C1403">
        <v>4.3999999761581421E-2</v>
      </c>
      <c r="D1403">
        <v>23.817800521850589</v>
      </c>
      <c r="E1403">
        <v>7221.5498046875</v>
      </c>
      <c r="F1403" s="20">
        <f t="shared" si="68"/>
        <v>13.340786416990699</v>
      </c>
      <c r="G1403">
        <v>10.89000034332275</v>
      </c>
      <c r="H1403">
        <v>145.281005859375</v>
      </c>
      <c r="I1403" s="19">
        <f t="shared" si="69"/>
        <v>78642.679852369212</v>
      </c>
      <c r="K1403" s="70">
        <f t="shared" si="70"/>
        <v>-1</v>
      </c>
      <c r="L1403" s="3">
        <f>IF(AND(O1403&gt;0,O1403&lt;366),+'PL2'!$N$3+1,IF(AND(O1403&gt;365,O1403&lt;731),+'PL2'!$O$3+1,IF(AND(O1403&gt;730,O1403&lt;1096),+'PL2'!$P$3+1,IF(AND(O1403&gt;1095,O1403&lt;1461),+'PL2'!$Q$3+1,IF(AND(O1403&gt;1460,O1403&lt;3000),+'PL2'!$R$3+1,0)))))</f>
        <v>0</v>
      </c>
      <c r="M1403" s="3">
        <f>IF(AND(O1403&gt;0,O1403&lt;366),+'PL2'!$N$2+1,IF(AND(O1403&gt;365,O1403&lt;731),+'PL2'!$O$2+1,IF(AND(O1403&gt;730,O1403&lt;1096),+'PL2'!$P$2+1,IF(AND(O1403&gt;1095,O1403&lt;1461),+'PL2'!$Q$2+1,IF(AND(O1403&gt;1460,O1403&lt;1826),+'PL2'!$R$2+1,IF(AND(O1403&gt;1825,O1403&lt;2190),+'PL2'!$S$2+1,0))))))</f>
        <v>0</v>
      </c>
      <c r="N1403" s="70">
        <f t="shared" si="71"/>
        <v>-1</v>
      </c>
      <c r="O1403" s="19" t="str">
        <f>IF(A1403&gt;'PL2'!$C$2+553,IF(A1403='PL2'!$C$2+554,1,O1402+1), "")</f>
        <v/>
      </c>
    </row>
    <row r="1404" spans="1:15" x14ac:dyDescent="0.55000000000000004">
      <c r="A1404">
        <v>1402</v>
      </c>
      <c r="B1404" s="2">
        <v>41224</v>
      </c>
      <c r="C1404">
        <v>4.4100001454353333E-2</v>
      </c>
      <c r="D1404">
        <v>21.682399749755859</v>
      </c>
      <c r="E1404">
        <v>7367.43994140625</v>
      </c>
      <c r="F1404" s="20">
        <f t="shared" si="68"/>
        <v>14.984693386373657</v>
      </c>
      <c r="G1404">
        <v>10.86870002746582</v>
      </c>
      <c r="H1404">
        <v>162.86399841308591</v>
      </c>
      <c r="I1404" s="19">
        <f t="shared" si="69"/>
        <v>80074.494693514891</v>
      </c>
      <c r="K1404" s="70">
        <f t="shared" si="70"/>
        <v>-1</v>
      </c>
      <c r="L1404" s="3">
        <f>IF(AND(O1404&gt;0,O1404&lt;366),+'PL2'!$N$3+1,IF(AND(O1404&gt;365,O1404&lt;731),+'PL2'!$O$3+1,IF(AND(O1404&gt;730,O1404&lt;1096),+'PL2'!$P$3+1,IF(AND(O1404&gt;1095,O1404&lt;1461),+'PL2'!$Q$3+1,IF(AND(O1404&gt;1460,O1404&lt;3000),+'PL2'!$R$3+1,0)))))</f>
        <v>0</v>
      </c>
      <c r="M1404" s="3">
        <f>IF(AND(O1404&gt;0,O1404&lt;366),+'PL2'!$N$2+1,IF(AND(O1404&gt;365,O1404&lt;731),+'PL2'!$O$2+1,IF(AND(O1404&gt;730,O1404&lt;1096),+'PL2'!$P$2+1,IF(AND(O1404&gt;1095,O1404&lt;1461),+'PL2'!$Q$2+1,IF(AND(O1404&gt;1460,O1404&lt;1826),+'PL2'!$R$2+1,IF(AND(O1404&gt;1825,O1404&lt;2190),+'PL2'!$S$2+1,0))))))</f>
        <v>0</v>
      </c>
      <c r="N1404" s="70">
        <f t="shared" si="71"/>
        <v>-1</v>
      </c>
      <c r="O1404" s="19" t="str">
        <f>IF(A1404&gt;'PL2'!$C$2+553,IF(A1404='PL2'!$C$2+554,1,O1403+1), "")</f>
        <v/>
      </c>
    </row>
    <row r="1405" spans="1:15" x14ac:dyDescent="0.55000000000000004">
      <c r="A1405">
        <v>1403</v>
      </c>
      <c r="B1405" s="2">
        <v>41225</v>
      </c>
      <c r="C1405">
        <v>4.4100001454353333E-2</v>
      </c>
      <c r="D1405">
        <v>21.682399749755859</v>
      </c>
      <c r="E1405">
        <v>6617.85009765625</v>
      </c>
      <c r="F1405" s="20">
        <f t="shared" si="68"/>
        <v>13.460096774325875</v>
      </c>
      <c r="G1405">
        <v>11.00800037384033</v>
      </c>
      <c r="H1405">
        <v>148.16900634765619</v>
      </c>
      <c r="I1405" s="19">
        <f t="shared" si="69"/>
        <v>72849.296349019263</v>
      </c>
      <c r="K1405" s="70">
        <f t="shared" si="70"/>
        <v>-1</v>
      </c>
      <c r="L1405" s="3">
        <f>IF(AND(O1405&gt;0,O1405&lt;366),+'PL2'!$N$3+1,IF(AND(O1405&gt;365,O1405&lt;731),+'PL2'!$O$3+1,IF(AND(O1405&gt;730,O1405&lt;1096),+'PL2'!$P$3+1,IF(AND(O1405&gt;1095,O1405&lt;1461),+'PL2'!$Q$3+1,IF(AND(O1405&gt;1460,O1405&lt;3000),+'PL2'!$R$3+1,0)))))</f>
        <v>0</v>
      </c>
      <c r="M1405" s="3">
        <f>IF(AND(O1405&gt;0,O1405&lt;366),+'PL2'!$N$2+1,IF(AND(O1405&gt;365,O1405&lt;731),+'PL2'!$O$2+1,IF(AND(O1405&gt;730,O1405&lt;1096),+'PL2'!$P$2+1,IF(AND(O1405&gt;1095,O1405&lt;1461),+'PL2'!$Q$2+1,IF(AND(O1405&gt;1460,O1405&lt;1826),+'PL2'!$R$2+1,IF(AND(O1405&gt;1825,O1405&lt;2190),+'PL2'!$S$2+1,0))))))</f>
        <v>0</v>
      </c>
      <c r="N1405" s="70">
        <f t="shared" si="71"/>
        <v>-1</v>
      </c>
      <c r="O1405" s="19" t="str">
        <f>IF(A1405&gt;'PL2'!$C$2+553,IF(A1405='PL2'!$C$2+554,1,O1404+1), "")</f>
        <v/>
      </c>
    </row>
    <row r="1406" spans="1:15" x14ac:dyDescent="0.55000000000000004">
      <c r="A1406">
        <v>1404</v>
      </c>
      <c r="B1406" s="2">
        <v>41226</v>
      </c>
      <c r="C1406">
        <v>4.4100001454353333E-2</v>
      </c>
      <c r="D1406">
        <v>22.774900436401371</v>
      </c>
      <c r="E1406">
        <v>7020.52978515625</v>
      </c>
      <c r="F1406" s="20">
        <f t="shared" si="68"/>
        <v>13.594148286192983</v>
      </c>
      <c r="G1406">
        <v>10.951199531555179</v>
      </c>
      <c r="H1406">
        <v>148.87199401855469</v>
      </c>
      <c r="I1406" s="19">
        <f t="shared" si="69"/>
        <v>76883.222494472313</v>
      </c>
      <c r="K1406" s="70">
        <f t="shared" si="70"/>
        <v>-1</v>
      </c>
      <c r="L1406" s="3">
        <f>IF(AND(O1406&gt;0,O1406&lt;366),+'PL2'!$N$3+1,IF(AND(O1406&gt;365,O1406&lt;731),+'PL2'!$O$3+1,IF(AND(O1406&gt;730,O1406&lt;1096),+'PL2'!$P$3+1,IF(AND(O1406&gt;1095,O1406&lt;1461),+'PL2'!$Q$3+1,IF(AND(O1406&gt;1460,O1406&lt;3000),+'PL2'!$R$3+1,0)))))</f>
        <v>0</v>
      </c>
      <c r="M1406" s="3">
        <f>IF(AND(O1406&gt;0,O1406&lt;366),+'PL2'!$N$2+1,IF(AND(O1406&gt;365,O1406&lt;731),+'PL2'!$O$2+1,IF(AND(O1406&gt;730,O1406&lt;1096),+'PL2'!$P$2+1,IF(AND(O1406&gt;1095,O1406&lt;1461),+'PL2'!$Q$2+1,IF(AND(O1406&gt;1460,O1406&lt;1826),+'PL2'!$R$2+1,IF(AND(O1406&gt;1825,O1406&lt;2190),+'PL2'!$S$2+1,0))))))</f>
        <v>0</v>
      </c>
      <c r="N1406" s="70">
        <f t="shared" si="71"/>
        <v>-1</v>
      </c>
      <c r="O1406" s="19" t="str">
        <f>IF(A1406&gt;'PL2'!$C$2+553,IF(A1406='PL2'!$C$2+554,1,O1405+1), "")</f>
        <v/>
      </c>
    </row>
    <row r="1407" spans="1:15" x14ac:dyDescent="0.55000000000000004">
      <c r="A1407">
        <v>1405</v>
      </c>
      <c r="B1407" s="2">
        <v>41227</v>
      </c>
      <c r="C1407">
        <v>4.4199999421834953E-2</v>
      </c>
      <c r="D1407">
        <v>22.774900436401371</v>
      </c>
      <c r="E1407">
        <v>7173.009765625</v>
      </c>
      <c r="F1407" s="20">
        <f t="shared" si="68"/>
        <v>13.920896312095476</v>
      </c>
      <c r="G1407">
        <v>10.94999980926514</v>
      </c>
      <c r="H1407">
        <v>152.43400573730469</v>
      </c>
      <c r="I1407" s="19">
        <f t="shared" si="69"/>
        <v>78544.455565450742</v>
      </c>
      <c r="K1407" s="70">
        <f t="shared" si="70"/>
        <v>-1</v>
      </c>
      <c r="L1407" s="3">
        <f>IF(AND(O1407&gt;0,O1407&lt;366),+'PL2'!$N$3+1,IF(AND(O1407&gt;365,O1407&lt;731),+'PL2'!$O$3+1,IF(AND(O1407&gt;730,O1407&lt;1096),+'PL2'!$P$3+1,IF(AND(O1407&gt;1095,O1407&lt;1461),+'PL2'!$Q$3+1,IF(AND(O1407&gt;1460,O1407&lt;3000),+'PL2'!$R$3+1,0)))))</f>
        <v>0</v>
      </c>
      <c r="M1407" s="3">
        <f>IF(AND(O1407&gt;0,O1407&lt;366),+'PL2'!$N$2+1,IF(AND(O1407&gt;365,O1407&lt;731),+'PL2'!$O$2+1,IF(AND(O1407&gt;730,O1407&lt;1096),+'PL2'!$P$2+1,IF(AND(O1407&gt;1095,O1407&lt;1461),+'PL2'!$Q$2+1,IF(AND(O1407&gt;1460,O1407&lt;1826),+'PL2'!$R$2+1,IF(AND(O1407&gt;1825,O1407&lt;2190),+'PL2'!$S$2+1,0))))))</f>
        <v>0</v>
      </c>
      <c r="N1407" s="70">
        <f t="shared" si="71"/>
        <v>-1</v>
      </c>
      <c r="O1407" s="19" t="str">
        <f>IF(A1407&gt;'PL2'!$C$2+553,IF(A1407='PL2'!$C$2+554,1,O1406+1), "")</f>
        <v/>
      </c>
    </row>
    <row r="1408" spans="1:15" x14ac:dyDescent="0.55000000000000004">
      <c r="A1408">
        <v>1406</v>
      </c>
      <c r="B1408" s="2">
        <v>41228</v>
      </c>
      <c r="C1408">
        <v>4.4199999421834953E-2</v>
      </c>
      <c r="D1408">
        <v>22.774900436401371</v>
      </c>
      <c r="E1408">
        <v>6831.64013671875</v>
      </c>
      <c r="F1408" s="20">
        <f t="shared" si="68"/>
        <v>13.25838902946551</v>
      </c>
      <c r="G1408">
        <v>11.19769954681396</v>
      </c>
      <c r="H1408">
        <v>148.46299743652341</v>
      </c>
      <c r="I1408" s="19">
        <f t="shared" si="69"/>
        <v>76498.653662931596</v>
      </c>
      <c r="K1408" s="70">
        <f t="shared" si="70"/>
        <v>-1</v>
      </c>
      <c r="L1408" s="3">
        <f>IF(AND(O1408&gt;0,O1408&lt;366),+'PL2'!$N$3+1,IF(AND(O1408&gt;365,O1408&lt;731),+'PL2'!$O$3+1,IF(AND(O1408&gt;730,O1408&lt;1096),+'PL2'!$P$3+1,IF(AND(O1408&gt;1095,O1408&lt;1461),+'PL2'!$Q$3+1,IF(AND(O1408&gt;1460,O1408&lt;3000),+'PL2'!$R$3+1,0)))))</f>
        <v>0</v>
      </c>
      <c r="M1408" s="3">
        <f>IF(AND(O1408&gt;0,O1408&lt;366),+'PL2'!$N$2+1,IF(AND(O1408&gt;365,O1408&lt;731),+'PL2'!$O$2+1,IF(AND(O1408&gt;730,O1408&lt;1096),+'PL2'!$P$2+1,IF(AND(O1408&gt;1095,O1408&lt;1461),+'PL2'!$Q$2+1,IF(AND(O1408&gt;1460,O1408&lt;1826),+'PL2'!$R$2+1,IF(AND(O1408&gt;1825,O1408&lt;2190),+'PL2'!$S$2+1,0))))))</f>
        <v>0</v>
      </c>
      <c r="N1408" s="70">
        <f t="shared" si="71"/>
        <v>-1</v>
      </c>
      <c r="O1408" s="19" t="str">
        <f>IF(A1408&gt;'PL2'!$C$2+553,IF(A1408='PL2'!$C$2+554,1,O1407+1), "")</f>
        <v/>
      </c>
    </row>
    <row r="1409" spans="1:15" x14ac:dyDescent="0.55000000000000004">
      <c r="A1409">
        <v>1407</v>
      </c>
      <c r="B1409" s="2">
        <v>41229</v>
      </c>
      <c r="C1409">
        <v>4.4199999421834953E-2</v>
      </c>
      <c r="D1409">
        <v>22.774900436401371</v>
      </c>
      <c r="E1409">
        <v>7281.93017578125</v>
      </c>
      <c r="F1409" s="20">
        <f t="shared" si="68"/>
        <v>14.132281739635591</v>
      </c>
      <c r="G1409">
        <v>11.74890041351318</v>
      </c>
      <c r="H1409">
        <v>166.03900146484381</v>
      </c>
      <c r="I1409" s="19">
        <f t="shared" si="69"/>
        <v>85554.672453410429</v>
      </c>
      <c r="K1409" s="70">
        <f t="shared" si="70"/>
        <v>-1</v>
      </c>
      <c r="L1409" s="3">
        <f>IF(AND(O1409&gt;0,O1409&lt;366),+'PL2'!$N$3+1,IF(AND(O1409&gt;365,O1409&lt;731),+'PL2'!$O$3+1,IF(AND(O1409&gt;730,O1409&lt;1096),+'PL2'!$P$3+1,IF(AND(O1409&gt;1095,O1409&lt;1461),+'PL2'!$Q$3+1,IF(AND(O1409&gt;1460,O1409&lt;3000),+'PL2'!$R$3+1,0)))))</f>
        <v>0</v>
      </c>
      <c r="M1409" s="3">
        <f>IF(AND(O1409&gt;0,O1409&lt;366),+'PL2'!$N$2+1,IF(AND(O1409&gt;365,O1409&lt;731),+'PL2'!$O$2+1,IF(AND(O1409&gt;730,O1409&lt;1096),+'PL2'!$P$2+1,IF(AND(O1409&gt;1095,O1409&lt;1461),+'PL2'!$Q$2+1,IF(AND(O1409&gt;1460,O1409&lt;1826),+'PL2'!$R$2+1,IF(AND(O1409&gt;1825,O1409&lt;2190),+'PL2'!$S$2+1,0))))))</f>
        <v>0</v>
      </c>
      <c r="N1409" s="70">
        <f t="shared" si="71"/>
        <v>-1</v>
      </c>
      <c r="O1409" s="19" t="str">
        <f>IF(A1409&gt;'PL2'!$C$2+553,IF(A1409='PL2'!$C$2+554,1,O1408+1), "")</f>
        <v/>
      </c>
    </row>
    <row r="1410" spans="1:15" x14ac:dyDescent="0.55000000000000004">
      <c r="A1410">
        <v>1408</v>
      </c>
      <c r="B1410" s="2">
        <v>41230</v>
      </c>
      <c r="C1410">
        <v>4.4300001114606857E-2</v>
      </c>
      <c r="D1410">
        <v>23.612199783325199</v>
      </c>
      <c r="E1410">
        <v>7025.60009765625</v>
      </c>
      <c r="F1410" s="20">
        <f t="shared" ref="F1410:F1473" si="72">+(C1410/D1410)*E1410</f>
        <v>13.181071438195508</v>
      </c>
      <c r="G1410">
        <v>11.788900375366209</v>
      </c>
      <c r="H1410">
        <v>155.38999938964841</v>
      </c>
      <c r="I1410" s="19">
        <f t="shared" ref="I1410:I1473" si="73">+E1410*G1410</f>
        <v>82824.099628432639</v>
      </c>
      <c r="K1410" s="70">
        <f t="shared" si="70"/>
        <v>-1</v>
      </c>
      <c r="L1410" s="3">
        <f>IF(AND(O1410&gt;0,O1410&lt;366),+'PL2'!$N$3+1,IF(AND(O1410&gt;365,O1410&lt;731),+'PL2'!$O$3+1,IF(AND(O1410&gt;730,O1410&lt;1096),+'PL2'!$P$3+1,IF(AND(O1410&gt;1095,O1410&lt;1461),+'PL2'!$Q$3+1,IF(AND(O1410&gt;1460,O1410&lt;3000),+'PL2'!$R$3+1,0)))))</f>
        <v>0</v>
      </c>
      <c r="M1410" s="3">
        <f>IF(AND(O1410&gt;0,O1410&lt;366),+'PL2'!$N$2+1,IF(AND(O1410&gt;365,O1410&lt;731),+'PL2'!$O$2+1,IF(AND(O1410&gt;730,O1410&lt;1096),+'PL2'!$P$2+1,IF(AND(O1410&gt;1095,O1410&lt;1461),+'PL2'!$Q$2+1,IF(AND(O1410&gt;1460,O1410&lt;1826),+'PL2'!$R$2+1,IF(AND(O1410&gt;1825,O1410&lt;2190),+'PL2'!$S$2+1,0))))))</f>
        <v>0</v>
      </c>
      <c r="N1410" s="70">
        <f t="shared" si="71"/>
        <v>-1</v>
      </c>
      <c r="O1410" s="19" t="str">
        <f>IF(A1410&gt;'PL2'!$C$2+553,IF(A1410='PL2'!$C$2+554,1,O1409+1), "")</f>
        <v/>
      </c>
    </row>
    <row r="1411" spans="1:15" x14ac:dyDescent="0.55000000000000004">
      <c r="A1411">
        <v>1409</v>
      </c>
      <c r="B1411" s="2">
        <v>41231</v>
      </c>
      <c r="C1411">
        <v>4.4300001114606857E-2</v>
      </c>
      <c r="D1411">
        <v>23.612199783325199</v>
      </c>
      <c r="E1411">
        <v>7327.18994140625</v>
      </c>
      <c r="F1411" s="20">
        <f t="shared" si="72"/>
        <v>13.746898872186396</v>
      </c>
      <c r="G1411">
        <v>11.65149974822998</v>
      </c>
      <c r="H1411">
        <v>160.1719970703125</v>
      </c>
      <c r="I1411" s="19">
        <f t="shared" si="73"/>
        <v>85372.751757528167</v>
      </c>
      <c r="K1411" s="70">
        <f t="shared" si="70"/>
        <v>-1</v>
      </c>
      <c r="L1411" s="3">
        <f>IF(AND(O1411&gt;0,O1411&lt;366),+'PL2'!$N$3+1,IF(AND(O1411&gt;365,O1411&lt;731),+'PL2'!$O$3+1,IF(AND(O1411&gt;730,O1411&lt;1096),+'PL2'!$P$3+1,IF(AND(O1411&gt;1095,O1411&lt;1461),+'PL2'!$Q$3+1,IF(AND(O1411&gt;1460,O1411&lt;3000),+'PL2'!$R$3+1,0)))))</f>
        <v>0</v>
      </c>
      <c r="M1411" s="3">
        <f>IF(AND(O1411&gt;0,O1411&lt;366),+'PL2'!$N$2+1,IF(AND(O1411&gt;365,O1411&lt;731),+'PL2'!$O$2+1,IF(AND(O1411&gt;730,O1411&lt;1096),+'PL2'!$P$2+1,IF(AND(O1411&gt;1095,O1411&lt;1461),+'PL2'!$Q$2+1,IF(AND(O1411&gt;1460,O1411&lt;1826),+'PL2'!$R$2+1,IF(AND(O1411&gt;1825,O1411&lt;2190),+'PL2'!$S$2+1,0))))))</f>
        <v>0</v>
      </c>
      <c r="N1411" s="70">
        <f t="shared" si="71"/>
        <v>-1</v>
      </c>
      <c r="O1411" s="19" t="str">
        <f>IF(A1411&gt;'PL2'!$C$2+553,IF(A1411='PL2'!$C$2+554,1,O1410+1), "")</f>
        <v/>
      </c>
    </row>
    <row r="1412" spans="1:15" x14ac:dyDescent="0.55000000000000004">
      <c r="A1412">
        <v>1410</v>
      </c>
      <c r="B1412" s="2">
        <v>41232</v>
      </c>
      <c r="C1412">
        <v>4.4300001114606857E-2</v>
      </c>
      <c r="D1412">
        <v>20.597900390625</v>
      </c>
      <c r="E1412">
        <v>7327.93994140625</v>
      </c>
      <c r="F1412" s="20">
        <f t="shared" si="72"/>
        <v>15.76023484994719</v>
      </c>
      <c r="G1412">
        <v>11.799900054931641</v>
      </c>
      <c r="H1412">
        <v>185.968994140625</v>
      </c>
      <c r="I1412" s="19">
        <f t="shared" si="73"/>
        <v>86468.958917135373</v>
      </c>
      <c r="K1412" s="70">
        <f t="shared" si="70"/>
        <v>-1</v>
      </c>
      <c r="L1412" s="3">
        <f>IF(AND(O1412&gt;0,O1412&lt;366),+'PL2'!$N$3+1,IF(AND(O1412&gt;365,O1412&lt;731),+'PL2'!$O$3+1,IF(AND(O1412&gt;730,O1412&lt;1096),+'PL2'!$P$3+1,IF(AND(O1412&gt;1095,O1412&lt;1461),+'PL2'!$Q$3+1,IF(AND(O1412&gt;1460,O1412&lt;3000),+'PL2'!$R$3+1,0)))))</f>
        <v>0</v>
      </c>
      <c r="M1412" s="3">
        <f>IF(AND(O1412&gt;0,O1412&lt;366),+'PL2'!$N$2+1,IF(AND(O1412&gt;365,O1412&lt;731),+'PL2'!$O$2+1,IF(AND(O1412&gt;730,O1412&lt;1096),+'PL2'!$P$2+1,IF(AND(O1412&gt;1095,O1412&lt;1461),+'PL2'!$Q$2+1,IF(AND(O1412&gt;1460,O1412&lt;1826),+'PL2'!$R$2+1,IF(AND(O1412&gt;1825,O1412&lt;2190),+'PL2'!$S$2+1,0))))))</f>
        <v>0</v>
      </c>
      <c r="N1412" s="70">
        <f t="shared" si="71"/>
        <v>-1</v>
      </c>
      <c r="O1412" s="19" t="str">
        <f>IF(A1412&gt;'PL2'!$C$2+553,IF(A1412='PL2'!$C$2+554,1,O1411+1), "")</f>
        <v/>
      </c>
    </row>
    <row r="1413" spans="1:15" x14ac:dyDescent="0.55000000000000004">
      <c r="A1413">
        <v>1411</v>
      </c>
      <c r="B1413" s="2">
        <v>41233</v>
      </c>
      <c r="C1413">
        <v>4.439999908208847E-2</v>
      </c>
      <c r="D1413">
        <v>20.597900390625</v>
      </c>
      <c r="E1413">
        <v>7378.1298828125</v>
      </c>
      <c r="F1413" s="20">
        <f t="shared" si="72"/>
        <v>15.903997679953076</v>
      </c>
      <c r="G1413">
        <v>11.7327995300293</v>
      </c>
      <c r="H1413">
        <v>186.59800720214841</v>
      </c>
      <c r="I1413" s="19">
        <f t="shared" si="73"/>
        <v>86566.11882155764</v>
      </c>
      <c r="K1413" s="70">
        <f t="shared" si="70"/>
        <v>-1</v>
      </c>
      <c r="L1413" s="3">
        <f>IF(AND(O1413&gt;0,O1413&lt;366),+'PL2'!$N$3+1,IF(AND(O1413&gt;365,O1413&lt;731),+'PL2'!$O$3+1,IF(AND(O1413&gt;730,O1413&lt;1096),+'PL2'!$P$3+1,IF(AND(O1413&gt;1095,O1413&lt;1461),+'PL2'!$Q$3+1,IF(AND(O1413&gt;1460,O1413&lt;3000),+'PL2'!$R$3+1,0)))))</f>
        <v>0</v>
      </c>
      <c r="M1413" s="3">
        <f>IF(AND(O1413&gt;0,O1413&lt;366),+'PL2'!$N$2+1,IF(AND(O1413&gt;365,O1413&lt;731),+'PL2'!$O$2+1,IF(AND(O1413&gt;730,O1413&lt;1096),+'PL2'!$P$2+1,IF(AND(O1413&gt;1095,O1413&lt;1461),+'PL2'!$Q$2+1,IF(AND(O1413&gt;1460,O1413&lt;1826),+'PL2'!$R$2+1,IF(AND(O1413&gt;1825,O1413&lt;2190),+'PL2'!$S$2+1,0))))))</f>
        <v>0</v>
      </c>
      <c r="N1413" s="70">
        <f t="shared" si="71"/>
        <v>-1</v>
      </c>
      <c r="O1413" s="19" t="str">
        <f>IF(A1413&gt;'PL2'!$C$2+553,IF(A1413='PL2'!$C$2+554,1,O1412+1), "")</f>
        <v/>
      </c>
    </row>
    <row r="1414" spans="1:15" x14ac:dyDescent="0.55000000000000004">
      <c r="A1414">
        <v>1412</v>
      </c>
      <c r="B1414" s="2">
        <v>41234</v>
      </c>
      <c r="C1414">
        <v>4.439999908208847E-2</v>
      </c>
      <c r="D1414">
        <v>25.789199829101559</v>
      </c>
      <c r="E1414">
        <v>7630.7900390625</v>
      </c>
      <c r="F1414" s="20">
        <f t="shared" si="72"/>
        <v>13.137556534331145</v>
      </c>
      <c r="G1414">
        <v>11.77000045776367</v>
      </c>
      <c r="H1414">
        <v>154.6289978027344</v>
      </c>
      <c r="I1414" s="19">
        <f t="shared" si="73"/>
        <v>89814.402252864078</v>
      </c>
      <c r="K1414" s="70">
        <f t="shared" si="70"/>
        <v>-1</v>
      </c>
      <c r="L1414" s="3">
        <f>IF(AND(O1414&gt;0,O1414&lt;366),+'PL2'!$N$3+1,IF(AND(O1414&gt;365,O1414&lt;731),+'PL2'!$O$3+1,IF(AND(O1414&gt;730,O1414&lt;1096),+'PL2'!$P$3+1,IF(AND(O1414&gt;1095,O1414&lt;1461),+'PL2'!$Q$3+1,IF(AND(O1414&gt;1460,O1414&lt;3000),+'PL2'!$R$3+1,0)))))</f>
        <v>0</v>
      </c>
      <c r="M1414" s="3">
        <f>IF(AND(O1414&gt;0,O1414&lt;366),+'PL2'!$N$2+1,IF(AND(O1414&gt;365,O1414&lt;731),+'PL2'!$O$2+1,IF(AND(O1414&gt;730,O1414&lt;1096),+'PL2'!$P$2+1,IF(AND(O1414&gt;1095,O1414&lt;1461),+'PL2'!$Q$2+1,IF(AND(O1414&gt;1460,O1414&lt;1826),+'PL2'!$R$2+1,IF(AND(O1414&gt;1825,O1414&lt;2190),+'PL2'!$S$2+1,0))))))</f>
        <v>0</v>
      </c>
      <c r="N1414" s="70">
        <f t="shared" si="71"/>
        <v>-1</v>
      </c>
      <c r="O1414" s="19" t="str">
        <f>IF(A1414&gt;'PL2'!$C$2+553,IF(A1414='PL2'!$C$2+554,1,O1413+1), "")</f>
        <v/>
      </c>
    </row>
    <row r="1415" spans="1:15" x14ac:dyDescent="0.55000000000000004">
      <c r="A1415">
        <v>1413</v>
      </c>
      <c r="B1415" s="2">
        <v>41235</v>
      </c>
      <c r="C1415">
        <v>4.439999908208847E-2</v>
      </c>
      <c r="D1415">
        <v>25.789199829101559</v>
      </c>
      <c r="E1415">
        <v>7221.89013671875</v>
      </c>
      <c r="F1415" s="20">
        <f t="shared" si="72"/>
        <v>12.433573649672523</v>
      </c>
      <c r="G1415">
        <v>12.42189979553223</v>
      </c>
      <c r="H1415">
        <v>154.4490051269531</v>
      </c>
      <c r="I1415" s="19">
        <f t="shared" si="73"/>
        <v>89709.595612662873</v>
      </c>
      <c r="K1415" s="70">
        <f t="shared" si="70"/>
        <v>-1</v>
      </c>
      <c r="L1415" s="3">
        <f>IF(AND(O1415&gt;0,O1415&lt;366),+'PL2'!$N$3+1,IF(AND(O1415&gt;365,O1415&lt;731),+'PL2'!$O$3+1,IF(AND(O1415&gt;730,O1415&lt;1096),+'PL2'!$P$3+1,IF(AND(O1415&gt;1095,O1415&lt;1461),+'PL2'!$Q$3+1,IF(AND(O1415&gt;1460,O1415&lt;3000),+'PL2'!$R$3+1,0)))))</f>
        <v>0</v>
      </c>
      <c r="M1415" s="3">
        <f>IF(AND(O1415&gt;0,O1415&lt;366),+'PL2'!$N$2+1,IF(AND(O1415&gt;365,O1415&lt;731),+'PL2'!$O$2+1,IF(AND(O1415&gt;730,O1415&lt;1096),+'PL2'!$P$2+1,IF(AND(O1415&gt;1095,O1415&lt;1461),+'PL2'!$Q$2+1,IF(AND(O1415&gt;1460,O1415&lt;1826),+'PL2'!$R$2+1,IF(AND(O1415&gt;1825,O1415&lt;2190),+'PL2'!$S$2+1,0))))))</f>
        <v>0</v>
      </c>
      <c r="N1415" s="70">
        <f t="shared" si="71"/>
        <v>-1</v>
      </c>
      <c r="O1415" s="19" t="str">
        <f>IF(A1415&gt;'PL2'!$C$2+553,IF(A1415='PL2'!$C$2+554,1,O1414+1), "")</f>
        <v/>
      </c>
    </row>
    <row r="1416" spans="1:15" x14ac:dyDescent="0.55000000000000004">
      <c r="A1416">
        <v>1414</v>
      </c>
      <c r="B1416" s="2">
        <v>41236</v>
      </c>
      <c r="C1416">
        <v>4.4500000774860382E-2</v>
      </c>
      <c r="D1416">
        <v>24.281999588012699</v>
      </c>
      <c r="E1416">
        <v>8176.60009765625</v>
      </c>
      <c r="F1416" s="20">
        <f t="shared" si="72"/>
        <v>14.984709531955218</v>
      </c>
      <c r="G1416">
        <v>12.34500026702881</v>
      </c>
      <c r="H1416">
        <v>184.9859924316406</v>
      </c>
      <c r="I1416" s="19">
        <f t="shared" si="73"/>
        <v>100940.1303889542</v>
      </c>
      <c r="K1416" s="70">
        <f t="shared" si="70"/>
        <v>-1</v>
      </c>
      <c r="L1416" s="3">
        <f>IF(AND(O1416&gt;0,O1416&lt;366),+'PL2'!$N$3+1,IF(AND(O1416&gt;365,O1416&lt;731),+'PL2'!$O$3+1,IF(AND(O1416&gt;730,O1416&lt;1096),+'PL2'!$P$3+1,IF(AND(O1416&gt;1095,O1416&lt;1461),+'PL2'!$Q$3+1,IF(AND(O1416&gt;1460,O1416&lt;3000),+'PL2'!$R$3+1,0)))))</f>
        <v>0</v>
      </c>
      <c r="M1416" s="3">
        <f>IF(AND(O1416&gt;0,O1416&lt;366),+'PL2'!$N$2+1,IF(AND(O1416&gt;365,O1416&lt;731),+'PL2'!$O$2+1,IF(AND(O1416&gt;730,O1416&lt;1096),+'PL2'!$P$2+1,IF(AND(O1416&gt;1095,O1416&lt;1461),+'PL2'!$Q$2+1,IF(AND(O1416&gt;1460,O1416&lt;1826),+'PL2'!$R$2+1,IF(AND(O1416&gt;1825,O1416&lt;2190),+'PL2'!$S$2+1,0))))))</f>
        <v>0</v>
      </c>
      <c r="N1416" s="70">
        <f t="shared" si="71"/>
        <v>-1</v>
      </c>
      <c r="O1416" s="19" t="str">
        <f>IF(A1416&gt;'PL2'!$C$2+553,IF(A1416='PL2'!$C$2+554,1,O1415+1), "")</f>
        <v/>
      </c>
    </row>
    <row r="1417" spans="1:15" x14ac:dyDescent="0.55000000000000004">
      <c r="A1417">
        <v>1415</v>
      </c>
      <c r="B1417" s="2">
        <v>41237</v>
      </c>
      <c r="C1417">
        <v>4.4500000774860382E-2</v>
      </c>
      <c r="D1417">
        <v>24.281999588012699</v>
      </c>
      <c r="E1417">
        <v>7571.759765625</v>
      </c>
      <c r="F1417" s="20">
        <f t="shared" si="72"/>
        <v>13.876259004785918</v>
      </c>
      <c r="G1417">
        <v>12.41149997711182</v>
      </c>
      <c r="H1417">
        <v>172.2250061035156</v>
      </c>
      <c r="I1417" s="19">
        <f t="shared" si="73"/>
        <v>93976.896157750889</v>
      </c>
      <c r="K1417" s="70">
        <f t="shared" si="70"/>
        <v>-1</v>
      </c>
      <c r="L1417" s="3">
        <f>IF(AND(O1417&gt;0,O1417&lt;366),+'PL2'!$N$3+1,IF(AND(O1417&gt;365,O1417&lt;731),+'PL2'!$O$3+1,IF(AND(O1417&gt;730,O1417&lt;1096),+'PL2'!$P$3+1,IF(AND(O1417&gt;1095,O1417&lt;1461),+'PL2'!$Q$3+1,IF(AND(O1417&gt;1460,O1417&lt;3000),+'PL2'!$R$3+1,0)))))</f>
        <v>0</v>
      </c>
      <c r="M1417" s="3">
        <f>IF(AND(O1417&gt;0,O1417&lt;366),+'PL2'!$N$2+1,IF(AND(O1417&gt;365,O1417&lt;731),+'PL2'!$O$2+1,IF(AND(O1417&gt;730,O1417&lt;1096),+'PL2'!$P$2+1,IF(AND(O1417&gt;1095,O1417&lt;1461),+'PL2'!$Q$2+1,IF(AND(O1417&gt;1460,O1417&lt;1826),+'PL2'!$R$2+1,IF(AND(O1417&gt;1825,O1417&lt;2190),+'PL2'!$S$2+1,0))))))</f>
        <v>0</v>
      </c>
      <c r="N1417" s="70">
        <f t="shared" si="71"/>
        <v>-1</v>
      </c>
      <c r="O1417" s="19" t="str">
        <f>IF(A1417&gt;'PL2'!$C$2+553,IF(A1417='PL2'!$C$2+554,1,O1416+1), "")</f>
        <v/>
      </c>
    </row>
    <row r="1418" spans="1:15" x14ac:dyDescent="0.55000000000000004">
      <c r="A1418">
        <v>1416</v>
      </c>
      <c r="B1418" s="2">
        <v>41238</v>
      </c>
      <c r="C1418">
        <v>4.4500000774860382E-2</v>
      </c>
      <c r="D1418">
        <v>23.612199783325199</v>
      </c>
      <c r="E1418">
        <v>7329.509765625</v>
      </c>
      <c r="F1418" s="20">
        <f t="shared" si="72"/>
        <v>13.813333498897203</v>
      </c>
      <c r="G1418">
        <v>12.482099533081049</v>
      </c>
      <c r="H1418">
        <v>172.41900634765619</v>
      </c>
      <c r="I1418" s="19">
        <f t="shared" si="73"/>
        <v>91487.670423220799</v>
      </c>
      <c r="K1418" s="70">
        <f t="shared" si="70"/>
        <v>-1</v>
      </c>
      <c r="L1418" s="3">
        <f>IF(AND(O1418&gt;0,O1418&lt;366),+'PL2'!$N$3+1,IF(AND(O1418&gt;365,O1418&lt;731),+'PL2'!$O$3+1,IF(AND(O1418&gt;730,O1418&lt;1096),+'PL2'!$P$3+1,IF(AND(O1418&gt;1095,O1418&lt;1461),+'PL2'!$Q$3+1,IF(AND(O1418&gt;1460,O1418&lt;3000),+'PL2'!$R$3+1,0)))))</f>
        <v>0</v>
      </c>
      <c r="M1418" s="3">
        <f>IF(AND(O1418&gt;0,O1418&lt;366),+'PL2'!$N$2+1,IF(AND(O1418&gt;365,O1418&lt;731),+'PL2'!$O$2+1,IF(AND(O1418&gt;730,O1418&lt;1096),+'PL2'!$P$2+1,IF(AND(O1418&gt;1095,O1418&lt;1461),+'PL2'!$Q$2+1,IF(AND(O1418&gt;1460,O1418&lt;1826),+'PL2'!$R$2+1,IF(AND(O1418&gt;1825,O1418&lt;2190),+'PL2'!$S$2+1,0))))))</f>
        <v>0</v>
      </c>
      <c r="N1418" s="70">
        <f t="shared" si="71"/>
        <v>-1</v>
      </c>
      <c r="O1418" s="19" t="str">
        <f>IF(A1418&gt;'PL2'!$C$2+553,IF(A1418='PL2'!$C$2+554,1,O1417+1), "")</f>
        <v/>
      </c>
    </row>
    <row r="1419" spans="1:15" x14ac:dyDescent="0.55000000000000004">
      <c r="A1419">
        <v>1417</v>
      </c>
      <c r="B1419" s="2">
        <v>41239</v>
      </c>
      <c r="C1419">
        <v>4.4599998742342002E-2</v>
      </c>
      <c r="D1419">
        <v>23.612199783325199</v>
      </c>
      <c r="E1419">
        <v>7876.5</v>
      </c>
      <c r="F1419" s="20">
        <f t="shared" si="72"/>
        <v>14.87755877544866</v>
      </c>
      <c r="G1419">
        <v>12.245499610900881</v>
      </c>
      <c r="H1419">
        <v>182.18299865722659</v>
      </c>
      <c r="I1419" s="19">
        <f t="shared" si="73"/>
        <v>96451.677685260787</v>
      </c>
      <c r="K1419" s="70">
        <f t="shared" si="70"/>
        <v>-1</v>
      </c>
      <c r="L1419" s="3">
        <f>IF(AND(O1419&gt;0,O1419&lt;366),+'PL2'!$N$3+1,IF(AND(O1419&gt;365,O1419&lt;731),+'PL2'!$O$3+1,IF(AND(O1419&gt;730,O1419&lt;1096),+'PL2'!$P$3+1,IF(AND(O1419&gt;1095,O1419&lt;1461),+'PL2'!$Q$3+1,IF(AND(O1419&gt;1460,O1419&lt;3000),+'PL2'!$R$3+1,0)))))</f>
        <v>0</v>
      </c>
      <c r="M1419" s="3">
        <f>IF(AND(O1419&gt;0,O1419&lt;366),+'PL2'!$N$2+1,IF(AND(O1419&gt;365,O1419&lt;731),+'PL2'!$O$2+1,IF(AND(O1419&gt;730,O1419&lt;1096),+'PL2'!$P$2+1,IF(AND(O1419&gt;1095,O1419&lt;1461),+'PL2'!$Q$2+1,IF(AND(O1419&gt;1460,O1419&lt;1826),+'PL2'!$R$2+1,IF(AND(O1419&gt;1825,O1419&lt;2190),+'PL2'!$S$2+1,0))))))</f>
        <v>0</v>
      </c>
      <c r="N1419" s="70">
        <f t="shared" si="71"/>
        <v>-1</v>
      </c>
      <c r="O1419" s="19" t="str">
        <f>IF(A1419&gt;'PL2'!$C$2+553,IF(A1419='PL2'!$C$2+554,1,O1418+1), "")</f>
        <v/>
      </c>
    </row>
    <row r="1420" spans="1:15" x14ac:dyDescent="0.55000000000000004">
      <c r="A1420">
        <v>1418</v>
      </c>
      <c r="B1420" s="2">
        <v>41240</v>
      </c>
      <c r="C1420">
        <v>4.4599998742342002E-2</v>
      </c>
      <c r="D1420">
        <v>25.98430061340332</v>
      </c>
      <c r="E1420">
        <v>7482.02001953125</v>
      </c>
      <c r="F1420" s="20">
        <f t="shared" si="72"/>
        <v>12.842296139736854</v>
      </c>
      <c r="G1420">
        <v>12.19999980926514</v>
      </c>
      <c r="H1420">
        <v>156.6759948730469</v>
      </c>
      <c r="I1420" s="19">
        <f t="shared" si="73"/>
        <v>91280.642811199214</v>
      </c>
      <c r="K1420" s="70">
        <f t="shared" si="70"/>
        <v>-1</v>
      </c>
      <c r="L1420" s="3">
        <f>IF(AND(O1420&gt;0,O1420&lt;366),+'PL2'!$N$3+1,IF(AND(O1420&gt;365,O1420&lt;731),+'PL2'!$O$3+1,IF(AND(O1420&gt;730,O1420&lt;1096),+'PL2'!$P$3+1,IF(AND(O1420&gt;1095,O1420&lt;1461),+'PL2'!$Q$3+1,IF(AND(O1420&gt;1460,O1420&lt;3000),+'PL2'!$R$3+1,0)))))</f>
        <v>0</v>
      </c>
      <c r="M1420" s="3">
        <f>IF(AND(O1420&gt;0,O1420&lt;366),+'PL2'!$N$2+1,IF(AND(O1420&gt;365,O1420&lt;731),+'PL2'!$O$2+1,IF(AND(O1420&gt;730,O1420&lt;1096),+'PL2'!$P$2+1,IF(AND(O1420&gt;1095,O1420&lt;1461),+'PL2'!$Q$2+1,IF(AND(O1420&gt;1460,O1420&lt;1826),+'PL2'!$R$2+1,IF(AND(O1420&gt;1825,O1420&lt;2190),+'PL2'!$S$2+1,0))))))</f>
        <v>0</v>
      </c>
      <c r="N1420" s="70">
        <f t="shared" si="71"/>
        <v>-1</v>
      </c>
      <c r="O1420" s="19" t="str">
        <f>IF(A1420&gt;'PL2'!$C$2+553,IF(A1420='PL2'!$C$2+554,1,O1419+1), "")</f>
        <v/>
      </c>
    </row>
    <row r="1421" spans="1:15" x14ac:dyDescent="0.55000000000000004">
      <c r="A1421">
        <v>1419</v>
      </c>
      <c r="B1421" s="2">
        <v>41241</v>
      </c>
      <c r="C1421">
        <v>4.4599998742342002E-2</v>
      </c>
      <c r="D1421">
        <v>25.98430061340332</v>
      </c>
      <c r="E1421">
        <v>7168.58984375</v>
      </c>
      <c r="F1421" s="20">
        <f t="shared" si="72"/>
        <v>12.304318010033217</v>
      </c>
      <c r="G1421">
        <v>12.347700119018549</v>
      </c>
      <c r="H1421">
        <v>151.92999267578119</v>
      </c>
      <c r="I1421" s="19">
        <f t="shared" si="73"/>
        <v>88515.597666867034</v>
      </c>
      <c r="K1421" s="70">
        <f t="shared" si="70"/>
        <v>-1</v>
      </c>
      <c r="L1421" s="3">
        <f>IF(AND(O1421&gt;0,O1421&lt;366),+'PL2'!$N$3+1,IF(AND(O1421&gt;365,O1421&lt;731),+'PL2'!$O$3+1,IF(AND(O1421&gt;730,O1421&lt;1096),+'PL2'!$P$3+1,IF(AND(O1421&gt;1095,O1421&lt;1461),+'PL2'!$Q$3+1,IF(AND(O1421&gt;1460,O1421&lt;3000),+'PL2'!$R$3+1,0)))))</f>
        <v>0</v>
      </c>
      <c r="M1421" s="3">
        <f>IF(AND(O1421&gt;0,O1421&lt;366),+'PL2'!$N$2+1,IF(AND(O1421&gt;365,O1421&lt;731),+'PL2'!$O$2+1,IF(AND(O1421&gt;730,O1421&lt;1096),+'PL2'!$P$2+1,IF(AND(O1421&gt;1095,O1421&lt;1461),+'PL2'!$Q$2+1,IF(AND(O1421&gt;1460,O1421&lt;1826),+'PL2'!$R$2+1,IF(AND(O1421&gt;1825,O1421&lt;2190),+'PL2'!$S$2+1,0))))))</f>
        <v>0</v>
      </c>
      <c r="N1421" s="70">
        <f t="shared" si="71"/>
        <v>-1</v>
      </c>
      <c r="O1421" s="19" t="str">
        <f>IF(A1421&gt;'PL2'!$C$2+553,IF(A1421='PL2'!$C$2+554,1,O1420+1), "")</f>
        <v/>
      </c>
    </row>
    <row r="1422" spans="1:15" x14ac:dyDescent="0.55000000000000004">
      <c r="A1422">
        <v>1420</v>
      </c>
      <c r="B1422" s="2">
        <v>41242</v>
      </c>
      <c r="C1422">
        <v>4.4700000435113907E-2</v>
      </c>
      <c r="D1422">
        <v>28.206600189208981</v>
      </c>
      <c r="E1422">
        <v>4179.66015625</v>
      </c>
      <c r="F1422" s="20">
        <f t="shared" si="72"/>
        <v>6.6236557950886708</v>
      </c>
      <c r="G1422">
        <v>12.44999980926514</v>
      </c>
      <c r="H1422">
        <v>82.464500427246094</v>
      </c>
      <c r="I1422" s="19">
        <f t="shared" si="73"/>
        <v>52036.768148105606</v>
      </c>
      <c r="K1422" s="70">
        <f t="shared" si="70"/>
        <v>-1</v>
      </c>
      <c r="L1422" s="3">
        <f>IF(AND(O1422&gt;0,O1422&lt;366),+'PL2'!$N$3+1,IF(AND(O1422&gt;365,O1422&lt;731),+'PL2'!$O$3+1,IF(AND(O1422&gt;730,O1422&lt;1096),+'PL2'!$P$3+1,IF(AND(O1422&gt;1095,O1422&lt;1461),+'PL2'!$Q$3+1,IF(AND(O1422&gt;1460,O1422&lt;3000),+'PL2'!$R$3+1,0)))))</f>
        <v>0</v>
      </c>
      <c r="M1422" s="3">
        <f>IF(AND(O1422&gt;0,O1422&lt;366),+'PL2'!$N$2+1,IF(AND(O1422&gt;365,O1422&lt;731),+'PL2'!$O$2+1,IF(AND(O1422&gt;730,O1422&lt;1096),+'PL2'!$P$2+1,IF(AND(O1422&gt;1095,O1422&lt;1461),+'PL2'!$Q$2+1,IF(AND(O1422&gt;1460,O1422&lt;1826),+'PL2'!$R$2+1,IF(AND(O1422&gt;1825,O1422&lt;2190),+'PL2'!$S$2+1,0))))))</f>
        <v>0</v>
      </c>
      <c r="N1422" s="70">
        <f t="shared" si="71"/>
        <v>-1</v>
      </c>
      <c r="O1422" s="19" t="str">
        <f>IF(A1422&gt;'PL2'!$C$2+553,IF(A1422='PL2'!$C$2+554,1,O1421+1), "")</f>
        <v/>
      </c>
    </row>
    <row r="1423" spans="1:15" x14ac:dyDescent="0.55000000000000004">
      <c r="A1423">
        <v>1421</v>
      </c>
      <c r="B1423" s="2">
        <v>41243</v>
      </c>
      <c r="C1423">
        <v>4.4700000435113907E-2</v>
      </c>
      <c r="D1423">
        <v>28.206600189208981</v>
      </c>
      <c r="E1423">
        <v>3147.530029296875</v>
      </c>
      <c r="F1423" s="20">
        <f t="shared" si="72"/>
        <v>4.9880025503013314</v>
      </c>
      <c r="G1423">
        <v>12.564999580383301</v>
      </c>
      <c r="H1423">
        <v>62.674301147460938</v>
      </c>
      <c r="I1423" s="19">
        <f t="shared" si="73"/>
        <v>39548.713497359073</v>
      </c>
      <c r="K1423" s="70">
        <f t="shared" si="70"/>
        <v>-1</v>
      </c>
      <c r="L1423" s="3">
        <f>IF(AND(O1423&gt;0,O1423&lt;366),+'PL2'!$N$3+1,IF(AND(O1423&gt;365,O1423&lt;731),+'PL2'!$O$3+1,IF(AND(O1423&gt;730,O1423&lt;1096),+'PL2'!$P$3+1,IF(AND(O1423&gt;1095,O1423&lt;1461),+'PL2'!$Q$3+1,IF(AND(O1423&gt;1460,O1423&lt;3000),+'PL2'!$R$3+1,0)))))</f>
        <v>0</v>
      </c>
      <c r="M1423" s="3">
        <f>IF(AND(O1423&gt;0,O1423&lt;366),+'PL2'!$N$2+1,IF(AND(O1423&gt;365,O1423&lt;731),+'PL2'!$O$2+1,IF(AND(O1423&gt;730,O1423&lt;1096),+'PL2'!$P$2+1,IF(AND(O1423&gt;1095,O1423&lt;1461),+'PL2'!$Q$2+1,IF(AND(O1423&gt;1460,O1423&lt;1826),+'PL2'!$R$2+1,IF(AND(O1423&gt;1825,O1423&lt;2190),+'PL2'!$S$2+1,0))))))</f>
        <v>0</v>
      </c>
      <c r="N1423" s="70">
        <f t="shared" si="71"/>
        <v>-1</v>
      </c>
      <c r="O1423" s="19" t="str">
        <f>IF(A1423&gt;'PL2'!$C$2+553,IF(A1423='PL2'!$C$2+554,1,O1422+1), "")</f>
        <v/>
      </c>
    </row>
    <row r="1424" spans="1:15" x14ac:dyDescent="0.55000000000000004">
      <c r="A1424">
        <v>1422</v>
      </c>
      <c r="B1424" s="2">
        <v>41244</v>
      </c>
      <c r="C1424">
        <v>4.4700000435113907E-2</v>
      </c>
      <c r="D1424">
        <v>27.351900100708011</v>
      </c>
      <c r="E1424">
        <v>4201.4501953125</v>
      </c>
      <c r="F1424" s="20">
        <f t="shared" si="72"/>
        <v>6.8662442048666579</v>
      </c>
      <c r="G1424">
        <v>12.5620002746582</v>
      </c>
      <c r="H1424">
        <v>86.253799438476563</v>
      </c>
      <c r="I1424" s="19">
        <f t="shared" si="73"/>
        <v>52778.618507478372</v>
      </c>
      <c r="K1424" s="70">
        <f t="shared" si="70"/>
        <v>-1</v>
      </c>
      <c r="L1424" s="3">
        <f>IF(AND(O1424&gt;0,O1424&lt;366),+'PL2'!$N$3+1,IF(AND(O1424&gt;365,O1424&lt;731),+'PL2'!$O$3+1,IF(AND(O1424&gt;730,O1424&lt;1096),+'PL2'!$P$3+1,IF(AND(O1424&gt;1095,O1424&lt;1461),+'PL2'!$Q$3+1,IF(AND(O1424&gt;1460,O1424&lt;3000),+'PL2'!$R$3+1,0)))))</f>
        <v>0</v>
      </c>
      <c r="M1424" s="3">
        <f>IF(AND(O1424&gt;0,O1424&lt;366),+'PL2'!$N$2+1,IF(AND(O1424&gt;365,O1424&lt;731),+'PL2'!$O$2+1,IF(AND(O1424&gt;730,O1424&lt;1096),+'PL2'!$P$2+1,IF(AND(O1424&gt;1095,O1424&lt;1461),+'PL2'!$Q$2+1,IF(AND(O1424&gt;1460,O1424&lt;1826),+'PL2'!$R$2+1,IF(AND(O1424&gt;1825,O1424&lt;2190),+'PL2'!$S$2+1,0))))))</f>
        <v>0</v>
      </c>
      <c r="N1424" s="70">
        <f t="shared" si="71"/>
        <v>-1</v>
      </c>
      <c r="O1424" s="19" t="str">
        <f>IF(A1424&gt;'PL2'!$C$2+553,IF(A1424='PL2'!$C$2+554,1,O1423+1), "")</f>
        <v/>
      </c>
    </row>
    <row r="1425" spans="1:15" x14ac:dyDescent="0.55000000000000004">
      <c r="A1425">
        <v>1423</v>
      </c>
      <c r="B1425" s="2">
        <v>41245</v>
      </c>
      <c r="C1425">
        <v>4.479999840259552E-2</v>
      </c>
      <c r="D1425">
        <v>27.351900100708011</v>
      </c>
      <c r="E1425">
        <v>3590.2099609375</v>
      </c>
      <c r="F1425" s="20">
        <f t="shared" si="72"/>
        <v>5.8804470593550873</v>
      </c>
      <c r="G1425">
        <v>12.5</v>
      </c>
      <c r="H1425">
        <v>73.505599975585938</v>
      </c>
      <c r="I1425" s="19">
        <f t="shared" si="73"/>
        <v>44877.62451171875</v>
      </c>
      <c r="K1425" s="70">
        <f t="shared" si="70"/>
        <v>-1</v>
      </c>
      <c r="L1425" s="3">
        <f>IF(AND(O1425&gt;0,O1425&lt;366),+'PL2'!$N$3+1,IF(AND(O1425&gt;365,O1425&lt;731),+'PL2'!$O$3+1,IF(AND(O1425&gt;730,O1425&lt;1096),+'PL2'!$P$3+1,IF(AND(O1425&gt;1095,O1425&lt;1461),+'PL2'!$Q$3+1,IF(AND(O1425&gt;1460,O1425&lt;3000),+'PL2'!$R$3+1,0)))))</f>
        <v>0</v>
      </c>
      <c r="M1425" s="3">
        <f>IF(AND(O1425&gt;0,O1425&lt;366),+'PL2'!$N$2+1,IF(AND(O1425&gt;365,O1425&lt;731),+'PL2'!$O$2+1,IF(AND(O1425&gt;730,O1425&lt;1096),+'PL2'!$P$2+1,IF(AND(O1425&gt;1095,O1425&lt;1461),+'PL2'!$Q$2+1,IF(AND(O1425&gt;1460,O1425&lt;1826),+'PL2'!$R$2+1,IF(AND(O1425&gt;1825,O1425&lt;2190),+'PL2'!$S$2+1,0))))))</f>
        <v>0</v>
      </c>
      <c r="N1425" s="70">
        <f t="shared" si="71"/>
        <v>-1</v>
      </c>
      <c r="O1425" s="19" t="str">
        <f>IF(A1425&gt;'PL2'!$C$2+553,IF(A1425='PL2'!$C$2+554,1,O1424+1), "")</f>
        <v/>
      </c>
    </row>
    <row r="1426" spans="1:15" x14ac:dyDescent="0.55000000000000004">
      <c r="A1426">
        <v>1424</v>
      </c>
      <c r="B1426" s="2">
        <v>41246</v>
      </c>
      <c r="C1426">
        <v>4.479999840259552E-2</v>
      </c>
      <c r="D1426">
        <v>25.642400741577148</v>
      </c>
      <c r="E1426">
        <v>3693.2900390625</v>
      </c>
      <c r="F1426" s="20">
        <f t="shared" si="72"/>
        <v>6.4525700817881102</v>
      </c>
      <c r="G1426">
        <v>12.678999900817869</v>
      </c>
      <c r="H1426">
        <v>81.812103271484375</v>
      </c>
      <c r="I1426" s="19">
        <f t="shared" si="73"/>
        <v>46827.224038965061</v>
      </c>
      <c r="K1426" s="70">
        <f t="shared" si="70"/>
        <v>-1</v>
      </c>
      <c r="L1426" s="3">
        <f>IF(AND(O1426&gt;0,O1426&lt;366),+'PL2'!$N$3+1,IF(AND(O1426&gt;365,O1426&lt;731),+'PL2'!$O$3+1,IF(AND(O1426&gt;730,O1426&lt;1096),+'PL2'!$P$3+1,IF(AND(O1426&gt;1095,O1426&lt;1461),+'PL2'!$Q$3+1,IF(AND(O1426&gt;1460,O1426&lt;3000),+'PL2'!$R$3+1,0)))))</f>
        <v>0</v>
      </c>
      <c r="M1426" s="3">
        <f>IF(AND(O1426&gt;0,O1426&lt;366),+'PL2'!$N$2+1,IF(AND(O1426&gt;365,O1426&lt;731),+'PL2'!$O$2+1,IF(AND(O1426&gt;730,O1426&lt;1096),+'PL2'!$P$2+1,IF(AND(O1426&gt;1095,O1426&lt;1461),+'PL2'!$Q$2+1,IF(AND(O1426&gt;1460,O1426&lt;1826),+'PL2'!$R$2+1,IF(AND(O1426&gt;1825,O1426&lt;2190),+'PL2'!$S$2+1,0))))))</f>
        <v>0</v>
      </c>
      <c r="N1426" s="70">
        <f t="shared" si="71"/>
        <v>-1</v>
      </c>
      <c r="O1426" s="19" t="str">
        <f>IF(A1426&gt;'PL2'!$C$2+553,IF(A1426='PL2'!$C$2+554,1,O1425+1), "")</f>
        <v/>
      </c>
    </row>
    <row r="1427" spans="1:15" x14ac:dyDescent="0.55000000000000004">
      <c r="A1427">
        <v>1425</v>
      </c>
      <c r="B1427" s="2">
        <v>41247</v>
      </c>
      <c r="C1427">
        <v>4.479999840259552E-2</v>
      </c>
      <c r="D1427">
        <v>25.642400741577148</v>
      </c>
      <c r="E1427">
        <v>2828.159912109375</v>
      </c>
      <c r="F1427" s="20">
        <f t="shared" si="72"/>
        <v>4.9410958366058146</v>
      </c>
      <c r="G1427">
        <v>13.409999847412109</v>
      </c>
      <c r="H1427">
        <v>66.260101318359375</v>
      </c>
      <c r="I1427" s="19">
        <f t="shared" si="73"/>
        <v>37925.623989843763</v>
      </c>
      <c r="K1427" s="70">
        <f t="shared" si="70"/>
        <v>-1</v>
      </c>
      <c r="L1427" s="3">
        <f>IF(AND(O1427&gt;0,O1427&lt;366),+'PL2'!$N$3+1,IF(AND(O1427&gt;365,O1427&lt;731),+'PL2'!$O$3+1,IF(AND(O1427&gt;730,O1427&lt;1096),+'PL2'!$P$3+1,IF(AND(O1427&gt;1095,O1427&lt;1461),+'PL2'!$Q$3+1,IF(AND(O1427&gt;1460,O1427&lt;3000),+'PL2'!$R$3+1,0)))))</f>
        <v>0</v>
      </c>
      <c r="M1427" s="3">
        <f>IF(AND(O1427&gt;0,O1427&lt;366),+'PL2'!$N$2+1,IF(AND(O1427&gt;365,O1427&lt;731),+'PL2'!$O$2+1,IF(AND(O1427&gt;730,O1427&lt;1096),+'PL2'!$P$2+1,IF(AND(O1427&gt;1095,O1427&lt;1461),+'PL2'!$Q$2+1,IF(AND(O1427&gt;1460,O1427&lt;1826),+'PL2'!$R$2+1,IF(AND(O1427&gt;1825,O1427&lt;2190),+'PL2'!$S$2+1,0))))))</f>
        <v>0</v>
      </c>
      <c r="N1427" s="70">
        <f t="shared" si="71"/>
        <v>-1</v>
      </c>
      <c r="O1427" s="19" t="str">
        <f>IF(A1427&gt;'PL2'!$C$2+553,IF(A1427='PL2'!$C$2+554,1,O1426+1), "")</f>
        <v/>
      </c>
    </row>
    <row r="1428" spans="1:15" x14ac:dyDescent="0.55000000000000004">
      <c r="A1428">
        <v>1426</v>
      </c>
      <c r="B1428" s="2">
        <v>41248</v>
      </c>
      <c r="C1428">
        <v>4.4900000095367432E-2</v>
      </c>
      <c r="D1428">
        <v>20.513900756835941</v>
      </c>
      <c r="E1428">
        <v>3077.219970703125</v>
      </c>
      <c r="F1428" s="20">
        <f t="shared" si="72"/>
        <v>6.7352951842664437</v>
      </c>
      <c r="G1428">
        <v>13.38000011444092</v>
      </c>
      <c r="H1428">
        <v>90.118301391601563</v>
      </c>
      <c r="I1428" s="19">
        <f t="shared" si="73"/>
        <v>41173.203560167698</v>
      </c>
      <c r="K1428" s="70">
        <f t="shared" si="70"/>
        <v>-1</v>
      </c>
      <c r="L1428" s="3">
        <f>IF(AND(O1428&gt;0,O1428&lt;366),+'PL2'!$N$3+1,IF(AND(O1428&gt;365,O1428&lt;731),+'PL2'!$O$3+1,IF(AND(O1428&gt;730,O1428&lt;1096),+'PL2'!$P$3+1,IF(AND(O1428&gt;1095,O1428&lt;1461),+'PL2'!$Q$3+1,IF(AND(O1428&gt;1460,O1428&lt;3000),+'PL2'!$R$3+1,0)))))</f>
        <v>0</v>
      </c>
      <c r="M1428" s="3">
        <f>IF(AND(O1428&gt;0,O1428&lt;366),+'PL2'!$N$2+1,IF(AND(O1428&gt;365,O1428&lt;731),+'PL2'!$O$2+1,IF(AND(O1428&gt;730,O1428&lt;1096),+'PL2'!$P$2+1,IF(AND(O1428&gt;1095,O1428&lt;1461),+'PL2'!$Q$2+1,IF(AND(O1428&gt;1460,O1428&lt;1826),+'PL2'!$R$2+1,IF(AND(O1428&gt;1825,O1428&lt;2190),+'PL2'!$S$2+1,0))))))</f>
        <v>0</v>
      </c>
      <c r="N1428" s="70">
        <f t="shared" si="71"/>
        <v>-1</v>
      </c>
      <c r="O1428" s="19" t="str">
        <f>IF(A1428&gt;'PL2'!$C$2+553,IF(A1428='PL2'!$C$2+554,1,O1427+1), "")</f>
        <v/>
      </c>
    </row>
    <row r="1429" spans="1:15" x14ac:dyDescent="0.55000000000000004">
      <c r="A1429">
        <v>1427</v>
      </c>
      <c r="B1429" s="2">
        <v>41249</v>
      </c>
      <c r="C1429">
        <v>4.4900000095367432E-2</v>
      </c>
      <c r="D1429">
        <v>20.513900756835941</v>
      </c>
      <c r="E1429">
        <v>3456.14990234375</v>
      </c>
      <c r="F1429" s="20">
        <f t="shared" si="72"/>
        <v>7.5646817630784717</v>
      </c>
      <c r="G1429">
        <v>13.29899978637695</v>
      </c>
      <c r="H1429">
        <v>100.6029968261719</v>
      </c>
      <c r="I1429" s="19">
        <f t="shared" si="73"/>
        <v>45963.336812956244</v>
      </c>
      <c r="K1429" s="70">
        <f t="shared" si="70"/>
        <v>-1</v>
      </c>
      <c r="L1429" s="3">
        <f>IF(AND(O1429&gt;0,O1429&lt;366),+'PL2'!$N$3+1,IF(AND(O1429&gt;365,O1429&lt;731),+'PL2'!$O$3+1,IF(AND(O1429&gt;730,O1429&lt;1096),+'PL2'!$P$3+1,IF(AND(O1429&gt;1095,O1429&lt;1461),+'PL2'!$Q$3+1,IF(AND(O1429&gt;1460,O1429&lt;3000),+'PL2'!$R$3+1,0)))))</f>
        <v>0</v>
      </c>
      <c r="M1429" s="3">
        <f>IF(AND(O1429&gt;0,O1429&lt;366),+'PL2'!$N$2+1,IF(AND(O1429&gt;365,O1429&lt;731),+'PL2'!$O$2+1,IF(AND(O1429&gt;730,O1429&lt;1096),+'PL2'!$P$2+1,IF(AND(O1429&gt;1095,O1429&lt;1461),+'PL2'!$Q$2+1,IF(AND(O1429&gt;1460,O1429&lt;1826),+'PL2'!$R$2+1,IF(AND(O1429&gt;1825,O1429&lt;2190),+'PL2'!$S$2+1,0))))))</f>
        <v>0</v>
      </c>
      <c r="N1429" s="70">
        <f t="shared" si="71"/>
        <v>-1</v>
      </c>
      <c r="O1429" s="19" t="str">
        <f>IF(A1429&gt;'PL2'!$C$2+553,IF(A1429='PL2'!$C$2+554,1,O1428+1), "")</f>
        <v/>
      </c>
    </row>
    <row r="1430" spans="1:15" x14ac:dyDescent="0.55000000000000004">
      <c r="A1430">
        <v>1428</v>
      </c>
      <c r="B1430" s="2">
        <v>41250</v>
      </c>
      <c r="C1430">
        <v>4.4900000095367432E-2</v>
      </c>
      <c r="D1430">
        <v>21.197700500488281</v>
      </c>
      <c r="E1430">
        <v>3249.330078125</v>
      </c>
      <c r="F1430" s="20">
        <f t="shared" si="72"/>
        <v>6.8825824204060311</v>
      </c>
      <c r="G1430">
        <v>13.499899864196779</v>
      </c>
      <c r="H1430">
        <v>92.914199829101563</v>
      </c>
      <c r="I1430" s="19">
        <f t="shared" si="73"/>
        <v>43865.630680410199</v>
      </c>
      <c r="K1430" s="70">
        <f t="shared" si="70"/>
        <v>-1</v>
      </c>
      <c r="L1430" s="3">
        <f>IF(AND(O1430&gt;0,O1430&lt;366),+'PL2'!$N$3+1,IF(AND(O1430&gt;365,O1430&lt;731),+'PL2'!$O$3+1,IF(AND(O1430&gt;730,O1430&lt;1096),+'PL2'!$P$3+1,IF(AND(O1430&gt;1095,O1430&lt;1461),+'PL2'!$Q$3+1,IF(AND(O1430&gt;1460,O1430&lt;3000),+'PL2'!$R$3+1,0)))))</f>
        <v>0</v>
      </c>
      <c r="M1430" s="3">
        <f>IF(AND(O1430&gt;0,O1430&lt;366),+'PL2'!$N$2+1,IF(AND(O1430&gt;365,O1430&lt;731),+'PL2'!$O$2+1,IF(AND(O1430&gt;730,O1430&lt;1096),+'PL2'!$P$2+1,IF(AND(O1430&gt;1095,O1430&lt;1461),+'PL2'!$Q$2+1,IF(AND(O1430&gt;1460,O1430&lt;1826),+'PL2'!$R$2+1,IF(AND(O1430&gt;1825,O1430&lt;2190),+'PL2'!$S$2+1,0))))))</f>
        <v>0</v>
      </c>
      <c r="N1430" s="70">
        <f t="shared" si="71"/>
        <v>-1</v>
      </c>
      <c r="O1430" s="19" t="str">
        <f>IF(A1430&gt;'PL2'!$C$2+553,IF(A1430='PL2'!$C$2+554,1,O1429+1), "")</f>
        <v/>
      </c>
    </row>
    <row r="1431" spans="1:15" x14ac:dyDescent="0.55000000000000004">
      <c r="A1431">
        <v>1429</v>
      </c>
      <c r="B1431" s="2">
        <v>41251</v>
      </c>
      <c r="C1431">
        <v>4.5000001788139343E-2</v>
      </c>
      <c r="D1431">
        <v>21.197700500488281</v>
      </c>
      <c r="E1431">
        <v>3475.7900390625</v>
      </c>
      <c r="F1431" s="20">
        <f t="shared" si="72"/>
        <v>7.3786568486240549</v>
      </c>
      <c r="G1431">
        <v>13.42010021209717</v>
      </c>
      <c r="H1431">
        <v>99.022300720214844</v>
      </c>
      <c r="I1431" s="19">
        <f t="shared" si="73"/>
        <v>46645.450640427887</v>
      </c>
      <c r="K1431" s="70">
        <f t="shared" si="70"/>
        <v>-1</v>
      </c>
      <c r="L1431" s="3">
        <f>IF(AND(O1431&gt;0,O1431&lt;366),+'PL2'!$N$3+1,IF(AND(O1431&gt;365,O1431&lt;731),+'PL2'!$O$3+1,IF(AND(O1431&gt;730,O1431&lt;1096),+'PL2'!$P$3+1,IF(AND(O1431&gt;1095,O1431&lt;1461),+'PL2'!$Q$3+1,IF(AND(O1431&gt;1460,O1431&lt;3000),+'PL2'!$R$3+1,0)))))</f>
        <v>0</v>
      </c>
      <c r="M1431" s="3">
        <f>IF(AND(O1431&gt;0,O1431&lt;366),+'PL2'!$N$2+1,IF(AND(O1431&gt;365,O1431&lt;731),+'PL2'!$O$2+1,IF(AND(O1431&gt;730,O1431&lt;1096),+'PL2'!$P$2+1,IF(AND(O1431&gt;1095,O1431&lt;1461),+'PL2'!$Q$2+1,IF(AND(O1431&gt;1460,O1431&lt;1826),+'PL2'!$R$2+1,IF(AND(O1431&gt;1825,O1431&lt;2190),+'PL2'!$S$2+1,0))))))</f>
        <v>0</v>
      </c>
      <c r="N1431" s="70">
        <f t="shared" si="71"/>
        <v>-1</v>
      </c>
      <c r="O1431" s="19" t="str">
        <f>IF(A1431&gt;'PL2'!$C$2+553,IF(A1431='PL2'!$C$2+554,1,O1430+1), "")</f>
        <v/>
      </c>
    </row>
    <row r="1432" spans="1:15" x14ac:dyDescent="0.55000000000000004">
      <c r="A1432">
        <v>1430</v>
      </c>
      <c r="B1432" s="2">
        <v>41252</v>
      </c>
      <c r="C1432">
        <v>4.5000001788139343E-2</v>
      </c>
      <c r="D1432">
        <v>22.2234001159668</v>
      </c>
      <c r="E1432">
        <v>3174.320068359375</v>
      </c>
      <c r="F1432" s="20">
        <f t="shared" si="72"/>
        <v>6.4276576944528543</v>
      </c>
      <c r="G1432">
        <v>13.38799953460693</v>
      </c>
      <c r="H1432">
        <v>86.053497314453125</v>
      </c>
      <c r="I1432" s="19">
        <f t="shared" si="73"/>
        <v>42497.795597888748</v>
      </c>
      <c r="K1432" s="70">
        <f t="shared" si="70"/>
        <v>-1</v>
      </c>
      <c r="L1432" s="3">
        <f>IF(AND(O1432&gt;0,O1432&lt;366),+'PL2'!$N$3+1,IF(AND(O1432&gt;365,O1432&lt;731),+'PL2'!$O$3+1,IF(AND(O1432&gt;730,O1432&lt;1096),+'PL2'!$P$3+1,IF(AND(O1432&gt;1095,O1432&lt;1461),+'PL2'!$Q$3+1,IF(AND(O1432&gt;1460,O1432&lt;3000),+'PL2'!$R$3+1,0)))))</f>
        <v>0</v>
      </c>
      <c r="M1432" s="3">
        <f>IF(AND(O1432&gt;0,O1432&lt;366),+'PL2'!$N$2+1,IF(AND(O1432&gt;365,O1432&lt;731),+'PL2'!$O$2+1,IF(AND(O1432&gt;730,O1432&lt;1096),+'PL2'!$P$2+1,IF(AND(O1432&gt;1095,O1432&lt;1461),+'PL2'!$Q$2+1,IF(AND(O1432&gt;1460,O1432&lt;1826),+'PL2'!$R$2+1,IF(AND(O1432&gt;1825,O1432&lt;2190),+'PL2'!$S$2+1,0))))))</f>
        <v>0</v>
      </c>
      <c r="N1432" s="70">
        <f t="shared" si="71"/>
        <v>-1</v>
      </c>
      <c r="O1432" s="19" t="str">
        <f>IF(A1432&gt;'PL2'!$C$2+553,IF(A1432='PL2'!$C$2+554,1,O1431+1), "")</f>
        <v/>
      </c>
    </row>
    <row r="1433" spans="1:15" x14ac:dyDescent="0.55000000000000004">
      <c r="A1433">
        <v>1431</v>
      </c>
      <c r="B1433" s="2">
        <v>41253</v>
      </c>
      <c r="C1433">
        <v>4.5000001788139343E-2</v>
      </c>
      <c r="D1433">
        <v>22.2234001159668</v>
      </c>
      <c r="E1433">
        <v>3605.7900390625</v>
      </c>
      <c r="F1433" s="20">
        <f t="shared" si="72"/>
        <v>7.3013381102241199</v>
      </c>
      <c r="G1433">
        <v>13.43340015411377</v>
      </c>
      <c r="H1433">
        <v>98.081802368164063</v>
      </c>
      <c r="I1433" s="19">
        <f t="shared" si="73"/>
        <v>48438.020466444083</v>
      </c>
      <c r="K1433" s="70">
        <f t="shared" si="70"/>
        <v>-1</v>
      </c>
      <c r="L1433" s="3">
        <f>IF(AND(O1433&gt;0,O1433&lt;366),+'PL2'!$N$3+1,IF(AND(O1433&gt;365,O1433&lt;731),+'PL2'!$O$3+1,IF(AND(O1433&gt;730,O1433&lt;1096),+'PL2'!$P$3+1,IF(AND(O1433&gt;1095,O1433&lt;1461),+'PL2'!$Q$3+1,IF(AND(O1433&gt;1460,O1433&lt;3000),+'PL2'!$R$3+1,0)))))</f>
        <v>0</v>
      </c>
      <c r="M1433" s="3">
        <f>IF(AND(O1433&gt;0,O1433&lt;366),+'PL2'!$N$2+1,IF(AND(O1433&gt;365,O1433&lt;731),+'PL2'!$O$2+1,IF(AND(O1433&gt;730,O1433&lt;1096),+'PL2'!$P$2+1,IF(AND(O1433&gt;1095,O1433&lt;1461),+'PL2'!$Q$2+1,IF(AND(O1433&gt;1460,O1433&lt;1826),+'PL2'!$R$2+1,IF(AND(O1433&gt;1825,O1433&lt;2190),+'PL2'!$S$2+1,0))))))</f>
        <v>0</v>
      </c>
      <c r="N1433" s="70">
        <f t="shared" si="71"/>
        <v>-1</v>
      </c>
      <c r="O1433" s="19" t="str">
        <f>IF(A1433&gt;'PL2'!$C$2+553,IF(A1433='PL2'!$C$2+554,1,O1432+1), "")</f>
        <v/>
      </c>
    </row>
    <row r="1434" spans="1:15" x14ac:dyDescent="0.55000000000000004">
      <c r="A1434">
        <v>1432</v>
      </c>
      <c r="B1434" s="2">
        <v>41254</v>
      </c>
      <c r="C1434">
        <v>4.5099999755620963E-2</v>
      </c>
      <c r="D1434">
        <v>24.29220008850098</v>
      </c>
      <c r="E1434">
        <v>3631.489990234375</v>
      </c>
      <c r="F1434" s="20">
        <f t="shared" si="72"/>
        <v>6.7420899332060795</v>
      </c>
      <c r="G1434">
        <v>13.55700016021729</v>
      </c>
      <c r="H1434">
        <v>91.402496337890625</v>
      </c>
      <c r="I1434" s="19">
        <f t="shared" si="73"/>
        <v>49232.110379434911</v>
      </c>
      <c r="K1434" s="70">
        <f t="shared" si="70"/>
        <v>-1</v>
      </c>
      <c r="L1434" s="3">
        <f>IF(AND(O1434&gt;0,O1434&lt;366),+'PL2'!$N$3+1,IF(AND(O1434&gt;365,O1434&lt;731),+'PL2'!$O$3+1,IF(AND(O1434&gt;730,O1434&lt;1096),+'PL2'!$P$3+1,IF(AND(O1434&gt;1095,O1434&lt;1461),+'PL2'!$Q$3+1,IF(AND(O1434&gt;1460,O1434&lt;3000),+'PL2'!$R$3+1,0)))))</f>
        <v>0</v>
      </c>
      <c r="M1434" s="3">
        <f>IF(AND(O1434&gt;0,O1434&lt;366),+'PL2'!$N$2+1,IF(AND(O1434&gt;365,O1434&lt;731),+'PL2'!$O$2+1,IF(AND(O1434&gt;730,O1434&lt;1096),+'PL2'!$P$2+1,IF(AND(O1434&gt;1095,O1434&lt;1461),+'PL2'!$Q$2+1,IF(AND(O1434&gt;1460,O1434&lt;1826),+'PL2'!$R$2+1,IF(AND(O1434&gt;1825,O1434&lt;2190),+'PL2'!$S$2+1,0))))))</f>
        <v>0</v>
      </c>
      <c r="N1434" s="70">
        <f t="shared" si="71"/>
        <v>-1</v>
      </c>
      <c r="O1434" s="19" t="str">
        <f>IF(A1434&gt;'PL2'!$C$2+553,IF(A1434='PL2'!$C$2+554,1,O1433+1), "")</f>
        <v/>
      </c>
    </row>
    <row r="1435" spans="1:15" x14ac:dyDescent="0.55000000000000004">
      <c r="A1435">
        <v>1433</v>
      </c>
      <c r="B1435" s="2">
        <v>41255</v>
      </c>
      <c r="C1435">
        <v>4.5099999755620963E-2</v>
      </c>
      <c r="D1435">
        <v>24.29220008850098</v>
      </c>
      <c r="E1435">
        <v>3278.6298828125</v>
      </c>
      <c r="F1435" s="20">
        <f t="shared" si="72"/>
        <v>6.0869829152942669</v>
      </c>
      <c r="G1435">
        <v>13.69890022277832</v>
      </c>
      <c r="H1435">
        <v>83.385002136230469</v>
      </c>
      <c r="I1435" s="19">
        <f t="shared" si="73"/>
        <v>44913.623632067814</v>
      </c>
      <c r="K1435" s="70">
        <f t="shared" si="70"/>
        <v>-1</v>
      </c>
      <c r="L1435" s="3">
        <f>IF(AND(O1435&gt;0,O1435&lt;366),+'PL2'!$N$3+1,IF(AND(O1435&gt;365,O1435&lt;731),+'PL2'!$O$3+1,IF(AND(O1435&gt;730,O1435&lt;1096),+'PL2'!$P$3+1,IF(AND(O1435&gt;1095,O1435&lt;1461),+'PL2'!$Q$3+1,IF(AND(O1435&gt;1460,O1435&lt;3000),+'PL2'!$R$3+1,0)))))</f>
        <v>0</v>
      </c>
      <c r="M1435" s="3">
        <f>IF(AND(O1435&gt;0,O1435&lt;366),+'PL2'!$N$2+1,IF(AND(O1435&gt;365,O1435&lt;731),+'PL2'!$O$2+1,IF(AND(O1435&gt;730,O1435&lt;1096),+'PL2'!$P$2+1,IF(AND(O1435&gt;1095,O1435&lt;1461),+'PL2'!$Q$2+1,IF(AND(O1435&gt;1460,O1435&lt;1826),+'PL2'!$R$2+1,IF(AND(O1435&gt;1825,O1435&lt;2190),+'PL2'!$S$2+1,0))))))</f>
        <v>0</v>
      </c>
      <c r="N1435" s="70">
        <f t="shared" si="71"/>
        <v>-1</v>
      </c>
      <c r="O1435" s="19" t="str">
        <f>IF(A1435&gt;'PL2'!$C$2+553,IF(A1435='PL2'!$C$2+554,1,O1434+1), "")</f>
        <v/>
      </c>
    </row>
    <row r="1436" spans="1:15" x14ac:dyDescent="0.55000000000000004">
      <c r="A1436">
        <v>1434</v>
      </c>
      <c r="B1436" s="2">
        <v>41256</v>
      </c>
      <c r="C1436">
        <v>4.5099999755620963E-2</v>
      </c>
      <c r="D1436">
        <v>22.78440093994141</v>
      </c>
      <c r="E1436">
        <v>3320.1298828125</v>
      </c>
      <c r="F1436" s="20">
        <f t="shared" si="72"/>
        <v>6.5719461880158905</v>
      </c>
      <c r="G1436">
        <v>13.700099945068359</v>
      </c>
      <c r="H1436">
        <v>90.036300659179688</v>
      </c>
      <c r="I1436" s="19">
        <f t="shared" si="73"/>
        <v>45486.11122513935</v>
      </c>
      <c r="K1436" s="70">
        <f t="shared" si="70"/>
        <v>-1</v>
      </c>
      <c r="L1436" s="3">
        <f>IF(AND(O1436&gt;0,O1436&lt;366),+'PL2'!$N$3+1,IF(AND(O1436&gt;365,O1436&lt;731),+'PL2'!$O$3+1,IF(AND(O1436&gt;730,O1436&lt;1096),+'PL2'!$P$3+1,IF(AND(O1436&gt;1095,O1436&lt;1461),+'PL2'!$Q$3+1,IF(AND(O1436&gt;1460,O1436&lt;3000),+'PL2'!$R$3+1,0)))))</f>
        <v>0</v>
      </c>
      <c r="M1436" s="3">
        <f>IF(AND(O1436&gt;0,O1436&lt;366),+'PL2'!$N$2+1,IF(AND(O1436&gt;365,O1436&lt;731),+'PL2'!$O$2+1,IF(AND(O1436&gt;730,O1436&lt;1096),+'PL2'!$P$2+1,IF(AND(O1436&gt;1095,O1436&lt;1461),+'PL2'!$Q$2+1,IF(AND(O1436&gt;1460,O1436&lt;1826),+'PL2'!$R$2+1,IF(AND(O1436&gt;1825,O1436&lt;2190),+'PL2'!$S$2+1,0))))))</f>
        <v>0</v>
      </c>
      <c r="N1436" s="70">
        <f t="shared" si="71"/>
        <v>-1</v>
      </c>
      <c r="O1436" s="19" t="str">
        <f>IF(A1436&gt;'PL2'!$C$2+553,IF(A1436='PL2'!$C$2+554,1,O1435+1), "")</f>
        <v/>
      </c>
    </row>
    <row r="1437" spans="1:15" x14ac:dyDescent="0.55000000000000004">
      <c r="A1437">
        <v>1435</v>
      </c>
      <c r="B1437" s="2">
        <v>41257</v>
      </c>
      <c r="C1437">
        <v>4.5200001448392868E-2</v>
      </c>
      <c r="D1437">
        <v>22.78440093994141</v>
      </c>
      <c r="E1437">
        <v>2682.110107421875</v>
      </c>
      <c r="F1437" s="20">
        <f t="shared" si="72"/>
        <v>5.3208061541656519</v>
      </c>
      <c r="G1437">
        <v>13.60000038146973</v>
      </c>
      <c r="H1437">
        <v>72.362998962402344</v>
      </c>
      <c r="I1437" s="19">
        <f t="shared" si="73"/>
        <v>36476.698484081317</v>
      </c>
      <c r="K1437" s="70">
        <f t="shared" si="70"/>
        <v>-1</v>
      </c>
      <c r="L1437" s="3">
        <f>IF(AND(O1437&gt;0,O1437&lt;366),+'PL2'!$N$3+1,IF(AND(O1437&gt;365,O1437&lt;731),+'PL2'!$O$3+1,IF(AND(O1437&gt;730,O1437&lt;1096),+'PL2'!$P$3+1,IF(AND(O1437&gt;1095,O1437&lt;1461),+'PL2'!$Q$3+1,IF(AND(O1437&gt;1460,O1437&lt;3000),+'PL2'!$R$3+1,0)))))</f>
        <v>0</v>
      </c>
      <c r="M1437" s="3">
        <f>IF(AND(O1437&gt;0,O1437&lt;366),+'PL2'!$N$2+1,IF(AND(O1437&gt;365,O1437&lt;731),+'PL2'!$O$2+1,IF(AND(O1437&gt;730,O1437&lt;1096),+'PL2'!$P$2+1,IF(AND(O1437&gt;1095,O1437&lt;1461),+'PL2'!$Q$2+1,IF(AND(O1437&gt;1460,O1437&lt;1826),+'PL2'!$R$2+1,IF(AND(O1437&gt;1825,O1437&lt;2190),+'PL2'!$S$2+1,0))))))</f>
        <v>0</v>
      </c>
      <c r="N1437" s="70">
        <f t="shared" si="71"/>
        <v>-1</v>
      </c>
      <c r="O1437" s="19" t="str">
        <f>IF(A1437&gt;'PL2'!$C$2+553,IF(A1437='PL2'!$C$2+554,1,O1436+1), "")</f>
        <v/>
      </c>
    </row>
    <row r="1438" spans="1:15" x14ac:dyDescent="0.55000000000000004">
      <c r="A1438">
        <v>1436</v>
      </c>
      <c r="B1438" s="2">
        <v>41258</v>
      </c>
      <c r="C1438">
        <v>4.5200001448392868E-2</v>
      </c>
      <c r="D1438">
        <v>19.768899917602539</v>
      </c>
      <c r="E1438">
        <v>2924.340087890625</v>
      </c>
      <c r="F1438" s="20">
        <f t="shared" si="72"/>
        <v>6.6862686724694411</v>
      </c>
      <c r="G1438">
        <v>13.49009990692139</v>
      </c>
      <c r="H1438">
        <v>90.198402404785156</v>
      </c>
      <c r="I1438" s="19">
        <f t="shared" si="73"/>
        <v>39449.639947459807</v>
      </c>
      <c r="K1438" s="70">
        <f t="shared" si="70"/>
        <v>-1</v>
      </c>
      <c r="L1438" s="3">
        <f>IF(AND(O1438&gt;0,O1438&lt;366),+'PL2'!$N$3+1,IF(AND(O1438&gt;365,O1438&lt;731),+'PL2'!$O$3+1,IF(AND(O1438&gt;730,O1438&lt;1096),+'PL2'!$P$3+1,IF(AND(O1438&gt;1095,O1438&lt;1461),+'PL2'!$Q$3+1,IF(AND(O1438&gt;1460,O1438&lt;3000),+'PL2'!$R$3+1,0)))))</f>
        <v>0</v>
      </c>
      <c r="M1438" s="3">
        <f>IF(AND(O1438&gt;0,O1438&lt;366),+'PL2'!$N$2+1,IF(AND(O1438&gt;365,O1438&lt;731),+'PL2'!$O$2+1,IF(AND(O1438&gt;730,O1438&lt;1096),+'PL2'!$P$2+1,IF(AND(O1438&gt;1095,O1438&lt;1461),+'PL2'!$Q$2+1,IF(AND(O1438&gt;1460,O1438&lt;1826),+'PL2'!$R$2+1,IF(AND(O1438&gt;1825,O1438&lt;2190),+'PL2'!$S$2+1,0))))))</f>
        <v>0</v>
      </c>
      <c r="N1438" s="70">
        <f t="shared" si="71"/>
        <v>-1</v>
      </c>
      <c r="O1438" s="19" t="str">
        <f>IF(A1438&gt;'PL2'!$C$2+553,IF(A1438='PL2'!$C$2+554,1,O1437+1), "")</f>
        <v/>
      </c>
    </row>
    <row r="1439" spans="1:15" x14ac:dyDescent="0.55000000000000004">
      <c r="A1439">
        <v>1437</v>
      </c>
      <c r="B1439" s="2">
        <v>41259</v>
      </c>
      <c r="C1439">
        <v>4.5200001448392868E-2</v>
      </c>
      <c r="D1439">
        <v>19.768899917602539</v>
      </c>
      <c r="E1439">
        <v>2802.820068359375</v>
      </c>
      <c r="F1439" s="20">
        <f t="shared" si="72"/>
        <v>6.4084229106053501</v>
      </c>
      <c r="G1439">
        <v>13.30000019073486</v>
      </c>
      <c r="H1439">
        <v>85.232002258300781</v>
      </c>
      <c r="I1439" s="19">
        <f t="shared" si="73"/>
        <v>37277.507443775183</v>
      </c>
      <c r="K1439" s="70">
        <f t="shared" si="70"/>
        <v>-1</v>
      </c>
      <c r="L1439" s="3">
        <f>IF(AND(O1439&gt;0,O1439&lt;366),+'PL2'!$N$3+1,IF(AND(O1439&gt;365,O1439&lt;731),+'PL2'!$O$3+1,IF(AND(O1439&gt;730,O1439&lt;1096),+'PL2'!$P$3+1,IF(AND(O1439&gt;1095,O1439&lt;1461),+'PL2'!$Q$3+1,IF(AND(O1439&gt;1460,O1439&lt;3000),+'PL2'!$R$3+1,0)))))</f>
        <v>0</v>
      </c>
      <c r="M1439" s="3">
        <f>IF(AND(O1439&gt;0,O1439&lt;366),+'PL2'!$N$2+1,IF(AND(O1439&gt;365,O1439&lt;731),+'PL2'!$O$2+1,IF(AND(O1439&gt;730,O1439&lt;1096),+'PL2'!$P$2+1,IF(AND(O1439&gt;1095,O1439&lt;1461),+'PL2'!$Q$2+1,IF(AND(O1439&gt;1460,O1439&lt;1826),+'PL2'!$R$2+1,IF(AND(O1439&gt;1825,O1439&lt;2190),+'PL2'!$S$2+1,0))))))</f>
        <v>0</v>
      </c>
      <c r="N1439" s="70">
        <f t="shared" si="71"/>
        <v>-1</v>
      </c>
      <c r="O1439" s="19" t="str">
        <f>IF(A1439&gt;'PL2'!$C$2+553,IF(A1439='PL2'!$C$2+554,1,O1438+1), "")</f>
        <v/>
      </c>
    </row>
    <row r="1440" spans="1:15" x14ac:dyDescent="0.55000000000000004">
      <c r="A1440">
        <v>1438</v>
      </c>
      <c r="B1440" s="2">
        <v>41260</v>
      </c>
      <c r="C1440">
        <v>4.5299999415874481E-2</v>
      </c>
      <c r="D1440">
        <v>21.109100341796879</v>
      </c>
      <c r="E1440">
        <v>3383.219970703125</v>
      </c>
      <c r="F1440" s="20">
        <f t="shared" si="72"/>
        <v>7.2603692348349718</v>
      </c>
      <c r="G1440">
        <v>13.250100135803221</v>
      </c>
      <c r="H1440">
        <v>96.200599670410156</v>
      </c>
      <c r="I1440" s="19">
        <f t="shared" si="73"/>
        <v>44828.003393265644</v>
      </c>
      <c r="K1440" s="70">
        <f t="shared" si="70"/>
        <v>-1</v>
      </c>
      <c r="L1440" s="3">
        <f>IF(AND(O1440&gt;0,O1440&lt;366),+'PL2'!$N$3+1,IF(AND(O1440&gt;365,O1440&lt;731),+'PL2'!$O$3+1,IF(AND(O1440&gt;730,O1440&lt;1096),+'PL2'!$P$3+1,IF(AND(O1440&gt;1095,O1440&lt;1461),+'PL2'!$Q$3+1,IF(AND(O1440&gt;1460,O1440&lt;3000),+'PL2'!$R$3+1,0)))))</f>
        <v>0</v>
      </c>
      <c r="M1440" s="3">
        <f>IF(AND(O1440&gt;0,O1440&lt;366),+'PL2'!$N$2+1,IF(AND(O1440&gt;365,O1440&lt;731),+'PL2'!$O$2+1,IF(AND(O1440&gt;730,O1440&lt;1096),+'PL2'!$P$2+1,IF(AND(O1440&gt;1095,O1440&lt;1461),+'PL2'!$Q$2+1,IF(AND(O1440&gt;1460,O1440&lt;1826),+'PL2'!$R$2+1,IF(AND(O1440&gt;1825,O1440&lt;2190),+'PL2'!$S$2+1,0))))))</f>
        <v>0</v>
      </c>
      <c r="N1440" s="70">
        <f t="shared" si="71"/>
        <v>-1</v>
      </c>
      <c r="O1440" s="19" t="str">
        <f>IF(A1440&gt;'PL2'!$C$2+553,IF(A1440='PL2'!$C$2+554,1,O1439+1), "")</f>
        <v/>
      </c>
    </row>
    <row r="1441" spans="1:15" x14ac:dyDescent="0.55000000000000004">
      <c r="A1441">
        <v>1439</v>
      </c>
      <c r="B1441" s="2">
        <v>41261</v>
      </c>
      <c r="C1441">
        <v>4.5299999415874481E-2</v>
      </c>
      <c r="D1441">
        <v>21.109100341796879</v>
      </c>
      <c r="E1441">
        <v>3165.02001953125</v>
      </c>
      <c r="F1441" s="20">
        <f t="shared" si="72"/>
        <v>6.7921134825489231</v>
      </c>
      <c r="G1441">
        <v>13.29899978637695</v>
      </c>
      <c r="H1441">
        <v>90.328300476074219</v>
      </c>
      <c r="I1441" s="19">
        <f t="shared" si="73"/>
        <v>42091.600563624859</v>
      </c>
      <c r="K1441" s="70">
        <f t="shared" si="70"/>
        <v>-1</v>
      </c>
      <c r="L1441" s="3">
        <f>IF(AND(O1441&gt;0,O1441&lt;366),+'PL2'!$N$3+1,IF(AND(O1441&gt;365,O1441&lt;731),+'PL2'!$O$3+1,IF(AND(O1441&gt;730,O1441&lt;1096),+'PL2'!$P$3+1,IF(AND(O1441&gt;1095,O1441&lt;1461),+'PL2'!$Q$3+1,IF(AND(O1441&gt;1460,O1441&lt;3000),+'PL2'!$R$3+1,0)))))</f>
        <v>0</v>
      </c>
      <c r="M1441" s="3">
        <f>IF(AND(O1441&gt;0,O1441&lt;366),+'PL2'!$N$2+1,IF(AND(O1441&gt;365,O1441&lt;731),+'PL2'!$O$2+1,IF(AND(O1441&gt;730,O1441&lt;1096),+'PL2'!$P$2+1,IF(AND(O1441&gt;1095,O1441&lt;1461),+'PL2'!$Q$2+1,IF(AND(O1441&gt;1460,O1441&lt;1826),+'PL2'!$R$2+1,IF(AND(O1441&gt;1825,O1441&lt;2190),+'PL2'!$S$2+1,0))))))</f>
        <v>0</v>
      </c>
      <c r="N1441" s="70">
        <f t="shared" si="71"/>
        <v>-1</v>
      </c>
      <c r="O1441" s="19" t="str">
        <f>IF(A1441&gt;'PL2'!$C$2+553,IF(A1441='PL2'!$C$2+554,1,O1440+1), "")</f>
        <v/>
      </c>
    </row>
    <row r="1442" spans="1:15" x14ac:dyDescent="0.55000000000000004">
      <c r="A1442">
        <v>1440</v>
      </c>
      <c r="B1442" s="2">
        <v>41262</v>
      </c>
      <c r="C1442">
        <v>4.5299999415874481E-2</v>
      </c>
      <c r="D1442">
        <v>23.957199096679691</v>
      </c>
      <c r="E1442">
        <v>3585</v>
      </c>
      <c r="F1442" s="20">
        <f t="shared" si="72"/>
        <v>6.7787764859548068</v>
      </c>
      <c r="G1442">
        <v>13.59899997711182</v>
      </c>
      <c r="H1442">
        <v>92.184600830078125</v>
      </c>
      <c r="I1442" s="19">
        <f t="shared" si="73"/>
        <v>48752.414917945876</v>
      </c>
      <c r="K1442" s="70">
        <f t="shared" si="70"/>
        <v>-1</v>
      </c>
      <c r="L1442" s="3">
        <f>IF(AND(O1442&gt;0,O1442&lt;366),+'PL2'!$N$3+1,IF(AND(O1442&gt;365,O1442&lt;731),+'PL2'!$O$3+1,IF(AND(O1442&gt;730,O1442&lt;1096),+'PL2'!$P$3+1,IF(AND(O1442&gt;1095,O1442&lt;1461),+'PL2'!$Q$3+1,IF(AND(O1442&gt;1460,O1442&lt;3000),+'PL2'!$R$3+1,0)))))</f>
        <v>0</v>
      </c>
      <c r="M1442" s="3">
        <f>IF(AND(O1442&gt;0,O1442&lt;366),+'PL2'!$N$2+1,IF(AND(O1442&gt;365,O1442&lt;731),+'PL2'!$O$2+1,IF(AND(O1442&gt;730,O1442&lt;1096),+'PL2'!$P$2+1,IF(AND(O1442&gt;1095,O1442&lt;1461),+'PL2'!$Q$2+1,IF(AND(O1442&gt;1460,O1442&lt;1826),+'PL2'!$R$2+1,IF(AND(O1442&gt;1825,O1442&lt;2190),+'PL2'!$S$2+1,0))))))</f>
        <v>0</v>
      </c>
      <c r="N1442" s="70">
        <f t="shared" si="71"/>
        <v>-1</v>
      </c>
      <c r="O1442" s="19" t="str">
        <f>IF(A1442&gt;'PL2'!$C$2+553,IF(A1442='PL2'!$C$2+554,1,O1441+1), "")</f>
        <v/>
      </c>
    </row>
    <row r="1443" spans="1:15" x14ac:dyDescent="0.55000000000000004">
      <c r="A1443">
        <v>1441</v>
      </c>
      <c r="B1443" s="2">
        <v>41263</v>
      </c>
      <c r="C1443">
        <v>4.5400001108646393E-2</v>
      </c>
      <c r="D1443">
        <v>23.957199096679691</v>
      </c>
      <c r="E1443">
        <v>2681.179931640625</v>
      </c>
      <c r="F1443" s="20">
        <f t="shared" si="72"/>
        <v>5.0809600645609363</v>
      </c>
      <c r="G1443">
        <v>13.524600028991699</v>
      </c>
      <c r="H1443">
        <v>68.717903137207031</v>
      </c>
      <c r="I1443" s="19">
        <f t="shared" si="73"/>
        <v>36261.886181198759</v>
      </c>
      <c r="K1443" s="70">
        <f t="shared" si="70"/>
        <v>-1</v>
      </c>
      <c r="L1443" s="3">
        <f>IF(AND(O1443&gt;0,O1443&lt;366),+'PL2'!$N$3+1,IF(AND(O1443&gt;365,O1443&lt;731),+'PL2'!$O$3+1,IF(AND(O1443&gt;730,O1443&lt;1096),+'PL2'!$P$3+1,IF(AND(O1443&gt;1095,O1443&lt;1461),+'PL2'!$Q$3+1,IF(AND(O1443&gt;1460,O1443&lt;3000),+'PL2'!$R$3+1,0)))))</f>
        <v>0</v>
      </c>
      <c r="M1443" s="3">
        <f>IF(AND(O1443&gt;0,O1443&lt;366),+'PL2'!$N$2+1,IF(AND(O1443&gt;365,O1443&lt;731),+'PL2'!$O$2+1,IF(AND(O1443&gt;730,O1443&lt;1096),+'PL2'!$P$2+1,IF(AND(O1443&gt;1095,O1443&lt;1461),+'PL2'!$Q$2+1,IF(AND(O1443&gt;1460,O1443&lt;1826),+'PL2'!$R$2+1,IF(AND(O1443&gt;1825,O1443&lt;2190),+'PL2'!$S$2+1,0))))))</f>
        <v>0</v>
      </c>
      <c r="N1443" s="70">
        <f t="shared" si="71"/>
        <v>-1</v>
      </c>
      <c r="O1443" s="19" t="str">
        <f>IF(A1443&gt;'PL2'!$C$2+553,IF(A1443='PL2'!$C$2+554,1,O1442+1), "")</f>
        <v/>
      </c>
    </row>
    <row r="1444" spans="1:15" x14ac:dyDescent="0.55000000000000004">
      <c r="A1444">
        <v>1442</v>
      </c>
      <c r="B1444" s="2">
        <v>41264</v>
      </c>
      <c r="C1444">
        <v>4.5400001108646393E-2</v>
      </c>
      <c r="D1444">
        <v>20.271499633789059</v>
      </c>
      <c r="E1444">
        <v>3186.949951171875</v>
      </c>
      <c r="F1444" s="20">
        <f t="shared" si="72"/>
        <v>7.1374853331144168</v>
      </c>
      <c r="G1444">
        <v>13.5</v>
      </c>
      <c r="H1444">
        <v>96.356002807617188</v>
      </c>
      <c r="I1444" s="19">
        <f t="shared" si="73"/>
        <v>43023.824340820313</v>
      </c>
      <c r="K1444" s="70">
        <f t="shared" si="70"/>
        <v>-1</v>
      </c>
      <c r="L1444" s="3">
        <f>IF(AND(O1444&gt;0,O1444&lt;366),+'PL2'!$N$3+1,IF(AND(O1444&gt;365,O1444&lt;731),+'PL2'!$O$3+1,IF(AND(O1444&gt;730,O1444&lt;1096),+'PL2'!$P$3+1,IF(AND(O1444&gt;1095,O1444&lt;1461),+'PL2'!$Q$3+1,IF(AND(O1444&gt;1460,O1444&lt;3000),+'PL2'!$R$3+1,0)))))</f>
        <v>0</v>
      </c>
      <c r="M1444" s="3">
        <f>IF(AND(O1444&gt;0,O1444&lt;366),+'PL2'!$N$2+1,IF(AND(O1444&gt;365,O1444&lt;731),+'PL2'!$O$2+1,IF(AND(O1444&gt;730,O1444&lt;1096),+'PL2'!$P$2+1,IF(AND(O1444&gt;1095,O1444&lt;1461),+'PL2'!$Q$2+1,IF(AND(O1444&gt;1460,O1444&lt;1826),+'PL2'!$R$2+1,IF(AND(O1444&gt;1825,O1444&lt;2190),+'PL2'!$S$2+1,0))))))</f>
        <v>0</v>
      </c>
      <c r="N1444" s="70">
        <f t="shared" si="71"/>
        <v>-1</v>
      </c>
      <c r="O1444" s="19" t="str">
        <f>IF(A1444&gt;'PL2'!$C$2+553,IF(A1444='PL2'!$C$2+554,1,O1443+1), "")</f>
        <v/>
      </c>
    </row>
    <row r="1445" spans="1:15" x14ac:dyDescent="0.55000000000000004">
      <c r="A1445">
        <v>1443</v>
      </c>
      <c r="B1445" s="2">
        <v>41265</v>
      </c>
      <c r="C1445">
        <v>4.5400001108646393E-2</v>
      </c>
      <c r="D1445">
        <v>20.271499633789059</v>
      </c>
      <c r="E1445">
        <v>3865.89990234375</v>
      </c>
      <c r="F1445" s="20">
        <f t="shared" si="72"/>
        <v>8.6580599868287251</v>
      </c>
      <c r="G1445">
        <v>13.37139987945557</v>
      </c>
      <c r="H1445">
        <v>115.76999664306641</v>
      </c>
      <c r="I1445" s="19">
        <f t="shared" si="73"/>
        <v>51692.493488186519</v>
      </c>
      <c r="K1445" s="70">
        <f t="shared" si="70"/>
        <v>-1</v>
      </c>
      <c r="L1445" s="3">
        <f>IF(AND(O1445&gt;0,O1445&lt;366),+'PL2'!$N$3+1,IF(AND(O1445&gt;365,O1445&lt;731),+'PL2'!$O$3+1,IF(AND(O1445&gt;730,O1445&lt;1096),+'PL2'!$P$3+1,IF(AND(O1445&gt;1095,O1445&lt;1461),+'PL2'!$Q$3+1,IF(AND(O1445&gt;1460,O1445&lt;3000),+'PL2'!$R$3+1,0)))))</f>
        <v>0</v>
      </c>
      <c r="M1445" s="3">
        <f>IF(AND(O1445&gt;0,O1445&lt;366),+'PL2'!$N$2+1,IF(AND(O1445&gt;365,O1445&lt;731),+'PL2'!$O$2+1,IF(AND(O1445&gt;730,O1445&lt;1096),+'PL2'!$P$2+1,IF(AND(O1445&gt;1095,O1445&lt;1461),+'PL2'!$Q$2+1,IF(AND(O1445&gt;1460,O1445&lt;1826),+'PL2'!$R$2+1,IF(AND(O1445&gt;1825,O1445&lt;2190),+'PL2'!$S$2+1,0))))))</f>
        <v>0</v>
      </c>
      <c r="N1445" s="70">
        <f t="shared" si="71"/>
        <v>-1</v>
      </c>
      <c r="O1445" s="19" t="str">
        <f>IF(A1445&gt;'PL2'!$C$2+553,IF(A1445='PL2'!$C$2+554,1,O1444+1), "")</f>
        <v/>
      </c>
    </row>
    <row r="1446" spans="1:15" x14ac:dyDescent="0.55000000000000004">
      <c r="A1446">
        <v>1444</v>
      </c>
      <c r="B1446" s="2">
        <v>41266</v>
      </c>
      <c r="C1446">
        <v>4.5499999076128013E-2</v>
      </c>
      <c r="D1446">
        <v>23.119499206542969</v>
      </c>
      <c r="E1446">
        <v>3081.449951171875</v>
      </c>
      <c r="F1446" s="20">
        <f t="shared" si="72"/>
        <v>6.0644034145763763</v>
      </c>
      <c r="G1446">
        <v>13.3120002746582</v>
      </c>
      <c r="H1446">
        <v>80.729301452636719</v>
      </c>
      <c r="I1446" s="19">
        <f t="shared" si="73"/>
        <v>41020.262596345492</v>
      </c>
      <c r="K1446" s="70">
        <f t="shared" si="70"/>
        <v>-1</v>
      </c>
      <c r="L1446" s="3">
        <f>IF(AND(O1446&gt;0,O1446&lt;366),+'PL2'!$N$3+1,IF(AND(O1446&gt;365,O1446&lt;731),+'PL2'!$O$3+1,IF(AND(O1446&gt;730,O1446&lt;1096),+'PL2'!$P$3+1,IF(AND(O1446&gt;1095,O1446&lt;1461),+'PL2'!$Q$3+1,IF(AND(O1446&gt;1460,O1446&lt;3000),+'PL2'!$R$3+1,0)))))</f>
        <v>0</v>
      </c>
      <c r="M1446" s="3">
        <f>IF(AND(O1446&gt;0,O1446&lt;366),+'PL2'!$N$2+1,IF(AND(O1446&gt;365,O1446&lt;731),+'PL2'!$O$2+1,IF(AND(O1446&gt;730,O1446&lt;1096),+'PL2'!$P$2+1,IF(AND(O1446&gt;1095,O1446&lt;1461),+'PL2'!$Q$2+1,IF(AND(O1446&gt;1460,O1446&lt;1826),+'PL2'!$R$2+1,IF(AND(O1446&gt;1825,O1446&lt;2190),+'PL2'!$S$2+1,0))))))</f>
        <v>0</v>
      </c>
      <c r="N1446" s="70">
        <f t="shared" si="71"/>
        <v>-1</v>
      </c>
      <c r="O1446" s="19" t="str">
        <f>IF(A1446&gt;'PL2'!$C$2+553,IF(A1446='PL2'!$C$2+554,1,O1445+1), "")</f>
        <v/>
      </c>
    </row>
    <row r="1447" spans="1:15" x14ac:dyDescent="0.55000000000000004">
      <c r="A1447">
        <v>1445</v>
      </c>
      <c r="B1447" s="2">
        <v>41267</v>
      </c>
      <c r="C1447">
        <v>4.5499999076128013E-2</v>
      </c>
      <c r="D1447">
        <v>23.119499206542969</v>
      </c>
      <c r="E1447">
        <v>3328.0400390625</v>
      </c>
      <c r="F1447" s="20">
        <f t="shared" si="72"/>
        <v>6.5497015030414794</v>
      </c>
      <c r="G1447">
        <v>13.38000011444092</v>
      </c>
      <c r="H1447">
        <v>87.635002136230469</v>
      </c>
      <c r="I1447" s="19">
        <f t="shared" si="73"/>
        <v>44529.176103520214</v>
      </c>
      <c r="K1447" s="70">
        <f t="shared" si="70"/>
        <v>-1</v>
      </c>
      <c r="L1447" s="3">
        <f>IF(AND(O1447&gt;0,O1447&lt;366),+'PL2'!$N$3+1,IF(AND(O1447&gt;365,O1447&lt;731),+'PL2'!$O$3+1,IF(AND(O1447&gt;730,O1447&lt;1096),+'PL2'!$P$3+1,IF(AND(O1447&gt;1095,O1447&lt;1461),+'PL2'!$Q$3+1,IF(AND(O1447&gt;1460,O1447&lt;3000),+'PL2'!$R$3+1,0)))))</f>
        <v>0</v>
      </c>
      <c r="M1447" s="3">
        <f>IF(AND(O1447&gt;0,O1447&lt;366),+'PL2'!$N$2+1,IF(AND(O1447&gt;365,O1447&lt;731),+'PL2'!$O$2+1,IF(AND(O1447&gt;730,O1447&lt;1096),+'PL2'!$P$2+1,IF(AND(O1447&gt;1095,O1447&lt;1461),+'PL2'!$Q$2+1,IF(AND(O1447&gt;1460,O1447&lt;1826),+'PL2'!$R$2+1,IF(AND(O1447&gt;1825,O1447&lt;2190),+'PL2'!$S$2+1,0))))))</f>
        <v>0</v>
      </c>
      <c r="N1447" s="70">
        <f t="shared" si="71"/>
        <v>-1</v>
      </c>
      <c r="O1447" s="19" t="str">
        <f>IF(A1447&gt;'PL2'!$C$2+553,IF(A1447='PL2'!$C$2+554,1,O1446+1), "")</f>
        <v/>
      </c>
    </row>
    <row r="1448" spans="1:15" x14ac:dyDescent="0.55000000000000004">
      <c r="A1448">
        <v>1446</v>
      </c>
      <c r="B1448" s="2">
        <v>41268</v>
      </c>
      <c r="C1448">
        <v>4.5499999076128013E-2</v>
      </c>
      <c r="D1448">
        <v>20.606500625610352</v>
      </c>
      <c r="E1448">
        <v>3123.31005859375</v>
      </c>
      <c r="F1448" s="20">
        <f t="shared" si="72"/>
        <v>6.8963967906252757</v>
      </c>
      <c r="G1448">
        <v>13.35000038146973</v>
      </c>
      <c r="H1448">
        <v>92.066902160644531</v>
      </c>
      <c r="I1448" s="19">
        <f t="shared" si="73"/>
        <v>41696.190473674811</v>
      </c>
      <c r="K1448" s="70">
        <f t="shared" si="70"/>
        <v>-1</v>
      </c>
      <c r="L1448" s="3">
        <f>IF(AND(O1448&gt;0,O1448&lt;366),+'PL2'!$N$3+1,IF(AND(O1448&gt;365,O1448&lt;731),+'PL2'!$O$3+1,IF(AND(O1448&gt;730,O1448&lt;1096),+'PL2'!$P$3+1,IF(AND(O1448&gt;1095,O1448&lt;1461),+'PL2'!$Q$3+1,IF(AND(O1448&gt;1460,O1448&lt;3000),+'PL2'!$R$3+1,0)))))</f>
        <v>0</v>
      </c>
      <c r="M1448" s="3">
        <f>IF(AND(O1448&gt;0,O1448&lt;366),+'PL2'!$N$2+1,IF(AND(O1448&gt;365,O1448&lt;731),+'PL2'!$O$2+1,IF(AND(O1448&gt;730,O1448&lt;1096),+'PL2'!$P$2+1,IF(AND(O1448&gt;1095,O1448&lt;1461),+'PL2'!$Q$2+1,IF(AND(O1448&gt;1460,O1448&lt;1826),+'PL2'!$R$2+1,IF(AND(O1448&gt;1825,O1448&lt;2190),+'PL2'!$S$2+1,0))))))</f>
        <v>0</v>
      </c>
      <c r="N1448" s="70">
        <f t="shared" si="71"/>
        <v>-1</v>
      </c>
      <c r="O1448" s="19" t="str">
        <f>IF(A1448&gt;'PL2'!$C$2+553,IF(A1448='PL2'!$C$2+554,1,O1447+1), "")</f>
        <v/>
      </c>
    </row>
    <row r="1449" spans="1:15" x14ac:dyDescent="0.55000000000000004">
      <c r="A1449">
        <v>1447</v>
      </c>
      <c r="B1449" s="2">
        <v>41269</v>
      </c>
      <c r="C1449">
        <v>4.5600000768899918E-2</v>
      </c>
      <c r="D1449">
        <v>20.606500625610352</v>
      </c>
      <c r="E1449">
        <v>3879.239990234375</v>
      </c>
      <c r="F1449" s="20">
        <f t="shared" si="72"/>
        <v>8.5843467433566421</v>
      </c>
      <c r="G1449">
        <v>13.46790027618408</v>
      </c>
      <c r="H1449">
        <v>115.6129989624023</v>
      </c>
      <c r="I1449" s="19">
        <f t="shared" si="73"/>
        <v>52245.217335861867</v>
      </c>
      <c r="K1449" s="70">
        <f t="shared" si="70"/>
        <v>-1</v>
      </c>
      <c r="L1449" s="3">
        <f>IF(AND(O1449&gt;0,O1449&lt;366),+'PL2'!$N$3+1,IF(AND(O1449&gt;365,O1449&lt;731),+'PL2'!$O$3+1,IF(AND(O1449&gt;730,O1449&lt;1096),+'PL2'!$P$3+1,IF(AND(O1449&gt;1095,O1449&lt;1461),+'PL2'!$Q$3+1,IF(AND(O1449&gt;1460,O1449&lt;3000),+'PL2'!$R$3+1,0)))))</f>
        <v>0</v>
      </c>
      <c r="M1449" s="3">
        <f>IF(AND(O1449&gt;0,O1449&lt;366),+'PL2'!$N$2+1,IF(AND(O1449&gt;365,O1449&lt;731),+'PL2'!$O$2+1,IF(AND(O1449&gt;730,O1449&lt;1096),+'PL2'!$P$2+1,IF(AND(O1449&gt;1095,O1449&lt;1461),+'PL2'!$Q$2+1,IF(AND(O1449&gt;1460,O1449&lt;1826),+'PL2'!$R$2+1,IF(AND(O1449&gt;1825,O1449&lt;2190),+'PL2'!$S$2+1,0))))))</f>
        <v>0</v>
      </c>
      <c r="N1449" s="70">
        <f t="shared" si="71"/>
        <v>-1</v>
      </c>
      <c r="O1449" s="19" t="str">
        <f>IF(A1449&gt;'PL2'!$C$2+553,IF(A1449='PL2'!$C$2+554,1,O1448+1), "")</f>
        <v/>
      </c>
    </row>
    <row r="1450" spans="1:15" x14ac:dyDescent="0.55000000000000004">
      <c r="A1450">
        <v>1448</v>
      </c>
      <c r="B1450" s="2">
        <v>41270</v>
      </c>
      <c r="C1450">
        <v>4.5600000768899918E-2</v>
      </c>
      <c r="D1450">
        <v>23.847099304199219</v>
      </c>
      <c r="E1450">
        <v>3936.93994140625</v>
      </c>
      <c r="F1450" s="20">
        <f t="shared" si="72"/>
        <v>7.5281468016374413</v>
      </c>
      <c r="G1450">
        <v>13.421699523925779</v>
      </c>
      <c r="H1450">
        <v>101.04100036621089</v>
      </c>
      <c r="I1450" s="19">
        <f t="shared" si="73"/>
        <v>52840.424937296651</v>
      </c>
      <c r="K1450" s="70">
        <f t="shared" si="70"/>
        <v>-1</v>
      </c>
      <c r="L1450" s="3">
        <f>IF(AND(O1450&gt;0,O1450&lt;366),+'PL2'!$N$3+1,IF(AND(O1450&gt;365,O1450&lt;731),+'PL2'!$O$3+1,IF(AND(O1450&gt;730,O1450&lt;1096),+'PL2'!$P$3+1,IF(AND(O1450&gt;1095,O1450&lt;1461),+'PL2'!$Q$3+1,IF(AND(O1450&gt;1460,O1450&lt;3000),+'PL2'!$R$3+1,0)))))</f>
        <v>0</v>
      </c>
      <c r="M1450" s="3">
        <f>IF(AND(O1450&gt;0,O1450&lt;366),+'PL2'!$N$2+1,IF(AND(O1450&gt;365,O1450&lt;731),+'PL2'!$O$2+1,IF(AND(O1450&gt;730,O1450&lt;1096),+'PL2'!$P$2+1,IF(AND(O1450&gt;1095,O1450&lt;1461),+'PL2'!$Q$2+1,IF(AND(O1450&gt;1460,O1450&lt;1826),+'PL2'!$R$2+1,IF(AND(O1450&gt;1825,O1450&lt;2190),+'PL2'!$S$2+1,0))))))</f>
        <v>0</v>
      </c>
      <c r="N1450" s="70">
        <f t="shared" si="71"/>
        <v>-1</v>
      </c>
      <c r="O1450" s="19" t="str">
        <f>IF(A1450&gt;'PL2'!$C$2+553,IF(A1450='PL2'!$C$2+554,1,O1449+1), "")</f>
        <v/>
      </c>
    </row>
    <row r="1451" spans="1:15" x14ac:dyDescent="0.55000000000000004">
      <c r="A1451">
        <v>1449</v>
      </c>
      <c r="B1451" s="2">
        <v>41271</v>
      </c>
      <c r="C1451">
        <v>4.5600000768899918E-2</v>
      </c>
      <c r="D1451">
        <v>23.847099304199219</v>
      </c>
      <c r="E1451">
        <v>4262.39013671875</v>
      </c>
      <c r="F1451" s="20">
        <f t="shared" si="72"/>
        <v>8.1504668988190456</v>
      </c>
      <c r="G1451">
        <v>13.421199798583981</v>
      </c>
      <c r="H1451">
        <v>109.3889999389648</v>
      </c>
      <c r="I1451" s="19">
        <f t="shared" si="73"/>
        <v>57206.389644416035</v>
      </c>
      <c r="K1451" s="70">
        <f t="shared" si="70"/>
        <v>-1</v>
      </c>
      <c r="L1451" s="3">
        <f>IF(AND(O1451&gt;0,O1451&lt;366),+'PL2'!$N$3+1,IF(AND(O1451&gt;365,O1451&lt;731),+'PL2'!$O$3+1,IF(AND(O1451&gt;730,O1451&lt;1096),+'PL2'!$P$3+1,IF(AND(O1451&gt;1095,O1451&lt;1461),+'PL2'!$Q$3+1,IF(AND(O1451&gt;1460,O1451&lt;3000),+'PL2'!$R$3+1,0)))))</f>
        <v>0</v>
      </c>
      <c r="M1451" s="3">
        <f>IF(AND(O1451&gt;0,O1451&lt;366),+'PL2'!$N$2+1,IF(AND(O1451&gt;365,O1451&lt;731),+'PL2'!$O$2+1,IF(AND(O1451&gt;730,O1451&lt;1096),+'PL2'!$P$2+1,IF(AND(O1451&gt;1095,O1451&lt;1461),+'PL2'!$Q$2+1,IF(AND(O1451&gt;1460,O1451&lt;1826),+'PL2'!$R$2+1,IF(AND(O1451&gt;1825,O1451&lt;2190),+'PL2'!$S$2+1,0))))))</f>
        <v>0</v>
      </c>
      <c r="N1451" s="70">
        <f t="shared" si="71"/>
        <v>-1</v>
      </c>
      <c r="O1451" s="19" t="str">
        <f>IF(A1451&gt;'PL2'!$C$2+553,IF(A1451='PL2'!$C$2+554,1,O1450+1), "")</f>
        <v/>
      </c>
    </row>
    <row r="1452" spans="1:15" x14ac:dyDescent="0.55000000000000004">
      <c r="A1452">
        <v>1450</v>
      </c>
      <c r="B1452" s="2">
        <v>41272</v>
      </c>
      <c r="C1452">
        <v>4.5699998736381531E-2</v>
      </c>
      <c r="D1452">
        <v>19.847900390625</v>
      </c>
      <c r="E1452">
        <v>3629.8798828125</v>
      </c>
      <c r="F1452" s="20">
        <f t="shared" si="72"/>
        <v>8.3578364861253895</v>
      </c>
      <c r="G1452">
        <v>13.39999961853027</v>
      </c>
      <c r="H1452">
        <v>111.995002746582</v>
      </c>
      <c r="I1452" s="19">
        <f t="shared" si="73"/>
        <v>48640.389044998199</v>
      </c>
      <c r="K1452" s="70">
        <f t="shared" si="70"/>
        <v>-1</v>
      </c>
      <c r="L1452" s="3">
        <f>IF(AND(O1452&gt;0,O1452&lt;366),+'PL2'!$N$3+1,IF(AND(O1452&gt;365,O1452&lt;731),+'PL2'!$O$3+1,IF(AND(O1452&gt;730,O1452&lt;1096),+'PL2'!$P$3+1,IF(AND(O1452&gt;1095,O1452&lt;1461),+'PL2'!$Q$3+1,IF(AND(O1452&gt;1460,O1452&lt;3000),+'PL2'!$R$3+1,0)))))</f>
        <v>0</v>
      </c>
      <c r="M1452" s="3">
        <f>IF(AND(O1452&gt;0,O1452&lt;366),+'PL2'!$N$2+1,IF(AND(O1452&gt;365,O1452&lt;731),+'PL2'!$O$2+1,IF(AND(O1452&gt;730,O1452&lt;1096),+'PL2'!$P$2+1,IF(AND(O1452&gt;1095,O1452&lt;1461),+'PL2'!$Q$2+1,IF(AND(O1452&gt;1460,O1452&lt;1826),+'PL2'!$R$2+1,IF(AND(O1452&gt;1825,O1452&lt;2190),+'PL2'!$S$2+1,0))))))</f>
        <v>0</v>
      </c>
      <c r="N1452" s="70">
        <f t="shared" si="71"/>
        <v>-1</v>
      </c>
      <c r="O1452" s="19" t="str">
        <f>IF(A1452&gt;'PL2'!$C$2+553,IF(A1452='PL2'!$C$2+554,1,O1451+1), "")</f>
        <v/>
      </c>
    </row>
    <row r="1453" spans="1:15" x14ac:dyDescent="0.55000000000000004">
      <c r="A1453">
        <v>1451</v>
      </c>
      <c r="B1453" s="2">
        <v>41273</v>
      </c>
      <c r="C1453">
        <v>4.5699998736381531E-2</v>
      </c>
      <c r="D1453">
        <v>19.847900390625</v>
      </c>
      <c r="E1453">
        <v>4185.0400390625</v>
      </c>
      <c r="F1453" s="20">
        <f t="shared" si="72"/>
        <v>9.6360985662342795</v>
      </c>
      <c r="G1453">
        <v>13.44999980926514</v>
      </c>
      <c r="H1453">
        <v>129.60600280761719</v>
      </c>
      <c r="I1453" s="19">
        <f t="shared" si="73"/>
        <v>56288.7877271576</v>
      </c>
      <c r="K1453" s="70">
        <f t="shared" ref="K1453:K1516" si="74">+L1453^(0.00273972602739726)-1</f>
        <v>-1</v>
      </c>
      <c r="L1453" s="3">
        <f>IF(AND(O1453&gt;0,O1453&lt;366),+'PL2'!$N$3+1,IF(AND(O1453&gt;365,O1453&lt;731),+'PL2'!$O$3+1,IF(AND(O1453&gt;730,O1453&lt;1096),+'PL2'!$P$3+1,IF(AND(O1453&gt;1095,O1453&lt;1461),+'PL2'!$Q$3+1,IF(AND(O1453&gt;1460,O1453&lt;3000),+'PL2'!$R$3+1,0)))))</f>
        <v>0</v>
      </c>
      <c r="M1453" s="3">
        <f>IF(AND(O1453&gt;0,O1453&lt;366),+'PL2'!$N$2+1,IF(AND(O1453&gt;365,O1453&lt;731),+'PL2'!$O$2+1,IF(AND(O1453&gt;730,O1453&lt;1096),+'PL2'!$P$2+1,IF(AND(O1453&gt;1095,O1453&lt;1461),+'PL2'!$Q$2+1,IF(AND(O1453&gt;1460,O1453&lt;1826),+'PL2'!$R$2+1,IF(AND(O1453&gt;1825,O1453&lt;2190),+'PL2'!$S$2+1,0))))))</f>
        <v>0</v>
      </c>
      <c r="N1453" s="70">
        <f t="shared" ref="N1453:N1516" si="75">+M1453^(0.00273972602739726)-1</f>
        <v>-1</v>
      </c>
      <c r="O1453" s="19" t="str">
        <f>IF(A1453&gt;'PL2'!$C$2+553,IF(A1453='PL2'!$C$2+554,1,O1452+1), "")</f>
        <v/>
      </c>
    </row>
    <row r="1454" spans="1:15" x14ac:dyDescent="0.55000000000000004">
      <c r="A1454">
        <v>1452</v>
      </c>
      <c r="B1454" s="2">
        <v>41274</v>
      </c>
      <c r="C1454">
        <v>4.5699998736381531E-2</v>
      </c>
      <c r="D1454">
        <v>24.8838996887207</v>
      </c>
      <c r="E1454">
        <v>3974.419921875</v>
      </c>
      <c r="F1454" s="20">
        <f t="shared" si="72"/>
        <v>7.299136698009848</v>
      </c>
      <c r="G1454">
        <v>13.510000228881839</v>
      </c>
      <c r="H1454">
        <v>98.611297607421875</v>
      </c>
      <c r="I1454" s="19">
        <f t="shared" si="73"/>
        <v>53694.414054203793</v>
      </c>
      <c r="K1454" s="70">
        <f t="shared" si="74"/>
        <v>-1</v>
      </c>
      <c r="L1454" s="3">
        <f>IF(AND(O1454&gt;0,O1454&lt;366),+'PL2'!$N$3+1,IF(AND(O1454&gt;365,O1454&lt;731),+'PL2'!$O$3+1,IF(AND(O1454&gt;730,O1454&lt;1096),+'PL2'!$P$3+1,IF(AND(O1454&gt;1095,O1454&lt;1461),+'PL2'!$Q$3+1,IF(AND(O1454&gt;1460,O1454&lt;3000),+'PL2'!$R$3+1,0)))))</f>
        <v>0</v>
      </c>
      <c r="M1454" s="3">
        <f>IF(AND(O1454&gt;0,O1454&lt;366),+'PL2'!$N$2+1,IF(AND(O1454&gt;365,O1454&lt;731),+'PL2'!$O$2+1,IF(AND(O1454&gt;730,O1454&lt;1096),+'PL2'!$P$2+1,IF(AND(O1454&gt;1095,O1454&lt;1461),+'PL2'!$Q$2+1,IF(AND(O1454&gt;1460,O1454&lt;1826),+'PL2'!$R$2+1,IF(AND(O1454&gt;1825,O1454&lt;2190),+'PL2'!$S$2+1,0))))))</f>
        <v>0</v>
      </c>
      <c r="N1454" s="70">
        <f t="shared" si="75"/>
        <v>-1</v>
      </c>
      <c r="O1454" s="19" t="str">
        <f>IF(A1454&gt;'PL2'!$C$2+553,IF(A1454='PL2'!$C$2+554,1,O1453+1), "")</f>
        <v/>
      </c>
    </row>
    <row r="1455" spans="1:15" x14ac:dyDescent="0.55000000000000004">
      <c r="A1455">
        <v>1453</v>
      </c>
      <c r="B1455" s="2">
        <v>41275</v>
      </c>
      <c r="C1455">
        <v>4.5800000429153442E-2</v>
      </c>
      <c r="D1455">
        <v>24.8838996887207</v>
      </c>
      <c r="E1455">
        <v>4075.409912109375</v>
      </c>
      <c r="F1455" s="20">
        <f t="shared" si="72"/>
        <v>7.5009856999299611</v>
      </c>
      <c r="G1455">
        <v>13.30410003662109</v>
      </c>
      <c r="H1455">
        <v>99.793899536132813</v>
      </c>
      <c r="I1455" s="19">
        <f t="shared" si="73"/>
        <v>54219.66116094029</v>
      </c>
      <c r="K1455" s="70">
        <f t="shared" si="74"/>
        <v>-1</v>
      </c>
      <c r="L1455" s="3">
        <f>IF(AND(O1455&gt;0,O1455&lt;366),+'PL2'!$N$3+1,IF(AND(O1455&gt;365,O1455&lt;731),+'PL2'!$O$3+1,IF(AND(O1455&gt;730,O1455&lt;1096),+'PL2'!$P$3+1,IF(AND(O1455&gt;1095,O1455&lt;1461),+'PL2'!$Q$3+1,IF(AND(O1455&gt;1460,O1455&lt;3000),+'PL2'!$R$3+1,0)))))</f>
        <v>0</v>
      </c>
      <c r="M1455" s="3">
        <f>IF(AND(O1455&gt;0,O1455&lt;366),+'PL2'!$N$2+1,IF(AND(O1455&gt;365,O1455&lt;731),+'PL2'!$O$2+1,IF(AND(O1455&gt;730,O1455&lt;1096),+'PL2'!$P$2+1,IF(AND(O1455&gt;1095,O1455&lt;1461),+'PL2'!$Q$2+1,IF(AND(O1455&gt;1460,O1455&lt;1826),+'PL2'!$R$2+1,IF(AND(O1455&gt;1825,O1455&lt;2190),+'PL2'!$S$2+1,0))))))</f>
        <v>0</v>
      </c>
      <c r="N1455" s="70">
        <f t="shared" si="75"/>
        <v>-1</v>
      </c>
      <c r="O1455" s="19" t="str">
        <f>IF(A1455&gt;'PL2'!$C$2+553,IF(A1455='PL2'!$C$2+554,1,O1454+1), "")</f>
        <v/>
      </c>
    </row>
    <row r="1456" spans="1:15" x14ac:dyDescent="0.55000000000000004">
      <c r="A1456">
        <v>1454</v>
      </c>
      <c r="B1456" s="2">
        <v>41276</v>
      </c>
      <c r="C1456">
        <v>4.5800000429153442E-2</v>
      </c>
      <c r="D1456">
        <v>23.106500625610352</v>
      </c>
      <c r="E1456">
        <v>3857.070068359375</v>
      </c>
      <c r="F1456" s="20">
        <f t="shared" si="72"/>
        <v>7.6451996625719261</v>
      </c>
      <c r="G1456">
        <v>13.27999973297119</v>
      </c>
      <c r="H1456">
        <v>101.5279998779297</v>
      </c>
      <c r="I1456" s="19">
        <f t="shared" si="73"/>
        <v>51221.889477863668</v>
      </c>
      <c r="K1456" s="70">
        <f t="shared" si="74"/>
        <v>-1</v>
      </c>
      <c r="L1456" s="3">
        <f>IF(AND(O1456&gt;0,O1456&lt;366),+'PL2'!$N$3+1,IF(AND(O1456&gt;365,O1456&lt;731),+'PL2'!$O$3+1,IF(AND(O1456&gt;730,O1456&lt;1096),+'PL2'!$P$3+1,IF(AND(O1456&gt;1095,O1456&lt;1461),+'PL2'!$Q$3+1,IF(AND(O1456&gt;1460,O1456&lt;3000),+'PL2'!$R$3+1,0)))))</f>
        <v>0</v>
      </c>
      <c r="M1456" s="3">
        <f>IF(AND(O1456&gt;0,O1456&lt;366),+'PL2'!$N$2+1,IF(AND(O1456&gt;365,O1456&lt;731),+'PL2'!$O$2+1,IF(AND(O1456&gt;730,O1456&lt;1096),+'PL2'!$P$2+1,IF(AND(O1456&gt;1095,O1456&lt;1461),+'PL2'!$Q$2+1,IF(AND(O1456&gt;1460,O1456&lt;1826),+'PL2'!$R$2+1,IF(AND(O1456&gt;1825,O1456&lt;2190),+'PL2'!$S$2+1,0))))))</f>
        <v>0</v>
      </c>
      <c r="N1456" s="70">
        <f t="shared" si="75"/>
        <v>-1</v>
      </c>
      <c r="O1456" s="19" t="str">
        <f>IF(A1456&gt;'PL2'!$C$2+553,IF(A1456='PL2'!$C$2+554,1,O1455+1), "")</f>
        <v/>
      </c>
    </row>
    <row r="1457" spans="1:15" x14ac:dyDescent="0.55000000000000004">
      <c r="A1457">
        <v>1455</v>
      </c>
      <c r="B1457" s="2">
        <v>41277</v>
      </c>
      <c r="C1457">
        <v>4.5800000429153442E-2</v>
      </c>
      <c r="D1457">
        <v>23.106500625610352</v>
      </c>
      <c r="E1457">
        <v>4087.659912109375</v>
      </c>
      <c r="F1457" s="20">
        <f t="shared" si="72"/>
        <v>8.1022578348077943</v>
      </c>
      <c r="G1457">
        <v>13.39789962768555</v>
      </c>
      <c r="H1457">
        <v>108.55300140380859</v>
      </c>
      <c r="I1457" s="19">
        <f t="shared" si="73"/>
        <v>54766.057214555345</v>
      </c>
      <c r="K1457" s="70">
        <f t="shared" si="74"/>
        <v>-1</v>
      </c>
      <c r="L1457" s="3">
        <f>IF(AND(O1457&gt;0,O1457&lt;366),+'PL2'!$N$3+1,IF(AND(O1457&gt;365,O1457&lt;731),+'PL2'!$O$3+1,IF(AND(O1457&gt;730,O1457&lt;1096),+'PL2'!$P$3+1,IF(AND(O1457&gt;1095,O1457&lt;1461),+'PL2'!$Q$3+1,IF(AND(O1457&gt;1460,O1457&lt;3000),+'PL2'!$R$3+1,0)))))</f>
        <v>0</v>
      </c>
      <c r="M1457" s="3">
        <f>IF(AND(O1457&gt;0,O1457&lt;366),+'PL2'!$N$2+1,IF(AND(O1457&gt;365,O1457&lt;731),+'PL2'!$O$2+1,IF(AND(O1457&gt;730,O1457&lt;1096),+'PL2'!$P$2+1,IF(AND(O1457&gt;1095,O1457&lt;1461),+'PL2'!$Q$2+1,IF(AND(O1457&gt;1460,O1457&lt;1826),+'PL2'!$R$2+1,IF(AND(O1457&gt;1825,O1457&lt;2190),+'PL2'!$S$2+1,0))))))</f>
        <v>0</v>
      </c>
      <c r="N1457" s="70">
        <f t="shared" si="75"/>
        <v>-1</v>
      </c>
      <c r="O1457" s="19" t="str">
        <f>IF(A1457&gt;'PL2'!$C$2+553,IF(A1457='PL2'!$C$2+554,1,O1456+1), "")</f>
        <v/>
      </c>
    </row>
    <row r="1458" spans="1:15" x14ac:dyDescent="0.55000000000000004">
      <c r="A1458">
        <v>1456</v>
      </c>
      <c r="B1458" s="2">
        <v>41278</v>
      </c>
      <c r="C1458">
        <v>4.5899998396635062E-2</v>
      </c>
      <c r="D1458">
        <v>20.884700775146481</v>
      </c>
      <c r="E1458">
        <v>3863.5</v>
      </c>
      <c r="F1458" s="20">
        <f t="shared" si="72"/>
        <v>8.491126864332859</v>
      </c>
      <c r="G1458">
        <v>13.5</v>
      </c>
      <c r="H1458">
        <v>114.629997253418</v>
      </c>
      <c r="I1458" s="19">
        <f t="shared" si="73"/>
        <v>52157.25</v>
      </c>
      <c r="K1458" s="70">
        <f t="shared" si="74"/>
        <v>-1</v>
      </c>
      <c r="L1458" s="3">
        <f>IF(AND(O1458&gt;0,O1458&lt;366),+'PL2'!$N$3+1,IF(AND(O1458&gt;365,O1458&lt;731),+'PL2'!$O$3+1,IF(AND(O1458&gt;730,O1458&lt;1096),+'PL2'!$P$3+1,IF(AND(O1458&gt;1095,O1458&lt;1461),+'PL2'!$Q$3+1,IF(AND(O1458&gt;1460,O1458&lt;3000),+'PL2'!$R$3+1,0)))))</f>
        <v>0</v>
      </c>
      <c r="M1458" s="3">
        <f>IF(AND(O1458&gt;0,O1458&lt;366),+'PL2'!$N$2+1,IF(AND(O1458&gt;365,O1458&lt;731),+'PL2'!$O$2+1,IF(AND(O1458&gt;730,O1458&lt;1096),+'PL2'!$P$2+1,IF(AND(O1458&gt;1095,O1458&lt;1461),+'PL2'!$Q$2+1,IF(AND(O1458&gt;1460,O1458&lt;1826),+'PL2'!$R$2+1,IF(AND(O1458&gt;1825,O1458&lt;2190),+'PL2'!$S$2+1,0))))))</f>
        <v>0</v>
      </c>
      <c r="N1458" s="70">
        <f t="shared" si="75"/>
        <v>-1</v>
      </c>
      <c r="O1458" s="19" t="str">
        <f>IF(A1458&gt;'PL2'!$C$2+553,IF(A1458='PL2'!$C$2+554,1,O1457+1), "")</f>
        <v/>
      </c>
    </row>
    <row r="1459" spans="1:15" x14ac:dyDescent="0.55000000000000004">
      <c r="A1459">
        <v>1457</v>
      </c>
      <c r="B1459" s="2">
        <v>41279</v>
      </c>
      <c r="C1459">
        <v>4.5899998396635062E-2</v>
      </c>
      <c r="D1459">
        <v>20.884700775146481</v>
      </c>
      <c r="E1459">
        <v>3556.35009765625</v>
      </c>
      <c r="F1459" s="20">
        <f t="shared" si="72"/>
        <v>7.8160786471287098</v>
      </c>
      <c r="G1459">
        <v>13.439999580383301</v>
      </c>
      <c r="H1459">
        <v>105.04799652099609</v>
      </c>
      <c r="I1459" s="19">
        <f t="shared" si="73"/>
        <v>47797.343820196111</v>
      </c>
      <c r="K1459" s="70">
        <f t="shared" si="74"/>
        <v>-1</v>
      </c>
      <c r="L1459" s="3">
        <f>IF(AND(O1459&gt;0,O1459&lt;366),+'PL2'!$N$3+1,IF(AND(O1459&gt;365,O1459&lt;731),+'PL2'!$O$3+1,IF(AND(O1459&gt;730,O1459&lt;1096),+'PL2'!$P$3+1,IF(AND(O1459&gt;1095,O1459&lt;1461),+'PL2'!$Q$3+1,IF(AND(O1459&gt;1460,O1459&lt;3000),+'PL2'!$R$3+1,0)))))</f>
        <v>0</v>
      </c>
      <c r="M1459" s="3">
        <f>IF(AND(O1459&gt;0,O1459&lt;366),+'PL2'!$N$2+1,IF(AND(O1459&gt;365,O1459&lt;731),+'PL2'!$O$2+1,IF(AND(O1459&gt;730,O1459&lt;1096),+'PL2'!$P$2+1,IF(AND(O1459&gt;1095,O1459&lt;1461),+'PL2'!$Q$2+1,IF(AND(O1459&gt;1460,O1459&lt;1826),+'PL2'!$R$2+1,IF(AND(O1459&gt;1825,O1459&lt;2190),+'PL2'!$S$2+1,0))))))</f>
        <v>0</v>
      </c>
      <c r="N1459" s="70">
        <f t="shared" si="75"/>
        <v>-1</v>
      </c>
      <c r="O1459" s="19" t="str">
        <f>IF(A1459&gt;'PL2'!$C$2+553,IF(A1459='PL2'!$C$2+554,1,O1458+1), "")</f>
        <v/>
      </c>
    </row>
    <row r="1460" spans="1:15" x14ac:dyDescent="0.55000000000000004">
      <c r="A1460">
        <v>1458</v>
      </c>
      <c r="B1460" s="2">
        <v>41280</v>
      </c>
      <c r="C1460">
        <v>4.5899998396635062E-2</v>
      </c>
      <c r="D1460">
        <v>21.03280067443848</v>
      </c>
      <c r="E1460">
        <v>3659.8701171875</v>
      </c>
      <c r="F1460" s="20">
        <f t="shared" si="72"/>
        <v>7.9869550000042331</v>
      </c>
      <c r="G1460">
        <v>13.454000473022459</v>
      </c>
      <c r="H1460">
        <v>107.4560012817383</v>
      </c>
      <c r="I1460" s="19">
        <f t="shared" si="73"/>
        <v>49239.894287841387</v>
      </c>
      <c r="K1460" s="70">
        <f t="shared" si="74"/>
        <v>-1</v>
      </c>
      <c r="L1460" s="3">
        <f>IF(AND(O1460&gt;0,O1460&lt;366),+'PL2'!$N$3+1,IF(AND(O1460&gt;365,O1460&lt;731),+'PL2'!$O$3+1,IF(AND(O1460&gt;730,O1460&lt;1096),+'PL2'!$P$3+1,IF(AND(O1460&gt;1095,O1460&lt;1461),+'PL2'!$Q$3+1,IF(AND(O1460&gt;1460,O1460&lt;3000),+'PL2'!$R$3+1,0)))))</f>
        <v>0</v>
      </c>
      <c r="M1460" s="3">
        <f>IF(AND(O1460&gt;0,O1460&lt;366),+'PL2'!$N$2+1,IF(AND(O1460&gt;365,O1460&lt;731),+'PL2'!$O$2+1,IF(AND(O1460&gt;730,O1460&lt;1096),+'PL2'!$P$2+1,IF(AND(O1460&gt;1095,O1460&lt;1461),+'PL2'!$Q$2+1,IF(AND(O1460&gt;1460,O1460&lt;1826),+'PL2'!$R$2+1,IF(AND(O1460&gt;1825,O1460&lt;2190),+'PL2'!$S$2+1,0))))))</f>
        <v>0</v>
      </c>
      <c r="N1460" s="70">
        <f t="shared" si="75"/>
        <v>-1</v>
      </c>
      <c r="O1460" s="19" t="str">
        <f>IF(A1460&gt;'PL2'!$C$2+553,IF(A1460='PL2'!$C$2+554,1,O1459+1), "")</f>
        <v/>
      </c>
    </row>
    <row r="1461" spans="1:15" x14ac:dyDescent="0.55000000000000004">
      <c r="A1461">
        <v>1459</v>
      </c>
      <c r="B1461" s="2">
        <v>41281</v>
      </c>
      <c r="C1461">
        <v>4.6000000089406967E-2</v>
      </c>
      <c r="D1461">
        <v>21.03280067443848</v>
      </c>
      <c r="E1461">
        <v>4235.93994140625</v>
      </c>
      <c r="F1461" s="20">
        <f t="shared" si="72"/>
        <v>9.2642554217812023</v>
      </c>
      <c r="G1461">
        <v>13.5875997543335</v>
      </c>
      <c r="H1461">
        <v>125.8789978027344</v>
      </c>
      <c r="I1461" s="19">
        <f t="shared" si="73"/>
        <v>57556.256507223021</v>
      </c>
      <c r="K1461" s="70">
        <f t="shared" si="74"/>
        <v>-1</v>
      </c>
      <c r="L1461" s="3">
        <f>IF(AND(O1461&gt;0,O1461&lt;366),+'PL2'!$N$3+1,IF(AND(O1461&gt;365,O1461&lt;731),+'PL2'!$O$3+1,IF(AND(O1461&gt;730,O1461&lt;1096),+'PL2'!$P$3+1,IF(AND(O1461&gt;1095,O1461&lt;1461),+'PL2'!$Q$3+1,IF(AND(O1461&gt;1460,O1461&lt;3000),+'PL2'!$R$3+1,0)))))</f>
        <v>0</v>
      </c>
      <c r="M1461" s="3">
        <f>IF(AND(O1461&gt;0,O1461&lt;366),+'PL2'!$N$2+1,IF(AND(O1461&gt;365,O1461&lt;731),+'PL2'!$O$2+1,IF(AND(O1461&gt;730,O1461&lt;1096),+'PL2'!$P$2+1,IF(AND(O1461&gt;1095,O1461&lt;1461),+'PL2'!$Q$2+1,IF(AND(O1461&gt;1460,O1461&lt;1826),+'PL2'!$R$2+1,IF(AND(O1461&gt;1825,O1461&lt;2190),+'PL2'!$S$2+1,0))))))</f>
        <v>0</v>
      </c>
      <c r="N1461" s="70">
        <f t="shared" si="75"/>
        <v>-1</v>
      </c>
      <c r="O1461" s="19" t="str">
        <f>IF(A1461&gt;'PL2'!$C$2+553,IF(A1461='PL2'!$C$2+554,1,O1460+1), "")</f>
        <v/>
      </c>
    </row>
    <row r="1462" spans="1:15" x14ac:dyDescent="0.55000000000000004">
      <c r="A1462">
        <v>1460</v>
      </c>
      <c r="B1462" s="2">
        <v>41282</v>
      </c>
      <c r="C1462">
        <v>4.6000000089406967E-2</v>
      </c>
      <c r="D1462">
        <v>23.261199951171879</v>
      </c>
      <c r="E1462">
        <v>3357.409912109375</v>
      </c>
      <c r="F1462" s="20">
        <f t="shared" si="72"/>
        <v>6.6394191435264496</v>
      </c>
      <c r="G1462">
        <v>13.742799758911129</v>
      </c>
      <c r="H1462">
        <v>91.24420166015625</v>
      </c>
      <c r="I1462" s="19">
        <f t="shared" si="73"/>
        <v>46140.212130702552</v>
      </c>
      <c r="K1462" s="70">
        <f t="shared" si="74"/>
        <v>-1</v>
      </c>
      <c r="L1462" s="3">
        <f>IF(AND(O1462&gt;0,O1462&lt;366),+'PL2'!$N$3+1,IF(AND(O1462&gt;365,O1462&lt;731),+'PL2'!$O$3+1,IF(AND(O1462&gt;730,O1462&lt;1096),+'PL2'!$P$3+1,IF(AND(O1462&gt;1095,O1462&lt;1461),+'PL2'!$Q$3+1,IF(AND(O1462&gt;1460,O1462&lt;3000),+'PL2'!$R$3+1,0)))))</f>
        <v>0</v>
      </c>
      <c r="M1462" s="3">
        <f>IF(AND(O1462&gt;0,O1462&lt;366),+'PL2'!$N$2+1,IF(AND(O1462&gt;365,O1462&lt;731),+'PL2'!$O$2+1,IF(AND(O1462&gt;730,O1462&lt;1096),+'PL2'!$P$2+1,IF(AND(O1462&gt;1095,O1462&lt;1461),+'PL2'!$Q$2+1,IF(AND(O1462&gt;1460,O1462&lt;1826),+'PL2'!$R$2+1,IF(AND(O1462&gt;1825,O1462&lt;2190),+'PL2'!$S$2+1,0))))))</f>
        <v>0</v>
      </c>
      <c r="N1462" s="70">
        <f t="shared" si="75"/>
        <v>-1</v>
      </c>
      <c r="O1462" s="19" t="str">
        <f>IF(A1462&gt;'PL2'!$C$2+553,IF(A1462='PL2'!$C$2+554,1,O1461+1), "")</f>
        <v/>
      </c>
    </row>
    <row r="1463" spans="1:15" x14ac:dyDescent="0.55000000000000004">
      <c r="A1463">
        <v>1461</v>
      </c>
      <c r="B1463" s="2">
        <v>41283</v>
      </c>
      <c r="C1463">
        <v>4.6000000089406967E-2</v>
      </c>
      <c r="D1463">
        <v>23.261199951171879</v>
      </c>
      <c r="E1463">
        <v>3282.780029296875</v>
      </c>
      <c r="F1463" s="20">
        <f t="shared" si="72"/>
        <v>6.4918354151180413</v>
      </c>
      <c r="G1463">
        <v>13.77000045776367</v>
      </c>
      <c r="H1463">
        <v>89.392601013183594</v>
      </c>
      <c r="I1463" s="19">
        <f t="shared" si="73"/>
        <v>45203.882506155402</v>
      </c>
      <c r="K1463" s="70">
        <f t="shared" si="74"/>
        <v>-1</v>
      </c>
      <c r="L1463" s="3">
        <f>IF(AND(O1463&gt;0,O1463&lt;366),+'PL2'!$N$3+1,IF(AND(O1463&gt;365,O1463&lt;731),+'PL2'!$O$3+1,IF(AND(O1463&gt;730,O1463&lt;1096),+'PL2'!$P$3+1,IF(AND(O1463&gt;1095,O1463&lt;1461),+'PL2'!$Q$3+1,IF(AND(O1463&gt;1460,O1463&lt;3000),+'PL2'!$R$3+1,0)))))</f>
        <v>0</v>
      </c>
      <c r="M1463" s="3">
        <f>IF(AND(O1463&gt;0,O1463&lt;366),+'PL2'!$N$2+1,IF(AND(O1463&gt;365,O1463&lt;731),+'PL2'!$O$2+1,IF(AND(O1463&gt;730,O1463&lt;1096),+'PL2'!$P$2+1,IF(AND(O1463&gt;1095,O1463&lt;1461),+'PL2'!$Q$2+1,IF(AND(O1463&gt;1460,O1463&lt;1826),+'PL2'!$R$2+1,IF(AND(O1463&gt;1825,O1463&lt;2190),+'PL2'!$S$2+1,0))))))</f>
        <v>0</v>
      </c>
      <c r="N1463" s="70">
        <f t="shared" si="75"/>
        <v>-1</v>
      </c>
      <c r="O1463" s="19" t="str">
        <f>IF(A1463&gt;'PL2'!$C$2+553,IF(A1463='PL2'!$C$2+554,1,O1462+1), "")</f>
        <v/>
      </c>
    </row>
    <row r="1464" spans="1:15" x14ac:dyDescent="0.55000000000000004">
      <c r="A1464">
        <v>1462</v>
      </c>
      <c r="B1464" s="2">
        <v>41284</v>
      </c>
      <c r="C1464">
        <v>4.6100001782178879E-2</v>
      </c>
      <c r="D1464">
        <v>23.584299087524411</v>
      </c>
      <c r="E1464">
        <v>3828.389892578125</v>
      </c>
      <c r="F1464" s="20">
        <f t="shared" si="72"/>
        <v>7.4833167700152661</v>
      </c>
      <c r="G1464">
        <v>14.14000034332275</v>
      </c>
      <c r="H1464">
        <v>105.8140029907227</v>
      </c>
      <c r="I1464" s="19">
        <f t="shared" si="73"/>
        <v>54133.434395428034</v>
      </c>
      <c r="K1464" s="70">
        <f t="shared" si="74"/>
        <v>-1</v>
      </c>
      <c r="L1464" s="3">
        <f>IF(AND(O1464&gt;0,O1464&lt;366),+'PL2'!$N$3+1,IF(AND(O1464&gt;365,O1464&lt;731),+'PL2'!$O$3+1,IF(AND(O1464&gt;730,O1464&lt;1096),+'PL2'!$P$3+1,IF(AND(O1464&gt;1095,O1464&lt;1461),+'PL2'!$Q$3+1,IF(AND(O1464&gt;1460,O1464&lt;3000),+'PL2'!$R$3+1,0)))))</f>
        <v>0</v>
      </c>
      <c r="M1464" s="3">
        <f>IF(AND(O1464&gt;0,O1464&lt;366),+'PL2'!$N$2+1,IF(AND(O1464&gt;365,O1464&lt;731),+'PL2'!$O$2+1,IF(AND(O1464&gt;730,O1464&lt;1096),+'PL2'!$P$2+1,IF(AND(O1464&gt;1095,O1464&lt;1461),+'PL2'!$Q$2+1,IF(AND(O1464&gt;1460,O1464&lt;1826),+'PL2'!$R$2+1,IF(AND(O1464&gt;1825,O1464&lt;2190),+'PL2'!$S$2+1,0))))))</f>
        <v>0</v>
      </c>
      <c r="N1464" s="70">
        <f t="shared" si="75"/>
        <v>-1</v>
      </c>
      <c r="O1464" s="19" t="str">
        <f>IF(A1464&gt;'PL2'!$C$2+553,IF(A1464='PL2'!$C$2+554,1,O1463+1), "")</f>
        <v/>
      </c>
    </row>
    <row r="1465" spans="1:15" x14ac:dyDescent="0.55000000000000004">
      <c r="A1465">
        <v>1463</v>
      </c>
      <c r="B1465" s="2">
        <v>41285</v>
      </c>
      <c r="C1465">
        <v>4.6100001782178879E-2</v>
      </c>
      <c r="D1465">
        <v>23.584299087524411</v>
      </c>
      <c r="E1465">
        <v>2967.530029296875</v>
      </c>
      <c r="F1465" s="20">
        <f t="shared" si="72"/>
        <v>5.800602304590905</v>
      </c>
      <c r="G1465">
        <v>14.13700008392334</v>
      </c>
      <c r="H1465">
        <v>82.003097534179688</v>
      </c>
      <c r="I1465" s="19">
        <f t="shared" si="73"/>
        <v>41951.972273214953</v>
      </c>
      <c r="K1465" s="70">
        <f t="shared" si="74"/>
        <v>-1</v>
      </c>
      <c r="L1465" s="3">
        <f>IF(AND(O1465&gt;0,O1465&lt;366),+'PL2'!$N$3+1,IF(AND(O1465&gt;365,O1465&lt;731),+'PL2'!$O$3+1,IF(AND(O1465&gt;730,O1465&lt;1096),+'PL2'!$P$3+1,IF(AND(O1465&gt;1095,O1465&lt;1461),+'PL2'!$Q$3+1,IF(AND(O1465&gt;1460,O1465&lt;3000),+'PL2'!$R$3+1,0)))))</f>
        <v>0</v>
      </c>
      <c r="M1465" s="3">
        <f>IF(AND(O1465&gt;0,O1465&lt;366),+'PL2'!$N$2+1,IF(AND(O1465&gt;365,O1465&lt;731),+'PL2'!$O$2+1,IF(AND(O1465&gt;730,O1465&lt;1096),+'PL2'!$P$2+1,IF(AND(O1465&gt;1095,O1465&lt;1461),+'PL2'!$Q$2+1,IF(AND(O1465&gt;1460,O1465&lt;1826),+'PL2'!$R$2+1,IF(AND(O1465&gt;1825,O1465&lt;2190),+'PL2'!$S$2+1,0))))))</f>
        <v>0</v>
      </c>
      <c r="N1465" s="70">
        <f t="shared" si="75"/>
        <v>-1</v>
      </c>
      <c r="O1465" s="19" t="str">
        <f>IF(A1465&gt;'PL2'!$C$2+553,IF(A1465='PL2'!$C$2+554,1,O1464+1), "")</f>
        <v/>
      </c>
    </row>
    <row r="1466" spans="1:15" x14ac:dyDescent="0.55000000000000004">
      <c r="A1466">
        <v>1464</v>
      </c>
      <c r="B1466" s="2">
        <v>41286</v>
      </c>
      <c r="C1466">
        <v>4.6100001782178879E-2</v>
      </c>
      <c r="D1466">
        <v>19.222799301147461</v>
      </c>
      <c r="E1466">
        <v>3086.659912109375</v>
      </c>
      <c r="F1466" s="20">
        <f t="shared" si="72"/>
        <v>7.4024092547607419</v>
      </c>
      <c r="G1466">
        <v>14.23700046539307</v>
      </c>
      <c r="H1466">
        <v>105.38800048828119</v>
      </c>
      <c r="I1466" s="19">
        <f t="shared" si="73"/>
        <v>43944.778605211308</v>
      </c>
      <c r="K1466" s="70">
        <f t="shared" si="74"/>
        <v>-1</v>
      </c>
      <c r="L1466" s="3">
        <f>IF(AND(O1466&gt;0,O1466&lt;366),+'PL2'!$N$3+1,IF(AND(O1466&gt;365,O1466&lt;731),+'PL2'!$O$3+1,IF(AND(O1466&gt;730,O1466&lt;1096),+'PL2'!$P$3+1,IF(AND(O1466&gt;1095,O1466&lt;1461),+'PL2'!$Q$3+1,IF(AND(O1466&gt;1460,O1466&lt;3000),+'PL2'!$R$3+1,0)))))</f>
        <v>0</v>
      </c>
      <c r="M1466" s="3">
        <f>IF(AND(O1466&gt;0,O1466&lt;366),+'PL2'!$N$2+1,IF(AND(O1466&gt;365,O1466&lt;731),+'PL2'!$O$2+1,IF(AND(O1466&gt;730,O1466&lt;1096),+'PL2'!$P$2+1,IF(AND(O1466&gt;1095,O1466&lt;1461),+'PL2'!$Q$2+1,IF(AND(O1466&gt;1460,O1466&lt;1826),+'PL2'!$R$2+1,IF(AND(O1466&gt;1825,O1466&lt;2190),+'PL2'!$S$2+1,0))))))</f>
        <v>0</v>
      </c>
      <c r="N1466" s="70">
        <f t="shared" si="75"/>
        <v>-1</v>
      </c>
      <c r="O1466" s="19" t="str">
        <f>IF(A1466&gt;'PL2'!$C$2+553,IF(A1466='PL2'!$C$2+554,1,O1465+1), "")</f>
        <v/>
      </c>
    </row>
    <row r="1467" spans="1:15" x14ac:dyDescent="0.55000000000000004">
      <c r="A1467">
        <v>1465</v>
      </c>
      <c r="B1467" s="2">
        <v>41287</v>
      </c>
      <c r="C1467">
        <v>4.6199999749660492E-2</v>
      </c>
      <c r="D1467">
        <v>19.222799301147461</v>
      </c>
      <c r="E1467">
        <v>3364.169921875</v>
      </c>
      <c r="F1467" s="20">
        <f t="shared" si="72"/>
        <v>8.0854326736461655</v>
      </c>
      <c r="G1467">
        <v>14.116000175476071</v>
      </c>
      <c r="H1467">
        <v>114.1340026855469</v>
      </c>
      <c r="I1467" s="19">
        <f t="shared" si="73"/>
        <v>47488.623207518816</v>
      </c>
      <c r="K1467" s="70">
        <f t="shared" si="74"/>
        <v>-1</v>
      </c>
      <c r="L1467" s="3">
        <f>IF(AND(O1467&gt;0,O1467&lt;366),+'PL2'!$N$3+1,IF(AND(O1467&gt;365,O1467&lt;731),+'PL2'!$O$3+1,IF(AND(O1467&gt;730,O1467&lt;1096),+'PL2'!$P$3+1,IF(AND(O1467&gt;1095,O1467&lt;1461),+'PL2'!$Q$3+1,IF(AND(O1467&gt;1460,O1467&lt;3000),+'PL2'!$R$3+1,0)))))</f>
        <v>0</v>
      </c>
      <c r="M1467" s="3">
        <f>IF(AND(O1467&gt;0,O1467&lt;366),+'PL2'!$N$2+1,IF(AND(O1467&gt;365,O1467&lt;731),+'PL2'!$O$2+1,IF(AND(O1467&gt;730,O1467&lt;1096),+'PL2'!$P$2+1,IF(AND(O1467&gt;1095,O1467&lt;1461),+'PL2'!$Q$2+1,IF(AND(O1467&gt;1460,O1467&lt;1826),+'PL2'!$R$2+1,IF(AND(O1467&gt;1825,O1467&lt;2190),+'PL2'!$S$2+1,0))))))</f>
        <v>0</v>
      </c>
      <c r="N1467" s="70">
        <f t="shared" si="75"/>
        <v>-1</v>
      </c>
      <c r="O1467" s="19" t="str">
        <f>IF(A1467&gt;'PL2'!$C$2+553,IF(A1467='PL2'!$C$2+554,1,O1466+1), "")</f>
        <v/>
      </c>
    </row>
    <row r="1468" spans="1:15" x14ac:dyDescent="0.55000000000000004">
      <c r="A1468">
        <v>1466</v>
      </c>
      <c r="B1468" s="2">
        <v>41288</v>
      </c>
      <c r="C1468">
        <v>4.6199999749660492E-2</v>
      </c>
      <c r="D1468">
        <v>24.876499176025391</v>
      </c>
      <c r="E1468">
        <v>3959.8798828125</v>
      </c>
      <c r="F1468" s="20">
        <f t="shared" si="72"/>
        <v>7.3541879144689659</v>
      </c>
      <c r="G1468">
        <v>14.30000019073486</v>
      </c>
      <c r="H1468">
        <v>105.1650009155273</v>
      </c>
      <c r="I1468" s="19">
        <f t="shared" si="73"/>
        <v>56626.283079505884</v>
      </c>
      <c r="K1468" s="70">
        <f t="shared" si="74"/>
        <v>-1</v>
      </c>
      <c r="L1468" s="3">
        <f>IF(AND(O1468&gt;0,O1468&lt;366),+'PL2'!$N$3+1,IF(AND(O1468&gt;365,O1468&lt;731),+'PL2'!$O$3+1,IF(AND(O1468&gt;730,O1468&lt;1096),+'PL2'!$P$3+1,IF(AND(O1468&gt;1095,O1468&lt;1461),+'PL2'!$Q$3+1,IF(AND(O1468&gt;1460,O1468&lt;3000),+'PL2'!$R$3+1,0)))))</f>
        <v>0</v>
      </c>
      <c r="M1468" s="3">
        <f>IF(AND(O1468&gt;0,O1468&lt;366),+'PL2'!$N$2+1,IF(AND(O1468&gt;365,O1468&lt;731),+'PL2'!$O$2+1,IF(AND(O1468&gt;730,O1468&lt;1096),+'PL2'!$P$2+1,IF(AND(O1468&gt;1095,O1468&lt;1461),+'PL2'!$Q$2+1,IF(AND(O1468&gt;1460,O1468&lt;1826),+'PL2'!$R$2+1,IF(AND(O1468&gt;1825,O1468&lt;2190),+'PL2'!$S$2+1,0))))))</f>
        <v>0</v>
      </c>
      <c r="N1468" s="70">
        <f t="shared" si="75"/>
        <v>-1</v>
      </c>
      <c r="O1468" s="19" t="str">
        <f>IF(A1468&gt;'PL2'!$C$2+553,IF(A1468='PL2'!$C$2+554,1,O1467+1), "")</f>
        <v/>
      </c>
    </row>
    <row r="1469" spans="1:15" x14ac:dyDescent="0.55000000000000004">
      <c r="A1469">
        <v>1467</v>
      </c>
      <c r="B1469" s="2">
        <v>41289</v>
      </c>
      <c r="C1469">
        <v>4.6199999749660492E-2</v>
      </c>
      <c r="D1469">
        <v>24.876499176025391</v>
      </c>
      <c r="E1469">
        <v>3058.570068359375</v>
      </c>
      <c r="F1469" s="20">
        <f t="shared" si="72"/>
        <v>5.680298316601764</v>
      </c>
      <c r="G1469">
        <v>14.25</v>
      </c>
      <c r="H1469">
        <v>80.944198608398438</v>
      </c>
      <c r="I1469" s="19">
        <f t="shared" si="73"/>
        <v>43584.623474121094</v>
      </c>
      <c r="K1469" s="70">
        <f t="shared" si="74"/>
        <v>-1</v>
      </c>
      <c r="L1469" s="3">
        <f>IF(AND(O1469&gt;0,O1469&lt;366),+'PL2'!$N$3+1,IF(AND(O1469&gt;365,O1469&lt;731),+'PL2'!$O$3+1,IF(AND(O1469&gt;730,O1469&lt;1096),+'PL2'!$P$3+1,IF(AND(O1469&gt;1095,O1469&lt;1461),+'PL2'!$Q$3+1,IF(AND(O1469&gt;1460,O1469&lt;3000),+'PL2'!$R$3+1,0)))))</f>
        <v>0</v>
      </c>
      <c r="M1469" s="3">
        <f>IF(AND(O1469&gt;0,O1469&lt;366),+'PL2'!$N$2+1,IF(AND(O1469&gt;365,O1469&lt;731),+'PL2'!$O$2+1,IF(AND(O1469&gt;730,O1469&lt;1096),+'PL2'!$P$2+1,IF(AND(O1469&gt;1095,O1469&lt;1461),+'PL2'!$Q$2+1,IF(AND(O1469&gt;1460,O1469&lt;1826),+'PL2'!$R$2+1,IF(AND(O1469&gt;1825,O1469&lt;2190),+'PL2'!$S$2+1,0))))))</f>
        <v>0</v>
      </c>
      <c r="N1469" s="70">
        <f t="shared" si="75"/>
        <v>-1</v>
      </c>
      <c r="O1469" s="19" t="str">
        <f>IF(A1469&gt;'PL2'!$C$2+553,IF(A1469='PL2'!$C$2+554,1,O1468+1), "")</f>
        <v/>
      </c>
    </row>
    <row r="1470" spans="1:15" x14ac:dyDescent="0.55000000000000004">
      <c r="A1470">
        <v>1468</v>
      </c>
      <c r="B1470" s="2">
        <v>41290</v>
      </c>
      <c r="C1470">
        <v>4.6300001442432397E-2</v>
      </c>
      <c r="D1470">
        <v>19.868900299072269</v>
      </c>
      <c r="E1470">
        <v>3316.219970703125</v>
      </c>
      <c r="F1470" s="20">
        <f t="shared" si="72"/>
        <v>7.7277044585173664</v>
      </c>
      <c r="G1470">
        <v>14.72999954223633</v>
      </c>
      <c r="H1470">
        <v>113.82900238037109</v>
      </c>
      <c r="I1470" s="19">
        <f t="shared" si="73"/>
        <v>48847.918650412008</v>
      </c>
      <c r="K1470" s="70">
        <f t="shared" si="74"/>
        <v>-1</v>
      </c>
      <c r="L1470" s="3">
        <f>IF(AND(O1470&gt;0,O1470&lt;366),+'PL2'!$N$3+1,IF(AND(O1470&gt;365,O1470&lt;731),+'PL2'!$O$3+1,IF(AND(O1470&gt;730,O1470&lt;1096),+'PL2'!$P$3+1,IF(AND(O1470&gt;1095,O1470&lt;1461),+'PL2'!$Q$3+1,IF(AND(O1470&gt;1460,O1470&lt;3000),+'PL2'!$R$3+1,0)))))</f>
        <v>0</v>
      </c>
      <c r="M1470" s="3">
        <f>IF(AND(O1470&gt;0,O1470&lt;366),+'PL2'!$N$2+1,IF(AND(O1470&gt;365,O1470&lt;731),+'PL2'!$O$2+1,IF(AND(O1470&gt;730,O1470&lt;1096),+'PL2'!$P$2+1,IF(AND(O1470&gt;1095,O1470&lt;1461),+'PL2'!$Q$2+1,IF(AND(O1470&gt;1460,O1470&lt;1826),+'PL2'!$R$2+1,IF(AND(O1470&gt;1825,O1470&lt;2190),+'PL2'!$S$2+1,0))))))</f>
        <v>0</v>
      </c>
      <c r="N1470" s="70">
        <f t="shared" si="75"/>
        <v>-1</v>
      </c>
      <c r="O1470" s="19" t="str">
        <f>IF(A1470&gt;'PL2'!$C$2+553,IF(A1470='PL2'!$C$2+554,1,O1469+1), "")</f>
        <v/>
      </c>
    </row>
    <row r="1471" spans="1:15" x14ac:dyDescent="0.55000000000000004">
      <c r="A1471">
        <v>1469</v>
      </c>
      <c r="B1471" s="2">
        <v>41291</v>
      </c>
      <c r="C1471">
        <v>4.6300001442432397E-2</v>
      </c>
      <c r="D1471">
        <v>19.868900299072269</v>
      </c>
      <c r="E1471">
        <v>2812.8701171875</v>
      </c>
      <c r="F1471" s="20">
        <f t="shared" si="72"/>
        <v>6.5547608837333229</v>
      </c>
      <c r="G1471">
        <v>15.5</v>
      </c>
      <c r="H1471">
        <v>101.5989990234375</v>
      </c>
      <c r="I1471" s="19">
        <f t="shared" si="73"/>
        <v>43599.48681640625</v>
      </c>
      <c r="K1471" s="70">
        <f t="shared" si="74"/>
        <v>-1</v>
      </c>
      <c r="L1471" s="3">
        <f>IF(AND(O1471&gt;0,O1471&lt;366),+'PL2'!$N$3+1,IF(AND(O1471&gt;365,O1471&lt;731),+'PL2'!$O$3+1,IF(AND(O1471&gt;730,O1471&lt;1096),+'PL2'!$P$3+1,IF(AND(O1471&gt;1095,O1471&lt;1461),+'PL2'!$Q$3+1,IF(AND(O1471&gt;1460,O1471&lt;3000),+'PL2'!$R$3+1,0)))))</f>
        <v>0</v>
      </c>
      <c r="M1471" s="3">
        <f>IF(AND(O1471&gt;0,O1471&lt;366),+'PL2'!$N$2+1,IF(AND(O1471&gt;365,O1471&lt;731),+'PL2'!$O$2+1,IF(AND(O1471&gt;730,O1471&lt;1096),+'PL2'!$P$2+1,IF(AND(O1471&gt;1095,O1471&lt;1461),+'PL2'!$Q$2+1,IF(AND(O1471&gt;1460,O1471&lt;1826),+'PL2'!$R$2+1,IF(AND(O1471&gt;1825,O1471&lt;2190),+'PL2'!$S$2+1,0))))))</f>
        <v>0</v>
      </c>
      <c r="N1471" s="70">
        <f t="shared" si="75"/>
        <v>-1</v>
      </c>
      <c r="O1471" s="19" t="str">
        <f>IF(A1471&gt;'PL2'!$C$2+553,IF(A1471='PL2'!$C$2+554,1,O1470+1), "")</f>
        <v/>
      </c>
    </row>
    <row r="1472" spans="1:15" x14ac:dyDescent="0.55000000000000004">
      <c r="A1472">
        <v>1470</v>
      </c>
      <c r="B1472" s="2">
        <v>41292</v>
      </c>
      <c r="C1472">
        <v>4.6300001442432397E-2</v>
      </c>
      <c r="D1472">
        <v>20.191999435424801</v>
      </c>
      <c r="E1472">
        <v>3062.610107421875</v>
      </c>
      <c r="F1472" s="20">
        <f t="shared" si="72"/>
        <v>7.022526562796414</v>
      </c>
      <c r="G1472">
        <v>15.704999923706049</v>
      </c>
      <c r="H1472">
        <v>110.28900146484381</v>
      </c>
      <c r="I1472" s="19">
        <f t="shared" si="73"/>
        <v>48098.291503401924</v>
      </c>
      <c r="K1472" s="70">
        <f t="shared" si="74"/>
        <v>-1</v>
      </c>
      <c r="L1472" s="3">
        <f>IF(AND(O1472&gt;0,O1472&lt;366),+'PL2'!$N$3+1,IF(AND(O1472&gt;365,O1472&lt;731),+'PL2'!$O$3+1,IF(AND(O1472&gt;730,O1472&lt;1096),+'PL2'!$P$3+1,IF(AND(O1472&gt;1095,O1472&lt;1461),+'PL2'!$Q$3+1,IF(AND(O1472&gt;1460,O1472&lt;3000),+'PL2'!$R$3+1,0)))))</f>
        <v>0</v>
      </c>
      <c r="M1472" s="3">
        <f>IF(AND(O1472&gt;0,O1472&lt;366),+'PL2'!$N$2+1,IF(AND(O1472&gt;365,O1472&lt;731),+'PL2'!$O$2+1,IF(AND(O1472&gt;730,O1472&lt;1096),+'PL2'!$P$2+1,IF(AND(O1472&gt;1095,O1472&lt;1461),+'PL2'!$Q$2+1,IF(AND(O1472&gt;1460,O1472&lt;1826),+'PL2'!$R$2+1,IF(AND(O1472&gt;1825,O1472&lt;2190),+'PL2'!$S$2+1,0))))))</f>
        <v>0</v>
      </c>
      <c r="N1472" s="70">
        <f t="shared" si="75"/>
        <v>-1</v>
      </c>
      <c r="O1472" s="19" t="str">
        <f>IF(A1472&gt;'PL2'!$C$2+553,IF(A1472='PL2'!$C$2+554,1,O1471+1), "")</f>
        <v/>
      </c>
    </row>
    <row r="1473" spans="1:15" x14ac:dyDescent="0.55000000000000004">
      <c r="A1473">
        <v>1471</v>
      </c>
      <c r="B1473" s="2">
        <v>41293</v>
      </c>
      <c r="C1473">
        <v>4.6399999409914017E-2</v>
      </c>
      <c r="D1473">
        <v>20.191999435424801</v>
      </c>
      <c r="E1473">
        <v>3913.5400390625</v>
      </c>
      <c r="F1473" s="20">
        <f t="shared" si="72"/>
        <v>8.9930794661472131</v>
      </c>
      <c r="G1473">
        <v>15.614999771118161</v>
      </c>
      <c r="H1473">
        <v>140.427001953125</v>
      </c>
      <c r="I1473" s="19">
        <f t="shared" si="73"/>
        <v>61109.926814222694</v>
      </c>
      <c r="K1473" s="70">
        <f t="shared" si="74"/>
        <v>-1</v>
      </c>
      <c r="L1473" s="3">
        <f>IF(AND(O1473&gt;0,O1473&lt;366),+'PL2'!$N$3+1,IF(AND(O1473&gt;365,O1473&lt;731),+'PL2'!$O$3+1,IF(AND(O1473&gt;730,O1473&lt;1096),+'PL2'!$P$3+1,IF(AND(O1473&gt;1095,O1473&lt;1461),+'PL2'!$Q$3+1,IF(AND(O1473&gt;1460,O1473&lt;3000),+'PL2'!$R$3+1,0)))))</f>
        <v>0</v>
      </c>
      <c r="M1473" s="3">
        <f>IF(AND(O1473&gt;0,O1473&lt;366),+'PL2'!$N$2+1,IF(AND(O1473&gt;365,O1473&lt;731),+'PL2'!$O$2+1,IF(AND(O1473&gt;730,O1473&lt;1096),+'PL2'!$P$2+1,IF(AND(O1473&gt;1095,O1473&lt;1461),+'PL2'!$Q$2+1,IF(AND(O1473&gt;1460,O1473&lt;1826),+'PL2'!$R$2+1,IF(AND(O1473&gt;1825,O1473&lt;2190),+'PL2'!$S$2+1,0))))))</f>
        <v>0</v>
      </c>
      <c r="N1473" s="70">
        <f t="shared" si="75"/>
        <v>-1</v>
      </c>
      <c r="O1473" s="19" t="str">
        <f>IF(A1473&gt;'PL2'!$C$2+553,IF(A1473='PL2'!$C$2+554,1,O1472+1), "")</f>
        <v/>
      </c>
    </row>
    <row r="1474" spans="1:15" x14ac:dyDescent="0.55000000000000004">
      <c r="A1474">
        <v>1472</v>
      </c>
      <c r="B1474" s="2">
        <v>41294</v>
      </c>
      <c r="C1474">
        <v>4.6399999409914017E-2</v>
      </c>
      <c r="D1474">
        <v>21.322799682617191</v>
      </c>
      <c r="E1474">
        <v>3282.989990234375</v>
      </c>
      <c r="F1474" s="20">
        <f t="shared" ref="F1474:F1537" si="76">+(C1474/D1474)*E1474</f>
        <v>7.1440306093487314</v>
      </c>
      <c r="G1474">
        <v>15.69999980926514</v>
      </c>
      <c r="H1474">
        <v>112.161003112793</v>
      </c>
      <c r="I1474" s="19">
        <f t="shared" ref="I1474:I1537" si="77">+E1474*G1474</f>
        <v>51542.942220499055</v>
      </c>
      <c r="K1474" s="70">
        <f t="shared" si="74"/>
        <v>-1</v>
      </c>
      <c r="L1474" s="3">
        <f>IF(AND(O1474&gt;0,O1474&lt;366),+'PL2'!$N$3+1,IF(AND(O1474&gt;365,O1474&lt;731),+'PL2'!$O$3+1,IF(AND(O1474&gt;730,O1474&lt;1096),+'PL2'!$P$3+1,IF(AND(O1474&gt;1095,O1474&lt;1461),+'PL2'!$Q$3+1,IF(AND(O1474&gt;1460,O1474&lt;3000),+'PL2'!$R$3+1,0)))))</f>
        <v>0</v>
      </c>
      <c r="M1474" s="3">
        <f>IF(AND(O1474&gt;0,O1474&lt;366),+'PL2'!$N$2+1,IF(AND(O1474&gt;365,O1474&lt;731),+'PL2'!$O$2+1,IF(AND(O1474&gt;730,O1474&lt;1096),+'PL2'!$P$2+1,IF(AND(O1474&gt;1095,O1474&lt;1461),+'PL2'!$Q$2+1,IF(AND(O1474&gt;1460,O1474&lt;1826),+'PL2'!$R$2+1,IF(AND(O1474&gt;1825,O1474&lt;2190),+'PL2'!$S$2+1,0))))))</f>
        <v>0</v>
      </c>
      <c r="N1474" s="70">
        <f t="shared" si="75"/>
        <v>-1</v>
      </c>
      <c r="O1474" s="19" t="str">
        <f>IF(A1474&gt;'PL2'!$C$2+553,IF(A1474='PL2'!$C$2+554,1,O1473+1), "")</f>
        <v/>
      </c>
    </row>
    <row r="1475" spans="1:15" x14ac:dyDescent="0.55000000000000004">
      <c r="A1475">
        <v>1473</v>
      </c>
      <c r="B1475" s="2">
        <v>41295</v>
      </c>
      <c r="C1475">
        <v>4.6399999409914017E-2</v>
      </c>
      <c r="D1475">
        <v>21.322799682617191</v>
      </c>
      <c r="E1475">
        <v>3329.60009765625</v>
      </c>
      <c r="F1475" s="20">
        <f t="shared" si="76"/>
        <v>7.2454576728236137</v>
      </c>
      <c r="G1475">
        <v>16.79999923706055</v>
      </c>
      <c r="H1475">
        <v>121.7239990234375</v>
      </c>
      <c r="I1475" s="19">
        <f t="shared" si="77"/>
        <v>55937.279100341737</v>
      </c>
      <c r="K1475" s="70">
        <f t="shared" si="74"/>
        <v>-1</v>
      </c>
      <c r="L1475" s="3">
        <f>IF(AND(O1475&gt;0,O1475&lt;366),+'PL2'!$N$3+1,IF(AND(O1475&gt;365,O1475&lt;731),+'PL2'!$O$3+1,IF(AND(O1475&gt;730,O1475&lt;1096),+'PL2'!$P$3+1,IF(AND(O1475&gt;1095,O1475&lt;1461),+'PL2'!$Q$3+1,IF(AND(O1475&gt;1460,O1475&lt;3000),+'PL2'!$R$3+1,0)))))</f>
        <v>0</v>
      </c>
      <c r="M1475" s="3">
        <f>IF(AND(O1475&gt;0,O1475&lt;366),+'PL2'!$N$2+1,IF(AND(O1475&gt;365,O1475&lt;731),+'PL2'!$O$2+1,IF(AND(O1475&gt;730,O1475&lt;1096),+'PL2'!$P$2+1,IF(AND(O1475&gt;1095,O1475&lt;1461),+'PL2'!$Q$2+1,IF(AND(O1475&gt;1460,O1475&lt;1826),+'PL2'!$R$2+1,IF(AND(O1475&gt;1825,O1475&lt;2190),+'PL2'!$S$2+1,0))))))</f>
        <v>0</v>
      </c>
      <c r="N1475" s="70">
        <f t="shared" si="75"/>
        <v>-1</v>
      </c>
      <c r="O1475" s="19" t="str">
        <f>IF(A1475&gt;'PL2'!$C$2+553,IF(A1475='PL2'!$C$2+554,1,O1474+1), "")</f>
        <v/>
      </c>
    </row>
    <row r="1476" spans="1:15" x14ac:dyDescent="0.55000000000000004">
      <c r="A1476">
        <v>1474</v>
      </c>
      <c r="B1476" s="2">
        <v>41296</v>
      </c>
      <c r="C1476">
        <v>4.6500001102685928E-2</v>
      </c>
      <c r="D1476">
        <v>20.67659950256348</v>
      </c>
      <c r="E1476">
        <v>3633.179931640625</v>
      </c>
      <c r="F1476" s="20">
        <f t="shared" si="76"/>
        <v>8.1707280158229096</v>
      </c>
      <c r="G1476">
        <v>17.26140022277832</v>
      </c>
      <c r="H1476">
        <v>141.0379943847656</v>
      </c>
      <c r="I1476" s="19">
        <f t="shared" si="77"/>
        <v>62713.772881415207</v>
      </c>
      <c r="K1476" s="70">
        <f t="shared" si="74"/>
        <v>-1</v>
      </c>
      <c r="L1476" s="3">
        <f>IF(AND(O1476&gt;0,O1476&lt;366),+'PL2'!$N$3+1,IF(AND(O1476&gt;365,O1476&lt;731),+'PL2'!$O$3+1,IF(AND(O1476&gt;730,O1476&lt;1096),+'PL2'!$P$3+1,IF(AND(O1476&gt;1095,O1476&lt;1461),+'PL2'!$Q$3+1,IF(AND(O1476&gt;1460,O1476&lt;3000),+'PL2'!$R$3+1,0)))))</f>
        <v>0</v>
      </c>
      <c r="M1476" s="3">
        <f>IF(AND(O1476&gt;0,O1476&lt;366),+'PL2'!$N$2+1,IF(AND(O1476&gt;365,O1476&lt;731),+'PL2'!$O$2+1,IF(AND(O1476&gt;730,O1476&lt;1096),+'PL2'!$P$2+1,IF(AND(O1476&gt;1095,O1476&lt;1461),+'PL2'!$Q$2+1,IF(AND(O1476&gt;1460,O1476&lt;1826),+'PL2'!$R$2+1,IF(AND(O1476&gt;1825,O1476&lt;2190),+'PL2'!$S$2+1,0))))))</f>
        <v>0</v>
      </c>
      <c r="N1476" s="70">
        <f t="shared" si="75"/>
        <v>-1</v>
      </c>
      <c r="O1476" s="19" t="str">
        <f>IF(A1476&gt;'PL2'!$C$2+553,IF(A1476='PL2'!$C$2+554,1,O1475+1), "")</f>
        <v/>
      </c>
    </row>
    <row r="1477" spans="1:15" x14ac:dyDescent="0.55000000000000004">
      <c r="A1477">
        <v>1475</v>
      </c>
      <c r="B1477" s="2">
        <v>41297</v>
      </c>
      <c r="C1477">
        <v>4.6500001102685928E-2</v>
      </c>
      <c r="D1477">
        <v>20.67659950256348</v>
      </c>
      <c r="E1477">
        <v>3194.409912109375</v>
      </c>
      <c r="F1477" s="20">
        <f t="shared" si="76"/>
        <v>7.183969705323201</v>
      </c>
      <c r="G1477">
        <v>17.5</v>
      </c>
      <c r="H1477">
        <v>125.7190017700195</v>
      </c>
      <c r="I1477" s="19">
        <f t="shared" si="77"/>
        <v>55902.173461914063</v>
      </c>
      <c r="K1477" s="70">
        <f t="shared" si="74"/>
        <v>-1</v>
      </c>
      <c r="L1477" s="3">
        <f>IF(AND(O1477&gt;0,O1477&lt;366),+'PL2'!$N$3+1,IF(AND(O1477&gt;365,O1477&lt;731),+'PL2'!$O$3+1,IF(AND(O1477&gt;730,O1477&lt;1096),+'PL2'!$P$3+1,IF(AND(O1477&gt;1095,O1477&lt;1461),+'PL2'!$Q$3+1,IF(AND(O1477&gt;1460,O1477&lt;3000),+'PL2'!$R$3+1,0)))))</f>
        <v>0</v>
      </c>
      <c r="M1477" s="3">
        <f>IF(AND(O1477&gt;0,O1477&lt;366),+'PL2'!$N$2+1,IF(AND(O1477&gt;365,O1477&lt;731),+'PL2'!$O$2+1,IF(AND(O1477&gt;730,O1477&lt;1096),+'PL2'!$P$2+1,IF(AND(O1477&gt;1095,O1477&lt;1461),+'PL2'!$Q$2+1,IF(AND(O1477&gt;1460,O1477&lt;1826),+'PL2'!$R$2+1,IF(AND(O1477&gt;1825,O1477&lt;2190),+'PL2'!$S$2+1,0))))))</f>
        <v>0</v>
      </c>
      <c r="N1477" s="70">
        <f t="shared" si="75"/>
        <v>-1</v>
      </c>
      <c r="O1477" s="19" t="str">
        <f>IF(A1477&gt;'PL2'!$C$2+553,IF(A1477='PL2'!$C$2+554,1,O1476+1), "")</f>
        <v/>
      </c>
    </row>
    <row r="1478" spans="1:15" x14ac:dyDescent="0.55000000000000004">
      <c r="A1478">
        <v>1476</v>
      </c>
      <c r="B1478" s="2">
        <v>41298</v>
      </c>
      <c r="C1478">
        <v>4.6500001102685928E-2</v>
      </c>
      <c r="D1478">
        <v>23.90730094909668</v>
      </c>
      <c r="E1478">
        <v>3944.02001953125</v>
      </c>
      <c r="F1478" s="20">
        <f t="shared" si="76"/>
        <v>7.6711685542297916</v>
      </c>
      <c r="G1478">
        <v>16.895999908447269</v>
      </c>
      <c r="H1478">
        <v>129.61199951171881</v>
      </c>
      <c r="I1478" s="19">
        <f t="shared" si="77"/>
        <v>66638.161888914197</v>
      </c>
      <c r="K1478" s="70">
        <f t="shared" si="74"/>
        <v>-1</v>
      </c>
      <c r="L1478" s="3">
        <f>IF(AND(O1478&gt;0,O1478&lt;366),+'PL2'!$N$3+1,IF(AND(O1478&gt;365,O1478&lt;731),+'PL2'!$O$3+1,IF(AND(O1478&gt;730,O1478&lt;1096),+'PL2'!$P$3+1,IF(AND(O1478&gt;1095,O1478&lt;1461),+'PL2'!$Q$3+1,IF(AND(O1478&gt;1460,O1478&lt;3000),+'PL2'!$R$3+1,0)))))</f>
        <v>0</v>
      </c>
      <c r="M1478" s="3">
        <f>IF(AND(O1478&gt;0,O1478&lt;366),+'PL2'!$N$2+1,IF(AND(O1478&gt;365,O1478&lt;731),+'PL2'!$O$2+1,IF(AND(O1478&gt;730,O1478&lt;1096),+'PL2'!$P$2+1,IF(AND(O1478&gt;1095,O1478&lt;1461),+'PL2'!$Q$2+1,IF(AND(O1478&gt;1460,O1478&lt;1826),+'PL2'!$R$2+1,IF(AND(O1478&gt;1825,O1478&lt;2190),+'PL2'!$S$2+1,0))))))</f>
        <v>0</v>
      </c>
      <c r="N1478" s="70">
        <f t="shared" si="75"/>
        <v>-1</v>
      </c>
      <c r="O1478" s="19" t="str">
        <f>IF(A1478&gt;'PL2'!$C$2+553,IF(A1478='PL2'!$C$2+554,1,O1477+1), "")</f>
        <v/>
      </c>
    </row>
    <row r="1479" spans="1:15" x14ac:dyDescent="0.55000000000000004">
      <c r="A1479">
        <v>1477</v>
      </c>
      <c r="B1479" s="2">
        <v>41299</v>
      </c>
      <c r="C1479">
        <v>4.6599999070167542E-2</v>
      </c>
      <c r="D1479">
        <v>23.90730094909668</v>
      </c>
      <c r="E1479">
        <v>3466.419921875</v>
      </c>
      <c r="F1479" s="20">
        <f t="shared" si="76"/>
        <v>6.7567294810955536</v>
      </c>
      <c r="G1479">
        <v>17.39999961853027</v>
      </c>
      <c r="H1479">
        <v>117.56700134277339</v>
      </c>
      <c r="I1479" s="19">
        <f t="shared" si="77"/>
        <v>60315.705318290726</v>
      </c>
      <c r="K1479" s="70">
        <f t="shared" si="74"/>
        <v>-1</v>
      </c>
      <c r="L1479" s="3">
        <f>IF(AND(O1479&gt;0,O1479&lt;366),+'PL2'!$N$3+1,IF(AND(O1479&gt;365,O1479&lt;731),+'PL2'!$O$3+1,IF(AND(O1479&gt;730,O1479&lt;1096),+'PL2'!$P$3+1,IF(AND(O1479&gt;1095,O1479&lt;1461),+'PL2'!$Q$3+1,IF(AND(O1479&gt;1460,O1479&lt;3000),+'PL2'!$R$3+1,0)))))</f>
        <v>0</v>
      </c>
      <c r="M1479" s="3">
        <f>IF(AND(O1479&gt;0,O1479&lt;366),+'PL2'!$N$2+1,IF(AND(O1479&gt;365,O1479&lt;731),+'PL2'!$O$2+1,IF(AND(O1479&gt;730,O1479&lt;1096),+'PL2'!$P$2+1,IF(AND(O1479&gt;1095,O1479&lt;1461),+'PL2'!$Q$2+1,IF(AND(O1479&gt;1460,O1479&lt;1826),+'PL2'!$R$2+1,IF(AND(O1479&gt;1825,O1479&lt;2190),+'PL2'!$S$2+1,0))))))</f>
        <v>0</v>
      </c>
      <c r="N1479" s="70">
        <f t="shared" si="75"/>
        <v>-1</v>
      </c>
      <c r="O1479" s="19" t="str">
        <f>IF(A1479&gt;'PL2'!$C$2+553,IF(A1479='PL2'!$C$2+554,1,O1478+1), "")</f>
        <v/>
      </c>
    </row>
    <row r="1480" spans="1:15" x14ac:dyDescent="0.55000000000000004">
      <c r="A1480">
        <v>1478</v>
      </c>
      <c r="B1480" s="2">
        <v>41300</v>
      </c>
      <c r="C1480">
        <v>4.6599999070167542E-2</v>
      </c>
      <c r="D1480">
        <v>22.136800765991211</v>
      </c>
      <c r="E1480">
        <v>3947.909912109375</v>
      </c>
      <c r="F1480" s="20">
        <f t="shared" si="76"/>
        <v>8.3107130148652466</v>
      </c>
      <c r="G1480">
        <v>17.879999160766602</v>
      </c>
      <c r="H1480">
        <v>148.59599304199219</v>
      </c>
      <c r="I1480" s="19">
        <f t="shared" si="77"/>
        <v>70588.625915297773</v>
      </c>
      <c r="K1480" s="70">
        <f t="shared" si="74"/>
        <v>-1</v>
      </c>
      <c r="L1480" s="3">
        <f>IF(AND(O1480&gt;0,O1480&lt;366),+'PL2'!$N$3+1,IF(AND(O1480&gt;365,O1480&lt;731),+'PL2'!$O$3+1,IF(AND(O1480&gt;730,O1480&lt;1096),+'PL2'!$P$3+1,IF(AND(O1480&gt;1095,O1480&lt;1461),+'PL2'!$Q$3+1,IF(AND(O1480&gt;1460,O1480&lt;3000),+'PL2'!$R$3+1,0)))))</f>
        <v>0</v>
      </c>
      <c r="M1480" s="3">
        <f>IF(AND(O1480&gt;0,O1480&lt;366),+'PL2'!$N$2+1,IF(AND(O1480&gt;365,O1480&lt;731),+'PL2'!$O$2+1,IF(AND(O1480&gt;730,O1480&lt;1096),+'PL2'!$P$2+1,IF(AND(O1480&gt;1095,O1480&lt;1461),+'PL2'!$Q$2+1,IF(AND(O1480&gt;1460,O1480&lt;1826),+'PL2'!$R$2+1,IF(AND(O1480&gt;1825,O1480&lt;2190),+'PL2'!$S$2+1,0))))))</f>
        <v>0</v>
      </c>
      <c r="N1480" s="70">
        <f t="shared" si="75"/>
        <v>-1</v>
      </c>
      <c r="O1480" s="19" t="str">
        <f>IF(A1480&gt;'PL2'!$C$2+553,IF(A1480='PL2'!$C$2+554,1,O1479+1), "")</f>
        <v/>
      </c>
    </row>
    <row r="1481" spans="1:15" x14ac:dyDescent="0.55000000000000004">
      <c r="A1481">
        <v>1479</v>
      </c>
      <c r="B1481" s="2">
        <v>41301</v>
      </c>
      <c r="C1481">
        <v>4.6599999070167542E-2</v>
      </c>
      <c r="D1481">
        <v>22.136800765991211</v>
      </c>
      <c r="E1481">
        <v>3822.719970703125</v>
      </c>
      <c r="F1481" s="20">
        <f t="shared" si="76"/>
        <v>8.0471766884197304</v>
      </c>
      <c r="G1481">
        <v>17.81819915771484</v>
      </c>
      <c r="H1481">
        <v>143.38600158691409</v>
      </c>
      <c r="I1481" s="19">
        <f t="shared" si="77"/>
        <v>68113.985762162119</v>
      </c>
      <c r="K1481" s="70">
        <f t="shared" si="74"/>
        <v>-1</v>
      </c>
      <c r="L1481" s="3">
        <f>IF(AND(O1481&gt;0,O1481&lt;366),+'PL2'!$N$3+1,IF(AND(O1481&gt;365,O1481&lt;731),+'PL2'!$O$3+1,IF(AND(O1481&gt;730,O1481&lt;1096),+'PL2'!$P$3+1,IF(AND(O1481&gt;1095,O1481&lt;1461),+'PL2'!$Q$3+1,IF(AND(O1481&gt;1460,O1481&lt;3000),+'PL2'!$R$3+1,0)))))</f>
        <v>0</v>
      </c>
      <c r="M1481" s="3">
        <f>IF(AND(O1481&gt;0,O1481&lt;366),+'PL2'!$N$2+1,IF(AND(O1481&gt;365,O1481&lt;731),+'PL2'!$O$2+1,IF(AND(O1481&gt;730,O1481&lt;1096),+'PL2'!$P$2+1,IF(AND(O1481&gt;1095,O1481&lt;1461),+'PL2'!$Q$2+1,IF(AND(O1481&gt;1460,O1481&lt;1826),+'PL2'!$R$2+1,IF(AND(O1481&gt;1825,O1481&lt;2190),+'PL2'!$S$2+1,0))))))</f>
        <v>0</v>
      </c>
      <c r="N1481" s="70">
        <f t="shared" si="75"/>
        <v>-1</v>
      </c>
      <c r="O1481" s="19" t="str">
        <f>IF(A1481&gt;'PL2'!$C$2+553,IF(A1481='PL2'!$C$2+554,1,O1480+1), "")</f>
        <v/>
      </c>
    </row>
    <row r="1482" spans="1:15" x14ac:dyDescent="0.55000000000000004">
      <c r="A1482">
        <v>1480</v>
      </c>
      <c r="B1482" s="2">
        <v>41302</v>
      </c>
      <c r="C1482">
        <v>4.6700000762939453E-2</v>
      </c>
      <c r="D1482">
        <v>21.84160041809082</v>
      </c>
      <c r="E1482">
        <v>3718.139892578125</v>
      </c>
      <c r="F1482" s="20">
        <f t="shared" si="76"/>
        <v>7.9498357490458895</v>
      </c>
      <c r="G1482">
        <v>18.721000671386719</v>
      </c>
      <c r="H1482">
        <v>148.82899475097659</v>
      </c>
      <c r="I1482" s="19">
        <f t="shared" si="77"/>
        <v>69607.29942526482</v>
      </c>
      <c r="K1482" s="70">
        <f t="shared" si="74"/>
        <v>-1</v>
      </c>
      <c r="L1482" s="3">
        <f>IF(AND(O1482&gt;0,O1482&lt;366),+'PL2'!$N$3+1,IF(AND(O1482&gt;365,O1482&lt;731),+'PL2'!$O$3+1,IF(AND(O1482&gt;730,O1482&lt;1096),+'PL2'!$P$3+1,IF(AND(O1482&gt;1095,O1482&lt;1461),+'PL2'!$Q$3+1,IF(AND(O1482&gt;1460,O1482&lt;3000),+'PL2'!$R$3+1,0)))))</f>
        <v>0</v>
      </c>
      <c r="M1482" s="3">
        <f>IF(AND(O1482&gt;0,O1482&lt;366),+'PL2'!$N$2+1,IF(AND(O1482&gt;365,O1482&lt;731),+'PL2'!$O$2+1,IF(AND(O1482&gt;730,O1482&lt;1096),+'PL2'!$P$2+1,IF(AND(O1482&gt;1095,O1482&lt;1461),+'PL2'!$Q$2+1,IF(AND(O1482&gt;1460,O1482&lt;1826),+'PL2'!$R$2+1,IF(AND(O1482&gt;1825,O1482&lt;2190),+'PL2'!$S$2+1,0))))))</f>
        <v>0</v>
      </c>
      <c r="N1482" s="70">
        <f t="shared" si="75"/>
        <v>-1</v>
      </c>
      <c r="O1482" s="19" t="str">
        <f>IF(A1482&gt;'PL2'!$C$2+553,IF(A1482='PL2'!$C$2+554,1,O1481+1), "")</f>
        <v/>
      </c>
    </row>
    <row r="1483" spans="1:15" x14ac:dyDescent="0.55000000000000004">
      <c r="A1483">
        <v>1481</v>
      </c>
      <c r="B1483" s="2">
        <v>41303</v>
      </c>
      <c r="C1483">
        <v>4.6700000762939453E-2</v>
      </c>
      <c r="D1483">
        <v>21.84160041809082</v>
      </c>
      <c r="E1483">
        <v>3999.6201171875</v>
      </c>
      <c r="F1483" s="20">
        <f t="shared" si="76"/>
        <v>8.5516747375992388</v>
      </c>
      <c r="G1483">
        <v>19.525400161743161</v>
      </c>
      <c r="H1483">
        <v>166.9750061035156</v>
      </c>
      <c r="I1483" s="19">
        <f t="shared" si="77"/>
        <v>78094.183283044011</v>
      </c>
      <c r="K1483" s="70">
        <f t="shared" si="74"/>
        <v>-1</v>
      </c>
      <c r="L1483" s="3">
        <f>IF(AND(O1483&gt;0,O1483&lt;366),+'PL2'!$N$3+1,IF(AND(O1483&gt;365,O1483&lt;731),+'PL2'!$O$3+1,IF(AND(O1483&gt;730,O1483&lt;1096),+'PL2'!$P$3+1,IF(AND(O1483&gt;1095,O1483&lt;1461),+'PL2'!$Q$3+1,IF(AND(O1483&gt;1460,O1483&lt;3000),+'PL2'!$R$3+1,0)))))</f>
        <v>0</v>
      </c>
      <c r="M1483" s="3">
        <f>IF(AND(O1483&gt;0,O1483&lt;366),+'PL2'!$N$2+1,IF(AND(O1483&gt;365,O1483&lt;731),+'PL2'!$O$2+1,IF(AND(O1483&gt;730,O1483&lt;1096),+'PL2'!$P$2+1,IF(AND(O1483&gt;1095,O1483&lt;1461),+'PL2'!$Q$2+1,IF(AND(O1483&gt;1460,O1483&lt;1826),+'PL2'!$R$2+1,IF(AND(O1483&gt;1825,O1483&lt;2190),+'PL2'!$S$2+1,0))))))</f>
        <v>0</v>
      </c>
      <c r="N1483" s="70">
        <f t="shared" si="75"/>
        <v>-1</v>
      </c>
      <c r="O1483" s="19" t="str">
        <f>IF(A1483&gt;'PL2'!$C$2+553,IF(A1483='PL2'!$C$2+554,1,O1482+1), "")</f>
        <v/>
      </c>
    </row>
    <row r="1484" spans="1:15" x14ac:dyDescent="0.55000000000000004">
      <c r="A1484">
        <v>1482</v>
      </c>
      <c r="B1484" s="2">
        <v>41304</v>
      </c>
      <c r="C1484">
        <v>4.6700000762939453E-2</v>
      </c>
      <c r="D1484">
        <v>21.398899078369141</v>
      </c>
      <c r="E1484">
        <v>3859.889892578125</v>
      </c>
      <c r="F1484" s="20">
        <f t="shared" si="76"/>
        <v>8.4236511545807282</v>
      </c>
      <c r="G1484">
        <v>19.70000076293945</v>
      </c>
      <c r="H1484">
        <v>165.94599914550781</v>
      </c>
      <c r="I1484" s="19">
        <f t="shared" si="77"/>
        <v>76039.833828651332</v>
      </c>
      <c r="K1484" s="70">
        <f t="shared" si="74"/>
        <v>-1</v>
      </c>
      <c r="L1484" s="3">
        <f>IF(AND(O1484&gt;0,O1484&lt;366),+'PL2'!$N$3+1,IF(AND(O1484&gt;365,O1484&lt;731),+'PL2'!$O$3+1,IF(AND(O1484&gt;730,O1484&lt;1096),+'PL2'!$P$3+1,IF(AND(O1484&gt;1095,O1484&lt;1461),+'PL2'!$Q$3+1,IF(AND(O1484&gt;1460,O1484&lt;3000),+'PL2'!$R$3+1,0)))))</f>
        <v>0</v>
      </c>
      <c r="M1484" s="3">
        <f>IF(AND(O1484&gt;0,O1484&lt;366),+'PL2'!$N$2+1,IF(AND(O1484&gt;365,O1484&lt;731),+'PL2'!$O$2+1,IF(AND(O1484&gt;730,O1484&lt;1096),+'PL2'!$P$2+1,IF(AND(O1484&gt;1095,O1484&lt;1461),+'PL2'!$Q$2+1,IF(AND(O1484&gt;1460,O1484&lt;1826),+'PL2'!$R$2+1,IF(AND(O1484&gt;1825,O1484&lt;2190),+'PL2'!$S$2+1,0))))))</f>
        <v>0</v>
      </c>
      <c r="N1484" s="70">
        <f t="shared" si="75"/>
        <v>-1</v>
      </c>
      <c r="O1484" s="19" t="str">
        <f>IF(A1484&gt;'PL2'!$C$2+553,IF(A1484='PL2'!$C$2+554,1,O1483+1), "")</f>
        <v/>
      </c>
    </row>
    <row r="1485" spans="1:15" x14ac:dyDescent="0.55000000000000004">
      <c r="A1485">
        <v>1483</v>
      </c>
      <c r="B1485" s="2">
        <v>41305</v>
      </c>
      <c r="C1485">
        <v>4.6799998730421073E-2</v>
      </c>
      <c r="D1485">
        <v>21.398899078369141</v>
      </c>
      <c r="E1485">
        <v>4872.7998046875</v>
      </c>
      <c r="F1485" s="20">
        <f t="shared" si="76"/>
        <v>10.656951268277631</v>
      </c>
      <c r="G1485">
        <v>20.409999847412109</v>
      </c>
      <c r="H1485">
        <v>217.50799560546881</v>
      </c>
      <c r="I1485" s="19">
        <f t="shared" si="77"/>
        <v>99453.843270141631</v>
      </c>
      <c r="K1485" s="70">
        <f t="shared" si="74"/>
        <v>-1</v>
      </c>
      <c r="L1485" s="3">
        <f>IF(AND(O1485&gt;0,O1485&lt;366),+'PL2'!$N$3+1,IF(AND(O1485&gt;365,O1485&lt;731),+'PL2'!$O$3+1,IF(AND(O1485&gt;730,O1485&lt;1096),+'PL2'!$P$3+1,IF(AND(O1485&gt;1095,O1485&lt;1461),+'PL2'!$Q$3+1,IF(AND(O1485&gt;1460,O1485&lt;3000),+'PL2'!$R$3+1,0)))))</f>
        <v>0</v>
      </c>
      <c r="M1485" s="3">
        <f>IF(AND(O1485&gt;0,O1485&lt;366),+'PL2'!$N$2+1,IF(AND(O1485&gt;365,O1485&lt;731),+'PL2'!$O$2+1,IF(AND(O1485&gt;730,O1485&lt;1096),+'PL2'!$P$2+1,IF(AND(O1485&gt;1095,O1485&lt;1461),+'PL2'!$Q$2+1,IF(AND(O1485&gt;1460,O1485&lt;1826),+'PL2'!$R$2+1,IF(AND(O1485&gt;1825,O1485&lt;2190),+'PL2'!$S$2+1,0))))))</f>
        <v>0</v>
      </c>
      <c r="N1485" s="70">
        <f t="shared" si="75"/>
        <v>-1</v>
      </c>
      <c r="O1485" s="19" t="str">
        <f>IF(A1485&gt;'PL2'!$C$2+553,IF(A1485='PL2'!$C$2+554,1,O1484+1), "")</f>
        <v/>
      </c>
    </row>
    <row r="1486" spans="1:15" x14ac:dyDescent="0.55000000000000004">
      <c r="A1486">
        <v>1484</v>
      </c>
      <c r="B1486" s="2">
        <v>41306</v>
      </c>
      <c r="C1486">
        <v>4.6799998730421073E-2</v>
      </c>
      <c r="D1486">
        <v>22.579500198364261</v>
      </c>
      <c r="E1486">
        <v>3727.280029296875</v>
      </c>
      <c r="F1486" s="20">
        <f t="shared" si="76"/>
        <v>7.725445608032298</v>
      </c>
      <c r="G1486">
        <v>20.49900054931641</v>
      </c>
      <c r="H1486">
        <v>158.36399841308591</v>
      </c>
      <c r="I1486" s="19">
        <f t="shared" si="77"/>
        <v>76405.515368012726</v>
      </c>
      <c r="K1486" s="70">
        <f t="shared" si="74"/>
        <v>-1</v>
      </c>
      <c r="L1486" s="3">
        <f>IF(AND(O1486&gt;0,O1486&lt;366),+'PL2'!$N$3+1,IF(AND(O1486&gt;365,O1486&lt;731),+'PL2'!$O$3+1,IF(AND(O1486&gt;730,O1486&lt;1096),+'PL2'!$P$3+1,IF(AND(O1486&gt;1095,O1486&lt;1461),+'PL2'!$Q$3+1,IF(AND(O1486&gt;1460,O1486&lt;3000),+'PL2'!$R$3+1,0)))))</f>
        <v>0</v>
      </c>
      <c r="M1486" s="3">
        <f>IF(AND(O1486&gt;0,O1486&lt;366),+'PL2'!$N$2+1,IF(AND(O1486&gt;365,O1486&lt;731),+'PL2'!$O$2+1,IF(AND(O1486&gt;730,O1486&lt;1096),+'PL2'!$P$2+1,IF(AND(O1486&gt;1095,O1486&lt;1461),+'PL2'!$Q$2+1,IF(AND(O1486&gt;1460,O1486&lt;1826),+'PL2'!$R$2+1,IF(AND(O1486&gt;1825,O1486&lt;2190),+'PL2'!$S$2+1,0))))))</f>
        <v>0</v>
      </c>
      <c r="N1486" s="70">
        <f t="shared" si="75"/>
        <v>-1</v>
      </c>
      <c r="O1486" s="19" t="str">
        <f>IF(A1486&gt;'PL2'!$C$2+553,IF(A1486='PL2'!$C$2+554,1,O1485+1), "")</f>
        <v/>
      </c>
    </row>
    <row r="1487" spans="1:15" x14ac:dyDescent="0.55000000000000004">
      <c r="A1487">
        <v>1485</v>
      </c>
      <c r="B1487" s="2">
        <v>41307</v>
      </c>
      <c r="C1487">
        <v>4.6799998730421073E-2</v>
      </c>
      <c r="D1487">
        <v>22.579500198364261</v>
      </c>
      <c r="E1487">
        <v>3898.889892578125</v>
      </c>
      <c r="F1487" s="20">
        <f t="shared" si="76"/>
        <v>8.0811373334085772</v>
      </c>
      <c r="G1487">
        <v>19.629999160766602</v>
      </c>
      <c r="H1487">
        <v>158.63299560546881</v>
      </c>
      <c r="I1487" s="19">
        <f t="shared" si="77"/>
        <v>76535.205319229979</v>
      </c>
      <c r="K1487" s="70">
        <f t="shared" si="74"/>
        <v>-1</v>
      </c>
      <c r="L1487" s="3">
        <f>IF(AND(O1487&gt;0,O1487&lt;366),+'PL2'!$N$3+1,IF(AND(O1487&gt;365,O1487&lt;731),+'PL2'!$O$3+1,IF(AND(O1487&gt;730,O1487&lt;1096),+'PL2'!$P$3+1,IF(AND(O1487&gt;1095,O1487&lt;1461),+'PL2'!$Q$3+1,IF(AND(O1487&gt;1460,O1487&lt;3000),+'PL2'!$R$3+1,0)))))</f>
        <v>0</v>
      </c>
      <c r="M1487" s="3">
        <f>IF(AND(O1487&gt;0,O1487&lt;366),+'PL2'!$N$2+1,IF(AND(O1487&gt;365,O1487&lt;731),+'PL2'!$O$2+1,IF(AND(O1487&gt;730,O1487&lt;1096),+'PL2'!$P$2+1,IF(AND(O1487&gt;1095,O1487&lt;1461),+'PL2'!$Q$2+1,IF(AND(O1487&gt;1460,O1487&lt;1826),+'PL2'!$R$2+1,IF(AND(O1487&gt;1825,O1487&lt;2190),+'PL2'!$S$2+1,0))))))</f>
        <v>0</v>
      </c>
      <c r="N1487" s="70">
        <f t="shared" si="75"/>
        <v>-1</v>
      </c>
      <c r="O1487" s="19" t="str">
        <f>IF(A1487&gt;'PL2'!$C$2+553,IF(A1487='PL2'!$C$2+554,1,O1486+1), "")</f>
        <v/>
      </c>
    </row>
    <row r="1488" spans="1:15" x14ac:dyDescent="0.55000000000000004">
      <c r="A1488">
        <v>1486</v>
      </c>
      <c r="B1488" s="2">
        <v>41308</v>
      </c>
      <c r="C1488">
        <v>4.6900000423192978E-2</v>
      </c>
      <c r="D1488">
        <v>24.35050010681152</v>
      </c>
      <c r="E1488">
        <v>4702.0498046875</v>
      </c>
      <c r="F1488" s="20">
        <f t="shared" si="76"/>
        <v>9.0563288992997251</v>
      </c>
      <c r="G1488">
        <v>20.590000152587891</v>
      </c>
      <c r="H1488">
        <v>186.4700012207031</v>
      </c>
      <c r="I1488" s="19">
        <f t="shared" si="77"/>
        <v>96815.206195991486</v>
      </c>
      <c r="K1488" s="70">
        <f t="shared" si="74"/>
        <v>-1</v>
      </c>
      <c r="L1488" s="3">
        <f>IF(AND(O1488&gt;0,O1488&lt;366),+'PL2'!$N$3+1,IF(AND(O1488&gt;365,O1488&lt;731),+'PL2'!$O$3+1,IF(AND(O1488&gt;730,O1488&lt;1096),+'PL2'!$P$3+1,IF(AND(O1488&gt;1095,O1488&lt;1461),+'PL2'!$Q$3+1,IF(AND(O1488&gt;1460,O1488&lt;3000),+'PL2'!$R$3+1,0)))))</f>
        <v>0</v>
      </c>
      <c r="M1488" s="3">
        <f>IF(AND(O1488&gt;0,O1488&lt;366),+'PL2'!$N$2+1,IF(AND(O1488&gt;365,O1488&lt;731),+'PL2'!$O$2+1,IF(AND(O1488&gt;730,O1488&lt;1096),+'PL2'!$P$2+1,IF(AND(O1488&gt;1095,O1488&lt;1461),+'PL2'!$Q$2+1,IF(AND(O1488&gt;1460,O1488&lt;1826),+'PL2'!$R$2+1,IF(AND(O1488&gt;1825,O1488&lt;2190),+'PL2'!$S$2+1,0))))))</f>
        <v>0</v>
      </c>
      <c r="N1488" s="70">
        <f t="shared" si="75"/>
        <v>-1</v>
      </c>
      <c r="O1488" s="19" t="str">
        <f>IF(A1488&gt;'PL2'!$C$2+553,IF(A1488='PL2'!$C$2+554,1,O1487+1), "")</f>
        <v/>
      </c>
    </row>
    <row r="1489" spans="1:15" x14ac:dyDescent="0.55000000000000004">
      <c r="A1489">
        <v>1487</v>
      </c>
      <c r="B1489" s="2">
        <v>41309</v>
      </c>
      <c r="C1489">
        <v>4.6900000423192978E-2</v>
      </c>
      <c r="D1489">
        <v>24.35050010681152</v>
      </c>
      <c r="E1489">
        <v>4145.22021484375</v>
      </c>
      <c r="F1489" s="20">
        <f t="shared" si="76"/>
        <v>7.9838536776506608</v>
      </c>
      <c r="G1489">
        <v>20.430099487304691</v>
      </c>
      <c r="H1489">
        <v>163.1109924316406</v>
      </c>
      <c r="I1489" s="19">
        <f t="shared" si="77"/>
        <v>84687.261386044338</v>
      </c>
      <c r="K1489" s="70">
        <f t="shared" si="74"/>
        <v>-1</v>
      </c>
      <c r="L1489" s="3">
        <f>IF(AND(O1489&gt;0,O1489&lt;366),+'PL2'!$N$3+1,IF(AND(O1489&gt;365,O1489&lt;731),+'PL2'!$O$3+1,IF(AND(O1489&gt;730,O1489&lt;1096),+'PL2'!$P$3+1,IF(AND(O1489&gt;1095,O1489&lt;1461),+'PL2'!$Q$3+1,IF(AND(O1489&gt;1460,O1489&lt;3000),+'PL2'!$R$3+1,0)))))</f>
        <v>0</v>
      </c>
      <c r="M1489" s="3">
        <f>IF(AND(O1489&gt;0,O1489&lt;366),+'PL2'!$N$2+1,IF(AND(O1489&gt;365,O1489&lt;731),+'PL2'!$O$2+1,IF(AND(O1489&gt;730,O1489&lt;1096),+'PL2'!$P$2+1,IF(AND(O1489&gt;1095,O1489&lt;1461),+'PL2'!$Q$2+1,IF(AND(O1489&gt;1460,O1489&lt;1826),+'PL2'!$R$2+1,IF(AND(O1489&gt;1825,O1489&lt;2190),+'PL2'!$S$2+1,0))))))</f>
        <v>0</v>
      </c>
      <c r="N1489" s="70">
        <f t="shared" si="75"/>
        <v>-1</v>
      </c>
      <c r="O1489" s="19" t="str">
        <f>IF(A1489&gt;'PL2'!$C$2+553,IF(A1489='PL2'!$C$2+554,1,O1488+1), "")</f>
        <v/>
      </c>
    </row>
    <row r="1490" spans="1:15" x14ac:dyDescent="0.55000000000000004">
      <c r="A1490">
        <v>1488</v>
      </c>
      <c r="B1490" s="2">
        <v>41310</v>
      </c>
      <c r="C1490">
        <v>4.6900000423192978E-2</v>
      </c>
      <c r="D1490">
        <v>28.005800247192379</v>
      </c>
      <c r="E1490">
        <v>4217.35986328125</v>
      </c>
      <c r="F1490" s="20">
        <f t="shared" si="76"/>
        <v>7.062614802177519</v>
      </c>
      <c r="G1490">
        <v>20.60000038146973</v>
      </c>
      <c r="H1490">
        <v>145.49000549316409</v>
      </c>
      <c r="I1490" s="19">
        <f t="shared" si="77"/>
        <v>86877.614792388878</v>
      </c>
      <c r="K1490" s="70">
        <f t="shared" si="74"/>
        <v>-1</v>
      </c>
      <c r="L1490" s="3">
        <f>IF(AND(O1490&gt;0,O1490&lt;366),+'PL2'!$N$3+1,IF(AND(O1490&gt;365,O1490&lt;731),+'PL2'!$O$3+1,IF(AND(O1490&gt;730,O1490&lt;1096),+'PL2'!$P$3+1,IF(AND(O1490&gt;1095,O1490&lt;1461),+'PL2'!$Q$3+1,IF(AND(O1490&gt;1460,O1490&lt;3000),+'PL2'!$R$3+1,0)))))</f>
        <v>0</v>
      </c>
      <c r="M1490" s="3">
        <f>IF(AND(O1490&gt;0,O1490&lt;366),+'PL2'!$N$2+1,IF(AND(O1490&gt;365,O1490&lt;731),+'PL2'!$O$2+1,IF(AND(O1490&gt;730,O1490&lt;1096),+'PL2'!$P$2+1,IF(AND(O1490&gt;1095,O1490&lt;1461),+'PL2'!$Q$2+1,IF(AND(O1490&gt;1460,O1490&lt;1826),+'PL2'!$R$2+1,IF(AND(O1490&gt;1825,O1490&lt;2190),+'PL2'!$S$2+1,0))))))</f>
        <v>0</v>
      </c>
      <c r="N1490" s="70">
        <f t="shared" si="75"/>
        <v>-1</v>
      </c>
      <c r="O1490" s="19" t="str">
        <f>IF(A1490&gt;'PL2'!$C$2+553,IF(A1490='PL2'!$C$2+554,1,O1489+1), "")</f>
        <v/>
      </c>
    </row>
    <row r="1491" spans="1:15" x14ac:dyDescent="0.55000000000000004">
      <c r="A1491">
        <v>1489</v>
      </c>
      <c r="B1491" s="2">
        <v>41311</v>
      </c>
      <c r="C1491">
        <v>4.6999998390674591E-2</v>
      </c>
      <c r="D1491">
        <v>28.005800247192379</v>
      </c>
      <c r="E1491">
        <v>3682.239990234375</v>
      </c>
      <c r="F1491" s="20">
        <f t="shared" si="76"/>
        <v>6.1796225098921527</v>
      </c>
      <c r="G1491">
        <v>21.180000305175781</v>
      </c>
      <c r="H1491">
        <v>130.8840026855469</v>
      </c>
      <c r="I1491" s="19">
        <f t="shared" si="77"/>
        <v>77989.844116894528</v>
      </c>
      <c r="K1491" s="70">
        <f t="shared" si="74"/>
        <v>-1</v>
      </c>
      <c r="L1491" s="3">
        <f>IF(AND(O1491&gt;0,O1491&lt;366),+'PL2'!$N$3+1,IF(AND(O1491&gt;365,O1491&lt;731),+'PL2'!$O$3+1,IF(AND(O1491&gt;730,O1491&lt;1096),+'PL2'!$P$3+1,IF(AND(O1491&gt;1095,O1491&lt;1461),+'PL2'!$Q$3+1,IF(AND(O1491&gt;1460,O1491&lt;3000),+'PL2'!$R$3+1,0)))))</f>
        <v>0</v>
      </c>
      <c r="M1491" s="3">
        <f>IF(AND(O1491&gt;0,O1491&lt;366),+'PL2'!$N$2+1,IF(AND(O1491&gt;365,O1491&lt;731),+'PL2'!$O$2+1,IF(AND(O1491&gt;730,O1491&lt;1096),+'PL2'!$P$2+1,IF(AND(O1491&gt;1095,O1491&lt;1461),+'PL2'!$Q$2+1,IF(AND(O1491&gt;1460,O1491&lt;1826),+'PL2'!$R$2+1,IF(AND(O1491&gt;1825,O1491&lt;2190),+'PL2'!$S$2+1,0))))))</f>
        <v>0</v>
      </c>
      <c r="N1491" s="70">
        <f t="shared" si="75"/>
        <v>-1</v>
      </c>
      <c r="O1491" s="19" t="str">
        <f>IF(A1491&gt;'PL2'!$C$2+553,IF(A1491='PL2'!$C$2+554,1,O1490+1), "")</f>
        <v/>
      </c>
    </row>
    <row r="1492" spans="1:15" x14ac:dyDescent="0.55000000000000004">
      <c r="A1492">
        <v>1490</v>
      </c>
      <c r="B1492" s="2">
        <v>41312</v>
      </c>
      <c r="C1492">
        <v>4.6999998390674591E-2</v>
      </c>
      <c r="D1492">
        <v>24.09799957275391</v>
      </c>
      <c r="E1492">
        <v>3898.56005859375</v>
      </c>
      <c r="F1492" s="20">
        <f t="shared" si="76"/>
        <v>7.6036318253994715</v>
      </c>
      <c r="G1492">
        <v>22.14999961853027</v>
      </c>
      <c r="H1492">
        <v>168.41999816894531</v>
      </c>
      <c r="I1492" s="19">
        <f t="shared" si="77"/>
        <v>86353.103810668908</v>
      </c>
      <c r="K1492" s="70">
        <f t="shared" si="74"/>
        <v>-1</v>
      </c>
      <c r="L1492" s="3">
        <f>IF(AND(O1492&gt;0,O1492&lt;366),+'PL2'!$N$3+1,IF(AND(O1492&gt;365,O1492&lt;731),+'PL2'!$O$3+1,IF(AND(O1492&gt;730,O1492&lt;1096),+'PL2'!$P$3+1,IF(AND(O1492&gt;1095,O1492&lt;1461),+'PL2'!$Q$3+1,IF(AND(O1492&gt;1460,O1492&lt;3000),+'PL2'!$R$3+1,0)))))</f>
        <v>0</v>
      </c>
      <c r="M1492" s="3">
        <f>IF(AND(O1492&gt;0,O1492&lt;366),+'PL2'!$N$2+1,IF(AND(O1492&gt;365,O1492&lt;731),+'PL2'!$O$2+1,IF(AND(O1492&gt;730,O1492&lt;1096),+'PL2'!$P$2+1,IF(AND(O1492&gt;1095,O1492&lt;1461),+'PL2'!$Q$2+1,IF(AND(O1492&gt;1460,O1492&lt;1826),+'PL2'!$R$2+1,IF(AND(O1492&gt;1825,O1492&lt;2190),+'PL2'!$S$2+1,0))))))</f>
        <v>0</v>
      </c>
      <c r="N1492" s="70">
        <f t="shared" si="75"/>
        <v>-1</v>
      </c>
      <c r="O1492" s="19" t="str">
        <f>IF(A1492&gt;'PL2'!$C$2+553,IF(A1492='PL2'!$C$2+554,1,O1491+1), "")</f>
        <v/>
      </c>
    </row>
    <row r="1493" spans="1:15" x14ac:dyDescent="0.55000000000000004">
      <c r="A1493">
        <v>1491</v>
      </c>
      <c r="B1493" s="2">
        <v>41313</v>
      </c>
      <c r="C1493">
        <v>4.6999998390674591E-2</v>
      </c>
      <c r="D1493">
        <v>24.09799957275391</v>
      </c>
      <c r="E1493">
        <v>3824.260009765625</v>
      </c>
      <c r="F1493" s="20">
        <f t="shared" si="76"/>
        <v>7.4587192916928471</v>
      </c>
      <c r="G1493">
        <v>22.659999847412109</v>
      </c>
      <c r="H1493">
        <v>169.01499938964841</v>
      </c>
      <c r="I1493" s="19">
        <f t="shared" si="77"/>
        <v>86657.731237753294</v>
      </c>
      <c r="K1493" s="70">
        <f t="shared" si="74"/>
        <v>-1</v>
      </c>
      <c r="L1493" s="3">
        <f>IF(AND(O1493&gt;0,O1493&lt;366),+'PL2'!$N$3+1,IF(AND(O1493&gt;365,O1493&lt;731),+'PL2'!$O$3+1,IF(AND(O1493&gt;730,O1493&lt;1096),+'PL2'!$P$3+1,IF(AND(O1493&gt;1095,O1493&lt;1461),+'PL2'!$Q$3+1,IF(AND(O1493&gt;1460,O1493&lt;3000),+'PL2'!$R$3+1,0)))))</f>
        <v>0</v>
      </c>
      <c r="M1493" s="3">
        <f>IF(AND(O1493&gt;0,O1493&lt;366),+'PL2'!$N$2+1,IF(AND(O1493&gt;365,O1493&lt;731),+'PL2'!$O$2+1,IF(AND(O1493&gt;730,O1493&lt;1096),+'PL2'!$P$2+1,IF(AND(O1493&gt;1095,O1493&lt;1461),+'PL2'!$Q$2+1,IF(AND(O1493&gt;1460,O1493&lt;1826),+'PL2'!$R$2+1,IF(AND(O1493&gt;1825,O1493&lt;2190),+'PL2'!$S$2+1,0))))))</f>
        <v>0</v>
      </c>
      <c r="N1493" s="70">
        <f t="shared" si="75"/>
        <v>-1</v>
      </c>
      <c r="O1493" s="19" t="str">
        <f>IF(A1493&gt;'PL2'!$C$2+553,IF(A1493='PL2'!$C$2+554,1,O1492+1), "")</f>
        <v/>
      </c>
    </row>
    <row r="1494" spans="1:15" x14ac:dyDescent="0.55000000000000004">
      <c r="A1494">
        <v>1492</v>
      </c>
      <c r="B1494" s="2">
        <v>41314</v>
      </c>
      <c r="C1494">
        <v>4.7100000083446503E-2</v>
      </c>
      <c r="D1494">
        <v>22.144100189208981</v>
      </c>
      <c r="E1494">
        <v>3620.139892578125</v>
      </c>
      <c r="F1494" s="20">
        <f t="shared" si="76"/>
        <v>7.6999556444207231</v>
      </c>
      <c r="G1494">
        <v>23.64999961853027</v>
      </c>
      <c r="H1494">
        <v>182.10400390625</v>
      </c>
      <c r="I1494" s="19">
        <f t="shared" si="77"/>
        <v>85616.307078498867</v>
      </c>
      <c r="K1494" s="70">
        <f t="shared" si="74"/>
        <v>-1</v>
      </c>
      <c r="L1494" s="3">
        <f>IF(AND(O1494&gt;0,O1494&lt;366),+'PL2'!$N$3+1,IF(AND(O1494&gt;365,O1494&lt;731),+'PL2'!$O$3+1,IF(AND(O1494&gt;730,O1494&lt;1096),+'PL2'!$P$3+1,IF(AND(O1494&gt;1095,O1494&lt;1461),+'PL2'!$Q$3+1,IF(AND(O1494&gt;1460,O1494&lt;3000),+'PL2'!$R$3+1,0)))))</f>
        <v>0</v>
      </c>
      <c r="M1494" s="3">
        <f>IF(AND(O1494&gt;0,O1494&lt;366),+'PL2'!$N$2+1,IF(AND(O1494&gt;365,O1494&lt;731),+'PL2'!$O$2+1,IF(AND(O1494&gt;730,O1494&lt;1096),+'PL2'!$P$2+1,IF(AND(O1494&gt;1095,O1494&lt;1461),+'PL2'!$Q$2+1,IF(AND(O1494&gt;1460,O1494&lt;1826),+'PL2'!$R$2+1,IF(AND(O1494&gt;1825,O1494&lt;2190),+'PL2'!$S$2+1,0))))))</f>
        <v>0</v>
      </c>
      <c r="N1494" s="70">
        <f t="shared" si="75"/>
        <v>-1</v>
      </c>
      <c r="O1494" s="19" t="str">
        <f>IF(A1494&gt;'PL2'!$C$2+553,IF(A1494='PL2'!$C$2+554,1,O1493+1), "")</f>
        <v/>
      </c>
    </row>
    <row r="1495" spans="1:15" x14ac:dyDescent="0.55000000000000004">
      <c r="A1495">
        <v>1493</v>
      </c>
      <c r="B1495" s="2">
        <v>41315</v>
      </c>
      <c r="C1495">
        <v>4.7100000083446503E-2</v>
      </c>
      <c r="D1495">
        <v>22.144100189208981</v>
      </c>
      <c r="E1495">
        <v>4070.2099609375</v>
      </c>
      <c r="F1495" s="20">
        <f t="shared" si="76"/>
        <v>8.657244496808298</v>
      </c>
      <c r="G1495">
        <v>23.96980094909668</v>
      </c>
      <c r="H1495">
        <v>207.5119934082031</v>
      </c>
      <c r="I1495" s="19">
        <f t="shared" si="77"/>
        <v>97562.122584702447</v>
      </c>
      <c r="K1495" s="70">
        <f t="shared" si="74"/>
        <v>-1</v>
      </c>
      <c r="L1495" s="3">
        <f>IF(AND(O1495&gt;0,O1495&lt;366),+'PL2'!$N$3+1,IF(AND(O1495&gt;365,O1495&lt;731),+'PL2'!$O$3+1,IF(AND(O1495&gt;730,O1495&lt;1096),+'PL2'!$P$3+1,IF(AND(O1495&gt;1095,O1495&lt;1461),+'PL2'!$Q$3+1,IF(AND(O1495&gt;1460,O1495&lt;3000),+'PL2'!$R$3+1,0)))))</f>
        <v>0</v>
      </c>
      <c r="M1495" s="3">
        <f>IF(AND(O1495&gt;0,O1495&lt;366),+'PL2'!$N$2+1,IF(AND(O1495&gt;365,O1495&lt;731),+'PL2'!$O$2+1,IF(AND(O1495&gt;730,O1495&lt;1096),+'PL2'!$P$2+1,IF(AND(O1495&gt;1095,O1495&lt;1461),+'PL2'!$Q$2+1,IF(AND(O1495&gt;1460,O1495&lt;1826),+'PL2'!$R$2+1,IF(AND(O1495&gt;1825,O1495&lt;2190),+'PL2'!$S$2+1,0))))))</f>
        <v>0</v>
      </c>
      <c r="N1495" s="70">
        <f t="shared" si="75"/>
        <v>-1</v>
      </c>
      <c r="O1495" s="19" t="str">
        <f>IF(A1495&gt;'PL2'!$C$2+553,IF(A1495='PL2'!$C$2+554,1,O1494+1), "")</f>
        <v/>
      </c>
    </row>
    <row r="1496" spans="1:15" x14ac:dyDescent="0.55000000000000004">
      <c r="A1496">
        <v>1494</v>
      </c>
      <c r="B1496" s="2">
        <v>41316</v>
      </c>
      <c r="C1496">
        <v>4.7100000083446503E-2</v>
      </c>
      <c r="D1496">
        <v>25.88909912109375</v>
      </c>
      <c r="E1496">
        <v>4023.7900390625</v>
      </c>
      <c r="F1496" s="20">
        <f t="shared" si="76"/>
        <v>7.3204753201009867</v>
      </c>
      <c r="G1496">
        <v>24.64999961853027</v>
      </c>
      <c r="H1496">
        <v>180.44999694824219</v>
      </c>
      <c r="I1496" s="19">
        <f t="shared" si="77"/>
        <v>99186.422927936525</v>
      </c>
      <c r="K1496" s="70">
        <f t="shared" si="74"/>
        <v>-1</v>
      </c>
      <c r="L1496" s="3">
        <f>IF(AND(O1496&gt;0,O1496&lt;366),+'PL2'!$N$3+1,IF(AND(O1496&gt;365,O1496&lt;731),+'PL2'!$O$3+1,IF(AND(O1496&gt;730,O1496&lt;1096),+'PL2'!$P$3+1,IF(AND(O1496&gt;1095,O1496&lt;1461),+'PL2'!$Q$3+1,IF(AND(O1496&gt;1460,O1496&lt;3000),+'PL2'!$R$3+1,0)))))</f>
        <v>0</v>
      </c>
      <c r="M1496" s="3">
        <f>IF(AND(O1496&gt;0,O1496&lt;366),+'PL2'!$N$2+1,IF(AND(O1496&gt;365,O1496&lt;731),+'PL2'!$O$2+1,IF(AND(O1496&gt;730,O1496&lt;1096),+'PL2'!$P$2+1,IF(AND(O1496&gt;1095,O1496&lt;1461),+'PL2'!$Q$2+1,IF(AND(O1496&gt;1460,O1496&lt;1826),+'PL2'!$R$2+1,IF(AND(O1496&gt;1825,O1496&lt;2190),+'PL2'!$S$2+1,0))))))</f>
        <v>0</v>
      </c>
      <c r="N1496" s="70">
        <f t="shared" si="75"/>
        <v>-1</v>
      </c>
      <c r="O1496" s="19" t="str">
        <f>IF(A1496&gt;'PL2'!$C$2+553,IF(A1496='PL2'!$C$2+554,1,O1495+1), "")</f>
        <v/>
      </c>
    </row>
    <row r="1497" spans="1:15" x14ac:dyDescent="0.55000000000000004">
      <c r="A1497">
        <v>1495</v>
      </c>
      <c r="B1497" s="2">
        <v>41317</v>
      </c>
      <c r="C1497">
        <v>4.7200001776218407E-2</v>
      </c>
      <c r="D1497">
        <v>25.88909912109375</v>
      </c>
      <c r="E1497">
        <v>3523.47998046875</v>
      </c>
      <c r="F1497" s="20">
        <f t="shared" si="76"/>
        <v>6.4238720922155013</v>
      </c>
      <c r="G1497">
        <v>25.1697998046875</v>
      </c>
      <c r="H1497">
        <v>161.68800354003909</v>
      </c>
      <c r="I1497" s="19">
        <f t="shared" si="77"/>
        <v>88685.28572422266</v>
      </c>
      <c r="K1497" s="70">
        <f t="shared" si="74"/>
        <v>-1</v>
      </c>
      <c r="L1497" s="3">
        <f>IF(AND(O1497&gt;0,O1497&lt;366),+'PL2'!$N$3+1,IF(AND(O1497&gt;365,O1497&lt;731),+'PL2'!$O$3+1,IF(AND(O1497&gt;730,O1497&lt;1096),+'PL2'!$P$3+1,IF(AND(O1497&gt;1095,O1497&lt;1461),+'PL2'!$Q$3+1,IF(AND(O1497&gt;1460,O1497&lt;3000),+'PL2'!$R$3+1,0)))))</f>
        <v>0</v>
      </c>
      <c r="M1497" s="3">
        <f>IF(AND(O1497&gt;0,O1497&lt;366),+'PL2'!$N$2+1,IF(AND(O1497&gt;365,O1497&lt;731),+'PL2'!$O$2+1,IF(AND(O1497&gt;730,O1497&lt;1096),+'PL2'!$P$2+1,IF(AND(O1497&gt;1095,O1497&lt;1461),+'PL2'!$Q$2+1,IF(AND(O1497&gt;1460,O1497&lt;1826),+'PL2'!$R$2+1,IF(AND(O1497&gt;1825,O1497&lt;2190),+'PL2'!$S$2+1,0))))))</f>
        <v>0</v>
      </c>
      <c r="N1497" s="70">
        <f t="shared" si="75"/>
        <v>-1</v>
      </c>
      <c r="O1497" s="19" t="str">
        <f>IF(A1497&gt;'PL2'!$C$2+553,IF(A1497='PL2'!$C$2+554,1,O1496+1), "")</f>
        <v/>
      </c>
    </row>
    <row r="1498" spans="1:15" x14ac:dyDescent="0.55000000000000004">
      <c r="A1498">
        <v>1496</v>
      </c>
      <c r="B1498" s="2">
        <v>41318</v>
      </c>
      <c r="C1498">
        <v>4.7200001776218407E-2</v>
      </c>
      <c r="D1498">
        <v>25.563400268554691</v>
      </c>
      <c r="E1498">
        <v>4331.1201171875</v>
      </c>
      <c r="F1498" s="20">
        <f t="shared" si="76"/>
        <v>7.9969360521937842</v>
      </c>
      <c r="G1498">
        <v>24.20000076293945</v>
      </c>
      <c r="H1498">
        <v>193.5260009765625</v>
      </c>
      <c r="I1498" s="19">
        <f t="shared" si="77"/>
        <v>104813.1101403199</v>
      </c>
      <c r="K1498" s="70">
        <f t="shared" si="74"/>
        <v>-1</v>
      </c>
      <c r="L1498" s="3">
        <f>IF(AND(O1498&gt;0,O1498&lt;366),+'PL2'!$N$3+1,IF(AND(O1498&gt;365,O1498&lt;731),+'PL2'!$O$3+1,IF(AND(O1498&gt;730,O1498&lt;1096),+'PL2'!$P$3+1,IF(AND(O1498&gt;1095,O1498&lt;1461),+'PL2'!$Q$3+1,IF(AND(O1498&gt;1460,O1498&lt;3000),+'PL2'!$R$3+1,0)))))</f>
        <v>0</v>
      </c>
      <c r="M1498" s="3">
        <f>IF(AND(O1498&gt;0,O1498&lt;366),+'PL2'!$N$2+1,IF(AND(O1498&gt;365,O1498&lt;731),+'PL2'!$O$2+1,IF(AND(O1498&gt;730,O1498&lt;1096),+'PL2'!$P$2+1,IF(AND(O1498&gt;1095,O1498&lt;1461),+'PL2'!$Q$2+1,IF(AND(O1498&gt;1460,O1498&lt;1826),+'PL2'!$R$2+1,IF(AND(O1498&gt;1825,O1498&lt;2190),+'PL2'!$S$2+1,0))))))</f>
        <v>0</v>
      </c>
      <c r="N1498" s="70">
        <f t="shared" si="75"/>
        <v>-1</v>
      </c>
      <c r="O1498" s="19" t="str">
        <f>IF(A1498&gt;'PL2'!$C$2+553,IF(A1498='PL2'!$C$2+554,1,O1497+1), "")</f>
        <v/>
      </c>
    </row>
    <row r="1499" spans="1:15" x14ac:dyDescent="0.55000000000000004">
      <c r="A1499">
        <v>1497</v>
      </c>
      <c r="B1499" s="2">
        <v>41319</v>
      </c>
      <c r="C1499">
        <v>4.7200001776218407E-2</v>
      </c>
      <c r="D1499">
        <v>25.563400268554691</v>
      </c>
      <c r="E1499">
        <v>3818.449951171875</v>
      </c>
      <c r="F1499" s="20">
        <f t="shared" si="76"/>
        <v>7.0503470815427445</v>
      </c>
      <c r="G1499">
        <v>27.220500946044918</v>
      </c>
      <c r="H1499">
        <v>191.91400146484381</v>
      </c>
      <c r="I1499" s="19">
        <f t="shared" si="77"/>
        <v>103940.12050829919</v>
      </c>
      <c r="K1499" s="70">
        <f t="shared" si="74"/>
        <v>-1</v>
      </c>
      <c r="L1499" s="3">
        <f>IF(AND(O1499&gt;0,O1499&lt;366),+'PL2'!$N$3+1,IF(AND(O1499&gt;365,O1499&lt;731),+'PL2'!$O$3+1,IF(AND(O1499&gt;730,O1499&lt;1096),+'PL2'!$P$3+1,IF(AND(O1499&gt;1095,O1499&lt;1461),+'PL2'!$Q$3+1,IF(AND(O1499&gt;1460,O1499&lt;3000),+'PL2'!$R$3+1,0)))))</f>
        <v>0</v>
      </c>
      <c r="M1499" s="3">
        <f>IF(AND(O1499&gt;0,O1499&lt;366),+'PL2'!$N$2+1,IF(AND(O1499&gt;365,O1499&lt;731),+'PL2'!$O$2+1,IF(AND(O1499&gt;730,O1499&lt;1096),+'PL2'!$P$2+1,IF(AND(O1499&gt;1095,O1499&lt;1461),+'PL2'!$Q$2+1,IF(AND(O1499&gt;1460,O1499&lt;1826),+'PL2'!$R$2+1,IF(AND(O1499&gt;1825,O1499&lt;2190),+'PL2'!$S$2+1,0))))))</f>
        <v>0</v>
      </c>
      <c r="N1499" s="70">
        <f t="shared" si="75"/>
        <v>-1</v>
      </c>
      <c r="O1499" s="19" t="str">
        <f>IF(A1499&gt;'PL2'!$C$2+553,IF(A1499='PL2'!$C$2+554,1,O1498+1), "")</f>
        <v/>
      </c>
    </row>
    <row r="1500" spans="1:15" x14ac:dyDescent="0.55000000000000004">
      <c r="A1500">
        <v>1498</v>
      </c>
      <c r="B1500" s="2">
        <v>41320</v>
      </c>
      <c r="C1500">
        <v>4.7299999743700027E-2</v>
      </c>
      <c r="D1500">
        <v>28.657100677490231</v>
      </c>
      <c r="E1500">
        <v>4532.2998046875</v>
      </c>
      <c r="F1500" s="20">
        <f t="shared" si="76"/>
        <v>7.4807909569331041</v>
      </c>
      <c r="G1500">
        <v>27.10000038146973</v>
      </c>
      <c r="H1500">
        <v>202.72900390625</v>
      </c>
      <c r="I1500" s="19">
        <f t="shared" si="77"/>
        <v>122825.32643596643</v>
      </c>
      <c r="K1500" s="70">
        <f t="shared" si="74"/>
        <v>-1</v>
      </c>
      <c r="L1500" s="3">
        <f>IF(AND(O1500&gt;0,O1500&lt;366),+'PL2'!$N$3+1,IF(AND(O1500&gt;365,O1500&lt;731),+'PL2'!$O$3+1,IF(AND(O1500&gt;730,O1500&lt;1096),+'PL2'!$P$3+1,IF(AND(O1500&gt;1095,O1500&lt;1461),+'PL2'!$Q$3+1,IF(AND(O1500&gt;1460,O1500&lt;3000),+'PL2'!$R$3+1,0)))))</f>
        <v>0</v>
      </c>
      <c r="M1500" s="3">
        <f>IF(AND(O1500&gt;0,O1500&lt;366),+'PL2'!$N$2+1,IF(AND(O1500&gt;365,O1500&lt;731),+'PL2'!$O$2+1,IF(AND(O1500&gt;730,O1500&lt;1096),+'PL2'!$P$2+1,IF(AND(O1500&gt;1095,O1500&lt;1461),+'PL2'!$Q$2+1,IF(AND(O1500&gt;1460,O1500&lt;1826),+'PL2'!$R$2+1,IF(AND(O1500&gt;1825,O1500&lt;2190),+'PL2'!$S$2+1,0))))))</f>
        <v>0</v>
      </c>
      <c r="N1500" s="70">
        <f t="shared" si="75"/>
        <v>-1</v>
      </c>
      <c r="O1500" s="19" t="str">
        <f>IF(A1500&gt;'PL2'!$C$2+553,IF(A1500='PL2'!$C$2+554,1,O1499+1), "")</f>
        <v/>
      </c>
    </row>
    <row r="1501" spans="1:15" x14ac:dyDescent="0.55000000000000004">
      <c r="A1501">
        <v>1499</v>
      </c>
      <c r="B1501" s="2">
        <v>41321</v>
      </c>
      <c r="C1501">
        <v>4.7299999743700027E-2</v>
      </c>
      <c r="D1501">
        <v>28.657100677490231</v>
      </c>
      <c r="E1501">
        <v>4775.77978515625</v>
      </c>
      <c r="F1501" s="20">
        <f t="shared" si="76"/>
        <v>7.8826670274880746</v>
      </c>
      <c r="G1501">
        <v>27.215799331665039</v>
      </c>
      <c r="H1501">
        <v>214.53300476074219</v>
      </c>
      <c r="I1501" s="19">
        <f t="shared" si="77"/>
        <v>129976.66428503487</v>
      </c>
      <c r="K1501" s="70">
        <f t="shared" si="74"/>
        <v>-1</v>
      </c>
      <c r="L1501" s="3">
        <f>IF(AND(O1501&gt;0,O1501&lt;366),+'PL2'!$N$3+1,IF(AND(O1501&gt;365,O1501&lt;731),+'PL2'!$O$3+1,IF(AND(O1501&gt;730,O1501&lt;1096),+'PL2'!$P$3+1,IF(AND(O1501&gt;1095,O1501&lt;1461),+'PL2'!$Q$3+1,IF(AND(O1501&gt;1460,O1501&lt;3000),+'PL2'!$R$3+1,0)))))</f>
        <v>0</v>
      </c>
      <c r="M1501" s="3">
        <f>IF(AND(O1501&gt;0,O1501&lt;366),+'PL2'!$N$2+1,IF(AND(O1501&gt;365,O1501&lt;731),+'PL2'!$O$2+1,IF(AND(O1501&gt;730,O1501&lt;1096),+'PL2'!$P$2+1,IF(AND(O1501&gt;1095,O1501&lt;1461),+'PL2'!$Q$2+1,IF(AND(O1501&gt;1460,O1501&lt;1826),+'PL2'!$R$2+1,IF(AND(O1501&gt;1825,O1501&lt;2190),+'PL2'!$S$2+1,0))))))</f>
        <v>0</v>
      </c>
      <c r="N1501" s="70">
        <f t="shared" si="75"/>
        <v>-1</v>
      </c>
      <c r="O1501" s="19" t="str">
        <f>IF(A1501&gt;'PL2'!$C$2+553,IF(A1501='PL2'!$C$2+554,1,O1500+1), "")</f>
        <v/>
      </c>
    </row>
    <row r="1502" spans="1:15" x14ac:dyDescent="0.55000000000000004">
      <c r="A1502">
        <v>1500</v>
      </c>
      <c r="B1502" s="2">
        <v>41322</v>
      </c>
      <c r="C1502">
        <v>4.7299999743700027E-2</v>
      </c>
      <c r="D1502">
        <v>30.285299301147461</v>
      </c>
      <c r="E1502">
        <v>4746.81005859375</v>
      </c>
      <c r="F1502" s="20">
        <f t="shared" si="76"/>
        <v>7.4136336683445041</v>
      </c>
      <c r="G1502">
        <v>26.81459999084473</v>
      </c>
      <c r="H1502">
        <v>198.79400634765619</v>
      </c>
      <c r="I1502" s="19">
        <f t="shared" si="77"/>
        <v>127283.81295370964</v>
      </c>
      <c r="K1502" s="70">
        <f t="shared" si="74"/>
        <v>-1</v>
      </c>
      <c r="L1502" s="3">
        <f>IF(AND(O1502&gt;0,O1502&lt;366),+'PL2'!$N$3+1,IF(AND(O1502&gt;365,O1502&lt;731),+'PL2'!$O$3+1,IF(AND(O1502&gt;730,O1502&lt;1096),+'PL2'!$P$3+1,IF(AND(O1502&gt;1095,O1502&lt;1461),+'PL2'!$Q$3+1,IF(AND(O1502&gt;1460,O1502&lt;3000),+'PL2'!$R$3+1,0)))))</f>
        <v>0</v>
      </c>
      <c r="M1502" s="3">
        <f>IF(AND(O1502&gt;0,O1502&lt;366),+'PL2'!$N$2+1,IF(AND(O1502&gt;365,O1502&lt;731),+'PL2'!$O$2+1,IF(AND(O1502&gt;730,O1502&lt;1096),+'PL2'!$P$2+1,IF(AND(O1502&gt;1095,O1502&lt;1461),+'PL2'!$Q$2+1,IF(AND(O1502&gt;1460,O1502&lt;1826),+'PL2'!$R$2+1,IF(AND(O1502&gt;1825,O1502&lt;2190),+'PL2'!$S$2+1,0))))))</f>
        <v>0</v>
      </c>
      <c r="N1502" s="70">
        <f t="shared" si="75"/>
        <v>-1</v>
      </c>
      <c r="O1502" s="19" t="str">
        <f>IF(A1502&gt;'PL2'!$C$2+553,IF(A1502='PL2'!$C$2+554,1,O1501+1), "")</f>
        <v/>
      </c>
    </row>
    <row r="1503" spans="1:15" x14ac:dyDescent="0.55000000000000004">
      <c r="A1503">
        <v>1501</v>
      </c>
      <c r="B1503" s="2">
        <v>41323</v>
      </c>
      <c r="C1503">
        <v>4.7400001436471939E-2</v>
      </c>
      <c r="D1503">
        <v>30.285299301147461</v>
      </c>
      <c r="E1503">
        <v>4070.090087890625</v>
      </c>
      <c r="F1503" s="20">
        <f t="shared" si="76"/>
        <v>6.3701624373669743</v>
      </c>
      <c r="G1503">
        <v>26.95000076293945</v>
      </c>
      <c r="H1503">
        <v>171.6759948730469</v>
      </c>
      <c r="I1503" s="19">
        <f t="shared" si="77"/>
        <v>109688.93097388464</v>
      </c>
      <c r="K1503" s="70">
        <f t="shared" si="74"/>
        <v>-1</v>
      </c>
      <c r="L1503" s="3">
        <f>IF(AND(O1503&gt;0,O1503&lt;366),+'PL2'!$N$3+1,IF(AND(O1503&gt;365,O1503&lt;731),+'PL2'!$O$3+1,IF(AND(O1503&gt;730,O1503&lt;1096),+'PL2'!$P$3+1,IF(AND(O1503&gt;1095,O1503&lt;1461),+'PL2'!$Q$3+1,IF(AND(O1503&gt;1460,O1503&lt;3000),+'PL2'!$R$3+1,0)))))</f>
        <v>0</v>
      </c>
      <c r="M1503" s="3">
        <f>IF(AND(O1503&gt;0,O1503&lt;366),+'PL2'!$N$2+1,IF(AND(O1503&gt;365,O1503&lt;731),+'PL2'!$O$2+1,IF(AND(O1503&gt;730,O1503&lt;1096),+'PL2'!$P$2+1,IF(AND(O1503&gt;1095,O1503&lt;1461),+'PL2'!$Q$2+1,IF(AND(O1503&gt;1460,O1503&lt;1826),+'PL2'!$R$2+1,IF(AND(O1503&gt;1825,O1503&lt;2190),+'PL2'!$S$2+1,0))))))</f>
        <v>0</v>
      </c>
      <c r="N1503" s="70">
        <f t="shared" si="75"/>
        <v>-1</v>
      </c>
      <c r="O1503" s="19" t="str">
        <f>IF(A1503&gt;'PL2'!$C$2+553,IF(A1503='PL2'!$C$2+554,1,O1502+1), "")</f>
        <v/>
      </c>
    </row>
    <row r="1504" spans="1:15" x14ac:dyDescent="0.55000000000000004">
      <c r="A1504">
        <v>1502</v>
      </c>
      <c r="B1504" s="2">
        <v>41324</v>
      </c>
      <c r="C1504">
        <v>4.7400001436471939E-2</v>
      </c>
      <c r="D1504">
        <v>30.127799987792969</v>
      </c>
      <c r="E1504">
        <v>4021.409912109375</v>
      </c>
      <c r="F1504" s="20">
        <f t="shared" si="76"/>
        <v>6.3268753671977125</v>
      </c>
      <c r="G1504">
        <v>29.417600631713871</v>
      </c>
      <c r="H1504">
        <v>186.1210021972656</v>
      </c>
      <c r="I1504" s="19">
        <f t="shared" si="77"/>
        <v>118300.23077084917</v>
      </c>
      <c r="K1504" s="70">
        <f t="shared" si="74"/>
        <v>-1</v>
      </c>
      <c r="L1504" s="3">
        <f>IF(AND(O1504&gt;0,O1504&lt;366),+'PL2'!$N$3+1,IF(AND(O1504&gt;365,O1504&lt;731),+'PL2'!$O$3+1,IF(AND(O1504&gt;730,O1504&lt;1096),+'PL2'!$P$3+1,IF(AND(O1504&gt;1095,O1504&lt;1461),+'PL2'!$Q$3+1,IF(AND(O1504&gt;1460,O1504&lt;3000),+'PL2'!$R$3+1,0)))))</f>
        <v>0</v>
      </c>
      <c r="M1504" s="3">
        <f>IF(AND(O1504&gt;0,O1504&lt;366),+'PL2'!$N$2+1,IF(AND(O1504&gt;365,O1504&lt;731),+'PL2'!$O$2+1,IF(AND(O1504&gt;730,O1504&lt;1096),+'PL2'!$P$2+1,IF(AND(O1504&gt;1095,O1504&lt;1461),+'PL2'!$Q$2+1,IF(AND(O1504&gt;1460,O1504&lt;1826),+'PL2'!$R$2+1,IF(AND(O1504&gt;1825,O1504&lt;2190),+'PL2'!$S$2+1,0))))))</f>
        <v>0</v>
      </c>
      <c r="N1504" s="70">
        <f t="shared" si="75"/>
        <v>-1</v>
      </c>
      <c r="O1504" s="19" t="str">
        <f>IF(A1504&gt;'PL2'!$C$2+553,IF(A1504='PL2'!$C$2+554,1,O1503+1), "")</f>
        <v/>
      </c>
    </row>
    <row r="1505" spans="1:15" x14ac:dyDescent="0.55000000000000004">
      <c r="A1505">
        <v>1503</v>
      </c>
      <c r="B1505" s="2">
        <v>41325</v>
      </c>
      <c r="C1505">
        <v>4.7400001436471939E-2</v>
      </c>
      <c r="D1505">
        <v>30.127799987792969</v>
      </c>
      <c r="E1505">
        <v>4874.919921875</v>
      </c>
      <c r="F1505" s="20">
        <f t="shared" si="76"/>
        <v>7.6697007877503482</v>
      </c>
      <c r="G1505">
        <v>29.645000457763668</v>
      </c>
      <c r="H1505">
        <v>227.36799621582031</v>
      </c>
      <c r="I1505" s="19">
        <f t="shared" si="77"/>
        <v>144517.00331554559</v>
      </c>
      <c r="K1505" s="70">
        <f t="shared" si="74"/>
        <v>-1</v>
      </c>
      <c r="L1505" s="3">
        <f>IF(AND(O1505&gt;0,O1505&lt;366),+'PL2'!$N$3+1,IF(AND(O1505&gt;365,O1505&lt;731),+'PL2'!$O$3+1,IF(AND(O1505&gt;730,O1505&lt;1096),+'PL2'!$P$3+1,IF(AND(O1505&gt;1095,O1505&lt;1461),+'PL2'!$Q$3+1,IF(AND(O1505&gt;1460,O1505&lt;3000),+'PL2'!$R$3+1,0)))))</f>
        <v>0</v>
      </c>
      <c r="M1505" s="3">
        <f>IF(AND(O1505&gt;0,O1505&lt;366),+'PL2'!$N$2+1,IF(AND(O1505&gt;365,O1505&lt;731),+'PL2'!$O$2+1,IF(AND(O1505&gt;730,O1505&lt;1096),+'PL2'!$P$2+1,IF(AND(O1505&gt;1095,O1505&lt;1461),+'PL2'!$Q$2+1,IF(AND(O1505&gt;1460,O1505&lt;1826),+'PL2'!$R$2+1,IF(AND(O1505&gt;1825,O1505&lt;2190),+'PL2'!$S$2+1,0))))))</f>
        <v>0</v>
      </c>
      <c r="N1505" s="70">
        <f t="shared" si="75"/>
        <v>-1</v>
      </c>
      <c r="O1505" s="19" t="str">
        <f>IF(A1505&gt;'PL2'!$C$2+553,IF(A1505='PL2'!$C$2+554,1,O1504+1), "")</f>
        <v/>
      </c>
    </row>
    <row r="1506" spans="1:15" x14ac:dyDescent="0.55000000000000004">
      <c r="A1506">
        <v>1504</v>
      </c>
      <c r="B1506" s="2">
        <v>41326</v>
      </c>
      <c r="C1506">
        <v>4.7499999403953552E-2</v>
      </c>
      <c r="D1506">
        <v>35.754100799560547</v>
      </c>
      <c r="E1506">
        <v>4451.490234375</v>
      </c>
      <c r="F1506" s="20">
        <f t="shared" si="76"/>
        <v>5.9138890015691974</v>
      </c>
      <c r="G1506">
        <v>29.747699737548832</v>
      </c>
      <c r="H1506">
        <v>175.92500305175781</v>
      </c>
      <c r="I1506" s="19">
        <f t="shared" si="77"/>
        <v>132421.59487681839</v>
      </c>
      <c r="K1506" s="70">
        <f t="shared" si="74"/>
        <v>-1</v>
      </c>
      <c r="L1506" s="3">
        <f>IF(AND(O1506&gt;0,O1506&lt;366),+'PL2'!$N$3+1,IF(AND(O1506&gt;365,O1506&lt;731),+'PL2'!$O$3+1,IF(AND(O1506&gt;730,O1506&lt;1096),+'PL2'!$P$3+1,IF(AND(O1506&gt;1095,O1506&lt;1461),+'PL2'!$Q$3+1,IF(AND(O1506&gt;1460,O1506&lt;3000),+'PL2'!$R$3+1,0)))))</f>
        <v>0</v>
      </c>
      <c r="M1506" s="3">
        <f>IF(AND(O1506&gt;0,O1506&lt;366),+'PL2'!$N$2+1,IF(AND(O1506&gt;365,O1506&lt;731),+'PL2'!$O$2+1,IF(AND(O1506&gt;730,O1506&lt;1096),+'PL2'!$P$2+1,IF(AND(O1506&gt;1095,O1506&lt;1461),+'PL2'!$Q$2+1,IF(AND(O1506&gt;1460,O1506&lt;1826),+'PL2'!$R$2+1,IF(AND(O1506&gt;1825,O1506&lt;2190),+'PL2'!$S$2+1,0))))))</f>
        <v>0</v>
      </c>
      <c r="N1506" s="70">
        <f t="shared" si="75"/>
        <v>-1</v>
      </c>
      <c r="O1506" s="19" t="str">
        <f>IF(A1506&gt;'PL2'!$C$2+553,IF(A1506='PL2'!$C$2+554,1,O1505+1), "")</f>
        <v/>
      </c>
    </row>
    <row r="1507" spans="1:15" x14ac:dyDescent="0.55000000000000004">
      <c r="A1507">
        <v>1505</v>
      </c>
      <c r="B1507" s="2">
        <v>41327</v>
      </c>
      <c r="C1507">
        <v>4.7499999403953552E-2</v>
      </c>
      <c r="D1507">
        <v>35.754100799560547</v>
      </c>
      <c r="E1507">
        <v>4303.25</v>
      </c>
      <c r="F1507" s="20">
        <f t="shared" si="76"/>
        <v>5.7169490453966461</v>
      </c>
      <c r="G1507">
        <v>30.24539947509766</v>
      </c>
      <c r="H1507">
        <v>172.91099548339841</v>
      </c>
      <c r="I1507" s="19">
        <f t="shared" si="77"/>
        <v>130153.515291214</v>
      </c>
      <c r="K1507" s="70">
        <f t="shared" si="74"/>
        <v>-1</v>
      </c>
      <c r="L1507" s="3">
        <f>IF(AND(O1507&gt;0,O1507&lt;366),+'PL2'!$N$3+1,IF(AND(O1507&gt;365,O1507&lt;731),+'PL2'!$O$3+1,IF(AND(O1507&gt;730,O1507&lt;1096),+'PL2'!$P$3+1,IF(AND(O1507&gt;1095,O1507&lt;1461),+'PL2'!$Q$3+1,IF(AND(O1507&gt;1460,O1507&lt;3000),+'PL2'!$R$3+1,0)))))</f>
        <v>0</v>
      </c>
      <c r="M1507" s="3">
        <f>IF(AND(O1507&gt;0,O1507&lt;366),+'PL2'!$N$2+1,IF(AND(O1507&gt;365,O1507&lt;731),+'PL2'!$O$2+1,IF(AND(O1507&gt;730,O1507&lt;1096),+'PL2'!$P$2+1,IF(AND(O1507&gt;1095,O1507&lt;1461),+'PL2'!$Q$2+1,IF(AND(O1507&gt;1460,O1507&lt;1826),+'PL2'!$R$2+1,IF(AND(O1507&gt;1825,O1507&lt;2190),+'PL2'!$S$2+1,0))))))</f>
        <v>0</v>
      </c>
      <c r="N1507" s="70">
        <f t="shared" si="75"/>
        <v>-1</v>
      </c>
      <c r="O1507" s="19" t="str">
        <f>IF(A1507&gt;'PL2'!$C$2+553,IF(A1507='PL2'!$C$2+554,1,O1506+1), "")</f>
        <v/>
      </c>
    </row>
    <row r="1508" spans="1:15" x14ac:dyDescent="0.55000000000000004">
      <c r="A1508">
        <v>1506</v>
      </c>
      <c r="B1508" s="2">
        <v>41328</v>
      </c>
      <c r="C1508">
        <v>4.7499999403953552E-2</v>
      </c>
      <c r="D1508">
        <v>29.401800155639648</v>
      </c>
      <c r="E1508">
        <v>4148.18017578125</v>
      </c>
      <c r="F1508" s="20">
        <f t="shared" si="76"/>
        <v>6.7015813601231748</v>
      </c>
      <c r="G1508">
        <v>29.79999923706055</v>
      </c>
      <c r="H1508">
        <v>199.7070007324219</v>
      </c>
      <c r="I1508" s="19">
        <f t="shared" si="77"/>
        <v>123615.76607347095</v>
      </c>
      <c r="K1508" s="70">
        <f t="shared" si="74"/>
        <v>-1</v>
      </c>
      <c r="L1508" s="3">
        <f>IF(AND(O1508&gt;0,O1508&lt;366),+'PL2'!$N$3+1,IF(AND(O1508&gt;365,O1508&lt;731),+'PL2'!$O$3+1,IF(AND(O1508&gt;730,O1508&lt;1096),+'PL2'!$P$3+1,IF(AND(O1508&gt;1095,O1508&lt;1461),+'PL2'!$Q$3+1,IF(AND(O1508&gt;1460,O1508&lt;3000),+'PL2'!$R$3+1,0)))))</f>
        <v>0</v>
      </c>
      <c r="M1508" s="3">
        <f>IF(AND(O1508&gt;0,O1508&lt;366),+'PL2'!$N$2+1,IF(AND(O1508&gt;365,O1508&lt;731),+'PL2'!$O$2+1,IF(AND(O1508&gt;730,O1508&lt;1096),+'PL2'!$P$2+1,IF(AND(O1508&gt;1095,O1508&lt;1461),+'PL2'!$Q$2+1,IF(AND(O1508&gt;1460,O1508&lt;1826),+'PL2'!$R$2+1,IF(AND(O1508&gt;1825,O1508&lt;2190),+'PL2'!$S$2+1,0))))))</f>
        <v>0</v>
      </c>
      <c r="N1508" s="70">
        <f t="shared" si="75"/>
        <v>-1</v>
      </c>
      <c r="O1508" s="19" t="str">
        <f>IF(A1508&gt;'PL2'!$C$2+553,IF(A1508='PL2'!$C$2+554,1,O1507+1), "")</f>
        <v/>
      </c>
    </row>
    <row r="1509" spans="1:15" x14ac:dyDescent="0.55000000000000004">
      <c r="A1509">
        <v>1507</v>
      </c>
      <c r="B1509" s="2">
        <v>41329</v>
      </c>
      <c r="C1509">
        <v>4.7600001096725457E-2</v>
      </c>
      <c r="D1509">
        <v>29.401800155639648</v>
      </c>
      <c r="E1509">
        <v>3945.02001953125</v>
      </c>
      <c r="F1509" s="20">
        <f t="shared" si="76"/>
        <v>6.3867843554562826</v>
      </c>
      <c r="G1509">
        <v>29.889999389648441</v>
      </c>
      <c r="H1509">
        <v>190.9010009765625</v>
      </c>
      <c r="I1509" s="19">
        <f t="shared" si="77"/>
        <v>117916.64597593994</v>
      </c>
      <c r="K1509" s="70">
        <f t="shared" si="74"/>
        <v>-1</v>
      </c>
      <c r="L1509" s="3">
        <f>IF(AND(O1509&gt;0,O1509&lt;366),+'PL2'!$N$3+1,IF(AND(O1509&gt;365,O1509&lt;731),+'PL2'!$O$3+1,IF(AND(O1509&gt;730,O1509&lt;1096),+'PL2'!$P$3+1,IF(AND(O1509&gt;1095,O1509&lt;1461),+'PL2'!$Q$3+1,IF(AND(O1509&gt;1460,O1509&lt;3000),+'PL2'!$R$3+1,0)))))</f>
        <v>0</v>
      </c>
      <c r="M1509" s="3">
        <f>IF(AND(O1509&gt;0,O1509&lt;366),+'PL2'!$N$2+1,IF(AND(O1509&gt;365,O1509&lt;731),+'PL2'!$O$2+1,IF(AND(O1509&gt;730,O1509&lt;1096),+'PL2'!$P$2+1,IF(AND(O1509&gt;1095,O1509&lt;1461),+'PL2'!$Q$2+1,IF(AND(O1509&gt;1460,O1509&lt;1826),+'PL2'!$R$2+1,IF(AND(O1509&gt;1825,O1509&lt;2190),+'PL2'!$S$2+1,0))))))</f>
        <v>0</v>
      </c>
      <c r="N1509" s="70">
        <f t="shared" si="75"/>
        <v>-1</v>
      </c>
      <c r="O1509" s="19" t="str">
        <f>IF(A1509&gt;'PL2'!$C$2+553,IF(A1509='PL2'!$C$2+554,1,O1508+1), "")</f>
        <v/>
      </c>
    </row>
    <row r="1510" spans="1:15" x14ac:dyDescent="0.55000000000000004">
      <c r="A1510">
        <v>1508</v>
      </c>
      <c r="B1510" s="2">
        <v>41330</v>
      </c>
      <c r="C1510">
        <v>4.7600001096725457E-2</v>
      </c>
      <c r="D1510">
        <v>35.391101837158203</v>
      </c>
      <c r="E1510">
        <v>5166.6298828125</v>
      </c>
      <c r="F1510" s="20">
        <f t="shared" si="76"/>
        <v>6.9489666984608665</v>
      </c>
      <c r="G1510">
        <v>30.39999961853027</v>
      </c>
      <c r="H1510">
        <v>211.2489929199219</v>
      </c>
      <c r="I1510" s="19">
        <f t="shared" si="77"/>
        <v>157065.54646658708</v>
      </c>
      <c r="K1510" s="70">
        <f t="shared" si="74"/>
        <v>-1</v>
      </c>
      <c r="L1510" s="3">
        <f>IF(AND(O1510&gt;0,O1510&lt;366),+'PL2'!$N$3+1,IF(AND(O1510&gt;365,O1510&lt;731),+'PL2'!$O$3+1,IF(AND(O1510&gt;730,O1510&lt;1096),+'PL2'!$P$3+1,IF(AND(O1510&gt;1095,O1510&lt;1461),+'PL2'!$Q$3+1,IF(AND(O1510&gt;1460,O1510&lt;3000),+'PL2'!$R$3+1,0)))))</f>
        <v>0</v>
      </c>
      <c r="M1510" s="3">
        <f>IF(AND(O1510&gt;0,O1510&lt;366),+'PL2'!$N$2+1,IF(AND(O1510&gt;365,O1510&lt;731),+'PL2'!$O$2+1,IF(AND(O1510&gt;730,O1510&lt;1096),+'PL2'!$P$2+1,IF(AND(O1510&gt;1095,O1510&lt;1461),+'PL2'!$Q$2+1,IF(AND(O1510&gt;1460,O1510&lt;1826),+'PL2'!$R$2+1,IF(AND(O1510&gt;1825,O1510&lt;2190),+'PL2'!$S$2+1,0))))))</f>
        <v>0</v>
      </c>
      <c r="N1510" s="70">
        <f t="shared" si="75"/>
        <v>-1</v>
      </c>
      <c r="O1510" s="19" t="str">
        <f>IF(A1510&gt;'PL2'!$C$2+553,IF(A1510='PL2'!$C$2+554,1,O1509+1), "")</f>
        <v/>
      </c>
    </row>
    <row r="1511" spans="1:15" x14ac:dyDescent="0.55000000000000004">
      <c r="A1511">
        <v>1509</v>
      </c>
      <c r="B1511" s="2">
        <v>41331</v>
      </c>
      <c r="C1511">
        <v>4.7600001096725457E-2</v>
      </c>
      <c r="D1511">
        <v>35.391101837158203</v>
      </c>
      <c r="E1511">
        <v>4206.919921875</v>
      </c>
      <c r="F1511" s="20">
        <f t="shared" si="76"/>
        <v>5.6581847554923597</v>
      </c>
      <c r="G1511">
        <v>31.10000038146973</v>
      </c>
      <c r="H1511">
        <v>175.9700012207031</v>
      </c>
      <c r="I1511" s="19">
        <f t="shared" si="77"/>
        <v>130835.21117512511</v>
      </c>
      <c r="K1511" s="70">
        <f t="shared" si="74"/>
        <v>-1</v>
      </c>
      <c r="L1511" s="3">
        <f>IF(AND(O1511&gt;0,O1511&lt;366),+'PL2'!$N$3+1,IF(AND(O1511&gt;365,O1511&lt;731),+'PL2'!$O$3+1,IF(AND(O1511&gt;730,O1511&lt;1096),+'PL2'!$P$3+1,IF(AND(O1511&gt;1095,O1511&lt;1461),+'PL2'!$Q$3+1,IF(AND(O1511&gt;1460,O1511&lt;3000),+'PL2'!$R$3+1,0)))))</f>
        <v>0</v>
      </c>
      <c r="M1511" s="3">
        <f>IF(AND(O1511&gt;0,O1511&lt;366),+'PL2'!$N$2+1,IF(AND(O1511&gt;365,O1511&lt;731),+'PL2'!$O$2+1,IF(AND(O1511&gt;730,O1511&lt;1096),+'PL2'!$P$2+1,IF(AND(O1511&gt;1095,O1511&lt;1461),+'PL2'!$Q$2+1,IF(AND(O1511&gt;1460,O1511&lt;1826),+'PL2'!$R$2+1,IF(AND(O1511&gt;1825,O1511&lt;2190),+'PL2'!$S$2+1,0))))))</f>
        <v>0</v>
      </c>
      <c r="N1511" s="70">
        <f t="shared" si="75"/>
        <v>-1</v>
      </c>
      <c r="O1511" s="19" t="str">
        <f>IF(A1511&gt;'PL2'!$C$2+553,IF(A1511='PL2'!$C$2+554,1,O1510+1), "")</f>
        <v/>
      </c>
    </row>
    <row r="1512" spans="1:15" x14ac:dyDescent="0.55000000000000004">
      <c r="A1512">
        <v>1510</v>
      </c>
      <c r="B1512" s="2">
        <v>41332</v>
      </c>
      <c r="C1512">
        <v>4.7699999064207077E-2</v>
      </c>
      <c r="D1512">
        <v>36.842998504638672</v>
      </c>
      <c r="E1512">
        <v>4879.5400390625</v>
      </c>
      <c r="F1512" s="20">
        <f t="shared" si="76"/>
        <v>6.3174569048102205</v>
      </c>
      <c r="G1512">
        <v>30.901199340820309</v>
      </c>
      <c r="H1512">
        <v>195.21699523925781</v>
      </c>
      <c r="I1512" s="19">
        <f t="shared" si="77"/>
        <v>150783.63943858442</v>
      </c>
      <c r="K1512" s="70">
        <f t="shared" si="74"/>
        <v>-1</v>
      </c>
      <c r="L1512" s="3">
        <f>IF(AND(O1512&gt;0,O1512&lt;366),+'PL2'!$N$3+1,IF(AND(O1512&gt;365,O1512&lt;731),+'PL2'!$O$3+1,IF(AND(O1512&gt;730,O1512&lt;1096),+'PL2'!$P$3+1,IF(AND(O1512&gt;1095,O1512&lt;1461),+'PL2'!$Q$3+1,IF(AND(O1512&gt;1460,O1512&lt;3000),+'PL2'!$R$3+1,0)))))</f>
        <v>0</v>
      </c>
      <c r="M1512" s="3">
        <f>IF(AND(O1512&gt;0,O1512&lt;366),+'PL2'!$N$2+1,IF(AND(O1512&gt;365,O1512&lt;731),+'PL2'!$O$2+1,IF(AND(O1512&gt;730,O1512&lt;1096),+'PL2'!$P$2+1,IF(AND(O1512&gt;1095,O1512&lt;1461),+'PL2'!$Q$2+1,IF(AND(O1512&gt;1460,O1512&lt;1826),+'PL2'!$R$2+1,IF(AND(O1512&gt;1825,O1512&lt;2190),+'PL2'!$S$2+1,0))))))</f>
        <v>0</v>
      </c>
      <c r="N1512" s="70">
        <f t="shared" si="75"/>
        <v>-1</v>
      </c>
      <c r="O1512" s="19" t="str">
        <f>IF(A1512&gt;'PL2'!$C$2+553,IF(A1512='PL2'!$C$2+554,1,O1511+1), "")</f>
        <v/>
      </c>
    </row>
    <row r="1513" spans="1:15" x14ac:dyDescent="0.55000000000000004">
      <c r="A1513">
        <v>1511</v>
      </c>
      <c r="B1513" s="2">
        <v>41333</v>
      </c>
      <c r="C1513">
        <v>4.7699999064207077E-2</v>
      </c>
      <c r="D1513">
        <v>36.842998504638672</v>
      </c>
      <c r="E1513">
        <v>4260.7099609375</v>
      </c>
      <c r="F1513" s="20">
        <f t="shared" si="76"/>
        <v>5.516268202871391</v>
      </c>
      <c r="G1513">
        <v>33.380001068115227</v>
      </c>
      <c r="H1513">
        <v>184.13299560546881</v>
      </c>
      <c r="I1513" s="19">
        <f t="shared" si="77"/>
        <v>142222.50304702294</v>
      </c>
      <c r="K1513" s="70">
        <f t="shared" si="74"/>
        <v>-1</v>
      </c>
      <c r="L1513" s="3">
        <f>IF(AND(O1513&gt;0,O1513&lt;366),+'PL2'!$N$3+1,IF(AND(O1513&gt;365,O1513&lt;731),+'PL2'!$O$3+1,IF(AND(O1513&gt;730,O1513&lt;1096),+'PL2'!$P$3+1,IF(AND(O1513&gt;1095,O1513&lt;1461),+'PL2'!$Q$3+1,IF(AND(O1513&gt;1460,O1513&lt;3000),+'PL2'!$R$3+1,0)))))</f>
        <v>0</v>
      </c>
      <c r="M1513" s="3">
        <f>IF(AND(O1513&gt;0,O1513&lt;366),+'PL2'!$N$2+1,IF(AND(O1513&gt;365,O1513&lt;731),+'PL2'!$O$2+1,IF(AND(O1513&gt;730,O1513&lt;1096),+'PL2'!$P$2+1,IF(AND(O1513&gt;1095,O1513&lt;1461),+'PL2'!$Q$2+1,IF(AND(O1513&gt;1460,O1513&lt;1826),+'PL2'!$R$2+1,IF(AND(O1513&gt;1825,O1513&lt;2190),+'PL2'!$S$2+1,0))))))</f>
        <v>0</v>
      </c>
      <c r="N1513" s="70">
        <f t="shared" si="75"/>
        <v>-1</v>
      </c>
      <c r="O1513" s="19" t="str">
        <f>IF(A1513&gt;'PL2'!$C$2+553,IF(A1513='PL2'!$C$2+554,1,O1512+1), "")</f>
        <v/>
      </c>
    </row>
    <row r="1514" spans="1:15" x14ac:dyDescent="0.55000000000000004">
      <c r="A1514">
        <v>1512</v>
      </c>
      <c r="B1514" s="2">
        <v>41334</v>
      </c>
      <c r="C1514">
        <v>4.7699999064207077E-2</v>
      </c>
      <c r="D1514">
        <v>34.306301116943359</v>
      </c>
      <c r="E1514">
        <v>3868.010009765625</v>
      </c>
      <c r="F1514" s="20">
        <f t="shared" si="76"/>
        <v>5.3781395207028062</v>
      </c>
      <c r="G1514">
        <v>34.5</v>
      </c>
      <c r="H1514">
        <v>185.54600524902341</v>
      </c>
      <c r="I1514" s="19">
        <f t="shared" si="77"/>
        <v>133446.34533691406</v>
      </c>
      <c r="K1514" s="70">
        <f t="shared" si="74"/>
        <v>-1</v>
      </c>
      <c r="L1514" s="3">
        <f>IF(AND(O1514&gt;0,O1514&lt;366),+'PL2'!$N$3+1,IF(AND(O1514&gt;365,O1514&lt;731),+'PL2'!$O$3+1,IF(AND(O1514&gt;730,O1514&lt;1096),+'PL2'!$P$3+1,IF(AND(O1514&gt;1095,O1514&lt;1461),+'PL2'!$Q$3+1,IF(AND(O1514&gt;1460,O1514&lt;3000),+'PL2'!$R$3+1,0)))))</f>
        <v>0</v>
      </c>
      <c r="M1514" s="3">
        <f>IF(AND(O1514&gt;0,O1514&lt;366),+'PL2'!$N$2+1,IF(AND(O1514&gt;365,O1514&lt;731),+'PL2'!$O$2+1,IF(AND(O1514&gt;730,O1514&lt;1096),+'PL2'!$P$2+1,IF(AND(O1514&gt;1095,O1514&lt;1461),+'PL2'!$Q$2+1,IF(AND(O1514&gt;1460,O1514&lt;1826),+'PL2'!$R$2+1,IF(AND(O1514&gt;1825,O1514&lt;2190),+'PL2'!$S$2+1,0))))))</f>
        <v>0</v>
      </c>
      <c r="N1514" s="70">
        <f t="shared" si="75"/>
        <v>-1</v>
      </c>
      <c r="O1514" s="19" t="str">
        <f>IF(A1514&gt;'PL2'!$C$2+553,IF(A1514='PL2'!$C$2+554,1,O1513+1), "")</f>
        <v/>
      </c>
    </row>
    <row r="1515" spans="1:15" x14ac:dyDescent="0.55000000000000004">
      <c r="A1515">
        <v>1513</v>
      </c>
      <c r="B1515" s="2">
        <v>41335</v>
      </c>
      <c r="C1515">
        <v>4.7800000756978989E-2</v>
      </c>
      <c r="D1515">
        <v>34.306301116943359</v>
      </c>
      <c r="E1515">
        <v>3676.159912109375</v>
      </c>
      <c r="F1515" s="20">
        <f t="shared" si="76"/>
        <v>5.1221041284109265</v>
      </c>
      <c r="G1515">
        <v>34.25</v>
      </c>
      <c r="H1515">
        <v>175.4320068359375</v>
      </c>
      <c r="I1515" s="19">
        <f t="shared" si="77"/>
        <v>125908.47698974609</v>
      </c>
      <c r="K1515" s="70">
        <f t="shared" si="74"/>
        <v>-1</v>
      </c>
      <c r="L1515" s="3">
        <f>IF(AND(O1515&gt;0,O1515&lt;366),+'PL2'!$N$3+1,IF(AND(O1515&gt;365,O1515&lt;731),+'PL2'!$O$3+1,IF(AND(O1515&gt;730,O1515&lt;1096),+'PL2'!$P$3+1,IF(AND(O1515&gt;1095,O1515&lt;1461),+'PL2'!$Q$3+1,IF(AND(O1515&gt;1460,O1515&lt;3000),+'PL2'!$R$3+1,0)))))</f>
        <v>0</v>
      </c>
      <c r="M1515" s="3">
        <f>IF(AND(O1515&gt;0,O1515&lt;366),+'PL2'!$N$2+1,IF(AND(O1515&gt;365,O1515&lt;731),+'PL2'!$O$2+1,IF(AND(O1515&gt;730,O1515&lt;1096),+'PL2'!$P$2+1,IF(AND(O1515&gt;1095,O1515&lt;1461),+'PL2'!$Q$2+1,IF(AND(O1515&gt;1460,O1515&lt;1826),+'PL2'!$R$2+1,IF(AND(O1515&gt;1825,O1515&lt;2190),+'PL2'!$S$2+1,0))))))</f>
        <v>0</v>
      </c>
      <c r="N1515" s="70">
        <f t="shared" si="75"/>
        <v>-1</v>
      </c>
      <c r="O1515" s="19" t="str">
        <f>IF(A1515&gt;'PL2'!$C$2+553,IF(A1515='PL2'!$C$2+554,1,O1514+1), "")</f>
        <v/>
      </c>
    </row>
    <row r="1516" spans="1:15" x14ac:dyDescent="0.55000000000000004">
      <c r="A1516">
        <v>1514</v>
      </c>
      <c r="B1516" s="2">
        <v>41336</v>
      </c>
      <c r="C1516">
        <v>4.7800000756978989E-2</v>
      </c>
      <c r="D1516">
        <v>33.003501892089837</v>
      </c>
      <c r="E1516">
        <v>4069.969970703125</v>
      </c>
      <c r="F1516" s="20">
        <f t="shared" si="76"/>
        <v>5.8946644000562527</v>
      </c>
      <c r="G1516">
        <v>34.5</v>
      </c>
      <c r="H1516">
        <v>203.3659973144531</v>
      </c>
      <c r="I1516" s="19">
        <f t="shared" si="77"/>
        <v>140413.96398925781</v>
      </c>
      <c r="K1516" s="70">
        <f t="shared" si="74"/>
        <v>-1</v>
      </c>
      <c r="L1516" s="3">
        <f>IF(AND(O1516&gt;0,O1516&lt;366),+'PL2'!$N$3+1,IF(AND(O1516&gt;365,O1516&lt;731),+'PL2'!$O$3+1,IF(AND(O1516&gt;730,O1516&lt;1096),+'PL2'!$P$3+1,IF(AND(O1516&gt;1095,O1516&lt;1461),+'PL2'!$Q$3+1,IF(AND(O1516&gt;1460,O1516&lt;3000),+'PL2'!$R$3+1,0)))))</f>
        <v>0</v>
      </c>
      <c r="M1516" s="3">
        <f>IF(AND(O1516&gt;0,O1516&lt;366),+'PL2'!$N$2+1,IF(AND(O1516&gt;365,O1516&lt;731),+'PL2'!$O$2+1,IF(AND(O1516&gt;730,O1516&lt;1096),+'PL2'!$P$2+1,IF(AND(O1516&gt;1095,O1516&lt;1461),+'PL2'!$Q$2+1,IF(AND(O1516&gt;1460,O1516&lt;1826),+'PL2'!$R$2+1,IF(AND(O1516&gt;1825,O1516&lt;2190),+'PL2'!$S$2+1,0))))))</f>
        <v>0</v>
      </c>
      <c r="N1516" s="70">
        <f t="shared" si="75"/>
        <v>-1</v>
      </c>
      <c r="O1516" s="19" t="str">
        <f>IF(A1516&gt;'PL2'!$C$2+553,IF(A1516='PL2'!$C$2+554,1,O1515+1), "")</f>
        <v/>
      </c>
    </row>
    <row r="1517" spans="1:15" x14ac:dyDescent="0.55000000000000004">
      <c r="A1517">
        <v>1515</v>
      </c>
      <c r="B1517" s="2">
        <v>41337</v>
      </c>
      <c r="C1517">
        <v>4.7800000756978989E-2</v>
      </c>
      <c r="D1517">
        <v>33.003501892089837</v>
      </c>
      <c r="E1517">
        <v>4530.240234375</v>
      </c>
      <c r="F1517" s="20">
        <f t="shared" si="76"/>
        <v>6.5612881730081662</v>
      </c>
      <c r="G1517">
        <v>36.152000427246087</v>
      </c>
      <c r="H1517">
        <v>237.20399475097659</v>
      </c>
      <c r="I1517" s="19">
        <f t="shared" si="77"/>
        <v>163777.24688865241</v>
      </c>
      <c r="K1517" s="70">
        <f t="shared" ref="K1517:K1580" si="78">+L1517^(0.00273972602739726)-1</f>
        <v>-1</v>
      </c>
      <c r="L1517" s="3">
        <f>IF(AND(O1517&gt;0,O1517&lt;366),+'PL2'!$N$3+1,IF(AND(O1517&gt;365,O1517&lt;731),+'PL2'!$O$3+1,IF(AND(O1517&gt;730,O1517&lt;1096),+'PL2'!$P$3+1,IF(AND(O1517&gt;1095,O1517&lt;1461),+'PL2'!$Q$3+1,IF(AND(O1517&gt;1460,O1517&lt;3000),+'PL2'!$R$3+1,0)))))</f>
        <v>0</v>
      </c>
      <c r="M1517" s="3">
        <f>IF(AND(O1517&gt;0,O1517&lt;366),+'PL2'!$N$2+1,IF(AND(O1517&gt;365,O1517&lt;731),+'PL2'!$O$2+1,IF(AND(O1517&gt;730,O1517&lt;1096),+'PL2'!$P$2+1,IF(AND(O1517&gt;1095,O1517&lt;1461),+'PL2'!$Q$2+1,IF(AND(O1517&gt;1460,O1517&lt;1826),+'PL2'!$R$2+1,IF(AND(O1517&gt;1825,O1517&lt;2190),+'PL2'!$S$2+1,0))))))</f>
        <v>0</v>
      </c>
      <c r="N1517" s="70">
        <f t="shared" ref="N1517:N1580" si="79">+M1517^(0.00273972602739726)-1</f>
        <v>-1</v>
      </c>
      <c r="O1517" s="19" t="str">
        <f>IF(A1517&gt;'PL2'!$C$2+553,IF(A1517='PL2'!$C$2+554,1,O1516+1), "")</f>
        <v/>
      </c>
    </row>
    <row r="1518" spans="1:15" x14ac:dyDescent="0.55000000000000004">
      <c r="A1518">
        <v>1516</v>
      </c>
      <c r="B1518" s="2">
        <v>41338</v>
      </c>
      <c r="C1518">
        <v>4.7899998724460602E-2</v>
      </c>
      <c r="D1518">
        <v>32.569198608398438</v>
      </c>
      <c r="E1518">
        <v>3526.389892578125</v>
      </c>
      <c r="F1518" s="20">
        <f t="shared" si="76"/>
        <v>5.1863134057245741</v>
      </c>
      <c r="G1518">
        <v>40.330001831054688</v>
      </c>
      <c r="H1518">
        <v>209.16400146484381</v>
      </c>
      <c r="I1518" s="19">
        <f t="shared" si="77"/>
        <v>142219.31082468852</v>
      </c>
      <c r="K1518" s="70">
        <f t="shared" si="78"/>
        <v>-1</v>
      </c>
      <c r="L1518" s="3">
        <f>IF(AND(O1518&gt;0,O1518&lt;366),+'PL2'!$N$3+1,IF(AND(O1518&gt;365,O1518&lt;731),+'PL2'!$O$3+1,IF(AND(O1518&gt;730,O1518&lt;1096),+'PL2'!$P$3+1,IF(AND(O1518&gt;1095,O1518&lt;1461),+'PL2'!$Q$3+1,IF(AND(O1518&gt;1460,O1518&lt;3000),+'PL2'!$R$3+1,0)))))</f>
        <v>0</v>
      </c>
      <c r="M1518" s="3">
        <f>IF(AND(O1518&gt;0,O1518&lt;366),+'PL2'!$N$2+1,IF(AND(O1518&gt;365,O1518&lt;731),+'PL2'!$O$2+1,IF(AND(O1518&gt;730,O1518&lt;1096),+'PL2'!$P$2+1,IF(AND(O1518&gt;1095,O1518&lt;1461),+'PL2'!$Q$2+1,IF(AND(O1518&gt;1460,O1518&lt;1826),+'PL2'!$R$2+1,IF(AND(O1518&gt;1825,O1518&lt;2190),+'PL2'!$S$2+1,0))))))</f>
        <v>0</v>
      </c>
      <c r="N1518" s="70">
        <f t="shared" si="79"/>
        <v>-1</v>
      </c>
      <c r="O1518" s="19" t="str">
        <f>IF(A1518&gt;'PL2'!$C$2+553,IF(A1518='PL2'!$C$2+554,1,O1517+1), "")</f>
        <v/>
      </c>
    </row>
    <row r="1519" spans="1:15" x14ac:dyDescent="0.55000000000000004">
      <c r="A1519">
        <v>1517</v>
      </c>
      <c r="B1519" s="2">
        <v>41339</v>
      </c>
      <c r="C1519">
        <v>4.7899998724460602E-2</v>
      </c>
      <c r="D1519">
        <v>32.569198608398438</v>
      </c>
      <c r="E1519">
        <v>4032.27001953125</v>
      </c>
      <c r="F1519" s="20">
        <f t="shared" si="76"/>
        <v>5.9303187380982161</v>
      </c>
      <c r="G1519">
        <v>41.020099639892578</v>
      </c>
      <c r="H1519">
        <v>243.2619934082031</v>
      </c>
      <c r="I1519" s="19">
        <f t="shared" si="77"/>
        <v>165404.11797612347</v>
      </c>
      <c r="K1519" s="70">
        <f t="shared" si="78"/>
        <v>-1</v>
      </c>
      <c r="L1519" s="3">
        <f>IF(AND(O1519&gt;0,O1519&lt;366),+'PL2'!$N$3+1,IF(AND(O1519&gt;365,O1519&lt;731),+'PL2'!$O$3+1,IF(AND(O1519&gt;730,O1519&lt;1096),+'PL2'!$P$3+1,IF(AND(O1519&gt;1095,O1519&lt;1461),+'PL2'!$Q$3+1,IF(AND(O1519&gt;1460,O1519&lt;3000),+'PL2'!$R$3+1,0)))))</f>
        <v>0</v>
      </c>
      <c r="M1519" s="3">
        <f>IF(AND(O1519&gt;0,O1519&lt;366),+'PL2'!$N$2+1,IF(AND(O1519&gt;365,O1519&lt;731),+'PL2'!$O$2+1,IF(AND(O1519&gt;730,O1519&lt;1096),+'PL2'!$P$2+1,IF(AND(O1519&gt;1095,O1519&lt;1461),+'PL2'!$Q$2+1,IF(AND(O1519&gt;1460,O1519&lt;1826),+'PL2'!$R$2+1,IF(AND(O1519&gt;1825,O1519&lt;2190),+'PL2'!$S$2+1,0))))))</f>
        <v>0</v>
      </c>
      <c r="N1519" s="70">
        <f t="shared" si="79"/>
        <v>-1</v>
      </c>
      <c r="O1519" s="19" t="str">
        <f>IF(A1519&gt;'PL2'!$C$2+553,IF(A1519='PL2'!$C$2+554,1,O1518+1), "")</f>
        <v/>
      </c>
    </row>
    <row r="1520" spans="1:15" x14ac:dyDescent="0.55000000000000004">
      <c r="A1520">
        <v>1518</v>
      </c>
      <c r="B1520" s="2">
        <v>41340</v>
      </c>
      <c r="C1520">
        <v>4.7899998724460602E-2</v>
      </c>
      <c r="D1520">
        <v>33.003501892089837</v>
      </c>
      <c r="E1520">
        <v>4061.669921875</v>
      </c>
      <c r="F1520" s="20">
        <f t="shared" si="76"/>
        <v>5.8949497151277299</v>
      </c>
      <c r="G1520">
        <v>42</v>
      </c>
      <c r="H1520">
        <v>247.58799743652341</v>
      </c>
      <c r="I1520" s="19">
        <f t="shared" si="77"/>
        <v>170590.13671875</v>
      </c>
      <c r="K1520" s="70">
        <f t="shared" si="78"/>
        <v>-1</v>
      </c>
      <c r="L1520" s="3">
        <f>IF(AND(O1520&gt;0,O1520&lt;366),+'PL2'!$N$3+1,IF(AND(O1520&gt;365,O1520&lt;731),+'PL2'!$O$3+1,IF(AND(O1520&gt;730,O1520&lt;1096),+'PL2'!$P$3+1,IF(AND(O1520&gt;1095,O1520&lt;1461),+'PL2'!$Q$3+1,IF(AND(O1520&gt;1460,O1520&lt;3000),+'PL2'!$R$3+1,0)))))</f>
        <v>0</v>
      </c>
      <c r="M1520" s="3">
        <f>IF(AND(O1520&gt;0,O1520&lt;366),+'PL2'!$N$2+1,IF(AND(O1520&gt;365,O1520&lt;731),+'PL2'!$O$2+1,IF(AND(O1520&gt;730,O1520&lt;1096),+'PL2'!$P$2+1,IF(AND(O1520&gt;1095,O1520&lt;1461),+'PL2'!$Q$2+1,IF(AND(O1520&gt;1460,O1520&lt;1826),+'PL2'!$R$2+1,IF(AND(O1520&gt;1825,O1520&lt;2190),+'PL2'!$S$2+1,0))))))</f>
        <v>0</v>
      </c>
      <c r="N1520" s="70">
        <f t="shared" si="79"/>
        <v>-1</v>
      </c>
      <c r="O1520" s="19" t="str">
        <f>IF(A1520&gt;'PL2'!$C$2+553,IF(A1520='PL2'!$C$2+554,1,O1519+1), "")</f>
        <v/>
      </c>
    </row>
    <row r="1521" spans="1:15" x14ac:dyDescent="0.55000000000000004">
      <c r="A1521">
        <v>1519</v>
      </c>
      <c r="B1521" s="2">
        <v>41341</v>
      </c>
      <c r="C1521">
        <v>4.8000000417232513E-2</v>
      </c>
      <c r="D1521">
        <v>33.003501892089837</v>
      </c>
      <c r="E1521">
        <v>4047.6201171875</v>
      </c>
      <c r="F1521" s="20">
        <f t="shared" si="76"/>
        <v>5.886822796836733</v>
      </c>
      <c r="G1521">
        <v>44.180000305175781</v>
      </c>
      <c r="H1521">
        <v>260.07998657226563</v>
      </c>
      <c r="I1521" s="19">
        <f t="shared" si="77"/>
        <v>178823.85801257938</v>
      </c>
      <c r="K1521" s="70">
        <f t="shared" si="78"/>
        <v>-1</v>
      </c>
      <c r="L1521" s="3">
        <f>IF(AND(O1521&gt;0,O1521&lt;366),+'PL2'!$N$3+1,IF(AND(O1521&gt;365,O1521&lt;731),+'PL2'!$O$3+1,IF(AND(O1521&gt;730,O1521&lt;1096),+'PL2'!$P$3+1,IF(AND(O1521&gt;1095,O1521&lt;1461),+'PL2'!$Q$3+1,IF(AND(O1521&gt;1460,O1521&lt;3000),+'PL2'!$R$3+1,0)))))</f>
        <v>0</v>
      </c>
      <c r="M1521" s="3">
        <f>IF(AND(O1521&gt;0,O1521&lt;366),+'PL2'!$N$2+1,IF(AND(O1521&gt;365,O1521&lt;731),+'PL2'!$O$2+1,IF(AND(O1521&gt;730,O1521&lt;1096),+'PL2'!$P$2+1,IF(AND(O1521&gt;1095,O1521&lt;1461),+'PL2'!$Q$2+1,IF(AND(O1521&gt;1460,O1521&lt;1826),+'PL2'!$R$2+1,IF(AND(O1521&gt;1825,O1521&lt;2190),+'PL2'!$S$2+1,0))))))</f>
        <v>0</v>
      </c>
      <c r="N1521" s="70">
        <f t="shared" si="79"/>
        <v>-1</v>
      </c>
      <c r="O1521" s="19" t="str">
        <f>IF(A1521&gt;'PL2'!$C$2+553,IF(A1521='PL2'!$C$2+554,1,O1520+1), "")</f>
        <v/>
      </c>
    </row>
    <row r="1522" spans="1:15" x14ac:dyDescent="0.55000000000000004">
      <c r="A1522">
        <v>1520</v>
      </c>
      <c r="B1522" s="2">
        <v>41342</v>
      </c>
      <c r="C1522">
        <v>4.8000000417232513E-2</v>
      </c>
      <c r="D1522">
        <v>36.911800384521477</v>
      </c>
      <c r="E1522">
        <v>4277.1201171875</v>
      </c>
      <c r="F1522" s="20">
        <f t="shared" si="76"/>
        <v>5.5619548564649373</v>
      </c>
      <c r="G1522">
        <v>46.849998474121087</v>
      </c>
      <c r="H1522">
        <v>260.5780029296875</v>
      </c>
      <c r="I1522" s="19">
        <f t="shared" si="77"/>
        <v>200383.07096386698</v>
      </c>
      <c r="K1522" s="70">
        <f t="shared" si="78"/>
        <v>-1</v>
      </c>
      <c r="L1522" s="3">
        <f>IF(AND(O1522&gt;0,O1522&lt;366),+'PL2'!$N$3+1,IF(AND(O1522&gt;365,O1522&lt;731),+'PL2'!$O$3+1,IF(AND(O1522&gt;730,O1522&lt;1096),+'PL2'!$P$3+1,IF(AND(O1522&gt;1095,O1522&lt;1461),+'PL2'!$Q$3+1,IF(AND(O1522&gt;1460,O1522&lt;3000),+'PL2'!$R$3+1,0)))))</f>
        <v>0</v>
      </c>
      <c r="M1522" s="3">
        <f>IF(AND(O1522&gt;0,O1522&lt;366),+'PL2'!$N$2+1,IF(AND(O1522&gt;365,O1522&lt;731),+'PL2'!$O$2+1,IF(AND(O1522&gt;730,O1522&lt;1096),+'PL2'!$P$2+1,IF(AND(O1522&gt;1095,O1522&lt;1461),+'PL2'!$Q$2+1,IF(AND(O1522&gt;1460,O1522&lt;1826),+'PL2'!$R$2+1,IF(AND(O1522&gt;1825,O1522&lt;2190),+'PL2'!$S$2+1,0))))))</f>
        <v>0</v>
      </c>
      <c r="N1522" s="70">
        <f t="shared" si="79"/>
        <v>-1</v>
      </c>
      <c r="O1522" s="19" t="str">
        <f>IF(A1522&gt;'PL2'!$C$2+553,IF(A1522='PL2'!$C$2+554,1,O1521+1), "")</f>
        <v/>
      </c>
    </row>
    <row r="1523" spans="1:15" x14ac:dyDescent="0.55000000000000004">
      <c r="A1523">
        <v>1521</v>
      </c>
      <c r="B1523" s="2">
        <v>41343</v>
      </c>
      <c r="C1523">
        <v>4.8000000417232513E-2</v>
      </c>
      <c r="D1523">
        <v>36.911800384521477</v>
      </c>
      <c r="E1523">
        <v>4636.2998046875</v>
      </c>
      <c r="F1523" s="20">
        <f t="shared" si="76"/>
        <v>6.0290311022795713</v>
      </c>
      <c r="G1523">
        <v>46</v>
      </c>
      <c r="H1523">
        <v>277.33499145507813</v>
      </c>
      <c r="I1523" s="19">
        <f t="shared" si="77"/>
        <v>213269.791015625</v>
      </c>
      <c r="K1523" s="70">
        <f t="shared" si="78"/>
        <v>-1</v>
      </c>
      <c r="L1523" s="3">
        <f>IF(AND(O1523&gt;0,O1523&lt;366),+'PL2'!$N$3+1,IF(AND(O1523&gt;365,O1523&lt;731),+'PL2'!$O$3+1,IF(AND(O1523&gt;730,O1523&lt;1096),+'PL2'!$P$3+1,IF(AND(O1523&gt;1095,O1523&lt;1461),+'PL2'!$Q$3+1,IF(AND(O1523&gt;1460,O1523&lt;3000),+'PL2'!$R$3+1,0)))))</f>
        <v>0</v>
      </c>
      <c r="M1523" s="3">
        <f>IF(AND(O1523&gt;0,O1523&lt;366),+'PL2'!$N$2+1,IF(AND(O1523&gt;365,O1523&lt;731),+'PL2'!$O$2+1,IF(AND(O1523&gt;730,O1523&lt;1096),+'PL2'!$P$2+1,IF(AND(O1523&gt;1095,O1523&lt;1461),+'PL2'!$Q$2+1,IF(AND(O1523&gt;1460,O1523&lt;1826),+'PL2'!$R$2+1,IF(AND(O1523&gt;1825,O1523&lt;2190),+'PL2'!$S$2+1,0))))))</f>
        <v>0</v>
      </c>
      <c r="N1523" s="70">
        <f t="shared" si="79"/>
        <v>-1</v>
      </c>
      <c r="O1523" s="19" t="str">
        <f>IF(A1523&gt;'PL2'!$C$2+553,IF(A1523='PL2'!$C$2+554,1,O1522+1), "")</f>
        <v/>
      </c>
    </row>
    <row r="1524" spans="1:15" x14ac:dyDescent="0.55000000000000004">
      <c r="A1524">
        <v>1522</v>
      </c>
      <c r="B1524" s="2">
        <v>41344</v>
      </c>
      <c r="C1524">
        <v>4.8099998384714127E-2</v>
      </c>
      <c r="D1524">
        <v>40.385898590087891</v>
      </c>
      <c r="E1524">
        <v>4149.919921875</v>
      </c>
      <c r="F1524" s="20">
        <f t="shared" si="76"/>
        <v>4.9425950271630708</v>
      </c>
      <c r="G1524">
        <v>48.400001525878913</v>
      </c>
      <c r="H1524">
        <v>239.22200012207031</v>
      </c>
      <c r="I1524" s="19">
        <f t="shared" si="77"/>
        <v>200856.1305510253</v>
      </c>
      <c r="K1524" s="70">
        <f t="shared" si="78"/>
        <v>-1</v>
      </c>
      <c r="L1524" s="3">
        <f>IF(AND(O1524&gt;0,O1524&lt;366),+'PL2'!$N$3+1,IF(AND(O1524&gt;365,O1524&lt;731),+'PL2'!$O$3+1,IF(AND(O1524&gt;730,O1524&lt;1096),+'PL2'!$P$3+1,IF(AND(O1524&gt;1095,O1524&lt;1461),+'PL2'!$Q$3+1,IF(AND(O1524&gt;1460,O1524&lt;3000),+'PL2'!$R$3+1,0)))))</f>
        <v>0</v>
      </c>
      <c r="M1524" s="3">
        <f>IF(AND(O1524&gt;0,O1524&lt;366),+'PL2'!$N$2+1,IF(AND(O1524&gt;365,O1524&lt;731),+'PL2'!$O$2+1,IF(AND(O1524&gt;730,O1524&lt;1096),+'PL2'!$P$2+1,IF(AND(O1524&gt;1095,O1524&lt;1461),+'PL2'!$Q$2+1,IF(AND(O1524&gt;1460,O1524&lt;1826),+'PL2'!$R$2+1,IF(AND(O1524&gt;1825,O1524&lt;2190),+'PL2'!$S$2+1,0))))))</f>
        <v>0</v>
      </c>
      <c r="N1524" s="70">
        <f t="shared" si="79"/>
        <v>-1</v>
      </c>
      <c r="O1524" s="19" t="str">
        <f>IF(A1524&gt;'PL2'!$C$2+553,IF(A1524='PL2'!$C$2+554,1,O1523+1), "")</f>
        <v/>
      </c>
    </row>
    <row r="1525" spans="1:15" x14ac:dyDescent="0.55000000000000004">
      <c r="A1525">
        <v>1523</v>
      </c>
      <c r="B1525" s="2">
        <v>41345</v>
      </c>
      <c r="C1525">
        <v>4.8099998384714127E-2</v>
      </c>
      <c r="D1525">
        <v>40.385898590087891</v>
      </c>
      <c r="E1525">
        <v>3441.64990234375</v>
      </c>
      <c r="F1525" s="20">
        <f t="shared" si="76"/>
        <v>4.0990385387664992</v>
      </c>
      <c r="G1525">
        <v>44.289901733398438</v>
      </c>
      <c r="H1525">
        <v>181.54600524902341</v>
      </c>
      <c r="I1525" s="19">
        <f t="shared" si="77"/>
        <v>152430.33597556502</v>
      </c>
      <c r="K1525" s="70">
        <f t="shared" si="78"/>
        <v>-1</v>
      </c>
      <c r="L1525" s="3">
        <f>IF(AND(O1525&gt;0,O1525&lt;366),+'PL2'!$N$3+1,IF(AND(O1525&gt;365,O1525&lt;731),+'PL2'!$O$3+1,IF(AND(O1525&gt;730,O1525&lt;1096),+'PL2'!$P$3+1,IF(AND(O1525&gt;1095,O1525&lt;1461),+'PL2'!$Q$3+1,IF(AND(O1525&gt;1460,O1525&lt;3000),+'PL2'!$R$3+1,0)))))</f>
        <v>0</v>
      </c>
      <c r="M1525" s="3">
        <f>IF(AND(O1525&gt;0,O1525&lt;366),+'PL2'!$N$2+1,IF(AND(O1525&gt;365,O1525&lt;731),+'PL2'!$O$2+1,IF(AND(O1525&gt;730,O1525&lt;1096),+'PL2'!$P$2+1,IF(AND(O1525&gt;1095,O1525&lt;1461),+'PL2'!$Q$2+1,IF(AND(O1525&gt;1460,O1525&lt;1826),+'PL2'!$R$2+1,IF(AND(O1525&gt;1825,O1525&lt;2190),+'PL2'!$S$2+1,0))))))</f>
        <v>0</v>
      </c>
      <c r="N1525" s="70">
        <f t="shared" si="79"/>
        <v>-1</v>
      </c>
      <c r="O1525" s="19" t="str">
        <f>IF(A1525&gt;'PL2'!$C$2+553,IF(A1525='PL2'!$C$2+554,1,O1524+1), "")</f>
        <v/>
      </c>
    </row>
    <row r="1526" spans="1:15" x14ac:dyDescent="0.55000000000000004">
      <c r="A1526">
        <v>1524</v>
      </c>
      <c r="B1526" s="2">
        <v>41346</v>
      </c>
      <c r="C1526">
        <v>4.8099998384714127E-2</v>
      </c>
      <c r="D1526">
        <v>33.437801361083977</v>
      </c>
      <c r="E1526">
        <v>3977.699951171875</v>
      </c>
      <c r="F1526" s="20">
        <f t="shared" si="76"/>
        <v>5.7218882055121538</v>
      </c>
      <c r="G1526">
        <v>46.919998168945313</v>
      </c>
      <c r="H1526">
        <v>268.47100830078119</v>
      </c>
      <c r="I1526" s="19">
        <f t="shared" si="77"/>
        <v>186633.67442559823</v>
      </c>
      <c r="K1526" s="70">
        <f t="shared" si="78"/>
        <v>-1</v>
      </c>
      <c r="L1526" s="3">
        <f>IF(AND(O1526&gt;0,O1526&lt;366),+'PL2'!$N$3+1,IF(AND(O1526&gt;365,O1526&lt;731),+'PL2'!$O$3+1,IF(AND(O1526&gt;730,O1526&lt;1096),+'PL2'!$P$3+1,IF(AND(O1526&gt;1095,O1526&lt;1461),+'PL2'!$Q$3+1,IF(AND(O1526&gt;1460,O1526&lt;3000),+'PL2'!$R$3+1,0)))))</f>
        <v>0</v>
      </c>
      <c r="M1526" s="3">
        <f>IF(AND(O1526&gt;0,O1526&lt;366),+'PL2'!$N$2+1,IF(AND(O1526&gt;365,O1526&lt;731),+'PL2'!$O$2+1,IF(AND(O1526&gt;730,O1526&lt;1096),+'PL2'!$P$2+1,IF(AND(O1526&gt;1095,O1526&lt;1461),+'PL2'!$Q$2+1,IF(AND(O1526&gt;1460,O1526&lt;1826),+'PL2'!$R$2+1,IF(AND(O1526&gt;1825,O1526&lt;2190),+'PL2'!$S$2+1,0))))))</f>
        <v>0</v>
      </c>
      <c r="N1526" s="70">
        <f t="shared" si="79"/>
        <v>-1</v>
      </c>
      <c r="O1526" s="19" t="str">
        <f>IF(A1526&gt;'PL2'!$C$2+553,IF(A1526='PL2'!$C$2+554,1,O1525+1), "")</f>
        <v/>
      </c>
    </row>
    <row r="1527" spans="1:15" x14ac:dyDescent="0.55000000000000004">
      <c r="A1527">
        <v>1525</v>
      </c>
      <c r="B1527" s="2">
        <v>41347</v>
      </c>
      <c r="C1527">
        <v>4.8200000077486038E-2</v>
      </c>
      <c r="D1527">
        <v>33.437801361083977</v>
      </c>
      <c r="E1527">
        <v>4527.58984375</v>
      </c>
      <c r="F1527" s="20">
        <f t="shared" si="76"/>
        <v>6.5264407926520587</v>
      </c>
      <c r="G1527">
        <v>47.169601440429688</v>
      </c>
      <c r="H1527">
        <v>307.85000610351563</v>
      </c>
      <c r="I1527" s="19">
        <f t="shared" si="77"/>
        <v>213564.60841542482</v>
      </c>
      <c r="K1527" s="70">
        <f t="shared" si="78"/>
        <v>-1</v>
      </c>
      <c r="L1527" s="3">
        <f>IF(AND(O1527&gt;0,O1527&lt;366),+'PL2'!$N$3+1,IF(AND(O1527&gt;365,O1527&lt;731),+'PL2'!$O$3+1,IF(AND(O1527&gt;730,O1527&lt;1096),+'PL2'!$P$3+1,IF(AND(O1527&gt;1095,O1527&lt;1461),+'PL2'!$Q$3+1,IF(AND(O1527&gt;1460,O1527&lt;3000),+'PL2'!$R$3+1,0)))))</f>
        <v>0</v>
      </c>
      <c r="M1527" s="3">
        <f>IF(AND(O1527&gt;0,O1527&lt;366),+'PL2'!$N$2+1,IF(AND(O1527&gt;365,O1527&lt;731),+'PL2'!$O$2+1,IF(AND(O1527&gt;730,O1527&lt;1096),+'PL2'!$P$2+1,IF(AND(O1527&gt;1095,O1527&lt;1461),+'PL2'!$Q$2+1,IF(AND(O1527&gt;1460,O1527&lt;1826),+'PL2'!$R$2+1,IF(AND(O1527&gt;1825,O1527&lt;2190),+'PL2'!$S$2+1,0))))))</f>
        <v>0</v>
      </c>
      <c r="N1527" s="70">
        <f t="shared" si="79"/>
        <v>-1</v>
      </c>
      <c r="O1527" s="19" t="str">
        <f>IF(A1527&gt;'PL2'!$C$2+553,IF(A1527='PL2'!$C$2+554,1,O1526+1), "")</f>
        <v/>
      </c>
    </row>
    <row r="1528" spans="1:15" x14ac:dyDescent="0.55000000000000004">
      <c r="A1528">
        <v>1526</v>
      </c>
      <c r="B1528" s="2">
        <v>41348</v>
      </c>
      <c r="C1528">
        <v>4.8200000077486038E-2</v>
      </c>
      <c r="D1528">
        <v>40.966201782226563</v>
      </c>
      <c r="E1528">
        <v>4365.02001953125</v>
      </c>
      <c r="F1528" s="20">
        <f t="shared" si="76"/>
        <v>5.1357938038306266</v>
      </c>
      <c r="G1528">
        <v>46.950000762939453</v>
      </c>
      <c r="H1528">
        <v>241.1260070800781</v>
      </c>
      <c r="I1528" s="19">
        <f t="shared" si="77"/>
        <v>204937.69324723817</v>
      </c>
      <c r="K1528" s="70">
        <f t="shared" si="78"/>
        <v>-1</v>
      </c>
      <c r="L1528" s="3">
        <f>IF(AND(O1528&gt;0,O1528&lt;366),+'PL2'!$N$3+1,IF(AND(O1528&gt;365,O1528&lt;731),+'PL2'!$O$3+1,IF(AND(O1528&gt;730,O1528&lt;1096),+'PL2'!$P$3+1,IF(AND(O1528&gt;1095,O1528&lt;1461),+'PL2'!$Q$3+1,IF(AND(O1528&gt;1460,O1528&lt;3000),+'PL2'!$R$3+1,0)))))</f>
        <v>0</v>
      </c>
      <c r="M1528" s="3">
        <f>IF(AND(O1528&gt;0,O1528&lt;366),+'PL2'!$N$2+1,IF(AND(O1528&gt;365,O1528&lt;731),+'PL2'!$O$2+1,IF(AND(O1528&gt;730,O1528&lt;1096),+'PL2'!$P$2+1,IF(AND(O1528&gt;1095,O1528&lt;1461),+'PL2'!$Q$2+1,IF(AND(O1528&gt;1460,O1528&lt;1826),+'PL2'!$R$2+1,IF(AND(O1528&gt;1825,O1528&lt;2190),+'PL2'!$S$2+1,0))))))</f>
        <v>0</v>
      </c>
      <c r="N1528" s="70">
        <f t="shared" si="79"/>
        <v>-1</v>
      </c>
      <c r="O1528" s="19" t="str">
        <f>IF(A1528&gt;'PL2'!$C$2+553,IF(A1528='PL2'!$C$2+554,1,O1527+1), "")</f>
        <v/>
      </c>
    </row>
    <row r="1529" spans="1:15" x14ac:dyDescent="0.55000000000000004">
      <c r="A1529">
        <v>1527</v>
      </c>
      <c r="B1529" s="2">
        <v>41349</v>
      </c>
      <c r="C1529">
        <v>4.8200000077486038E-2</v>
      </c>
      <c r="D1529">
        <v>40.966201782226563</v>
      </c>
      <c r="E1529">
        <v>4406.43994140625</v>
      </c>
      <c r="F1529" s="20">
        <f t="shared" si="76"/>
        <v>5.1845276417440704</v>
      </c>
      <c r="G1529">
        <v>47.000198364257813</v>
      </c>
      <c r="H1529">
        <v>243.67399597167969</v>
      </c>
      <c r="I1529" s="19">
        <f t="shared" si="77"/>
        <v>207103.55132628232</v>
      </c>
      <c r="K1529" s="70">
        <f t="shared" si="78"/>
        <v>-1</v>
      </c>
      <c r="L1529" s="3">
        <f>IF(AND(O1529&gt;0,O1529&lt;366),+'PL2'!$N$3+1,IF(AND(O1529&gt;365,O1529&lt;731),+'PL2'!$O$3+1,IF(AND(O1529&gt;730,O1529&lt;1096),+'PL2'!$P$3+1,IF(AND(O1529&gt;1095,O1529&lt;1461),+'PL2'!$Q$3+1,IF(AND(O1529&gt;1460,O1529&lt;3000),+'PL2'!$R$3+1,0)))))</f>
        <v>0</v>
      </c>
      <c r="M1529" s="3">
        <f>IF(AND(O1529&gt;0,O1529&lt;366),+'PL2'!$N$2+1,IF(AND(O1529&gt;365,O1529&lt;731),+'PL2'!$O$2+1,IF(AND(O1529&gt;730,O1529&lt;1096),+'PL2'!$P$2+1,IF(AND(O1529&gt;1095,O1529&lt;1461),+'PL2'!$Q$2+1,IF(AND(O1529&gt;1460,O1529&lt;1826),+'PL2'!$R$2+1,IF(AND(O1529&gt;1825,O1529&lt;2190),+'PL2'!$S$2+1,0))))))</f>
        <v>0</v>
      </c>
      <c r="N1529" s="70">
        <f t="shared" si="79"/>
        <v>-1</v>
      </c>
      <c r="O1529" s="19" t="str">
        <f>IF(A1529&gt;'PL2'!$C$2+553,IF(A1529='PL2'!$C$2+554,1,O1528+1), "")</f>
        <v/>
      </c>
    </row>
    <row r="1530" spans="1:15" x14ac:dyDescent="0.55000000000000004">
      <c r="A1530">
        <v>1528</v>
      </c>
      <c r="B1530" s="2">
        <v>41350</v>
      </c>
      <c r="C1530">
        <v>4.830000177025795E-2</v>
      </c>
      <c r="D1530">
        <v>48.918498992919922</v>
      </c>
      <c r="E1530">
        <v>5256.7001953125</v>
      </c>
      <c r="F1530" s="20">
        <f t="shared" si="76"/>
        <v>5.1902375168145767</v>
      </c>
      <c r="G1530">
        <v>47.400001525878913</v>
      </c>
      <c r="H1530">
        <v>246.0169982910156</v>
      </c>
      <c r="I1530" s="19">
        <f t="shared" si="77"/>
        <v>249167.59727890047</v>
      </c>
      <c r="K1530" s="70">
        <f t="shared" si="78"/>
        <v>-1</v>
      </c>
      <c r="L1530" s="3">
        <f>IF(AND(O1530&gt;0,O1530&lt;366),+'PL2'!$N$3+1,IF(AND(O1530&gt;365,O1530&lt;731),+'PL2'!$O$3+1,IF(AND(O1530&gt;730,O1530&lt;1096),+'PL2'!$P$3+1,IF(AND(O1530&gt;1095,O1530&lt;1461),+'PL2'!$Q$3+1,IF(AND(O1530&gt;1460,O1530&lt;3000),+'PL2'!$R$3+1,0)))))</f>
        <v>0</v>
      </c>
      <c r="M1530" s="3">
        <f>IF(AND(O1530&gt;0,O1530&lt;366),+'PL2'!$N$2+1,IF(AND(O1530&gt;365,O1530&lt;731),+'PL2'!$O$2+1,IF(AND(O1530&gt;730,O1530&lt;1096),+'PL2'!$P$2+1,IF(AND(O1530&gt;1095,O1530&lt;1461),+'PL2'!$Q$2+1,IF(AND(O1530&gt;1460,O1530&lt;1826),+'PL2'!$R$2+1,IF(AND(O1530&gt;1825,O1530&lt;2190),+'PL2'!$S$2+1,0))))))</f>
        <v>0</v>
      </c>
      <c r="N1530" s="70">
        <f t="shared" si="79"/>
        <v>-1</v>
      </c>
      <c r="O1530" s="19" t="str">
        <f>IF(A1530&gt;'PL2'!$C$2+553,IF(A1530='PL2'!$C$2+554,1,O1529+1), "")</f>
        <v/>
      </c>
    </row>
    <row r="1531" spans="1:15" x14ac:dyDescent="0.55000000000000004">
      <c r="A1531">
        <v>1529</v>
      </c>
      <c r="B1531" s="2">
        <v>41351</v>
      </c>
      <c r="C1531">
        <v>4.830000177025795E-2</v>
      </c>
      <c r="D1531">
        <v>48.918498992919922</v>
      </c>
      <c r="E1531">
        <v>4787.830078125</v>
      </c>
      <c r="F1531" s="20">
        <f t="shared" si="76"/>
        <v>4.7272955223462887</v>
      </c>
      <c r="G1531">
        <v>51.599998474121087</v>
      </c>
      <c r="H1531">
        <v>243.92799377441409</v>
      </c>
      <c r="I1531" s="19">
        <f t="shared" si="77"/>
        <v>247052.02472560105</v>
      </c>
      <c r="K1531" s="70">
        <f t="shared" si="78"/>
        <v>-1</v>
      </c>
      <c r="L1531" s="3">
        <f>IF(AND(O1531&gt;0,O1531&lt;366),+'PL2'!$N$3+1,IF(AND(O1531&gt;365,O1531&lt;731),+'PL2'!$O$3+1,IF(AND(O1531&gt;730,O1531&lt;1096),+'PL2'!$P$3+1,IF(AND(O1531&gt;1095,O1531&lt;1461),+'PL2'!$Q$3+1,IF(AND(O1531&gt;1460,O1531&lt;3000),+'PL2'!$R$3+1,0)))))</f>
        <v>0</v>
      </c>
      <c r="M1531" s="3">
        <f>IF(AND(O1531&gt;0,O1531&lt;366),+'PL2'!$N$2+1,IF(AND(O1531&gt;365,O1531&lt;731),+'PL2'!$O$2+1,IF(AND(O1531&gt;730,O1531&lt;1096),+'PL2'!$P$2+1,IF(AND(O1531&gt;1095,O1531&lt;1461),+'PL2'!$Q$2+1,IF(AND(O1531&gt;1460,O1531&lt;1826),+'PL2'!$R$2+1,IF(AND(O1531&gt;1825,O1531&lt;2190),+'PL2'!$S$2+1,0))))))</f>
        <v>0</v>
      </c>
      <c r="N1531" s="70">
        <f t="shared" si="79"/>
        <v>-1</v>
      </c>
      <c r="O1531" s="19" t="str">
        <f>IF(A1531&gt;'PL2'!$C$2+553,IF(A1531='PL2'!$C$2+554,1,O1530+1), "")</f>
        <v/>
      </c>
    </row>
    <row r="1532" spans="1:15" x14ac:dyDescent="0.55000000000000004">
      <c r="A1532">
        <v>1530</v>
      </c>
      <c r="B1532" s="2">
        <v>41352</v>
      </c>
      <c r="C1532">
        <v>4.830000177025795E-2</v>
      </c>
      <c r="D1532">
        <v>47.472599029541023</v>
      </c>
      <c r="E1532">
        <v>4301.64990234375</v>
      </c>
      <c r="F1532" s="20">
        <f t="shared" si="76"/>
        <v>4.3766236133172978</v>
      </c>
      <c r="G1532">
        <v>59.139999389648438</v>
      </c>
      <c r="H1532">
        <v>258.83401489257813</v>
      </c>
      <c r="I1532" s="19">
        <f t="shared" si="77"/>
        <v>254399.57259909064</v>
      </c>
      <c r="K1532" s="70">
        <f t="shared" si="78"/>
        <v>-1</v>
      </c>
      <c r="L1532" s="3">
        <f>IF(AND(O1532&gt;0,O1532&lt;366),+'PL2'!$N$3+1,IF(AND(O1532&gt;365,O1532&lt;731),+'PL2'!$O$3+1,IF(AND(O1532&gt;730,O1532&lt;1096),+'PL2'!$P$3+1,IF(AND(O1532&gt;1095,O1532&lt;1461),+'PL2'!$Q$3+1,IF(AND(O1532&gt;1460,O1532&lt;3000),+'PL2'!$R$3+1,0)))))</f>
        <v>0</v>
      </c>
      <c r="M1532" s="3">
        <f>IF(AND(O1532&gt;0,O1532&lt;366),+'PL2'!$N$2+1,IF(AND(O1532&gt;365,O1532&lt;731),+'PL2'!$O$2+1,IF(AND(O1532&gt;730,O1532&lt;1096),+'PL2'!$P$2+1,IF(AND(O1532&gt;1095,O1532&lt;1461),+'PL2'!$Q$2+1,IF(AND(O1532&gt;1460,O1532&lt;1826),+'PL2'!$R$2+1,IF(AND(O1532&gt;1825,O1532&lt;2190),+'PL2'!$S$2+1,0))))))</f>
        <v>0</v>
      </c>
      <c r="N1532" s="70">
        <f t="shared" si="79"/>
        <v>-1</v>
      </c>
      <c r="O1532" s="19" t="str">
        <f>IF(A1532&gt;'PL2'!$C$2+553,IF(A1532='PL2'!$C$2+554,1,O1531+1), "")</f>
        <v/>
      </c>
    </row>
    <row r="1533" spans="1:15" x14ac:dyDescent="0.55000000000000004">
      <c r="A1533">
        <v>1531</v>
      </c>
      <c r="B1533" s="2">
        <v>41353</v>
      </c>
      <c r="C1533">
        <v>4.8399999737739563E-2</v>
      </c>
      <c r="D1533">
        <v>47.472599029541023</v>
      </c>
      <c r="E1533">
        <v>5312.08984375</v>
      </c>
      <c r="F1533" s="20">
        <f t="shared" si="76"/>
        <v>5.4158641469020647</v>
      </c>
      <c r="G1533">
        <v>64.488800048828125</v>
      </c>
      <c r="H1533">
        <v>349.26300048828119</v>
      </c>
      <c r="I1533" s="19">
        <f t="shared" si="77"/>
        <v>342570.29977500439</v>
      </c>
      <c r="K1533" s="70">
        <f t="shared" si="78"/>
        <v>-1</v>
      </c>
      <c r="L1533" s="3">
        <f>IF(AND(O1533&gt;0,O1533&lt;366),+'PL2'!$N$3+1,IF(AND(O1533&gt;365,O1533&lt;731),+'PL2'!$O$3+1,IF(AND(O1533&gt;730,O1533&lt;1096),+'PL2'!$P$3+1,IF(AND(O1533&gt;1095,O1533&lt;1461),+'PL2'!$Q$3+1,IF(AND(O1533&gt;1460,O1533&lt;3000),+'PL2'!$R$3+1,0)))))</f>
        <v>0</v>
      </c>
      <c r="M1533" s="3">
        <f>IF(AND(O1533&gt;0,O1533&lt;366),+'PL2'!$N$2+1,IF(AND(O1533&gt;365,O1533&lt;731),+'PL2'!$O$2+1,IF(AND(O1533&gt;730,O1533&lt;1096),+'PL2'!$P$2+1,IF(AND(O1533&gt;1095,O1533&lt;1461),+'PL2'!$Q$2+1,IF(AND(O1533&gt;1460,O1533&lt;1826),+'PL2'!$R$2+1,IF(AND(O1533&gt;1825,O1533&lt;2190),+'PL2'!$S$2+1,0))))))</f>
        <v>0</v>
      </c>
      <c r="N1533" s="70">
        <f t="shared" si="79"/>
        <v>-1</v>
      </c>
      <c r="O1533" s="19" t="str">
        <f>IF(A1533&gt;'PL2'!$C$2+553,IF(A1533='PL2'!$C$2+554,1,O1532+1), "")</f>
        <v/>
      </c>
    </row>
    <row r="1534" spans="1:15" x14ac:dyDescent="0.55000000000000004">
      <c r="A1534">
        <v>1532</v>
      </c>
      <c r="B1534" s="2">
        <v>41354</v>
      </c>
      <c r="C1534">
        <v>4.8399999737739563E-2</v>
      </c>
      <c r="D1534">
        <v>53.73809814453125</v>
      </c>
      <c r="E1534">
        <v>5500.60986328125</v>
      </c>
      <c r="F1534" s="20">
        <f t="shared" si="76"/>
        <v>4.9542042821125305</v>
      </c>
      <c r="G1534">
        <v>70.849998474121094</v>
      </c>
      <c r="H1534">
        <v>351.0050048828125</v>
      </c>
      <c r="I1534" s="19">
        <f t="shared" si="77"/>
        <v>389718.200420212</v>
      </c>
      <c r="K1534" s="70">
        <f t="shared" si="78"/>
        <v>-1</v>
      </c>
      <c r="L1534" s="3">
        <f>IF(AND(O1534&gt;0,O1534&lt;366),+'PL2'!$N$3+1,IF(AND(O1534&gt;365,O1534&lt;731),+'PL2'!$O$3+1,IF(AND(O1534&gt;730,O1534&lt;1096),+'PL2'!$P$3+1,IF(AND(O1534&gt;1095,O1534&lt;1461),+'PL2'!$Q$3+1,IF(AND(O1534&gt;1460,O1534&lt;3000),+'PL2'!$R$3+1,0)))))</f>
        <v>0</v>
      </c>
      <c r="M1534" s="3">
        <f>IF(AND(O1534&gt;0,O1534&lt;366),+'PL2'!$N$2+1,IF(AND(O1534&gt;365,O1534&lt;731),+'PL2'!$O$2+1,IF(AND(O1534&gt;730,O1534&lt;1096),+'PL2'!$P$2+1,IF(AND(O1534&gt;1095,O1534&lt;1461),+'PL2'!$Q$2+1,IF(AND(O1534&gt;1460,O1534&lt;1826),+'PL2'!$R$2+1,IF(AND(O1534&gt;1825,O1534&lt;2190),+'PL2'!$S$2+1,0))))))</f>
        <v>0</v>
      </c>
      <c r="N1534" s="70">
        <f t="shared" si="79"/>
        <v>-1</v>
      </c>
      <c r="O1534" s="19" t="str">
        <f>IF(A1534&gt;'PL2'!$C$2+553,IF(A1534='PL2'!$C$2+554,1,O1533+1), "")</f>
        <v/>
      </c>
    </row>
    <row r="1535" spans="1:15" x14ac:dyDescent="0.55000000000000004">
      <c r="A1535">
        <v>1533</v>
      </c>
      <c r="B1535" s="2">
        <v>41355</v>
      </c>
      <c r="C1535">
        <v>4.8399999737739563E-2</v>
      </c>
      <c r="D1535">
        <v>53.73809814453125</v>
      </c>
      <c r="E1535">
        <v>5792.77001953125</v>
      </c>
      <c r="F1535" s="20">
        <f t="shared" si="76"/>
        <v>5.2173425764348611</v>
      </c>
      <c r="G1535">
        <v>69.864997863769531</v>
      </c>
      <c r="H1535">
        <v>364.510009765625</v>
      </c>
      <c r="I1535" s="19">
        <f t="shared" si="77"/>
        <v>404711.86503985897</v>
      </c>
      <c r="K1535" s="70">
        <f t="shared" si="78"/>
        <v>-1</v>
      </c>
      <c r="L1535" s="3">
        <f>IF(AND(O1535&gt;0,O1535&lt;366),+'PL2'!$N$3+1,IF(AND(O1535&gt;365,O1535&lt;731),+'PL2'!$O$3+1,IF(AND(O1535&gt;730,O1535&lt;1096),+'PL2'!$P$3+1,IF(AND(O1535&gt;1095,O1535&lt;1461),+'PL2'!$Q$3+1,IF(AND(O1535&gt;1460,O1535&lt;3000),+'PL2'!$R$3+1,0)))))</f>
        <v>0</v>
      </c>
      <c r="M1535" s="3">
        <f>IF(AND(O1535&gt;0,O1535&lt;366),+'PL2'!$N$2+1,IF(AND(O1535&gt;365,O1535&lt;731),+'PL2'!$O$2+1,IF(AND(O1535&gt;730,O1535&lt;1096),+'PL2'!$P$2+1,IF(AND(O1535&gt;1095,O1535&lt;1461),+'PL2'!$Q$2+1,IF(AND(O1535&gt;1460,O1535&lt;1826),+'PL2'!$R$2+1,IF(AND(O1535&gt;1825,O1535&lt;2190),+'PL2'!$S$2+1,0))))))</f>
        <v>0</v>
      </c>
      <c r="N1535" s="70">
        <f t="shared" si="79"/>
        <v>-1</v>
      </c>
      <c r="O1535" s="19" t="str">
        <f>IF(A1535&gt;'PL2'!$C$2+553,IF(A1535='PL2'!$C$2+554,1,O1534+1), "")</f>
        <v/>
      </c>
    </row>
    <row r="1536" spans="1:15" x14ac:dyDescent="0.55000000000000004">
      <c r="A1536">
        <v>1534</v>
      </c>
      <c r="B1536" s="2">
        <v>41356</v>
      </c>
      <c r="C1536">
        <v>4.8500001430511468E-2</v>
      </c>
      <c r="D1536">
        <v>50.605300903320313</v>
      </c>
      <c r="E1536">
        <v>5477.60009765625</v>
      </c>
      <c r="F1536" s="20">
        <f t="shared" si="76"/>
        <v>5.2497190576860531</v>
      </c>
      <c r="G1536">
        <v>64.349998474121094</v>
      </c>
      <c r="H1536">
        <v>337.81900024414063</v>
      </c>
      <c r="I1536" s="19">
        <f t="shared" si="77"/>
        <v>352483.55792602524</v>
      </c>
      <c r="K1536" s="70">
        <f t="shared" si="78"/>
        <v>-1</v>
      </c>
      <c r="L1536" s="3">
        <f>IF(AND(O1536&gt;0,O1536&lt;366),+'PL2'!$N$3+1,IF(AND(O1536&gt;365,O1536&lt;731),+'PL2'!$O$3+1,IF(AND(O1536&gt;730,O1536&lt;1096),+'PL2'!$P$3+1,IF(AND(O1536&gt;1095,O1536&lt;1461),+'PL2'!$Q$3+1,IF(AND(O1536&gt;1460,O1536&lt;3000),+'PL2'!$R$3+1,0)))))</f>
        <v>0</v>
      </c>
      <c r="M1536" s="3">
        <f>IF(AND(O1536&gt;0,O1536&lt;366),+'PL2'!$N$2+1,IF(AND(O1536&gt;365,O1536&lt;731),+'PL2'!$O$2+1,IF(AND(O1536&gt;730,O1536&lt;1096),+'PL2'!$P$2+1,IF(AND(O1536&gt;1095,O1536&lt;1461),+'PL2'!$Q$2+1,IF(AND(O1536&gt;1460,O1536&lt;1826),+'PL2'!$R$2+1,IF(AND(O1536&gt;1825,O1536&lt;2190),+'PL2'!$S$2+1,0))))))</f>
        <v>0</v>
      </c>
      <c r="N1536" s="70">
        <f t="shared" si="79"/>
        <v>-1</v>
      </c>
      <c r="O1536" s="19" t="str">
        <f>IF(A1536&gt;'PL2'!$C$2+553,IF(A1536='PL2'!$C$2+554,1,O1535+1), "")</f>
        <v/>
      </c>
    </row>
    <row r="1537" spans="1:15" x14ac:dyDescent="0.55000000000000004">
      <c r="A1537">
        <v>1535</v>
      </c>
      <c r="B1537" s="2">
        <v>41357</v>
      </c>
      <c r="C1537">
        <v>4.8500001430511468E-2</v>
      </c>
      <c r="D1537">
        <v>50.605300903320313</v>
      </c>
      <c r="E1537">
        <v>4765.6298828125</v>
      </c>
      <c r="F1537" s="20">
        <f t="shared" si="76"/>
        <v>4.567368477370902</v>
      </c>
      <c r="G1537">
        <v>71.5</v>
      </c>
      <c r="H1537">
        <v>326.56698608398438</v>
      </c>
      <c r="I1537" s="19">
        <f t="shared" si="77"/>
        <v>340742.53662109375</v>
      </c>
      <c r="K1537" s="70">
        <f t="shared" si="78"/>
        <v>-1</v>
      </c>
      <c r="L1537" s="3">
        <f>IF(AND(O1537&gt;0,O1537&lt;366),+'PL2'!$N$3+1,IF(AND(O1537&gt;365,O1537&lt;731),+'PL2'!$O$3+1,IF(AND(O1537&gt;730,O1537&lt;1096),+'PL2'!$P$3+1,IF(AND(O1537&gt;1095,O1537&lt;1461),+'PL2'!$Q$3+1,IF(AND(O1537&gt;1460,O1537&lt;3000),+'PL2'!$R$3+1,0)))))</f>
        <v>0</v>
      </c>
      <c r="M1537" s="3">
        <f>IF(AND(O1537&gt;0,O1537&lt;366),+'PL2'!$N$2+1,IF(AND(O1537&gt;365,O1537&lt;731),+'PL2'!$O$2+1,IF(AND(O1537&gt;730,O1537&lt;1096),+'PL2'!$P$2+1,IF(AND(O1537&gt;1095,O1537&lt;1461),+'PL2'!$Q$2+1,IF(AND(O1537&gt;1460,O1537&lt;1826),+'PL2'!$R$2+1,IF(AND(O1537&gt;1825,O1537&lt;2190),+'PL2'!$S$2+1,0))))))</f>
        <v>0</v>
      </c>
      <c r="N1537" s="70">
        <f t="shared" si="79"/>
        <v>-1</v>
      </c>
      <c r="O1537" s="19" t="str">
        <f>IF(A1537&gt;'PL2'!$C$2+553,IF(A1537='PL2'!$C$2+554,1,O1536+1), "")</f>
        <v/>
      </c>
    </row>
    <row r="1538" spans="1:15" x14ac:dyDescent="0.55000000000000004">
      <c r="A1538">
        <v>1536</v>
      </c>
      <c r="B1538" s="2">
        <v>41358</v>
      </c>
      <c r="C1538">
        <v>4.8500001430511468E-2</v>
      </c>
      <c r="D1538">
        <v>45.267799377441413</v>
      </c>
      <c r="E1538">
        <v>3644.3701171875</v>
      </c>
      <c r="F1538" s="20">
        <f t="shared" ref="F1538:F1601" si="80">+(C1538/D1538)*E1538</f>
        <v>3.9045846789050875</v>
      </c>
      <c r="G1538">
        <v>73.599998474121094</v>
      </c>
      <c r="H1538">
        <v>287.37701416015619</v>
      </c>
      <c r="I1538" s="19">
        <f t="shared" ref="I1538:I1601" si="81">+E1538*G1538</f>
        <v>268225.63506413251</v>
      </c>
      <c r="K1538" s="70">
        <f t="shared" si="78"/>
        <v>-1</v>
      </c>
      <c r="L1538" s="3">
        <f>IF(AND(O1538&gt;0,O1538&lt;366),+'PL2'!$N$3+1,IF(AND(O1538&gt;365,O1538&lt;731),+'PL2'!$O$3+1,IF(AND(O1538&gt;730,O1538&lt;1096),+'PL2'!$P$3+1,IF(AND(O1538&gt;1095,O1538&lt;1461),+'PL2'!$Q$3+1,IF(AND(O1538&gt;1460,O1538&lt;3000),+'PL2'!$R$3+1,0)))))</f>
        <v>0</v>
      </c>
      <c r="M1538" s="3">
        <f>IF(AND(O1538&gt;0,O1538&lt;366),+'PL2'!$N$2+1,IF(AND(O1538&gt;365,O1538&lt;731),+'PL2'!$O$2+1,IF(AND(O1538&gt;730,O1538&lt;1096),+'PL2'!$P$2+1,IF(AND(O1538&gt;1095,O1538&lt;1461),+'PL2'!$Q$2+1,IF(AND(O1538&gt;1460,O1538&lt;1826),+'PL2'!$R$2+1,IF(AND(O1538&gt;1825,O1538&lt;2190),+'PL2'!$S$2+1,0))))))</f>
        <v>0</v>
      </c>
      <c r="N1538" s="70">
        <f t="shared" si="79"/>
        <v>-1</v>
      </c>
      <c r="O1538" s="19" t="str">
        <f>IF(A1538&gt;'PL2'!$C$2+553,IF(A1538='PL2'!$C$2+554,1,O1537+1), "")</f>
        <v/>
      </c>
    </row>
    <row r="1539" spans="1:15" x14ac:dyDescent="0.55000000000000004">
      <c r="A1539">
        <v>1537</v>
      </c>
      <c r="B1539" s="2">
        <v>41359</v>
      </c>
      <c r="C1539">
        <v>4.8599999397993088E-2</v>
      </c>
      <c r="D1539">
        <v>45.267799377441413</v>
      </c>
      <c r="E1539">
        <v>3820.330078125</v>
      </c>
      <c r="F1539" s="20">
        <f t="shared" si="80"/>
        <v>4.1015477237785722</v>
      </c>
      <c r="G1539">
        <v>78.5</v>
      </c>
      <c r="H1539">
        <v>321.97100830078119</v>
      </c>
      <c r="I1539" s="19">
        <f t="shared" si="81"/>
        <v>299895.9111328125</v>
      </c>
      <c r="K1539" s="70">
        <f t="shared" si="78"/>
        <v>-1</v>
      </c>
      <c r="L1539" s="3">
        <f>IF(AND(O1539&gt;0,O1539&lt;366),+'PL2'!$N$3+1,IF(AND(O1539&gt;365,O1539&lt;731),+'PL2'!$O$3+1,IF(AND(O1539&gt;730,O1539&lt;1096),+'PL2'!$P$3+1,IF(AND(O1539&gt;1095,O1539&lt;1461),+'PL2'!$Q$3+1,IF(AND(O1539&gt;1460,O1539&lt;3000),+'PL2'!$R$3+1,0)))))</f>
        <v>0</v>
      </c>
      <c r="M1539" s="3">
        <f>IF(AND(O1539&gt;0,O1539&lt;366),+'PL2'!$N$2+1,IF(AND(O1539&gt;365,O1539&lt;731),+'PL2'!$O$2+1,IF(AND(O1539&gt;730,O1539&lt;1096),+'PL2'!$P$2+1,IF(AND(O1539&gt;1095,O1539&lt;1461),+'PL2'!$Q$2+1,IF(AND(O1539&gt;1460,O1539&lt;1826),+'PL2'!$R$2+1,IF(AND(O1539&gt;1825,O1539&lt;2190),+'PL2'!$S$2+1,0))))))</f>
        <v>0</v>
      </c>
      <c r="N1539" s="70">
        <f t="shared" si="79"/>
        <v>-1</v>
      </c>
      <c r="O1539" s="19" t="str">
        <f>IF(A1539&gt;'PL2'!$C$2+553,IF(A1539='PL2'!$C$2+554,1,O1538+1), "")</f>
        <v/>
      </c>
    </row>
    <row r="1540" spans="1:15" x14ac:dyDescent="0.55000000000000004">
      <c r="A1540">
        <v>1538</v>
      </c>
      <c r="B1540" s="2">
        <v>41360</v>
      </c>
      <c r="C1540">
        <v>4.8599999397993088E-2</v>
      </c>
      <c r="D1540">
        <v>41.939300537109382</v>
      </c>
      <c r="E1540">
        <v>3335.030029296875</v>
      </c>
      <c r="F1540" s="20">
        <f t="shared" si="80"/>
        <v>3.8646914788838855</v>
      </c>
      <c r="G1540">
        <v>88.919998168945313</v>
      </c>
      <c r="H1540">
        <v>343.64801025390619</v>
      </c>
      <c r="I1540" s="19">
        <f t="shared" si="81"/>
        <v>296550.86409845576</v>
      </c>
      <c r="K1540" s="70">
        <f t="shared" si="78"/>
        <v>-1</v>
      </c>
      <c r="L1540" s="3">
        <f>IF(AND(O1540&gt;0,O1540&lt;366),+'PL2'!$N$3+1,IF(AND(O1540&gt;365,O1540&lt;731),+'PL2'!$O$3+1,IF(AND(O1540&gt;730,O1540&lt;1096),+'PL2'!$P$3+1,IF(AND(O1540&gt;1095,O1540&lt;1461),+'PL2'!$Q$3+1,IF(AND(O1540&gt;1460,O1540&lt;3000),+'PL2'!$R$3+1,0)))))</f>
        <v>0</v>
      </c>
      <c r="M1540" s="3">
        <f>IF(AND(O1540&gt;0,O1540&lt;366),+'PL2'!$N$2+1,IF(AND(O1540&gt;365,O1540&lt;731),+'PL2'!$O$2+1,IF(AND(O1540&gt;730,O1540&lt;1096),+'PL2'!$P$2+1,IF(AND(O1540&gt;1095,O1540&lt;1461),+'PL2'!$Q$2+1,IF(AND(O1540&gt;1460,O1540&lt;1826),+'PL2'!$R$2+1,IF(AND(O1540&gt;1825,O1540&lt;2190),+'PL2'!$S$2+1,0))))))</f>
        <v>0</v>
      </c>
      <c r="N1540" s="70">
        <f t="shared" si="79"/>
        <v>-1</v>
      </c>
      <c r="O1540" s="19" t="str">
        <f>IF(A1540&gt;'PL2'!$C$2+553,IF(A1540='PL2'!$C$2+554,1,O1539+1), "")</f>
        <v/>
      </c>
    </row>
    <row r="1541" spans="1:15" x14ac:dyDescent="0.55000000000000004">
      <c r="A1541">
        <v>1539</v>
      </c>
      <c r="B1541" s="2">
        <v>41361</v>
      </c>
      <c r="C1541">
        <v>4.8599999397993088E-2</v>
      </c>
      <c r="D1541">
        <v>41.939300537109382</v>
      </c>
      <c r="E1541">
        <v>4636.16015625</v>
      </c>
      <c r="F1541" s="20">
        <f t="shared" si="80"/>
        <v>5.37246396380361</v>
      </c>
      <c r="G1541">
        <v>86.180000305175781</v>
      </c>
      <c r="H1541">
        <v>462.99899291992188</v>
      </c>
      <c r="I1541" s="19">
        <f t="shared" si="81"/>
        <v>399544.2836804688</v>
      </c>
      <c r="K1541" s="70">
        <f t="shared" si="78"/>
        <v>-1</v>
      </c>
      <c r="L1541" s="3">
        <f>IF(AND(O1541&gt;0,O1541&lt;366),+'PL2'!$N$3+1,IF(AND(O1541&gt;365,O1541&lt;731),+'PL2'!$O$3+1,IF(AND(O1541&gt;730,O1541&lt;1096),+'PL2'!$P$3+1,IF(AND(O1541&gt;1095,O1541&lt;1461),+'PL2'!$Q$3+1,IF(AND(O1541&gt;1460,O1541&lt;3000),+'PL2'!$R$3+1,0)))))</f>
        <v>0</v>
      </c>
      <c r="M1541" s="3">
        <f>IF(AND(O1541&gt;0,O1541&lt;366),+'PL2'!$N$2+1,IF(AND(O1541&gt;365,O1541&lt;731),+'PL2'!$O$2+1,IF(AND(O1541&gt;730,O1541&lt;1096),+'PL2'!$P$2+1,IF(AND(O1541&gt;1095,O1541&lt;1461),+'PL2'!$Q$2+1,IF(AND(O1541&gt;1460,O1541&lt;1826),+'PL2'!$R$2+1,IF(AND(O1541&gt;1825,O1541&lt;2190),+'PL2'!$S$2+1,0))))))</f>
        <v>0</v>
      </c>
      <c r="N1541" s="70">
        <f t="shared" si="79"/>
        <v>-1</v>
      </c>
      <c r="O1541" s="19" t="str">
        <f>IF(A1541&gt;'PL2'!$C$2+553,IF(A1541='PL2'!$C$2+554,1,O1540+1), "")</f>
        <v/>
      </c>
    </row>
    <row r="1542" spans="1:15" x14ac:dyDescent="0.55000000000000004">
      <c r="A1542">
        <v>1540</v>
      </c>
      <c r="B1542" s="2">
        <v>41362</v>
      </c>
      <c r="C1542">
        <v>4.8700001090764999E-2</v>
      </c>
      <c r="D1542">
        <v>60.578899383544922</v>
      </c>
      <c r="E1542">
        <v>4410.72021484375</v>
      </c>
      <c r="F1542" s="20">
        <f t="shared" si="80"/>
        <v>3.5458234048454282</v>
      </c>
      <c r="G1542">
        <v>90.5</v>
      </c>
      <c r="H1542">
        <v>320.89700317382813</v>
      </c>
      <c r="I1542" s="19">
        <f t="shared" si="81"/>
        <v>399170.17944335938</v>
      </c>
      <c r="K1542" s="70">
        <f t="shared" si="78"/>
        <v>-1</v>
      </c>
      <c r="L1542" s="3">
        <f>IF(AND(O1542&gt;0,O1542&lt;366),+'PL2'!$N$3+1,IF(AND(O1542&gt;365,O1542&lt;731),+'PL2'!$O$3+1,IF(AND(O1542&gt;730,O1542&lt;1096),+'PL2'!$P$3+1,IF(AND(O1542&gt;1095,O1542&lt;1461),+'PL2'!$Q$3+1,IF(AND(O1542&gt;1460,O1542&lt;3000),+'PL2'!$R$3+1,0)))))</f>
        <v>0</v>
      </c>
      <c r="M1542" s="3">
        <f>IF(AND(O1542&gt;0,O1542&lt;366),+'PL2'!$N$2+1,IF(AND(O1542&gt;365,O1542&lt;731),+'PL2'!$O$2+1,IF(AND(O1542&gt;730,O1542&lt;1096),+'PL2'!$P$2+1,IF(AND(O1542&gt;1095,O1542&lt;1461),+'PL2'!$Q$2+1,IF(AND(O1542&gt;1460,O1542&lt;1826),+'PL2'!$R$2+1,IF(AND(O1542&gt;1825,O1542&lt;2190),+'PL2'!$S$2+1,0))))))</f>
        <v>0</v>
      </c>
      <c r="N1542" s="70">
        <f t="shared" si="79"/>
        <v>-1</v>
      </c>
      <c r="O1542" s="19" t="str">
        <f>IF(A1542&gt;'PL2'!$C$2+553,IF(A1542='PL2'!$C$2+554,1,O1541+1), "")</f>
        <v/>
      </c>
    </row>
    <row r="1543" spans="1:15" x14ac:dyDescent="0.55000000000000004">
      <c r="A1543">
        <v>1541</v>
      </c>
      <c r="B1543" s="2">
        <v>41363</v>
      </c>
      <c r="C1543">
        <v>4.8700001090764999E-2</v>
      </c>
      <c r="D1543">
        <v>60.578899383544922</v>
      </c>
      <c r="E1543">
        <v>4389.080078125</v>
      </c>
      <c r="F1543" s="20">
        <f t="shared" si="80"/>
        <v>3.5284266760746559</v>
      </c>
      <c r="G1543">
        <v>92.19000244140625</v>
      </c>
      <c r="H1543">
        <v>325.2860107421875</v>
      </c>
      <c r="I1543" s="19">
        <f t="shared" si="81"/>
        <v>404629.30311787128</v>
      </c>
      <c r="K1543" s="70">
        <f t="shared" si="78"/>
        <v>-1</v>
      </c>
      <c r="L1543" s="3">
        <f>IF(AND(O1543&gt;0,O1543&lt;366),+'PL2'!$N$3+1,IF(AND(O1543&gt;365,O1543&lt;731),+'PL2'!$O$3+1,IF(AND(O1543&gt;730,O1543&lt;1096),+'PL2'!$P$3+1,IF(AND(O1543&gt;1095,O1543&lt;1461),+'PL2'!$Q$3+1,IF(AND(O1543&gt;1460,O1543&lt;3000),+'PL2'!$R$3+1,0)))))</f>
        <v>0</v>
      </c>
      <c r="M1543" s="3">
        <f>IF(AND(O1543&gt;0,O1543&lt;366),+'PL2'!$N$2+1,IF(AND(O1543&gt;365,O1543&lt;731),+'PL2'!$O$2+1,IF(AND(O1543&gt;730,O1543&lt;1096),+'PL2'!$P$2+1,IF(AND(O1543&gt;1095,O1543&lt;1461),+'PL2'!$Q$2+1,IF(AND(O1543&gt;1460,O1543&lt;1826),+'PL2'!$R$2+1,IF(AND(O1543&gt;1825,O1543&lt;2190),+'PL2'!$S$2+1,0))))))</f>
        <v>0</v>
      </c>
      <c r="N1543" s="70">
        <f t="shared" si="79"/>
        <v>-1</v>
      </c>
      <c r="O1543" s="19" t="str">
        <f>IF(A1543&gt;'PL2'!$C$2+553,IF(A1543='PL2'!$C$2+554,1,O1542+1), "")</f>
        <v/>
      </c>
    </row>
    <row r="1544" spans="1:15" x14ac:dyDescent="0.55000000000000004">
      <c r="A1544">
        <v>1542</v>
      </c>
      <c r="B1544" s="2">
        <v>41364</v>
      </c>
      <c r="C1544">
        <v>4.8700001090764999E-2</v>
      </c>
      <c r="D1544">
        <v>52.257701873779297</v>
      </c>
      <c r="E1544">
        <v>4270.85009765625</v>
      </c>
      <c r="F1544" s="20">
        <f t="shared" si="80"/>
        <v>3.9800909140000655</v>
      </c>
      <c r="G1544">
        <v>93.029998779296875</v>
      </c>
      <c r="H1544">
        <v>370.26800537109381</v>
      </c>
      <c r="I1544" s="19">
        <f t="shared" si="81"/>
        <v>397317.17937152088</v>
      </c>
      <c r="K1544" s="70">
        <f t="shared" si="78"/>
        <v>-1</v>
      </c>
      <c r="L1544" s="3">
        <f>IF(AND(O1544&gt;0,O1544&lt;366),+'PL2'!$N$3+1,IF(AND(O1544&gt;365,O1544&lt;731),+'PL2'!$O$3+1,IF(AND(O1544&gt;730,O1544&lt;1096),+'PL2'!$P$3+1,IF(AND(O1544&gt;1095,O1544&lt;1461),+'PL2'!$Q$3+1,IF(AND(O1544&gt;1460,O1544&lt;3000),+'PL2'!$R$3+1,0)))))</f>
        <v>0</v>
      </c>
      <c r="M1544" s="3">
        <f>IF(AND(O1544&gt;0,O1544&lt;366),+'PL2'!$N$2+1,IF(AND(O1544&gt;365,O1544&lt;731),+'PL2'!$O$2+1,IF(AND(O1544&gt;730,O1544&lt;1096),+'PL2'!$P$2+1,IF(AND(O1544&gt;1095,O1544&lt;1461),+'PL2'!$Q$2+1,IF(AND(O1544&gt;1460,O1544&lt;1826),+'PL2'!$R$2+1,IF(AND(O1544&gt;1825,O1544&lt;2190),+'PL2'!$S$2+1,0))))))</f>
        <v>0</v>
      </c>
      <c r="N1544" s="70">
        <f t="shared" si="79"/>
        <v>-1</v>
      </c>
      <c r="O1544" s="19" t="str">
        <f>IF(A1544&gt;'PL2'!$C$2+553,IF(A1544='PL2'!$C$2+554,1,O1543+1), "")</f>
        <v/>
      </c>
    </row>
    <row r="1545" spans="1:15" x14ac:dyDescent="0.55000000000000004">
      <c r="A1545">
        <v>1543</v>
      </c>
      <c r="B1545" s="2">
        <v>41365</v>
      </c>
      <c r="C1545">
        <v>4.8799999058246613E-2</v>
      </c>
      <c r="D1545">
        <v>52.257701873779297</v>
      </c>
      <c r="E1545">
        <v>4993.14013671875</v>
      </c>
      <c r="F1545" s="20">
        <f t="shared" si="80"/>
        <v>4.6627621428532295</v>
      </c>
      <c r="G1545">
        <v>104</v>
      </c>
      <c r="H1545">
        <v>484.927001953125</v>
      </c>
      <c r="I1545" s="19">
        <f t="shared" si="81"/>
        <v>519286.57421875</v>
      </c>
      <c r="K1545" s="70">
        <f t="shared" si="78"/>
        <v>-1</v>
      </c>
      <c r="L1545" s="3">
        <f>IF(AND(O1545&gt;0,O1545&lt;366),+'PL2'!$N$3+1,IF(AND(O1545&gt;365,O1545&lt;731),+'PL2'!$O$3+1,IF(AND(O1545&gt;730,O1545&lt;1096),+'PL2'!$P$3+1,IF(AND(O1545&gt;1095,O1545&lt;1461),+'PL2'!$Q$3+1,IF(AND(O1545&gt;1460,O1545&lt;3000),+'PL2'!$R$3+1,0)))))</f>
        <v>0</v>
      </c>
      <c r="M1545" s="3">
        <f>IF(AND(O1545&gt;0,O1545&lt;366),+'PL2'!$N$2+1,IF(AND(O1545&gt;365,O1545&lt;731),+'PL2'!$O$2+1,IF(AND(O1545&gt;730,O1545&lt;1096),+'PL2'!$P$2+1,IF(AND(O1545&gt;1095,O1545&lt;1461),+'PL2'!$Q$2+1,IF(AND(O1545&gt;1460,O1545&lt;1826),+'PL2'!$R$2+1,IF(AND(O1545&gt;1825,O1545&lt;2190),+'PL2'!$S$2+1,0))))))</f>
        <v>0</v>
      </c>
      <c r="N1545" s="70">
        <f t="shared" si="79"/>
        <v>-1</v>
      </c>
      <c r="O1545" s="19" t="str">
        <f>IF(A1545&gt;'PL2'!$C$2+553,IF(A1545='PL2'!$C$2+554,1,O1544+1), "")</f>
        <v/>
      </c>
    </row>
    <row r="1546" spans="1:15" x14ac:dyDescent="0.55000000000000004">
      <c r="A1546">
        <v>1544</v>
      </c>
      <c r="B1546" s="2">
        <v>41366</v>
      </c>
      <c r="C1546">
        <v>4.8799999058246613E-2</v>
      </c>
      <c r="D1546">
        <v>58.249000549316413</v>
      </c>
      <c r="E1546">
        <v>4586.2001953125</v>
      </c>
      <c r="F1546" s="20">
        <f t="shared" si="80"/>
        <v>3.842238718288308</v>
      </c>
      <c r="G1546">
        <v>117.98000335693359</v>
      </c>
      <c r="H1546">
        <v>453.3070068359375</v>
      </c>
      <c r="I1546" s="19">
        <f t="shared" si="81"/>
        <v>541079.91443853825</v>
      </c>
      <c r="K1546" s="70">
        <f t="shared" si="78"/>
        <v>-1</v>
      </c>
      <c r="L1546" s="3">
        <f>IF(AND(O1546&gt;0,O1546&lt;366),+'PL2'!$N$3+1,IF(AND(O1546&gt;365,O1546&lt;731),+'PL2'!$O$3+1,IF(AND(O1546&gt;730,O1546&lt;1096),+'PL2'!$P$3+1,IF(AND(O1546&gt;1095,O1546&lt;1461),+'PL2'!$Q$3+1,IF(AND(O1546&gt;1460,O1546&lt;3000),+'PL2'!$R$3+1,0)))))</f>
        <v>0</v>
      </c>
      <c r="M1546" s="3">
        <f>IF(AND(O1546&gt;0,O1546&lt;366),+'PL2'!$N$2+1,IF(AND(O1546&gt;365,O1546&lt;731),+'PL2'!$O$2+1,IF(AND(O1546&gt;730,O1546&lt;1096),+'PL2'!$P$2+1,IF(AND(O1546&gt;1095,O1546&lt;1461),+'PL2'!$Q$2+1,IF(AND(O1546&gt;1460,O1546&lt;1826),+'PL2'!$R$2+1,IF(AND(O1546&gt;1825,O1546&lt;2190),+'PL2'!$S$2+1,0))))))</f>
        <v>0</v>
      </c>
      <c r="N1546" s="70">
        <f t="shared" si="79"/>
        <v>-1</v>
      </c>
      <c r="O1546" s="19" t="str">
        <f>IF(A1546&gt;'PL2'!$C$2+553,IF(A1546='PL2'!$C$2+554,1,O1545+1), "")</f>
        <v/>
      </c>
    </row>
    <row r="1547" spans="1:15" x14ac:dyDescent="0.55000000000000004">
      <c r="A1547">
        <v>1545</v>
      </c>
      <c r="B1547" s="2">
        <v>41367</v>
      </c>
      <c r="C1547">
        <v>4.8799999058246613E-2</v>
      </c>
      <c r="D1547">
        <v>58.249000549316413</v>
      </c>
      <c r="E1547">
        <v>4445.77001953125</v>
      </c>
      <c r="F1547" s="20">
        <f t="shared" si="80"/>
        <v>3.7245887606710553</v>
      </c>
      <c r="G1547">
        <v>135</v>
      </c>
      <c r="H1547">
        <v>502.81900024414063</v>
      </c>
      <c r="I1547" s="19">
        <f t="shared" si="81"/>
        <v>600178.95263671875</v>
      </c>
      <c r="K1547" s="70">
        <f t="shared" si="78"/>
        <v>-1</v>
      </c>
      <c r="L1547" s="3">
        <f>IF(AND(O1547&gt;0,O1547&lt;366),+'PL2'!$N$3+1,IF(AND(O1547&gt;365,O1547&lt;731),+'PL2'!$O$3+1,IF(AND(O1547&gt;730,O1547&lt;1096),+'PL2'!$P$3+1,IF(AND(O1547&gt;1095,O1547&lt;1461),+'PL2'!$Q$3+1,IF(AND(O1547&gt;1460,O1547&lt;3000),+'PL2'!$R$3+1,0)))))</f>
        <v>0</v>
      </c>
      <c r="M1547" s="3">
        <f>IF(AND(O1547&gt;0,O1547&lt;366),+'PL2'!$N$2+1,IF(AND(O1547&gt;365,O1547&lt;731),+'PL2'!$O$2+1,IF(AND(O1547&gt;730,O1547&lt;1096),+'PL2'!$P$2+1,IF(AND(O1547&gt;1095,O1547&lt;1461),+'PL2'!$Q$2+1,IF(AND(O1547&gt;1460,O1547&lt;1826),+'PL2'!$R$2+1,IF(AND(O1547&gt;1825,O1547&lt;2190),+'PL2'!$S$2+1,0))))))</f>
        <v>0</v>
      </c>
      <c r="N1547" s="70">
        <f t="shared" si="79"/>
        <v>-1</v>
      </c>
      <c r="O1547" s="19" t="str">
        <f>IF(A1547&gt;'PL2'!$C$2+553,IF(A1547='PL2'!$C$2+554,1,O1546+1), "")</f>
        <v/>
      </c>
    </row>
    <row r="1548" spans="1:15" x14ac:dyDescent="0.55000000000000004">
      <c r="A1548">
        <v>1546</v>
      </c>
      <c r="B1548" s="2">
        <v>41368</v>
      </c>
      <c r="C1548">
        <v>4.8900000751018517E-2</v>
      </c>
      <c r="D1548">
        <v>53.256198883056641</v>
      </c>
      <c r="E1548">
        <v>3926.2900390625</v>
      </c>
      <c r="F1548" s="20">
        <f t="shared" si="80"/>
        <v>3.605131231398413</v>
      </c>
      <c r="G1548">
        <v>132.1199951171875</v>
      </c>
      <c r="H1548">
        <v>476.30999755859381</v>
      </c>
      <c r="I1548" s="19">
        <f t="shared" si="81"/>
        <v>518741.42078959942</v>
      </c>
      <c r="K1548" s="70">
        <f t="shared" si="78"/>
        <v>-1</v>
      </c>
      <c r="L1548" s="3">
        <f>IF(AND(O1548&gt;0,O1548&lt;366),+'PL2'!$N$3+1,IF(AND(O1548&gt;365,O1548&lt;731),+'PL2'!$O$3+1,IF(AND(O1548&gt;730,O1548&lt;1096),+'PL2'!$P$3+1,IF(AND(O1548&gt;1095,O1548&lt;1461),+'PL2'!$Q$3+1,IF(AND(O1548&gt;1460,O1548&lt;3000),+'PL2'!$R$3+1,0)))))</f>
        <v>0</v>
      </c>
      <c r="M1548" s="3">
        <f>IF(AND(O1548&gt;0,O1548&lt;366),+'PL2'!$N$2+1,IF(AND(O1548&gt;365,O1548&lt;731),+'PL2'!$O$2+1,IF(AND(O1548&gt;730,O1548&lt;1096),+'PL2'!$P$2+1,IF(AND(O1548&gt;1095,O1548&lt;1461),+'PL2'!$Q$2+1,IF(AND(O1548&gt;1460,O1548&lt;1826),+'PL2'!$R$2+1,IF(AND(O1548&gt;1825,O1548&lt;2190),+'PL2'!$S$2+1,0))))))</f>
        <v>0</v>
      </c>
      <c r="N1548" s="70">
        <f t="shared" si="79"/>
        <v>-1</v>
      </c>
      <c r="O1548" s="19" t="str">
        <f>IF(A1548&gt;'PL2'!$C$2+553,IF(A1548='PL2'!$C$2+554,1,O1547+1), "")</f>
        <v/>
      </c>
    </row>
    <row r="1549" spans="1:15" x14ac:dyDescent="0.55000000000000004">
      <c r="A1549">
        <v>1547</v>
      </c>
      <c r="B1549" s="2">
        <v>41369</v>
      </c>
      <c r="C1549">
        <v>4.8900000751018517E-2</v>
      </c>
      <c r="D1549">
        <v>53.256198883056641</v>
      </c>
      <c r="E1549">
        <v>4007.239990234375</v>
      </c>
      <c r="F1549" s="20">
        <f t="shared" si="80"/>
        <v>3.6794597181496327</v>
      </c>
      <c r="G1549">
        <v>142.3240051269531</v>
      </c>
      <c r="H1549">
        <v>523.67498779296875</v>
      </c>
      <c r="I1549" s="19">
        <f t="shared" si="81"/>
        <v>570326.44491504866</v>
      </c>
      <c r="K1549" s="70">
        <f t="shared" si="78"/>
        <v>-1</v>
      </c>
      <c r="L1549" s="3">
        <f>IF(AND(O1549&gt;0,O1549&lt;366),+'PL2'!$N$3+1,IF(AND(O1549&gt;365,O1549&lt;731),+'PL2'!$O$3+1,IF(AND(O1549&gt;730,O1549&lt;1096),+'PL2'!$P$3+1,IF(AND(O1549&gt;1095,O1549&lt;1461),+'PL2'!$Q$3+1,IF(AND(O1549&gt;1460,O1549&lt;3000),+'PL2'!$R$3+1,0)))))</f>
        <v>0</v>
      </c>
      <c r="M1549" s="3">
        <f>IF(AND(O1549&gt;0,O1549&lt;366),+'PL2'!$N$2+1,IF(AND(O1549&gt;365,O1549&lt;731),+'PL2'!$O$2+1,IF(AND(O1549&gt;730,O1549&lt;1096),+'PL2'!$P$2+1,IF(AND(O1549&gt;1095,O1549&lt;1461),+'PL2'!$Q$2+1,IF(AND(O1549&gt;1460,O1549&lt;1826),+'PL2'!$R$2+1,IF(AND(O1549&gt;1825,O1549&lt;2190),+'PL2'!$S$2+1,0))))))</f>
        <v>0</v>
      </c>
      <c r="N1549" s="70">
        <f t="shared" si="79"/>
        <v>-1</v>
      </c>
      <c r="O1549" s="19" t="str">
        <f>IF(A1549&gt;'PL2'!$C$2+553,IF(A1549='PL2'!$C$2+554,1,O1548+1), "")</f>
        <v/>
      </c>
    </row>
    <row r="1550" spans="1:15" x14ac:dyDescent="0.55000000000000004">
      <c r="A1550">
        <v>1548</v>
      </c>
      <c r="B1550" s="2">
        <v>41370</v>
      </c>
      <c r="C1550">
        <v>4.8900000751018517E-2</v>
      </c>
      <c r="D1550">
        <v>64.079696655273438</v>
      </c>
      <c r="E1550">
        <v>4113.85009765625</v>
      </c>
      <c r="F1550" s="20">
        <f t="shared" si="80"/>
        <v>3.139329356491471</v>
      </c>
      <c r="G1550">
        <v>142.63099670410159</v>
      </c>
      <c r="H1550">
        <v>447.7659912109375</v>
      </c>
      <c r="I1550" s="19">
        <f t="shared" si="81"/>
        <v>586762.5397199766</v>
      </c>
      <c r="K1550" s="70">
        <f t="shared" si="78"/>
        <v>-1</v>
      </c>
      <c r="L1550" s="3">
        <f>IF(AND(O1550&gt;0,O1550&lt;366),+'PL2'!$N$3+1,IF(AND(O1550&gt;365,O1550&lt;731),+'PL2'!$O$3+1,IF(AND(O1550&gt;730,O1550&lt;1096),+'PL2'!$P$3+1,IF(AND(O1550&gt;1095,O1550&lt;1461),+'PL2'!$Q$3+1,IF(AND(O1550&gt;1460,O1550&lt;3000),+'PL2'!$R$3+1,0)))))</f>
        <v>0</v>
      </c>
      <c r="M1550" s="3">
        <f>IF(AND(O1550&gt;0,O1550&lt;366),+'PL2'!$N$2+1,IF(AND(O1550&gt;365,O1550&lt;731),+'PL2'!$O$2+1,IF(AND(O1550&gt;730,O1550&lt;1096),+'PL2'!$P$2+1,IF(AND(O1550&gt;1095,O1550&lt;1461),+'PL2'!$Q$2+1,IF(AND(O1550&gt;1460,O1550&lt;1826),+'PL2'!$R$2+1,IF(AND(O1550&gt;1825,O1550&lt;2190),+'PL2'!$S$2+1,0))))))</f>
        <v>0</v>
      </c>
      <c r="N1550" s="70">
        <f t="shared" si="79"/>
        <v>-1</v>
      </c>
      <c r="O1550" s="19" t="str">
        <f>IF(A1550&gt;'PL2'!$C$2+553,IF(A1550='PL2'!$C$2+554,1,O1549+1), "")</f>
        <v/>
      </c>
    </row>
    <row r="1551" spans="1:15" x14ac:dyDescent="0.55000000000000004">
      <c r="A1551">
        <v>1549</v>
      </c>
      <c r="B1551" s="2">
        <v>41371</v>
      </c>
      <c r="C1551">
        <v>4.8999998718500137E-2</v>
      </c>
      <c r="D1551">
        <v>64.079696655273438</v>
      </c>
      <c r="E1551">
        <v>4153.9599609375</v>
      </c>
      <c r="F1551" s="20">
        <f t="shared" si="80"/>
        <v>3.1764200423362605</v>
      </c>
      <c r="G1551">
        <v>162.3009948730469</v>
      </c>
      <c r="H1551">
        <v>515.5360107421875</v>
      </c>
      <c r="I1551" s="19">
        <f t="shared" si="81"/>
        <v>674191.8343229593</v>
      </c>
      <c r="K1551" s="70">
        <f t="shared" si="78"/>
        <v>-1</v>
      </c>
      <c r="L1551" s="3">
        <f>IF(AND(O1551&gt;0,O1551&lt;366),+'PL2'!$N$3+1,IF(AND(O1551&gt;365,O1551&lt;731),+'PL2'!$O$3+1,IF(AND(O1551&gt;730,O1551&lt;1096),+'PL2'!$P$3+1,IF(AND(O1551&gt;1095,O1551&lt;1461),+'PL2'!$Q$3+1,IF(AND(O1551&gt;1460,O1551&lt;3000),+'PL2'!$R$3+1,0)))))</f>
        <v>0</v>
      </c>
      <c r="M1551" s="3">
        <f>IF(AND(O1551&gt;0,O1551&lt;366),+'PL2'!$N$2+1,IF(AND(O1551&gt;365,O1551&lt;731),+'PL2'!$O$2+1,IF(AND(O1551&gt;730,O1551&lt;1096),+'PL2'!$P$2+1,IF(AND(O1551&gt;1095,O1551&lt;1461),+'PL2'!$Q$2+1,IF(AND(O1551&gt;1460,O1551&lt;1826),+'PL2'!$R$2+1,IF(AND(O1551&gt;1825,O1551&lt;2190),+'PL2'!$S$2+1,0))))))</f>
        <v>0</v>
      </c>
      <c r="N1551" s="70">
        <f t="shared" si="79"/>
        <v>-1</v>
      </c>
      <c r="O1551" s="19" t="str">
        <f>IF(A1551&gt;'PL2'!$C$2+553,IF(A1551='PL2'!$C$2+554,1,O1550+1), "")</f>
        <v/>
      </c>
    </row>
    <row r="1552" spans="1:15" x14ac:dyDescent="0.55000000000000004">
      <c r="A1552">
        <v>1550</v>
      </c>
      <c r="B1552" s="2">
        <v>41372</v>
      </c>
      <c r="C1552">
        <v>4.8999998718500137E-2</v>
      </c>
      <c r="D1552">
        <v>64.461097717285156</v>
      </c>
      <c r="E1552">
        <v>3921.27001953125</v>
      </c>
      <c r="F1552" s="20">
        <f t="shared" si="80"/>
        <v>2.9807470355938661</v>
      </c>
      <c r="G1552">
        <v>187.5</v>
      </c>
      <c r="H1552">
        <v>558.8900146484375</v>
      </c>
      <c r="I1552" s="19">
        <f t="shared" si="81"/>
        <v>735238.12866210938</v>
      </c>
      <c r="K1552" s="70">
        <f t="shared" si="78"/>
        <v>-1</v>
      </c>
      <c r="L1552" s="3">
        <f>IF(AND(O1552&gt;0,O1552&lt;366),+'PL2'!$N$3+1,IF(AND(O1552&gt;365,O1552&lt;731),+'PL2'!$O$3+1,IF(AND(O1552&gt;730,O1552&lt;1096),+'PL2'!$P$3+1,IF(AND(O1552&gt;1095,O1552&lt;1461),+'PL2'!$Q$3+1,IF(AND(O1552&gt;1460,O1552&lt;3000),+'PL2'!$R$3+1,0)))))</f>
        <v>0</v>
      </c>
      <c r="M1552" s="3">
        <f>IF(AND(O1552&gt;0,O1552&lt;366),+'PL2'!$N$2+1,IF(AND(O1552&gt;365,O1552&lt;731),+'PL2'!$O$2+1,IF(AND(O1552&gt;730,O1552&lt;1096),+'PL2'!$P$2+1,IF(AND(O1552&gt;1095,O1552&lt;1461),+'PL2'!$Q$2+1,IF(AND(O1552&gt;1460,O1552&lt;1826),+'PL2'!$R$2+1,IF(AND(O1552&gt;1825,O1552&lt;2190),+'PL2'!$S$2+1,0))))))</f>
        <v>0</v>
      </c>
      <c r="N1552" s="70">
        <f t="shared" si="79"/>
        <v>-1</v>
      </c>
      <c r="O1552" s="19" t="str">
        <f>IF(A1552&gt;'PL2'!$C$2+553,IF(A1552='PL2'!$C$2+554,1,O1551+1), "")</f>
        <v/>
      </c>
    </row>
    <row r="1553" spans="1:15" x14ac:dyDescent="0.55000000000000004">
      <c r="A1553">
        <v>1551</v>
      </c>
      <c r="B1553" s="2">
        <v>41373</v>
      </c>
      <c r="C1553">
        <v>4.8999998718500137E-2</v>
      </c>
      <c r="D1553">
        <v>64.461097717285156</v>
      </c>
      <c r="E1553">
        <v>4449.27001953125</v>
      </c>
      <c r="F1553" s="20">
        <f t="shared" si="80"/>
        <v>3.3821053779050385</v>
      </c>
      <c r="G1553">
        <v>230</v>
      </c>
      <c r="H1553">
        <v>777.88397216796875</v>
      </c>
      <c r="I1553" s="19">
        <f t="shared" si="81"/>
        <v>1023332.1044921875</v>
      </c>
      <c r="K1553" s="70">
        <f t="shared" si="78"/>
        <v>-1</v>
      </c>
      <c r="L1553" s="3">
        <f>IF(AND(O1553&gt;0,O1553&lt;366),+'PL2'!$N$3+1,IF(AND(O1553&gt;365,O1553&lt;731),+'PL2'!$O$3+1,IF(AND(O1553&gt;730,O1553&lt;1096),+'PL2'!$P$3+1,IF(AND(O1553&gt;1095,O1553&lt;1461),+'PL2'!$Q$3+1,IF(AND(O1553&gt;1460,O1553&lt;3000),+'PL2'!$R$3+1,0)))))</f>
        <v>0</v>
      </c>
      <c r="M1553" s="3">
        <f>IF(AND(O1553&gt;0,O1553&lt;366),+'PL2'!$N$2+1,IF(AND(O1553&gt;365,O1553&lt;731),+'PL2'!$O$2+1,IF(AND(O1553&gt;730,O1553&lt;1096),+'PL2'!$P$2+1,IF(AND(O1553&gt;1095,O1553&lt;1461),+'PL2'!$Q$2+1,IF(AND(O1553&gt;1460,O1553&lt;1826),+'PL2'!$R$2+1,IF(AND(O1553&gt;1825,O1553&lt;2190),+'PL2'!$S$2+1,0))))))</f>
        <v>0</v>
      </c>
      <c r="N1553" s="70">
        <f t="shared" si="79"/>
        <v>-1</v>
      </c>
      <c r="O1553" s="19" t="str">
        <f>IF(A1553&gt;'PL2'!$C$2+553,IF(A1553='PL2'!$C$2+554,1,O1552+1), "")</f>
        <v/>
      </c>
    </row>
    <row r="1554" spans="1:15" x14ac:dyDescent="0.55000000000000004">
      <c r="A1554">
        <v>1552</v>
      </c>
      <c r="B1554" s="2">
        <v>41374</v>
      </c>
      <c r="C1554">
        <v>4.9100000411272049E-2</v>
      </c>
      <c r="D1554">
        <v>70.182502746582031</v>
      </c>
      <c r="E1554">
        <v>4839.669921875</v>
      </c>
      <c r="F1554" s="20">
        <f t="shared" si="80"/>
        <v>3.3858552467488945</v>
      </c>
      <c r="G1554">
        <v>165</v>
      </c>
      <c r="H1554">
        <v>558.666015625</v>
      </c>
      <c r="I1554" s="19">
        <f t="shared" si="81"/>
        <v>798545.537109375</v>
      </c>
      <c r="K1554" s="70">
        <f t="shared" si="78"/>
        <v>-1</v>
      </c>
      <c r="L1554" s="3">
        <f>IF(AND(O1554&gt;0,O1554&lt;366),+'PL2'!$N$3+1,IF(AND(O1554&gt;365,O1554&lt;731),+'PL2'!$O$3+1,IF(AND(O1554&gt;730,O1554&lt;1096),+'PL2'!$P$3+1,IF(AND(O1554&gt;1095,O1554&lt;1461),+'PL2'!$Q$3+1,IF(AND(O1554&gt;1460,O1554&lt;3000),+'PL2'!$R$3+1,0)))))</f>
        <v>0</v>
      </c>
      <c r="M1554" s="3">
        <f>IF(AND(O1554&gt;0,O1554&lt;366),+'PL2'!$N$2+1,IF(AND(O1554&gt;365,O1554&lt;731),+'PL2'!$O$2+1,IF(AND(O1554&gt;730,O1554&lt;1096),+'PL2'!$P$2+1,IF(AND(O1554&gt;1095,O1554&lt;1461),+'PL2'!$Q$2+1,IF(AND(O1554&gt;1460,O1554&lt;1826),+'PL2'!$R$2+1,IF(AND(O1554&gt;1825,O1554&lt;2190),+'PL2'!$S$2+1,0))))))</f>
        <v>0</v>
      </c>
      <c r="N1554" s="70">
        <f t="shared" si="79"/>
        <v>-1</v>
      </c>
      <c r="O1554" s="19" t="str">
        <f>IF(A1554&gt;'PL2'!$C$2+553,IF(A1554='PL2'!$C$2+554,1,O1553+1), "")</f>
        <v/>
      </c>
    </row>
    <row r="1555" spans="1:15" x14ac:dyDescent="0.55000000000000004">
      <c r="A1555">
        <v>1553</v>
      </c>
      <c r="B1555" s="2">
        <v>41375</v>
      </c>
      <c r="C1555">
        <v>4.9100000411272049E-2</v>
      </c>
      <c r="D1555">
        <v>70.182502746582031</v>
      </c>
      <c r="E1555">
        <v>4063.3701171875</v>
      </c>
      <c r="F1555" s="20">
        <f t="shared" si="80"/>
        <v>2.8427523473402099</v>
      </c>
      <c r="G1555">
        <v>124.90000152587891</v>
      </c>
      <c r="H1555">
        <v>355.05999755859381</v>
      </c>
      <c r="I1555" s="19">
        <f t="shared" si="81"/>
        <v>507514.9338369295</v>
      </c>
      <c r="K1555" s="70">
        <f t="shared" si="78"/>
        <v>-1</v>
      </c>
      <c r="L1555" s="3">
        <f>IF(AND(O1555&gt;0,O1555&lt;366),+'PL2'!$N$3+1,IF(AND(O1555&gt;365,O1555&lt;731),+'PL2'!$O$3+1,IF(AND(O1555&gt;730,O1555&lt;1096),+'PL2'!$P$3+1,IF(AND(O1555&gt;1095,O1555&lt;1461),+'PL2'!$Q$3+1,IF(AND(O1555&gt;1460,O1555&lt;3000),+'PL2'!$R$3+1,0)))))</f>
        <v>0</v>
      </c>
      <c r="M1555" s="3">
        <f>IF(AND(O1555&gt;0,O1555&lt;366),+'PL2'!$N$2+1,IF(AND(O1555&gt;365,O1555&lt;731),+'PL2'!$O$2+1,IF(AND(O1555&gt;730,O1555&lt;1096),+'PL2'!$P$2+1,IF(AND(O1555&gt;1095,O1555&lt;1461),+'PL2'!$Q$2+1,IF(AND(O1555&gt;1460,O1555&lt;1826),+'PL2'!$R$2+1,IF(AND(O1555&gt;1825,O1555&lt;2190),+'PL2'!$S$2+1,0))))))</f>
        <v>0</v>
      </c>
      <c r="N1555" s="70">
        <f t="shared" si="79"/>
        <v>-1</v>
      </c>
      <c r="O1555" s="19" t="str">
        <f>IF(A1555&gt;'PL2'!$C$2+553,IF(A1555='PL2'!$C$2+554,1,O1554+1), "")</f>
        <v/>
      </c>
    </row>
    <row r="1556" spans="1:15" x14ac:dyDescent="0.55000000000000004">
      <c r="A1556">
        <v>1554</v>
      </c>
      <c r="B1556" s="2">
        <v>41376</v>
      </c>
      <c r="C1556">
        <v>4.9100000411272049E-2</v>
      </c>
      <c r="D1556">
        <v>65.986900329589844</v>
      </c>
      <c r="E1556">
        <v>4381.419921875</v>
      </c>
      <c r="F1556" s="20">
        <f t="shared" si="80"/>
        <v>3.2601579842590436</v>
      </c>
      <c r="G1556">
        <v>117</v>
      </c>
      <c r="H1556">
        <v>381.43798828125</v>
      </c>
      <c r="I1556" s="19">
        <f t="shared" si="81"/>
        <v>512626.130859375</v>
      </c>
      <c r="K1556" s="70">
        <f t="shared" si="78"/>
        <v>-1</v>
      </c>
      <c r="L1556" s="3">
        <f>IF(AND(O1556&gt;0,O1556&lt;366),+'PL2'!$N$3+1,IF(AND(O1556&gt;365,O1556&lt;731),+'PL2'!$O$3+1,IF(AND(O1556&gt;730,O1556&lt;1096),+'PL2'!$P$3+1,IF(AND(O1556&gt;1095,O1556&lt;1461),+'PL2'!$Q$3+1,IF(AND(O1556&gt;1460,O1556&lt;3000),+'PL2'!$R$3+1,0)))))</f>
        <v>0</v>
      </c>
      <c r="M1556" s="3">
        <f>IF(AND(O1556&gt;0,O1556&lt;366),+'PL2'!$N$2+1,IF(AND(O1556&gt;365,O1556&lt;731),+'PL2'!$O$2+1,IF(AND(O1556&gt;730,O1556&lt;1096),+'PL2'!$P$2+1,IF(AND(O1556&gt;1095,O1556&lt;1461),+'PL2'!$Q$2+1,IF(AND(O1556&gt;1460,O1556&lt;1826),+'PL2'!$R$2+1,IF(AND(O1556&gt;1825,O1556&lt;2190),+'PL2'!$S$2+1,0))))))</f>
        <v>0</v>
      </c>
      <c r="N1556" s="70">
        <f t="shared" si="79"/>
        <v>-1</v>
      </c>
      <c r="O1556" s="19" t="str">
        <f>IF(A1556&gt;'PL2'!$C$2+553,IF(A1556='PL2'!$C$2+554,1,O1555+1), "")</f>
        <v/>
      </c>
    </row>
    <row r="1557" spans="1:15" x14ac:dyDescent="0.55000000000000004">
      <c r="A1557">
        <v>1555</v>
      </c>
      <c r="B1557" s="2">
        <v>41377</v>
      </c>
      <c r="C1557">
        <v>4.9199998378753662E-2</v>
      </c>
      <c r="D1557">
        <v>65.986900329589844</v>
      </c>
      <c r="E1557">
        <v>4215.27001953125</v>
      </c>
      <c r="F1557" s="20">
        <f t="shared" si="80"/>
        <v>3.1429158983233529</v>
      </c>
      <c r="G1557">
        <v>93</v>
      </c>
      <c r="H1557">
        <v>292.29098510742188</v>
      </c>
      <c r="I1557" s="19">
        <f t="shared" si="81"/>
        <v>392020.11181640625</v>
      </c>
      <c r="K1557" s="70">
        <f t="shared" si="78"/>
        <v>-1</v>
      </c>
      <c r="L1557" s="3">
        <f>IF(AND(O1557&gt;0,O1557&lt;366),+'PL2'!$N$3+1,IF(AND(O1557&gt;365,O1557&lt;731),+'PL2'!$O$3+1,IF(AND(O1557&gt;730,O1557&lt;1096),+'PL2'!$P$3+1,IF(AND(O1557&gt;1095,O1557&lt;1461),+'PL2'!$Q$3+1,IF(AND(O1557&gt;1460,O1557&lt;3000),+'PL2'!$R$3+1,0)))))</f>
        <v>0</v>
      </c>
      <c r="M1557" s="3">
        <f>IF(AND(O1557&gt;0,O1557&lt;366),+'PL2'!$N$2+1,IF(AND(O1557&gt;365,O1557&lt;731),+'PL2'!$O$2+1,IF(AND(O1557&gt;730,O1557&lt;1096),+'PL2'!$P$2+1,IF(AND(O1557&gt;1095,O1557&lt;1461),+'PL2'!$Q$2+1,IF(AND(O1557&gt;1460,O1557&lt;1826),+'PL2'!$R$2+1,IF(AND(O1557&gt;1825,O1557&lt;2190),+'PL2'!$S$2+1,0))))))</f>
        <v>0</v>
      </c>
      <c r="N1557" s="70">
        <f t="shared" si="79"/>
        <v>-1</v>
      </c>
      <c r="O1557" s="19" t="str">
        <f>IF(A1557&gt;'PL2'!$C$2+553,IF(A1557='PL2'!$C$2+554,1,O1556+1), "")</f>
        <v/>
      </c>
    </row>
    <row r="1558" spans="1:15" x14ac:dyDescent="0.55000000000000004">
      <c r="A1558">
        <v>1556</v>
      </c>
      <c r="B1558" s="2">
        <v>41378</v>
      </c>
      <c r="C1558">
        <v>4.9199998378753662E-2</v>
      </c>
      <c r="D1558">
        <v>62.172599792480469</v>
      </c>
      <c r="E1558">
        <v>3878.3798828125</v>
      </c>
      <c r="F1558" s="20">
        <f t="shared" si="80"/>
        <v>3.0691379254441968</v>
      </c>
      <c r="G1558">
        <v>90</v>
      </c>
      <c r="H1558">
        <v>276.22198486328119</v>
      </c>
      <c r="I1558" s="19">
        <f t="shared" si="81"/>
        <v>349054.189453125</v>
      </c>
      <c r="K1558" s="70">
        <f t="shared" si="78"/>
        <v>-1</v>
      </c>
      <c r="L1558" s="3">
        <f>IF(AND(O1558&gt;0,O1558&lt;366),+'PL2'!$N$3+1,IF(AND(O1558&gt;365,O1558&lt;731),+'PL2'!$O$3+1,IF(AND(O1558&gt;730,O1558&lt;1096),+'PL2'!$P$3+1,IF(AND(O1558&gt;1095,O1558&lt;1461),+'PL2'!$Q$3+1,IF(AND(O1558&gt;1460,O1558&lt;3000),+'PL2'!$R$3+1,0)))))</f>
        <v>0</v>
      </c>
      <c r="M1558" s="3">
        <f>IF(AND(O1558&gt;0,O1558&lt;366),+'PL2'!$N$2+1,IF(AND(O1558&gt;365,O1558&lt;731),+'PL2'!$O$2+1,IF(AND(O1558&gt;730,O1558&lt;1096),+'PL2'!$P$2+1,IF(AND(O1558&gt;1095,O1558&lt;1461),+'PL2'!$Q$2+1,IF(AND(O1558&gt;1460,O1558&lt;1826),+'PL2'!$R$2+1,IF(AND(O1558&gt;1825,O1558&lt;2190),+'PL2'!$S$2+1,0))))))</f>
        <v>0</v>
      </c>
      <c r="N1558" s="70">
        <f t="shared" si="79"/>
        <v>-1</v>
      </c>
      <c r="O1558" s="19" t="str">
        <f>IF(A1558&gt;'PL2'!$C$2+553,IF(A1558='PL2'!$C$2+554,1,O1557+1), "")</f>
        <v/>
      </c>
    </row>
    <row r="1559" spans="1:15" x14ac:dyDescent="0.55000000000000004">
      <c r="A1559">
        <v>1557</v>
      </c>
      <c r="B1559" s="2">
        <v>41379</v>
      </c>
      <c r="C1559">
        <v>4.9199998378753662E-2</v>
      </c>
      <c r="D1559">
        <v>62.172599792480469</v>
      </c>
      <c r="E1559">
        <v>4174.27001953125</v>
      </c>
      <c r="F1559" s="20">
        <f t="shared" si="80"/>
        <v>3.3032892122721993</v>
      </c>
      <c r="G1559">
        <v>82.386001586914063</v>
      </c>
      <c r="H1559">
        <v>272.14498901367188</v>
      </c>
      <c r="I1559" s="19">
        <f t="shared" si="81"/>
        <v>343901.41645330936</v>
      </c>
      <c r="K1559" s="70">
        <f t="shared" si="78"/>
        <v>-1</v>
      </c>
      <c r="L1559" s="3">
        <f>IF(AND(O1559&gt;0,O1559&lt;366),+'PL2'!$N$3+1,IF(AND(O1559&gt;365,O1559&lt;731),+'PL2'!$O$3+1,IF(AND(O1559&gt;730,O1559&lt;1096),+'PL2'!$P$3+1,IF(AND(O1559&gt;1095,O1559&lt;1461),+'PL2'!$Q$3+1,IF(AND(O1559&gt;1460,O1559&lt;3000),+'PL2'!$R$3+1,0)))))</f>
        <v>0</v>
      </c>
      <c r="M1559" s="3">
        <f>IF(AND(O1559&gt;0,O1559&lt;366),+'PL2'!$N$2+1,IF(AND(O1559&gt;365,O1559&lt;731),+'PL2'!$O$2+1,IF(AND(O1559&gt;730,O1559&lt;1096),+'PL2'!$P$2+1,IF(AND(O1559&gt;1095,O1559&lt;1461),+'PL2'!$Q$2+1,IF(AND(O1559&gt;1460,O1559&lt;1826),+'PL2'!$R$2+1,IF(AND(O1559&gt;1825,O1559&lt;2190),+'PL2'!$S$2+1,0))))))</f>
        <v>0</v>
      </c>
      <c r="N1559" s="70">
        <f t="shared" si="79"/>
        <v>-1</v>
      </c>
      <c r="O1559" s="19" t="str">
        <f>IF(A1559&gt;'PL2'!$C$2+553,IF(A1559='PL2'!$C$2+554,1,O1558+1), "")</f>
        <v/>
      </c>
    </row>
    <row r="1560" spans="1:15" x14ac:dyDescent="0.55000000000000004">
      <c r="A1560">
        <v>1558</v>
      </c>
      <c r="B1560" s="2">
        <v>41380</v>
      </c>
      <c r="C1560">
        <v>4.9300000071525567E-2</v>
      </c>
      <c r="D1560">
        <v>69.801101684570313</v>
      </c>
      <c r="E1560">
        <v>4477.02978515625</v>
      </c>
      <c r="F1560" s="20">
        <f t="shared" si="80"/>
        <v>3.1620929097343362</v>
      </c>
      <c r="G1560">
        <v>68.355697631835938</v>
      </c>
      <c r="H1560">
        <v>216.1470031738281</v>
      </c>
      <c r="I1560" s="19">
        <f t="shared" si="81"/>
        <v>306030.49428286403</v>
      </c>
      <c r="K1560" s="70">
        <f t="shared" si="78"/>
        <v>-1</v>
      </c>
      <c r="L1560" s="3">
        <f>IF(AND(O1560&gt;0,O1560&lt;366),+'PL2'!$N$3+1,IF(AND(O1560&gt;365,O1560&lt;731),+'PL2'!$O$3+1,IF(AND(O1560&gt;730,O1560&lt;1096),+'PL2'!$P$3+1,IF(AND(O1560&gt;1095,O1560&lt;1461),+'PL2'!$Q$3+1,IF(AND(O1560&gt;1460,O1560&lt;3000),+'PL2'!$R$3+1,0)))))</f>
        <v>0</v>
      </c>
      <c r="M1560" s="3">
        <f>IF(AND(O1560&gt;0,O1560&lt;366),+'PL2'!$N$2+1,IF(AND(O1560&gt;365,O1560&lt;731),+'PL2'!$O$2+1,IF(AND(O1560&gt;730,O1560&lt;1096),+'PL2'!$P$2+1,IF(AND(O1560&gt;1095,O1560&lt;1461),+'PL2'!$Q$2+1,IF(AND(O1560&gt;1460,O1560&lt;1826),+'PL2'!$R$2+1,IF(AND(O1560&gt;1825,O1560&lt;2190),+'PL2'!$S$2+1,0))))))</f>
        <v>0</v>
      </c>
      <c r="N1560" s="70">
        <f t="shared" si="79"/>
        <v>-1</v>
      </c>
      <c r="O1560" s="19" t="str">
        <f>IF(A1560&gt;'PL2'!$C$2+553,IF(A1560='PL2'!$C$2+554,1,O1559+1), "")</f>
        <v/>
      </c>
    </row>
    <row r="1561" spans="1:15" x14ac:dyDescent="0.55000000000000004">
      <c r="A1561">
        <v>1559</v>
      </c>
      <c r="B1561" s="2">
        <v>41381</v>
      </c>
      <c r="C1561">
        <v>4.9300000071525567E-2</v>
      </c>
      <c r="D1561">
        <v>69.801101684570313</v>
      </c>
      <c r="E1561">
        <v>4356.47998046875</v>
      </c>
      <c r="F1561" s="20">
        <f t="shared" si="80"/>
        <v>3.0769494773774531</v>
      </c>
      <c r="G1561">
        <v>93.069999694824219</v>
      </c>
      <c r="H1561">
        <v>286.37200927734381</v>
      </c>
      <c r="I1561" s="19">
        <f t="shared" si="81"/>
        <v>405457.59045273438</v>
      </c>
      <c r="K1561" s="70">
        <f t="shared" si="78"/>
        <v>-1</v>
      </c>
      <c r="L1561" s="3">
        <f>IF(AND(O1561&gt;0,O1561&lt;366),+'PL2'!$N$3+1,IF(AND(O1561&gt;365,O1561&lt;731),+'PL2'!$O$3+1,IF(AND(O1561&gt;730,O1561&lt;1096),+'PL2'!$P$3+1,IF(AND(O1561&gt;1095,O1561&lt;1461),+'PL2'!$Q$3+1,IF(AND(O1561&gt;1460,O1561&lt;3000),+'PL2'!$R$3+1,0)))))</f>
        <v>0</v>
      </c>
      <c r="M1561" s="3">
        <f>IF(AND(O1561&gt;0,O1561&lt;366),+'PL2'!$N$2+1,IF(AND(O1561&gt;365,O1561&lt;731),+'PL2'!$O$2+1,IF(AND(O1561&gt;730,O1561&lt;1096),+'PL2'!$P$2+1,IF(AND(O1561&gt;1095,O1561&lt;1461),+'PL2'!$Q$2+1,IF(AND(O1561&gt;1460,O1561&lt;1826),+'PL2'!$R$2+1,IF(AND(O1561&gt;1825,O1561&lt;2190),+'PL2'!$S$2+1,0))))))</f>
        <v>0</v>
      </c>
      <c r="N1561" s="70">
        <f t="shared" si="79"/>
        <v>-1</v>
      </c>
      <c r="O1561" s="19" t="str">
        <f>IF(A1561&gt;'PL2'!$C$2+553,IF(A1561='PL2'!$C$2+554,1,O1560+1), "")</f>
        <v/>
      </c>
    </row>
    <row r="1562" spans="1:15" x14ac:dyDescent="0.55000000000000004">
      <c r="A1562">
        <v>1560</v>
      </c>
      <c r="B1562" s="2">
        <v>41382</v>
      </c>
      <c r="C1562">
        <v>4.9300000071525567E-2</v>
      </c>
      <c r="D1562">
        <v>72.716697692871094</v>
      </c>
      <c r="E1562">
        <v>3717.5400390625</v>
      </c>
      <c r="F1562" s="20">
        <f t="shared" si="80"/>
        <v>2.520393939859126</v>
      </c>
      <c r="G1562">
        <v>109.0100021362305</v>
      </c>
      <c r="H1562">
        <v>274.74798583984381</v>
      </c>
      <c r="I1562" s="19">
        <f t="shared" si="81"/>
        <v>405249.04759972554</v>
      </c>
      <c r="K1562" s="70">
        <f t="shared" si="78"/>
        <v>-1</v>
      </c>
      <c r="L1562" s="3">
        <f>IF(AND(O1562&gt;0,O1562&lt;366),+'PL2'!$N$3+1,IF(AND(O1562&gt;365,O1562&lt;731),+'PL2'!$O$3+1,IF(AND(O1562&gt;730,O1562&lt;1096),+'PL2'!$P$3+1,IF(AND(O1562&gt;1095,O1562&lt;1461),+'PL2'!$Q$3+1,IF(AND(O1562&gt;1460,O1562&lt;3000),+'PL2'!$R$3+1,0)))))</f>
        <v>0</v>
      </c>
      <c r="M1562" s="3">
        <f>IF(AND(O1562&gt;0,O1562&lt;366),+'PL2'!$N$2+1,IF(AND(O1562&gt;365,O1562&lt;731),+'PL2'!$O$2+1,IF(AND(O1562&gt;730,O1562&lt;1096),+'PL2'!$P$2+1,IF(AND(O1562&gt;1095,O1562&lt;1461),+'PL2'!$Q$2+1,IF(AND(O1562&gt;1460,O1562&lt;1826),+'PL2'!$R$2+1,IF(AND(O1562&gt;1825,O1562&lt;2190),+'PL2'!$S$2+1,0))))))</f>
        <v>0</v>
      </c>
      <c r="N1562" s="70">
        <f t="shared" si="79"/>
        <v>-1</v>
      </c>
      <c r="O1562" s="19" t="str">
        <f>IF(A1562&gt;'PL2'!$C$2+553,IF(A1562='PL2'!$C$2+554,1,O1561+1), "")</f>
        <v/>
      </c>
    </row>
    <row r="1563" spans="1:15" x14ac:dyDescent="0.55000000000000004">
      <c r="A1563">
        <v>1561</v>
      </c>
      <c r="B1563" s="2">
        <v>41383</v>
      </c>
      <c r="C1563">
        <v>4.9400001764297492E-2</v>
      </c>
      <c r="D1563">
        <v>72.716697692871094</v>
      </c>
      <c r="E1563">
        <v>3480.35009765625</v>
      </c>
      <c r="F1563" s="20">
        <f t="shared" si="80"/>
        <v>2.3643716838016848</v>
      </c>
      <c r="G1563">
        <v>118.48000335693359</v>
      </c>
      <c r="H1563">
        <v>280.13101196289063</v>
      </c>
      <c r="I1563" s="19">
        <f t="shared" si="81"/>
        <v>412351.89125361666</v>
      </c>
      <c r="K1563" s="70">
        <f t="shared" si="78"/>
        <v>-1</v>
      </c>
      <c r="L1563" s="3">
        <f>IF(AND(O1563&gt;0,O1563&lt;366),+'PL2'!$N$3+1,IF(AND(O1563&gt;365,O1563&lt;731),+'PL2'!$O$3+1,IF(AND(O1563&gt;730,O1563&lt;1096),+'PL2'!$P$3+1,IF(AND(O1563&gt;1095,O1563&lt;1461),+'PL2'!$Q$3+1,IF(AND(O1563&gt;1460,O1563&lt;3000),+'PL2'!$R$3+1,0)))))</f>
        <v>0</v>
      </c>
      <c r="M1563" s="3">
        <f>IF(AND(O1563&gt;0,O1563&lt;366),+'PL2'!$N$2+1,IF(AND(O1563&gt;365,O1563&lt;731),+'PL2'!$O$2+1,IF(AND(O1563&gt;730,O1563&lt;1096),+'PL2'!$P$2+1,IF(AND(O1563&gt;1095,O1563&lt;1461),+'PL2'!$Q$2+1,IF(AND(O1563&gt;1460,O1563&lt;1826),+'PL2'!$R$2+1,IF(AND(O1563&gt;1825,O1563&lt;2190),+'PL2'!$S$2+1,0))))))</f>
        <v>0</v>
      </c>
      <c r="N1563" s="70">
        <f t="shared" si="79"/>
        <v>-1</v>
      </c>
      <c r="O1563" s="19" t="str">
        <f>IF(A1563&gt;'PL2'!$C$2+553,IF(A1563='PL2'!$C$2+554,1,O1562+1), "")</f>
        <v/>
      </c>
    </row>
    <row r="1564" spans="1:15" x14ac:dyDescent="0.55000000000000004">
      <c r="A1564">
        <v>1562</v>
      </c>
      <c r="B1564" s="2">
        <v>41384</v>
      </c>
      <c r="C1564">
        <v>4.9400001764297492E-2</v>
      </c>
      <c r="D1564">
        <v>64.686599731445313</v>
      </c>
      <c r="E1564">
        <v>3896.219970703125</v>
      </c>
      <c r="F1564" s="20">
        <f t="shared" si="80"/>
        <v>2.9754736564590329</v>
      </c>
      <c r="G1564">
        <v>126.6159973144531</v>
      </c>
      <c r="H1564">
        <v>376.74301147460938</v>
      </c>
      <c r="I1564" s="19">
        <f t="shared" si="81"/>
        <v>493323.77734706539</v>
      </c>
      <c r="K1564" s="70">
        <f t="shared" si="78"/>
        <v>-1</v>
      </c>
      <c r="L1564" s="3">
        <f>IF(AND(O1564&gt;0,O1564&lt;366),+'PL2'!$N$3+1,IF(AND(O1564&gt;365,O1564&lt;731),+'PL2'!$O$3+1,IF(AND(O1564&gt;730,O1564&lt;1096),+'PL2'!$P$3+1,IF(AND(O1564&gt;1095,O1564&lt;1461),+'PL2'!$Q$3+1,IF(AND(O1564&gt;1460,O1564&lt;3000),+'PL2'!$R$3+1,0)))))</f>
        <v>0</v>
      </c>
      <c r="M1564" s="3">
        <f>IF(AND(O1564&gt;0,O1564&lt;366),+'PL2'!$N$2+1,IF(AND(O1564&gt;365,O1564&lt;731),+'PL2'!$O$2+1,IF(AND(O1564&gt;730,O1564&lt;1096),+'PL2'!$P$2+1,IF(AND(O1564&gt;1095,O1564&lt;1461),+'PL2'!$Q$2+1,IF(AND(O1564&gt;1460,O1564&lt;1826),+'PL2'!$R$2+1,IF(AND(O1564&gt;1825,O1564&lt;2190),+'PL2'!$S$2+1,0))))))</f>
        <v>0</v>
      </c>
      <c r="N1564" s="70">
        <f t="shared" si="79"/>
        <v>-1</v>
      </c>
      <c r="O1564" s="19" t="str">
        <f>IF(A1564&gt;'PL2'!$C$2+553,IF(A1564='PL2'!$C$2+554,1,O1563+1), "")</f>
        <v/>
      </c>
    </row>
    <row r="1565" spans="1:15" x14ac:dyDescent="0.55000000000000004">
      <c r="A1565">
        <v>1563</v>
      </c>
      <c r="B1565" s="2">
        <v>41385</v>
      </c>
      <c r="C1565">
        <v>4.9400001764297492E-2</v>
      </c>
      <c r="D1565">
        <v>64.686599731445313</v>
      </c>
      <c r="E1565">
        <v>4432.91015625</v>
      </c>
      <c r="F1565" s="20">
        <f t="shared" si="80"/>
        <v>3.3853343729438503</v>
      </c>
      <c r="G1565">
        <v>119.1999969482422</v>
      </c>
      <c r="H1565">
        <v>403.53201293945313</v>
      </c>
      <c r="I1565" s="19">
        <f t="shared" si="81"/>
        <v>528402.87709683191</v>
      </c>
      <c r="K1565" s="70">
        <f t="shared" si="78"/>
        <v>-1</v>
      </c>
      <c r="L1565" s="3">
        <f>IF(AND(O1565&gt;0,O1565&lt;366),+'PL2'!$N$3+1,IF(AND(O1565&gt;365,O1565&lt;731),+'PL2'!$O$3+1,IF(AND(O1565&gt;730,O1565&lt;1096),+'PL2'!$P$3+1,IF(AND(O1565&gt;1095,O1565&lt;1461),+'PL2'!$Q$3+1,IF(AND(O1565&gt;1460,O1565&lt;3000),+'PL2'!$R$3+1,0)))))</f>
        <v>0</v>
      </c>
      <c r="M1565" s="3">
        <f>IF(AND(O1565&gt;0,O1565&lt;366),+'PL2'!$N$2+1,IF(AND(O1565&gt;365,O1565&lt;731),+'PL2'!$O$2+1,IF(AND(O1565&gt;730,O1565&lt;1096),+'PL2'!$P$2+1,IF(AND(O1565&gt;1095,O1565&lt;1461),+'PL2'!$Q$2+1,IF(AND(O1565&gt;1460,O1565&lt;1826),+'PL2'!$R$2+1,IF(AND(O1565&gt;1825,O1565&lt;2190),+'PL2'!$S$2+1,0))))))</f>
        <v>0</v>
      </c>
      <c r="N1565" s="70">
        <f t="shared" si="79"/>
        <v>-1</v>
      </c>
      <c r="O1565" s="19" t="str">
        <f>IF(A1565&gt;'PL2'!$C$2+553,IF(A1565='PL2'!$C$2+554,1,O1564+1), "")</f>
        <v/>
      </c>
    </row>
    <row r="1566" spans="1:15" x14ac:dyDescent="0.55000000000000004">
      <c r="A1566">
        <v>1564</v>
      </c>
      <c r="B1566" s="2">
        <v>41386</v>
      </c>
      <c r="C1566">
        <v>4.9499999731779099E-2</v>
      </c>
      <c r="D1566">
        <v>72.270599365234375</v>
      </c>
      <c r="E1566">
        <v>3871.469970703125</v>
      </c>
      <c r="F1566" s="20">
        <f t="shared" si="80"/>
        <v>2.6516697549845212</v>
      </c>
      <c r="G1566">
        <v>127.40000152587891</v>
      </c>
      <c r="H1566">
        <v>337.822998046875</v>
      </c>
      <c r="I1566" s="19">
        <f t="shared" si="81"/>
        <v>493225.28017497249</v>
      </c>
      <c r="K1566" s="70">
        <f t="shared" si="78"/>
        <v>-1</v>
      </c>
      <c r="L1566" s="3">
        <f>IF(AND(O1566&gt;0,O1566&lt;366),+'PL2'!$N$3+1,IF(AND(O1566&gt;365,O1566&lt;731),+'PL2'!$O$3+1,IF(AND(O1566&gt;730,O1566&lt;1096),+'PL2'!$P$3+1,IF(AND(O1566&gt;1095,O1566&lt;1461),+'PL2'!$Q$3+1,IF(AND(O1566&gt;1460,O1566&lt;3000),+'PL2'!$R$3+1,0)))))</f>
        <v>0</v>
      </c>
      <c r="M1566" s="3">
        <f>IF(AND(O1566&gt;0,O1566&lt;366),+'PL2'!$N$2+1,IF(AND(O1566&gt;365,O1566&lt;731),+'PL2'!$O$2+1,IF(AND(O1566&gt;730,O1566&lt;1096),+'PL2'!$P$2+1,IF(AND(O1566&gt;1095,O1566&lt;1461),+'PL2'!$Q$2+1,IF(AND(O1566&gt;1460,O1566&lt;1826),+'PL2'!$R$2+1,IF(AND(O1566&gt;1825,O1566&lt;2190),+'PL2'!$S$2+1,0))))))</f>
        <v>0</v>
      </c>
      <c r="N1566" s="70">
        <f t="shared" si="79"/>
        <v>-1</v>
      </c>
      <c r="O1566" s="19" t="str">
        <f>IF(A1566&gt;'PL2'!$C$2+553,IF(A1566='PL2'!$C$2+554,1,O1565+1), "")</f>
        <v/>
      </c>
    </row>
    <row r="1567" spans="1:15" x14ac:dyDescent="0.55000000000000004">
      <c r="A1567">
        <v>1565</v>
      </c>
      <c r="B1567" s="2">
        <v>41387</v>
      </c>
      <c r="C1567">
        <v>4.9499999731779099E-2</v>
      </c>
      <c r="D1567">
        <v>72.270599365234375</v>
      </c>
      <c r="E1567">
        <v>4261.240234375</v>
      </c>
      <c r="F1567" s="20">
        <f t="shared" si="80"/>
        <v>2.9186334735183741</v>
      </c>
      <c r="G1567">
        <v>143.4750061035156</v>
      </c>
      <c r="H1567">
        <v>418.75100708007813</v>
      </c>
      <c r="I1567" s="19">
        <f t="shared" si="81"/>
        <v>611381.46863549936</v>
      </c>
      <c r="K1567" s="70">
        <f t="shared" si="78"/>
        <v>-1</v>
      </c>
      <c r="L1567" s="3">
        <f>IF(AND(O1567&gt;0,O1567&lt;366),+'PL2'!$N$3+1,IF(AND(O1567&gt;365,O1567&lt;731),+'PL2'!$O$3+1,IF(AND(O1567&gt;730,O1567&lt;1096),+'PL2'!$P$3+1,IF(AND(O1567&gt;1095,O1567&lt;1461),+'PL2'!$Q$3+1,IF(AND(O1567&gt;1460,O1567&lt;3000),+'PL2'!$R$3+1,0)))))</f>
        <v>0</v>
      </c>
      <c r="M1567" s="3">
        <f>IF(AND(O1567&gt;0,O1567&lt;366),+'PL2'!$N$2+1,IF(AND(O1567&gt;365,O1567&lt;731),+'PL2'!$O$2+1,IF(AND(O1567&gt;730,O1567&lt;1096),+'PL2'!$P$2+1,IF(AND(O1567&gt;1095,O1567&lt;1461),+'PL2'!$Q$2+1,IF(AND(O1567&gt;1460,O1567&lt;1826),+'PL2'!$R$2+1,IF(AND(O1567&gt;1825,O1567&lt;2190),+'PL2'!$S$2+1,0))))))</f>
        <v>0</v>
      </c>
      <c r="N1567" s="70">
        <f t="shared" si="79"/>
        <v>-1</v>
      </c>
      <c r="O1567" s="19" t="str">
        <f>IF(A1567&gt;'PL2'!$C$2+553,IF(A1567='PL2'!$C$2+554,1,O1566+1), "")</f>
        <v/>
      </c>
    </row>
    <row r="1568" spans="1:15" x14ac:dyDescent="0.55000000000000004">
      <c r="A1568">
        <v>1566</v>
      </c>
      <c r="B1568" s="2">
        <v>41388</v>
      </c>
      <c r="C1568">
        <v>4.9499999731779099E-2</v>
      </c>
      <c r="D1568">
        <v>78.070098876953125</v>
      </c>
      <c r="E1568">
        <v>4112.490234375</v>
      </c>
      <c r="F1568" s="20">
        <f t="shared" si="80"/>
        <v>2.6075061826084296</v>
      </c>
      <c r="G1568">
        <v>154.19999694824219</v>
      </c>
      <c r="H1568">
        <v>402.07699584960938</v>
      </c>
      <c r="I1568" s="19">
        <f t="shared" si="81"/>
        <v>634145.9815903008</v>
      </c>
      <c r="K1568" s="70">
        <f t="shared" si="78"/>
        <v>-1</v>
      </c>
      <c r="L1568" s="3">
        <f>IF(AND(O1568&gt;0,O1568&lt;366),+'PL2'!$N$3+1,IF(AND(O1568&gt;365,O1568&lt;731),+'PL2'!$O$3+1,IF(AND(O1568&gt;730,O1568&lt;1096),+'PL2'!$P$3+1,IF(AND(O1568&gt;1095,O1568&lt;1461),+'PL2'!$Q$3+1,IF(AND(O1568&gt;1460,O1568&lt;3000),+'PL2'!$R$3+1,0)))))</f>
        <v>0</v>
      </c>
      <c r="M1568" s="3">
        <f>IF(AND(O1568&gt;0,O1568&lt;366),+'PL2'!$N$2+1,IF(AND(O1568&gt;365,O1568&lt;731),+'PL2'!$O$2+1,IF(AND(O1568&gt;730,O1568&lt;1096),+'PL2'!$P$2+1,IF(AND(O1568&gt;1095,O1568&lt;1461),+'PL2'!$Q$2+1,IF(AND(O1568&gt;1460,O1568&lt;1826),+'PL2'!$R$2+1,IF(AND(O1568&gt;1825,O1568&lt;2190),+'PL2'!$S$2+1,0))))))</f>
        <v>0</v>
      </c>
      <c r="N1568" s="70">
        <f t="shared" si="79"/>
        <v>-1</v>
      </c>
      <c r="O1568" s="19" t="str">
        <f>IF(A1568&gt;'PL2'!$C$2+553,IF(A1568='PL2'!$C$2+554,1,O1567+1), "")</f>
        <v/>
      </c>
    </row>
    <row r="1569" spans="1:15" x14ac:dyDescent="0.55000000000000004">
      <c r="A1569">
        <v>1567</v>
      </c>
      <c r="B1569" s="2">
        <v>41389</v>
      </c>
      <c r="C1569">
        <v>4.960000142455101E-2</v>
      </c>
      <c r="D1569">
        <v>78.070098876953125</v>
      </c>
      <c r="E1569">
        <v>4360.56982421875</v>
      </c>
      <c r="F1569" s="20">
        <f t="shared" si="80"/>
        <v>2.7703854946308115</v>
      </c>
      <c r="G1569">
        <v>141.71000671386719</v>
      </c>
      <c r="H1569">
        <v>392.59100341796881</v>
      </c>
      <c r="I1569" s="19">
        <f t="shared" si="81"/>
        <v>617936.37906632572</v>
      </c>
      <c r="K1569" s="70">
        <f t="shared" si="78"/>
        <v>-1</v>
      </c>
      <c r="L1569" s="3">
        <f>IF(AND(O1569&gt;0,O1569&lt;366),+'PL2'!$N$3+1,IF(AND(O1569&gt;365,O1569&lt;731),+'PL2'!$O$3+1,IF(AND(O1569&gt;730,O1569&lt;1096),+'PL2'!$P$3+1,IF(AND(O1569&gt;1095,O1569&lt;1461),+'PL2'!$Q$3+1,IF(AND(O1569&gt;1460,O1569&lt;3000),+'PL2'!$R$3+1,0)))))</f>
        <v>0</v>
      </c>
      <c r="M1569" s="3">
        <f>IF(AND(O1569&gt;0,O1569&lt;366),+'PL2'!$N$2+1,IF(AND(O1569&gt;365,O1569&lt;731),+'PL2'!$O$2+1,IF(AND(O1569&gt;730,O1569&lt;1096),+'PL2'!$P$2+1,IF(AND(O1569&gt;1095,O1569&lt;1461),+'PL2'!$Q$2+1,IF(AND(O1569&gt;1460,O1569&lt;1826),+'PL2'!$R$2+1,IF(AND(O1569&gt;1825,O1569&lt;2190),+'PL2'!$S$2+1,0))))))</f>
        <v>0</v>
      </c>
      <c r="N1569" s="70">
        <f t="shared" si="79"/>
        <v>-1</v>
      </c>
      <c r="O1569" s="19" t="str">
        <f>IF(A1569&gt;'PL2'!$C$2+553,IF(A1569='PL2'!$C$2+554,1,O1568+1), "")</f>
        <v/>
      </c>
    </row>
    <row r="1570" spans="1:15" x14ac:dyDescent="0.55000000000000004">
      <c r="A1570">
        <v>1568</v>
      </c>
      <c r="B1570" s="2">
        <v>41390</v>
      </c>
      <c r="C1570">
        <v>4.960000142455101E-2</v>
      </c>
      <c r="D1570">
        <v>76.731697082519531</v>
      </c>
      <c r="E1570">
        <v>4315.60009765625</v>
      </c>
      <c r="F1570" s="20">
        <f t="shared" si="80"/>
        <v>2.789639472737619</v>
      </c>
      <c r="G1570">
        <v>136.8999938964844</v>
      </c>
      <c r="H1570">
        <v>381.90200805664063</v>
      </c>
      <c r="I1570" s="19">
        <f t="shared" si="81"/>
        <v>590805.62702880811</v>
      </c>
      <c r="K1570" s="70">
        <f t="shared" si="78"/>
        <v>-1</v>
      </c>
      <c r="L1570" s="3">
        <f>IF(AND(O1570&gt;0,O1570&lt;366),+'PL2'!$N$3+1,IF(AND(O1570&gt;365,O1570&lt;731),+'PL2'!$O$3+1,IF(AND(O1570&gt;730,O1570&lt;1096),+'PL2'!$P$3+1,IF(AND(O1570&gt;1095,O1570&lt;1461),+'PL2'!$Q$3+1,IF(AND(O1570&gt;1460,O1570&lt;3000),+'PL2'!$R$3+1,0)))))</f>
        <v>0</v>
      </c>
      <c r="M1570" s="3">
        <f>IF(AND(O1570&gt;0,O1570&lt;366),+'PL2'!$N$2+1,IF(AND(O1570&gt;365,O1570&lt;731),+'PL2'!$O$2+1,IF(AND(O1570&gt;730,O1570&lt;1096),+'PL2'!$P$2+1,IF(AND(O1570&gt;1095,O1570&lt;1461),+'PL2'!$Q$2+1,IF(AND(O1570&gt;1460,O1570&lt;1826),+'PL2'!$R$2+1,IF(AND(O1570&gt;1825,O1570&lt;2190),+'PL2'!$S$2+1,0))))))</f>
        <v>0</v>
      </c>
      <c r="N1570" s="70">
        <f t="shared" si="79"/>
        <v>-1</v>
      </c>
      <c r="O1570" s="19" t="str">
        <f>IF(A1570&gt;'PL2'!$C$2+553,IF(A1570='PL2'!$C$2+554,1,O1569+1), "")</f>
        <v/>
      </c>
    </row>
    <row r="1571" spans="1:15" x14ac:dyDescent="0.55000000000000004">
      <c r="A1571">
        <v>1569</v>
      </c>
      <c r="B1571" s="2">
        <v>41391</v>
      </c>
      <c r="C1571">
        <v>4.960000142455101E-2</v>
      </c>
      <c r="D1571">
        <v>76.731697082519531</v>
      </c>
      <c r="E1571">
        <v>3714.02001953125</v>
      </c>
      <c r="F1571" s="20">
        <f t="shared" si="80"/>
        <v>2.4007731519537527</v>
      </c>
      <c r="G1571">
        <v>128</v>
      </c>
      <c r="H1571">
        <v>307.29901123046881</v>
      </c>
      <c r="I1571" s="19">
        <f t="shared" si="81"/>
        <v>475394.5625</v>
      </c>
      <c r="K1571" s="70">
        <f t="shared" si="78"/>
        <v>-1</v>
      </c>
      <c r="L1571" s="3">
        <f>IF(AND(O1571&gt;0,O1571&lt;366),+'PL2'!$N$3+1,IF(AND(O1571&gt;365,O1571&lt;731),+'PL2'!$O$3+1,IF(AND(O1571&gt;730,O1571&lt;1096),+'PL2'!$P$3+1,IF(AND(O1571&gt;1095,O1571&lt;1461),+'PL2'!$Q$3+1,IF(AND(O1571&gt;1460,O1571&lt;3000),+'PL2'!$R$3+1,0)))))</f>
        <v>0</v>
      </c>
      <c r="M1571" s="3">
        <f>IF(AND(O1571&gt;0,O1571&lt;366),+'PL2'!$N$2+1,IF(AND(O1571&gt;365,O1571&lt;731),+'PL2'!$O$2+1,IF(AND(O1571&gt;730,O1571&lt;1096),+'PL2'!$P$2+1,IF(AND(O1571&gt;1095,O1571&lt;1461),+'PL2'!$Q$2+1,IF(AND(O1571&gt;1460,O1571&lt;1826),+'PL2'!$R$2+1,IF(AND(O1571&gt;1825,O1571&lt;2190),+'PL2'!$S$2+1,0))))))</f>
        <v>0</v>
      </c>
      <c r="N1571" s="70">
        <f t="shared" si="79"/>
        <v>-1</v>
      </c>
      <c r="O1571" s="19" t="str">
        <f>IF(A1571&gt;'PL2'!$C$2+553,IF(A1571='PL2'!$C$2+554,1,O1570+1), "")</f>
        <v/>
      </c>
    </row>
    <row r="1572" spans="1:15" x14ac:dyDescent="0.55000000000000004">
      <c r="A1572">
        <v>1570</v>
      </c>
      <c r="B1572" s="2">
        <v>41392</v>
      </c>
      <c r="C1572">
        <v>4.9699999392032623E-2</v>
      </c>
      <c r="D1572">
        <v>74.501197814941406</v>
      </c>
      <c r="E1572">
        <v>4457.7900390625</v>
      </c>
      <c r="F1572" s="20">
        <f t="shared" si="80"/>
        <v>2.9738067135718254</v>
      </c>
      <c r="G1572">
        <v>134.4440002441406</v>
      </c>
      <c r="H1572">
        <v>399.80999755859381</v>
      </c>
      <c r="I1572" s="19">
        <f t="shared" si="81"/>
        <v>599323.12510004628</v>
      </c>
      <c r="K1572" s="70">
        <f t="shared" si="78"/>
        <v>-1</v>
      </c>
      <c r="L1572" s="3">
        <f>IF(AND(O1572&gt;0,O1572&lt;366),+'PL2'!$N$3+1,IF(AND(O1572&gt;365,O1572&lt;731),+'PL2'!$O$3+1,IF(AND(O1572&gt;730,O1572&lt;1096),+'PL2'!$P$3+1,IF(AND(O1572&gt;1095,O1572&lt;1461),+'PL2'!$Q$3+1,IF(AND(O1572&gt;1460,O1572&lt;3000),+'PL2'!$R$3+1,0)))))</f>
        <v>0</v>
      </c>
      <c r="M1572" s="3">
        <f>IF(AND(O1572&gt;0,O1572&lt;366),+'PL2'!$N$2+1,IF(AND(O1572&gt;365,O1572&lt;731),+'PL2'!$O$2+1,IF(AND(O1572&gt;730,O1572&lt;1096),+'PL2'!$P$2+1,IF(AND(O1572&gt;1095,O1572&lt;1461),+'PL2'!$Q$2+1,IF(AND(O1572&gt;1460,O1572&lt;1826),+'PL2'!$R$2+1,IF(AND(O1572&gt;1825,O1572&lt;2190),+'PL2'!$S$2+1,0))))))</f>
        <v>0</v>
      </c>
      <c r="N1572" s="70">
        <f t="shared" si="79"/>
        <v>-1</v>
      </c>
      <c r="O1572" s="19" t="str">
        <f>IF(A1572&gt;'PL2'!$C$2+553,IF(A1572='PL2'!$C$2+554,1,O1571+1), "")</f>
        <v/>
      </c>
    </row>
    <row r="1573" spans="1:15" x14ac:dyDescent="0.55000000000000004">
      <c r="A1573">
        <v>1571</v>
      </c>
      <c r="B1573" s="2">
        <v>41393</v>
      </c>
      <c r="C1573">
        <v>4.9699999392032623E-2</v>
      </c>
      <c r="D1573">
        <v>74.501197814941406</v>
      </c>
      <c r="E1573">
        <v>4395.72021484375</v>
      </c>
      <c r="F1573" s="20">
        <f t="shared" si="80"/>
        <v>2.9323997252761718</v>
      </c>
      <c r="G1573">
        <v>144</v>
      </c>
      <c r="H1573">
        <v>422.2659912109375</v>
      </c>
      <c r="I1573" s="19">
        <f t="shared" si="81"/>
        <v>632983.7109375</v>
      </c>
      <c r="K1573" s="70">
        <f t="shared" si="78"/>
        <v>-1</v>
      </c>
      <c r="L1573" s="3">
        <f>IF(AND(O1573&gt;0,O1573&lt;366),+'PL2'!$N$3+1,IF(AND(O1573&gt;365,O1573&lt;731),+'PL2'!$O$3+1,IF(AND(O1573&gt;730,O1573&lt;1096),+'PL2'!$P$3+1,IF(AND(O1573&gt;1095,O1573&lt;1461),+'PL2'!$Q$3+1,IF(AND(O1573&gt;1460,O1573&lt;3000),+'PL2'!$R$3+1,0)))))</f>
        <v>0</v>
      </c>
      <c r="M1573" s="3">
        <f>IF(AND(O1573&gt;0,O1573&lt;366),+'PL2'!$N$2+1,IF(AND(O1573&gt;365,O1573&lt;731),+'PL2'!$O$2+1,IF(AND(O1573&gt;730,O1573&lt;1096),+'PL2'!$P$2+1,IF(AND(O1573&gt;1095,O1573&lt;1461),+'PL2'!$Q$2+1,IF(AND(O1573&gt;1460,O1573&lt;1826),+'PL2'!$R$2+1,IF(AND(O1573&gt;1825,O1573&lt;2190),+'PL2'!$S$2+1,0))))))</f>
        <v>0</v>
      </c>
      <c r="N1573" s="70">
        <f t="shared" si="79"/>
        <v>-1</v>
      </c>
      <c r="O1573" s="19" t="str">
        <f>IF(A1573&gt;'PL2'!$C$2+553,IF(A1573='PL2'!$C$2+554,1,O1572+1), "")</f>
        <v/>
      </c>
    </row>
    <row r="1574" spans="1:15" x14ac:dyDescent="0.55000000000000004">
      <c r="A1574">
        <v>1572</v>
      </c>
      <c r="B1574" s="2">
        <v>41394</v>
      </c>
      <c r="C1574">
        <v>4.9699999392032623E-2</v>
      </c>
      <c r="D1574">
        <v>74.633399963378906</v>
      </c>
      <c r="E1574">
        <v>3770.75</v>
      </c>
      <c r="F1574" s="20">
        <f t="shared" si="80"/>
        <v>2.5110241902347137</v>
      </c>
      <c r="G1574">
        <v>139.22700500488281</v>
      </c>
      <c r="H1574">
        <v>349.60198974609381</v>
      </c>
      <c r="I1574" s="19">
        <f t="shared" si="81"/>
        <v>524990.22912216187</v>
      </c>
      <c r="K1574" s="70">
        <f t="shared" si="78"/>
        <v>-1</v>
      </c>
      <c r="L1574" s="3">
        <f>IF(AND(O1574&gt;0,O1574&lt;366),+'PL2'!$N$3+1,IF(AND(O1574&gt;365,O1574&lt;731),+'PL2'!$O$3+1,IF(AND(O1574&gt;730,O1574&lt;1096),+'PL2'!$P$3+1,IF(AND(O1574&gt;1095,O1574&lt;1461),+'PL2'!$Q$3+1,IF(AND(O1574&gt;1460,O1574&lt;3000),+'PL2'!$R$3+1,0)))))</f>
        <v>0</v>
      </c>
      <c r="M1574" s="3">
        <f>IF(AND(O1574&gt;0,O1574&lt;366),+'PL2'!$N$2+1,IF(AND(O1574&gt;365,O1574&lt;731),+'PL2'!$O$2+1,IF(AND(O1574&gt;730,O1574&lt;1096),+'PL2'!$P$2+1,IF(AND(O1574&gt;1095,O1574&lt;1461),+'PL2'!$Q$2+1,IF(AND(O1574&gt;1460,O1574&lt;1826),+'PL2'!$R$2+1,IF(AND(O1574&gt;1825,O1574&lt;2190),+'PL2'!$S$2+1,0))))))</f>
        <v>0</v>
      </c>
      <c r="N1574" s="70">
        <f t="shared" si="79"/>
        <v>-1</v>
      </c>
      <c r="O1574" s="19" t="str">
        <f>IF(A1574&gt;'PL2'!$C$2+553,IF(A1574='PL2'!$C$2+554,1,O1573+1), "")</f>
        <v/>
      </c>
    </row>
    <row r="1575" spans="1:15" x14ac:dyDescent="0.55000000000000004">
      <c r="A1575">
        <v>1573</v>
      </c>
      <c r="B1575" s="2">
        <v>41395</v>
      </c>
      <c r="C1575">
        <v>4.9800001084804528E-2</v>
      </c>
      <c r="D1575">
        <v>74.633399963378906</v>
      </c>
      <c r="E1575">
        <v>3815.889892578125</v>
      </c>
      <c r="F1575" s="20">
        <f t="shared" si="80"/>
        <v>2.5461967548460849</v>
      </c>
      <c r="G1575">
        <v>116.379997253418</v>
      </c>
      <c r="H1575">
        <v>296.32598876953119</v>
      </c>
      <c r="I1575" s="19">
        <f t="shared" si="81"/>
        <v>444093.25521758769</v>
      </c>
      <c r="K1575" s="70">
        <f t="shared" si="78"/>
        <v>-1</v>
      </c>
      <c r="L1575" s="3">
        <f>IF(AND(O1575&gt;0,O1575&lt;366),+'PL2'!$N$3+1,IF(AND(O1575&gt;365,O1575&lt;731),+'PL2'!$O$3+1,IF(AND(O1575&gt;730,O1575&lt;1096),+'PL2'!$P$3+1,IF(AND(O1575&gt;1095,O1575&lt;1461),+'PL2'!$Q$3+1,IF(AND(O1575&gt;1460,O1575&lt;3000),+'PL2'!$R$3+1,0)))))</f>
        <v>0</v>
      </c>
      <c r="M1575" s="3">
        <f>IF(AND(O1575&gt;0,O1575&lt;366),+'PL2'!$N$2+1,IF(AND(O1575&gt;365,O1575&lt;731),+'PL2'!$O$2+1,IF(AND(O1575&gt;730,O1575&lt;1096),+'PL2'!$P$2+1,IF(AND(O1575&gt;1095,O1575&lt;1461),+'PL2'!$Q$2+1,IF(AND(O1575&gt;1460,O1575&lt;1826),+'PL2'!$R$2+1,IF(AND(O1575&gt;1825,O1575&lt;2190),+'PL2'!$S$2+1,0))))))</f>
        <v>0</v>
      </c>
      <c r="N1575" s="70">
        <f t="shared" si="79"/>
        <v>-1</v>
      </c>
      <c r="O1575" s="19" t="str">
        <f>IF(A1575&gt;'PL2'!$C$2+553,IF(A1575='PL2'!$C$2+554,1,O1574+1), "")</f>
        <v/>
      </c>
    </row>
    <row r="1576" spans="1:15" x14ac:dyDescent="0.55000000000000004">
      <c r="A1576">
        <v>1574</v>
      </c>
      <c r="B1576" s="2">
        <v>41396</v>
      </c>
      <c r="C1576">
        <v>4.9800001084804528E-2</v>
      </c>
      <c r="D1576">
        <v>72.128898620605469</v>
      </c>
      <c r="E1576">
        <v>3402.550048828125</v>
      </c>
      <c r="F1576" s="20">
        <f t="shared" si="80"/>
        <v>2.3492247817899639</v>
      </c>
      <c r="G1576">
        <v>106.25</v>
      </c>
      <c r="H1576">
        <v>249.60499572753909</v>
      </c>
      <c r="I1576" s="19">
        <f t="shared" si="81"/>
        <v>361520.94268798828</v>
      </c>
      <c r="K1576" s="70">
        <f t="shared" si="78"/>
        <v>-1</v>
      </c>
      <c r="L1576" s="3">
        <f>IF(AND(O1576&gt;0,O1576&lt;366),+'PL2'!$N$3+1,IF(AND(O1576&gt;365,O1576&lt;731),+'PL2'!$O$3+1,IF(AND(O1576&gt;730,O1576&lt;1096),+'PL2'!$P$3+1,IF(AND(O1576&gt;1095,O1576&lt;1461),+'PL2'!$Q$3+1,IF(AND(O1576&gt;1460,O1576&lt;3000),+'PL2'!$R$3+1,0)))))</f>
        <v>0</v>
      </c>
      <c r="M1576" s="3">
        <f>IF(AND(O1576&gt;0,O1576&lt;366),+'PL2'!$N$2+1,IF(AND(O1576&gt;365,O1576&lt;731),+'PL2'!$O$2+1,IF(AND(O1576&gt;730,O1576&lt;1096),+'PL2'!$P$2+1,IF(AND(O1576&gt;1095,O1576&lt;1461),+'PL2'!$Q$2+1,IF(AND(O1576&gt;1460,O1576&lt;1826),+'PL2'!$R$2+1,IF(AND(O1576&gt;1825,O1576&lt;2190),+'PL2'!$S$2+1,0))))))</f>
        <v>0</v>
      </c>
      <c r="N1576" s="70">
        <f t="shared" si="79"/>
        <v>-1</v>
      </c>
      <c r="O1576" s="19" t="str">
        <f>IF(A1576&gt;'PL2'!$C$2+553,IF(A1576='PL2'!$C$2+554,1,O1575+1), "")</f>
        <v/>
      </c>
    </row>
    <row r="1577" spans="1:15" x14ac:dyDescent="0.55000000000000004">
      <c r="A1577">
        <v>1575</v>
      </c>
      <c r="B1577" s="2">
        <v>41397</v>
      </c>
      <c r="C1577">
        <v>4.9800001084804528E-2</v>
      </c>
      <c r="D1577">
        <v>72.128898620605469</v>
      </c>
      <c r="E1577">
        <v>3470.4599609375</v>
      </c>
      <c r="F1577" s="20">
        <f t="shared" si="80"/>
        <v>2.3961118653499747</v>
      </c>
      <c r="G1577">
        <v>98.099998474121094</v>
      </c>
      <c r="H1577">
        <v>235.05900573730469</v>
      </c>
      <c r="I1577" s="19">
        <f t="shared" si="81"/>
        <v>340452.1168724671</v>
      </c>
      <c r="K1577" s="70">
        <f t="shared" si="78"/>
        <v>-1</v>
      </c>
      <c r="L1577" s="3">
        <f>IF(AND(O1577&gt;0,O1577&lt;366),+'PL2'!$N$3+1,IF(AND(O1577&gt;365,O1577&lt;731),+'PL2'!$O$3+1,IF(AND(O1577&gt;730,O1577&lt;1096),+'PL2'!$P$3+1,IF(AND(O1577&gt;1095,O1577&lt;1461),+'PL2'!$Q$3+1,IF(AND(O1577&gt;1460,O1577&lt;3000),+'PL2'!$R$3+1,0)))))</f>
        <v>0</v>
      </c>
      <c r="M1577" s="3">
        <f>IF(AND(O1577&gt;0,O1577&lt;366),+'PL2'!$N$2+1,IF(AND(O1577&gt;365,O1577&lt;731),+'PL2'!$O$2+1,IF(AND(O1577&gt;730,O1577&lt;1096),+'PL2'!$P$2+1,IF(AND(O1577&gt;1095,O1577&lt;1461),+'PL2'!$Q$2+1,IF(AND(O1577&gt;1460,O1577&lt;1826),+'PL2'!$R$2+1,IF(AND(O1577&gt;1825,O1577&lt;2190),+'PL2'!$S$2+1,0))))))</f>
        <v>0</v>
      </c>
      <c r="N1577" s="70">
        <f t="shared" si="79"/>
        <v>-1</v>
      </c>
      <c r="O1577" s="19" t="str">
        <f>IF(A1577&gt;'PL2'!$C$2+553,IF(A1577='PL2'!$C$2+554,1,O1576+1), "")</f>
        <v/>
      </c>
    </row>
    <row r="1578" spans="1:15" x14ac:dyDescent="0.55000000000000004">
      <c r="A1578">
        <v>1576</v>
      </c>
      <c r="B1578" s="2">
        <v>41398</v>
      </c>
      <c r="C1578">
        <v>4.9899999052286148E-2</v>
      </c>
      <c r="D1578">
        <v>77.137901306152344</v>
      </c>
      <c r="E1578">
        <v>4020.669921875</v>
      </c>
      <c r="F1578" s="20">
        <f t="shared" si="80"/>
        <v>2.6009448260049566</v>
      </c>
      <c r="G1578">
        <v>112.90000152587891</v>
      </c>
      <c r="H1578">
        <v>293.64700317382813</v>
      </c>
      <c r="I1578" s="19">
        <f t="shared" si="81"/>
        <v>453933.64031474292</v>
      </c>
      <c r="K1578" s="70">
        <f t="shared" si="78"/>
        <v>-1</v>
      </c>
      <c r="L1578" s="3">
        <f>IF(AND(O1578&gt;0,O1578&lt;366),+'PL2'!$N$3+1,IF(AND(O1578&gt;365,O1578&lt;731),+'PL2'!$O$3+1,IF(AND(O1578&gt;730,O1578&lt;1096),+'PL2'!$P$3+1,IF(AND(O1578&gt;1095,O1578&lt;1461),+'PL2'!$Q$3+1,IF(AND(O1578&gt;1460,O1578&lt;3000),+'PL2'!$R$3+1,0)))))</f>
        <v>0</v>
      </c>
      <c r="M1578" s="3">
        <f>IF(AND(O1578&gt;0,O1578&lt;366),+'PL2'!$N$2+1,IF(AND(O1578&gt;365,O1578&lt;731),+'PL2'!$O$2+1,IF(AND(O1578&gt;730,O1578&lt;1096),+'PL2'!$P$2+1,IF(AND(O1578&gt;1095,O1578&lt;1461),+'PL2'!$Q$2+1,IF(AND(O1578&gt;1460,O1578&lt;1826),+'PL2'!$R$2+1,IF(AND(O1578&gt;1825,O1578&lt;2190),+'PL2'!$S$2+1,0))))))</f>
        <v>0</v>
      </c>
      <c r="N1578" s="70">
        <f t="shared" si="79"/>
        <v>-1</v>
      </c>
      <c r="O1578" s="19" t="str">
        <f>IF(A1578&gt;'PL2'!$C$2+553,IF(A1578='PL2'!$C$2+554,1,O1577+1), "")</f>
        <v/>
      </c>
    </row>
    <row r="1579" spans="1:15" x14ac:dyDescent="0.55000000000000004">
      <c r="A1579">
        <v>1577</v>
      </c>
      <c r="B1579" s="2">
        <v>41399</v>
      </c>
      <c r="C1579">
        <v>4.9899999052286148E-2</v>
      </c>
      <c r="D1579">
        <v>77.137901306152344</v>
      </c>
      <c r="E1579">
        <v>4161.56005859375</v>
      </c>
      <c r="F1579" s="20">
        <f t="shared" si="80"/>
        <v>2.6920857252217902</v>
      </c>
      <c r="G1579">
        <v>115.98000335693359</v>
      </c>
      <c r="H1579">
        <v>312.22799682617188</v>
      </c>
      <c r="I1579" s="19">
        <f t="shared" si="81"/>
        <v>482657.74956578389</v>
      </c>
      <c r="K1579" s="70">
        <f t="shared" si="78"/>
        <v>-1</v>
      </c>
      <c r="L1579" s="3">
        <f>IF(AND(O1579&gt;0,O1579&lt;366),+'PL2'!$N$3+1,IF(AND(O1579&gt;365,O1579&lt;731),+'PL2'!$O$3+1,IF(AND(O1579&gt;730,O1579&lt;1096),+'PL2'!$P$3+1,IF(AND(O1579&gt;1095,O1579&lt;1461),+'PL2'!$Q$3+1,IF(AND(O1579&gt;1460,O1579&lt;3000),+'PL2'!$R$3+1,0)))))</f>
        <v>0</v>
      </c>
      <c r="M1579" s="3">
        <f>IF(AND(O1579&gt;0,O1579&lt;366),+'PL2'!$N$2+1,IF(AND(O1579&gt;365,O1579&lt;731),+'PL2'!$O$2+1,IF(AND(O1579&gt;730,O1579&lt;1096),+'PL2'!$P$2+1,IF(AND(O1579&gt;1095,O1579&lt;1461),+'PL2'!$Q$2+1,IF(AND(O1579&gt;1460,O1579&lt;1826),+'PL2'!$R$2+1,IF(AND(O1579&gt;1825,O1579&lt;2190),+'PL2'!$S$2+1,0))))))</f>
        <v>0</v>
      </c>
      <c r="N1579" s="70">
        <f t="shared" si="79"/>
        <v>-1</v>
      </c>
      <c r="O1579" s="19" t="str">
        <f>IF(A1579&gt;'PL2'!$C$2+553,IF(A1579='PL2'!$C$2+554,1,O1578+1), "")</f>
        <v/>
      </c>
    </row>
    <row r="1580" spans="1:15" x14ac:dyDescent="0.55000000000000004">
      <c r="A1580">
        <v>1578</v>
      </c>
      <c r="B1580" s="2">
        <v>41400</v>
      </c>
      <c r="C1580">
        <v>4.9899999052286148E-2</v>
      </c>
      <c r="D1580">
        <v>81.645896911621094</v>
      </c>
      <c r="E1580">
        <v>4202.9501953125</v>
      </c>
      <c r="F1580" s="20">
        <f t="shared" si="80"/>
        <v>2.568741586486853</v>
      </c>
      <c r="G1580">
        <v>112.25</v>
      </c>
      <c r="H1580">
        <v>288.34100341796881</v>
      </c>
      <c r="I1580" s="19">
        <f t="shared" si="81"/>
        <v>471781.15942382813</v>
      </c>
      <c r="K1580" s="70">
        <f t="shared" si="78"/>
        <v>-1</v>
      </c>
      <c r="L1580" s="3">
        <f>IF(AND(O1580&gt;0,O1580&lt;366),+'PL2'!$N$3+1,IF(AND(O1580&gt;365,O1580&lt;731),+'PL2'!$O$3+1,IF(AND(O1580&gt;730,O1580&lt;1096),+'PL2'!$P$3+1,IF(AND(O1580&gt;1095,O1580&lt;1461),+'PL2'!$Q$3+1,IF(AND(O1580&gt;1460,O1580&lt;3000),+'PL2'!$R$3+1,0)))))</f>
        <v>0</v>
      </c>
      <c r="M1580" s="3">
        <f>IF(AND(O1580&gt;0,O1580&lt;366),+'PL2'!$N$2+1,IF(AND(O1580&gt;365,O1580&lt;731),+'PL2'!$O$2+1,IF(AND(O1580&gt;730,O1580&lt;1096),+'PL2'!$P$2+1,IF(AND(O1580&gt;1095,O1580&lt;1461),+'PL2'!$Q$2+1,IF(AND(O1580&gt;1460,O1580&lt;1826),+'PL2'!$R$2+1,IF(AND(O1580&gt;1825,O1580&lt;2190),+'PL2'!$S$2+1,0))))))</f>
        <v>0</v>
      </c>
      <c r="N1580" s="70">
        <f t="shared" si="79"/>
        <v>-1</v>
      </c>
      <c r="O1580" s="19" t="str">
        <f>IF(A1580&gt;'PL2'!$C$2+553,IF(A1580='PL2'!$C$2+554,1,O1579+1), "")</f>
        <v/>
      </c>
    </row>
    <row r="1581" spans="1:15" x14ac:dyDescent="0.55000000000000004">
      <c r="A1581">
        <v>1579</v>
      </c>
      <c r="B1581" s="2">
        <v>41401</v>
      </c>
      <c r="C1581">
        <v>5.000000074505806E-2</v>
      </c>
      <c r="D1581">
        <v>81.645896911621094</v>
      </c>
      <c r="E1581">
        <v>4246.7099609375</v>
      </c>
      <c r="F1581" s="20">
        <f t="shared" si="80"/>
        <v>2.600687961585705</v>
      </c>
      <c r="G1581">
        <v>109.59999847412109</v>
      </c>
      <c r="H1581">
        <v>285.03500366210938</v>
      </c>
      <c r="I1581" s="19">
        <f t="shared" si="81"/>
        <v>465439.40523878485</v>
      </c>
      <c r="K1581" s="70">
        <f t="shared" ref="K1581:K1644" si="82">+L1581^(0.00273972602739726)-1</f>
        <v>-1</v>
      </c>
      <c r="L1581" s="3">
        <f>IF(AND(O1581&gt;0,O1581&lt;366),+'PL2'!$N$3+1,IF(AND(O1581&gt;365,O1581&lt;731),+'PL2'!$O$3+1,IF(AND(O1581&gt;730,O1581&lt;1096),+'PL2'!$P$3+1,IF(AND(O1581&gt;1095,O1581&lt;1461),+'PL2'!$Q$3+1,IF(AND(O1581&gt;1460,O1581&lt;3000),+'PL2'!$R$3+1,0)))))</f>
        <v>0</v>
      </c>
      <c r="M1581" s="3">
        <f>IF(AND(O1581&gt;0,O1581&lt;366),+'PL2'!$N$2+1,IF(AND(O1581&gt;365,O1581&lt;731),+'PL2'!$O$2+1,IF(AND(O1581&gt;730,O1581&lt;1096),+'PL2'!$P$2+1,IF(AND(O1581&gt;1095,O1581&lt;1461),+'PL2'!$Q$2+1,IF(AND(O1581&gt;1460,O1581&lt;1826),+'PL2'!$R$2+1,IF(AND(O1581&gt;1825,O1581&lt;2190),+'PL2'!$S$2+1,0))))))</f>
        <v>0</v>
      </c>
      <c r="N1581" s="70">
        <f t="shared" ref="N1581:N1644" si="83">+M1581^(0.00273972602739726)-1</f>
        <v>-1</v>
      </c>
      <c r="O1581" s="19" t="str">
        <f>IF(A1581&gt;'PL2'!$C$2+553,IF(A1581='PL2'!$C$2+554,1,O1580+1), "")</f>
        <v/>
      </c>
    </row>
    <row r="1582" spans="1:15" x14ac:dyDescent="0.55000000000000004">
      <c r="A1582">
        <v>1580</v>
      </c>
      <c r="B1582" s="2">
        <v>41402</v>
      </c>
      <c r="C1582">
        <v>5.000000074505806E-2</v>
      </c>
      <c r="D1582">
        <v>81.645896911621094</v>
      </c>
      <c r="E1582">
        <v>4177</v>
      </c>
      <c r="F1582" s="20">
        <f t="shared" si="80"/>
        <v>2.5579975358489913</v>
      </c>
      <c r="G1582">
        <v>113.1999969482422</v>
      </c>
      <c r="H1582">
        <v>289.56500244140619</v>
      </c>
      <c r="I1582" s="19">
        <f t="shared" si="81"/>
        <v>472836.38725280768</v>
      </c>
      <c r="K1582" s="70">
        <f t="shared" si="82"/>
        <v>-1</v>
      </c>
      <c r="L1582" s="3">
        <f>IF(AND(O1582&gt;0,O1582&lt;366),+'PL2'!$N$3+1,IF(AND(O1582&gt;365,O1582&lt;731),+'PL2'!$O$3+1,IF(AND(O1582&gt;730,O1582&lt;1096),+'PL2'!$P$3+1,IF(AND(O1582&gt;1095,O1582&lt;1461),+'PL2'!$Q$3+1,IF(AND(O1582&gt;1460,O1582&lt;3000),+'PL2'!$R$3+1,0)))))</f>
        <v>0</v>
      </c>
      <c r="M1582" s="3">
        <f>IF(AND(O1582&gt;0,O1582&lt;366),+'PL2'!$N$2+1,IF(AND(O1582&gt;365,O1582&lt;731),+'PL2'!$O$2+1,IF(AND(O1582&gt;730,O1582&lt;1096),+'PL2'!$P$2+1,IF(AND(O1582&gt;1095,O1582&lt;1461),+'PL2'!$Q$2+1,IF(AND(O1582&gt;1460,O1582&lt;1826),+'PL2'!$R$2+1,IF(AND(O1582&gt;1825,O1582&lt;2190),+'PL2'!$S$2+1,0))))))</f>
        <v>0</v>
      </c>
      <c r="N1582" s="70">
        <f t="shared" si="83"/>
        <v>-1</v>
      </c>
      <c r="O1582" s="19" t="str">
        <f>IF(A1582&gt;'PL2'!$C$2+553,IF(A1582='PL2'!$C$2+554,1,O1581+1), "")</f>
        <v/>
      </c>
    </row>
    <row r="1583" spans="1:15" x14ac:dyDescent="0.55000000000000004">
      <c r="A1583">
        <v>1581</v>
      </c>
      <c r="B1583" s="2">
        <v>41403</v>
      </c>
      <c r="C1583">
        <v>5.000000074505806E-2</v>
      </c>
      <c r="D1583">
        <v>81.645896911621094</v>
      </c>
      <c r="E1583">
        <v>4165.89013671875</v>
      </c>
      <c r="F1583" s="20">
        <f t="shared" si="80"/>
        <v>2.5511938482988219</v>
      </c>
      <c r="G1583">
        <v>112.7990036010742</v>
      </c>
      <c r="H1583">
        <v>287.77200317382813</v>
      </c>
      <c r="I1583" s="19">
        <f t="shared" si="81"/>
        <v>469908.25653341779</v>
      </c>
      <c r="K1583" s="70">
        <f t="shared" si="82"/>
        <v>-1</v>
      </c>
      <c r="L1583" s="3">
        <f>IF(AND(O1583&gt;0,O1583&lt;366),+'PL2'!$N$3+1,IF(AND(O1583&gt;365,O1583&lt;731),+'PL2'!$O$3+1,IF(AND(O1583&gt;730,O1583&lt;1096),+'PL2'!$P$3+1,IF(AND(O1583&gt;1095,O1583&lt;1461),+'PL2'!$Q$3+1,IF(AND(O1583&gt;1460,O1583&lt;3000),+'PL2'!$R$3+1,0)))))</f>
        <v>0</v>
      </c>
      <c r="M1583" s="3">
        <f>IF(AND(O1583&gt;0,O1583&lt;366),+'PL2'!$N$2+1,IF(AND(O1583&gt;365,O1583&lt;731),+'PL2'!$O$2+1,IF(AND(O1583&gt;730,O1583&lt;1096),+'PL2'!$P$2+1,IF(AND(O1583&gt;1095,O1583&lt;1461),+'PL2'!$Q$2+1,IF(AND(O1583&gt;1460,O1583&lt;1826),+'PL2'!$R$2+1,IF(AND(O1583&gt;1825,O1583&lt;2190),+'PL2'!$S$2+1,0))))))</f>
        <v>0</v>
      </c>
      <c r="N1583" s="70">
        <f t="shared" si="83"/>
        <v>-1</v>
      </c>
      <c r="O1583" s="19" t="str">
        <f>IF(A1583&gt;'PL2'!$C$2+553,IF(A1583='PL2'!$C$2+554,1,O1582+1), "")</f>
        <v/>
      </c>
    </row>
    <row r="1584" spans="1:15" x14ac:dyDescent="0.55000000000000004">
      <c r="A1584">
        <v>1582</v>
      </c>
      <c r="B1584" s="2">
        <v>41404</v>
      </c>
      <c r="C1584">
        <v>5.0099998712539673E-2</v>
      </c>
      <c r="D1584">
        <v>83.649497985839844</v>
      </c>
      <c r="E1584">
        <v>4364.27978515625</v>
      </c>
      <c r="F1584" s="20">
        <f t="shared" si="80"/>
        <v>2.6138879118498011</v>
      </c>
      <c r="G1584">
        <v>117.6999969482422</v>
      </c>
      <c r="H1584">
        <v>307.65499877929688</v>
      </c>
      <c r="I1584" s="19">
        <f t="shared" si="81"/>
        <v>513675.71739416575</v>
      </c>
      <c r="K1584" s="70">
        <f t="shared" si="82"/>
        <v>-1</v>
      </c>
      <c r="L1584" s="3">
        <f>IF(AND(O1584&gt;0,O1584&lt;366),+'PL2'!$N$3+1,IF(AND(O1584&gt;365,O1584&lt;731),+'PL2'!$O$3+1,IF(AND(O1584&gt;730,O1584&lt;1096),+'PL2'!$P$3+1,IF(AND(O1584&gt;1095,O1584&lt;1461),+'PL2'!$Q$3+1,IF(AND(O1584&gt;1460,O1584&lt;3000),+'PL2'!$R$3+1,0)))))</f>
        <v>0</v>
      </c>
      <c r="M1584" s="3">
        <f>IF(AND(O1584&gt;0,O1584&lt;366),+'PL2'!$N$2+1,IF(AND(O1584&gt;365,O1584&lt;731),+'PL2'!$O$2+1,IF(AND(O1584&gt;730,O1584&lt;1096),+'PL2'!$P$2+1,IF(AND(O1584&gt;1095,O1584&lt;1461),+'PL2'!$Q$2+1,IF(AND(O1584&gt;1460,O1584&lt;1826),+'PL2'!$R$2+1,IF(AND(O1584&gt;1825,O1584&lt;2190),+'PL2'!$S$2+1,0))))))</f>
        <v>0</v>
      </c>
      <c r="N1584" s="70">
        <f t="shared" si="83"/>
        <v>-1</v>
      </c>
      <c r="O1584" s="19" t="str">
        <f>IF(A1584&gt;'PL2'!$C$2+553,IF(A1584='PL2'!$C$2+554,1,O1583+1), "")</f>
        <v/>
      </c>
    </row>
    <row r="1585" spans="1:15" x14ac:dyDescent="0.55000000000000004">
      <c r="A1585">
        <v>1583</v>
      </c>
      <c r="B1585" s="2">
        <v>41405</v>
      </c>
      <c r="C1585">
        <v>5.0099998712539673E-2</v>
      </c>
      <c r="D1585">
        <v>83.649497985839844</v>
      </c>
      <c r="E1585">
        <v>4611.7001953125</v>
      </c>
      <c r="F1585" s="20">
        <f t="shared" si="80"/>
        <v>2.7620748409857359</v>
      </c>
      <c r="G1585">
        <v>115.63999938964839</v>
      </c>
      <c r="H1585">
        <v>319.406005859375</v>
      </c>
      <c r="I1585" s="19">
        <f t="shared" si="81"/>
        <v>533297.00777117885</v>
      </c>
      <c r="K1585" s="70">
        <f t="shared" si="82"/>
        <v>-1</v>
      </c>
      <c r="L1585" s="3">
        <f>IF(AND(O1585&gt;0,O1585&lt;366),+'PL2'!$N$3+1,IF(AND(O1585&gt;365,O1585&lt;731),+'PL2'!$O$3+1,IF(AND(O1585&gt;730,O1585&lt;1096),+'PL2'!$P$3+1,IF(AND(O1585&gt;1095,O1585&lt;1461),+'PL2'!$Q$3+1,IF(AND(O1585&gt;1460,O1585&lt;3000),+'PL2'!$R$3+1,0)))))</f>
        <v>0</v>
      </c>
      <c r="M1585" s="3">
        <f>IF(AND(O1585&gt;0,O1585&lt;366),+'PL2'!$N$2+1,IF(AND(O1585&gt;365,O1585&lt;731),+'PL2'!$O$2+1,IF(AND(O1585&gt;730,O1585&lt;1096),+'PL2'!$P$2+1,IF(AND(O1585&gt;1095,O1585&lt;1461),+'PL2'!$Q$2+1,IF(AND(O1585&gt;1460,O1585&lt;1826),+'PL2'!$R$2+1,IF(AND(O1585&gt;1825,O1585&lt;2190),+'PL2'!$S$2+1,0))))))</f>
        <v>0</v>
      </c>
      <c r="N1585" s="70">
        <f t="shared" si="83"/>
        <v>-1</v>
      </c>
      <c r="O1585" s="19" t="str">
        <f>IF(A1585&gt;'PL2'!$C$2+553,IF(A1585='PL2'!$C$2+554,1,O1584+1), "")</f>
        <v/>
      </c>
    </row>
    <row r="1586" spans="1:15" x14ac:dyDescent="0.55000000000000004">
      <c r="A1586">
        <v>1584</v>
      </c>
      <c r="B1586" s="2">
        <v>41406</v>
      </c>
      <c r="C1586">
        <v>5.0099998712539673E-2</v>
      </c>
      <c r="D1586">
        <v>89.159400939941406</v>
      </c>
      <c r="E1586">
        <v>4256.56982421875</v>
      </c>
      <c r="F1586" s="20">
        <f t="shared" si="80"/>
        <v>2.391830143148276</v>
      </c>
      <c r="G1586">
        <v>114.8199996948242</v>
      </c>
      <c r="H1586">
        <v>274.6300048828125</v>
      </c>
      <c r="I1586" s="19">
        <f t="shared" si="81"/>
        <v>488739.3459177948</v>
      </c>
      <c r="K1586" s="70">
        <f t="shared" si="82"/>
        <v>-1</v>
      </c>
      <c r="L1586" s="3">
        <f>IF(AND(O1586&gt;0,O1586&lt;366),+'PL2'!$N$3+1,IF(AND(O1586&gt;365,O1586&lt;731),+'PL2'!$O$3+1,IF(AND(O1586&gt;730,O1586&lt;1096),+'PL2'!$P$3+1,IF(AND(O1586&gt;1095,O1586&lt;1461),+'PL2'!$Q$3+1,IF(AND(O1586&gt;1460,O1586&lt;3000),+'PL2'!$R$3+1,0)))))</f>
        <v>0</v>
      </c>
      <c r="M1586" s="3">
        <f>IF(AND(O1586&gt;0,O1586&lt;366),+'PL2'!$N$2+1,IF(AND(O1586&gt;365,O1586&lt;731),+'PL2'!$O$2+1,IF(AND(O1586&gt;730,O1586&lt;1096),+'PL2'!$P$2+1,IF(AND(O1586&gt;1095,O1586&lt;1461),+'PL2'!$Q$2+1,IF(AND(O1586&gt;1460,O1586&lt;1826),+'PL2'!$R$2+1,IF(AND(O1586&gt;1825,O1586&lt;2190),+'PL2'!$S$2+1,0))))))</f>
        <v>0</v>
      </c>
      <c r="N1586" s="70">
        <f t="shared" si="83"/>
        <v>-1</v>
      </c>
      <c r="O1586" s="19" t="str">
        <f>IF(A1586&gt;'PL2'!$C$2+553,IF(A1586='PL2'!$C$2+554,1,O1585+1), "")</f>
        <v/>
      </c>
    </row>
    <row r="1587" spans="1:15" x14ac:dyDescent="0.55000000000000004">
      <c r="A1587">
        <v>1585</v>
      </c>
      <c r="B1587" s="2">
        <v>41407</v>
      </c>
      <c r="C1587">
        <v>5.0200000405311578E-2</v>
      </c>
      <c r="D1587">
        <v>89.159400939941406</v>
      </c>
      <c r="E1587">
        <v>4408.509765625</v>
      </c>
      <c r="F1587" s="20">
        <f t="shared" si="80"/>
        <v>2.4821520746900219</v>
      </c>
      <c r="G1587">
        <v>117.98000335693359</v>
      </c>
      <c r="H1587">
        <v>292.843994140625</v>
      </c>
      <c r="I1587" s="19">
        <f t="shared" si="81"/>
        <v>520115.99694751203</v>
      </c>
      <c r="K1587" s="70">
        <f t="shared" si="82"/>
        <v>-1</v>
      </c>
      <c r="L1587" s="3">
        <f>IF(AND(O1587&gt;0,O1587&lt;366),+'PL2'!$N$3+1,IF(AND(O1587&gt;365,O1587&lt;731),+'PL2'!$O$3+1,IF(AND(O1587&gt;730,O1587&lt;1096),+'PL2'!$P$3+1,IF(AND(O1587&gt;1095,O1587&lt;1461),+'PL2'!$Q$3+1,IF(AND(O1587&gt;1460,O1587&lt;3000),+'PL2'!$R$3+1,0)))))</f>
        <v>0</v>
      </c>
      <c r="M1587" s="3">
        <f>IF(AND(O1587&gt;0,O1587&lt;366),+'PL2'!$N$2+1,IF(AND(O1587&gt;365,O1587&lt;731),+'PL2'!$O$2+1,IF(AND(O1587&gt;730,O1587&lt;1096),+'PL2'!$P$2+1,IF(AND(O1587&gt;1095,O1587&lt;1461),+'PL2'!$Q$2+1,IF(AND(O1587&gt;1460,O1587&lt;1826),+'PL2'!$R$2+1,IF(AND(O1587&gt;1825,O1587&lt;2190),+'PL2'!$S$2+1,0))))))</f>
        <v>0</v>
      </c>
      <c r="N1587" s="70">
        <f t="shared" si="83"/>
        <v>-1</v>
      </c>
      <c r="O1587" s="19" t="str">
        <f>IF(A1587&gt;'PL2'!$C$2+553,IF(A1587='PL2'!$C$2+554,1,O1586+1), "")</f>
        <v/>
      </c>
    </row>
    <row r="1588" spans="1:15" x14ac:dyDescent="0.55000000000000004">
      <c r="A1588">
        <v>1586</v>
      </c>
      <c r="B1588" s="2">
        <v>41408</v>
      </c>
      <c r="C1588">
        <v>5.0200000405311578E-2</v>
      </c>
      <c r="D1588">
        <v>81.749900817871094</v>
      </c>
      <c r="E1588">
        <v>3907.389892578125</v>
      </c>
      <c r="F1588" s="20">
        <f t="shared" si="80"/>
        <v>2.3994032069608613</v>
      </c>
      <c r="G1588">
        <v>111.40000152587891</v>
      </c>
      <c r="H1588">
        <v>267.29400634765619</v>
      </c>
      <c r="I1588" s="19">
        <f t="shared" si="81"/>
        <v>435283.23999540694</v>
      </c>
      <c r="K1588" s="70">
        <f t="shared" si="82"/>
        <v>-1</v>
      </c>
      <c r="L1588" s="3">
        <f>IF(AND(O1588&gt;0,O1588&lt;366),+'PL2'!$N$3+1,IF(AND(O1588&gt;365,O1588&lt;731),+'PL2'!$O$3+1,IF(AND(O1588&gt;730,O1588&lt;1096),+'PL2'!$P$3+1,IF(AND(O1588&gt;1095,O1588&lt;1461),+'PL2'!$Q$3+1,IF(AND(O1588&gt;1460,O1588&lt;3000),+'PL2'!$R$3+1,0)))))</f>
        <v>0</v>
      </c>
      <c r="M1588" s="3">
        <f>IF(AND(O1588&gt;0,O1588&lt;366),+'PL2'!$N$2+1,IF(AND(O1588&gt;365,O1588&lt;731),+'PL2'!$O$2+1,IF(AND(O1588&gt;730,O1588&lt;1096),+'PL2'!$P$2+1,IF(AND(O1588&gt;1095,O1588&lt;1461),+'PL2'!$Q$2+1,IF(AND(O1588&gt;1460,O1588&lt;1826),+'PL2'!$R$2+1,IF(AND(O1588&gt;1825,O1588&lt;2190),+'PL2'!$S$2+1,0))))))</f>
        <v>0</v>
      </c>
      <c r="N1588" s="70">
        <f t="shared" si="83"/>
        <v>-1</v>
      </c>
      <c r="O1588" s="19" t="str">
        <f>IF(A1588&gt;'PL2'!$C$2+553,IF(A1588='PL2'!$C$2+554,1,O1587+1), "")</f>
        <v/>
      </c>
    </row>
    <row r="1589" spans="1:15" x14ac:dyDescent="0.55000000000000004">
      <c r="A1589">
        <v>1587</v>
      </c>
      <c r="B1589" s="2">
        <v>41409</v>
      </c>
      <c r="C1589">
        <v>5.0200000405311578E-2</v>
      </c>
      <c r="D1589">
        <v>81.749900817871094</v>
      </c>
      <c r="E1589">
        <v>3585.47998046875</v>
      </c>
      <c r="F1589" s="20">
        <f t="shared" si="80"/>
        <v>2.2017286219559606</v>
      </c>
      <c r="G1589">
        <v>114.2200012207031</v>
      </c>
      <c r="H1589">
        <v>251.48100280761719</v>
      </c>
      <c r="I1589" s="19">
        <f t="shared" si="81"/>
        <v>409533.52774594713</v>
      </c>
      <c r="K1589" s="70">
        <f t="shared" si="82"/>
        <v>-1</v>
      </c>
      <c r="L1589" s="3">
        <f>IF(AND(O1589&gt;0,O1589&lt;366),+'PL2'!$N$3+1,IF(AND(O1589&gt;365,O1589&lt;731),+'PL2'!$O$3+1,IF(AND(O1589&gt;730,O1589&lt;1096),+'PL2'!$P$3+1,IF(AND(O1589&gt;1095,O1589&lt;1461),+'PL2'!$Q$3+1,IF(AND(O1589&gt;1460,O1589&lt;3000),+'PL2'!$R$3+1,0)))))</f>
        <v>0</v>
      </c>
      <c r="M1589" s="3">
        <f>IF(AND(O1589&gt;0,O1589&lt;366),+'PL2'!$N$2+1,IF(AND(O1589&gt;365,O1589&lt;731),+'PL2'!$O$2+1,IF(AND(O1589&gt;730,O1589&lt;1096),+'PL2'!$P$2+1,IF(AND(O1589&gt;1095,O1589&lt;1461),+'PL2'!$Q$2+1,IF(AND(O1589&gt;1460,O1589&lt;1826),+'PL2'!$R$2+1,IF(AND(O1589&gt;1825,O1589&lt;2190),+'PL2'!$S$2+1,0))))))</f>
        <v>0</v>
      </c>
      <c r="N1589" s="70">
        <f t="shared" si="83"/>
        <v>-1</v>
      </c>
      <c r="O1589" s="19" t="str">
        <f>IF(A1589&gt;'PL2'!$C$2+553,IF(A1589='PL2'!$C$2+554,1,O1588+1), "")</f>
        <v/>
      </c>
    </row>
    <row r="1590" spans="1:15" x14ac:dyDescent="0.55000000000000004">
      <c r="A1590">
        <v>1588</v>
      </c>
      <c r="B1590" s="2">
        <v>41410</v>
      </c>
      <c r="C1590">
        <v>5.0299998372793198E-2</v>
      </c>
      <c r="D1590">
        <v>80.637603759765625</v>
      </c>
      <c r="E1590">
        <v>3777.3701171875</v>
      </c>
      <c r="F1590" s="20">
        <f t="shared" si="80"/>
        <v>2.3562420246764675</v>
      </c>
      <c r="G1590">
        <v>118.2099990844727</v>
      </c>
      <c r="H1590">
        <v>278.531005859375</v>
      </c>
      <c r="I1590" s="19">
        <f t="shared" si="81"/>
        <v>446522.91809444892</v>
      </c>
      <c r="K1590" s="70">
        <f t="shared" si="82"/>
        <v>-1</v>
      </c>
      <c r="L1590" s="3">
        <f>IF(AND(O1590&gt;0,O1590&lt;366),+'PL2'!$N$3+1,IF(AND(O1590&gt;365,O1590&lt;731),+'PL2'!$O$3+1,IF(AND(O1590&gt;730,O1590&lt;1096),+'PL2'!$P$3+1,IF(AND(O1590&gt;1095,O1590&lt;1461),+'PL2'!$Q$3+1,IF(AND(O1590&gt;1460,O1590&lt;3000),+'PL2'!$R$3+1,0)))))</f>
        <v>0</v>
      </c>
      <c r="M1590" s="3">
        <f>IF(AND(O1590&gt;0,O1590&lt;366),+'PL2'!$N$2+1,IF(AND(O1590&gt;365,O1590&lt;731),+'PL2'!$O$2+1,IF(AND(O1590&gt;730,O1590&lt;1096),+'PL2'!$P$2+1,IF(AND(O1590&gt;1095,O1590&lt;1461),+'PL2'!$Q$2+1,IF(AND(O1590&gt;1460,O1590&lt;1826),+'PL2'!$R$2+1,IF(AND(O1590&gt;1825,O1590&lt;2190),+'PL2'!$S$2+1,0))))))</f>
        <v>0</v>
      </c>
      <c r="N1590" s="70">
        <f t="shared" si="83"/>
        <v>-1</v>
      </c>
      <c r="O1590" s="19" t="str">
        <f>IF(A1590&gt;'PL2'!$C$2+553,IF(A1590='PL2'!$C$2+554,1,O1589+1), "")</f>
        <v/>
      </c>
    </row>
    <row r="1591" spans="1:15" x14ac:dyDescent="0.55000000000000004">
      <c r="A1591">
        <v>1589</v>
      </c>
      <c r="B1591" s="2">
        <v>41411</v>
      </c>
      <c r="C1591">
        <v>5.0299998372793198E-2</v>
      </c>
      <c r="D1591">
        <v>80.637603759765625</v>
      </c>
      <c r="E1591">
        <v>4080.39990234375</v>
      </c>
      <c r="F1591" s="20">
        <f t="shared" si="80"/>
        <v>2.5452654701855528</v>
      </c>
      <c r="G1591">
        <v>123.5</v>
      </c>
      <c r="H1591">
        <v>314.33999633789063</v>
      </c>
      <c r="I1591" s="19">
        <f t="shared" si="81"/>
        <v>503929.38793945313</v>
      </c>
      <c r="K1591" s="70">
        <f t="shared" si="82"/>
        <v>-1</v>
      </c>
      <c r="L1591" s="3">
        <f>IF(AND(O1591&gt;0,O1591&lt;366),+'PL2'!$N$3+1,IF(AND(O1591&gt;365,O1591&lt;731),+'PL2'!$O$3+1,IF(AND(O1591&gt;730,O1591&lt;1096),+'PL2'!$P$3+1,IF(AND(O1591&gt;1095,O1591&lt;1461),+'PL2'!$Q$3+1,IF(AND(O1591&gt;1460,O1591&lt;3000),+'PL2'!$R$3+1,0)))))</f>
        <v>0</v>
      </c>
      <c r="M1591" s="3">
        <f>IF(AND(O1591&gt;0,O1591&lt;366),+'PL2'!$N$2+1,IF(AND(O1591&gt;365,O1591&lt;731),+'PL2'!$O$2+1,IF(AND(O1591&gt;730,O1591&lt;1096),+'PL2'!$P$2+1,IF(AND(O1591&gt;1095,O1591&lt;1461),+'PL2'!$Q$2+1,IF(AND(O1591&gt;1460,O1591&lt;1826),+'PL2'!$R$2+1,IF(AND(O1591&gt;1825,O1591&lt;2190),+'PL2'!$S$2+1,0))))))</f>
        <v>0</v>
      </c>
      <c r="N1591" s="70">
        <f t="shared" si="83"/>
        <v>-1</v>
      </c>
      <c r="O1591" s="19" t="str">
        <f>IF(A1591&gt;'PL2'!$C$2+553,IF(A1591='PL2'!$C$2+554,1,O1590+1), "")</f>
        <v/>
      </c>
    </row>
    <row r="1592" spans="1:15" x14ac:dyDescent="0.55000000000000004">
      <c r="A1592">
        <v>1590</v>
      </c>
      <c r="B1592" s="2">
        <v>41412</v>
      </c>
      <c r="C1592">
        <v>5.0299998372793198E-2</v>
      </c>
      <c r="D1592">
        <v>81.749900817871094</v>
      </c>
      <c r="E1592">
        <v>3764.570068359375</v>
      </c>
      <c r="F1592" s="20">
        <f t="shared" si="80"/>
        <v>2.3163070097737366</v>
      </c>
      <c r="G1592">
        <v>123.21099853515619</v>
      </c>
      <c r="H1592">
        <v>285.39498901367188</v>
      </c>
      <c r="I1592" s="19">
        <f t="shared" si="81"/>
        <v>463836.43717811978</v>
      </c>
      <c r="K1592" s="70">
        <f t="shared" si="82"/>
        <v>-1</v>
      </c>
      <c r="L1592" s="3">
        <f>IF(AND(O1592&gt;0,O1592&lt;366),+'PL2'!$N$3+1,IF(AND(O1592&gt;365,O1592&lt;731),+'PL2'!$O$3+1,IF(AND(O1592&gt;730,O1592&lt;1096),+'PL2'!$P$3+1,IF(AND(O1592&gt;1095,O1592&lt;1461),+'PL2'!$Q$3+1,IF(AND(O1592&gt;1460,O1592&lt;3000),+'PL2'!$R$3+1,0)))))</f>
        <v>0</v>
      </c>
      <c r="M1592" s="3">
        <f>IF(AND(O1592&gt;0,O1592&lt;366),+'PL2'!$N$2+1,IF(AND(O1592&gt;365,O1592&lt;731),+'PL2'!$O$2+1,IF(AND(O1592&gt;730,O1592&lt;1096),+'PL2'!$P$2+1,IF(AND(O1592&gt;1095,O1592&lt;1461),+'PL2'!$Q$2+1,IF(AND(O1592&gt;1460,O1592&lt;1826),+'PL2'!$R$2+1,IF(AND(O1592&gt;1825,O1592&lt;2190),+'PL2'!$S$2+1,0))))))</f>
        <v>0</v>
      </c>
      <c r="N1592" s="70">
        <f t="shared" si="83"/>
        <v>-1</v>
      </c>
      <c r="O1592" s="19" t="str">
        <f>IF(A1592&gt;'PL2'!$C$2+553,IF(A1592='PL2'!$C$2+554,1,O1591+1), "")</f>
        <v/>
      </c>
    </row>
    <row r="1593" spans="1:15" x14ac:dyDescent="0.55000000000000004">
      <c r="A1593">
        <v>1591</v>
      </c>
      <c r="B1593" s="2">
        <v>41413</v>
      </c>
      <c r="C1593">
        <v>5.0400000065565109E-2</v>
      </c>
      <c r="D1593">
        <v>81.749900817871094</v>
      </c>
      <c r="E1593">
        <v>3947.139892578125</v>
      </c>
      <c r="F1593" s="20">
        <f t="shared" si="80"/>
        <v>2.4334690177537608</v>
      </c>
      <c r="G1593">
        <v>122.5</v>
      </c>
      <c r="H1593">
        <v>298.10000610351563</v>
      </c>
      <c r="I1593" s="19">
        <f t="shared" si="81"/>
        <v>483524.63684082031</v>
      </c>
      <c r="K1593" s="70">
        <f t="shared" si="82"/>
        <v>-1</v>
      </c>
      <c r="L1593" s="3">
        <f>IF(AND(O1593&gt;0,O1593&lt;366),+'PL2'!$N$3+1,IF(AND(O1593&gt;365,O1593&lt;731),+'PL2'!$O$3+1,IF(AND(O1593&gt;730,O1593&lt;1096),+'PL2'!$P$3+1,IF(AND(O1593&gt;1095,O1593&lt;1461),+'PL2'!$Q$3+1,IF(AND(O1593&gt;1460,O1593&lt;3000),+'PL2'!$R$3+1,0)))))</f>
        <v>0</v>
      </c>
      <c r="M1593" s="3">
        <f>IF(AND(O1593&gt;0,O1593&lt;366),+'PL2'!$N$2+1,IF(AND(O1593&gt;365,O1593&lt;731),+'PL2'!$O$2+1,IF(AND(O1593&gt;730,O1593&lt;1096),+'PL2'!$P$2+1,IF(AND(O1593&gt;1095,O1593&lt;1461),+'PL2'!$Q$2+1,IF(AND(O1593&gt;1460,O1593&lt;1826),+'PL2'!$R$2+1,IF(AND(O1593&gt;1825,O1593&lt;2190),+'PL2'!$S$2+1,0))))))</f>
        <v>0</v>
      </c>
      <c r="N1593" s="70">
        <f t="shared" si="83"/>
        <v>-1</v>
      </c>
      <c r="O1593" s="19" t="str">
        <f>IF(A1593&gt;'PL2'!$C$2+553,IF(A1593='PL2'!$C$2+554,1,O1592+1), "")</f>
        <v/>
      </c>
    </row>
    <row r="1594" spans="1:15" x14ac:dyDescent="0.55000000000000004">
      <c r="A1594">
        <v>1592</v>
      </c>
      <c r="B1594" s="2">
        <v>41414</v>
      </c>
      <c r="C1594">
        <v>5.0400000065565109E-2</v>
      </c>
      <c r="D1594">
        <v>76.744796752929688</v>
      </c>
      <c r="E1594">
        <v>3268.4599609375</v>
      </c>
      <c r="F1594" s="20">
        <f t="shared" si="80"/>
        <v>2.1464697180171819</v>
      </c>
      <c r="G1594">
        <v>122.01999664306641</v>
      </c>
      <c r="H1594">
        <v>261.9119873046875</v>
      </c>
      <c r="I1594" s="19">
        <f t="shared" si="81"/>
        <v>398817.47346159071</v>
      </c>
      <c r="K1594" s="70">
        <f t="shared" si="82"/>
        <v>-1</v>
      </c>
      <c r="L1594" s="3">
        <f>IF(AND(O1594&gt;0,O1594&lt;366),+'PL2'!$N$3+1,IF(AND(O1594&gt;365,O1594&lt;731),+'PL2'!$O$3+1,IF(AND(O1594&gt;730,O1594&lt;1096),+'PL2'!$P$3+1,IF(AND(O1594&gt;1095,O1594&lt;1461),+'PL2'!$Q$3+1,IF(AND(O1594&gt;1460,O1594&lt;3000),+'PL2'!$R$3+1,0)))))</f>
        <v>0</v>
      </c>
      <c r="M1594" s="3">
        <f>IF(AND(O1594&gt;0,O1594&lt;366),+'PL2'!$N$2+1,IF(AND(O1594&gt;365,O1594&lt;731),+'PL2'!$O$2+1,IF(AND(O1594&gt;730,O1594&lt;1096),+'PL2'!$P$2+1,IF(AND(O1594&gt;1095,O1594&lt;1461),+'PL2'!$Q$2+1,IF(AND(O1594&gt;1460,O1594&lt;1826),+'PL2'!$R$2+1,IF(AND(O1594&gt;1825,O1594&lt;2190),+'PL2'!$S$2+1,0))))))</f>
        <v>0</v>
      </c>
      <c r="N1594" s="70">
        <f t="shared" si="83"/>
        <v>-1</v>
      </c>
      <c r="O1594" s="19" t="str">
        <f>IF(A1594&gt;'PL2'!$C$2+553,IF(A1594='PL2'!$C$2+554,1,O1593+1), "")</f>
        <v/>
      </c>
    </row>
    <row r="1595" spans="1:15" x14ac:dyDescent="0.55000000000000004">
      <c r="A1595">
        <v>1593</v>
      </c>
      <c r="B1595" s="2">
        <v>41415</v>
      </c>
      <c r="C1595">
        <v>5.0400000065565109E-2</v>
      </c>
      <c r="D1595">
        <v>76.744796752929688</v>
      </c>
      <c r="E1595">
        <v>3821.510009765625</v>
      </c>
      <c r="F1595" s="20">
        <f t="shared" si="80"/>
        <v>2.5096698785040781</v>
      </c>
      <c r="G1595">
        <v>122.88999938964839</v>
      </c>
      <c r="H1595">
        <v>308.41299438476563</v>
      </c>
      <c r="I1595" s="19">
        <f t="shared" si="81"/>
        <v>469625.36276763288</v>
      </c>
      <c r="K1595" s="70">
        <f t="shared" si="82"/>
        <v>-1</v>
      </c>
      <c r="L1595" s="3">
        <f>IF(AND(O1595&gt;0,O1595&lt;366),+'PL2'!$N$3+1,IF(AND(O1595&gt;365,O1595&lt;731),+'PL2'!$O$3+1,IF(AND(O1595&gt;730,O1595&lt;1096),+'PL2'!$P$3+1,IF(AND(O1595&gt;1095,O1595&lt;1461),+'PL2'!$Q$3+1,IF(AND(O1595&gt;1460,O1595&lt;3000),+'PL2'!$R$3+1,0)))))</f>
        <v>0</v>
      </c>
      <c r="M1595" s="3">
        <f>IF(AND(O1595&gt;0,O1595&lt;366),+'PL2'!$N$2+1,IF(AND(O1595&gt;365,O1595&lt;731),+'PL2'!$O$2+1,IF(AND(O1595&gt;730,O1595&lt;1096),+'PL2'!$P$2+1,IF(AND(O1595&gt;1095,O1595&lt;1461),+'PL2'!$Q$2+1,IF(AND(O1595&gt;1460,O1595&lt;1826),+'PL2'!$R$2+1,IF(AND(O1595&gt;1825,O1595&lt;2190),+'PL2'!$S$2+1,0))))))</f>
        <v>0</v>
      </c>
      <c r="N1595" s="70">
        <f t="shared" si="83"/>
        <v>-1</v>
      </c>
      <c r="O1595" s="19" t="str">
        <f>IF(A1595&gt;'PL2'!$C$2+553,IF(A1595='PL2'!$C$2+554,1,O1594+1), "")</f>
        <v/>
      </c>
    </row>
    <row r="1596" spans="1:15" x14ac:dyDescent="0.55000000000000004">
      <c r="A1596">
        <v>1594</v>
      </c>
      <c r="B1596" s="2">
        <v>41416</v>
      </c>
      <c r="C1596">
        <v>5.0500001758337021E-2</v>
      </c>
      <c r="D1596">
        <v>92.316200256347656</v>
      </c>
      <c r="E1596">
        <v>3949.889892578125</v>
      </c>
      <c r="F1596" s="20">
        <f t="shared" si="80"/>
        <v>2.1607198516244979</v>
      </c>
      <c r="G1596">
        <v>123.8000030517578</v>
      </c>
      <c r="H1596">
        <v>267.49700927734381</v>
      </c>
      <c r="I1596" s="19">
        <f t="shared" si="81"/>
        <v>488996.38075527915</v>
      </c>
      <c r="K1596" s="70">
        <f t="shared" si="82"/>
        <v>-1</v>
      </c>
      <c r="L1596" s="3">
        <f>IF(AND(O1596&gt;0,O1596&lt;366),+'PL2'!$N$3+1,IF(AND(O1596&gt;365,O1596&lt;731),+'PL2'!$O$3+1,IF(AND(O1596&gt;730,O1596&lt;1096),+'PL2'!$P$3+1,IF(AND(O1596&gt;1095,O1596&lt;1461),+'PL2'!$Q$3+1,IF(AND(O1596&gt;1460,O1596&lt;3000),+'PL2'!$R$3+1,0)))))</f>
        <v>0</v>
      </c>
      <c r="M1596" s="3">
        <f>IF(AND(O1596&gt;0,O1596&lt;366),+'PL2'!$N$2+1,IF(AND(O1596&gt;365,O1596&lt;731),+'PL2'!$O$2+1,IF(AND(O1596&gt;730,O1596&lt;1096),+'PL2'!$P$2+1,IF(AND(O1596&gt;1095,O1596&lt;1461),+'PL2'!$Q$2+1,IF(AND(O1596&gt;1460,O1596&lt;1826),+'PL2'!$R$2+1,IF(AND(O1596&gt;1825,O1596&lt;2190),+'PL2'!$S$2+1,0))))))</f>
        <v>0</v>
      </c>
      <c r="N1596" s="70">
        <f t="shared" si="83"/>
        <v>-1</v>
      </c>
      <c r="O1596" s="19" t="str">
        <f>IF(A1596&gt;'PL2'!$C$2+553,IF(A1596='PL2'!$C$2+554,1,O1595+1), "")</f>
        <v/>
      </c>
    </row>
    <row r="1597" spans="1:15" x14ac:dyDescent="0.55000000000000004">
      <c r="A1597">
        <v>1595</v>
      </c>
      <c r="B1597" s="2">
        <v>41417</v>
      </c>
      <c r="C1597">
        <v>5.0500001758337021E-2</v>
      </c>
      <c r="D1597">
        <v>92.316200256347656</v>
      </c>
      <c r="E1597">
        <v>4406.4599609375</v>
      </c>
      <c r="F1597" s="20">
        <f t="shared" si="80"/>
        <v>2.4104787150842957</v>
      </c>
      <c r="G1597">
        <v>126.3000030517578</v>
      </c>
      <c r="H1597">
        <v>304.4429931640625</v>
      </c>
      <c r="I1597" s="19">
        <f t="shared" si="81"/>
        <v>556535.90651385474</v>
      </c>
      <c r="K1597" s="70">
        <f t="shared" si="82"/>
        <v>-1</v>
      </c>
      <c r="L1597" s="3">
        <f>IF(AND(O1597&gt;0,O1597&lt;366),+'PL2'!$N$3+1,IF(AND(O1597&gt;365,O1597&lt;731),+'PL2'!$O$3+1,IF(AND(O1597&gt;730,O1597&lt;1096),+'PL2'!$P$3+1,IF(AND(O1597&gt;1095,O1597&lt;1461),+'PL2'!$Q$3+1,IF(AND(O1597&gt;1460,O1597&lt;3000),+'PL2'!$R$3+1,0)))))</f>
        <v>0</v>
      </c>
      <c r="M1597" s="3">
        <f>IF(AND(O1597&gt;0,O1597&lt;366),+'PL2'!$N$2+1,IF(AND(O1597&gt;365,O1597&lt;731),+'PL2'!$O$2+1,IF(AND(O1597&gt;730,O1597&lt;1096),+'PL2'!$P$2+1,IF(AND(O1597&gt;1095,O1597&lt;1461),+'PL2'!$Q$2+1,IF(AND(O1597&gt;1460,O1597&lt;1826),+'PL2'!$R$2+1,IF(AND(O1597&gt;1825,O1597&lt;2190),+'PL2'!$S$2+1,0))))))</f>
        <v>0</v>
      </c>
      <c r="N1597" s="70">
        <f t="shared" si="83"/>
        <v>-1</v>
      </c>
      <c r="O1597" s="19" t="str">
        <f>IF(A1597&gt;'PL2'!$C$2+553,IF(A1597='PL2'!$C$2+554,1,O1596+1), "")</f>
        <v/>
      </c>
    </row>
    <row r="1598" spans="1:15" x14ac:dyDescent="0.55000000000000004">
      <c r="A1598">
        <v>1596</v>
      </c>
      <c r="B1598" s="2">
        <v>41418</v>
      </c>
      <c r="C1598">
        <v>5.0500001758337021E-2</v>
      </c>
      <c r="D1598">
        <v>90.091697692871094</v>
      </c>
      <c r="E1598">
        <v>4273.330078125</v>
      </c>
      <c r="F1598" s="20">
        <f t="shared" si="80"/>
        <v>2.3953725147344334</v>
      </c>
      <c r="G1598">
        <v>133.1000061035156</v>
      </c>
      <c r="H1598">
        <v>318.82400512695313</v>
      </c>
      <c r="I1598" s="19">
        <f t="shared" si="81"/>
        <v>568780.25948077429</v>
      </c>
      <c r="K1598" s="70">
        <f t="shared" si="82"/>
        <v>-1</v>
      </c>
      <c r="L1598" s="3">
        <f>IF(AND(O1598&gt;0,O1598&lt;366),+'PL2'!$N$3+1,IF(AND(O1598&gt;365,O1598&lt;731),+'PL2'!$O$3+1,IF(AND(O1598&gt;730,O1598&lt;1096),+'PL2'!$P$3+1,IF(AND(O1598&gt;1095,O1598&lt;1461),+'PL2'!$Q$3+1,IF(AND(O1598&gt;1460,O1598&lt;3000),+'PL2'!$R$3+1,0)))))</f>
        <v>0</v>
      </c>
      <c r="M1598" s="3">
        <f>IF(AND(O1598&gt;0,O1598&lt;366),+'PL2'!$N$2+1,IF(AND(O1598&gt;365,O1598&lt;731),+'PL2'!$O$2+1,IF(AND(O1598&gt;730,O1598&lt;1096),+'PL2'!$P$2+1,IF(AND(O1598&gt;1095,O1598&lt;1461),+'PL2'!$Q$2+1,IF(AND(O1598&gt;1460,O1598&lt;1826),+'PL2'!$R$2+1,IF(AND(O1598&gt;1825,O1598&lt;2190),+'PL2'!$S$2+1,0))))))</f>
        <v>0</v>
      </c>
      <c r="N1598" s="70">
        <f t="shared" si="83"/>
        <v>-1</v>
      </c>
      <c r="O1598" s="19" t="str">
        <f>IF(A1598&gt;'PL2'!$C$2+553,IF(A1598='PL2'!$C$2+554,1,O1597+1), "")</f>
        <v/>
      </c>
    </row>
    <row r="1599" spans="1:15" x14ac:dyDescent="0.55000000000000004">
      <c r="A1599">
        <v>1597</v>
      </c>
      <c r="B1599" s="2">
        <v>41419</v>
      </c>
      <c r="C1599">
        <v>5.0599999725818627E-2</v>
      </c>
      <c r="D1599">
        <v>90.091697692871094</v>
      </c>
      <c r="E1599">
        <v>4172.27978515625</v>
      </c>
      <c r="F1599" s="20">
        <f t="shared" si="80"/>
        <v>2.3433608355861901</v>
      </c>
      <c r="G1599">
        <v>131.9859924316406</v>
      </c>
      <c r="H1599">
        <v>309.29098510742188</v>
      </c>
      <c r="I1599" s="19">
        <f t="shared" si="81"/>
        <v>550682.48814631987</v>
      </c>
      <c r="K1599" s="70">
        <f t="shared" si="82"/>
        <v>-1</v>
      </c>
      <c r="L1599" s="3">
        <f>IF(AND(O1599&gt;0,O1599&lt;366),+'PL2'!$N$3+1,IF(AND(O1599&gt;365,O1599&lt;731),+'PL2'!$O$3+1,IF(AND(O1599&gt;730,O1599&lt;1096),+'PL2'!$P$3+1,IF(AND(O1599&gt;1095,O1599&lt;1461),+'PL2'!$Q$3+1,IF(AND(O1599&gt;1460,O1599&lt;3000),+'PL2'!$R$3+1,0)))))</f>
        <v>0</v>
      </c>
      <c r="M1599" s="3">
        <f>IF(AND(O1599&gt;0,O1599&lt;366),+'PL2'!$N$2+1,IF(AND(O1599&gt;365,O1599&lt;731),+'PL2'!$O$2+1,IF(AND(O1599&gt;730,O1599&lt;1096),+'PL2'!$P$2+1,IF(AND(O1599&gt;1095,O1599&lt;1461),+'PL2'!$Q$2+1,IF(AND(O1599&gt;1460,O1599&lt;1826),+'PL2'!$R$2+1,IF(AND(O1599&gt;1825,O1599&lt;2190),+'PL2'!$S$2+1,0))))))</f>
        <v>0</v>
      </c>
      <c r="N1599" s="70">
        <f t="shared" si="83"/>
        <v>-1</v>
      </c>
      <c r="O1599" s="19" t="str">
        <f>IF(A1599&gt;'PL2'!$C$2+553,IF(A1599='PL2'!$C$2+554,1,O1598+1), "")</f>
        <v/>
      </c>
    </row>
    <row r="1600" spans="1:15" x14ac:dyDescent="0.55000000000000004">
      <c r="A1600">
        <v>1598</v>
      </c>
      <c r="B1600" s="2">
        <v>41420</v>
      </c>
      <c r="C1600">
        <v>5.0599999725818627E-2</v>
      </c>
      <c r="D1600">
        <v>97.268096923828125</v>
      </c>
      <c r="E1600">
        <v>4106.52978515625</v>
      </c>
      <c r="F1600" s="20">
        <f t="shared" si="80"/>
        <v>2.1362647422381005</v>
      </c>
      <c r="G1600">
        <v>133.5</v>
      </c>
      <c r="H1600">
        <v>285.19100952148438</v>
      </c>
      <c r="I1600" s="19">
        <f t="shared" si="81"/>
        <v>548221.72631835938</v>
      </c>
      <c r="K1600" s="70">
        <f t="shared" si="82"/>
        <v>-1</v>
      </c>
      <c r="L1600" s="3">
        <f>IF(AND(O1600&gt;0,O1600&lt;366),+'PL2'!$N$3+1,IF(AND(O1600&gt;365,O1600&lt;731),+'PL2'!$O$3+1,IF(AND(O1600&gt;730,O1600&lt;1096),+'PL2'!$P$3+1,IF(AND(O1600&gt;1095,O1600&lt;1461),+'PL2'!$Q$3+1,IF(AND(O1600&gt;1460,O1600&lt;3000),+'PL2'!$R$3+1,0)))))</f>
        <v>0</v>
      </c>
      <c r="M1600" s="3">
        <f>IF(AND(O1600&gt;0,O1600&lt;366),+'PL2'!$N$2+1,IF(AND(O1600&gt;365,O1600&lt;731),+'PL2'!$O$2+1,IF(AND(O1600&gt;730,O1600&lt;1096),+'PL2'!$P$2+1,IF(AND(O1600&gt;1095,O1600&lt;1461),+'PL2'!$Q$2+1,IF(AND(O1600&gt;1460,O1600&lt;1826),+'PL2'!$R$2+1,IF(AND(O1600&gt;1825,O1600&lt;2190),+'PL2'!$S$2+1,0))))))</f>
        <v>0</v>
      </c>
      <c r="N1600" s="70">
        <f t="shared" si="83"/>
        <v>-1</v>
      </c>
      <c r="O1600" s="19" t="str">
        <f>IF(A1600&gt;'PL2'!$C$2+553,IF(A1600='PL2'!$C$2+554,1,O1599+1), "")</f>
        <v/>
      </c>
    </row>
    <row r="1601" spans="1:15" x14ac:dyDescent="0.55000000000000004">
      <c r="A1601">
        <v>1599</v>
      </c>
      <c r="B1601" s="2">
        <v>41421</v>
      </c>
      <c r="C1601">
        <v>5.0599999725818627E-2</v>
      </c>
      <c r="D1601">
        <v>97.268096923828125</v>
      </c>
      <c r="E1601">
        <v>4448.89013671875</v>
      </c>
      <c r="F1601" s="20">
        <f t="shared" si="80"/>
        <v>2.3143645945335543</v>
      </c>
      <c r="G1601">
        <v>129.77000427246091</v>
      </c>
      <c r="H1601">
        <v>300.33499145507813</v>
      </c>
      <c r="I1601" s="19">
        <f t="shared" si="81"/>
        <v>577332.4920497014</v>
      </c>
      <c r="K1601" s="70">
        <f t="shared" si="82"/>
        <v>-1</v>
      </c>
      <c r="L1601" s="3">
        <f>IF(AND(O1601&gt;0,O1601&lt;366),+'PL2'!$N$3+1,IF(AND(O1601&gt;365,O1601&lt;731),+'PL2'!$O$3+1,IF(AND(O1601&gt;730,O1601&lt;1096),+'PL2'!$P$3+1,IF(AND(O1601&gt;1095,O1601&lt;1461),+'PL2'!$Q$3+1,IF(AND(O1601&gt;1460,O1601&lt;3000),+'PL2'!$R$3+1,0)))))</f>
        <v>0</v>
      </c>
      <c r="M1601" s="3">
        <f>IF(AND(O1601&gt;0,O1601&lt;366),+'PL2'!$N$2+1,IF(AND(O1601&gt;365,O1601&lt;731),+'PL2'!$O$2+1,IF(AND(O1601&gt;730,O1601&lt;1096),+'PL2'!$P$2+1,IF(AND(O1601&gt;1095,O1601&lt;1461),+'PL2'!$Q$2+1,IF(AND(O1601&gt;1460,O1601&lt;1826),+'PL2'!$R$2+1,IF(AND(O1601&gt;1825,O1601&lt;2190),+'PL2'!$S$2+1,0))))))</f>
        <v>0</v>
      </c>
      <c r="N1601" s="70">
        <f t="shared" si="83"/>
        <v>-1</v>
      </c>
      <c r="O1601" s="19" t="str">
        <f>IF(A1601&gt;'PL2'!$C$2+553,IF(A1601='PL2'!$C$2+554,1,O1600+1), "")</f>
        <v/>
      </c>
    </row>
    <row r="1602" spans="1:15" x14ac:dyDescent="0.55000000000000004">
      <c r="A1602">
        <v>1600</v>
      </c>
      <c r="B1602" s="2">
        <v>41422</v>
      </c>
      <c r="C1602">
        <v>5.0700001418590553E-2</v>
      </c>
      <c r="D1602">
        <v>97.872200012207031</v>
      </c>
      <c r="E1602">
        <v>4004.7900390625</v>
      </c>
      <c r="F1602" s="20">
        <f t="shared" ref="F1602:F1665" si="84">+(C1602/D1602)*E1602</f>
        <v>2.0745713352341291</v>
      </c>
      <c r="G1602">
        <v>129</v>
      </c>
      <c r="H1602">
        <v>267.6199951171875</v>
      </c>
      <c r="I1602" s="19">
        <f t="shared" ref="I1602:I1665" si="85">+E1602*G1602</f>
        <v>516617.9150390625</v>
      </c>
      <c r="K1602" s="70">
        <f t="shared" si="82"/>
        <v>-1</v>
      </c>
      <c r="L1602" s="3">
        <f>IF(AND(O1602&gt;0,O1602&lt;366),+'PL2'!$N$3+1,IF(AND(O1602&gt;365,O1602&lt;731),+'PL2'!$O$3+1,IF(AND(O1602&gt;730,O1602&lt;1096),+'PL2'!$P$3+1,IF(AND(O1602&gt;1095,O1602&lt;1461),+'PL2'!$Q$3+1,IF(AND(O1602&gt;1460,O1602&lt;3000),+'PL2'!$R$3+1,0)))))</f>
        <v>0</v>
      </c>
      <c r="M1602" s="3">
        <f>IF(AND(O1602&gt;0,O1602&lt;366),+'PL2'!$N$2+1,IF(AND(O1602&gt;365,O1602&lt;731),+'PL2'!$O$2+1,IF(AND(O1602&gt;730,O1602&lt;1096),+'PL2'!$P$2+1,IF(AND(O1602&gt;1095,O1602&lt;1461),+'PL2'!$Q$2+1,IF(AND(O1602&gt;1460,O1602&lt;1826),+'PL2'!$R$2+1,IF(AND(O1602&gt;1825,O1602&lt;2190),+'PL2'!$S$2+1,0))))))</f>
        <v>0</v>
      </c>
      <c r="N1602" s="70">
        <f t="shared" si="83"/>
        <v>-1</v>
      </c>
      <c r="O1602" s="19" t="str">
        <f>IF(A1602&gt;'PL2'!$C$2+553,IF(A1602='PL2'!$C$2+554,1,O1601+1), "")</f>
        <v/>
      </c>
    </row>
    <row r="1603" spans="1:15" x14ac:dyDescent="0.55000000000000004">
      <c r="A1603">
        <v>1601</v>
      </c>
      <c r="B1603" s="2">
        <v>41423</v>
      </c>
      <c r="C1603">
        <v>5.0700001418590553E-2</v>
      </c>
      <c r="D1603">
        <v>97.872200012207031</v>
      </c>
      <c r="E1603">
        <v>4252.14990234375</v>
      </c>
      <c r="F1603" s="20">
        <f t="shared" si="84"/>
        <v>2.2027093092216101</v>
      </c>
      <c r="G1603">
        <v>132.25</v>
      </c>
      <c r="H1603">
        <v>291.30801391601563</v>
      </c>
      <c r="I1603" s="19">
        <f t="shared" si="85"/>
        <v>562346.82458496094</v>
      </c>
      <c r="K1603" s="70">
        <f t="shared" si="82"/>
        <v>-1</v>
      </c>
      <c r="L1603" s="3">
        <f>IF(AND(O1603&gt;0,O1603&lt;366),+'PL2'!$N$3+1,IF(AND(O1603&gt;365,O1603&lt;731),+'PL2'!$O$3+1,IF(AND(O1603&gt;730,O1603&lt;1096),+'PL2'!$P$3+1,IF(AND(O1603&gt;1095,O1603&lt;1461),+'PL2'!$Q$3+1,IF(AND(O1603&gt;1460,O1603&lt;3000),+'PL2'!$R$3+1,0)))))</f>
        <v>0</v>
      </c>
      <c r="M1603" s="3">
        <f>IF(AND(O1603&gt;0,O1603&lt;366),+'PL2'!$N$2+1,IF(AND(O1603&gt;365,O1603&lt;731),+'PL2'!$O$2+1,IF(AND(O1603&gt;730,O1603&lt;1096),+'PL2'!$P$2+1,IF(AND(O1603&gt;1095,O1603&lt;1461),+'PL2'!$Q$2+1,IF(AND(O1603&gt;1460,O1603&lt;1826),+'PL2'!$R$2+1,IF(AND(O1603&gt;1825,O1603&lt;2190),+'PL2'!$S$2+1,0))))))</f>
        <v>0</v>
      </c>
      <c r="N1603" s="70">
        <f t="shared" si="83"/>
        <v>-1</v>
      </c>
      <c r="O1603" s="19" t="str">
        <f>IF(A1603&gt;'PL2'!$C$2+553,IF(A1603='PL2'!$C$2+554,1,O1602+1), "")</f>
        <v/>
      </c>
    </row>
    <row r="1604" spans="1:15" x14ac:dyDescent="0.55000000000000004">
      <c r="A1604">
        <v>1602</v>
      </c>
      <c r="B1604" s="2">
        <v>41424</v>
      </c>
      <c r="C1604">
        <v>5.0700001418590553E-2</v>
      </c>
      <c r="D1604">
        <v>102.1009979248047</v>
      </c>
      <c r="E1604">
        <v>4522.47998046875</v>
      </c>
      <c r="F1604" s="20">
        <f t="shared" si="84"/>
        <v>2.245714988938504</v>
      </c>
      <c r="G1604">
        <v>128.79899597167969</v>
      </c>
      <c r="H1604">
        <v>289.24600219726563</v>
      </c>
      <c r="I1604" s="19">
        <f t="shared" si="85"/>
        <v>582490.88078639656</v>
      </c>
      <c r="K1604" s="70">
        <f t="shared" si="82"/>
        <v>-1</v>
      </c>
      <c r="L1604" s="3">
        <f>IF(AND(O1604&gt;0,O1604&lt;366),+'PL2'!$N$3+1,IF(AND(O1604&gt;365,O1604&lt;731),+'PL2'!$O$3+1,IF(AND(O1604&gt;730,O1604&lt;1096),+'PL2'!$P$3+1,IF(AND(O1604&gt;1095,O1604&lt;1461),+'PL2'!$Q$3+1,IF(AND(O1604&gt;1460,O1604&lt;3000),+'PL2'!$R$3+1,0)))))</f>
        <v>0</v>
      </c>
      <c r="M1604" s="3">
        <f>IF(AND(O1604&gt;0,O1604&lt;366),+'PL2'!$N$2+1,IF(AND(O1604&gt;365,O1604&lt;731),+'PL2'!$O$2+1,IF(AND(O1604&gt;730,O1604&lt;1096),+'PL2'!$P$2+1,IF(AND(O1604&gt;1095,O1604&lt;1461),+'PL2'!$Q$2+1,IF(AND(O1604&gt;1460,O1604&lt;1826),+'PL2'!$R$2+1,IF(AND(O1604&gt;1825,O1604&lt;2190),+'PL2'!$S$2+1,0))))))</f>
        <v>0</v>
      </c>
      <c r="N1604" s="70">
        <f t="shared" si="83"/>
        <v>-1</v>
      </c>
      <c r="O1604" s="19" t="str">
        <f>IF(A1604&gt;'PL2'!$C$2+553,IF(A1604='PL2'!$C$2+554,1,O1603+1), "")</f>
        <v/>
      </c>
    </row>
    <row r="1605" spans="1:15" x14ac:dyDescent="0.55000000000000004">
      <c r="A1605">
        <v>1603</v>
      </c>
      <c r="B1605" s="2">
        <v>41425</v>
      </c>
      <c r="C1605">
        <v>5.0799999386072159E-2</v>
      </c>
      <c r="D1605">
        <v>102.1009979248047</v>
      </c>
      <c r="E1605">
        <v>4420.06005859375</v>
      </c>
      <c r="F1605" s="20">
        <f t="shared" si="84"/>
        <v>2.1991856380124024</v>
      </c>
      <c r="G1605">
        <v>128.81500244140619</v>
      </c>
      <c r="H1605">
        <v>283.28799438476563</v>
      </c>
      <c r="I1605" s="19">
        <f t="shared" si="85"/>
        <v>569370.04723891593</v>
      </c>
      <c r="K1605" s="70">
        <f t="shared" si="82"/>
        <v>-1</v>
      </c>
      <c r="L1605" s="3">
        <f>IF(AND(O1605&gt;0,O1605&lt;366),+'PL2'!$N$3+1,IF(AND(O1605&gt;365,O1605&lt;731),+'PL2'!$O$3+1,IF(AND(O1605&gt;730,O1605&lt;1096),+'PL2'!$P$3+1,IF(AND(O1605&gt;1095,O1605&lt;1461),+'PL2'!$Q$3+1,IF(AND(O1605&gt;1460,O1605&lt;3000),+'PL2'!$R$3+1,0)))))</f>
        <v>0</v>
      </c>
      <c r="M1605" s="3">
        <f>IF(AND(O1605&gt;0,O1605&lt;366),+'PL2'!$N$2+1,IF(AND(O1605&gt;365,O1605&lt;731),+'PL2'!$O$2+1,IF(AND(O1605&gt;730,O1605&lt;1096),+'PL2'!$P$2+1,IF(AND(O1605&gt;1095,O1605&lt;1461),+'PL2'!$Q$2+1,IF(AND(O1605&gt;1460,O1605&lt;1826),+'PL2'!$R$2+1,IF(AND(O1605&gt;1825,O1605&lt;2190),+'PL2'!$S$2+1,0))))))</f>
        <v>0</v>
      </c>
      <c r="N1605" s="70">
        <f t="shared" si="83"/>
        <v>-1</v>
      </c>
      <c r="O1605" s="19" t="str">
        <f>IF(A1605&gt;'PL2'!$C$2+553,IF(A1605='PL2'!$C$2+554,1,O1604+1), "")</f>
        <v/>
      </c>
    </row>
    <row r="1606" spans="1:15" x14ac:dyDescent="0.55000000000000004">
      <c r="A1606">
        <v>1604</v>
      </c>
      <c r="B1606" s="2">
        <v>41426</v>
      </c>
      <c r="C1606">
        <v>5.0799999386072159E-2</v>
      </c>
      <c r="D1606">
        <v>119.6220016479492</v>
      </c>
      <c r="E1606">
        <v>5366.25</v>
      </c>
      <c r="F1606" s="20">
        <f t="shared" si="84"/>
        <v>2.2788909477354768</v>
      </c>
      <c r="G1606">
        <v>129.30000305175781</v>
      </c>
      <c r="H1606">
        <v>294.6610107421875</v>
      </c>
      <c r="I1606" s="19">
        <f t="shared" si="85"/>
        <v>693856.14137649536</v>
      </c>
      <c r="K1606" s="70">
        <f t="shared" si="82"/>
        <v>-1</v>
      </c>
      <c r="L1606" s="3">
        <f>IF(AND(O1606&gt;0,O1606&lt;366),+'PL2'!$N$3+1,IF(AND(O1606&gt;365,O1606&lt;731),+'PL2'!$O$3+1,IF(AND(O1606&gt;730,O1606&lt;1096),+'PL2'!$P$3+1,IF(AND(O1606&gt;1095,O1606&lt;1461),+'PL2'!$Q$3+1,IF(AND(O1606&gt;1460,O1606&lt;3000),+'PL2'!$R$3+1,0)))))</f>
        <v>0</v>
      </c>
      <c r="M1606" s="3">
        <f>IF(AND(O1606&gt;0,O1606&lt;366),+'PL2'!$N$2+1,IF(AND(O1606&gt;365,O1606&lt;731),+'PL2'!$O$2+1,IF(AND(O1606&gt;730,O1606&lt;1096),+'PL2'!$P$2+1,IF(AND(O1606&gt;1095,O1606&lt;1461),+'PL2'!$Q$2+1,IF(AND(O1606&gt;1460,O1606&lt;1826),+'PL2'!$R$2+1,IF(AND(O1606&gt;1825,O1606&lt;2190),+'PL2'!$S$2+1,0))))))</f>
        <v>0</v>
      </c>
      <c r="N1606" s="70">
        <f t="shared" si="83"/>
        <v>-1</v>
      </c>
      <c r="O1606" s="19" t="str">
        <f>IF(A1606&gt;'PL2'!$C$2+553,IF(A1606='PL2'!$C$2+554,1,O1605+1), "")</f>
        <v/>
      </c>
    </row>
    <row r="1607" spans="1:15" x14ac:dyDescent="0.55000000000000004">
      <c r="A1607">
        <v>1605</v>
      </c>
      <c r="B1607" s="2">
        <v>41427</v>
      </c>
      <c r="C1607">
        <v>5.0799999386072159E-2</v>
      </c>
      <c r="D1607">
        <v>119.6220016479492</v>
      </c>
      <c r="E1607">
        <v>5023.830078125</v>
      </c>
      <c r="F1607" s="20">
        <f t="shared" si="84"/>
        <v>2.1334751247147032</v>
      </c>
      <c r="G1607">
        <v>122.5</v>
      </c>
      <c r="H1607">
        <v>261.35101318359381</v>
      </c>
      <c r="I1607" s="19">
        <f t="shared" si="85"/>
        <v>615419.1845703125</v>
      </c>
      <c r="K1607" s="70">
        <f t="shared" si="82"/>
        <v>-1</v>
      </c>
      <c r="L1607" s="3">
        <f>IF(AND(O1607&gt;0,O1607&lt;366),+'PL2'!$N$3+1,IF(AND(O1607&gt;365,O1607&lt;731),+'PL2'!$O$3+1,IF(AND(O1607&gt;730,O1607&lt;1096),+'PL2'!$P$3+1,IF(AND(O1607&gt;1095,O1607&lt;1461),+'PL2'!$Q$3+1,IF(AND(O1607&gt;1460,O1607&lt;3000),+'PL2'!$R$3+1,0)))))</f>
        <v>0</v>
      </c>
      <c r="M1607" s="3">
        <f>IF(AND(O1607&gt;0,O1607&lt;366),+'PL2'!$N$2+1,IF(AND(O1607&gt;365,O1607&lt;731),+'PL2'!$O$2+1,IF(AND(O1607&gt;730,O1607&lt;1096),+'PL2'!$P$2+1,IF(AND(O1607&gt;1095,O1607&lt;1461),+'PL2'!$Q$2+1,IF(AND(O1607&gt;1460,O1607&lt;1826),+'PL2'!$R$2+1,IF(AND(O1607&gt;1825,O1607&lt;2190),+'PL2'!$S$2+1,0))))))</f>
        <v>0</v>
      </c>
      <c r="N1607" s="70">
        <f t="shared" si="83"/>
        <v>-1</v>
      </c>
      <c r="O1607" s="19" t="str">
        <f>IF(A1607&gt;'PL2'!$C$2+553,IF(A1607='PL2'!$C$2+554,1,O1606+1), "")</f>
        <v/>
      </c>
    </row>
    <row r="1608" spans="1:15" x14ac:dyDescent="0.55000000000000004">
      <c r="A1608">
        <v>1606</v>
      </c>
      <c r="B1608" s="2">
        <v>41428</v>
      </c>
      <c r="C1608">
        <v>5.090000107884407E-2</v>
      </c>
      <c r="D1608">
        <v>126.2669982910156</v>
      </c>
      <c r="E1608">
        <v>5383.8798828125</v>
      </c>
      <c r="F1608" s="20">
        <f t="shared" si="84"/>
        <v>2.1703176249737628</v>
      </c>
      <c r="G1608">
        <v>120.73699951171881</v>
      </c>
      <c r="H1608">
        <v>262.03799438476563</v>
      </c>
      <c r="I1608" s="19">
        <f t="shared" si="85"/>
        <v>650033.50278228556</v>
      </c>
      <c r="K1608" s="70">
        <f t="shared" si="82"/>
        <v>-1</v>
      </c>
      <c r="L1608" s="3">
        <f>IF(AND(O1608&gt;0,O1608&lt;366),+'PL2'!$N$3+1,IF(AND(O1608&gt;365,O1608&lt;731),+'PL2'!$O$3+1,IF(AND(O1608&gt;730,O1608&lt;1096),+'PL2'!$P$3+1,IF(AND(O1608&gt;1095,O1608&lt;1461),+'PL2'!$Q$3+1,IF(AND(O1608&gt;1460,O1608&lt;3000),+'PL2'!$R$3+1,0)))))</f>
        <v>0</v>
      </c>
      <c r="M1608" s="3">
        <f>IF(AND(O1608&gt;0,O1608&lt;366),+'PL2'!$N$2+1,IF(AND(O1608&gt;365,O1608&lt;731),+'PL2'!$O$2+1,IF(AND(O1608&gt;730,O1608&lt;1096),+'PL2'!$P$2+1,IF(AND(O1608&gt;1095,O1608&lt;1461),+'PL2'!$Q$2+1,IF(AND(O1608&gt;1460,O1608&lt;1826),+'PL2'!$R$2+1,IF(AND(O1608&gt;1825,O1608&lt;2190),+'PL2'!$S$2+1,0))))))</f>
        <v>0</v>
      </c>
      <c r="N1608" s="70">
        <f t="shared" si="83"/>
        <v>-1</v>
      </c>
      <c r="O1608" s="19" t="str">
        <f>IF(A1608&gt;'PL2'!$C$2+553,IF(A1608='PL2'!$C$2+554,1,O1607+1), "")</f>
        <v/>
      </c>
    </row>
    <row r="1609" spans="1:15" x14ac:dyDescent="0.55000000000000004">
      <c r="A1609">
        <v>1607</v>
      </c>
      <c r="B1609" s="2">
        <v>41429</v>
      </c>
      <c r="C1609">
        <v>5.090000107884407E-2</v>
      </c>
      <c r="D1609">
        <v>126.2669982910156</v>
      </c>
      <c r="E1609">
        <v>5379.2099609375</v>
      </c>
      <c r="F1609" s="20">
        <f t="shared" si="84"/>
        <v>2.168435113852941</v>
      </c>
      <c r="G1609">
        <v>121.40000152587891</v>
      </c>
      <c r="H1609">
        <v>263.24798583984381</v>
      </c>
      <c r="I1609" s="19">
        <f t="shared" si="85"/>
        <v>653036.09746583551</v>
      </c>
      <c r="K1609" s="70">
        <f t="shared" si="82"/>
        <v>-1</v>
      </c>
      <c r="L1609" s="3">
        <f>IF(AND(O1609&gt;0,O1609&lt;366),+'PL2'!$N$3+1,IF(AND(O1609&gt;365,O1609&lt;731),+'PL2'!$O$3+1,IF(AND(O1609&gt;730,O1609&lt;1096),+'PL2'!$P$3+1,IF(AND(O1609&gt;1095,O1609&lt;1461),+'PL2'!$Q$3+1,IF(AND(O1609&gt;1460,O1609&lt;3000),+'PL2'!$R$3+1,0)))))</f>
        <v>0</v>
      </c>
      <c r="M1609" s="3">
        <f>IF(AND(O1609&gt;0,O1609&lt;366),+'PL2'!$N$2+1,IF(AND(O1609&gt;365,O1609&lt;731),+'PL2'!$O$2+1,IF(AND(O1609&gt;730,O1609&lt;1096),+'PL2'!$P$2+1,IF(AND(O1609&gt;1095,O1609&lt;1461),+'PL2'!$Q$2+1,IF(AND(O1609&gt;1460,O1609&lt;1826),+'PL2'!$R$2+1,IF(AND(O1609&gt;1825,O1609&lt;2190),+'PL2'!$S$2+1,0))))))</f>
        <v>0</v>
      </c>
      <c r="N1609" s="70">
        <f t="shared" si="83"/>
        <v>-1</v>
      </c>
      <c r="O1609" s="19" t="str">
        <f>IF(A1609&gt;'PL2'!$C$2+553,IF(A1609='PL2'!$C$2+554,1,O1608+1), "")</f>
        <v/>
      </c>
    </row>
    <row r="1610" spans="1:15" x14ac:dyDescent="0.55000000000000004">
      <c r="A1610">
        <v>1608</v>
      </c>
      <c r="B1610" s="2">
        <v>41430</v>
      </c>
      <c r="C1610">
        <v>5.090000107884407E-2</v>
      </c>
      <c r="D1610">
        <v>156.70399475097659</v>
      </c>
      <c r="E1610">
        <v>4660.1298828125</v>
      </c>
      <c r="F1610" s="20">
        <f t="shared" si="84"/>
        <v>1.5136858281095702</v>
      </c>
      <c r="G1610">
        <v>121.90000152587891</v>
      </c>
      <c r="H1610">
        <v>184.51800537109381</v>
      </c>
      <c r="I1610" s="19">
        <f t="shared" si="85"/>
        <v>568069.83982563764</v>
      </c>
      <c r="K1610" s="70">
        <f t="shared" si="82"/>
        <v>-1</v>
      </c>
      <c r="L1610" s="3">
        <f>IF(AND(O1610&gt;0,O1610&lt;366),+'PL2'!$N$3+1,IF(AND(O1610&gt;365,O1610&lt;731),+'PL2'!$O$3+1,IF(AND(O1610&gt;730,O1610&lt;1096),+'PL2'!$P$3+1,IF(AND(O1610&gt;1095,O1610&lt;1461),+'PL2'!$Q$3+1,IF(AND(O1610&gt;1460,O1610&lt;3000),+'PL2'!$R$3+1,0)))))</f>
        <v>0</v>
      </c>
      <c r="M1610" s="3">
        <f>IF(AND(O1610&gt;0,O1610&lt;366),+'PL2'!$N$2+1,IF(AND(O1610&gt;365,O1610&lt;731),+'PL2'!$O$2+1,IF(AND(O1610&gt;730,O1610&lt;1096),+'PL2'!$P$2+1,IF(AND(O1610&gt;1095,O1610&lt;1461),+'PL2'!$Q$2+1,IF(AND(O1610&gt;1460,O1610&lt;1826),+'PL2'!$R$2+1,IF(AND(O1610&gt;1825,O1610&lt;2190),+'PL2'!$S$2+1,0))))))</f>
        <v>0</v>
      </c>
      <c r="N1610" s="70">
        <f t="shared" si="83"/>
        <v>-1</v>
      </c>
      <c r="O1610" s="19" t="str">
        <f>IF(A1610&gt;'PL2'!$C$2+553,IF(A1610='PL2'!$C$2+554,1,O1609+1), "")</f>
        <v/>
      </c>
    </row>
    <row r="1611" spans="1:15" x14ac:dyDescent="0.55000000000000004">
      <c r="A1611">
        <v>1609</v>
      </c>
      <c r="B1611" s="2">
        <v>41431</v>
      </c>
      <c r="C1611">
        <v>5.0999999046325677E-2</v>
      </c>
      <c r="D1611">
        <v>156.70399475097659</v>
      </c>
      <c r="E1611">
        <v>4566.259765625</v>
      </c>
      <c r="F1611" s="20">
        <f t="shared" si="84"/>
        <v>1.4861091707472185</v>
      </c>
      <c r="G1611">
        <v>118.9700012207031</v>
      </c>
      <c r="H1611">
        <v>176.802001953125</v>
      </c>
      <c r="I1611" s="19">
        <f t="shared" si="85"/>
        <v>543247.9298904537</v>
      </c>
      <c r="K1611" s="70">
        <f t="shared" si="82"/>
        <v>-1</v>
      </c>
      <c r="L1611" s="3">
        <f>IF(AND(O1611&gt;0,O1611&lt;366),+'PL2'!$N$3+1,IF(AND(O1611&gt;365,O1611&lt;731),+'PL2'!$O$3+1,IF(AND(O1611&gt;730,O1611&lt;1096),+'PL2'!$P$3+1,IF(AND(O1611&gt;1095,O1611&lt;1461),+'PL2'!$Q$3+1,IF(AND(O1611&gt;1460,O1611&lt;3000),+'PL2'!$R$3+1,0)))))</f>
        <v>0</v>
      </c>
      <c r="M1611" s="3">
        <f>IF(AND(O1611&gt;0,O1611&lt;366),+'PL2'!$N$2+1,IF(AND(O1611&gt;365,O1611&lt;731),+'PL2'!$O$2+1,IF(AND(O1611&gt;730,O1611&lt;1096),+'PL2'!$P$2+1,IF(AND(O1611&gt;1095,O1611&lt;1461),+'PL2'!$Q$2+1,IF(AND(O1611&gt;1460,O1611&lt;1826),+'PL2'!$R$2+1,IF(AND(O1611&gt;1825,O1611&lt;2190),+'PL2'!$S$2+1,0))))))</f>
        <v>0</v>
      </c>
      <c r="N1611" s="70">
        <f t="shared" si="83"/>
        <v>-1</v>
      </c>
      <c r="O1611" s="19" t="str">
        <f>IF(A1611&gt;'PL2'!$C$2+553,IF(A1611='PL2'!$C$2+554,1,O1610+1), "")</f>
        <v/>
      </c>
    </row>
    <row r="1612" spans="1:15" x14ac:dyDescent="0.55000000000000004">
      <c r="A1612">
        <v>1610</v>
      </c>
      <c r="B1612" s="2">
        <v>41432</v>
      </c>
      <c r="C1612">
        <v>5.0999999046325677E-2</v>
      </c>
      <c r="D1612">
        <v>124.8970031738281</v>
      </c>
      <c r="E1612">
        <v>4064.159912109375</v>
      </c>
      <c r="F1612" s="20">
        <f t="shared" si="84"/>
        <v>1.6595446357765502</v>
      </c>
      <c r="G1612">
        <v>111</v>
      </c>
      <c r="H1612">
        <v>184.20899963378909</v>
      </c>
      <c r="I1612" s="19">
        <f t="shared" si="85"/>
        <v>451121.75024414063</v>
      </c>
      <c r="K1612" s="70">
        <f t="shared" si="82"/>
        <v>-1</v>
      </c>
      <c r="L1612" s="3">
        <f>IF(AND(O1612&gt;0,O1612&lt;366),+'PL2'!$N$3+1,IF(AND(O1612&gt;365,O1612&lt;731),+'PL2'!$O$3+1,IF(AND(O1612&gt;730,O1612&lt;1096),+'PL2'!$P$3+1,IF(AND(O1612&gt;1095,O1612&lt;1461),+'PL2'!$Q$3+1,IF(AND(O1612&gt;1460,O1612&lt;3000),+'PL2'!$R$3+1,0)))))</f>
        <v>0</v>
      </c>
      <c r="M1612" s="3">
        <f>IF(AND(O1612&gt;0,O1612&lt;366),+'PL2'!$N$2+1,IF(AND(O1612&gt;365,O1612&lt;731),+'PL2'!$O$2+1,IF(AND(O1612&gt;730,O1612&lt;1096),+'PL2'!$P$2+1,IF(AND(O1612&gt;1095,O1612&lt;1461),+'PL2'!$Q$2+1,IF(AND(O1612&gt;1460,O1612&lt;1826),+'PL2'!$R$2+1,IF(AND(O1612&gt;1825,O1612&lt;2190),+'PL2'!$S$2+1,0))))))</f>
        <v>0</v>
      </c>
      <c r="N1612" s="70">
        <f t="shared" si="83"/>
        <v>-1</v>
      </c>
      <c r="O1612" s="19" t="str">
        <f>IF(A1612&gt;'PL2'!$C$2+553,IF(A1612='PL2'!$C$2+554,1,O1611+1), "")</f>
        <v/>
      </c>
    </row>
    <row r="1613" spans="1:15" x14ac:dyDescent="0.55000000000000004">
      <c r="A1613">
        <v>1611</v>
      </c>
      <c r="B1613" s="2">
        <v>41433</v>
      </c>
      <c r="C1613">
        <v>5.0999999046325677E-2</v>
      </c>
      <c r="D1613">
        <v>124.8970031738281</v>
      </c>
      <c r="E1613">
        <v>4571.080078125</v>
      </c>
      <c r="F1613" s="20">
        <f t="shared" si="84"/>
        <v>1.8665386174286061</v>
      </c>
      <c r="G1613">
        <v>107.8919982910156</v>
      </c>
      <c r="H1613">
        <v>201.38499450683591</v>
      </c>
      <c r="I1613" s="19">
        <f t="shared" si="85"/>
        <v>493182.96397715795</v>
      </c>
      <c r="K1613" s="70">
        <f t="shared" si="82"/>
        <v>-1</v>
      </c>
      <c r="L1613" s="3">
        <f>IF(AND(O1613&gt;0,O1613&lt;366),+'PL2'!$N$3+1,IF(AND(O1613&gt;365,O1613&lt;731),+'PL2'!$O$3+1,IF(AND(O1613&gt;730,O1613&lt;1096),+'PL2'!$P$3+1,IF(AND(O1613&gt;1095,O1613&lt;1461),+'PL2'!$Q$3+1,IF(AND(O1613&gt;1460,O1613&lt;3000),+'PL2'!$R$3+1,0)))))</f>
        <v>0</v>
      </c>
      <c r="M1613" s="3">
        <f>IF(AND(O1613&gt;0,O1613&lt;366),+'PL2'!$N$2+1,IF(AND(O1613&gt;365,O1613&lt;731),+'PL2'!$O$2+1,IF(AND(O1613&gt;730,O1613&lt;1096),+'PL2'!$P$2+1,IF(AND(O1613&gt;1095,O1613&lt;1461),+'PL2'!$Q$2+1,IF(AND(O1613&gt;1460,O1613&lt;1826),+'PL2'!$R$2+1,IF(AND(O1613&gt;1825,O1613&lt;2190),+'PL2'!$S$2+1,0))))))</f>
        <v>0</v>
      </c>
      <c r="N1613" s="70">
        <f t="shared" si="83"/>
        <v>-1</v>
      </c>
      <c r="O1613" s="19" t="str">
        <f>IF(A1613&gt;'PL2'!$C$2+553,IF(A1613='PL2'!$C$2+554,1,O1612+1), "")</f>
        <v/>
      </c>
    </row>
    <row r="1614" spans="1:15" x14ac:dyDescent="0.55000000000000004">
      <c r="A1614">
        <v>1612</v>
      </c>
      <c r="B1614" s="2">
        <v>41434</v>
      </c>
      <c r="C1614">
        <v>5.1100000739097602E-2</v>
      </c>
      <c r="D1614">
        <v>129.552001953125</v>
      </c>
      <c r="E1614">
        <v>4011.050048828125</v>
      </c>
      <c r="F1614" s="20">
        <f t="shared" si="84"/>
        <v>1.5821033821911588</v>
      </c>
      <c r="G1614">
        <v>100.43699645996089</v>
      </c>
      <c r="H1614">
        <v>158.90199279785159</v>
      </c>
      <c r="I1614" s="19">
        <f t="shared" si="85"/>
        <v>402857.81955487636</v>
      </c>
      <c r="K1614" s="70">
        <f t="shared" si="82"/>
        <v>-1</v>
      </c>
      <c r="L1614" s="3">
        <f>IF(AND(O1614&gt;0,O1614&lt;366),+'PL2'!$N$3+1,IF(AND(O1614&gt;365,O1614&lt;731),+'PL2'!$O$3+1,IF(AND(O1614&gt;730,O1614&lt;1096),+'PL2'!$P$3+1,IF(AND(O1614&gt;1095,O1614&lt;1461),+'PL2'!$Q$3+1,IF(AND(O1614&gt;1460,O1614&lt;3000),+'PL2'!$R$3+1,0)))))</f>
        <v>0</v>
      </c>
      <c r="M1614" s="3">
        <f>IF(AND(O1614&gt;0,O1614&lt;366),+'PL2'!$N$2+1,IF(AND(O1614&gt;365,O1614&lt;731),+'PL2'!$O$2+1,IF(AND(O1614&gt;730,O1614&lt;1096),+'PL2'!$P$2+1,IF(AND(O1614&gt;1095,O1614&lt;1461),+'PL2'!$Q$2+1,IF(AND(O1614&gt;1460,O1614&lt;1826),+'PL2'!$R$2+1,IF(AND(O1614&gt;1825,O1614&lt;2190),+'PL2'!$S$2+1,0))))))</f>
        <v>0</v>
      </c>
      <c r="N1614" s="70">
        <f t="shared" si="83"/>
        <v>-1</v>
      </c>
      <c r="O1614" s="19" t="str">
        <f>IF(A1614&gt;'PL2'!$C$2+553,IF(A1614='PL2'!$C$2+554,1,O1613+1), "")</f>
        <v/>
      </c>
    </row>
    <row r="1615" spans="1:15" x14ac:dyDescent="0.55000000000000004">
      <c r="A1615">
        <v>1613</v>
      </c>
      <c r="B1615" s="2">
        <v>41435</v>
      </c>
      <c r="C1615">
        <v>5.1100000739097602E-2</v>
      </c>
      <c r="D1615">
        <v>129.552001953125</v>
      </c>
      <c r="E1615">
        <v>4384.47998046875</v>
      </c>
      <c r="F1615" s="20">
        <f t="shared" si="84"/>
        <v>1.7293976693897581</v>
      </c>
      <c r="G1615">
        <v>106.34999847412109</v>
      </c>
      <c r="H1615">
        <v>183.92100524902341</v>
      </c>
      <c r="I1615" s="19">
        <f t="shared" si="85"/>
        <v>466289.43923266605</v>
      </c>
      <c r="K1615" s="70">
        <f t="shared" si="82"/>
        <v>-1</v>
      </c>
      <c r="L1615" s="3">
        <f>IF(AND(O1615&gt;0,O1615&lt;366),+'PL2'!$N$3+1,IF(AND(O1615&gt;365,O1615&lt;731),+'PL2'!$O$3+1,IF(AND(O1615&gt;730,O1615&lt;1096),+'PL2'!$P$3+1,IF(AND(O1615&gt;1095,O1615&lt;1461),+'PL2'!$Q$3+1,IF(AND(O1615&gt;1460,O1615&lt;3000),+'PL2'!$R$3+1,0)))))</f>
        <v>0</v>
      </c>
      <c r="M1615" s="3">
        <f>IF(AND(O1615&gt;0,O1615&lt;366),+'PL2'!$N$2+1,IF(AND(O1615&gt;365,O1615&lt;731),+'PL2'!$O$2+1,IF(AND(O1615&gt;730,O1615&lt;1096),+'PL2'!$P$2+1,IF(AND(O1615&gt;1095,O1615&lt;1461),+'PL2'!$Q$2+1,IF(AND(O1615&gt;1460,O1615&lt;1826),+'PL2'!$R$2+1,IF(AND(O1615&gt;1825,O1615&lt;2190),+'PL2'!$S$2+1,0))))))</f>
        <v>0</v>
      </c>
      <c r="N1615" s="70">
        <f t="shared" si="83"/>
        <v>-1</v>
      </c>
      <c r="O1615" s="19" t="str">
        <f>IF(A1615&gt;'PL2'!$C$2+553,IF(A1615='PL2'!$C$2+554,1,O1614+1), "")</f>
        <v/>
      </c>
    </row>
    <row r="1616" spans="1:15" x14ac:dyDescent="0.55000000000000004">
      <c r="A1616">
        <v>1614</v>
      </c>
      <c r="B1616" s="2">
        <v>41436</v>
      </c>
      <c r="C1616">
        <v>5.1100000739097602E-2</v>
      </c>
      <c r="D1616">
        <v>136.53399658203119</v>
      </c>
      <c r="E1616">
        <v>4547.669921875</v>
      </c>
      <c r="F1616" s="20">
        <f t="shared" si="84"/>
        <v>1.7020371642703969</v>
      </c>
      <c r="G1616">
        <v>109</v>
      </c>
      <c r="H1616">
        <v>185.5220031738281</v>
      </c>
      <c r="I1616" s="19">
        <f t="shared" si="85"/>
        <v>495696.021484375</v>
      </c>
      <c r="K1616" s="70">
        <f t="shared" si="82"/>
        <v>-1</v>
      </c>
      <c r="L1616" s="3">
        <f>IF(AND(O1616&gt;0,O1616&lt;366),+'PL2'!$N$3+1,IF(AND(O1616&gt;365,O1616&lt;731),+'PL2'!$O$3+1,IF(AND(O1616&gt;730,O1616&lt;1096),+'PL2'!$P$3+1,IF(AND(O1616&gt;1095,O1616&lt;1461),+'PL2'!$Q$3+1,IF(AND(O1616&gt;1460,O1616&lt;3000),+'PL2'!$R$3+1,0)))))</f>
        <v>0</v>
      </c>
      <c r="M1616" s="3">
        <f>IF(AND(O1616&gt;0,O1616&lt;366),+'PL2'!$N$2+1,IF(AND(O1616&gt;365,O1616&lt;731),+'PL2'!$O$2+1,IF(AND(O1616&gt;730,O1616&lt;1096),+'PL2'!$P$2+1,IF(AND(O1616&gt;1095,O1616&lt;1461),+'PL2'!$Q$2+1,IF(AND(O1616&gt;1460,O1616&lt;1826),+'PL2'!$R$2+1,IF(AND(O1616&gt;1825,O1616&lt;2190),+'PL2'!$S$2+1,0))))))</f>
        <v>0</v>
      </c>
      <c r="N1616" s="70">
        <f t="shared" si="83"/>
        <v>-1</v>
      </c>
      <c r="O1616" s="19" t="str">
        <f>IF(A1616&gt;'PL2'!$C$2+553,IF(A1616='PL2'!$C$2+554,1,O1615+1), "")</f>
        <v/>
      </c>
    </row>
    <row r="1617" spans="1:15" x14ac:dyDescent="0.55000000000000004">
      <c r="A1617">
        <v>1615</v>
      </c>
      <c r="B1617" s="2">
        <v>41437</v>
      </c>
      <c r="C1617">
        <v>5.1199998706579208E-2</v>
      </c>
      <c r="D1617">
        <v>136.53399658203119</v>
      </c>
      <c r="E1617">
        <v>5117.5498046875</v>
      </c>
      <c r="F1617" s="20">
        <f t="shared" si="84"/>
        <v>1.9190718058518923</v>
      </c>
      <c r="G1617">
        <v>108.7760009765625</v>
      </c>
      <c r="H1617">
        <v>208.7489929199219</v>
      </c>
      <c r="I1617" s="19">
        <f t="shared" si="85"/>
        <v>556666.60255229473</v>
      </c>
      <c r="K1617" s="70">
        <f t="shared" si="82"/>
        <v>-1</v>
      </c>
      <c r="L1617" s="3">
        <f>IF(AND(O1617&gt;0,O1617&lt;366),+'PL2'!$N$3+1,IF(AND(O1617&gt;365,O1617&lt;731),+'PL2'!$O$3+1,IF(AND(O1617&gt;730,O1617&lt;1096),+'PL2'!$P$3+1,IF(AND(O1617&gt;1095,O1617&lt;1461),+'PL2'!$Q$3+1,IF(AND(O1617&gt;1460,O1617&lt;3000),+'PL2'!$R$3+1,0)))))</f>
        <v>0</v>
      </c>
      <c r="M1617" s="3">
        <f>IF(AND(O1617&gt;0,O1617&lt;366),+'PL2'!$N$2+1,IF(AND(O1617&gt;365,O1617&lt;731),+'PL2'!$O$2+1,IF(AND(O1617&gt;730,O1617&lt;1096),+'PL2'!$P$2+1,IF(AND(O1617&gt;1095,O1617&lt;1461),+'PL2'!$Q$2+1,IF(AND(O1617&gt;1460,O1617&lt;1826),+'PL2'!$R$2+1,IF(AND(O1617&gt;1825,O1617&lt;2190),+'PL2'!$S$2+1,0))))))</f>
        <v>0</v>
      </c>
      <c r="N1617" s="70">
        <f t="shared" si="83"/>
        <v>-1</v>
      </c>
      <c r="O1617" s="19" t="str">
        <f>IF(A1617&gt;'PL2'!$C$2+553,IF(A1617='PL2'!$C$2+554,1,O1616+1), "")</f>
        <v/>
      </c>
    </row>
    <row r="1618" spans="1:15" x14ac:dyDescent="0.55000000000000004">
      <c r="A1618">
        <v>1616</v>
      </c>
      <c r="B1618" s="2">
        <v>41438</v>
      </c>
      <c r="C1618">
        <v>5.1199998706579208E-2</v>
      </c>
      <c r="D1618">
        <v>149.72200012207031</v>
      </c>
      <c r="E1618">
        <v>4690.8798828125</v>
      </c>
      <c r="F1618" s="20">
        <f t="shared" si="84"/>
        <v>1.6041266062228812</v>
      </c>
      <c r="G1618">
        <v>103.94899749755859</v>
      </c>
      <c r="H1618">
        <v>166.74699401855469</v>
      </c>
      <c r="I1618" s="19">
        <f t="shared" si="85"/>
        <v>487612.26119982451</v>
      </c>
      <c r="K1618" s="70">
        <f t="shared" si="82"/>
        <v>-1</v>
      </c>
      <c r="L1618" s="3">
        <f>IF(AND(O1618&gt;0,O1618&lt;366),+'PL2'!$N$3+1,IF(AND(O1618&gt;365,O1618&lt;731),+'PL2'!$O$3+1,IF(AND(O1618&gt;730,O1618&lt;1096),+'PL2'!$P$3+1,IF(AND(O1618&gt;1095,O1618&lt;1461),+'PL2'!$Q$3+1,IF(AND(O1618&gt;1460,O1618&lt;3000),+'PL2'!$R$3+1,0)))))</f>
        <v>0</v>
      </c>
      <c r="M1618" s="3">
        <f>IF(AND(O1618&gt;0,O1618&lt;366),+'PL2'!$N$2+1,IF(AND(O1618&gt;365,O1618&lt;731),+'PL2'!$O$2+1,IF(AND(O1618&gt;730,O1618&lt;1096),+'PL2'!$P$2+1,IF(AND(O1618&gt;1095,O1618&lt;1461),+'PL2'!$Q$2+1,IF(AND(O1618&gt;1460,O1618&lt;1826),+'PL2'!$R$2+1,IF(AND(O1618&gt;1825,O1618&lt;2190),+'PL2'!$S$2+1,0))))))</f>
        <v>0</v>
      </c>
      <c r="N1618" s="70">
        <f t="shared" si="83"/>
        <v>-1</v>
      </c>
      <c r="O1618" s="19" t="str">
        <f>IF(A1618&gt;'PL2'!$C$2+553,IF(A1618='PL2'!$C$2+554,1,O1617+1), "")</f>
        <v/>
      </c>
    </row>
    <row r="1619" spans="1:15" x14ac:dyDescent="0.55000000000000004">
      <c r="A1619">
        <v>1617</v>
      </c>
      <c r="B1619" s="2">
        <v>41439</v>
      </c>
      <c r="C1619">
        <v>5.1199998706579208E-2</v>
      </c>
      <c r="D1619">
        <v>149.72200012207031</v>
      </c>
      <c r="E1619">
        <v>4536.31982421875</v>
      </c>
      <c r="F1619" s="20">
        <f t="shared" si="84"/>
        <v>1.5512721506743523</v>
      </c>
      <c r="G1619">
        <v>100</v>
      </c>
      <c r="H1619">
        <v>155.12699890136719</v>
      </c>
      <c r="I1619" s="19">
        <f t="shared" si="85"/>
        <v>453631.982421875</v>
      </c>
      <c r="K1619" s="70">
        <f t="shared" si="82"/>
        <v>-1</v>
      </c>
      <c r="L1619" s="3">
        <f>IF(AND(O1619&gt;0,O1619&lt;366),+'PL2'!$N$3+1,IF(AND(O1619&gt;365,O1619&lt;731),+'PL2'!$O$3+1,IF(AND(O1619&gt;730,O1619&lt;1096),+'PL2'!$P$3+1,IF(AND(O1619&gt;1095,O1619&lt;1461),+'PL2'!$Q$3+1,IF(AND(O1619&gt;1460,O1619&lt;3000),+'PL2'!$R$3+1,0)))))</f>
        <v>0</v>
      </c>
      <c r="M1619" s="3">
        <f>IF(AND(O1619&gt;0,O1619&lt;366),+'PL2'!$N$2+1,IF(AND(O1619&gt;365,O1619&lt;731),+'PL2'!$O$2+1,IF(AND(O1619&gt;730,O1619&lt;1096),+'PL2'!$P$2+1,IF(AND(O1619&gt;1095,O1619&lt;1461),+'PL2'!$Q$2+1,IF(AND(O1619&gt;1460,O1619&lt;1826),+'PL2'!$R$2+1,IF(AND(O1619&gt;1825,O1619&lt;2190),+'PL2'!$S$2+1,0))))))</f>
        <v>0</v>
      </c>
      <c r="N1619" s="70">
        <f t="shared" si="83"/>
        <v>-1</v>
      </c>
      <c r="O1619" s="19" t="str">
        <f>IF(A1619&gt;'PL2'!$C$2+553,IF(A1619='PL2'!$C$2+554,1,O1618+1), "")</f>
        <v/>
      </c>
    </row>
    <row r="1620" spans="1:15" x14ac:dyDescent="0.55000000000000004">
      <c r="A1620">
        <v>1618</v>
      </c>
      <c r="B1620" s="2">
        <v>41440</v>
      </c>
      <c r="C1620">
        <v>5.130000039935112E-2</v>
      </c>
      <c r="D1620">
        <v>136.53399658203119</v>
      </c>
      <c r="E1620">
        <v>4358.02001953125</v>
      </c>
      <c r="F1620" s="20">
        <f t="shared" si="84"/>
        <v>1.6374414749370647</v>
      </c>
      <c r="G1620">
        <v>99.800003051757813</v>
      </c>
      <c r="H1620">
        <v>163.41700744628909</v>
      </c>
      <c r="I1620" s="19">
        <f t="shared" si="85"/>
        <v>434930.41124884039</v>
      </c>
      <c r="K1620" s="70">
        <f t="shared" si="82"/>
        <v>-1</v>
      </c>
      <c r="L1620" s="3">
        <f>IF(AND(O1620&gt;0,O1620&lt;366),+'PL2'!$N$3+1,IF(AND(O1620&gt;365,O1620&lt;731),+'PL2'!$O$3+1,IF(AND(O1620&gt;730,O1620&lt;1096),+'PL2'!$P$3+1,IF(AND(O1620&gt;1095,O1620&lt;1461),+'PL2'!$Q$3+1,IF(AND(O1620&gt;1460,O1620&lt;3000),+'PL2'!$R$3+1,0)))))</f>
        <v>0</v>
      </c>
      <c r="M1620" s="3">
        <f>IF(AND(O1620&gt;0,O1620&lt;366),+'PL2'!$N$2+1,IF(AND(O1620&gt;365,O1620&lt;731),+'PL2'!$O$2+1,IF(AND(O1620&gt;730,O1620&lt;1096),+'PL2'!$P$2+1,IF(AND(O1620&gt;1095,O1620&lt;1461),+'PL2'!$Q$2+1,IF(AND(O1620&gt;1460,O1620&lt;1826),+'PL2'!$R$2+1,IF(AND(O1620&gt;1825,O1620&lt;2190),+'PL2'!$S$2+1,0))))))</f>
        <v>0</v>
      </c>
      <c r="N1620" s="70">
        <f t="shared" si="83"/>
        <v>-1</v>
      </c>
      <c r="O1620" s="19" t="str">
        <f>IF(A1620&gt;'PL2'!$C$2+553,IF(A1620='PL2'!$C$2+554,1,O1619+1), "")</f>
        <v/>
      </c>
    </row>
    <row r="1621" spans="1:15" x14ac:dyDescent="0.55000000000000004">
      <c r="A1621">
        <v>1619</v>
      </c>
      <c r="B1621" s="2">
        <v>41441</v>
      </c>
      <c r="C1621">
        <v>5.130000039935112E-2</v>
      </c>
      <c r="D1621">
        <v>136.53399658203119</v>
      </c>
      <c r="E1621">
        <v>4656.2900390625</v>
      </c>
      <c r="F1621" s="20">
        <f t="shared" si="84"/>
        <v>1.7495106482134393</v>
      </c>
      <c r="G1621">
        <v>99.900001525878906</v>
      </c>
      <c r="H1621">
        <v>174.7760009765625</v>
      </c>
      <c r="I1621" s="19">
        <f t="shared" si="85"/>
        <v>465163.3820072785</v>
      </c>
      <c r="K1621" s="70">
        <f t="shared" si="82"/>
        <v>-1</v>
      </c>
      <c r="L1621" s="3">
        <f>IF(AND(O1621&gt;0,O1621&lt;366),+'PL2'!$N$3+1,IF(AND(O1621&gt;365,O1621&lt;731),+'PL2'!$O$3+1,IF(AND(O1621&gt;730,O1621&lt;1096),+'PL2'!$P$3+1,IF(AND(O1621&gt;1095,O1621&lt;1461),+'PL2'!$Q$3+1,IF(AND(O1621&gt;1460,O1621&lt;3000),+'PL2'!$R$3+1,0)))))</f>
        <v>0</v>
      </c>
      <c r="M1621" s="3">
        <f>IF(AND(O1621&gt;0,O1621&lt;366),+'PL2'!$N$2+1,IF(AND(O1621&gt;365,O1621&lt;731),+'PL2'!$O$2+1,IF(AND(O1621&gt;730,O1621&lt;1096),+'PL2'!$P$2+1,IF(AND(O1621&gt;1095,O1621&lt;1461),+'PL2'!$Q$2+1,IF(AND(O1621&gt;1460,O1621&lt;1826),+'PL2'!$R$2+1,IF(AND(O1621&gt;1825,O1621&lt;2190),+'PL2'!$S$2+1,0))))))</f>
        <v>0</v>
      </c>
      <c r="N1621" s="70">
        <f t="shared" si="83"/>
        <v>-1</v>
      </c>
      <c r="O1621" s="19" t="str">
        <f>IF(A1621&gt;'PL2'!$C$2+553,IF(A1621='PL2'!$C$2+554,1,O1620+1), "")</f>
        <v/>
      </c>
    </row>
    <row r="1622" spans="1:15" x14ac:dyDescent="0.55000000000000004">
      <c r="A1622">
        <v>1620</v>
      </c>
      <c r="B1622" s="2">
        <v>41442</v>
      </c>
      <c r="C1622">
        <v>5.130000039935112E-2</v>
      </c>
      <c r="D1622">
        <v>148.04899597167969</v>
      </c>
      <c r="E1622">
        <v>3661.85009765625</v>
      </c>
      <c r="F1622" s="20">
        <f t="shared" si="84"/>
        <v>1.2688563690635497</v>
      </c>
      <c r="G1622">
        <v>101.9499969482422</v>
      </c>
      <c r="H1622">
        <v>129.36000061035159</v>
      </c>
      <c r="I1622" s="19">
        <f t="shared" si="85"/>
        <v>373325.6062809751</v>
      </c>
      <c r="K1622" s="70">
        <f t="shared" si="82"/>
        <v>-1</v>
      </c>
      <c r="L1622" s="3">
        <f>IF(AND(O1622&gt;0,O1622&lt;366),+'PL2'!$N$3+1,IF(AND(O1622&gt;365,O1622&lt;731),+'PL2'!$O$3+1,IF(AND(O1622&gt;730,O1622&lt;1096),+'PL2'!$P$3+1,IF(AND(O1622&gt;1095,O1622&lt;1461),+'PL2'!$Q$3+1,IF(AND(O1622&gt;1460,O1622&lt;3000),+'PL2'!$R$3+1,0)))))</f>
        <v>0</v>
      </c>
      <c r="M1622" s="3">
        <f>IF(AND(O1622&gt;0,O1622&lt;366),+'PL2'!$N$2+1,IF(AND(O1622&gt;365,O1622&lt;731),+'PL2'!$O$2+1,IF(AND(O1622&gt;730,O1622&lt;1096),+'PL2'!$P$2+1,IF(AND(O1622&gt;1095,O1622&lt;1461),+'PL2'!$Q$2+1,IF(AND(O1622&gt;1460,O1622&lt;1826),+'PL2'!$R$2+1,IF(AND(O1622&gt;1825,O1622&lt;2190),+'PL2'!$S$2+1,0))))))</f>
        <v>0</v>
      </c>
      <c r="N1622" s="70">
        <f t="shared" si="83"/>
        <v>-1</v>
      </c>
      <c r="O1622" s="19" t="str">
        <f>IF(A1622&gt;'PL2'!$C$2+553,IF(A1622='PL2'!$C$2+554,1,O1621+1), "")</f>
        <v/>
      </c>
    </row>
    <row r="1623" spans="1:15" x14ac:dyDescent="0.55000000000000004">
      <c r="A1623">
        <v>1621</v>
      </c>
      <c r="B1623" s="2">
        <v>41443</v>
      </c>
      <c r="C1623">
        <v>5.1399998366832733E-2</v>
      </c>
      <c r="D1623">
        <v>148.04899597167969</v>
      </c>
      <c r="E1623">
        <v>3537.77001953125</v>
      </c>
      <c r="F1623" s="20">
        <f t="shared" si="84"/>
        <v>1.2282513098631247</v>
      </c>
      <c r="G1623">
        <v>107.34999847412109</v>
      </c>
      <c r="H1623">
        <v>131.8529968261719</v>
      </c>
      <c r="I1623" s="19">
        <f t="shared" si="85"/>
        <v>379779.60619847104</v>
      </c>
      <c r="K1623" s="70">
        <f t="shared" si="82"/>
        <v>-1</v>
      </c>
      <c r="L1623" s="3">
        <f>IF(AND(O1623&gt;0,O1623&lt;366),+'PL2'!$N$3+1,IF(AND(O1623&gt;365,O1623&lt;731),+'PL2'!$O$3+1,IF(AND(O1623&gt;730,O1623&lt;1096),+'PL2'!$P$3+1,IF(AND(O1623&gt;1095,O1623&lt;1461),+'PL2'!$Q$3+1,IF(AND(O1623&gt;1460,O1623&lt;3000),+'PL2'!$R$3+1,0)))))</f>
        <v>0</v>
      </c>
      <c r="M1623" s="3">
        <f>IF(AND(O1623&gt;0,O1623&lt;366),+'PL2'!$N$2+1,IF(AND(O1623&gt;365,O1623&lt;731),+'PL2'!$O$2+1,IF(AND(O1623&gt;730,O1623&lt;1096),+'PL2'!$P$2+1,IF(AND(O1623&gt;1095,O1623&lt;1461),+'PL2'!$Q$2+1,IF(AND(O1623&gt;1460,O1623&lt;1826),+'PL2'!$R$2+1,IF(AND(O1623&gt;1825,O1623&lt;2190),+'PL2'!$S$2+1,0))))))</f>
        <v>0</v>
      </c>
      <c r="N1623" s="70">
        <f t="shared" si="83"/>
        <v>-1</v>
      </c>
      <c r="O1623" s="19" t="str">
        <f>IF(A1623&gt;'PL2'!$C$2+553,IF(A1623='PL2'!$C$2+554,1,O1622+1), "")</f>
        <v/>
      </c>
    </row>
    <row r="1624" spans="1:15" x14ac:dyDescent="0.55000000000000004">
      <c r="A1624">
        <v>1622</v>
      </c>
      <c r="B1624" s="2">
        <v>41444</v>
      </c>
      <c r="C1624">
        <v>5.1399998366832733E-2</v>
      </c>
      <c r="D1624">
        <v>120.1699981689453</v>
      </c>
      <c r="E1624">
        <v>3437.409912109375</v>
      </c>
      <c r="F1624" s="20">
        <f t="shared" si="84"/>
        <v>1.4702743327012504</v>
      </c>
      <c r="G1624">
        <v>108.25099945068359</v>
      </c>
      <c r="H1624">
        <v>159.15899658203119</v>
      </c>
      <c r="I1624" s="19">
        <f t="shared" si="85"/>
        <v>372103.05850752629</v>
      </c>
      <c r="K1624" s="70">
        <f t="shared" si="82"/>
        <v>-1</v>
      </c>
      <c r="L1624" s="3">
        <f>IF(AND(O1624&gt;0,O1624&lt;366),+'PL2'!$N$3+1,IF(AND(O1624&gt;365,O1624&lt;731),+'PL2'!$O$3+1,IF(AND(O1624&gt;730,O1624&lt;1096),+'PL2'!$P$3+1,IF(AND(O1624&gt;1095,O1624&lt;1461),+'PL2'!$Q$3+1,IF(AND(O1624&gt;1460,O1624&lt;3000),+'PL2'!$R$3+1,0)))))</f>
        <v>0</v>
      </c>
      <c r="M1624" s="3">
        <f>IF(AND(O1624&gt;0,O1624&lt;366),+'PL2'!$N$2+1,IF(AND(O1624&gt;365,O1624&lt;731),+'PL2'!$O$2+1,IF(AND(O1624&gt;730,O1624&lt;1096),+'PL2'!$P$2+1,IF(AND(O1624&gt;1095,O1624&lt;1461),+'PL2'!$Q$2+1,IF(AND(O1624&gt;1460,O1624&lt;1826),+'PL2'!$R$2+1,IF(AND(O1624&gt;1825,O1624&lt;2190),+'PL2'!$S$2+1,0))))))</f>
        <v>0</v>
      </c>
      <c r="N1624" s="70">
        <f t="shared" si="83"/>
        <v>-1</v>
      </c>
      <c r="O1624" s="19" t="str">
        <f>IF(A1624&gt;'PL2'!$C$2+553,IF(A1624='PL2'!$C$2+554,1,O1623+1), "")</f>
        <v/>
      </c>
    </row>
    <row r="1625" spans="1:15" x14ac:dyDescent="0.55000000000000004">
      <c r="A1625">
        <v>1623</v>
      </c>
      <c r="B1625" s="2">
        <v>41445</v>
      </c>
      <c r="C1625">
        <v>5.1399998366832733E-2</v>
      </c>
      <c r="D1625">
        <v>120.1699981689453</v>
      </c>
      <c r="E1625">
        <v>3919.889892578125</v>
      </c>
      <c r="F1625" s="20">
        <f t="shared" si="84"/>
        <v>1.6766442302297333</v>
      </c>
      <c r="G1625">
        <v>111.2900009155273</v>
      </c>
      <c r="H1625">
        <v>186.593994140625</v>
      </c>
      <c r="I1625" s="19">
        <f t="shared" si="85"/>
        <v>436244.54973378574</v>
      </c>
      <c r="K1625" s="70">
        <f t="shared" si="82"/>
        <v>-1</v>
      </c>
      <c r="L1625" s="3">
        <f>IF(AND(O1625&gt;0,O1625&lt;366),+'PL2'!$N$3+1,IF(AND(O1625&gt;365,O1625&lt;731),+'PL2'!$O$3+1,IF(AND(O1625&gt;730,O1625&lt;1096),+'PL2'!$P$3+1,IF(AND(O1625&gt;1095,O1625&lt;1461),+'PL2'!$Q$3+1,IF(AND(O1625&gt;1460,O1625&lt;3000),+'PL2'!$R$3+1,0)))))</f>
        <v>0</v>
      </c>
      <c r="M1625" s="3">
        <f>IF(AND(O1625&gt;0,O1625&lt;366),+'PL2'!$N$2+1,IF(AND(O1625&gt;365,O1625&lt;731),+'PL2'!$O$2+1,IF(AND(O1625&gt;730,O1625&lt;1096),+'PL2'!$P$2+1,IF(AND(O1625&gt;1095,O1625&lt;1461),+'PL2'!$Q$2+1,IF(AND(O1625&gt;1460,O1625&lt;1826),+'PL2'!$R$2+1,IF(AND(O1625&gt;1825,O1625&lt;2190),+'PL2'!$S$2+1,0))))))</f>
        <v>0</v>
      </c>
      <c r="N1625" s="70">
        <f t="shared" si="83"/>
        <v>-1</v>
      </c>
      <c r="O1625" s="19" t="str">
        <f>IF(A1625&gt;'PL2'!$C$2+553,IF(A1625='PL2'!$C$2+554,1,O1624+1), "")</f>
        <v/>
      </c>
    </row>
    <row r="1626" spans="1:15" x14ac:dyDescent="0.55000000000000004">
      <c r="A1626">
        <v>1624</v>
      </c>
      <c r="B1626" s="2">
        <v>41446</v>
      </c>
      <c r="C1626">
        <v>5.1500000059604638E-2</v>
      </c>
      <c r="D1626">
        <v>166.31500244140619</v>
      </c>
      <c r="E1626">
        <v>4242.990234375</v>
      </c>
      <c r="F1626" s="20">
        <f t="shared" si="84"/>
        <v>1.313856201278043</v>
      </c>
      <c r="G1626">
        <v>109.5</v>
      </c>
      <c r="H1626">
        <v>143.86700439453119</v>
      </c>
      <c r="I1626" s="19">
        <f t="shared" si="85"/>
        <v>464607.4306640625</v>
      </c>
      <c r="K1626" s="70">
        <f t="shared" si="82"/>
        <v>-1</v>
      </c>
      <c r="L1626" s="3">
        <f>IF(AND(O1626&gt;0,O1626&lt;366),+'PL2'!$N$3+1,IF(AND(O1626&gt;365,O1626&lt;731),+'PL2'!$O$3+1,IF(AND(O1626&gt;730,O1626&lt;1096),+'PL2'!$P$3+1,IF(AND(O1626&gt;1095,O1626&lt;1461),+'PL2'!$Q$3+1,IF(AND(O1626&gt;1460,O1626&lt;3000),+'PL2'!$R$3+1,0)))))</f>
        <v>0</v>
      </c>
      <c r="M1626" s="3">
        <f>IF(AND(O1626&gt;0,O1626&lt;366),+'PL2'!$N$2+1,IF(AND(O1626&gt;365,O1626&lt;731),+'PL2'!$O$2+1,IF(AND(O1626&gt;730,O1626&lt;1096),+'PL2'!$P$2+1,IF(AND(O1626&gt;1095,O1626&lt;1461),+'PL2'!$Q$2+1,IF(AND(O1626&gt;1460,O1626&lt;1826),+'PL2'!$R$2+1,IF(AND(O1626&gt;1825,O1626&lt;2190),+'PL2'!$S$2+1,0))))))</f>
        <v>0</v>
      </c>
      <c r="N1626" s="70">
        <f t="shared" si="83"/>
        <v>-1</v>
      </c>
      <c r="O1626" s="19" t="str">
        <f>IF(A1626&gt;'PL2'!$C$2+553,IF(A1626='PL2'!$C$2+554,1,O1625+1), "")</f>
        <v/>
      </c>
    </row>
    <row r="1627" spans="1:15" x14ac:dyDescent="0.55000000000000004">
      <c r="A1627">
        <v>1625</v>
      </c>
      <c r="B1627" s="2">
        <v>41447</v>
      </c>
      <c r="C1627">
        <v>5.1500000059604638E-2</v>
      </c>
      <c r="D1627">
        <v>166.31500244140619</v>
      </c>
      <c r="E1627">
        <v>4455.580078125</v>
      </c>
      <c r="F1627" s="20">
        <f t="shared" si="84"/>
        <v>1.379685361636884</v>
      </c>
      <c r="G1627">
        <v>108.1999969482422</v>
      </c>
      <c r="H1627">
        <v>149.28199768066409</v>
      </c>
      <c r="I1627" s="19">
        <f t="shared" si="85"/>
        <v>482093.75085577375</v>
      </c>
      <c r="K1627" s="70">
        <f t="shared" si="82"/>
        <v>-1</v>
      </c>
      <c r="L1627" s="3">
        <f>IF(AND(O1627&gt;0,O1627&lt;366),+'PL2'!$N$3+1,IF(AND(O1627&gt;365,O1627&lt;731),+'PL2'!$O$3+1,IF(AND(O1627&gt;730,O1627&lt;1096),+'PL2'!$P$3+1,IF(AND(O1627&gt;1095,O1627&lt;1461),+'PL2'!$Q$3+1,IF(AND(O1627&gt;1460,O1627&lt;3000),+'PL2'!$R$3+1,0)))))</f>
        <v>0</v>
      </c>
      <c r="M1627" s="3">
        <f>IF(AND(O1627&gt;0,O1627&lt;366),+'PL2'!$N$2+1,IF(AND(O1627&gt;365,O1627&lt;731),+'PL2'!$O$2+1,IF(AND(O1627&gt;730,O1627&lt;1096),+'PL2'!$P$2+1,IF(AND(O1627&gt;1095,O1627&lt;1461),+'PL2'!$Q$2+1,IF(AND(O1627&gt;1460,O1627&lt;1826),+'PL2'!$R$2+1,IF(AND(O1627&gt;1825,O1627&lt;2190),+'PL2'!$S$2+1,0))))))</f>
        <v>0</v>
      </c>
      <c r="N1627" s="70">
        <f t="shared" si="83"/>
        <v>-1</v>
      </c>
      <c r="O1627" s="19" t="str">
        <f>IF(A1627&gt;'PL2'!$C$2+553,IF(A1627='PL2'!$C$2+554,1,O1626+1), "")</f>
        <v/>
      </c>
    </row>
    <row r="1628" spans="1:15" x14ac:dyDescent="0.55000000000000004">
      <c r="A1628">
        <v>1626</v>
      </c>
      <c r="B1628" s="2">
        <v>41448</v>
      </c>
      <c r="C1628">
        <v>5.1500000059604638E-2</v>
      </c>
      <c r="D1628">
        <v>169.1990051269531</v>
      </c>
      <c r="E1628">
        <v>4157.89990234375</v>
      </c>
      <c r="F1628" s="20">
        <f t="shared" si="84"/>
        <v>1.2655620821048341</v>
      </c>
      <c r="G1628">
        <v>107.90000152587891</v>
      </c>
      <c r="H1628">
        <v>136.55400085449219</v>
      </c>
      <c r="I1628" s="19">
        <f t="shared" si="85"/>
        <v>448637.40580734238</v>
      </c>
      <c r="K1628" s="70">
        <f t="shared" si="82"/>
        <v>-1</v>
      </c>
      <c r="L1628" s="3">
        <f>IF(AND(O1628&gt;0,O1628&lt;366),+'PL2'!$N$3+1,IF(AND(O1628&gt;365,O1628&lt;731),+'PL2'!$O$3+1,IF(AND(O1628&gt;730,O1628&lt;1096),+'PL2'!$P$3+1,IF(AND(O1628&gt;1095,O1628&lt;1461),+'PL2'!$Q$3+1,IF(AND(O1628&gt;1460,O1628&lt;3000),+'PL2'!$R$3+1,0)))))</f>
        <v>0</v>
      </c>
      <c r="M1628" s="3">
        <f>IF(AND(O1628&gt;0,O1628&lt;366),+'PL2'!$N$2+1,IF(AND(O1628&gt;365,O1628&lt;731),+'PL2'!$O$2+1,IF(AND(O1628&gt;730,O1628&lt;1096),+'PL2'!$P$2+1,IF(AND(O1628&gt;1095,O1628&lt;1461),+'PL2'!$Q$2+1,IF(AND(O1628&gt;1460,O1628&lt;1826),+'PL2'!$R$2+1,IF(AND(O1628&gt;1825,O1628&lt;2190),+'PL2'!$S$2+1,0))))))</f>
        <v>0</v>
      </c>
      <c r="N1628" s="70">
        <f t="shared" si="83"/>
        <v>-1</v>
      </c>
      <c r="O1628" s="19" t="str">
        <f>IF(A1628&gt;'PL2'!$C$2+553,IF(A1628='PL2'!$C$2+554,1,O1627+1), "")</f>
        <v/>
      </c>
    </row>
    <row r="1629" spans="1:15" x14ac:dyDescent="0.55000000000000004">
      <c r="A1629">
        <v>1627</v>
      </c>
      <c r="B1629" s="2">
        <v>41449</v>
      </c>
      <c r="C1629">
        <v>5.1600001752376563E-2</v>
      </c>
      <c r="D1629">
        <v>169.1990051269531</v>
      </c>
      <c r="E1629">
        <v>3789.18994140625</v>
      </c>
      <c r="F1629" s="20">
        <f t="shared" si="84"/>
        <v>1.1555753975618608</v>
      </c>
      <c r="G1629">
        <v>102.0899963378906</v>
      </c>
      <c r="H1629">
        <v>117.97299957275391</v>
      </c>
      <c r="I1629" s="19">
        <f t="shared" si="85"/>
        <v>386838.38724173594</v>
      </c>
      <c r="K1629" s="70">
        <f t="shared" si="82"/>
        <v>-1</v>
      </c>
      <c r="L1629" s="3">
        <f>IF(AND(O1629&gt;0,O1629&lt;366),+'PL2'!$N$3+1,IF(AND(O1629&gt;365,O1629&lt;731),+'PL2'!$O$3+1,IF(AND(O1629&gt;730,O1629&lt;1096),+'PL2'!$P$3+1,IF(AND(O1629&gt;1095,O1629&lt;1461),+'PL2'!$Q$3+1,IF(AND(O1629&gt;1460,O1629&lt;3000),+'PL2'!$R$3+1,0)))))</f>
        <v>0</v>
      </c>
      <c r="M1629" s="3">
        <f>IF(AND(O1629&gt;0,O1629&lt;366),+'PL2'!$N$2+1,IF(AND(O1629&gt;365,O1629&lt;731),+'PL2'!$O$2+1,IF(AND(O1629&gt;730,O1629&lt;1096),+'PL2'!$P$2+1,IF(AND(O1629&gt;1095,O1629&lt;1461),+'PL2'!$Q$2+1,IF(AND(O1629&gt;1460,O1629&lt;1826),+'PL2'!$R$2+1,IF(AND(O1629&gt;1825,O1629&lt;2190),+'PL2'!$S$2+1,0))))))</f>
        <v>0</v>
      </c>
      <c r="N1629" s="70">
        <f t="shared" si="83"/>
        <v>-1</v>
      </c>
      <c r="O1629" s="19" t="str">
        <f>IF(A1629&gt;'PL2'!$C$2+553,IF(A1629='PL2'!$C$2+554,1,O1628+1), "")</f>
        <v/>
      </c>
    </row>
    <row r="1630" spans="1:15" x14ac:dyDescent="0.55000000000000004">
      <c r="A1630">
        <v>1628</v>
      </c>
      <c r="B1630" s="2">
        <v>41450</v>
      </c>
      <c r="C1630">
        <v>5.1600001752376563E-2</v>
      </c>
      <c r="D1630">
        <v>142.281005859375</v>
      </c>
      <c r="E1630">
        <v>3958.800048828125</v>
      </c>
      <c r="F1630" s="20">
        <f t="shared" si="84"/>
        <v>1.4357087808244497</v>
      </c>
      <c r="G1630">
        <v>103.32900238037109</v>
      </c>
      <c r="H1630">
        <v>148.3500061035156</v>
      </c>
      <c r="I1630" s="19">
        <f t="shared" si="85"/>
        <v>409058.85966877453</v>
      </c>
      <c r="K1630" s="70">
        <f t="shared" si="82"/>
        <v>-1</v>
      </c>
      <c r="L1630" s="3">
        <f>IF(AND(O1630&gt;0,O1630&lt;366),+'PL2'!$N$3+1,IF(AND(O1630&gt;365,O1630&lt;731),+'PL2'!$O$3+1,IF(AND(O1630&gt;730,O1630&lt;1096),+'PL2'!$P$3+1,IF(AND(O1630&gt;1095,O1630&lt;1461),+'PL2'!$Q$3+1,IF(AND(O1630&gt;1460,O1630&lt;3000),+'PL2'!$R$3+1,0)))))</f>
        <v>0</v>
      </c>
      <c r="M1630" s="3">
        <f>IF(AND(O1630&gt;0,O1630&lt;366),+'PL2'!$N$2+1,IF(AND(O1630&gt;365,O1630&lt;731),+'PL2'!$O$2+1,IF(AND(O1630&gt;730,O1630&lt;1096),+'PL2'!$P$2+1,IF(AND(O1630&gt;1095,O1630&lt;1461),+'PL2'!$Q$2+1,IF(AND(O1630&gt;1460,O1630&lt;1826),+'PL2'!$R$2+1,IF(AND(O1630&gt;1825,O1630&lt;2190),+'PL2'!$S$2+1,0))))))</f>
        <v>0</v>
      </c>
      <c r="N1630" s="70">
        <f t="shared" si="83"/>
        <v>-1</v>
      </c>
      <c r="O1630" s="19" t="str">
        <f>IF(A1630&gt;'PL2'!$C$2+553,IF(A1630='PL2'!$C$2+554,1,O1629+1), "")</f>
        <v/>
      </c>
    </row>
    <row r="1631" spans="1:15" x14ac:dyDescent="0.55000000000000004">
      <c r="A1631">
        <v>1629</v>
      </c>
      <c r="B1631" s="2">
        <v>41451</v>
      </c>
      <c r="C1631">
        <v>5.1600001752376563E-2</v>
      </c>
      <c r="D1631">
        <v>142.281005859375</v>
      </c>
      <c r="E1631">
        <v>4390.2998046875</v>
      </c>
      <c r="F1631" s="20">
        <f t="shared" si="84"/>
        <v>1.5921976109673859</v>
      </c>
      <c r="G1631">
        <v>104</v>
      </c>
      <c r="H1631">
        <v>165.58900451660159</v>
      </c>
      <c r="I1631" s="19">
        <f t="shared" si="85"/>
        <v>456591.1796875</v>
      </c>
      <c r="K1631" s="70">
        <f t="shared" si="82"/>
        <v>-1</v>
      </c>
      <c r="L1631" s="3">
        <f>IF(AND(O1631&gt;0,O1631&lt;366),+'PL2'!$N$3+1,IF(AND(O1631&gt;365,O1631&lt;731),+'PL2'!$O$3+1,IF(AND(O1631&gt;730,O1631&lt;1096),+'PL2'!$P$3+1,IF(AND(O1631&gt;1095,O1631&lt;1461),+'PL2'!$Q$3+1,IF(AND(O1631&gt;1460,O1631&lt;3000),+'PL2'!$R$3+1,0)))))</f>
        <v>0</v>
      </c>
      <c r="M1631" s="3">
        <f>IF(AND(O1631&gt;0,O1631&lt;366),+'PL2'!$N$2+1,IF(AND(O1631&gt;365,O1631&lt;731),+'PL2'!$O$2+1,IF(AND(O1631&gt;730,O1631&lt;1096),+'PL2'!$P$2+1,IF(AND(O1631&gt;1095,O1631&lt;1461),+'PL2'!$Q$2+1,IF(AND(O1631&gt;1460,O1631&lt;1826),+'PL2'!$R$2+1,IF(AND(O1631&gt;1825,O1631&lt;2190),+'PL2'!$S$2+1,0))))))</f>
        <v>0</v>
      </c>
      <c r="N1631" s="70">
        <f t="shared" si="83"/>
        <v>-1</v>
      </c>
      <c r="O1631" s="19" t="str">
        <f>IF(A1631&gt;'PL2'!$C$2+553,IF(A1631='PL2'!$C$2+554,1,O1630+1), "")</f>
        <v/>
      </c>
    </row>
    <row r="1632" spans="1:15" x14ac:dyDescent="0.55000000000000004">
      <c r="A1632">
        <v>1630</v>
      </c>
      <c r="B1632" s="2">
        <v>41452</v>
      </c>
      <c r="C1632">
        <v>5.169999971985817E-2</v>
      </c>
      <c r="D1632">
        <v>159.58599853515619</v>
      </c>
      <c r="E1632">
        <v>4205.740234375</v>
      </c>
      <c r="F1632" s="20">
        <f t="shared" si="84"/>
        <v>1.3625053008085997</v>
      </c>
      <c r="G1632">
        <v>101.73699951171881</v>
      </c>
      <c r="H1632">
        <v>138.61700439453119</v>
      </c>
      <c r="I1632" s="19">
        <f t="shared" si="85"/>
        <v>427879.39217102551</v>
      </c>
      <c r="K1632" s="70">
        <f t="shared" si="82"/>
        <v>-1</v>
      </c>
      <c r="L1632" s="3">
        <f>IF(AND(O1632&gt;0,O1632&lt;366),+'PL2'!$N$3+1,IF(AND(O1632&gt;365,O1632&lt;731),+'PL2'!$O$3+1,IF(AND(O1632&gt;730,O1632&lt;1096),+'PL2'!$P$3+1,IF(AND(O1632&gt;1095,O1632&lt;1461),+'PL2'!$Q$3+1,IF(AND(O1632&gt;1460,O1632&lt;3000),+'PL2'!$R$3+1,0)))))</f>
        <v>0</v>
      </c>
      <c r="M1632" s="3">
        <f>IF(AND(O1632&gt;0,O1632&lt;366),+'PL2'!$N$2+1,IF(AND(O1632&gt;365,O1632&lt;731),+'PL2'!$O$2+1,IF(AND(O1632&gt;730,O1632&lt;1096),+'PL2'!$P$2+1,IF(AND(O1632&gt;1095,O1632&lt;1461),+'PL2'!$Q$2+1,IF(AND(O1632&gt;1460,O1632&lt;1826),+'PL2'!$R$2+1,IF(AND(O1632&gt;1825,O1632&lt;2190),+'PL2'!$S$2+1,0))))))</f>
        <v>0</v>
      </c>
      <c r="N1632" s="70">
        <f t="shared" si="83"/>
        <v>-1</v>
      </c>
      <c r="O1632" s="19" t="str">
        <f>IF(A1632&gt;'PL2'!$C$2+553,IF(A1632='PL2'!$C$2+554,1,O1631+1), "")</f>
        <v/>
      </c>
    </row>
    <row r="1633" spans="1:15" x14ac:dyDescent="0.55000000000000004">
      <c r="A1633">
        <v>1631</v>
      </c>
      <c r="B1633" s="2">
        <v>41453</v>
      </c>
      <c r="C1633">
        <v>5.169999971985817E-2</v>
      </c>
      <c r="D1633">
        <v>159.58599853515619</v>
      </c>
      <c r="E1633">
        <v>4273.08984375</v>
      </c>
      <c r="F1633" s="20">
        <f t="shared" si="84"/>
        <v>1.3843240995615054</v>
      </c>
      <c r="G1633">
        <v>94.660003662109375</v>
      </c>
      <c r="H1633">
        <v>131.03999328613281</v>
      </c>
      <c r="I1633" s="19">
        <f t="shared" si="85"/>
        <v>404490.70025789738</v>
      </c>
      <c r="K1633" s="70">
        <f t="shared" si="82"/>
        <v>-1</v>
      </c>
      <c r="L1633" s="3">
        <f>IF(AND(O1633&gt;0,O1633&lt;366),+'PL2'!$N$3+1,IF(AND(O1633&gt;365,O1633&lt;731),+'PL2'!$O$3+1,IF(AND(O1633&gt;730,O1633&lt;1096),+'PL2'!$P$3+1,IF(AND(O1633&gt;1095,O1633&lt;1461),+'PL2'!$Q$3+1,IF(AND(O1633&gt;1460,O1633&lt;3000),+'PL2'!$R$3+1,0)))))</f>
        <v>0</v>
      </c>
      <c r="M1633" s="3">
        <f>IF(AND(O1633&gt;0,O1633&lt;366),+'PL2'!$N$2+1,IF(AND(O1633&gt;365,O1633&lt;731),+'PL2'!$O$2+1,IF(AND(O1633&gt;730,O1633&lt;1096),+'PL2'!$P$2+1,IF(AND(O1633&gt;1095,O1633&lt;1461),+'PL2'!$Q$2+1,IF(AND(O1633&gt;1460,O1633&lt;1826),+'PL2'!$R$2+1,IF(AND(O1633&gt;1825,O1633&lt;2190),+'PL2'!$S$2+1,0))))))</f>
        <v>0</v>
      </c>
      <c r="N1633" s="70">
        <f t="shared" si="83"/>
        <v>-1</v>
      </c>
      <c r="O1633" s="19" t="str">
        <f>IF(A1633&gt;'PL2'!$C$2+553,IF(A1633='PL2'!$C$2+554,1,O1632+1), "")</f>
        <v/>
      </c>
    </row>
    <row r="1634" spans="1:15" x14ac:dyDescent="0.55000000000000004">
      <c r="A1634">
        <v>1632</v>
      </c>
      <c r="B1634" s="2">
        <v>41454</v>
      </c>
      <c r="C1634">
        <v>5.169999971985817E-2</v>
      </c>
      <c r="D1634">
        <v>170.7539978027344</v>
      </c>
      <c r="E1634">
        <v>4249.39013671875</v>
      </c>
      <c r="F1634" s="20">
        <f t="shared" si="84"/>
        <v>1.2866080543058849</v>
      </c>
      <c r="G1634">
        <v>94.999000549316406</v>
      </c>
      <c r="H1634">
        <v>122.2259979248047</v>
      </c>
      <c r="I1634" s="19">
        <f t="shared" si="85"/>
        <v>403687.81593240425</v>
      </c>
      <c r="K1634" s="70">
        <f t="shared" si="82"/>
        <v>-1</v>
      </c>
      <c r="L1634" s="3">
        <f>IF(AND(O1634&gt;0,O1634&lt;366),+'PL2'!$N$3+1,IF(AND(O1634&gt;365,O1634&lt;731),+'PL2'!$O$3+1,IF(AND(O1634&gt;730,O1634&lt;1096),+'PL2'!$P$3+1,IF(AND(O1634&gt;1095,O1634&lt;1461),+'PL2'!$Q$3+1,IF(AND(O1634&gt;1460,O1634&lt;3000),+'PL2'!$R$3+1,0)))))</f>
        <v>0</v>
      </c>
      <c r="M1634" s="3">
        <f>IF(AND(O1634&gt;0,O1634&lt;366),+'PL2'!$N$2+1,IF(AND(O1634&gt;365,O1634&lt;731),+'PL2'!$O$2+1,IF(AND(O1634&gt;730,O1634&lt;1096),+'PL2'!$P$2+1,IF(AND(O1634&gt;1095,O1634&lt;1461),+'PL2'!$Q$2+1,IF(AND(O1634&gt;1460,O1634&lt;1826),+'PL2'!$R$2+1,IF(AND(O1634&gt;1825,O1634&lt;2190),+'PL2'!$S$2+1,0))))))</f>
        <v>0</v>
      </c>
      <c r="N1634" s="70">
        <f t="shared" si="83"/>
        <v>-1</v>
      </c>
      <c r="O1634" s="19" t="str">
        <f>IF(A1634&gt;'PL2'!$C$2+553,IF(A1634='PL2'!$C$2+554,1,O1633+1), "")</f>
        <v/>
      </c>
    </row>
    <row r="1635" spans="1:15" x14ac:dyDescent="0.55000000000000004">
      <c r="A1635">
        <v>1633</v>
      </c>
      <c r="B1635" s="2">
        <v>41455</v>
      </c>
      <c r="C1635">
        <v>5.1800001412630081E-2</v>
      </c>
      <c r="D1635">
        <v>170.7539978027344</v>
      </c>
      <c r="E1635">
        <v>3854.10009765625</v>
      </c>
      <c r="F1635" s="20">
        <f t="shared" si="84"/>
        <v>1.1691813548848839</v>
      </c>
      <c r="G1635">
        <v>97.510002136230469</v>
      </c>
      <c r="H1635">
        <v>114.0070037841797</v>
      </c>
      <c r="I1635" s="19">
        <f t="shared" si="85"/>
        <v>375813.308755707</v>
      </c>
      <c r="K1635" s="70">
        <f t="shared" si="82"/>
        <v>-1</v>
      </c>
      <c r="L1635" s="3">
        <f>IF(AND(O1635&gt;0,O1635&lt;366),+'PL2'!$N$3+1,IF(AND(O1635&gt;365,O1635&lt;731),+'PL2'!$O$3+1,IF(AND(O1635&gt;730,O1635&lt;1096),+'PL2'!$P$3+1,IF(AND(O1635&gt;1095,O1635&lt;1461),+'PL2'!$Q$3+1,IF(AND(O1635&gt;1460,O1635&lt;3000),+'PL2'!$R$3+1,0)))))</f>
        <v>0</v>
      </c>
      <c r="M1635" s="3">
        <f>IF(AND(O1635&gt;0,O1635&lt;366),+'PL2'!$N$2+1,IF(AND(O1635&gt;365,O1635&lt;731),+'PL2'!$O$2+1,IF(AND(O1635&gt;730,O1635&lt;1096),+'PL2'!$P$2+1,IF(AND(O1635&gt;1095,O1635&lt;1461),+'PL2'!$Q$2+1,IF(AND(O1635&gt;1460,O1635&lt;1826),+'PL2'!$R$2+1,IF(AND(O1635&gt;1825,O1635&lt;2190),+'PL2'!$S$2+1,0))))))</f>
        <v>0</v>
      </c>
      <c r="N1635" s="70">
        <f t="shared" si="83"/>
        <v>-1</v>
      </c>
      <c r="O1635" s="19" t="str">
        <f>IF(A1635&gt;'PL2'!$C$2+553,IF(A1635='PL2'!$C$2+554,1,O1634+1), "")</f>
        <v/>
      </c>
    </row>
    <row r="1636" spans="1:15" x14ac:dyDescent="0.55000000000000004">
      <c r="A1636">
        <v>1634</v>
      </c>
      <c r="B1636" s="2">
        <v>41456</v>
      </c>
      <c r="C1636">
        <v>5.1800001412630081E-2</v>
      </c>
      <c r="D1636">
        <v>162.27000427246091</v>
      </c>
      <c r="E1636">
        <v>3949.1298828125</v>
      </c>
      <c r="F1636" s="20">
        <f t="shared" si="84"/>
        <v>1.2606453942336169</v>
      </c>
      <c r="G1636">
        <v>84.606903076171875</v>
      </c>
      <c r="H1636">
        <v>106.65899658203119</v>
      </c>
      <c r="I1636" s="19">
        <f t="shared" si="85"/>
        <v>334123.64923033118</v>
      </c>
      <c r="K1636" s="70">
        <f t="shared" si="82"/>
        <v>-1</v>
      </c>
      <c r="L1636" s="3">
        <f>IF(AND(O1636&gt;0,O1636&lt;366),+'PL2'!$N$3+1,IF(AND(O1636&gt;365,O1636&lt;731),+'PL2'!$O$3+1,IF(AND(O1636&gt;730,O1636&lt;1096),+'PL2'!$P$3+1,IF(AND(O1636&gt;1095,O1636&lt;1461),+'PL2'!$Q$3+1,IF(AND(O1636&gt;1460,O1636&lt;3000),+'PL2'!$R$3+1,0)))))</f>
        <v>0</v>
      </c>
      <c r="M1636" s="3">
        <f>IF(AND(O1636&gt;0,O1636&lt;366),+'PL2'!$N$2+1,IF(AND(O1636&gt;365,O1636&lt;731),+'PL2'!$O$2+1,IF(AND(O1636&gt;730,O1636&lt;1096),+'PL2'!$P$2+1,IF(AND(O1636&gt;1095,O1636&lt;1461),+'PL2'!$Q$2+1,IF(AND(O1636&gt;1460,O1636&lt;1826),+'PL2'!$R$2+1,IF(AND(O1636&gt;1825,O1636&lt;2190),+'PL2'!$S$2+1,0))))))</f>
        <v>0</v>
      </c>
      <c r="N1636" s="70">
        <f t="shared" si="83"/>
        <v>-1</v>
      </c>
      <c r="O1636" s="19" t="str">
        <f>IF(A1636&gt;'PL2'!$C$2+553,IF(A1636='PL2'!$C$2+554,1,O1635+1), "")</f>
        <v/>
      </c>
    </row>
    <row r="1637" spans="1:15" x14ac:dyDescent="0.55000000000000004">
      <c r="A1637">
        <v>1635</v>
      </c>
      <c r="B1637" s="2">
        <v>41457</v>
      </c>
      <c r="C1637">
        <v>5.1800001412630081E-2</v>
      </c>
      <c r="D1637">
        <v>162.27000427246091</v>
      </c>
      <c r="E1637">
        <v>3860.580078125</v>
      </c>
      <c r="F1637" s="20">
        <f t="shared" si="84"/>
        <v>1.2323784324592215</v>
      </c>
      <c r="G1637">
        <v>87.656196594238281</v>
      </c>
      <c r="H1637">
        <v>108.0260009765625</v>
      </c>
      <c r="I1637" s="19">
        <f t="shared" si="85"/>
        <v>338403.76629592478</v>
      </c>
      <c r="K1637" s="70">
        <f t="shared" si="82"/>
        <v>-1</v>
      </c>
      <c r="L1637" s="3">
        <f>IF(AND(O1637&gt;0,O1637&lt;366),+'PL2'!$N$3+1,IF(AND(O1637&gt;365,O1637&lt;731),+'PL2'!$O$3+1,IF(AND(O1637&gt;730,O1637&lt;1096),+'PL2'!$P$3+1,IF(AND(O1637&gt;1095,O1637&lt;1461),+'PL2'!$Q$3+1,IF(AND(O1637&gt;1460,O1637&lt;3000),+'PL2'!$R$3+1,0)))))</f>
        <v>0</v>
      </c>
      <c r="M1637" s="3">
        <f>IF(AND(O1637&gt;0,O1637&lt;366),+'PL2'!$N$2+1,IF(AND(O1637&gt;365,O1637&lt;731),+'PL2'!$O$2+1,IF(AND(O1637&gt;730,O1637&lt;1096),+'PL2'!$P$2+1,IF(AND(O1637&gt;1095,O1637&lt;1461),+'PL2'!$Q$2+1,IF(AND(O1637&gt;1460,O1637&lt;1826),+'PL2'!$R$2+1,IF(AND(O1637&gt;1825,O1637&lt;2190),+'PL2'!$S$2+1,0))))))</f>
        <v>0</v>
      </c>
      <c r="N1637" s="70">
        <f t="shared" si="83"/>
        <v>-1</v>
      </c>
      <c r="O1637" s="19" t="str">
        <f>IF(A1637&gt;'PL2'!$C$2+553,IF(A1637='PL2'!$C$2+554,1,O1636+1), "")</f>
        <v/>
      </c>
    </row>
    <row r="1638" spans="1:15" x14ac:dyDescent="0.55000000000000004">
      <c r="A1638">
        <v>1636</v>
      </c>
      <c r="B1638" s="2">
        <v>41458</v>
      </c>
      <c r="C1638">
        <v>5.1899999380111687E-2</v>
      </c>
      <c r="D1638">
        <v>185.60200500488281</v>
      </c>
      <c r="E1638">
        <v>4628.169921875</v>
      </c>
      <c r="F1638" s="20">
        <f t="shared" si="84"/>
        <v>1.2941779161816964</v>
      </c>
      <c r="G1638">
        <v>76.890098571777344</v>
      </c>
      <c r="H1638">
        <v>99.509498596191406</v>
      </c>
      <c r="I1638" s="19">
        <f t="shared" si="85"/>
        <v>355860.4414999038</v>
      </c>
      <c r="K1638" s="70">
        <f t="shared" si="82"/>
        <v>-1</v>
      </c>
      <c r="L1638" s="3">
        <f>IF(AND(O1638&gt;0,O1638&lt;366),+'PL2'!$N$3+1,IF(AND(O1638&gt;365,O1638&lt;731),+'PL2'!$O$3+1,IF(AND(O1638&gt;730,O1638&lt;1096),+'PL2'!$P$3+1,IF(AND(O1638&gt;1095,O1638&lt;1461),+'PL2'!$Q$3+1,IF(AND(O1638&gt;1460,O1638&lt;3000),+'PL2'!$R$3+1,0)))))</f>
        <v>0</v>
      </c>
      <c r="M1638" s="3">
        <f>IF(AND(O1638&gt;0,O1638&lt;366),+'PL2'!$N$2+1,IF(AND(O1638&gt;365,O1638&lt;731),+'PL2'!$O$2+1,IF(AND(O1638&gt;730,O1638&lt;1096),+'PL2'!$P$2+1,IF(AND(O1638&gt;1095,O1638&lt;1461),+'PL2'!$Q$2+1,IF(AND(O1638&gt;1460,O1638&lt;1826),+'PL2'!$R$2+1,IF(AND(O1638&gt;1825,O1638&lt;2190),+'PL2'!$S$2+1,0))))))</f>
        <v>0</v>
      </c>
      <c r="N1638" s="70">
        <f t="shared" si="83"/>
        <v>-1</v>
      </c>
      <c r="O1638" s="19" t="str">
        <f>IF(A1638&gt;'PL2'!$C$2+553,IF(A1638='PL2'!$C$2+554,1,O1637+1), "")</f>
        <v/>
      </c>
    </row>
    <row r="1639" spans="1:15" x14ac:dyDescent="0.55000000000000004">
      <c r="A1639">
        <v>1637</v>
      </c>
      <c r="B1639" s="2">
        <v>41459</v>
      </c>
      <c r="C1639">
        <v>5.1899999380111687E-2</v>
      </c>
      <c r="D1639">
        <v>185.60200500488281</v>
      </c>
      <c r="E1639">
        <v>4148.330078125</v>
      </c>
      <c r="F1639" s="20">
        <f t="shared" si="84"/>
        <v>1.1600000144261486</v>
      </c>
      <c r="G1639">
        <v>77.68499755859375</v>
      </c>
      <c r="H1639">
        <v>90.114601135253906</v>
      </c>
      <c r="I1639" s="19">
        <f t="shared" si="85"/>
        <v>322263.01199138165</v>
      </c>
      <c r="K1639" s="70">
        <f t="shared" si="82"/>
        <v>-1</v>
      </c>
      <c r="L1639" s="3">
        <f>IF(AND(O1639&gt;0,O1639&lt;366),+'PL2'!$N$3+1,IF(AND(O1639&gt;365,O1639&lt;731),+'PL2'!$O$3+1,IF(AND(O1639&gt;730,O1639&lt;1096),+'PL2'!$P$3+1,IF(AND(O1639&gt;1095,O1639&lt;1461),+'PL2'!$Q$3+1,IF(AND(O1639&gt;1460,O1639&lt;3000),+'PL2'!$R$3+1,0)))))</f>
        <v>0</v>
      </c>
      <c r="M1639" s="3">
        <f>IF(AND(O1639&gt;0,O1639&lt;366),+'PL2'!$N$2+1,IF(AND(O1639&gt;365,O1639&lt;731),+'PL2'!$O$2+1,IF(AND(O1639&gt;730,O1639&lt;1096),+'PL2'!$P$2+1,IF(AND(O1639&gt;1095,O1639&lt;1461),+'PL2'!$Q$2+1,IF(AND(O1639&gt;1460,O1639&lt;1826),+'PL2'!$R$2+1,IF(AND(O1639&gt;1825,O1639&lt;2190),+'PL2'!$S$2+1,0))))))</f>
        <v>0</v>
      </c>
      <c r="N1639" s="70">
        <f t="shared" si="83"/>
        <v>-1</v>
      </c>
      <c r="O1639" s="19" t="str">
        <f>IF(A1639&gt;'PL2'!$C$2+553,IF(A1639='PL2'!$C$2+554,1,O1638+1), "")</f>
        <v/>
      </c>
    </row>
    <row r="1640" spans="1:15" x14ac:dyDescent="0.55000000000000004">
      <c r="A1640">
        <v>1638</v>
      </c>
      <c r="B1640" s="2">
        <v>41460</v>
      </c>
      <c r="C1640">
        <v>5.1899999380111687E-2</v>
      </c>
      <c r="D1640">
        <v>187.7239990234375</v>
      </c>
      <c r="E1640">
        <v>4682.47021484375</v>
      </c>
      <c r="F1640" s="20">
        <f t="shared" si="84"/>
        <v>1.2945611776437853</v>
      </c>
      <c r="G1640">
        <v>66.339996337890625</v>
      </c>
      <c r="H1640">
        <v>85.881202697753906</v>
      </c>
      <c r="I1640" s="19">
        <f t="shared" si="85"/>
        <v>310635.0569050163</v>
      </c>
      <c r="K1640" s="70">
        <f t="shared" si="82"/>
        <v>-1</v>
      </c>
      <c r="L1640" s="3">
        <f>IF(AND(O1640&gt;0,O1640&lt;366),+'PL2'!$N$3+1,IF(AND(O1640&gt;365,O1640&lt;731),+'PL2'!$O$3+1,IF(AND(O1640&gt;730,O1640&lt;1096),+'PL2'!$P$3+1,IF(AND(O1640&gt;1095,O1640&lt;1461),+'PL2'!$Q$3+1,IF(AND(O1640&gt;1460,O1640&lt;3000),+'PL2'!$R$3+1,0)))))</f>
        <v>0</v>
      </c>
      <c r="M1640" s="3">
        <f>IF(AND(O1640&gt;0,O1640&lt;366),+'PL2'!$N$2+1,IF(AND(O1640&gt;365,O1640&lt;731),+'PL2'!$O$2+1,IF(AND(O1640&gt;730,O1640&lt;1096),+'PL2'!$P$2+1,IF(AND(O1640&gt;1095,O1640&lt;1461),+'PL2'!$Q$2+1,IF(AND(O1640&gt;1460,O1640&lt;1826),+'PL2'!$R$2+1,IF(AND(O1640&gt;1825,O1640&lt;2190),+'PL2'!$S$2+1,0))))))</f>
        <v>0</v>
      </c>
      <c r="N1640" s="70">
        <f t="shared" si="83"/>
        <v>-1</v>
      </c>
      <c r="O1640" s="19" t="str">
        <f>IF(A1640&gt;'PL2'!$C$2+553,IF(A1640='PL2'!$C$2+554,1,O1639+1), "")</f>
        <v/>
      </c>
    </row>
    <row r="1641" spans="1:15" x14ac:dyDescent="0.55000000000000004">
      <c r="A1641">
        <v>1639</v>
      </c>
      <c r="B1641" s="2">
        <v>41461</v>
      </c>
      <c r="C1641">
        <v>5.2000001072883613E-2</v>
      </c>
      <c r="D1641">
        <v>187.7239990234375</v>
      </c>
      <c r="E1641">
        <v>4704.81005859375</v>
      </c>
      <c r="F1641" s="20">
        <f t="shared" si="84"/>
        <v>1.303243748094477</v>
      </c>
      <c r="G1641">
        <v>66.855003356933594</v>
      </c>
      <c r="H1641">
        <v>87.128402709960938</v>
      </c>
      <c r="I1641" s="19">
        <f t="shared" si="85"/>
        <v>314540.09226102009</v>
      </c>
      <c r="K1641" s="70">
        <f t="shared" si="82"/>
        <v>-1</v>
      </c>
      <c r="L1641" s="3">
        <f>IF(AND(O1641&gt;0,O1641&lt;366),+'PL2'!$N$3+1,IF(AND(O1641&gt;365,O1641&lt;731),+'PL2'!$O$3+1,IF(AND(O1641&gt;730,O1641&lt;1096),+'PL2'!$P$3+1,IF(AND(O1641&gt;1095,O1641&lt;1461),+'PL2'!$Q$3+1,IF(AND(O1641&gt;1460,O1641&lt;3000),+'PL2'!$R$3+1,0)))))</f>
        <v>0</v>
      </c>
      <c r="M1641" s="3">
        <f>IF(AND(O1641&gt;0,O1641&lt;366),+'PL2'!$N$2+1,IF(AND(O1641&gt;365,O1641&lt;731),+'PL2'!$O$2+1,IF(AND(O1641&gt;730,O1641&lt;1096),+'PL2'!$P$2+1,IF(AND(O1641&gt;1095,O1641&lt;1461),+'PL2'!$Q$2+1,IF(AND(O1641&gt;1460,O1641&lt;1826),+'PL2'!$R$2+1,IF(AND(O1641&gt;1825,O1641&lt;2190),+'PL2'!$S$2+1,0))))))</f>
        <v>0</v>
      </c>
      <c r="N1641" s="70">
        <f t="shared" si="83"/>
        <v>-1</v>
      </c>
      <c r="O1641" s="19" t="str">
        <f>IF(A1641&gt;'PL2'!$C$2+553,IF(A1641='PL2'!$C$2+554,1,O1640+1), "")</f>
        <v/>
      </c>
    </row>
    <row r="1642" spans="1:15" x14ac:dyDescent="0.55000000000000004">
      <c r="A1642">
        <v>1640</v>
      </c>
      <c r="B1642" s="2">
        <v>41462</v>
      </c>
      <c r="C1642">
        <v>5.2000001072883613E-2</v>
      </c>
      <c r="D1642">
        <v>198.32899475097659</v>
      </c>
      <c r="E1642">
        <v>4668.419921875</v>
      </c>
      <c r="F1642" s="20">
        <f t="shared" si="84"/>
        <v>1.2240158896130131</v>
      </c>
      <c r="G1642">
        <v>72.505302429199219</v>
      </c>
      <c r="H1642">
        <v>88.747596740722656</v>
      </c>
      <c r="I1642" s="19">
        <f t="shared" si="85"/>
        <v>338485.19830204546</v>
      </c>
      <c r="K1642" s="70">
        <f t="shared" si="82"/>
        <v>-1</v>
      </c>
      <c r="L1642" s="3">
        <f>IF(AND(O1642&gt;0,O1642&lt;366),+'PL2'!$N$3+1,IF(AND(O1642&gt;365,O1642&lt;731),+'PL2'!$O$3+1,IF(AND(O1642&gt;730,O1642&lt;1096),+'PL2'!$P$3+1,IF(AND(O1642&gt;1095,O1642&lt;1461),+'PL2'!$Q$3+1,IF(AND(O1642&gt;1460,O1642&lt;3000),+'PL2'!$R$3+1,0)))))</f>
        <v>0</v>
      </c>
      <c r="M1642" s="3">
        <f>IF(AND(O1642&gt;0,O1642&lt;366),+'PL2'!$N$2+1,IF(AND(O1642&gt;365,O1642&lt;731),+'PL2'!$O$2+1,IF(AND(O1642&gt;730,O1642&lt;1096),+'PL2'!$P$2+1,IF(AND(O1642&gt;1095,O1642&lt;1461),+'PL2'!$Q$2+1,IF(AND(O1642&gt;1460,O1642&lt;1826),+'PL2'!$R$2+1,IF(AND(O1642&gt;1825,O1642&lt;2190),+'PL2'!$S$2+1,0))))))</f>
        <v>0</v>
      </c>
      <c r="N1642" s="70">
        <f t="shared" si="83"/>
        <v>-1</v>
      </c>
      <c r="O1642" s="19" t="str">
        <f>IF(A1642&gt;'PL2'!$C$2+553,IF(A1642='PL2'!$C$2+554,1,O1641+1), "")</f>
        <v/>
      </c>
    </row>
    <row r="1643" spans="1:15" x14ac:dyDescent="0.55000000000000004">
      <c r="A1643">
        <v>1641</v>
      </c>
      <c r="B1643" s="2">
        <v>41463</v>
      </c>
      <c r="C1643">
        <v>5.2000001072883613E-2</v>
      </c>
      <c r="D1643">
        <v>198.32899475097659</v>
      </c>
      <c r="E1643">
        <v>4832.7998046875</v>
      </c>
      <c r="F1643" s="20">
        <f t="shared" si="84"/>
        <v>1.267114752153728</v>
      </c>
      <c r="G1643">
        <v>74.55999755859375</v>
      </c>
      <c r="H1643">
        <v>94.476097106933594</v>
      </c>
      <c r="I1643" s="19">
        <f t="shared" si="85"/>
        <v>360333.54163867235</v>
      </c>
      <c r="K1643" s="70">
        <f t="shared" si="82"/>
        <v>-1</v>
      </c>
      <c r="L1643" s="3">
        <f>IF(AND(O1643&gt;0,O1643&lt;366),+'PL2'!$N$3+1,IF(AND(O1643&gt;365,O1643&lt;731),+'PL2'!$O$3+1,IF(AND(O1643&gt;730,O1643&lt;1096),+'PL2'!$P$3+1,IF(AND(O1643&gt;1095,O1643&lt;1461),+'PL2'!$Q$3+1,IF(AND(O1643&gt;1460,O1643&lt;3000),+'PL2'!$R$3+1,0)))))</f>
        <v>0</v>
      </c>
      <c r="M1643" s="3">
        <f>IF(AND(O1643&gt;0,O1643&lt;366),+'PL2'!$N$2+1,IF(AND(O1643&gt;365,O1643&lt;731),+'PL2'!$O$2+1,IF(AND(O1643&gt;730,O1643&lt;1096),+'PL2'!$P$2+1,IF(AND(O1643&gt;1095,O1643&lt;1461),+'PL2'!$Q$2+1,IF(AND(O1643&gt;1460,O1643&lt;1826),+'PL2'!$R$2+1,IF(AND(O1643&gt;1825,O1643&lt;2190),+'PL2'!$S$2+1,0))))))</f>
        <v>0</v>
      </c>
      <c r="N1643" s="70">
        <f t="shared" si="83"/>
        <v>-1</v>
      </c>
      <c r="O1643" s="19" t="str">
        <f>IF(A1643&gt;'PL2'!$C$2+553,IF(A1643='PL2'!$C$2+554,1,O1642+1), "")</f>
        <v/>
      </c>
    </row>
    <row r="1644" spans="1:15" x14ac:dyDescent="0.55000000000000004">
      <c r="A1644">
        <v>1642</v>
      </c>
      <c r="B1644" s="2">
        <v>41464</v>
      </c>
      <c r="C1644">
        <v>5.2099999040365219E-2</v>
      </c>
      <c r="D1644">
        <v>213.17799377441409</v>
      </c>
      <c r="E1644">
        <v>4659.75</v>
      </c>
      <c r="F1644" s="20">
        <f t="shared" si="84"/>
        <v>1.1388275413889357</v>
      </c>
      <c r="G1644">
        <v>74.224998474121094</v>
      </c>
      <c r="H1644">
        <v>84.529502868652344</v>
      </c>
      <c r="I1644" s="19">
        <f t="shared" si="85"/>
        <v>345869.93663978577</v>
      </c>
      <c r="K1644" s="70">
        <f t="shared" si="82"/>
        <v>-1</v>
      </c>
      <c r="L1644" s="3">
        <f>IF(AND(O1644&gt;0,O1644&lt;366),+'PL2'!$N$3+1,IF(AND(O1644&gt;365,O1644&lt;731),+'PL2'!$O$3+1,IF(AND(O1644&gt;730,O1644&lt;1096),+'PL2'!$P$3+1,IF(AND(O1644&gt;1095,O1644&lt;1461),+'PL2'!$Q$3+1,IF(AND(O1644&gt;1460,O1644&lt;3000),+'PL2'!$R$3+1,0)))))</f>
        <v>0</v>
      </c>
      <c r="M1644" s="3">
        <f>IF(AND(O1644&gt;0,O1644&lt;366),+'PL2'!$N$2+1,IF(AND(O1644&gt;365,O1644&lt;731),+'PL2'!$O$2+1,IF(AND(O1644&gt;730,O1644&lt;1096),+'PL2'!$P$2+1,IF(AND(O1644&gt;1095,O1644&lt;1461),+'PL2'!$Q$2+1,IF(AND(O1644&gt;1460,O1644&lt;1826),+'PL2'!$R$2+1,IF(AND(O1644&gt;1825,O1644&lt;2190),+'PL2'!$S$2+1,0))))))</f>
        <v>0</v>
      </c>
      <c r="N1644" s="70">
        <f t="shared" si="83"/>
        <v>-1</v>
      </c>
      <c r="O1644" s="19" t="str">
        <f>IF(A1644&gt;'PL2'!$C$2+553,IF(A1644='PL2'!$C$2+554,1,O1643+1), "")</f>
        <v/>
      </c>
    </row>
    <row r="1645" spans="1:15" x14ac:dyDescent="0.55000000000000004">
      <c r="A1645">
        <v>1643</v>
      </c>
      <c r="B1645" s="2">
        <v>41465</v>
      </c>
      <c r="C1645">
        <v>5.2099999040365219E-2</v>
      </c>
      <c r="D1645">
        <v>213.17799377441409</v>
      </c>
      <c r="E1645">
        <v>4901.39990234375</v>
      </c>
      <c r="F1645" s="20">
        <f t="shared" si="84"/>
        <v>1.1978859810397773</v>
      </c>
      <c r="G1645">
        <v>84.514999389648438</v>
      </c>
      <c r="H1645">
        <v>101.23899841308589</v>
      </c>
      <c r="I1645" s="19">
        <f t="shared" si="85"/>
        <v>414241.80975500494</v>
      </c>
      <c r="K1645" s="70">
        <f t="shared" ref="K1645:K1708" si="86">+L1645^(0.00273972602739726)-1</f>
        <v>-1</v>
      </c>
      <c r="L1645" s="3">
        <f>IF(AND(O1645&gt;0,O1645&lt;366),+'PL2'!$N$3+1,IF(AND(O1645&gt;365,O1645&lt;731),+'PL2'!$O$3+1,IF(AND(O1645&gt;730,O1645&lt;1096),+'PL2'!$P$3+1,IF(AND(O1645&gt;1095,O1645&lt;1461),+'PL2'!$Q$3+1,IF(AND(O1645&gt;1460,O1645&lt;3000),+'PL2'!$R$3+1,0)))))</f>
        <v>0</v>
      </c>
      <c r="M1645" s="3">
        <f>IF(AND(O1645&gt;0,O1645&lt;366),+'PL2'!$N$2+1,IF(AND(O1645&gt;365,O1645&lt;731),+'PL2'!$O$2+1,IF(AND(O1645&gt;730,O1645&lt;1096),+'PL2'!$P$2+1,IF(AND(O1645&gt;1095,O1645&lt;1461),+'PL2'!$Q$2+1,IF(AND(O1645&gt;1460,O1645&lt;1826),+'PL2'!$R$2+1,IF(AND(O1645&gt;1825,O1645&lt;2190),+'PL2'!$S$2+1,0))))))</f>
        <v>0</v>
      </c>
      <c r="N1645" s="70">
        <f t="shared" ref="N1645:N1708" si="87">+M1645^(0.00273972602739726)-1</f>
        <v>-1</v>
      </c>
      <c r="O1645" s="19" t="str">
        <f>IF(A1645&gt;'PL2'!$C$2+553,IF(A1645='PL2'!$C$2+554,1,O1644+1), "")</f>
        <v/>
      </c>
    </row>
    <row r="1646" spans="1:15" x14ac:dyDescent="0.55000000000000004">
      <c r="A1646">
        <v>1644</v>
      </c>
      <c r="B1646" s="2">
        <v>41466</v>
      </c>
      <c r="C1646">
        <v>5.2099999040365219E-2</v>
      </c>
      <c r="D1646">
        <v>249.70799255371091</v>
      </c>
      <c r="E1646">
        <v>4385.31982421875</v>
      </c>
      <c r="F1646" s="20">
        <f t="shared" si="84"/>
        <v>0.91496934598257851</v>
      </c>
      <c r="G1646">
        <v>91.220001220703125</v>
      </c>
      <c r="H1646">
        <v>83.4635009765625</v>
      </c>
      <c r="I1646" s="19">
        <f t="shared" si="85"/>
        <v>400028.87971840799</v>
      </c>
      <c r="K1646" s="70">
        <f t="shared" si="86"/>
        <v>-1</v>
      </c>
      <c r="L1646" s="3">
        <f>IF(AND(O1646&gt;0,O1646&lt;366),+'PL2'!$N$3+1,IF(AND(O1646&gt;365,O1646&lt;731),+'PL2'!$O$3+1,IF(AND(O1646&gt;730,O1646&lt;1096),+'PL2'!$P$3+1,IF(AND(O1646&gt;1095,O1646&lt;1461),+'PL2'!$Q$3+1,IF(AND(O1646&gt;1460,O1646&lt;3000),+'PL2'!$R$3+1,0)))))</f>
        <v>0</v>
      </c>
      <c r="M1646" s="3">
        <f>IF(AND(O1646&gt;0,O1646&lt;366),+'PL2'!$N$2+1,IF(AND(O1646&gt;365,O1646&lt;731),+'PL2'!$O$2+1,IF(AND(O1646&gt;730,O1646&lt;1096),+'PL2'!$P$2+1,IF(AND(O1646&gt;1095,O1646&lt;1461),+'PL2'!$Q$2+1,IF(AND(O1646&gt;1460,O1646&lt;1826),+'PL2'!$R$2+1,IF(AND(O1646&gt;1825,O1646&lt;2190),+'PL2'!$S$2+1,0))))))</f>
        <v>0</v>
      </c>
      <c r="N1646" s="70">
        <f t="shared" si="87"/>
        <v>-1</v>
      </c>
      <c r="O1646" s="19" t="str">
        <f>IF(A1646&gt;'PL2'!$C$2+553,IF(A1646='PL2'!$C$2+554,1,O1645+1), "")</f>
        <v/>
      </c>
    </row>
    <row r="1647" spans="1:15" x14ac:dyDescent="0.55000000000000004">
      <c r="A1647">
        <v>1645</v>
      </c>
      <c r="B1647" s="2">
        <v>41467</v>
      </c>
      <c r="C1647">
        <v>5.2200000733137131E-2</v>
      </c>
      <c r="D1647">
        <v>249.70799255371091</v>
      </c>
      <c r="E1647">
        <v>3880.780029296875</v>
      </c>
      <c r="F1647" s="20">
        <f t="shared" si="84"/>
        <v>0.81125445085970804</v>
      </c>
      <c r="G1647">
        <v>88.464996337890625</v>
      </c>
      <c r="H1647">
        <v>71.767601013183594</v>
      </c>
      <c r="I1647" s="19">
        <f t="shared" si="85"/>
        <v>343313.19107990712</v>
      </c>
      <c r="K1647" s="70">
        <f t="shared" si="86"/>
        <v>-1</v>
      </c>
      <c r="L1647" s="3">
        <f>IF(AND(O1647&gt;0,O1647&lt;366),+'PL2'!$N$3+1,IF(AND(O1647&gt;365,O1647&lt;731),+'PL2'!$O$3+1,IF(AND(O1647&gt;730,O1647&lt;1096),+'PL2'!$P$3+1,IF(AND(O1647&gt;1095,O1647&lt;1461),+'PL2'!$Q$3+1,IF(AND(O1647&gt;1460,O1647&lt;3000),+'PL2'!$R$3+1,0)))))</f>
        <v>0</v>
      </c>
      <c r="M1647" s="3">
        <f>IF(AND(O1647&gt;0,O1647&lt;366),+'PL2'!$N$2+1,IF(AND(O1647&gt;365,O1647&lt;731),+'PL2'!$O$2+1,IF(AND(O1647&gt;730,O1647&lt;1096),+'PL2'!$P$2+1,IF(AND(O1647&gt;1095,O1647&lt;1461),+'PL2'!$Q$2+1,IF(AND(O1647&gt;1460,O1647&lt;1826),+'PL2'!$R$2+1,IF(AND(O1647&gt;1825,O1647&lt;2190),+'PL2'!$S$2+1,0))))))</f>
        <v>0</v>
      </c>
      <c r="N1647" s="70">
        <f t="shared" si="87"/>
        <v>-1</v>
      </c>
      <c r="O1647" s="19" t="str">
        <f>IF(A1647&gt;'PL2'!$C$2+553,IF(A1647='PL2'!$C$2+554,1,O1646+1), "")</f>
        <v/>
      </c>
    </row>
    <row r="1648" spans="1:15" x14ac:dyDescent="0.55000000000000004">
      <c r="A1648">
        <v>1646</v>
      </c>
      <c r="B1648" s="2">
        <v>41468</v>
      </c>
      <c r="C1648">
        <v>5.2200000733137131E-2</v>
      </c>
      <c r="D1648">
        <v>196.38499450683591</v>
      </c>
      <c r="E1648">
        <v>3958.610107421875</v>
      </c>
      <c r="F1648" s="20">
        <f t="shared" si="84"/>
        <v>1.052216087224694</v>
      </c>
      <c r="G1648">
        <v>91.388801574707031</v>
      </c>
      <c r="H1648">
        <v>96.160797119140625</v>
      </c>
      <c r="I1648" s="19">
        <f t="shared" si="85"/>
        <v>361772.63361880742</v>
      </c>
      <c r="K1648" s="70">
        <f t="shared" si="86"/>
        <v>-1</v>
      </c>
      <c r="L1648" s="3">
        <f>IF(AND(O1648&gt;0,O1648&lt;366),+'PL2'!$N$3+1,IF(AND(O1648&gt;365,O1648&lt;731),+'PL2'!$O$3+1,IF(AND(O1648&gt;730,O1648&lt;1096),+'PL2'!$P$3+1,IF(AND(O1648&gt;1095,O1648&lt;1461),+'PL2'!$Q$3+1,IF(AND(O1648&gt;1460,O1648&lt;3000),+'PL2'!$R$3+1,0)))))</f>
        <v>0</v>
      </c>
      <c r="M1648" s="3">
        <f>IF(AND(O1648&gt;0,O1648&lt;366),+'PL2'!$N$2+1,IF(AND(O1648&gt;365,O1648&lt;731),+'PL2'!$O$2+1,IF(AND(O1648&gt;730,O1648&lt;1096),+'PL2'!$P$2+1,IF(AND(O1648&gt;1095,O1648&lt;1461),+'PL2'!$Q$2+1,IF(AND(O1648&gt;1460,O1648&lt;1826),+'PL2'!$R$2+1,IF(AND(O1648&gt;1825,O1648&lt;2190),+'PL2'!$S$2+1,0))))))</f>
        <v>0</v>
      </c>
      <c r="N1648" s="70">
        <f t="shared" si="87"/>
        <v>-1</v>
      </c>
      <c r="O1648" s="19" t="str">
        <f>IF(A1648&gt;'PL2'!$C$2+553,IF(A1648='PL2'!$C$2+554,1,O1647+1), "")</f>
        <v/>
      </c>
    </row>
    <row r="1649" spans="1:15" x14ac:dyDescent="0.55000000000000004">
      <c r="A1649">
        <v>1647</v>
      </c>
      <c r="B1649" s="2">
        <v>41469</v>
      </c>
      <c r="C1649">
        <v>5.2200000733137131E-2</v>
      </c>
      <c r="D1649">
        <v>196.38499450683591</v>
      </c>
      <c r="E1649">
        <v>4322.93017578125</v>
      </c>
      <c r="F1649" s="20">
        <f t="shared" si="84"/>
        <v>1.1490539738626875</v>
      </c>
      <c r="G1649">
        <v>90.371299743652344</v>
      </c>
      <c r="H1649">
        <v>103.84100341796881</v>
      </c>
      <c r="I1649" s="19">
        <f t="shared" si="85"/>
        <v>390668.81868640706</v>
      </c>
      <c r="K1649" s="70">
        <f t="shared" si="86"/>
        <v>-1</v>
      </c>
      <c r="L1649" s="3">
        <f>IF(AND(O1649&gt;0,O1649&lt;366),+'PL2'!$N$3+1,IF(AND(O1649&gt;365,O1649&lt;731),+'PL2'!$O$3+1,IF(AND(O1649&gt;730,O1649&lt;1096),+'PL2'!$P$3+1,IF(AND(O1649&gt;1095,O1649&lt;1461),+'PL2'!$Q$3+1,IF(AND(O1649&gt;1460,O1649&lt;3000),+'PL2'!$R$3+1,0)))))</f>
        <v>0</v>
      </c>
      <c r="M1649" s="3">
        <f>IF(AND(O1649&gt;0,O1649&lt;366),+'PL2'!$N$2+1,IF(AND(O1649&gt;365,O1649&lt;731),+'PL2'!$O$2+1,IF(AND(O1649&gt;730,O1649&lt;1096),+'PL2'!$P$2+1,IF(AND(O1649&gt;1095,O1649&lt;1461),+'PL2'!$Q$2+1,IF(AND(O1649&gt;1460,O1649&lt;1826),+'PL2'!$R$2+1,IF(AND(O1649&gt;1825,O1649&lt;2190),+'PL2'!$S$2+1,0))))))</f>
        <v>0</v>
      </c>
      <c r="N1649" s="70">
        <f t="shared" si="87"/>
        <v>-1</v>
      </c>
      <c r="O1649" s="19" t="str">
        <f>IF(A1649&gt;'PL2'!$C$2+553,IF(A1649='PL2'!$C$2+554,1,O1648+1), "")</f>
        <v/>
      </c>
    </row>
    <row r="1650" spans="1:15" x14ac:dyDescent="0.55000000000000004">
      <c r="A1650">
        <v>1648</v>
      </c>
      <c r="B1650" s="2">
        <v>41470</v>
      </c>
      <c r="C1650">
        <v>5.2299998700618737E-2</v>
      </c>
      <c r="D1650">
        <v>222.39599609375</v>
      </c>
      <c r="E1650">
        <v>4122.330078125</v>
      </c>
      <c r="F1650" s="20">
        <f t="shared" si="84"/>
        <v>0.96943228077979771</v>
      </c>
      <c r="G1650">
        <v>93.139999389648438</v>
      </c>
      <c r="H1650">
        <v>90.292900085449219</v>
      </c>
      <c r="I1650" s="19">
        <f t="shared" si="85"/>
        <v>383953.8209604919</v>
      </c>
      <c r="K1650" s="70">
        <f t="shared" si="86"/>
        <v>-1</v>
      </c>
      <c r="L1650" s="3">
        <f>IF(AND(O1650&gt;0,O1650&lt;366),+'PL2'!$N$3+1,IF(AND(O1650&gt;365,O1650&lt;731),+'PL2'!$O$3+1,IF(AND(O1650&gt;730,O1650&lt;1096),+'PL2'!$P$3+1,IF(AND(O1650&gt;1095,O1650&lt;1461),+'PL2'!$Q$3+1,IF(AND(O1650&gt;1460,O1650&lt;3000),+'PL2'!$R$3+1,0)))))</f>
        <v>0</v>
      </c>
      <c r="M1650" s="3">
        <f>IF(AND(O1650&gt;0,O1650&lt;366),+'PL2'!$N$2+1,IF(AND(O1650&gt;365,O1650&lt;731),+'PL2'!$O$2+1,IF(AND(O1650&gt;730,O1650&lt;1096),+'PL2'!$P$2+1,IF(AND(O1650&gt;1095,O1650&lt;1461),+'PL2'!$Q$2+1,IF(AND(O1650&gt;1460,O1650&lt;1826),+'PL2'!$R$2+1,IF(AND(O1650&gt;1825,O1650&lt;2190),+'PL2'!$S$2+1,0))))))</f>
        <v>0</v>
      </c>
      <c r="N1650" s="70">
        <f t="shared" si="87"/>
        <v>-1</v>
      </c>
      <c r="O1650" s="19" t="str">
        <f>IF(A1650&gt;'PL2'!$C$2+553,IF(A1650='PL2'!$C$2+554,1,O1649+1), "")</f>
        <v/>
      </c>
    </row>
    <row r="1651" spans="1:15" x14ac:dyDescent="0.55000000000000004">
      <c r="A1651">
        <v>1649</v>
      </c>
      <c r="B1651" s="2">
        <v>41471</v>
      </c>
      <c r="C1651">
        <v>5.2299998700618737E-2</v>
      </c>
      <c r="D1651">
        <v>222.39599609375</v>
      </c>
      <c r="E1651">
        <v>4135.8798828125</v>
      </c>
      <c r="F1651" s="20">
        <f t="shared" si="84"/>
        <v>0.97261873548220679</v>
      </c>
      <c r="G1651">
        <v>92.741500854492188</v>
      </c>
      <c r="H1651">
        <v>90.202102661132813</v>
      </c>
      <c r="I1651" s="19">
        <f t="shared" si="85"/>
        <v>383567.70768593252</v>
      </c>
      <c r="K1651" s="70">
        <f t="shared" si="86"/>
        <v>-1</v>
      </c>
      <c r="L1651" s="3">
        <f>IF(AND(O1651&gt;0,O1651&lt;366),+'PL2'!$N$3+1,IF(AND(O1651&gt;365,O1651&lt;731),+'PL2'!$O$3+1,IF(AND(O1651&gt;730,O1651&lt;1096),+'PL2'!$P$3+1,IF(AND(O1651&gt;1095,O1651&lt;1461),+'PL2'!$Q$3+1,IF(AND(O1651&gt;1460,O1651&lt;3000),+'PL2'!$R$3+1,0)))))</f>
        <v>0</v>
      </c>
      <c r="M1651" s="3">
        <f>IF(AND(O1651&gt;0,O1651&lt;366),+'PL2'!$N$2+1,IF(AND(O1651&gt;365,O1651&lt;731),+'PL2'!$O$2+1,IF(AND(O1651&gt;730,O1651&lt;1096),+'PL2'!$P$2+1,IF(AND(O1651&gt;1095,O1651&lt;1461),+'PL2'!$Q$2+1,IF(AND(O1651&gt;1460,O1651&lt;1826),+'PL2'!$R$2+1,IF(AND(O1651&gt;1825,O1651&lt;2190),+'PL2'!$S$2+1,0))))))</f>
        <v>0</v>
      </c>
      <c r="N1651" s="70">
        <f t="shared" si="87"/>
        <v>-1</v>
      </c>
      <c r="O1651" s="19" t="str">
        <f>IF(A1651&gt;'PL2'!$C$2+553,IF(A1651='PL2'!$C$2+554,1,O1650+1), "")</f>
        <v/>
      </c>
    </row>
    <row r="1652" spans="1:15" x14ac:dyDescent="0.55000000000000004">
      <c r="A1652">
        <v>1650</v>
      </c>
      <c r="B1652" s="2">
        <v>41472</v>
      </c>
      <c r="C1652">
        <v>5.2299998700618737E-2</v>
      </c>
      <c r="D1652">
        <v>219.79499816894531</v>
      </c>
      <c r="E1652">
        <v>4633.68017578125</v>
      </c>
      <c r="F1652" s="20">
        <f t="shared" si="84"/>
        <v>1.1025795363467121</v>
      </c>
      <c r="G1652">
        <v>90.542503356933594</v>
      </c>
      <c r="H1652">
        <v>99.830299377441406</v>
      </c>
      <c r="I1652" s="19">
        <f t="shared" si="85"/>
        <v>419545.00287063047</v>
      </c>
      <c r="K1652" s="70">
        <f t="shared" si="86"/>
        <v>-1</v>
      </c>
      <c r="L1652" s="3">
        <f>IF(AND(O1652&gt;0,O1652&lt;366),+'PL2'!$N$3+1,IF(AND(O1652&gt;365,O1652&lt;731),+'PL2'!$O$3+1,IF(AND(O1652&gt;730,O1652&lt;1096),+'PL2'!$P$3+1,IF(AND(O1652&gt;1095,O1652&lt;1461),+'PL2'!$Q$3+1,IF(AND(O1652&gt;1460,O1652&lt;3000),+'PL2'!$R$3+1,0)))))</f>
        <v>0</v>
      </c>
      <c r="M1652" s="3">
        <f>IF(AND(O1652&gt;0,O1652&lt;366),+'PL2'!$N$2+1,IF(AND(O1652&gt;365,O1652&lt;731),+'PL2'!$O$2+1,IF(AND(O1652&gt;730,O1652&lt;1096),+'PL2'!$P$2+1,IF(AND(O1652&gt;1095,O1652&lt;1461),+'PL2'!$Q$2+1,IF(AND(O1652&gt;1460,O1652&lt;1826),+'PL2'!$R$2+1,IF(AND(O1652&gt;1825,O1652&lt;2190),+'PL2'!$S$2+1,0))))))</f>
        <v>0</v>
      </c>
      <c r="N1652" s="70">
        <f t="shared" si="87"/>
        <v>-1</v>
      </c>
      <c r="O1652" s="19" t="str">
        <f>IF(A1652&gt;'PL2'!$C$2+553,IF(A1652='PL2'!$C$2+554,1,O1651+1), "")</f>
        <v/>
      </c>
    </row>
    <row r="1653" spans="1:15" x14ac:dyDescent="0.55000000000000004">
      <c r="A1653">
        <v>1651</v>
      </c>
      <c r="B1653" s="2">
        <v>41473</v>
      </c>
      <c r="C1653">
        <v>5.2400000393390662E-2</v>
      </c>
      <c r="D1653">
        <v>219.79499816894531</v>
      </c>
      <c r="E1653">
        <v>4062.389892578125</v>
      </c>
      <c r="F1653" s="20">
        <f t="shared" si="84"/>
        <v>0.96848988258403479</v>
      </c>
      <c r="G1653">
        <v>85.429801940917969</v>
      </c>
      <c r="H1653">
        <v>82.737899780273438</v>
      </c>
      <c r="I1653" s="19">
        <f t="shared" si="85"/>
        <v>347049.16392973624</v>
      </c>
      <c r="K1653" s="70">
        <f t="shared" si="86"/>
        <v>-1</v>
      </c>
      <c r="L1653" s="3">
        <f>IF(AND(O1653&gt;0,O1653&lt;366),+'PL2'!$N$3+1,IF(AND(O1653&gt;365,O1653&lt;731),+'PL2'!$O$3+1,IF(AND(O1653&gt;730,O1653&lt;1096),+'PL2'!$P$3+1,IF(AND(O1653&gt;1095,O1653&lt;1461),+'PL2'!$Q$3+1,IF(AND(O1653&gt;1460,O1653&lt;3000),+'PL2'!$R$3+1,0)))))</f>
        <v>0</v>
      </c>
      <c r="M1653" s="3">
        <f>IF(AND(O1653&gt;0,O1653&lt;366),+'PL2'!$N$2+1,IF(AND(O1653&gt;365,O1653&lt;731),+'PL2'!$O$2+1,IF(AND(O1653&gt;730,O1653&lt;1096),+'PL2'!$P$2+1,IF(AND(O1653&gt;1095,O1653&lt;1461),+'PL2'!$Q$2+1,IF(AND(O1653&gt;1460,O1653&lt;1826),+'PL2'!$R$2+1,IF(AND(O1653&gt;1825,O1653&lt;2190),+'PL2'!$S$2+1,0))))))</f>
        <v>0</v>
      </c>
      <c r="N1653" s="70">
        <f t="shared" si="87"/>
        <v>-1</v>
      </c>
      <c r="O1653" s="19" t="str">
        <f>IF(A1653&gt;'PL2'!$C$2+553,IF(A1653='PL2'!$C$2+554,1,O1652+1), "")</f>
        <v/>
      </c>
    </row>
    <row r="1654" spans="1:15" x14ac:dyDescent="0.55000000000000004">
      <c r="A1654">
        <v>1652</v>
      </c>
      <c r="B1654" s="2">
        <v>41474</v>
      </c>
      <c r="C1654">
        <v>5.2400000393390662E-2</v>
      </c>
      <c r="D1654">
        <v>219.79499816894531</v>
      </c>
      <c r="E1654">
        <v>4296.1201171875</v>
      </c>
      <c r="F1654" s="20">
        <f t="shared" si="84"/>
        <v>1.0242120962991281</v>
      </c>
      <c r="G1654">
        <v>85.777496337890625</v>
      </c>
      <c r="H1654">
        <v>87.854301452636719</v>
      </c>
      <c r="I1654" s="19">
        <f t="shared" si="85"/>
        <v>368510.42761918902</v>
      </c>
      <c r="K1654" s="70">
        <f t="shared" si="86"/>
        <v>-1</v>
      </c>
      <c r="L1654" s="3">
        <f>IF(AND(O1654&gt;0,O1654&lt;366),+'PL2'!$N$3+1,IF(AND(O1654&gt;365,O1654&lt;731),+'PL2'!$O$3+1,IF(AND(O1654&gt;730,O1654&lt;1096),+'PL2'!$P$3+1,IF(AND(O1654&gt;1095,O1654&lt;1461),+'PL2'!$Q$3+1,IF(AND(O1654&gt;1460,O1654&lt;3000),+'PL2'!$R$3+1,0)))))</f>
        <v>0</v>
      </c>
      <c r="M1654" s="3">
        <f>IF(AND(O1654&gt;0,O1654&lt;366),+'PL2'!$N$2+1,IF(AND(O1654&gt;365,O1654&lt;731),+'PL2'!$O$2+1,IF(AND(O1654&gt;730,O1654&lt;1096),+'PL2'!$P$2+1,IF(AND(O1654&gt;1095,O1654&lt;1461),+'PL2'!$Q$2+1,IF(AND(O1654&gt;1460,O1654&lt;1826),+'PL2'!$R$2+1,IF(AND(O1654&gt;1825,O1654&lt;2190),+'PL2'!$S$2+1,0))))))</f>
        <v>0</v>
      </c>
      <c r="N1654" s="70">
        <f t="shared" si="87"/>
        <v>-1</v>
      </c>
      <c r="O1654" s="19" t="str">
        <f>IF(A1654&gt;'PL2'!$C$2+553,IF(A1654='PL2'!$C$2+554,1,O1653+1), "")</f>
        <v/>
      </c>
    </row>
    <row r="1655" spans="1:15" x14ac:dyDescent="0.55000000000000004">
      <c r="A1655">
        <v>1653</v>
      </c>
      <c r="B1655" s="2">
        <v>41475</v>
      </c>
      <c r="C1655">
        <v>5.2400000393390662E-2</v>
      </c>
      <c r="D1655">
        <v>219.79499816894531</v>
      </c>
      <c r="E1655">
        <v>4672.97998046875</v>
      </c>
      <c r="F1655" s="20">
        <f t="shared" si="84"/>
        <v>1.1140569842570052</v>
      </c>
      <c r="G1655">
        <v>85.667503356933594</v>
      </c>
      <c r="H1655">
        <v>95.438499450683594</v>
      </c>
      <c r="I1655" s="19">
        <f t="shared" si="85"/>
        <v>400322.52816369012</v>
      </c>
      <c r="K1655" s="70">
        <f t="shared" si="86"/>
        <v>-1</v>
      </c>
      <c r="L1655" s="3">
        <f>IF(AND(O1655&gt;0,O1655&lt;366),+'PL2'!$N$3+1,IF(AND(O1655&gt;365,O1655&lt;731),+'PL2'!$O$3+1,IF(AND(O1655&gt;730,O1655&lt;1096),+'PL2'!$P$3+1,IF(AND(O1655&gt;1095,O1655&lt;1461),+'PL2'!$Q$3+1,IF(AND(O1655&gt;1460,O1655&lt;3000),+'PL2'!$R$3+1,0)))))</f>
        <v>0</v>
      </c>
      <c r="M1655" s="3">
        <f>IF(AND(O1655&gt;0,O1655&lt;366),+'PL2'!$N$2+1,IF(AND(O1655&gt;365,O1655&lt;731),+'PL2'!$O$2+1,IF(AND(O1655&gt;730,O1655&lt;1096),+'PL2'!$P$2+1,IF(AND(O1655&gt;1095,O1655&lt;1461),+'PL2'!$Q$2+1,IF(AND(O1655&gt;1460,O1655&lt;1826),+'PL2'!$R$2+1,IF(AND(O1655&gt;1825,O1655&lt;2190),+'PL2'!$S$2+1,0))))))</f>
        <v>0</v>
      </c>
      <c r="N1655" s="70">
        <f t="shared" si="87"/>
        <v>-1</v>
      </c>
      <c r="O1655" s="19" t="str">
        <f>IF(A1655&gt;'PL2'!$C$2+553,IF(A1655='PL2'!$C$2+554,1,O1654+1), "")</f>
        <v/>
      </c>
    </row>
    <row r="1656" spans="1:15" x14ac:dyDescent="0.55000000000000004">
      <c r="A1656">
        <v>1654</v>
      </c>
      <c r="B1656" s="2">
        <v>41476</v>
      </c>
      <c r="C1656">
        <v>5.2499998360872269E-2</v>
      </c>
      <c r="D1656">
        <v>253.61000061035159</v>
      </c>
      <c r="E1656">
        <v>4999.56005859375</v>
      </c>
      <c r="F1656" s="20">
        <f t="shared" si="84"/>
        <v>1.0349627153880494</v>
      </c>
      <c r="G1656">
        <v>85.472503662109375</v>
      </c>
      <c r="H1656">
        <v>88.460899353027344</v>
      </c>
      <c r="I1656" s="19">
        <f t="shared" si="85"/>
        <v>427324.91541709006</v>
      </c>
      <c r="K1656" s="70">
        <f t="shared" si="86"/>
        <v>-1</v>
      </c>
      <c r="L1656" s="3">
        <f>IF(AND(O1656&gt;0,O1656&lt;366),+'PL2'!$N$3+1,IF(AND(O1656&gt;365,O1656&lt;731),+'PL2'!$O$3+1,IF(AND(O1656&gt;730,O1656&lt;1096),+'PL2'!$P$3+1,IF(AND(O1656&gt;1095,O1656&lt;1461),+'PL2'!$Q$3+1,IF(AND(O1656&gt;1460,O1656&lt;3000),+'PL2'!$R$3+1,0)))))</f>
        <v>0</v>
      </c>
      <c r="M1656" s="3">
        <f>IF(AND(O1656&gt;0,O1656&lt;366),+'PL2'!$N$2+1,IF(AND(O1656&gt;365,O1656&lt;731),+'PL2'!$O$2+1,IF(AND(O1656&gt;730,O1656&lt;1096),+'PL2'!$P$2+1,IF(AND(O1656&gt;1095,O1656&lt;1461),+'PL2'!$Q$2+1,IF(AND(O1656&gt;1460,O1656&lt;1826),+'PL2'!$R$2+1,IF(AND(O1656&gt;1825,O1656&lt;2190),+'PL2'!$S$2+1,0))))))</f>
        <v>0</v>
      </c>
      <c r="N1656" s="70">
        <f t="shared" si="87"/>
        <v>-1</v>
      </c>
      <c r="O1656" s="19" t="str">
        <f>IF(A1656&gt;'PL2'!$C$2+553,IF(A1656='PL2'!$C$2+554,1,O1655+1), "")</f>
        <v/>
      </c>
    </row>
    <row r="1657" spans="1:15" x14ac:dyDescent="0.55000000000000004">
      <c r="A1657">
        <v>1655</v>
      </c>
      <c r="B1657" s="2">
        <v>41477</v>
      </c>
      <c r="C1657">
        <v>5.2499998360872269E-2</v>
      </c>
      <c r="D1657">
        <v>253.61000061035159</v>
      </c>
      <c r="E1657">
        <v>4157.77001953125</v>
      </c>
      <c r="F1657" s="20">
        <f t="shared" si="84"/>
        <v>0.8607031216629587</v>
      </c>
      <c r="G1657">
        <v>86.086196899414063</v>
      </c>
      <c r="H1657">
        <v>74.094703674316406</v>
      </c>
      <c r="I1657" s="19">
        <f t="shared" si="85"/>
        <v>357926.60856384784</v>
      </c>
      <c r="K1657" s="70">
        <f t="shared" si="86"/>
        <v>-1</v>
      </c>
      <c r="L1657" s="3">
        <f>IF(AND(O1657&gt;0,O1657&lt;366),+'PL2'!$N$3+1,IF(AND(O1657&gt;365,O1657&lt;731),+'PL2'!$O$3+1,IF(AND(O1657&gt;730,O1657&lt;1096),+'PL2'!$P$3+1,IF(AND(O1657&gt;1095,O1657&lt;1461),+'PL2'!$Q$3+1,IF(AND(O1657&gt;1460,O1657&lt;3000),+'PL2'!$R$3+1,0)))))</f>
        <v>0</v>
      </c>
      <c r="M1657" s="3">
        <f>IF(AND(O1657&gt;0,O1657&lt;366),+'PL2'!$N$2+1,IF(AND(O1657&gt;365,O1657&lt;731),+'PL2'!$O$2+1,IF(AND(O1657&gt;730,O1657&lt;1096),+'PL2'!$P$2+1,IF(AND(O1657&gt;1095,O1657&lt;1461),+'PL2'!$Q$2+1,IF(AND(O1657&gt;1460,O1657&lt;1826),+'PL2'!$R$2+1,IF(AND(O1657&gt;1825,O1657&lt;2190),+'PL2'!$S$2+1,0))))))</f>
        <v>0</v>
      </c>
      <c r="N1657" s="70">
        <f t="shared" si="87"/>
        <v>-1</v>
      </c>
      <c r="O1657" s="19" t="str">
        <f>IF(A1657&gt;'PL2'!$C$2+553,IF(A1657='PL2'!$C$2+554,1,O1656+1), "")</f>
        <v/>
      </c>
    </row>
    <row r="1658" spans="1:15" x14ac:dyDescent="0.55000000000000004">
      <c r="A1658">
        <v>1656</v>
      </c>
      <c r="B1658" s="2">
        <v>41478</v>
      </c>
      <c r="C1658">
        <v>5.2499998360872269E-2</v>
      </c>
      <c r="D1658">
        <v>225.30000305175781</v>
      </c>
      <c r="E1658">
        <v>3546.449951171875</v>
      </c>
      <c r="F1658" s="20">
        <f t="shared" si="84"/>
        <v>0.82640308078764724</v>
      </c>
      <c r="G1658">
        <v>86.93890380859375</v>
      </c>
      <c r="H1658">
        <v>71.846603393554688</v>
      </c>
      <c r="I1658" s="19">
        <f t="shared" si="85"/>
        <v>308324.47116692364</v>
      </c>
      <c r="K1658" s="70">
        <f t="shared" si="86"/>
        <v>-1</v>
      </c>
      <c r="L1658" s="3">
        <f>IF(AND(O1658&gt;0,O1658&lt;366),+'PL2'!$N$3+1,IF(AND(O1658&gt;365,O1658&lt;731),+'PL2'!$O$3+1,IF(AND(O1658&gt;730,O1658&lt;1096),+'PL2'!$P$3+1,IF(AND(O1658&gt;1095,O1658&lt;1461),+'PL2'!$Q$3+1,IF(AND(O1658&gt;1460,O1658&lt;3000),+'PL2'!$R$3+1,0)))))</f>
        <v>0</v>
      </c>
      <c r="M1658" s="3">
        <f>IF(AND(O1658&gt;0,O1658&lt;366),+'PL2'!$N$2+1,IF(AND(O1658&gt;365,O1658&lt;731),+'PL2'!$O$2+1,IF(AND(O1658&gt;730,O1658&lt;1096),+'PL2'!$P$2+1,IF(AND(O1658&gt;1095,O1658&lt;1461),+'PL2'!$Q$2+1,IF(AND(O1658&gt;1460,O1658&lt;1826),+'PL2'!$R$2+1,IF(AND(O1658&gt;1825,O1658&lt;2190),+'PL2'!$S$2+1,0))))))</f>
        <v>0</v>
      </c>
      <c r="N1658" s="70">
        <f t="shared" si="87"/>
        <v>-1</v>
      </c>
      <c r="O1658" s="19" t="str">
        <f>IF(A1658&gt;'PL2'!$C$2+553,IF(A1658='PL2'!$C$2+554,1,O1657+1), "")</f>
        <v/>
      </c>
    </row>
    <row r="1659" spans="1:15" x14ac:dyDescent="0.55000000000000004">
      <c r="A1659">
        <v>1657</v>
      </c>
      <c r="B1659" s="2">
        <v>41479</v>
      </c>
      <c r="C1659">
        <v>5.260000005364418E-2</v>
      </c>
      <c r="D1659">
        <v>225.30000305175781</v>
      </c>
      <c r="E1659">
        <v>4010.6201171875</v>
      </c>
      <c r="F1659" s="20">
        <f t="shared" si="84"/>
        <v>0.93634538624815611</v>
      </c>
      <c r="G1659">
        <v>87.457496643066406</v>
      </c>
      <c r="H1659">
        <v>81.890403747558594</v>
      </c>
      <c r="I1659" s="19">
        <f t="shared" si="85"/>
        <v>350758.79543554038</v>
      </c>
      <c r="K1659" s="70">
        <f t="shared" si="86"/>
        <v>-1</v>
      </c>
      <c r="L1659" s="3">
        <f>IF(AND(O1659&gt;0,O1659&lt;366),+'PL2'!$N$3+1,IF(AND(O1659&gt;365,O1659&lt;731),+'PL2'!$O$3+1,IF(AND(O1659&gt;730,O1659&lt;1096),+'PL2'!$P$3+1,IF(AND(O1659&gt;1095,O1659&lt;1461),+'PL2'!$Q$3+1,IF(AND(O1659&gt;1460,O1659&lt;3000),+'PL2'!$R$3+1,0)))))</f>
        <v>0</v>
      </c>
      <c r="M1659" s="3">
        <f>IF(AND(O1659&gt;0,O1659&lt;366),+'PL2'!$N$2+1,IF(AND(O1659&gt;365,O1659&lt;731),+'PL2'!$O$2+1,IF(AND(O1659&gt;730,O1659&lt;1096),+'PL2'!$P$2+1,IF(AND(O1659&gt;1095,O1659&lt;1461),+'PL2'!$Q$2+1,IF(AND(O1659&gt;1460,O1659&lt;1826),+'PL2'!$R$2+1,IF(AND(O1659&gt;1825,O1659&lt;2190),+'PL2'!$S$2+1,0))))))</f>
        <v>0</v>
      </c>
      <c r="N1659" s="70">
        <f t="shared" si="87"/>
        <v>-1</v>
      </c>
      <c r="O1659" s="19" t="str">
        <f>IF(A1659&gt;'PL2'!$C$2+553,IF(A1659='PL2'!$C$2+554,1,O1658+1), "")</f>
        <v/>
      </c>
    </row>
    <row r="1660" spans="1:15" x14ac:dyDescent="0.55000000000000004">
      <c r="A1660">
        <v>1658</v>
      </c>
      <c r="B1660" s="2">
        <v>41480</v>
      </c>
      <c r="C1660">
        <v>5.260000005364418E-2</v>
      </c>
      <c r="D1660">
        <v>212.86900329589841</v>
      </c>
      <c r="E1660">
        <v>3683.780029296875</v>
      </c>
      <c r="F1660" s="20">
        <f t="shared" si="84"/>
        <v>0.91026324518127966</v>
      </c>
      <c r="G1660">
        <v>89.410003662109375</v>
      </c>
      <c r="H1660">
        <v>81.3865966796875</v>
      </c>
      <c r="I1660" s="19">
        <f t="shared" si="85"/>
        <v>329366.78590983897</v>
      </c>
      <c r="K1660" s="70">
        <f t="shared" si="86"/>
        <v>-1</v>
      </c>
      <c r="L1660" s="3">
        <f>IF(AND(O1660&gt;0,O1660&lt;366),+'PL2'!$N$3+1,IF(AND(O1660&gt;365,O1660&lt;731),+'PL2'!$O$3+1,IF(AND(O1660&gt;730,O1660&lt;1096),+'PL2'!$P$3+1,IF(AND(O1660&gt;1095,O1660&lt;1461),+'PL2'!$Q$3+1,IF(AND(O1660&gt;1460,O1660&lt;3000),+'PL2'!$R$3+1,0)))))</f>
        <v>0</v>
      </c>
      <c r="M1660" s="3">
        <f>IF(AND(O1660&gt;0,O1660&lt;366),+'PL2'!$N$2+1,IF(AND(O1660&gt;365,O1660&lt;731),+'PL2'!$O$2+1,IF(AND(O1660&gt;730,O1660&lt;1096),+'PL2'!$P$2+1,IF(AND(O1660&gt;1095,O1660&lt;1461),+'PL2'!$Q$2+1,IF(AND(O1660&gt;1460,O1660&lt;1826),+'PL2'!$R$2+1,IF(AND(O1660&gt;1825,O1660&lt;2190),+'PL2'!$S$2+1,0))))))</f>
        <v>0</v>
      </c>
      <c r="N1660" s="70">
        <f t="shared" si="87"/>
        <v>-1</v>
      </c>
      <c r="O1660" s="19" t="str">
        <f>IF(A1660&gt;'PL2'!$C$2+553,IF(A1660='PL2'!$C$2+554,1,O1659+1), "")</f>
        <v/>
      </c>
    </row>
    <row r="1661" spans="1:15" x14ac:dyDescent="0.55000000000000004">
      <c r="A1661">
        <v>1659</v>
      </c>
      <c r="B1661" s="2">
        <v>41481</v>
      </c>
      <c r="C1661">
        <v>5.260000005364418E-2</v>
      </c>
      <c r="D1661">
        <v>212.86900329589841</v>
      </c>
      <c r="E1661">
        <v>4120.31982421875</v>
      </c>
      <c r="F1661" s="20">
        <f t="shared" si="84"/>
        <v>1.0181323707034682</v>
      </c>
      <c r="G1661">
        <v>90.632499694824219</v>
      </c>
      <c r="H1661">
        <v>92.275901794433594</v>
      </c>
      <c r="I1661" s="19">
        <f t="shared" si="85"/>
        <v>373434.88521108404</v>
      </c>
      <c r="K1661" s="70">
        <f t="shared" si="86"/>
        <v>-1</v>
      </c>
      <c r="L1661" s="3">
        <f>IF(AND(O1661&gt;0,O1661&lt;366),+'PL2'!$N$3+1,IF(AND(O1661&gt;365,O1661&lt;731),+'PL2'!$O$3+1,IF(AND(O1661&gt;730,O1661&lt;1096),+'PL2'!$P$3+1,IF(AND(O1661&gt;1095,O1661&lt;1461),+'PL2'!$Q$3+1,IF(AND(O1661&gt;1460,O1661&lt;3000),+'PL2'!$R$3+1,0)))))</f>
        <v>0</v>
      </c>
      <c r="M1661" s="3">
        <f>IF(AND(O1661&gt;0,O1661&lt;366),+'PL2'!$N$2+1,IF(AND(O1661&gt;365,O1661&lt;731),+'PL2'!$O$2+1,IF(AND(O1661&gt;730,O1661&lt;1096),+'PL2'!$P$2+1,IF(AND(O1661&gt;1095,O1661&lt;1461),+'PL2'!$Q$2+1,IF(AND(O1661&gt;1460,O1661&lt;1826),+'PL2'!$R$2+1,IF(AND(O1661&gt;1825,O1661&lt;2190),+'PL2'!$S$2+1,0))))))</f>
        <v>0</v>
      </c>
      <c r="N1661" s="70">
        <f t="shared" si="87"/>
        <v>-1</v>
      </c>
      <c r="O1661" s="19" t="str">
        <f>IF(A1661&gt;'PL2'!$C$2+553,IF(A1661='PL2'!$C$2+554,1,O1660+1), "")</f>
        <v/>
      </c>
    </row>
    <row r="1662" spans="1:15" x14ac:dyDescent="0.55000000000000004">
      <c r="A1662">
        <v>1660</v>
      </c>
      <c r="B1662" s="2">
        <v>41482</v>
      </c>
      <c r="C1662">
        <v>5.2700001746416092E-2</v>
      </c>
      <c r="D1662">
        <v>256.37600708007813</v>
      </c>
      <c r="E1662">
        <v>4557.14990234375</v>
      </c>
      <c r="F1662" s="20">
        <f t="shared" si="84"/>
        <v>0.93675617522657595</v>
      </c>
      <c r="G1662">
        <v>89.097503662109375</v>
      </c>
      <c r="H1662">
        <v>83.462600708007813</v>
      </c>
      <c r="I1662" s="19">
        <f t="shared" si="85"/>
        <v>406030.68011285365</v>
      </c>
      <c r="K1662" s="70">
        <f t="shared" si="86"/>
        <v>-1</v>
      </c>
      <c r="L1662" s="3">
        <f>IF(AND(O1662&gt;0,O1662&lt;366),+'PL2'!$N$3+1,IF(AND(O1662&gt;365,O1662&lt;731),+'PL2'!$O$3+1,IF(AND(O1662&gt;730,O1662&lt;1096),+'PL2'!$P$3+1,IF(AND(O1662&gt;1095,O1662&lt;1461),+'PL2'!$Q$3+1,IF(AND(O1662&gt;1460,O1662&lt;3000),+'PL2'!$R$3+1,0)))))</f>
        <v>0</v>
      </c>
      <c r="M1662" s="3">
        <f>IF(AND(O1662&gt;0,O1662&lt;366),+'PL2'!$N$2+1,IF(AND(O1662&gt;365,O1662&lt;731),+'PL2'!$O$2+1,IF(AND(O1662&gt;730,O1662&lt;1096),+'PL2'!$P$2+1,IF(AND(O1662&gt;1095,O1662&lt;1461),+'PL2'!$Q$2+1,IF(AND(O1662&gt;1460,O1662&lt;1826),+'PL2'!$R$2+1,IF(AND(O1662&gt;1825,O1662&lt;2190),+'PL2'!$S$2+1,0))))))</f>
        <v>0</v>
      </c>
      <c r="N1662" s="70">
        <f t="shared" si="87"/>
        <v>-1</v>
      </c>
      <c r="O1662" s="19" t="str">
        <f>IF(A1662&gt;'PL2'!$C$2+553,IF(A1662='PL2'!$C$2+554,1,O1661+1), "")</f>
        <v/>
      </c>
    </row>
    <row r="1663" spans="1:15" x14ac:dyDescent="0.55000000000000004">
      <c r="A1663">
        <v>1661</v>
      </c>
      <c r="B1663" s="2">
        <v>41483</v>
      </c>
      <c r="C1663">
        <v>5.2700001746416092E-2</v>
      </c>
      <c r="D1663">
        <v>256.37600708007813</v>
      </c>
      <c r="E1663">
        <v>4223.81982421875</v>
      </c>
      <c r="F1663" s="20">
        <f t="shared" si="84"/>
        <v>0.86823768982152916</v>
      </c>
      <c r="G1663">
        <v>92.099998474121094</v>
      </c>
      <c r="H1663">
        <v>79.964698791503906</v>
      </c>
      <c r="I1663" s="19">
        <f t="shared" si="85"/>
        <v>389013.7993655093</v>
      </c>
      <c r="K1663" s="70">
        <f t="shared" si="86"/>
        <v>-1</v>
      </c>
      <c r="L1663" s="3">
        <f>IF(AND(O1663&gt;0,O1663&lt;366),+'PL2'!$N$3+1,IF(AND(O1663&gt;365,O1663&lt;731),+'PL2'!$O$3+1,IF(AND(O1663&gt;730,O1663&lt;1096),+'PL2'!$P$3+1,IF(AND(O1663&gt;1095,O1663&lt;1461),+'PL2'!$Q$3+1,IF(AND(O1663&gt;1460,O1663&lt;3000),+'PL2'!$R$3+1,0)))))</f>
        <v>0</v>
      </c>
      <c r="M1663" s="3">
        <f>IF(AND(O1663&gt;0,O1663&lt;366),+'PL2'!$N$2+1,IF(AND(O1663&gt;365,O1663&lt;731),+'PL2'!$O$2+1,IF(AND(O1663&gt;730,O1663&lt;1096),+'PL2'!$P$2+1,IF(AND(O1663&gt;1095,O1663&lt;1461),+'PL2'!$Q$2+1,IF(AND(O1663&gt;1460,O1663&lt;1826),+'PL2'!$R$2+1,IF(AND(O1663&gt;1825,O1663&lt;2190),+'PL2'!$S$2+1,0))))))</f>
        <v>0</v>
      </c>
      <c r="N1663" s="70">
        <f t="shared" si="87"/>
        <v>-1</v>
      </c>
      <c r="O1663" s="19" t="str">
        <f>IF(A1663&gt;'PL2'!$C$2+553,IF(A1663='PL2'!$C$2+554,1,O1662+1), "")</f>
        <v/>
      </c>
    </row>
    <row r="1664" spans="1:15" x14ac:dyDescent="0.55000000000000004">
      <c r="A1664">
        <v>1662</v>
      </c>
      <c r="B1664" s="2">
        <v>41484</v>
      </c>
      <c r="C1664">
        <v>5.2700001746416092E-2</v>
      </c>
      <c r="D1664">
        <v>257.92898559570313</v>
      </c>
      <c r="E1664">
        <v>4480.41015625</v>
      </c>
      <c r="F1664" s="20">
        <f t="shared" si="84"/>
        <v>0.9154365590734479</v>
      </c>
      <c r="G1664">
        <v>93.298103332519531</v>
      </c>
      <c r="H1664">
        <v>85.408500671386719</v>
      </c>
      <c r="I1664" s="19">
        <f t="shared" si="85"/>
        <v>418013.76972988248</v>
      </c>
      <c r="K1664" s="70">
        <f t="shared" si="86"/>
        <v>-1</v>
      </c>
      <c r="L1664" s="3">
        <f>IF(AND(O1664&gt;0,O1664&lt;366),+'PL2'!$N$3+1,IF(AND(O1664&gt;365,O1664&lt;731),+'PL2'!$O$3+1,IF(AND(O1664&gt;730,O1664&lt;1096),+'PL2'!$P$3+1,IF(AND(O1664&gt;1095,O1664&lt;1461),+'PL2'!$Q$3+1,IF(AND(O1664&gt;1460,O1664&lt;3000),+'PL2'!$R$3+1,0)))))</f>
        <v>0</v>
      </c>
      <c r="M1664" s="3">
        <f>IF(AND(O1664&gt;0,O1664&lt;366),+'PL2'!$N$2+1,IF(AND(O1664&gt;365,O1664&lt;731),+'PL2'!$O$2+1,IF(AND(O1664&gt;730,O1664&lt;1096),+'PL2'!$P$2+1,IF(AND(O1664&gt;1095,O1664&lt;1461),+'PL2'!$Q$2+1,IF(AND(O1664&gt;1460,O1664&lt;1826),+'PL2'!$R$2+1,IF(AND(O1664&gt;1825,O1664&lt;2190),+'PL2'!$S$2+1,0))))))</f>
        <v>0</v>
      </c>
      <c r="N1664" s="70">
        <f t="shared" si="87"/>
        <v>-1</v>
      </c>
      <c r="O1664" s="19" t="str">
        <f>IF(A1664&gt;'PL2'!$C$2+553,IF(A1664='PL2'!$C$2+554,1,O1663+1), "")</f>
        <v/>
      </c>
    </row>
    <row r="1665" spans="1:15" x14ac:dyDescent="0.55000000000000004">
      <c r="A1665">
        <v>1663</v>
      </c>
      <c r="B1665" s="2">
        <v>41485</v>
      </c>
      <c r="C1665">
        <v>5.2799999713897712E-2</v>
      </c>
      <c r="D1665">
        <v>257.92898559570313</v>
      </c>
      <c r="E1665">
        <v>4962.669921875</v>
      </c>
      <c r="F1665" s="20">
        <f t="shared" si="84"/>
        <v>1.0158957894941372</v>
      </c>
      <c r="G1665">
        <v>96.30999755859375</v>
      </c>
      <c r="H1665">
        <v>97.840896606445313</v>
      </c>
      <c r="I1665" s="19">
        <f t="shared" si="85"/>
        <v>477954.72805988789</v>
      </c>
      <c r="K1665" s="70">
        <f t="shared" si="86"/>
        <v>-1</v>
      </c>
      <c r="L1665" s="3">
        <f>IF(AND(O1665&gt;0,O1665&lt;366),+'PL2'!$N$3+1,IF(AND(O1665&gt;365,O1665&lt;731),+'PL2'!$O$3+1,IF(AND(O1665&gt;730,O1665&lt;1096),+'PL2'!$P$3+1,IF(AND(O1665&gt;1095,O1665&lt;1461),+'PL2'!$Q$3+1,IF(AND(O1665&gt;1460,O1665&lt;3000),+'PL2'!$R$3+1,0)))))</f>
        <v>0</v>
      </c>
      <c r="M1665" s="3">
        <f>IF(AND(O1665&gt;0,O1665&lt;366),+'PL2'!$N$2+1,IF(AND(O1665&gt;365,O1665&lt;731),+'PL2'!$O$2+1,IF(AND(O1665&gt;730,O1665&lt;1096),+'PL2'!$P$2+1,IF(AND(O1665&gt;1095,O1665&lt;1461),+'PL2'!$Q$2+1,IF(AND(O1665&gt;1460,O1665&lt;1826),+'PL2'!$R$2+1,IF(AND(O1665&gt;1825,O1665&lt;2190),+'PL2'!$S$2+1,0))))))</f>
        <v>0</v>
      </c>
      <c r="N1665" s="70">
        <f t="shared" si="87"/>
        <v>-1</v>
      </c>
      <c r="O1665" s="19" t="str">
        <f>IF(A1665&gt;'PL2'!$C$2+553,IF(A1665='PL2'!$C$2+554,1,O1664+1), "")</f>
        <v/>
      </c>
    </row>
    <row r="1666" spans="1:15" x14ac:dyDescent="0.55000000000000004">
      <c r="A1666">
        <v>1664</v>
      </c>
      <c r="B1666" s="2">
        <v>41486</v>
      </c>
      <c r="C1666">
        <v>5.2799999713897712E-2</v>
      </c>
      <c r="D1666">
        <v>309.20498657226563</v>
      </c>
      <c r="E1666">
        <v>4799.25</v>
      </c>
      <c r="F1666" s="20">
        <f t="shared" ref="F1666:F1729" si="88">+(C1666/D1666)*E1666</f>
        <v>0.8195223545261302</v>
      </c>
      <c r="G1666">
        <v>97.915000915527344</v>
      </c>
      <c r="H1666">
        <v>80.243499755859375</v>
      </c>
      <c r="I1666" s="19">
        <f t="shared" ref="I1666:I1729" si="89">+E1666*G1666</f>
        <v>469918.5681438446</v>
      </c>
      <c r="K1666" s="70">
        <f t="shared" si="86"/>
        <v>-1</v>
      </c>
      <c r="L1666" s="3">
        <f>IF(AND(O1666&gt;0,O1666&lt;366),+'PL2'!$N$3+1,IF(AND(O1666&gt;365,O1666&lt;731),+'PL2'!$O$3+1,IF(AND(O1666&gt;730,O1666&lt;1096),+'PL2'!$P$3+1,IF(AND(O1666&gt;1095,O1666&lt;1461),+'PL2'!$Q$3+1,IF(AND(O1666&gt;1460,O1666&lt;3000),+'PL2'!$R$3+1,0)))))</f>
        <v>0</v>
      </c>
      <c r="M1666" s="3">
        <f>IF(AND(O1666&gt;0,O1666&lt;366),+'PL2'!$N$2+1,IF(AND(O1666&gt;365,O1666&lt;731),+'PL2'!$O$2+1,IF(AND(O1666&gt;730,O1666&lt;1096),+'PL2'!$P$2+1,IF(AND(O1666&gt;1095,O1666&lt;1461),+'PL2'!$Q$2+1,IF(AND(O1666&gt;1460,O1666&lt;1826),+'PL2'!$R$2+1,IF(AND(O1666&gt;1825,O1666&lt;2190),+'PL2'!$S$2+1,0))))))</f>
        <v>0</v>
      </c>
      <c r="N1666" s="70">
        <f t="shared" si="87"/>
        <v>-1</v>
      </c>
      <c r="O1666" s="19" t="str">
        <f>IF(A1666&gt;'PL2'!$C$2+553,IF(A1666='PL2'!$C$2+554,1,O1665+1), "")</f>
        <v/>
      </c>
    </row>
    <row r="1667" spans="1:15" x14ac:dyDescent="0.55000000000000004">
      <c r="A1667">
        <v>1665</v>
      </c>
      <c r="B1667" s="2">
        <v>41487</v>
      </c>
      <c r="C1667">
        <v>5.2799999713897712E-2</v>
      </c>
      <c r="D1667">
        <v>309.20498657226563</v>
      </c>
      <c r="E1667">
        <v>4463.33984375</v>
      </c>
      <c r="F1667" s="20">
        <f t="shared" si="88"/>
        <v>0.76216216654691671</v>
      </c>
      <c r="G1667">
        <v>96.417503356933594</v>
      </c>
      <c r="H1667">
        <v>73.485801696777344</v>
      </c>
      <c r="I1667" s="19">
        <f t="shared" si="89"/>
        <v>430344.08436790109</v>
      </c>
      <c r="K1667" s="70">
        <f t="shared" si="86"/>
        <v>-1</v>
      </c>
      <c r="L1667" s="3">
        <f>IF(AND(O1667&gt;0,O1667&lt;366),+'PL2'!$N$3+1,IF(AND(O1667&gt;365,O1667&lt;731),+'PL2'!$O$3+1,IF(AND(O1667&gt;730,O1667&lt;1096),+'PL2'!$P$3+1,IF(AND(O1667&gt;1095,O1667&lt;1461),+'PL2'!$Q$3+1,IF(AND(O1667&gt;1460,O1667&lt;3000),+'PL2'!$R$3+1,0)))))</f>
        <v>0</v>
      </c>
      <c r="M1667" s="3">
        <f>IF(AND(O1667&gt;0,O1667&lt;366),+'PL2'!$N$2+1,IF(AND(O1667&gt;365,O1667&lt;731),+'PL2'!$O$2+1,IF(AND(O1667&gt;730,O1667&lt;1096),+'PL2'!$P$2+1,IF(AND(O1667&gt;1095,O1667&lt;1461),+'PL2'!$Q$2+1,IF(AND(O1667&gt;1460,O1667&lt;1826),+'PL2'!$R$2+1,IF(AND(O1667&gt;1825,O1667&lt;2190),+'PL2'!$S$2+1,0))))))</f>
        <v>0</v>
      </c>
      <c r="N1667" s="70">
        <f t="shared" si="87"/>
        <v>-1</v>
      </c>
      <c r="O1667" s="19" t="str">
        <f>IF(A1667&gt;'PL2'!$C$2+553,IF(A1667='PL2'!$C$2+554,1,O1666+1), "")</f>
        <v/>
      </c>
    </row>
    <row r="1668" spans="1:15" x14ac:dyDescent="0.55000000000000004">
      <c r="A1668">
        <v>1666</v>
      </c>
      <c r="B1668" s="2">
        <v>41488</v>
      </c>
      <c r="C1668">
        <v>5.2900001406669617E-2</v>
      </c>
      <c r="D1668">
        <v>295.22000122070313</v>
      </c>
      <c r="E1668">
        <v>4829.1298828125</v>
      </c>
      <c r="F1668" s="20">
        <f t="shared" si="88"/>
        <v>0.86532408555473106</v>
      </c>
      <c r="G1668">
        <v>97.239997863769531</v>
      </c>
      <c r="H1668">
        <v>84.144096374511719</v>
      </c>
      <c r="I1668" s="19">
        <f t="shared" si="89"/>
        <v>469584.57948855311</v>
      </c>
      <c r="K1668" s="70">
        <f t="shared" si="86"/>
        <v>-1</v>
      </c>
      <c r="L1668" s="3">
        <f>IF(AND(O1668&gt;0,O1668&lt;366),+'PL2'!$N$3+1,IF(AND(O1668&gt;365,O1668&lt;731),+'PL2'!$O$3+1,IF(AND(O1668&gt;730,O1668&lt;1096),+'PL2'!$P$3+1,IF(AND(O1668&gt;1095,O1668&lt;1461),+'PL2'!$Q$3+1,IF(AND(O1668&gt;1460,O1668&lt;3000),+'PL2'!$R$3+1,0)))))</f>
        <v>0</v>
      </c>
      <c r="M1668" s="3">
        <f>IF(AND(O1668&gt;0,O1668&lt;366),+'PL2'!$N$2+1,IF(AND(O1668&gt;365,O1668&lt;731),+'PL2'!$O$2+1,IF(AND(O1668&gt;730,O1668&lt;1096),+'PL2'!$P$2+1,IF(AND(O1668&gt;1095,O1668&lt;1461),+'PL2'!$Q$2+1,IF(AND(O1668&gt;1460,O1668&lt;1826),+'PL2'!$R$2+1,IF(AND(O1668&gt;1825,O1668&lt;2190),+'PL2'!$S$2+1,0))))))</f>
        <v>0</v>
      </c>
      <c r="N1668" s="70">
        <f t="shared" si="87"/>
        <v>-1</v>
      </c>
      <c r="O1668" s="19" t="str">
        <f>IF(A1668&gt;'PL2'!$C$2+553,IF(A1668='PL2'!$C$2+554,1,O1667+1), "")</f>
        <v/>
      </c>
    </row>
    <row r="1669" spans="1:15" x14ac:dyDescent="0.55000000000000004">
      <c r="A1669">
        <v>1667</v>
      </c>
      <c r="B1669" s="2">
        <v>41489</v>
      </c>
      <c r="C1669">
        <v>5.2900001406669617E-2</v>
      </c>
      <c r="D1669">
        <v>295.22000122070313</v>
      </c>
      <c r="E1669">
        <v>4276.43994140625</v>
      </c>
      <c r="F1669" s="20">
        <f t="shared" si="88"/>
        <v>0.76628845600067075</v>
      </c>
      <c r="G1669">
        <v>96.660003662109375</v>
      </c>
      <c r="H1669">
        <v>74.06939697265625</v>
      </c>
      <c r="I1669" s="19">
        <f t="shared" si="89"/>
        <v>413360.70039711893</v>
      </c>
      <c r="K1669" s="70">
        <f t="shared" si="86"/>
        <v>-1</v>
      </c>
      <c r="L1669" s="3">
        <f>IF(AND(O1669&gt;0,O1669&lt;366),+'PL2'!$N$3+1,IF(AND(O1669&gt;365,O1669&lt;731),+'PL2'!$O$3+1,IF(AND(O1669&gt;730,O1669&lt;1096),+'PL2'!$P$3+1,IF(AND(O1669&gt;1095,O1669&lt;1461),+'PL2'!$Q$3+1,IF(AND(O1669&gt;1460,O1669&lt;3000),+'PL2'!$R$3+1,0)))))</f>
        <v>0</v>
      </c>
      <c r="M1669" s="3">
        <f>IF(AND(O1669&gt;0,O1669&lt;366),+'PL2'!$N$2+1,IF(AND(O1669&gt;365,O1669&lt;731),+'PL2'!$O$2+1,IF(AND(O1669&gt;730,O1669&lt;1096),+'PL2'!$P$2+1,IF(AND(O1669&gt;1095,O1669&lt;1461),+'PL2'!$Q$2+1,IF(AND(O1669&gt;1460,O1669&lt;1826),+'PL2'!$R$2+1,IF(AND(O1669&gt;1825,O1669&lt;2190),+'PL2'!$S$2+1,0))))))</f>
        <v>0</v>
      </c>
      <c r="N1669" s="70">
        <f t="shared" si="87"/>
        <v>-1</v>
      </c>
      <c r="O1669" s="19" t="str">
        <f>IF(A1669&gt;'PL2'!$C$2+553,IF(A1669='PL2'!$C$2+554,1,O1668+1), "")</f>
        <v/>
      </c>
    </row>
    <row r="1670" spans="1:15" x14ac:dyDescent="0.55000000000000004">
      <c r="A1670">
        <v>1668</v>
      </c>
      <c r="B1670" s="2">
        <v>41490</v>
      </c>
      <c r="C1670">
        <v>5.2900001406669617E-2</v>
      </c>
      <c r="D1670">
        <v>317.85598754882813</v>
      </c>
      <c r="E1670">
        <v>4506.509765625</v>
      </c>
      <c r="F1670" s="20">
        <f t="shared" si="88"/>
        <v>0.75000749483793006</v>
      </c>
      <c r="G1670">
        <v>96.599998474121094</v>
      </c>
      <c r="H1670">
        <v>72.450698852539063</v>
      </c>
      <c r="I1670" s="19">
        <f t="shared" si="89"/>
        <v>435328.83648298681</v>
      </c>
      <c r="K1670" s="70">
        <f t="shared" si="86"/>
        <v>-1</v>
      </c>
      <c r="L1670" s="3">
        <f>IF(AND(O1670&gt;0,O1670&lt;366),+'PL2'!$N$3+1,IF(AND(O1670&gt;365,O1670&lt;731),+'PL2'!$O$3+1,IF(AND(O1670&gt;730,O1670&lt;1096),+'PL2'!$P$3+1,IF(AND(O1670&gt;1095,O1670&lt;1461),+'PL2'!$Q$3+1,IF(AND(O1670&gt;1460,O1670&lt;3000),+'PL2'!$R$3+1,0)))))</f>
        <v>0</v>
      </c>
      <c r="M1670" s="3">
        <f>IF(AND(O1670&gt;0,O1670&lt;366),+'PL2'!$N$2+1,IF(AND(O1670&gt;365,O1670&lt;731),+'PL2'!$O$2+1,IF(AND(O1670&gt;730,O1670&lt;1096),+'PL2'!$P$2+1,IF(AND(O1670&gt;1095,O1670&lt;1461),+'PL2'!$Q$2+1,IF(AND(O1670&gt;1460,O1670&lt;1826),+'PL2'!$R$2+1,IF(AND(O1670&gt;1825,O1670&lt;2190),+'PL2'!$S$2+1,0))))))</f>
        <v>0</v>
      </c>
      <c r="N1670" s="70">
        <f t="shared" si="87"/>
        <v>-1</v>
      </c>
      <c r="O1670" s="19" t="str">
        <f>IF(A1670&gt;'PL2'!$C$2+553,IF(A1670='PL2'!$C$2+554,1,O1669+1), "")</f>
        <v/>
      </c>
    </row>
    <row r="1671" spans="1:15" x14ac:dyDescent="0.55000000000000004">
      <c r="A1671">
        <v>1669</v>
      </c>
      <c r="B1671" s="2">
        <v>41491</v>
      </c>
      <c r="C1671">
        <v>5.299999937415123E-2</v>
      </c>
      <c r="D1671">
        <v>317.85598754882813</v>
      </c>
      <c r="E1671">
        <v>4752.85009765625</v>
      </c>
      <c r="F1671" s="20">
        <f t="shared" si="88"/>
        <v>0.79250057280270536</v>
      </c>
      <c r="G1671">
        <v>96.919998168945313</v>
      </c>
      <c r="H1671">
        <v>76.809196472167969</v>
      </c>
      <c r="I1671" s="19">
        <f t="shared" si="89"/>
        <v>460646.2227621153</v>
      </c>
      <c r="K1671" s="70">
        <f t="shared" si="86"/>
        <v>-1</v>
      </c>
      <c r="L1671" s="3">
        <f>IF(AND(O1671&gt;0,O1671&lt;366),+'PL2'!$N$3+1,IF(AND(O1671&gt;365,O1671&lt;731),+'PL2'!$O$3+1,IF(AND(O1671&gt;730,O1671&lt;1096),+'PL2'!$P$3+1,IF(AND(O1671&gt;1095,O1671&lt;1461),+'PL2'!$Q$3+1,IF(AND(O1671&gt;1460,O1671&lt;3000),+'PL2'!$R$3+1,0)))))</f>
        <v>0</v>
      </c>
      <c r="M1671" s="3">
        <f>IF(AND(O1671&gt;0,O1671&lt;366),+'PL2'!$N$2+1,IF(AND(O1671&gt;365,O1671&lt;731),+'PL2'!$O$2+1,IF(AND(O1671&gt;730,O1671&lt;1096),+'PL2'!$P$2+1,IF(AND(O1671&gt;1095,O1671&lt;1461),+'PL2'!$Q$2+1,IF(AND(O1671&gt;1460,O1671&lt;1826),+'PL2'!$R$2+1,IF(AND(O1671&gt;1825,O1671&lt;2190),+'PL2'!$S$2+1,0))))))</f>
        <v>0</v>
      </c>
      <c r="N1671" s="70">
        <f t="shared" si="87"/>
        <v>-1</v>
      </c>
      <c r="O1671" s="19" t="str">
        <f>IF(A1671&gt;'PL2'!$C$2+553,IF(A1671='PL2'!$C$2+554,1,O1670+1), "")</f>
        <v/>
      </c>
    </row>
    <row r="1672" spans="1:15" x14ac:dyDescent="0.55000000000000004">
      <c r="A1672">
        <v>1670</v>
      </c>
      <c r="B1672" s="2">
        <v>41492</v>
      </c>
      <c r="C1672">
        <v>5.299999937415123E-2</v>
      </c>
      <c r="D1672">
        <v>351.31399536132813</v>
      </c>
      <c r="E1672">
        <v>4791.68017578125</v>
      </c>
      <c r="F1672" s="20">
        <f t="shared" si="88"/>
        <v>0.72288337404930603</v>
      </c>
      <c r="G1672">
        <v>97.133102416992188</v>
      </c>
      <c r="H1672">
        <v>70.215896606445313</v>
      </c>
      <c r="I1672" s="19">
        <f t="shared" si="89"/>
        <v>465430.76126363128</v>
      </c>
      <c r="K1672" s="70">
        <f t="shared" si="86"/>
        <v>-1</v>
      </c>
      <c r="L1672" s="3">
        <f>IF(AND(O1672&gt;0,O1672&lt;366),+'PL2'!$N$3+1,IF(AND(O1672&gt;365,O1672&lt;731),+'PL2'!$O$3+1,IF(AND(O1672&gt;730,O1672&lt;1096),+'PL2'!$P$3+1,IF(AND(O1672&gt;1095,O1672&lt;1461),+'PL2'!$Q$3+1,IF(AND(O1672&gt;1460,O1672&lt;3000),+'PL2'!$R$3+1,0)))))</f>
        <v>0</v>
      </c>
      <c r="M1672" s="3">
        <f>IF(AND(O1672&gt;0,O1672&lt;366),+'PL2'!$N$2+1,IF(AND(O1672&gt;365,O1672&lt;731),+'PL2'!$O$2+1,IF(AND(O1672&gt;730,O1672&lt;1096),+'PL2'!$P$2+1,IF(AND(O1672&gt;1095,O1672&lt;1461),+'PL2'!$Q$2+1,IF(AND(O1672&gt;1460,O1672&lt;1826),+'PL2'!$R$2+1,IF(AND(O1672&gt;1825,O1672&lt;2190),+'PL2'!$S$2+1,0))))))</f>
        <v>0</v>
      </c>
      <c r="N1672" s="70">
        <f t="shared" si="87"/>
        <v>-1</v>
      </c>
      <c r="O1672" s="19" t="str">
        <f>IF(A1672&gt;'PL2'!$C$2+553,IF(A1672='PL2'!$C$2+554,1,O1671+1), "")</f>
        <v/>
      </c>
    </row>
    <row r="1673" spans="1:15" x14ac:dyDescent="0.55000000000000004">
      <c r="A1673">
        <v>1671</v>
      </c>
      <c r="B1673" s="2">
        <v>41493</v>
      </c>
      <c r="C1673">
        <v>5.299999937415123E-2</v>
      </c>
      <c r="D1673">
        <v>351.31399536132813</v>
      </c>
      <c r="E1673">
        <v>4681.56005859375</v>
      </c>
      <c r="F1673" s="20">
        <f t="shared" si="88"/>
        <v>0.7062704118016272</v>
      </c>
      <c r="G1673">
        <v>96.919998168945313</v>
      </c>
      <c r="H1673">
        <v>68.451698303222656</v>
      </c>
      <c r="I1673" s="19">
        <f t="shared" si="89"/>
        <v>453736.79230671376</v>
      </c>
      <c r="K1673" s="70">
        <f t="shared" si="86"/>
        <v>-1</v>
      </c>
      <c r="L1673" s="3">
        <f>IF(AND(O1673&gt;0,O1673&lt;366),+'PL2'!$N$3+1,IF(AND(O1673&gt;365,O1673&lt;731),+'PL2'!$O$3+1,IF(AND(O1673&gt;730,O1673&lt;1096),+'PL2'!$P$3+1,IF(AND(O1673&gt;1095,O1673&lt;1461),+'PL2'!$Q$3+1,IF(AND(O1673&gt;1460,O1673&lt;3000),+'PL2'!$R$3+1,0)))))</f>
        <v>0</v>
      </c>
      <c r="M1673" s="3">
        <f>IF(AND(O1673&gt;0,O1673&lt;366),+'PL2'!$N$2+1,IF(AND(O1673&gt;365,O1673&lt;731),+'PL2'!$O$2+1,IF(AND(O1673&gt;730,O1673&lt;1096),+'PL2'!$P$2+1,IF(AND(O1673&gt;1095,O1673&lt;1461),+'PL2'!$Q$2+1,IF(AND(O1673&gt;1460,O1673&lt;1826),+'PL2'!$R$2+1,IF(AND(O1673&gt;1825,O1673&lt;2190),+'PL2'!$S$2+1,0))))))</f>
        <v>0</v>
      </c>
      <c r="N1673" s="70">
        <f t="shared" si="87"/>
        <v>-1</v>
      </c>
      <c r="O1673" s="19" t="str">
        <f>IF(A1673&gt;'PL2'!$C$2+553,IF(A1673='PL2'!$C$2+554,1,O1672+1), "")</f>
        <v/>
      </c>
    </row>
    <row r="1674" spans="1:15" x14ac:dyDescent="0.55000000000000004">
      <c r="A1674">
        <v>1672</v>
      </c>
      <c r="B1674" s="2">
        <v>41494</v>
      </c>
      <c r="C1674">
        <v>5.3100001066923141E-2</v>
      </c>
      <c r="D1674">
        <v>375.47900390625</v>
      </c>
      <c r="E1674">
        <v>5174.10986328125</v>
      </c>
      <c r="F1674" s="20">
        <f t="shared" si="88"/>
        <v>0.73171931426879622</v>
      </c>
      <c r="G1674">
        <v>94.775001525878906</v>
      </c>
      <c r="H1674">
        <v>69.348701477050781</v>
      </c>
      <c r="I1674" s="19">
        <f t="shared" si="89"/>
        <v>490376.27018754557</v>
      </c>
      <c r="K1674" s="70">
        <f t="shared" si="86"/>
        <v>-1</v>
      </c>
      <c r="L1674" s="3">
        <f>IF(AND(O1674&gt;0,O1674&lt;366),+'PL2'!$N$3+1,IF(AND(O1674&gt;365,O1674&lt;731),+'PL2'!$O$3+1,IF(AND(O1674&gt;730,O1674&lt;1096),+'PL2'!$P$3+1,IF(AND(O1674&gt;1095,O1674&lt;1461),+'PL2'!$Q$3+1,IF(AND(O1674&gt;1460,O1674&lt;3000),+'PL2'!$R$3+1,0)))))</f>
        <v>0</v>
      </c>
      <c r="M1674" s="3">
        <f>IF(AND(O1674&gt;0,O1674&lt;366),+'PL2'!$N$2+1,IF(AND(O1674&gt;365,O1674&lt;731),+'PL2'!$O$2+1,IF(AND(O1674&gt;730,O1674&lt;1096),+'PL2'!$P$2+1,IF(AND(O1674&gt;1095,O1674&lt;1461),+'PL2'!$Q$2+1,IF(AND(O1674&gt;1460,O1674&lt;1826),+'PL2'!$R$2+1,IF(AND(O1674&gt;1825,O1674&lt;2190),+'PL2'!$S$2+1,0))))))</f>
        <v>0</v>
      </c>
      <c r="N1674" s="70">
        <f t="shared" si="87"/>
        <v>-1</v>
      </c>
      <c r="O1674" s="19" t="str">
        <f>IF(A1674&gt;'PL2'!$C$2+553,IF(A1674='PL2'!$C$2+554,1,O1673+1), "")</f>
        <v/>
      </c>
    </row>
    <row r="1675" spans="1:15" x14ac:dyDescent="0.55000000000000004">
      <c r="A1675">
        <v>1673</v>
      </c>
      <c r="B1675" s="2">
        <v>41495</v>
      </c>
      <c r="C1675">
        <v>5.3100001066923141E-2</v>
      </c>
      <c r="D1675">
        <v>375.47900390625</v>
      </c>
      <c r="E1675">
        <v>4918.89013671875</v>
      </c>
      <c r="F1675" s="20">
        <f t="shared" si="88"/>
        <v>0.69562630344321008</v>
      </c>
      <c r="G1675">
        <v>93.360000610351563</v>
      </c>
      <c r="H1675">
        <v>64.943702697753906</v>
      </c>
      <c r="I1675" s="19">
        <f t="shared" si="89"/>
        <v>459227.58616631478</v>
      </c>
      <c r="K1675" s="70">
        <f t="shared" si="86"/>
        <v>-1</v>
      </c>
      <c r="L1675" s="3">
        <f>IF(AND(O1675&gt;0,O1675&lt;366),+'PL2'!$N$3+1,IF(AND(O1675&gt;365,O1675&lt;731),+'PL2'!$O$3+1,IF(AND(O1675&gt;730,O1675&lt;1096),+'PL2'!$P$3+1,IF(AND(O1675&gt;1095,O1675&lt;1461),+'PL2'!$Q$3+1,IF(AND(O1675&gt;1460,O1675&lt;3000),+'PL2'!$R$3+1,0)))))</f>
        <v>0</v>
      </c>
      <c r="M1675" s="3">
        <f>IF(AND(O1675&gt;0,O1675&lt;366),+'PL2'!$N$2+1,IF(AND(O1675&gt;365,O1675&lt;731),+'PL2'!$O$2+1,IF(AND(O1675&gt;730,O1675&lt;1096),+'PL2'!$P$2+1,IF(AND(O1675&gt;1095,O1675&lt;1461),+'PL2'!$Q$2+1,IF(AND(O1675&gt;1460,O1675&lt;1826),+'PL2'!$R$2+1,IF(AND(O1675&gt;1825,O1675&lt;2190),+'PL2'!$S$2+1,0))))))</f>
        <v>0</v>
      </c>
      <c r="N1675" s="70">
        <f t="shared" si="87"/>
        <v>-1</v>
      </c>
      <c r="O1675" s="19" t="str">
        <f>IF(A1675&gt;'PL2'!$C$2+553,IF(A1675='PL2'!$C$2+554,1,O1674+1), "")</f>
        <v/>
      </c>
    </row>
    <row r="1676" spans="1:15" x14ac:dyDescent="0.55000000000000004">
      <c r="A1676">
        <v>1674</v>
      </c>
      <c r="B1676" s="2">
        <v>41496</v>
      </c>
      <c r="C1676">
        <v>5.3100001066923141E-2</v>
      </c>
      <c r="D1676">
        <v>369.90200805664063</v>
      </c>
      <c r="E1676">
        <v>5279.64990234375</v>
      </c>
      <c r="F1676" s="20">
        <f t="shared" si="88"/>
        <v>0.75790184789833792</v>
      </c>
      <c r="G1676">
        <v>93.287498474121094</v>
      </c>
      <c r="H1676">
        <v>70.702796936035156</v>
      </c>
      <c r="I1676" s="19">
        <f t="shared" si="89"/>
        <v>492525.33220878616</v>
      </c>
      <c r="K1676" s="70">
        <f t="shared" si="86"/>
        <v>-1</v>
      </c>
      <c r="L1676" s="3">
        <f>IF(AND(O1676&gt;0,O1676&lt;366),+'PL2'!$N$3+1,IF(AND(O1676&gt;365,O1676&lt;731),+'PL2'!$O$3+1,IF(AND(O1676&gt;730,O1676&lt;1096),+'PL2'!$P$3+1,IF(AND(O1676&gt;1095,O1676&lt;1461),+'PL2'!$Q$3+1,IF(AND(O1676&gt;1460,O1676&lt;3000),+'PL2'!$R$3+1,0)))))</f>
        <v>0</v>
      </c>
      <c r="M1676" s="3">
        <f>IF(AND(O1676&gt;0,O1676&lt;366),+'PL2'!$N$2+1,IF(AND(O1676&gt;365,O1676&lt;731),+'PL2'!$O$2+1,IF(AND(O1676&gt;730,O1676&lt;1096),+'PL2'!$P$2+1,IF(AND(O1676&gt;1095,O1676&lt;1461),+'PL2'!$Q$2+1,IF(AND(O1676&gt;1460,O1676&lt;1826),+'PL2'!$R$2+1,IF(AND(O1676&gt;1825,O1676&lt;2190),+'PL2'!$S$2+1,0))))))</f>
        <v>0</v>
      </c>
      <c r="N1676" s="70">
        <f t="shared" si="87"/>
        <v>-1</v>
      </c>
      <c r="O1676" s="19" t="str">
        <f>IF(A1676&gt;'PL2'!$C$2+553,IF(A1676='PL2'!$C$2+554,1,O1675+1), "")</f>
        <v/>
      </c>
    </row>
    <row r="1677" spans="1:15" x14ac:dyDescent="0.55000000000000004">
      <c r="A1677">
        <v>1675</v>
      </c>
      <c r="B1677" s="2">
        <v>41497</v>
      </c>
      <c r="C1677">
        <v>5.3199999034404748E-2</v>
      </c>
      <c r="D1677">
        <v>369.90200805664063</v>
      </c>
      <c r="E1677">
        <v>5432.83984375</v>
      </c>
      <c r="F1677" s="20">
        <f t="shared" si="88"/>
        <v>0.78136119336048282</v>
      </c>
      <c r="G1677">
        <v>94.162498474121094</v>
      </c>
      <c r="H1677">
        <v>73.574897766113281</v>
      </c>
      <c r="I1677" s="19">
        <f t="shared" si="89"/>
        <v>511569.77349725366</v>
      </c>
      <c r="K1677" s="70">
        <f t="shared" si="86"/>
        <v>-1</v>
      </c>
      <c r="L1677" s="3">
        <f>IF(AND(O1677&gt;0,O1677&lt;366),+'PL2'!$N$3+1,IF(AND(O1677&gt;365,O1677&lt;731),+'PL2'!$O$3+1,IF(AND(O1677&gt;730,O1677&lt;1096),+'PL2'!$P$3+1,IF(AND(O1677&gt;1095,O1677&lt;1461),+'PL2'!$Q$3+1,IF(AND(O1677&gt;1460,O1677&lt;3000),+'PL2'!$R$3+1,0)))))</f>
        <v>0</v>
      </c>
      <c r="M1677" s="3">
        <f>IF(AND(O1677&gt;0,O1677&lt;366),+'PL2'!$N$2+1,IF(AND(O1677&gt;365,O1677&lt;731),+'PL2'!$O$2+1,IF(AND(O1677&gt;730,O1677&lt;1096),+'PL2'!$P$2+1,IF(AND(O1677&gt;1095,O1677&lt;1461),+'PL2'!$Q$2+1,IF(AND(O1677&gt;1460,O1677&lt;1826),+'PL2'!$R$2+1,IF(AND(O1677&gt;1825,O1677&lt;2190),+'PL2'!$S$2+1,0))))))</f>
        <v>0</v>
      </c>
      <c r="N1677" s="70">
        <f t="shared" si="87"/>
        <v>-1</v>
      </c>
      <c r="O1677" s="19" t="str">
        <f>IF(A1677&gt;'PL2'!$C$2+553,IF(A1677='PL2'!$C$2+554,1,O1676+1), "")</f>
        <v/>
      </c>
    </row>
    <row r="1678" spans="1:15" x14ac:dyDescent="0.55000000000000004">
      <c r="A1678">
        <v>1676</v>
      </c>
      <c r="B1678" s="2">
        <v>41498</v>
      </c>
      <c r="C1678">
        <v>5.3199999034404748E-2</v>
      </c>
      <c r="D1678">
        <v>425.66598510742188</v>
      </c>
      <c r="E1678">
        <v>5425.3701171875</v>
      </c>
      <c r="F1678" s="20">
        <f t="shared" si="88"/>
        <v>0.67806612483453244</v>
      </c>
      <c r="G1678">
        <v>95.084999084472656</v>
      </c>
      <c r="H1678">
        <v>64.473899841308594</v>
      </c>
      <c r="I1678" s="19">
        <f t="shared" si="89"/>
        <v>515871.31262569875</v>
      </c>
      <c r="K1678" s="70">
        <f t="shared" si="86"/>
        <v>-1</v>
      </c>
      <c r="L1678" s="3">
        <f>IF(AND(O1678&gt;0,O1678&lt;366),+'PL2'!$N$3+1,IF(AND(O1678&gt;365,O1678&lt;731),+'PL2'!$O$3+1,IF(AND(O1678&gt;730,O1678&lt;1096),+'PL2'!$P$3+1,IF(AND(O1678&gt;1095,O1678&lt;1461),+'PL2'!$Q$3+1,IF(AND(O1678&gt;1460,O1678&lt;3000),+'PL2'!$R$3+1,0)))))</f>
        <v>0</v>
      </c>
      <c r="M1678" s="3">
        <f>IF(AND(O1678&gt;0,O1678&lt;366),+'PL2'!$N$2+1,IF(AND(O1678&gt;365,O1678&lt;731),+'PL2'!$O$2+1,IF(AND(O1678&gt;730,O1678&lt;1096),+'PL2'!$P$2+1,IF(AND(O1678&gt;1095,O1678&lt;1461),+'PL2'!$Q$2+1,IF(AND(O1678&gt;1460,O1678&lt;1826),+'PL2'!$R$2+1,IF(AND(O1678&gt;1825,O1678&lt;2190),+'PL2'!$S$2+1,0))))))</f>
        <v>0</v>
      </c>
      <c r="N1678" s="70">
        <f t="shared" si="87"/>
        <v>-1</v>
      </c>
      <c r="O1678" s="19" t="str">
        <f>IF(A1678&gt;'PL2'!$C$2+553,IF(A1678='PL2'!$C$2+554,1,O1677+1), "")</f>
        <v/>
      </c>
    </row>
    <row r="1679" spans="1:15" x14ac:dyDescent="0.55000000000000004">
      <c r="A1679">
        <v>1677</v>
      </c>
      <c r="B1679" s="2">
        <v>41499</v>
      </c>
      <c r="C1679">
        <v>5.3199999034404748E-2</v>
      </c>
      <c r="D1679">
        <v>425.66598510742188</v>
      </c>
      <c r="E1679">
        <v>4604.75</v>
      </c>
      <c r="F1679" s="20">
        <f t="shared" si="88"/>
        <v>0.57550451322027407</v>
      </c>
      <c r="G1679">
        <v>97.902099609375</v>
      </c>
      <c r="H1679">
        <v>56.343101501464837</v>
      </c>
      <c r="I1679" s="19">
        <f t="shared" si="89"/>
        <v>450814.69317626953</v>
      </c>
      <c r="K1679" s="70">
        <f t="shared" si="86"/>
        <v>-1</v>
      </c>
      <c r="L1679" s="3">
        <f>IF(AND(O1679&gt;0,O1679&lt;366),+'PL2'!$N$3+1,IF(AND(O1679&gt;365,O1679&lt;731),+'PL2'!$O$3+1,IF(AND(O1679&gt;730,O1679&lt;1096),+'PL2'!$P$3+1,IF(AND(O1679&gt;1095,O1679&lt;1461),+'PL2'!$Q$3+1,IF(AND(O1679&gt;1460,O1679&lt;3000),+'PL2'!$R$3+1,0)))))</f>
        <v>0</v>
      </c>
      <c r="M1679" s="3">
        <f>IF(AND(O1679&gt;0,O1679&lt;366),+'PL2'!$N$2+1,IF(AND(O1679&gt;365,O1679&lt;731),+'PL2'!$O$2+1,IF(AND(O1679&gt;730,O1679&lt;1096),+'PL2'!$P$2+1,IF(AND(O1679&gt;1095,O1679&lt;1461),+'PL2'!$Q$2+1,IF(AND(O1679&gt;1460,O1679&lt;1826),+'PL2'!$R$2+1,IF(AND(O1679&gt;1825,O1679&lt;2190),+'PL2'!$S$2+1,0))))))</f>
        <v>0</v>
      </c>
      <c r="N1679" s="70">
        <f t="shared" si="87"/>
        <v>-1</v>
      </c>
      <c r="O1679" s="19" t="str">
        <f>IF(A1679&gt;'PL2'!$C$2+553,IF(A1679='PL2'!$C$2+554,1,O1678+1), "")</f>
        <v/>
      </c>
    </row>
    <row r="1680" spans="1:15" x14ac:dyDescent="0.55000000000000004">
      <c r="A1680">
        <v>1678</v>
      </c>
      <c r="B1680" s="2">
        <v>41500</v>
      </c>
      <c r="C1680">
        <v>5.3300000727176673E-2</v>
      </c>
      <c r="D1680">
        <v>388.97299194335938</v>
      </c>
      <c r="E1680">
        <v>4244.2099609375</v>
      </c>
      <c r="F1680" s="20">
        <f t="shared" si="88"/>
        <v>0.5815735248713616</v>
      </c>
      <c r="G1680">
        <v>97.959999084472656</v>
      </c>
      <c r="H1680">
        <v>56.970901489257813</v>
      </c>
      <c r="I1680" s="19">
        <f t="shared" si="89"/>
        <v>415762.80388774723</v>
      </c>
      <c r="K1680" s="70">
        <f t="shared" si="86"/>
        <v>-1</v>
      </c>
      <c r="L1680" s="3">
        <f>IF(AND(O1680&gt;0,O1680&lt;366),+'PL2'!$N$3+1,IF(AND(O1680&gt;365,O1680&lt;731),+'PL2'!$O$3+1,IF(AND(O1680&gt;730,O1680&lt;1096),+'PL2'!$P$3+1,IF(AND(O1680&gt;1095,O1680&lt;1461),+'PL2'!$Q$3+1,IF(AND(O1680&gt;1460,O1680&lt;3000),+'PL2'!$R$3+1,0)))))</f>
        <v>0</v>
      </c>
      <c r="M1680" s="3">
        <f>IF(AND(O1680&gt;0,O1680&lt;366),+'PL2'!$N$2+1,IF(AND(O1680&gt;365,O1680&lt;731),+'PL2'!$O$2+1,IF(AND(O1680&gt;730,O1680&lt;1096),+'PL2'!$P$2+1,IF(AND(O1680&gt;1095,O1680&lt;1461),+'PL2'!$Q$2+1,IF(AND(O1680&gt;1460,O1680&lt;1826),+'PL2'!$R$2+1,IF(AND(O1680&gt;1825,O1680&lt;2190),+'PL2'!$S$2+1,0))))))</f>
        <v>0</v>
      </c>
      <c r="N1680" s="70">
        <f t="shared" si="87"/>
        <v>-1</v>
      </c>
      <c r="O1680" s="19" t="str">
        <f>IF(A1680&gt;'PL2'!$C$2+553,IF(A1680='PL2'!$C$2+554,1,O1679+1), "")</f>
        <v/>
      </c>
    </row>
    <row r="1681" spans="1:15" x14ac:dyDescent="0.55000000000000004">
      <c r="A1681">
        <v>1679</v>
      </c>
      <c r="B1681" s="2">
        <v>41501</v>
      </c>
      <c r="C1681">
        <v>5.3300000727176673E-2</v>
      </c>
      <c r="D1681">
        <v>388.97299194335938</v>
      </c>
      <c r="E1681">
        <v>4313.2998046875</v>
      </c>
      <c r="F1681" s="20">
        <f t="shared" si="88"/>
        <v>0.59104073415938263</v>
      </c>
      <c r="G1681">
        <v>97.544998168945313</v>
      </c>
      <c r="H1681">
        <v>57.653099060058587</v>
      </c>
      <c r="I1681" s="19">
        <f t="shared" si="89"/>
        <v>420740.82155035436</v>
      </c>
      <c r="K1681" s="70">
        <f t="shared" si="86"/>
        <v>-1</v>
      </c>
      <c r="L1681" s="3">
        <f>IF(AND(O1681&gt;0,O1681&lt;366),+'PL2'!$N$3+1,IF(AND(O1681&gt;365,O1681&lt;731),+'PL2'!$O$3+1,IF(AND(O1681&gt;730,O1681&lt;1096),+'PL2'!$P$3+1,IF(AND(O1681&gt;1095,O1681&lt;1461),+'PL2'!$Q$3+1,IF(AND(O1681&gt;1460,O1681&lt;3000),+'PL2'!$R$3+1,0)))))</f>
        <v>0</v>
      </c>
      <c r="M1681" s="3">
        <f>IF(AND(O1681&gt;0,O1681&lt;366),+'PL2'!$N$2+1,IF(AND(O1681&gt;365,O1681&lt;731),+'PL2'!$O$2+1,IF(AND(O1681&gt;730,O1681&lt;1096),+'PL2'!$P$2+1,IF(AND(O1681&gt;1095,O1681&lt;1461),+'PL2'!$Q$2+1,IF(AND(O1681&gt;1460,O1681&lt;1826),+'PL2'!$R$2+1,IF(AND(O1681&gt;1825,O1681&lt;2190),+'PL2'!$S$2+1,0))))))</f>
        <v>0</v>
      </c>
      <c r="N1681" s="70">
        <f t="shared" si="87"/>
        <v>-1</v>
      </c>
      <c r="O1681" s="19" t="str">
        <f>IF(A1681&gt;'PL2'!$C$2+553,IF(A1681='PL2'!$C$2+554,1,O1680+1), "")</f>
        <v/>
      </c>
    </row>
    <row r="1682" spans="1:15" x14ac:dyDescent="0.55000000000000004">
      <c r="A1682">
        <v>1680</v>
      </c>
      <c r="B1682" s="2">
        <v>41502</v>
      </c>
      <c r="C1682">
        <v>5.3300000727176673E-2</v>
      </c>
      <c r="D1682">
        <v>434.43701171875</v>
      </c>
      <c r="E1682">
        <v>4246.9501953125</v>
      </c>
      <c r="F1682" s="20">
        <f t="shared" si="88"/>
        <v>0.52104779839749027</v>
      </c>
      <c r="G1682">
        <v>98.330001831054688</v>
      </c>
      <c r="H1682">
        <v>51.234600067138672</v>
      </c>
      <c r="I1682" s="19">
        <f t="shared" si="89"/>
        <v>417602.62048147619</v>
      </c>
      <c r="K1682" s="70">
        <f t="shared" si="86"/>
        <v>-1</v>
      </c>
      <c r="L1682" s="3">
        <f>IF(AND(O1682&gt;0,O1682&lt;366),+'PL2'!$N$3+1,IF(AND(O1682&gt;365,O1682&lt;731),+'PL2'!$O$3+1,IF(AND(O1682&gt;730,O1682&lt;1096),+'PL2'!$P$3+1,IF(AND(O1682&gt;1095,O1682&lt;1461),+'PL2'!$Q$3+1,IF(AND(O1682&gt;1460,O1682&lt;3000),+'PL2'!$R$3+1,0)))))</f>
        <v>0</v>
      </c>
      <c r="M1682" s="3">
        <f>IF(AND(O1682&gt;0,O1682&lt;366),+'PL2'!$N$2+1,IF(AND(O1682&gt;365,O1682&lt;731),+'PL2'!$O$2+1,IF(AND(O1682&gt;730,O1682&lt;1096),+'PL2'!$P$2+1,IF(AND(O1682&gt;1095,O1682&lt;1461),+'PL2'!$Q$2+1,IF(AND(O1682&gt;1460,O1682&lt;1826),+'PL2'!$R$2+1,IF(AND(O1682&gt;1825,O1682&lt;2190),+'PL2'!$S$2+1,0))))))</f>
        <v>0</v>
      </c>
      <c r="N1682" s="70">
        <f t="shared" si="87"/>
        <v>-1</v>
      </c>
      <c r="O1682" s="19" t="str">
        <f>IF(A1682&gt;'PL2'!$C$2+553,IF(A1682='PL2'!$C$2+554,1,O1681+1), "")</f>
        <v/>
      </c>
    </row>
    <row r="1683" spans="1:15" x14ac:dyDescent="0.55000000000000004">
      <c r="A1683">
        <v>1681</v>
      </c>
      <c r="B1683" s="2">
        <v>41503</v>
      </c>
      <c r="C1683">
        <v>5.3399998694658279E-2</v>
      </c>
      <c r="D1683">
        <v>434.43701171875</v>
      </c>
      <c r="E1683">
        <v>4778.919921875</v>
      </c>
      <c r="F1683" s="20">
        <f t="shared" si="88"/>
        <v>0.58741384989364487</v>
      </c>
      <c r="G1683">
        <v>99.56500244140625</v>
      </c>
      <c r="H1683">
        <v>58.48590087890625</v>
      </c>
      <c r="I1683" s="19">
        <f t="shared" si="89"/>
        <v>475813.17368876934</v>
      </c>
      <c r="K1683" s="70">
        <f t="shared" si="86"/>
        <v>-1</v>
      </c>
      <c r="L1683" s="3">
        <f>IF(AND(O1683&gt;0,O1683&lt;366),+'PL2'!$N$3+1,IF(AND(O1683&gt;365,O1683&lt;731),+'PL2'!$O$3+1,IF(AND(O1683&gt;730,O1683&lt;1096),+'PL2'!$P$3+1,IF(AND(O1683&gt;1095,O1683&lt;1461),+'PL2'!$Q$3+1,IF(AND(O1683&gt;1460,O1683&lt;3000),+'PL2'!$R$3+1,0)))))</f>
        <v>0</v>
      </c>
      <c r="M1683" s="3">
        <f>IF(AND(O1683&gt;0,O1683&lt;366),+'PL2'!$N$2+1,IF(AND(O1683&gt;365,O1683&lt;731),+'PL2'!$O$2+1,IF(AND(O1683&gt;730,O1683&lt;1096),+'PL2'!$P$2+1,IF(AND(O1683&gt;1095,O1683&lt;1461),+'PL2'!$Q$2+1,IF(AND(O1683&gt;1460,O1683&lt;1826),+'PL2'!$R$2+1,IF(AND(O1683&gt;1825,O1683&lt;2190),+'PL2'!$S$2+1,0))))))</f>
        <v>0</v>
      </c>
      <c r="N1683" s="70">
        <f t="shared" si="87"/>
        <v>-1</v>
      </c>
      <c r="O1683" s="19" t="str">
        <f>IF(A1683&gt;'PL2'!$C$2+553,IF(A1683='PL2'!$C$2+554,1,O1682+1), "")</f>
        <v/>
      </c>
    </row>
    <row r="1684" spans="1:15" x14ac:dyDescent="0.55000000000000004">
      <c r="A1684">
        <v>1682</v>
      </c>
      <c r="B1684" s="2">
        <v>41504</v>
      </c>
      <c r="C1684">
        <v>5.3399998694658279E-2</v>
      </c>
      <c r="D1684">
        <v>497.58200073242188</v>
      </c>
      <c r="E1684">
        <v>4895.9501953125</v>
      </c>
      <c r="F1684" s="20">
        <f t="shared" si="88"/>
        <v>0.52542843924009341</v>
      </c>
      <c r="G1684">
        <v>98.845001220703125</v>
      </c>
      <c r="H1684">
        <v>51.936000823974609</v>
      </c>
      <c r="I1684" s="19">
        <f t="shared" si="89"/>
        <v>483940.20303216577</v>
      </c>
      <c r="K1684" s="70">
        <f t="shared" si="86"/>
        <v>-1</v>
      </c>
      <c r="L1684" s="3">
        <f>IF(AND(O1684&gt;0,O1684&lt;366),+'PL2'!$N$3+1,IF(AND(O1684&gt;365,O1684&lt;731),+'PL2'!$O$3+1,IF(AND(O1684&gt;730,O1684&lt;1096),+'PL2'!$P$3+1,IF(AND(O1684&gt;1095,O1684&lt;1461),+'PL2'!$Q$3+1,IF(AND(O1684&gt;1460,O1684&lt;3000),+'PL2'!$R$3+1,0)))))</f>
        <v>0</v>
      </c>
      <c r="M1684" s="3">
        <f>IF(AND(O1684&gt;0,O1684&lt;366),+'PL2'!$N$2+1,IF(AND(O1684&gt;365,O1684&lt;731),+'PL2'!$O$2+1,IF(AND(O1684&gt;730,O1684&lt;1096),+'PL2'!$P$2+1,IF(AND(O1684&gt;1095,O1684&lt;1461),+'PL2'!$Q$2+1,IF(AND(O1684&gt;1460,O1684&lt;1826),+'PL2'!$R$2+1,IF(AND(O1684&gt;1825,O1684&lt;2190),+'PL2'!$S$2+1,0))))))</f>
        <v>0</v>
      </c>
      <c r="N1684" s="70">
        <f t="shared" si="87"/>
        <v>-1</v>
      </c>
      <c r="O1684" s="19" t="str">
        <f>IF(A1684&gt;'PL2'!$C$2+553,IF(A1684='PL2'!$C$2+554,1,O1683+1), "")</f>
        <v/>
      </c>
    </row>
    <row r="1685" spans="1:15" x14ac:dyDescent="0.55000000000000004">
      <c r="A1685">
        <v>1683</v>
      </c>
      <c r="B1685" s="2">
        <v>41505</v>
      </c>
      <c r="C1685">
        <v>5.3399998694658279E-2</v>
      </c>
      <c r="D1685">
        <v>497.58200073242188</v>
      </c>
      <c r="E1685">
        <v>4473.64990234375</v>
      </c>
      <c r="F1685" s="20">
        <f t="shared" si="88"/>
        <v>0.48010759752939836</v>
      </c>
      <c r="G1685">
        <v>102.3000030517578</v>
      </c>
      <c r="H1685">
        <v>49.115001678466797</v>
      </c>
      <c r="I1685" s="19">
        <f t="shared" si="89"/>
        <v>457654.39866226161</v>
      </c>
      <c r="K1685" s="70">
        <f t="shared" si="86"/>
        <v>-1</v>
      </c>
      <c r="L1685" s="3">
        <f>IF(AND(O1685&gt;0,O1685&lt;366),+'PL2'!$N$3+1,IF(AND(O1685&gt;365,O1685&lt;731),+'PL2'!$O$3+1,IF(AND(O1685&gt;730,O1685&lt;1096),+'PL2'!$P$3+1,IF(AND(O1685&gt;1095,O1685&lt;1461),+'PL2'!$Q$3+1,IF(AND(O1685&gt;1460,O1685&lt;3000),+'PL2'!$R$3+1,0)))))</f>
        <v>0</v>
      </c>
      <c r="M1685" s="3">
        <f>IF(AND(O1685&gt;0,O1685&lt;366),+'PL2'!$N$2+1,IF(AND(O1685&gt;365,O1685&lt;731),+'PL2'!$O$2+1,IF(AND(O1685&gt;730,O1685&lt;1096),+'PL2'!$P$2+1,IF(AND(O1685&gt;1095,O1685&lt;1461),+'PL2'!$Q$2+1,IF(AND(O1685&gt;1460,O1685&lt;1826),+'PL2'!$R$2+1,IF(AND(O1685&gt;1825,O1685&lt;2190),+'PL2'!$S$2+1,0))))))</f>
        <v>0</v>
      </c>
      <c r="N1685" s="70">
        <f t="shared" si="87"/>
        <v>-1</v>
      </c>
      <c r="O1685" s="19" t="str">
        <f>IF(A1685&gt;'PL2'!$C$2+553,IF(A1685='PL2'!$C$2+554,1,O1684+1), "")</f>
        <v/>
      </c>
    </row>
    <row r="1686" spans="1:15" x14ac:dyDescent="0.55000000000000004">
      <c r="A1686">
        <v>1684</v>
      </c>
      <c r="B1686" s="2">
        <v>41506</v>
      </c>
      <c r="C1686">
        <v>5.3500000387430191E-2</v>
      </c>
      <c r="D1686">
        <v>457.16900634765619</v>
      </c>
      <c r="E1686">
        <v>4784.18017578125</v>
      </c>
      <c r="F1686" s="20">
        <f t="shared" si="88"/>
        <v>0.55986656510829091</v>
      </c>
      <c r="G1686">
        <v>105.0120010375977</v>
      </c>
      <c r="H1686">
        <v>58.792701721191413</v>
      </c>
      <c r="I1686" s="19">
        <f t="shared" si="89"/>
        <v>502396.333583195</v>
      </c>
      <c r="K1686" s="70">
        <f t="shared" si="86"/>
        <v>-1</v>
      </c>
      <c r="L1686" s="3">
        <f>IF(AND(O1686&gt;0,O1686&lt;366),+'PL2'!$N$3+1,IF(AND(O1686&gt;365,O1686&lt;731),+'PL2'!$O$3+1,IF(AND(O1686&gt;730,O1686&lt;1096),+'PL2'!$P$3+1,IF(AND(O1686&gt;1095,O1686&lt;1461),+'PL2'!$Q$3+1,IF(AND(O1686&gt;1460,O1686&lt;3000),+'PL2'!$R$3+1,0)))))</f>
        <v>0</v>
      </c>
      <c r="M1686" s="3">
        <f>IF(AND(O1686&gt;0,O1686&lt;366),+'PL2'!$N$2+1,IF(AND(O1686&gt;365,O1686&lt;731),+'PL2'!$O$2+1,IF(AND(O1686&gt;730,O1686&lt;1096),+'PL2'!$P$2+1,IF(AND(O1686&gt;1095,O1686&lt;1461),+'PL2'!$Q$2+1,IF(AND(O1686&gt;1460,O1686&lt;1826),+'PL2'!$R$2+1,IF(AND(O1686&gt;1825,O1686&lt;2190),+'PL2'!$S$2+1,0))))))</f>
        <v>0</v>
      </c>
      <c r="N1686" s="70">
        <f t="shared" si="87"/>
        <v>-1</v>
      </c>
      <c r="O1686" s="19" t="str">
        <f>IF(A1686&gt;'PL2'!$C$2+553,IF(A1686='PL2'!$C$2+554,1,O1685+1), "")</f>
        <v/>
      </c>
    </row>
    <row r="1687" spans="1:15" x14ac:dyDescent="0.55000000000000004">
      <c r="A1687">
        <v>1685</v>
      </c>
      <c r="B1687" s="2">
        <v>41507</v>
      </c>
      <c r="C1687">
        <v>5.3500000387430191E-2</v>
      </c>
      <c r="D1687">
        <v>457.16900634765619</v>
      </c>
      <c r="E1687">
        <v>4932.14990234375</v>
      </c>
      <c r="F1687" s="20">
        <f t="shared" si="88"/>
        <v>0.57718265679102765</v>
      </c>
      <c r="G1687">
        <v>111.4449996948242</v>
      </c>
      <c r="H1687">
        <v>64.3240966796875</v>
      </c>
      <c r="I1687" s="19">
        <f t="shared" si="89"/>
        <v>549663.4443615264</v>
      </c>
      <c r="K1687" s="70">
        <f t="shared" si="86"/>
        <v>-1</v>
      </c>
      <c r="L1687" s="3">
        <f>IF(AND(O1687&gt;0,O1687&lt;366),+'PL2'!$N$3+1,IF(AND(O1687&gt;365,O1687&lt;731),+'PL2'!$O$3+1,IF(AND(O1687&gt;730,O1687&lt;1096),+'PL2'!$P$3+1,IF(AND(O1687&gt;1095,O1687&lt;1461),+'PL2'!$Q$3+1,IF(AND(O1687&gt;1460,O1687&lt;3000),+'PL2'!$R$3+1,0)))))</f>
        <v>0</v>
      </c>
      <c r="M1687" s="3">
        <f>IF(AND(O1687&gt;0,O1687&lt;366),+'PL2'!$N$2+1,IF(AND(O1687&gt;365,O1687&lt;731),+'PL2'!$O$2+1,IF(AND(O1687&gt;730,O1687&lt;1096),+'PL2'!$P$2+1,IF(AND(O1687&gt;1095,O1687&lt;1461),+'PL2'!$Q$2+1,IF(AND(O1687&gt;1460,O1687&lt;1826),+'PL2'!$R$2+1,IF(AND(O1687&gt;1825,O1687&lt;2190),+'PL2'!$S$2+1,0))))))</f>
        <v>0</v>
      </c>
      <c r="N1687" s="70">
        <f t="shared" si="87"/>
        <v>-1</v>
      </c>
      <c r="O1687" s="19" t="str">
        <f>IF(A1687&gt;'PL2'!$C$2+553,IF(A1687='PL2'!$C$2+554,1,O1686+1), "")</f>
        <v/>
      </c>
    </row>
    <row r="1688" spans="1:15" x14ac:dyDescent="0.55000000000000004">
      <c r="A1688">
        <v>1686</v>
      </c>
      <c r="B1688" s="2">
        <v>41508</v>
      </c>
      <c r="C1688">
        <v>5.3500000387430191E-2</v>
      </c>
      <c r="D1688">
        <v>525.364990234375</v>
      </c>
      <c r="E1688">
        <v>5438.77001953125</v>
      </c>
      <c r="F1688" s="20">
        <f t="shared" si="88"/>
        <v>0.55385151953550738</v>
      </c>
      <c r="G1688">
        <v>109.73000335693359</v>
      </c>
      <c r="H1688">
        <v>60.774101257324219</v>
      </c>
      <c r="I1688" s="19">
        <f t="shared" si="89"/>
        <v>596796.25250075385</v>
      </c>
      <c r="K1688" s="70">
        <f t="shared" si="86"/>
        <v>-1</v>
      </c>
      <c r="L1688" s="3">
        <f>IF(AND(O1688&gt;0,O1688&lt;366),+'PL2'!$N$3+1,IF(AND(O1688&gt;365,O1688&lt;731),+'PL2'!$O$3+1,IF(AND(O1688&gt;730,O1688&lt;1096),+'PL2'!$P$3+1,IF(AND(O1688&gt;1095,O1688&lt;1461),+'PL2'!$Q$3+1,IF(AND(O1688&gt;1460,O1688&lt;3000),+'PL2'!$R$3+1,0)))))</f>
        <v>0</v>
      </c>
      <c r="M1688" s="3">
        <f>IF(AND(O1688&gt;0,O1688&lt;366),+'PL2'!$N$2+1,IF(AND(O1688&gt;365,O1688&lt;731),+'PL2'!$O$2+1,IF(AND(O1688&gt;730,O1688&lt;1096),+'PL2'!$P$2+1,IF(AND(O1688&gt;1095,O1688&lt;1461),+'PL2'!$Q$2+1,IF(AND(O1688&gt;1460,O1688&lt;1826),+'PL2'!$R$2+1,IF(AND(O1688&gt;1825,O1688&lt;2190),+'PL2'!$S$2+1,0))))))</f>
        <v>0</v>
      </c>
      <c r="N1688" s="70">
        <f t="shared" si="87"/>
        <v>-1</v>
      </c>
      <c r="O1688" s="19" t="str">
        <f>IF(A1688&gt;'PL2'!$C$2+553,IF(A1688='PL2'!$C$2+554,1,O1687+1), "")</f>
        <v/>
      </c>
    </row>
    <row r="1689" spans="1:15" x14ac:dyDescent="0.55000000000000004">
      <c r="A1689">
        <v>1687</v>
      </c>
      <c r="B1689" s="2">
        <v>41509</v>
      </c>
      <c r="C1689">
        <v>5.3599998354911797E-2</v>
      </c>
      <c r="D1689">
        <v>525.364990234375</v>
      </c>
      <c r="E1689">
        <v>4933.8701171875</v>
      </c>
      <c r="F1689" s="20">
        <f t="shared" si="88"/>
        <v>0.50337467299947036</v>
      </c>
      <c r="G1689">
        <v>107.54799652099609</v>
      </c>
      <c r="H1689">
        <v>54.13690185546875</v>
      </c>
      <c r="I1689" s="19">
        <f t="shared" si="89"/>
        <v>530627.84619832784</v>
      </c>
      <c r="K1689" s="70">
        <f t="shared" si="86"/>
        <v>-1</v>
      </c>
      <c r="L1689" s="3">
        <f>IF(AND(O1689&gt;0,O1689&lt;366),+'PL2'!$N$3+1,IF(AND(O1689&gt;365,O1689&lt;731),+'PL2'!$O$3+1,IF(AND(O1689&gt;730,O1689&lt;1096),+'PL2'!$P$3+1,IF(AND(O1689&gt;1095,O1689&lt;1461),+'PL2'!$Q$3+1,IF(AND(O1689&gt;1460,O1689&lt;3000),+'PL2'!$R$3+1,0)))))</f>
        <v>0</v>
      </c>
      <c r="M1689" s="3">
        <f>IF(AND(O1689&gt;0,O1689&lt;366),+'PL2'!$N$2+1,IF(AND(O1689&gt;365,O1689&lt;731),+'PL2'!$O$2+1,IF(AND(O1689&gt;730,O1689&lt;1096),+'PL2'!$P$2+1,IF(AND(O1689&gt;1095,O1689&lt;1461),+'PL2'!$Q$2+1,IF(AND(O1689&gt;1460,O1689&lt;1826),+'PL2'!$R$2+1,IF(AND(O1689&gt;1825,O1689&lt;2190),+'PL2'!$S$2+1,0))))))</f>
        <v>0</v>
      </c>
      <c r="N1689" s="70">
        <f t="shared" si="87"/>
        <v>-1</v>
      </c>
      <c r="O1689" s="19" t="str">
        <f>IF(A1689&gt;'PL2'!$C$2+553,IF(A1689='PL2'!$C$2+554,1,O1688+1), "")</f>
        <v/>
      </c>
    </row>
    <row r="1690" spans="1:15" x14ac:dyDescent="0.55000000000000004">
      <c r="A1690">
        <v>1688</v>
      </c>
      <c r="B1690" s="2">
        <v>41510</v>
      </c>
      <c r="C1690">
        <v>5.3599998354911797E-2</v>
      </c>
      <c r="D1690">
        <v>607.9320068359375</v>
      </c>
      <c r="E1690">
        <v>4602.72998046875</v>
      </c>
      <c r="F1690" s="20">
        <f t="shared" si="88"/>
        <v>0.40581235501194263</v>
      </c>
      <c r="G1690">
        <v>108.68800354003911</v>
      </c>
      <c r="H1690">
        <v>44.106899261474609</v>
      </c>
      <c r="I1690" s="19">
        <f t="shared" si="89"/>
        <v>500261.5324110316</v>
      </c>
      <c r="K1690" s="70">
        <f t="shared" si="86"/>
        <v>-1</v>
      </c>
      <c r="L1690" s="3">
        <f>IF(AND(O1690&gt;0,O1690&lt;366),+'PL2'!$N$3+1,IF(AND(O1690&gt;365,O1690&lt;731),+'PL2'!$O$3+1,IF(AND(O1690&gt;730,O1690&lt;1096),+'PL2'!$P$3+1,IF(AND(O1690&gt;1095,O1690&lt;1461),+'PL2'!$Q$3+1,IF(AND(O1690&gt;1460,O1690&lt;3000),+'PL2'!$R$3+1,0)))))</f>
        <v>0</v>
      </c>
      <c r="M1690" s="3">
        <f>IF(AND(O1690&gt;0,O1690&lt;366),+'PL2'!$N$2+1,IF(AND(O1690&gt;365,O1690&lt;731),+'PL2'!$O$2+1,IF(AND(O1690&gt;730,O1690&lt;1096),+'PL2'!$P$2+1,IF(AND(O1690&gt;1095,O1690&lt;1461),+'PL2'!$Q$2+1,IF(AND(O1690&gt;1460,O1690&lt;1826),+'PL2'!$R$2+1,IF(AND(O1690&gt;1825,O1690&lt;2190),+'PL2'!$S$2+1,0))))))</f>
        <v>0</v>
      </c>
      <c r="N1690" s="70">
        <f t="shared" si="87"/>
        <v>-1</v>
      </c>
      <c r="O1690" s="19" t="str">
        <f>IF(A1690&gt;'PL2'!$C$2+553,IF(A1690='PL2'!$C$2+554,1,O1689+1), "")</f>
        <v/>
      </c>
    </row>
    <row r="1691" spans="1:15" x14ac:dyDescent="0.55000000000000004">
      <c r="A1691">
        <v>1689</v>
      </c>
      <c r="B1691" s="2">
        <v>41511</v>
      </c>
      <c r="C1691">
        <v>5.3599998354911797E-2</v>
      </c>
      <c r="D1691">
        <v>607.9320068359375</v>
      </c>
      <c r="E1691">
        <v>3805.27001953125</v>
      </c>
      <c r="F1691" s="20">
        <f t="shared" si="88"/>
        <v>0.33550210302040157</v>
      </c>
      <c r="G1691">
        <v>111.7949981689453</v>
      </c>
      <c r="H1691">
        <v>37.507499694824219</v>
      </c>
      <c r="I1691" s="19">
        <f t="shared" si="89"/>
        <v>425410.15486583853</v>
      </c>
      <c r="K1691" s="70">
        <f t="shared" si="86"/>
        <v>-1</v>
      </c>
      <c r="L1691" s="3">
        <f>IF(AND(O1691&gt;0,O1691&lt;366),+'PL2'!$N$3+1,IF(AND(O1691&gt;365,O1691&lt;731),+'PL2'!$O$3+1,IF(AND(O1691&gt;730,O1691&lt;1096),+'PL2'!$P$3+1,IF(AND(O1691&gt;1095,O1691&lt;1461),+'PL2'!$Q$3+1,IF(AND(O1691&gt;1460,O1691&lt;3000),+'PL2'!$R$3+1,0)))))</f>
        <v>0</v>
      </c>
      <c r="M1691" s="3">
        <f>IF(AND(O1691&gt;0,O1691&lt;366),+'PL2'!$N$2+1,IF(AND(O1691&gt;365,O1691&lt;731),+'PL2'!$O$2+1,IF(AND(O1691&gt;730,O1691&lt;1096),+'PL2'!$P$2+1,IF(AND(O1691&gt;1095,O1691&lt;1461),+'PL2'!$Q$2+1,IF(AND(O1691&gt;1460,O1691&lt;1826),+'PL2'!$R$2+1,IF(AND(O1691&gt;1825,O1691&lt;2190),+'PL2'!$S$2+1,0))))))</f>
        <v>0</v>
      </c>
      <c r="N1691" s="70">
        <f t="shared" si="87"/>
        <v>-1</v>
      </c>
      <c r="O1691" s="19" t="str">
        <f>IF(A1691&gt;'PL2'!$C$2+553,IF(A1691='PL2'!$C$2+554,1,O1690+1), "")</f>
        <v/>
      </c>
    </row>
    <row r="1692" spans="1:15" x14ac:dyDescent="0.55000000000000004">
      <c r="A1692">
        <v>1690</v>
      </c>
      <c r="B1692" s="2">
        <v>41512</v>
      </c>
      <c r="C1692">
        <v>5.3700000047683723E-2</v>
      </c>
      <c r="D1692">
        <v>532.75799560546875</v>
      </c>
      <c r="E1692">
        <v>4190.81005859375</v>
      </c>
      <c r="F1692" s="20">
        <f t="shared" si="88"/>
        <v>0.42241787491252381</v>
      </c>
      <c r="G1692">
        <v>112.23000335693359</v>
      </c>
      <c r="H1692">
        <v>47.408000946044922</v>
      </c>
      <c r="I1692" s="19">
        <f t="shared" si="89"/>
        <v>470334.62694424763</v>
      </c>
      <c r="K1692" s="70">
        <f t="shared" si="86"/>
        <v>-1</v>
      </c>
      <c r="L1692" s="3">
        <f>IF(AND(O1692&gt;0,O1692&lt;366),+'PL2'!$N$3+1,IF(AND(O1692&gt;365,O1692&lt;731),+'PL2'!$O$3+1,IF(AND(O1692&gt;730,O1692&lt;1096),+'PL2'!$P$3+1,IF(AND(O1692&gt;1095,O1692&lt;1461),+'PL2'!$Q$3+1,IF(AND(O1692&gt;1460,O1692&lt;3000),+'PL2'!$R$3+1,0)))))</f>
        <v>0</v>
      </c>
      <c r="M1692" s="3">
        <f>IF(AND(O1692&gt;0,O1692&lt;366),+'PL2'!$N$2+1,IF(AND(O1692&gt;365,O1692&lt;731),+'PL2'!$O$2+1,IF(AND(O1692&gt;730,O1692&lt;1096),+'PL2'!$P$2+1,IF(AND(O1692&gt;1095,O1692&lt;1461),+'PL2'!$Q$2+1,IF(AND(O1692&gt;1460,O1692&lt;1826),+'PL2'!$R$2+1,IF(AND(O1692&gt;1825,O1692&lt;2190),+'PL2'!$S$2+1,0))))))</f>
        <v>0</v>
      </c>
      <c r="N1692" s="70">
        <f t="shared" si="87"/>
        <v>-1</v>
      </c>
      <c r="O1692" s="19" t="str">
        <f>IF(A1692&gt;'PL2'!$C$2+553,IF(A1692='PL2'!$C$2+554,1,O1691+1), "")</f>
        <v/>
      </c>
    </row>
    <row r="1693" spans="1:15" x14ac:dyDescent="0.55000000000000004">
      <c r="A1693">
        <v>1691</v>
      </c>
      <c r="B1693" s="2">
        <v>41513</v>
      </c>
      <c r="C1693">
        <v>5.3700000047683723E-2</v>
      </c>
      <c r="D1693">
        <v>532.75799560546875</v>
      </c>
      <c r="E1693">
        <v>4264.85009765625</v>
      </c>
      <c r="F1693" s="20">
        <f t="shared" si="88"/>
        <v>0.42988083207878491</v>
      </c>
      <c r="G1693">
        <v>117.4459991455078</v>
      </c>
      <c r="H1693">
        <v>50.487800598144531</v>
      </c>
      <c r="I1693" s="19">
        <f t="shared" si="89"/>
        <v>500889.58092505479</v>
      </c>
      <c r="K1693" s="70">
        <f t="shared" si="86"/>
        <v>-1</v>
      </c>
      <c r="L1693" s="3">
        <f>IF(AND(O1693&gt;0,O1693&lt;366),+'PL2'!$N$3+1,IF(AND(O1693&gt;365,O1693&lt;731),+'PL2'!$O$3+1,IF(AND(O1693&gt;730,O1693&lt;1096),+'PL2'!$P$3+1,IF(AND(O1693&gt;1095,O1693&lt;1461),+'PL2'!$Q$3+1,IF(AND(O1693&gt;1460,O1693&lt;3000),+'PL2'!$R$3+1,0)))))</f>
        <v>0</v>
      </c>
      <c r="M1693" s="3">
        <f>IF(AND(O1693&gt;0,O1693&lt;366),+'PL2'!$N$2+1,IF(AND(O1693&gt;365,O1693&lt;731),+'PL2'!$O$2+1,IF(AND(O1693&gt;730,O1693&lt;1096),+'PL2'!$P$2+1,IF(AND(O1693&gt;1095,O1693&lt;1461),+'PL2'!$Q$2+1,IF(AND(O1693&gt;1460,O1693&lt;1826),+'PL2'!$R$2+1,IF(AND(O1693&gt;1825,O1693&lt;2190),+'PL2'!$S$2+1,0))))))</f>
        <v>0</v>
      </c>
      <c r="N1693" s="70">
        <f t="shared" si="87"/>
        <v>-1</v>
      </c>
      <c r="O1693" s="19" t="str">
        <f>IF(A1693&gt;'PL2'!$C$2+553,IF(A1693='PL2'!$C$2+554,1,O1692+1), "")</f>
        <v/>
      </c>
    </row>
    <row r="1694" spans="1:15" x14ac:dyDescent="0.55000000000000004">
      <c r="A1694">
        <v>1692</v>
      </c>
      <c r="B1694" s="2">
        <v>41514</v>
      </c>
      <c r="C1694">
        <v>5.3700000047683723E-2</v>
      </c>
      <c r="D1694">
        <v>545.83197021484375</v>
      </c>
      <c r="E1694">
        <v>4710.830078125</v>
      </c>
      <c r="F1694" s="20">
        <f t="shared" si="88"/>
        <v>0.463460532222711</v>
      </c>
      <c r="G1694">
        <v>117.5899963378906</v>
      </c>
      <c r="H1694">
        <v>54.498298645019531</v>
      </c>
      <c r="I1694" s="19">
        <f t="shared" si="89"/>
        <v>553946.49163514364</v>
      </c>
      <c r="K1694" s="70">
        <f t="shared" si="86"/>
        <v>-1</v>
      </c>
      <c r="L1694" s="3">
        <f>IF(AND(O1694&gt;0,O1694&lt;366),+'PL2'!$N$3+1,IF(AND(O1694&gt;365,O1694&lt;731),+'PL2'!$O$3+1,IF(AND(O1694&gt;730,O1694&lt;1096),+'PL2'!$P$3+1,IF(AND(O1694&gt;1095,O1694&lt;1461),+'PL2'!$Q$3+1,IF(AND(O1694&gt;1460,O1694&lt;3000),+'PL2'!$R$3+1,0)))))</f>
        <v>0</v>
      </c>
      <c r="M1694" s="3">
        <f>IF(AND(O1694&gt;0,O1694&lt;366),+'PL2'!$N$2+1,IF(AND(O1694&gt;365,O1694&lt;731),+'PL2'!$O$2+1,IF(AND(O1694&gt;730,O1694&lt;1096),+'PL2'!$P$2+1,IF(AND(O1694&gt;1095,O1694&lt;1461),+'PL2'!$Q$2+1,IF(AND(O1694&gt;1460,O1694&lt;1826),+'PL2'!$R$2+1,IF(AND(O1694&gt;1825,O1694&lt;2190),+'PL2'!$S$2+1,0))))))</f>
        <v>0</v>
      </c>
      <c r="N1694" s="70">
        <f t="shared" si="87"/>
        <v>-1</v>
      </c>
      <c r="O1694" s="19" t="str">
        <f>IF(A1694&gt;'PL2'!$C$2+553,IF(A1694='PL2'!$C$2+554,1,O1693+1), "")</f>
        <v/>
      </c>
    </row>
    <row r="1695" spans="1:15" x14ac:dyDescent="0.55000000000000004">
      <c r="A1695">
        <v>1693</v>
      </c>
      <c r="B1695" s="2">
        <v>41515</v>
      </c>
      <c r="C1695">
        <v>5.3800001740455627E-2</v>
      </c>
      <c r="D1695">
        <v>545.83197021484375</v>
      </c>
      <c r="E1695">
        <v>4752.0400390625</v>
      </c>
      <c r="F1695" s="20">
        <f t="shared" si="88"/>
        <v>0.46838546718259766</v>
      </c>
      <c r="G1695">
        <v>117.5230026245117</v>
      </c>
      <c r="H1695">
        <v>55.046100616455078</v>
      </c>
      <c r="I1695" s="19">
        <f t="shared" si="89"/>
        <v>558474.01398252684</v>
      </c>
      <c r="K1695" s="70">
        <f t="shared" si="86"/>
        <v>-1</v>
      </c>
      <c r="L1695" s="3">
        <f>IF(AND(O1695&gt;0,O1695&lt;366),+'PL2'!$N$3+1,IF(AND(O1695&gt;365,O1695&lt;731),+'PL2'!$O$3+1,IF(AND(O1695&gt;730,O1695&lt;1096),+'PL2'!$P$3+1,IF(AND(O1695&gt;1095,O1695&lt;1461),+'PL2'!$Q$3+1,IF(AND(O1695&gt;1460,O1695&lt;3000),+'PL2'!$R$3+1,0)))))</f>
        <v>0</v>
      </c>
      <c r="M1695" s="3">
        <f>IF(AND(O1695&gt;0,O1695&lt;366),+'PL2'!$N$2+1,IF(AND(O1695&gt;365,O1695&lt;731),+'PL2'!$O$2+1,IF(AND(O1695&gt;730,O1695&lt;1096),+'PL2'!$P$2+1,IF(AND(O1695&gt;1095,O1695&lt;1461),+'PL2'!$Q$2+1,IF(AND(O1695&gt;1460,O1695&lt;1826),+'PL2'!$R$2+1,IF(AND(O1695&gt;1825,O1695&lt;2190),+'PL2'!$S$2+1,0))))))</f>
        <v>0</v>
      </c>
      <c r="N1695" s="70">
        <f t="shared" si="87"/>
        <v>-1</v>
      </c>
      <c r="O1695" s="19" t="str">
        <f>IF(A1695&gt;'PL2'!$C$2+553,IF(A1695='PL2'!$C$2+554,1,O1694+1), "")</f>
        <v/>
      </c>
    </row>
    <row r="1696" spans="1:15" x14ac:dyDescent="0.55000000000000004">
      <c r="A1696">
        <v>1694</v>
      </c>
      <c r="B1696" s="2">
        <v>41516</v>
      </c>
      <c r="C1696">
        <v>5.3800001740455627E-2</v>
      </c>
      <c r="D1696">
        <v>634.08001708984375</v>
      </c>
      <c r="E1696">
        <v>5168.91015625</v>
      </c>
      <c r="F1696" s="20">
        <f t="shared" si="88"/>
        <v>0.43856826884217381</v>
      </c>
      <c r="G1696">
        <v>123.2330017089844</v>
      </c>
      <c r="H1696">
        <v>54.046100616455078</v>
      </c>
      <c r="I1696" s="19">
        <f t="shared" si="89"/>
        <v>636980.31411874306</v>
      </c>
      <c r="K1696" s="70">
        <f t="shared" si="86"/>
        <v>-1</v>
      </c>
      <c r="L1696" s="3">
        <f>IF(AND(O1696&gt;0,O1696&lt;366),+'PL2'!$N$3+1,IF(AND(O1696&gt;365,O1696&lt;731),+'PL2'!$O$3+1,IF(AND(O1696&gt;730,O1696&lt;1096),+'PL2'!$P$3+1,IF(AND(O1696&gt;1095,O1696&lt;1461),+'PL2'!$Q$3+1,IF(AND(O1696&gt;1460,O1696&lt;3000),+'PL2'!$R$3+1,0)))))</f>
        <v>0</v>
      </c>
      <c r="M1696" s="3">
        <f>IF(AND(O1696&gt;0,O1696&lt;366),+'PL2'!$N$2+1,IF(AND(O1696&gt;365,O1696&lt;731),+'PL2'!$O$2+1,IF(AND(O1696&gt;730,O1696&lt;1096),+'PL2'!$P$2+1,IF(AND(O1696&gt;1095,O1696&lt;1461),+'PL2'!$Q$2+1,IF(AND(O1696&gt;1460,O1696&lt;1826),+'PL2'!$R$2+1,IF(AND(O1696&gt;1825,O1696&lt;2190),+'PL2'!$S$2+1,0))))))</f>
        <v>0</v>
      </c>
      <c r="N1696" s="70">
        <f t="shared" si="87"/>
        <v>-1</v>
      </c>
      <c r="O1696" s="19" t="str">
        <f>IF(A1696&gt;'PL2'!$C$2+553,IF(A1696='PL2'!$C$2+554,1,O1695+1), "")</f>
        <v/>
      </c>
    </row>
    <row r="1697" spans="1:15" x14ac:dyDescent="0.55000000000000004">
      <c r="A1697">
        <v>1695</v>
      </c>
      <c r="B1697" s="2">
        <v>41517</v>
      </c>
      <c r="C1697">
        <v>5.3800001740455627E-2</v>
      </c>
      <c r="D1697">
        <v>634.08001708984375</v>
      </c>
      <c r="E1697">
        <v>5606.22998046875</v>
      </c>
      <c r="F1697" s="20">
        <f t="shared" si="88"/>
        <v>0.47567369192755515</v>
      </c>
      <c r="G1697">
        <v>129.46000671386719</v>
      </c>
      <c r="H1697">
        <v>61.580699920654297</v>
      </c>
      <c r="I1697" s="19">
        <f t="shared" si="89"/>
        <v>725782.57091096789</v>
      </c>
      <c r="K1697" s="70">
        <f t="shared" si="86"/>
        <v>-1</v>
      </c>
      <c r="L1697" s="3">
        <f>IF(AND(O1697&gt;0,O1697&lt;366),+'PL2'!$N$3+1,IF(AND(O1697&gt;365,O1697&lt;731),+'PL2'!$O$3+1,IF(AND(O1697&gt;730,O1697&lt;1096),+'PL2'!$P$3+1,IF(AND(O1697&gt;1095,O1697&lt;1461),+'PL2'!$Q$3+1,IF(AND(O1697&gt;1460,O1697&lt;3000),+'PL2'!$R$3+1,0)))))</f>
        <v>0</v>
      </c>
      <c r="M1697" s="3">
        <f>IF(AND(O1697&gt;0,O1697&lt;366),+'PL2'!$N$2+1,IF(AND(O1697&gt;365,O1697&lt;731),+'PL2'!$O$2+1,IF(AND(O1697&gt;730,O1697&lt;1096),+'PL2'!$P$2+1,IF(AND(O1697&gt;1095,O1697&lt;1461),+'PL2'!$Q$2+1,IF(AND(O1697&gt;1460,O1697&lt;1826),+'PL2'!$R$2+1,IF(AND(O1697&gt;1825,O1697&lt;2190),+'PL2'!$S$2+1,0))))))</f>
        <v>0</v>
      </c>
      <c r="N1697" s="70">
        <f t="shared" si="87"/>
        <v>-1</v>
      </c>
      <c r="O1697" s="19" t="str">
        <f>IF(A1697&gt;'PL2'!$C$2+553,IF(A1697='PL2'!$C$2+554,1,O1696+1), "")</f>
        <v/>
      </c>
    </row>
    <row r="1698" spans="1:15" x14ac:dyDescent="0.55000000000000004">
      <c r="A1698">
        <v>1696</v>
      </c>
      <c r="B1698" s="2">
        <v>41518</v>
      </c>
      <c r="C1698">
        <v>5.3899999707937241E-2</v>
      </c>
      <c r="D1698">
        <v>725.59698486328125</v>
      </c>
      <c r="E1698">
        <v>5549.9501953125</v>
      </c>
      <c r="F1698" s="20">
        <f t="shared" si="88"/>
        <v>0.41227061322860253</v>
      </c>
      <c r="G1698">
        <v>128.25999450683591</v>
      </c>
      <c r="H1698">
        <v>52.877799987792969</v>
      </c>
      <c r="I1698" s="19">
        <f t="shared" si="89"/>
        <v>711836.58156399417</v>
      </c>
      <c r="K1698" s="70">
        <f t="shared" si="86"/>
        <v>-1</v>
      </c>
      <c r="L1698" s="3">
        <f>IF(AND(O1698&gt;0,O1698&lt;366),+'PL2'!$N$3+1,IF(AND(O1698&gt;365,O1698&lt;731),+'PL2'!$O$3+1,IF(AND(O1698&gt;730,O1698&lt;1096),+'PL2'!$P$3+1,IF(AND(O1698&gt;1095,O1698&lt;1461),+'PL2'!$Q$3+1,IF(AND(O1698&gt;1460,O1698&lt;3000),+'PL2'!$R$3+1,0)))))</f>
        <v>0</v>
      </c>
      <c r="M1698" s="3">
        <f>IF(AND(O1698&gt;0,O1698&lt;366),+'PL2'!$N$2+1,IF(AND(O1698&gt;365,O1698&lt;731),+'PL2'!$O$2+1,IF(AND(O1698&gt;730,O1698&lt;1096),+'PL2'!$P$2+1,IF(AND(O1698&gt;1095,O1698&lt;1461),+'PL2'!$Q$2+1,IF(AND(O1698&gt;1460,O1698&lt;1826),+'PL2'!$R$2+1,IF(AND(O1698&gt;1825,O1698&lt;2190),+'PL2'!$S$2+1,0))))))</f>
        <v>0</v>
      </c>
      <c r="N1698" s="70">
        <f t="shared" si="87"/>
        <v>-1</v>
      </c>
      <c r="O1698" s="19" t="str">
        <f>IF(A1698&gt;'PL2'!$C$2+553,IF(A1698='PL2'!$C$2+554,1,O1697+1), "")</f>
        <v/>
      </c>
    </row>
    <row r="1699" spans="1:15" x14ac:dyDescent="0.55000000000000004">
      <c r="A1699">
        <v>1697</v>
      </c>
      <c r="B1699" s="2">
        <v>41519</v>
      </c>
      <c r="C1699">
        <v>5.3899999707937241E-2</v>
      </c>
      <c r="D1699">
        <v>725.59698486328125</v>
      </c>
      <c r="E1699">
        <v>5422.39990234375</v>
      </c>
      <c r="F1699" s="20">
        <f t="shared" si="88"/>
        <v>0.40279571063503905</v>
      </c>
      <c r="G1699">
        <v>127.3649978637695</v>
      </c>
      <c r="H1699">
        <v>51.302101135253913</v>
      </c>
      <c r="I1699" s="19">
        <f t="shared" si="89"/>
        <v>690623.95197851572</v>
      </c>
      <c r="K1699" s="70">
        <f t="shared" si="86"/>
        <v>-1</v>
      </c>
      <c r="L1699" s="3">
        <f>IF(AND(O1699&gt;0,O1699&lt;366),+'PL2'!$N$3+1,IF(AND(O1699&gt;365,O1699&lt;731),+'PL2'!$O$3+1,IF(AND(O1699&gt;730,O1699&lt;1096),+'PL2'!$P$3+1,IF(AND(O1699&gt;1095,O1699&lt;1461),+'PL2'!$Q$3+1,IF(AND(O1699&gt;1460,O1699&lt;3000),+'PL2'!$R$3+1,0)))))</f>
        <v>0</v>
      </c>
      <c r="M1699" s="3">
        <f>IF(AND(O1699&gt;0,O1699&lt;366),+'PL2'!$N$2+1,IF(AND(O1699&gt;365,O1699&lt;731),+'PL2'!$O$2+1,IF(AND(O1699&gt;730,O1699&lt;1096),+'PL2'!$P$2+1,IF(AND(O1699&gt;1095,O1699&lt;1461),+'PL2'!$Q$2+1,IF(AND(O1699&gt;1460,O1699&lt;1826),+'PL2'!$R$2+1,IF(AND(O1699&gt;1825,O1699&lt;2190),+'PL2'!$S$2+1,0))))))</f>
        <v>0</v>
      </c>
      <c r="N1699" s="70">
        <f t="shared" si="87"/>
        <v>-1</v>
      </c>
      <c r="O1699" s="19" t="str">
        <f>IF(A1699&gt;'PL2'!$C$2+553,IF(A1699='PL2'!$C$2+554,1,O1698+1), "")</f>
        <v/>
      </c>
    </row>
    <row r="1700" spans="1:15" x14ac:dyDescent="0.55000000000000004">
      <c r="A1700">
        <v>1698</v>
      </c>
      <c r="B1700" s="2">
        <v>41520</v>
      </c>
      <c r="C1700">
        <v>5.3899999707937241E-2</v>
      </c>
      <c r="D1700">
        <v>604.66400146484375</v>
      </c>
      <c r="E1700">
        <v>4881.22998046875</v>
      </c>
      <c r="F1700" s="20">
        <f t="shared" si="88"/>
        <v>0.43511486360071849</v>
      </c>
      <c r="G1700">
        <v>127.59100341796881</v>
      </c>
      <c r="H1700">
        <v>55.516700744628913</v>
      </c>
      <c r="I1700" s="19">
        <f t="shared" si="89"/>
        <v>622801.03112188005</v>
      </c>
      <c r="K1700" s="70">
        <f t="shared" si="86"/>
        <v>-1</v>
      </c>
      <c r="L1700" s="3">
        <f>IF(AND(O1700&gt;0,O1700&lt;366),+'PL2'!$N$3+1,IF(AND(O1700&gt;365,O1700&lt;731),+'PL2'!$O$3+1,IF(AND(O1700&gt;730,O1700&lt;1096),+'PL2'!$P$3+1,IF(AND(O1700&gt;1095,O1700&lt;1461),+'PL2'!$Q$3+1,IF(AND(O1700&gt;1460,O1700&lt;3000),+'PL2'!$R$3+1,0)))))</f>
        <v>0</v>
      </c>
      <c r="M1700" s="3">
        <f>IF(AND(O1700&gt;0,O1700&lt;366),+'PL2'!$N$2+1,IF(AND(O1700&gt;365,O1700&lt;731),+'PL2'!$O$2+1,IF(AND(O1700&gt;730,O1700&lt;1096),+'PL2'!$P$2+1,IF(AND(O1700&gt;1095,O1700&lt;1461),+'PL2'!$Q$2+1,IF(AND(O1700&gt;1460,O1700&lt;1826),+'PL2'!$R$2+1,IF(AND(O1700&gt;1825,O1700&lt;2190),+'PL2'!$S$2+1,0))))))</f>
        <v>0</v>
      </c>
      <c r="N1700" s="70">
        <f t="shared" si="87"/>
        <v>-1</v>
      </c>
      <c r="O1700" s="19" t="str">
        <f>IF(A1700&gt;'PL2'!$C$2+553,IF(A1700='PL2'!$C$2+554,1,O1699+1), "")</f>
        <v/>
      </c>
    </row>
    <row r="1701" spans="1:15" x14ac:dyDescent="0.55000000000000004">
      <c r="A1701">
        <v>1699</v>
      </c>
      <c r="B1701" s="2">
        <v>41521</v>
      </c>
      <c r="C1701">
        <v>5.4000001400709152E-2</v>
      </c>
      <c r="D1701">
        <v>604.66400146484375</v>
      </c>
      <c r="E1701">
        <v>4102.06005859375</v>
      </c>
      <c r="F1701" s="20">
        <f t="shared" si="88"/>
        <v>0.36633774852352385</v>
      </c>
      <c r="G1701">
        <v>120.57399749755859</v>
      </c>
      <c r="H1701">
        <v>44.170799255371087</v>
      </c>
      <c r="I1701" s="19">
        <f t="shared" si="89"/>
        <v>494601.77923971787</v>
      </c>
      <c r="K1701" s="70">
        <f t="shared" si="86"/>
        <v>-1</v>
      </c>
      <c r="L1701" s="3">
        <f>IF(AND(O1701&gt;0,O1701&lt;366),+'PL2'!$N$3+1,IF(AND(O1701&gt;365,O1701&lt;731),+'PL2'!$O$3+1,IF(AND(O1701&gt;730,O1701&lt;1096),+'PL2'!$P$3+1,IF(AND(O1701&gt;1095,O1701&lt;1461),+'PL2'!$Q$3+1,IF(AND(O1701&gt;1460,O1701&lt;3000),+'PL2'!$R$3+1,0)))))</f>
        <v>0</v>
      </c>
      <c r="M1701" s="3">
        <f>IF(AND(O1701&gt;0,O1701&lt;366),+'PL2'!$N$2+1,IF(AND(O1701&gt;365,O1701&lt;731),+'PL2'!$O$2+1,IF(AND(O1701&gt;730,O1701&lt;1096),+'PL2'!$P$2+1,IF(AND(O1701&gt;1095,O1701&lt;1461),+'PL2'!$Q$2+1,IF(AND(O1701&gt;1460,O1701&lt;1826),+'PL2'!$R$2+1,IF(AND(O1701&gt;1825,O1701&lt;2190),+'PL2'!$S$2+1,0))))))</f>
        <v>0</v>
      </c>
      <c r="N1701" s="70">
        <f t="shared" si="87"/>
        <v>-1</v>
      </c>
      <c r="O1701" s="19" t="str">
        <f>IF(A1701&gt;'PL2'!$C$2+553,IF(A1701='PL2'!$C$2+554,1,O1700+1), "")</f>
        <v/>
      </c>
    </row>
    <row r="1702" spans="1:15" x14ac:dyDescent="0.55000000000000004">
      <c r="A1702">
        <v>1700</v>
      </c>
      <c r="B1702" s="2">
        <v>41522</v>
      </c>
      <c r="C1702">
        <v>5.4000001400709152E-2</v>
      </c>
      <c r="D1702">
        <v>704.39898681640625</v>
      </c>
      <c r="E1702">
        <v>4507.6201171875</v>
      </c>
      <c r="F1702" s="20">
        <f t="shared" si="88"/>
        <v>0.3455591180534055</v>
      </c>
      <c r="G1702">
        <v>120.5329971313477</v>
      </c>
      <c r="H1702">
        <v>41.651298522949219</v>
      </c>
      <c r="I1702" s="19">
        <f t="shared" si="89"/>
        <v>543316.96265416616</v>
      </c>
      <c r="K1702" s="70">
        <f t="shared" si="86"/>
        <v>-1</v>
      </c>
      <c r="L1702" s="3">
        <f>IF(AND(O1702&gt;0,O1702&lt;366),+'PL2'!$N$3+1,IF(AND(O1702&gt;365,O1702&lt;731),+'PL2'!$O$3+1,IF(AND(O1702&gt;730,O1702&lt;1096),+'PL2'!$P$3+1,IF(AND(O1702&gt;1095,O1702&lt;1461),+'PL2'!$Q$3+1,IF(AND(O1702&gt;1460,O1702&lt;3000),+'PL2'!$R$3+1,0)))))</f>
        <v>0</v>
      </c>
      <c r="M1702" s="3">
        <f>IF(AND(O1702&gt;0,O1702&lt;366),+'PL2'!$N$2+1,IF(AND(O1702&gt;365,O1702&lt;731),+'PL2'!$O$2+1,IF(AND(O1702&gt;730,O1702&lt;1096),+'PL2'!$P$2+1,IF(AND(O1702&gt;1095,O1702&lt;1461),+'PL2'!$Q$2+1,IF(AND(O1702&gt;1460,O1702&lt;1826),+'PL2'!$R$2+1,IF(AND(O1702&gt;1825,O1702&lt;2190),+'PL2'!$S$2+1,0))))))</f>
        <v>0</v>
      </c>
      <c r="N1702" s="70">
        <f t="shared" si="87"/>
        <v>-1</v>
      </c>
      <c r="O1702" s="19" t="str">
        <f>IF(A1702&gt;'PL2'!$C$2+553,IF(A1702='PL2'!$C$2+554,1,O1701+1), "")</f>
        <v/>
      </c>
    </row>
    <row r="1703" spans="1:15" x14ac:dyDescent="0.55000000000000004">
      <c r="A1703">
        <v>1701</v>
      </c>
      <c r="B1703" s="2">
        <v>41523</v>
      </c>
      <c r="C1703">
        <v>5.4000001400709152E-2</v>
      </c>
      <c r="D1703">
        <v>704.39898681640625</v>
      </c>
      <c r="E1703">
        <v>4658.490234375</v>
      </c>
      <c r="F1703" s="20">
        <f t="shared" si="88"/>
        <v>0.35712498724392094</v>
      </c>
      <c r="G1703">
        <v>116.3209991455078</v>
      </c>
      <c r="H1703">
        <v>41.541099548339837</v>
      </c>
      <c r="I1703" s="19">
        <f t="shared" si="89"/>
        <v>541880.23857209075</v>
      </c>
      <c r="K1703" s="70">
        <f t="shared" si="86"/>
        <v>-1</v>
      </c>
      <c r="L1703" s="3">
        <f>IF(AND(O1703&gt;0,O1703&lt;366),+'PL2'!$N$3+1,IF(AND(O1703&gt;365,O1703&lt;731),+'PL2'!$O$3+1,IF(AND(O1703&gt;730,O1703&lt;1096),+'PL2'!$P$3+1,IF(AND(O1703&gt;1095,O1703&lt;1461),+'PL2'!$Q$3+1,IF(AND(O1703&gt;1460,O1703&lt;3000),+'PL2'!$R$3+1,0)))))</f>
        <v>0</v>
      </c>
      <c r="M1703" s="3">
        <f>IF(AND(O1703&gt;0,O1703&lt;366),+'PL2'!$N$2+1,IF(AND(O1703&gt;365,O1703&lt;731),+'PL2'!$O$2+1,IF(AND(O1703&gt;730,O1703&lt;1096),+'PL2'!$P$2+1,IF(AND(O1703&gt;1095,O1703&lt;1461),+'PL2'!$Q$2+1,IF(AND(O1703&gt;1460,O1703&lt;1826),+'PL2'!$R$2+1,IF(AND(O1703&gt;1825,O1703&lt;2190),+'PL2'!$S$2+1,0))))))</f>
        <v>0</v>
      </c>
      <c r="N1703" s="70">
        <f t="shared" si="87"/>
        <v>-1</v>
      </c>
      <c r="O1703" s="19" t="str">
        <f>IF(A1703&gt;'PL2'!$C$2+553,IF(A1703='PL2'!$C$2+554,1,O1702+1), "")</f>
        <v/>
      </c>
    </row>
    <row r="1704" spans="1:15" x14ac:dyDescent="0.55000000000000004">
      <c r="A1704">
        <v>1702</v>
      </c>
      <c r="B1704" s="2">
        <v>41524</v>
      </c>
      <c r="C1704">
        <v>5.4099999368190772E-2</v>
      </c>
      <c r="D1704">
        <v>704.39898681640625</v>
      </c>
      <c r="E1704">
        <v>3649.5</v>
      </c>
      <c r="F1704" s="20">
        <f t="shared" si="88"/>
        <v>0.2802927763802594</v>
      </c>
      <c r="G1704">
        <v>119.0550003051758</v>
      </c>
      <c r="H1704">
        <v>33.37030029296875</v>
      </c>
      <c r="I1704" s="19">
        <f t="shared" si="89"/>
        <v>434491.22361373907</v>
      </c>
      <c r="K1704" s="70">
        <f t="shared" si="86"/>
        <v>-1</v>
      </c>
      <c r="L1704" s="3">
        <f>IF(AND(O1704&gt;0,O1704&lt;366),+'PL2'!$N$3+1,IF(AND(O1704&gt;365,O1704&lt;731),+'PL2'!$O$3+1,IF(AND(O1704&gt;730,O1704&lt;1096),+'PL2'!$P$3+1,IF(AND(O1704&gt;1095,O1704&lt;1461),+'PL2'!$Q$3+1,IF(AND(O1704&gt;1460,O1704&lt;3000),+'PL2'!$R$3+1,0)))))</f>
        <v>0</v>
      </c>
      <c r="M1704" s="3">
        <f>IF(AND(O1704&gt;0,O1704&lt;366),+'PL2'!$N$2+1,IF(AND(O1704&gt;365,O1704&lt;731),+'PL2'!$O$2+1,IF(AND(O1704&gt;730,O1704&lt;1096),+'PL2'!$P$2+1,IF(AND(O1704&gt;1095,O1704&lt;1461),+'PL2'!$Q$2+1,IF(AND(O1704&gt;1460,O1704&lt;1826),+'PL2'!$R$2+1,IF(AND(O1704&gt;1825,O1704&lt;2190),+'PL2'!$S$2+1,0))))))</f>
        <v>0</v>
      </c>
      <c r="N1704" s="70">
        <f t="shared" si="87"/>
        <v>-1</v>
      </c>
      <c r="O1704" s="19" t="str">
        <f>IF(A1704&gt;'PL2'!$C$2+553,IF(A1704='PL2'!$C$2+554,1,O1703+1), "")</f>
        <v/>
      </c>
    </row>
    <row r="1705" spans="1:15" x14ac:dyDescent="0.55000000000000004">
      <c r="A1705">
        <v>1703</v>
      </c>
      <c r="B1705" s="2">
        <v>41525</v>
      </c>
      <c r="C1705">
        <v>5.4099999368190772E-2</v>
      </c>
      <c r="D1705">
        <v>704.39898681640625</v>
      </c>
      <c r="E1705">
        <v>3951.139892578125</v>
      </c>
      <c r="F1705" s="20">
        <f t="shared" si="88"/>
        <v>0.30345964388478491</v>
      </c>
      <c r="G1705">
        <v>116.5950012207031</v>
      </c>
      <c r="H1705">
        <v>35.381900787353523</v>
      </c>
      <c r="I1705" s="19">
        <f t="shared" si="89"/>
        <v>460683.16059831518</v>
      </c>
      <c r="K1705" s="70">
        <f t="shared" si="86"/>
        <v>-1</v>
      </c>
      <c r="L1705" s="3">
        <f>IF(AND(O1705&gt;0,O1705&lt;366),+'PL2'!$N$3+1,IF(AND(O1705&gt;365,O1705&lt;731),+'PL2'!$O$3+1,IF(AND(O1705&gt;730,O1705&lt;1096),+'PL2'!$P$3+1,IF(AND(O1705&gt;1095,O1705&lt;1461),+'PL2'!$Q$3+1,IF(AND(O1705&gt;1460,O1705&lt;3000),+'PL2'!$R$3+1,0)))))</f>
        <v>0</v>
      </c>
      <c r="M1705" s="3">
        <f>IF(AND(O1705&gt;0,O1705&lt;366),+'PL2'!$N$2+1,IF(AND(O1705&gt;365,O1705&lt;731),+'PL2'!$O$2+1,IF(AND(O1705&gt;730,O1705&lt;1096),+'PL2'!$P$2+1,IF(AND(O1705&gt;1095,O1705&lt;1461),+'PL2'!$Q$2+1,IF(AND(O1705&gt;1460,O1705&lt;1826),+'PL2'!$R$2+1,IF(AND(O1705&gt;1825,O1705&lt;2190),+'PL2'!$S$2+1,0))))))</f>
        <v>0</v>
      </c>
      <c r="N1705" s="70">
        <f t="shared" si="87"/>
        <v>-1</v>
      </c>
      <c r="O1705" s="19" t="str">
        <f>IF(A1705&gt;'PL2'!$C$2+553,IF(A1705='PL2'!$C$2+554,1,O1704+1), "")</f>
        <v/>
      </c>
    </row>
    <row r="1706" spans="1:15" x14ac:dyDescent="0.55000000000000004">
      <c r="A1706">
        <v>1704</v>
      </c>
      <c r="B1706" s="2">
        <v>41526</v>
      </c>
      <c r="C1706">
        <v>5.4099999368190772E-2</v>
      </c>
      <c r="D1706">
        <v>834.0419921875</v>
      </c>
      <c r="E1706">
        <v>5105.52978515625</v>
      </c>
      <c r="F1706" s="20">
        <f t="shared" si="88"/>
        <v>0.33116936645695655</v>
      </c>
      <c r="G1706">
        <v>120.0189971923828</v>
      </c>
      <c r="H1706">
        <v>39.746601104736328</v>
      </c>
      <c r="I1706" s="19">
        <f t="shared" si="89"/>
        <v>612760.56495029468</v>
      </c>
      <c r="K1706" s="70">
        <f t="shared" si="86"/>
        <v>-1</v>
      </c>
      <c r="L1706" s="3">
        <f>IF(AND(O1706&gt;0,O1706&lt;366),+'PL2'!$N$3+1,IF(AND(O1706&gt;365,O1706&lt;731),+'PL2'!$O$3+1,IF(AND(O1706&gt;730,O1706&lt;1096),+'PL2'!$P$3+1,IF(AND(O1706&gt;1095,O1706&lt;1461),+'PL2'!$Q$3+1,IF(AND(O1706&gt;1460,O1706&lt;3000),+'PL2'!$R$3+1,0)))))</f>
        <v>0</v>
      </c>
      <c r="M1706" s="3">
        <f>IF(AND(O1706&gt;0,O1706&lt;366),+'PL2'!$N$2+1,IF(AND(O1706&gt;365,O1706&lt;731),+'PL2'!$O$2+1,IF(AND(O1706&gt;730,O1706&lt;1096),+'PL2'!$P$2+1,IF(AND(O1706&gt;1095,O1706&lt;1461),+'PL2'!$Q$2+1,IF(AND(O1706&gt;1460,O1706&lt;1826),+'PL2'!$R$2+1,IF(AND(O1706&gt;1825,O1706&lt;2190),+'PL2'!$S$2+1,0))))))</f>
        <v>0</v>
      </c>
      <c r="N1706" s="70">
        <f t="shared" si="87"/>
        <v>-1</v>
      </c>
      <c r="O1706" s="19" t="str">
        <f>IF(A1706&gt;'PL2'!$C$2+553,IF(A1706='PL2'!$C$2+554,1,O1705+1), "")</f>
        <v/>
      </c>
    </row>
    <row r="1707" spans="1:15" x14ac:dyDescent="0.55000000000000004">
      <c r="A1707">
        <v>1705</v>
      </c>
      <c r="B1707" s="2">
        <v>41527</v>
      </c>
      <c r="C1707">
        <v>5.4200001060962677E-2</v>
      </c>
      <c r="D1707">
        <v>834.0419921875</v>
      </c>
      <c r="E1707">
        <v>4800.52001953125</v>
      </c>
      <c r="F1707" s="20">
        <f t="shared" si="88"/>
        <v>0.31196053986364958</v>
      </c>
      <c r="G1707">
        <v>121.4580001831055</v>
      </c>
      <c r="H1707">
        <v>37.890098571777337</v>
      </c>
      <c r="I1707" s="19">
        <f t="shared" si="89"/>
        <v>583061.56141122815</v>
      </c>
      <c r="K1707" s="70">
        <f t="shared" si="86"/>
        <v>-1</v>
      </c>
      <c r="L1707" s="3">
        <f>IF(AND(O1707&gt;0,O1707&lt;366),+'PL2'!$N$3+1,IF(AND(O1707&gt;365,O1707&lt;731),+'PL2'!$O$3+1,IF(AND(O1707&gt;730,O1707&lt;1096),+'PL2'!$P$3+1,IF(AND(O1707&gt;1095,O1707&lt;1461),+'PL2'!$Q$3+1,IF(AND(O1707&gt;1460,O1707&lt;3000),+'PL2'!$R$3+1,0)))))</f>
        <v>0</v>
      </c>
      <c r="M1707" s="3">
        <f>IF(AND(O1707&gt;0,O1707&lt;366),+'PL2'!$N$2+1,IF(AND(O1707&gt;365,O1707&lt;731),+'PL2'!$O$2+1,IF(AND(O1707&gt;730,O1707&lt;1096),+'PL2'!$P$2+1,IF(AND(O1707&gt;1095,O1707&lt;1461),+'PL2'!$Q$2+1,IF(AND(O1707&gt;1460,O1707&lt;1826),+'PL2'!$R$2+1,IF(AND(O1707&gt;1825,O1707&lt;2190),+'PL2'!$S$2+1,0))))))</f>
        <v>0</v>
      </c>
      <c r="N1707" s="70">
        <f t="shared" si="87"/>
        <v>-1</v>
      </c>
      <c r="O1707" s="19" t="str">
        <f>IF(A1707&gt;'PL2'!$C$2+553,IF(A1707='PL2'!$C$2+554,1,O1706+1), "")</f>
        <v/>
      </c>
    </row>
    <row r="1708" spans="1:15" x14ac:dyDescent="0.55000000000000004">
      <c r="A1708">
        <v>1706</v>
      </c>
      <c r="B1708" s="2">
        <v>41528</v>
      </c>
      <c r="C1708">
        <v>5.4200001060962677E-2</v>
      </c>
      <c r="D1708">
        <v>868.614013671875</v>
      </c>
      <c r="E1708">
        <v>5022.56005859375</v>
      </c>
      <c r="F1708" s="20">
        <f t="shared" si="88"/>
        <v>0.3133989968153611</v>
      </c>
      <c r="G1708">
        <v>125.45200347900391</v>
      </c>
      <c r="H1708">
        <v>39.316501617431641</v>
      </c>
      <c r="I1708" s="19">
        <f t="shared" si="89"/>
        <v>630090.22194420919</v>
      </c>
      <c r="K1708" s="70">
        <f t="shared" si="86"/>
        <v>-1</v>
      </c>
      <c r="L1708" s="3">
        <f>IF(AND(O1708&gt;0,O1708&lt;366),+'PL2'!$N$3+1,IF(AND(O1708&gt;365,O1708&lt;731),+'PL2'!$O$3+1,IF(AND(O1708&gt;730,O1708&lt;1096),+'PL2'!$P$3+1,IF(AND(O1708&gt;1095,O1708&lt;1461),+'PL2'!$Q$3+1,IF(AND(O1708&gt;1460,O1708&lt;3000),+'PL2'!$R$3+1,0)))))</f>
        <v>0</v>
      </c>
      <c r="M1708" s="3">
        <f>IF(AND(O1708&gt;0,O1708&lt;366),+'PL2'!$N$2+1,IF(AND(O1708&gt;365,O1708&lt;731),+'PL2'!$O$2+1,IF(AND(O1708&gt;730,O1708&lt;1096),+'PL2'!$P$2+1,IF(AND(O1708&gt;1095,O1708&lt;1461),+'PL2'!$Q$2+1,IF(AND(O1708&gt;1460,O1708&lt;1826),+'PL2'!$R$2+1,IF(AND(O1708&gt;1825,O1708&lt;2190),+'PL2'!$S$2+1,0))))))</f>
        <v>0</v>
      </c>
      <c r="N1708" s="70">
        <f t="shared" si="87"/>
        <v>-1</v>
      </c>
      <c r="O1708" s="19" t="str">
        <f>IF(A1708&gt;'PL2'!$C$2+553,IF(A1708='PL2'!$C$2+554,1,O1707+1), "")</f>
        <v/>
      </c>
    </row>
    <row r="1709" spans="1:15" x14ac:dyDescent="0.55000000000000004">
      <c r="A1709">
        <v>1707</v>
      </c>
      <c r="B1709" s="2">
        <v>41529</v>
      </c>
      <c r="C1709">
        <v>5.4200001060962677E-2</v>
      </c>
      <c r="D1709">
        <v>868.614013671875</v>
      </c>
      <c r="E1709">
        <v>5355.33984375</v>
      </c>
      <c r="F1709" s="20">
        <f t="shared" si="88"/>
        <v>0.33416387560460564</v>
      </c>
      <c r="G1709">
        <v>125.7600021362305</v>
      </c>
      <c r="H1709">
        <v>42.024398803710938</v>
      </c>
      <c r="I1709" s="19">
        <f t="shared" si="89"/>
        <v>673487.55019024026</v>
      </c>
      <c r="K1709" s="70">
        <f t="shared" ref="K1709:K1772" si="90">+L1709^(0.00273972602739726)-1</f>
        <v>-1</v>
      </c>
      <c r="L1709" s="3">
        <f>IF(AND(O1709&gt;0,O1709&lt;366),+'PL2'!$N$3+1,IF(AND(O1709&gt;365,O1709&lt;731),+'PL2'!$O$3+1,IF(AND(O1709&gt;730,O1709&lt;1096),+'PL2'!$P$3+1,IF(AND(O1709&gt;1095,O1709&lt;1461),+'PL2'!$Q$3+1,IF(AND(O1709&gt;1460,O1709&lt;3000),+'PL2'!$R$3+1,0)))))</f>
        <v>0</v>
      </c>
      <c r="M1709" s="3">
        <f>IF(AND(O1709&gt;0,O1709&lt;366),+'PL2'!$N$2+1,IF(AND(O1709&gt;365,O1709&lt;731),+'PL2'!$O$2+1,IF(AND(O1709&gt;730,O1709&lt;1096),+'PL2'!$P$2+1,IF(AND(O1709&gt;1095,O1709&lt;1461),+'PL2'!$Q$2+1,IF(AND(O1709&gt;1460,O1709&lt;1826),+'PL2'!$R$2+1,IF(AND(O1709&gt;1825,O1709&lt;2190),+'PL2'!$S$2+1,0))))))</f>
        <v>0</v>
      </c>
      <c r="N1709" s="70">
        <f t="shared" ref="N1709:N1772" si="91">+M1709^(0.00273972602739726)-1</f>
        <v>-1</v>
      </c>
      <c r="O1709" s="19" t="str">
        <f>IF(A1709&gt;'PL2'!$C$2+553,IF(A1709='PL2'!$C$2+554,1,O1708+1), "")</f>
        <v/>
      </c>
    </row>
    <row r="1710" spans="1:15" x14ac:dyDescent="0.55000000000000004">
      <c r="A1710">
        <v>1708</v>
      </c>
      <c r="B1710" s="2">
        <v>41530</v>
      </c>
      <c r="C1710">
        <v>5.429999902844429E-2</v>
      </c>
      <c r="D1710">
        <v>907.50701904296875</v>
      </c>
      <c r="E1710">
        <v>5120.9599609375</v>
      </c>
      <c r="F1710" s="20">
        <f t="shared" si="88"/>
        <v>0.30640878259746263</v>
      </c>
      <c r="G1710">
        <v>126.5070037841797</v>
      </c>
      <c r="H1710">
        <v>38.762901306152337</v>
      </c>
      <c r="I1710" s="19">
        <f t="shared" si="89"/>
        <v>647837.30115695309</v>
      </c>
      <c r="K1710" s="70">
        <f t="shared" si="90"/>
        <v>-1</v>
      </c>
      <c r="L1710" s="3">
        <f>IF(AND(O1710&gt;0,O1710&lt;366),+'PL2'!$N$3+1,IF(AND(O1710&gt;365,O1710&lt;731),+'PL2'!$O$3+1,IF(AND(O1710&gt;730,O1710&lt;1096),+'PL2'!$P$3+1,IF(AND(O1710&gt;1095,O1710&lt;1461),+'PL2'!$Q$3+1,IF(AND(O1710&gt;1460,O1710&lt;3000),+'PL2'!$R$3+1,0)))))</f>
        <v>0</v>
      </c>
      <c r="M1710" s="3">
        <f>IF(AND(O1710&gt;0,O1710&lt;366),+'PL2'!$N$2+1,IF(AND(O1710&gt;365,O1710&lt;731),+'PL2'!$O$2+1,IF(AND(O1710&gt;730,O1710&lt;1096),+'PL2'!$P$2+1,IF(AND(O1710&gt;1095,O1710&lt;1461),+'PL2'!$Q$2+1,IF(AND(O1710&gt;1460,O1710&lt;1826),+'PL2'!$R$2+1,IF(AND(O1710&gt;1825,O1710&lt;2190),+'PL2'!$S$2+1,0))))))</f>
        <v>0</v>
      </c>
      <c r="N1710" s="70">
        <f t="shared" si="91"/>
        <v>-1</v>
      </c>
      <c r="O1710" s="19" t="str">
        <f>IF(A1710&gt;'PL2'!$C$2+553,IF(A1710='PL2'!$C$2+554,1,O1709+1), "")</f>
        <v/>
      </c>
    </row>
    <row r="1711" spans="1:15" x14ac:dyDescent="0.55000000000000004">
      <c r="A1711">
        <v>1709</v>
      </c>
      <c r="B1711" s="2">
        <v>41531</v>
      </c>
      <c r="C1711">
        <v>5.429999902844429E-2</v>
      </c>
      <c r="D1711">
        <v>907.50701904296875</v>
      </c>
      <c r="E1711">
        <v>5470.240234375</v>
      </c>
      <c r="F1711" s="20">
        <f t="shared" si="88"/>
        <v>0.32730770471082754</v>
      </c>
      <c r="G1711">
        <v>124.0810012817383</v>
      </c>
      <c r="H1711">
        <v>40.612701416015618</v>
      </c>
      <c r="I1711" s="19">
        <f t="shared" si="89"/>
        <v>678752.88553290081</v>
      </c>
      <c r="K1711" s="70">
        <f t="shared" si="90"/>
        <v>-1</v>
      </c>
      <c r="L1711" s="3">
        <f>IF(AND(O1711&gt;0,O1711&lt;366),+'PL2'!$N$3+1,IF(AND(O1711&gt;365,O1711&lt;731),+'PL2'!$O$3+1,IF(AND(O1711&gt;730,O1711&lt;1096),+'PL2'!$P$3+1,IF(AND(O1711&gt;1095,O1711&lt;1461),+'PL2'!$Q$3+1,IF(AND(O1711&gt;1460,O1711&lt;3000),+'PL2'!$R$3+1,0)))))</f>
        <v>0</v>
      </c>
      <c r="M1711" s="3">
        <f>IF(AND(O1711&gt;0,O1711&lt;366),+'PL2'!$N$2+1,IF(AND(O1711&gt;365,O1711&lt;731),+'PL2'!$O$2+1,IF(AND(O1711&gt;730,O1711&lt;1096),+'PL2'!$P$2+1,IF(AND(O1711&gt;1095,O1711&lt;1461),+'PL2'!$Q$2+1,IF(AND(O1711&gt;1460,O1711&lt;1826),+'PL2'!$R$2+1,IF(AND(O1711&gt;1825,O1711&lt;2190),+'PL2'!$S$2+1,0))))))</f>
        <v>0</v>
      </c>
      <c r="N1711" s="70">
        <f t="shared" si="91"/>
        <v>-1</v>
      </c>
      <c r="O1711" s="19" t="str">
        <f>IF(A1711&gt;'PL2'!$C$2+553,IF(A1711='PL2'!$C$2+554,1,O1710+1), "")</f>
        <v/>
      </c>
    </row>
    <row r="1712" spans="1:15" x14ac:dyDescent="0.55000000000000004">
      <c r="A1712">
        <v>1710</v>
      </c>
      <c r="B1712" s="2">
        <v>41532</v>
      </c>
      <c r="C1712">
        <v>5.429999902844429E-2</v>
      </c>
      <c r="D1712">
        <v>1024.579956054688</v>
      </c>
      <c r="E1712">
        <v>4552.64990234375</v>
      </c>
      <c r="F1712" s="20">
        <f t="shared" si="88"/>
        <v>0.24127827585660636</v>
      </c>
      <c r="G1712">
        <v>124.5780029296875</v>
      </c>
      <c r="H1712">
        <v>30.058000564575199</v>
      </c>
      <c r="I1712" s="19">
        <f t="shared" si="89"/>
        <v>567160.0328720212</v>
      </c>
      <c r="K1712" s="70">
        <f t="shared" si="90"/>
        <v>-1</v>
      </c>
      <c r="L1712" s="3">
        <f>IF(AND(O1712&gt;0,O1712&lt;366),+'PL2'!$N$3+1,IF(AND(O1712&gt;365,O1712&lt;731),+'PL2'!$O$3+1,IF(AND(O1712&gt;730,O1712&lt;1096),+'PL2'!$P$3+1,IF(AND(O1712&gt;1095,O1712&lt;1461),+'PL2'!$Q$3+1,IF(AND(O1712&gt;1460,O1712&lt;3000),+'PL2'!$R$3+1,0)))))</f>
        <v>0</v>
      </c>
      <c r="M1712" s="3">
        <f>IF(AND(O1712&gt;0,O1712&lt;366),+'PL2'!$N$2+1,IF(AND(O1712&gt;365,O1712&lt;731),+'PL2'!$O$2+1,IF(AND(O1712&gt;730,O1712&lt;1096),+'PL2'!$P$2+1,IF(AND(O1712&gt;1095,O1712&lt;1461),+'PL2'!$Q$2+1,IF(AND(O1712&gt;1460,O1712&lt;1826),+'PL2'!$R$2+1,IF(AND(O1712&gt;1825,O1712&lt;2190),+'PL2'!$S$2+1,0))))))</f>
        <v>0</v>
      </c>
      <c r="N1712" s="70">
        <f t="shared" si="91"/>
        <v>-1</v>
      </c>
      <c r="O1712" s="19" t="str">
        <f>IF(A1712&gt;'PL2'!$C$2+553,IF(A1712='PL2'!$C$2+554,1,O1711+1), "")</f>
        <v/>
      </c>
    </row>
    <row r="1713" spans="1:15" x14ac:dyDescent="0.55000000000000004">
      <c r="A1713">
        <v>1711</v>
      </c>
      <c r="B1713" s="2">
        <v>41533</v>
      </c>
      <c r="C1713">
        <v>5.4400000721216202E-2</v>
      </c>
      <c r="D1713">
        <v>1024.579956054688</v>
      </c>
      <c r="E1713">
        <v>3891.199951171875</v>
      </c>
      <c r="F1713" s="20">
        <f t="shared" si="88"/>
        <v>0.20660298778951297</v>
      </c>
      <c r="G1713">
        <v>125.06199645996089</v>
      </c>
      <c r="H1713">
        <v>25.838199615478519</v>
      </c>
      <c r="I1713" s="19">
        <f t="shared" si="89"/>
        <v>486641.23451845703</v>
      </c>
      <c r="K1713" s="70">
        <f t="shared" si="90"/>
        <v>-1</v>
      </c>
      <c r="L1713" s="3">
        <f>IF(AND(O1713&gt;0,O1713&lt;366),+'PL2'!$N$3+1,IF(AND(O1713&gt;365,O1713&lt;731),+'PL2'!$O$3+1,IF(AND(O1713&gt;730,O1713&lt;1096),+'PL2'!$P$3+1,IF(AND(O1713&gt;1095,O1713&lt;1461),+'PL2'!$Q$3+1,IF(AND(O1713&gt;1460,O1713&lt;3000),+'PL2'!$R$3+1,0)))))</f>
        <v>0</v>
      </c>
      <c r="M1713" s="3">
        <f>IF(AND(O1713&gt;0,O1713&lt;366),+'PL2'!$N$2+1,IF(AND(O1713&gt;365,O1713&lt;731),+'PL2'!$O$2+1,IF(AND(O1713&gt;730,O1713&lt;1096),+'PL2'!$P$2+1,IF(AND(O1713&gt;1095,O1713&lt;1461),+'PL2'!$Q$2+1,IF(AND(O1713&gt;1460,O1713&lt;1826),+'PL2'!$R$2+1,IF(AND(O1713&gt;1825,O1713&lt;2190),+'PL2'!$S$2+1,0))))))</f>
        <v>0</v>
      </c>
      <c r="N1713" s="70">
        <f t="shared" si="91"/>
        <v>-1</v>
      </c>
      <c r="O1713" s="19" t="str">
        <f>IF(A1713&gt;'PL2'!$C$2+553,IF(A1713='PL2'!$C$2+554,1,O1712+1), "")</f>
        <v/>
      </c>
    </row>
    <row r="1714" spans="1:15" x14ac:dyDescent="0.55000000000000004">
      <c r="A1714">
        <v>1712</v>
      </c>
      <c r="B1714" s="2">
        <v>41534</v>
      </c>
      <c r="C1714">
        <v>5.4400000721216202E-2</v>
      </c>
      <c r="D1714">
        <v>990.98699951171875</v>
      </c>
      <c r="E1714">
        <v>4777.75</v>
      </c>
      <c r="F1714" s="20">
        <f t="shared" si="88"/>
        <v>0.2622734743986086</v>
      </c>
      <c r="G1714">
        <v>125.96800231933589</v>
      </c>
      <c r="H1714">
        <v>33.038101196289063</v>
      </c>
      <c r="I1714" s="19">
        <f t="shared" si="89"/>
        <v>601843.62308120704</v>
      </c>
      <c r="K1714" s="70">
        <f t="shared" si="90"/>
        <v>-1</v>
      </c>
      <c r="L1714" s="3">
        <f>IF(AND(O1714&gt;0,O1714&lt;366),+'PL2'!$N$3+1,IF(AND(O1714&gt;365,O1714&lt;731),+'PL2'!$O$3+1,IF(AND(O1714&gt;730,O1714&lt;1096),+'PL2'!$P$3+1,IF(AND(O1714&gt;1095,O1714&lt;1461),+'PL2'!$Q$3+1,IF(AND(O1714&gt;1460,O1714&lt;3000),+'PL2'!$R$3+1,0)))))</f>
        <v>0</v>
      </c>
      <c r="M1714" s="3">
        <f>IF(AND(O1714&gt;0,O1714&lt;366),+'PL2'!$N$2+1,IF(AND(O1714&gt;365,O1714&lt;731),+'PL2'!$O$2+1,IF(AND(O1714&gt;730,O1714&lt;1096),+'PL2'!$P$2+1,IF(AND(O1714&gt;1095,O1714&lt;1461),+'PL2'!$Q$2+1,IF(AND(O1714&gt;1460,O1714&lt;1826),+'PL2'!$R$2+1,IF(AND(O1714&gt;1825,O1714&lt;2190),+'PL2'!$S$2+1,0))))))</f>
        <v>0</v>
      </c>
      <c r="N1714" s="70">
        <f t="shared" si="91"/>
        <v>-1</v>
      </c>
      <c r="O1714" s="19" t="str">
        <f>IF(A1714&gt;'PL2'!$C$2+553,IF(A1714='PL2'!$C$2+554,1,O1713+1), "")</f>
        <v/>
      </c>
    </row>
    <row r="1715" spans="1:15" x14ac:dyDescent="0.55000000000000004">
      <c r="A1715">
        <v>1713</v>
      </c>
      <c r="B1715" s="2">
        <v>41535</v>
      </c>
      <c r="C1715">
        <v>5.4400000721216202E-2</v>
      </c>
      <c r="D1715">
        <v>990.98699951171875</v>
      </c>
      <c r="E1715">
        <v>4232.509765625</v>
      </c>
      <c r="F1715" s="20">
        <f t="shared" si="88"/>
        <v>0.232342638617866</v>
      </c>
      <c r="G1715">
        <v>126.3040008544922</v>
      </c>
      <c r="H1715">
        <v>29.34580039978027</v>
      </c>
      <c r="I1715" s="19">
        <f t="shared" si="89"/>
        <v>534582.91705414664</v>
      </c>
      <c r="K1715" s="70">
        <f t="shared" si="90"/>
        <v>-1</v>
      </c>
      <c r="L1715" s="3">
        <f>IF(AND(O1715&gt;0,O1715&lt;366),+'PL2'!$N$3+1,IF(AND(O1715&gt;365,O1715&lt;731),+'PL2'!$O$3+1,IF(AND(O1715&gt;730,O1715&lt;1096),+'PL2'!$P$3+1,IF(AND(O1715&gt;1095,O1715&lt;1461),+'PL2'!$Q$3+1,IF(AND(O1715&gt;1460,O1715&lt;3000),+'PL2'!$R$3+1,0)))))</f>
        <v>0</v>
      </c>
      <c r="M1715" s="3">
        <f>IF(AND(O1715&gt;0,O1715&lt;366),+'PL2'!$N$2+1,IF(AND(O1715&gt;365,O1715&lt;731),+'PL2'!$O$2+1,IF(AND(O1715&gt;730,O1715&lt;1096),+'PL2'!$P$2+1,IF(AND(O1715&gt;1095,O1715&lt;1461),+'PL2'!$Q$2+1,IF(AND(O1715&gt;1460,O1715&lt;1826),+'PL2'!$R$2+1,IF(AND(O1715&gt;1825,O1715&lt;2190),+'PL2'!$S$2+1,0))))))</f>
        <v>0</v>
      </c>
      <c r="N1715" s="70">
        <f t="shared" si="91"/>
        <v>-1</v>
      </c>
      <c r="O1715" s="19" t="str">
        <f>IF(A1715&gt;'PL2'!$C$2+553,IF(A1715='PL2'!$C$2+554,1,O1714+1), "")</f>
        <v/>
      </c>
    </row>
    <row r="1716" spans="1:15" x14ac:dyDescent="0.55000000000000004">
      <c r="A1716">
        <v>1714</v>
      </c>
      <c r="B1716" s="2">
        <v>41536</v>
      </c>
      <c r="C1716">
        <v>5.4499998688697808E-2</v>
      </c>
      <c r="D1716">
        <v>1091.77001953125</v>
      </c>
      <c r="E1716">
        <v>4841.75</v>
      </c>
      <c r="F1716" s="20">
        <f t="shared" si="88"/>
        <v>0.24169501262206958</v>
      </c>
      <c r="G1716">
        <v>124.1940002441406</v>
      </c>
      <c r="H1716">
        <v>30.017099380493161</v>
      </c>
      <c r="I1716" s="19">
        <f t="shared" si="89"/>
        <v>601316.30068206775</v>
      </c>
      <c r="K1716" s="70">
        <f t="shared" si="90"/>
        <v>-1</v>
      </c>
      <c r="L1716" s="3">
        <f>IF(AND(O1716&gt;0,O1716&lt;366),+'PL2'!$N$3+1,IF(AND(O1716&gt;365,O1716&lt;731),+'PL2'!$O$3+1,IF(AND(O1716&gt;730,O1716&lt;1096),+'PL2'!$P$3+1,IF(AND(O1716&gt;1095,O1716&lt;1461),+'PL2'!$Q$3+1,IF(AND(O1716&gt;1460,O1716&lt;3000),+'PL2'!$R$3+1,0)))))</f>
        <v>0</v>
      </c>
      <c r="M1716" s="3">
        <f>IF(AND(O1716&gt;0,O1716&lt;366),+'PL2'!$N$2+1,IF(AND(O1716&gt;365,O1716&lt;731),+'PL2'!$O$2+1,IF(AND(O1716&gt;730,O1716&lt;1096),+'PL2'!$P$2+1,IF(AND(O1716&gt;1095,O1716&lt;1461),+'PL2'!$Q$2+1,IF(AND(O1716&gt;1460,O1716&lt;1826),+'PL2'!$R$2+1,IF(AND(O1716&gt;1825,O1716&lt;2190),+'PL2'!$S$2+1,0))))))</f>
        <v>0</v>
      </c>
      <c r="N1716" s="70">
        <f t="shared" si="91"/>
        <v>-1</v>
      </c>
      <c r="O1716" s="19" t="str">
        <f>IF(A1716&gt;'PL2'!$C$2+553,IF(A1716='PL2'!$C$2+554,1,O1715+1), "")</f>
        <v/>
      </c>
    </row>
    <row r="1717" spans="1:15" x14ac:dyDescent="0.55000000000000004">
      <c r="A1717">
        <v>1715</v>
      </c>
      <c r="B1717" s="2">
        <v>41537</v>
      </c>
      <c r="C1717">
        <v>5.4499998688697808E-2</v>
      </c>
      <c r="D1717">
        <v>1091.77001953125</v>
      </c>
      <c r="E1717">
        <v>5027.009765625</v>
      </c>
      <c r="F1717" s="20">
        <f t="shared" si="88"/>
        <v>0.25094298316806968</v>
      </c>
      <c r="G1717">
        <v>122.9010009765625</v>
      </c>
      <c r="H1717">
        <v>30.84110069274902</v>
      </c>
      <c r="I1717" s="19">
        <f t="shared" si="89"/>
        <v>617824.53211426735</v>
      </c>
      <c r="K1717" s="70">
        <f t="shared" si="90"/>
        <v>-1</v>
      </c>
      <c r="L1717" s="3">
        <f>IF(AND(O1717&gt;0,O1717&lt;366),+'PL2'!$N$3+1,IF(AND(O1717&gt;365,O1717&lt;731),+'PL2'!$O$3+1,IF(AND(O1717&gt;730,O1717&lt;1096),+'PL2'!$P$3+1,IF(AND(O1717&gt;1095,O1717&lt;1461),+'PL2'!$Q$3+1,IF(AND(O1717&gt;1460,O1717&lt;3000),+'PL2'!$R$3+1,0)))))</f>
        <v>0</v>
      </c>
      <c r="M1717" s="3">
        <f>IF(AND(O1717&gt;0,O1717&lt;366),+'PL2'!$N$2+1,IF(AND(O1717&gt;365,O1717&lt;731),+'PL2'!$O$2+1,IF(AND(O1717&gt;730,O1717&lt;1096),+'PL2'!$P$2+1,IF(AND(O1717&gt;1095,O1717&lt;1461),+'PL2'!$Q$2+1,IF(AND(O1717&gt;1460,O1717&lt;1826),+'PL2'!$R$2+1,IF(AND(O1717&gt;1825,O1717&lt;2190),+'PL2'!$S$2+1,0))))))</f>
        <v>0</v>
      </c>
      <c r="N1717" s="70">
        <f t="shared" si="91"/>
        <v>-1</v>
      </c>
      <c r="O1717" s="19" t="str">
        <f>IF(A1717&gt;'PL2'!$C$2+553,IF(A1717='PL2'!$C$2+554,1,O1716+1), "")</f>
        <v/>
      </c>
    </row>
    <row r="1718" spans="1:15" x14ac:dyDescent="0.55000000000000004">
      <c r="A1718">
        <v>1716</v>
      </c>
      <c r="B1718" s="2">
        <v>41538</v>
      </c>
      <c r="C1718">
        <v>5.4499998688697808E-2</v>
      </c>
      <c r="D1718">
        <v>1046.969970703125</v>
      </c>
      <c r="E1718">
        <v>4751.759765625</v>
      </c>
      <c r="F1718" s="20">
        <f t="shared" si="88"/>
        <v>0.24735274959381082</v>
      </c>
      <c r="G1718">
        <v>122.6439971923828</v>
      </c>
      <c r="H1718">
        <v>30.336299896240231</v>
      </c>
      <c r="I1718" s="19">
        <f t="shared" si="89"/>
        <v>582774.81135418999</v>
      </c>
      <c r="K1718" s="70">
        <f t="shared" si="90"/>
        <v>-1</v>
      </c>
      <c r="L1718" s="3">
        <f>IF(AND(O1718&gt;0,O1718&lt;366),+'PL2'!$N$3+1,IF(AND(O1718&gt;365,O1718&lt;731),+'PL2'!$O$3+1,IF(AND(O1718&gt;730,O1718&lt;1096),+'PL2'!$P$3+1,IF(AND(O1718&gt;1095,O1718&lt;1461),+'PL2'!$Q$3+1,IF(AND(O1718&gt;1460,O1718&lt;3000),+'PL2'!$R$3+1,0)))))</f>
        <v>0</v>
      </c>
      <c r="M1718" s="3">
        <f>IF(AND(O1718&gt;0,O1718&lt;366),+'PL2'!$N$2+1,IF(AND(O1718&gt;365,O1718&lt;731),+'PL2'!$O$2+1,IF(AND(O1718&gt;730,O1718&lt;1096),+'PL2'!$P$2+1,IF(AND(O1718&gt;1095,O1718&lt;1461),+'PL2'!$Q$2+1,IF(AND(O1718&gt;1460,O1718&lt;1826),+'PL2'!$R$2+1,IF(AND(O1718&gt;1825,O1718&lt;2190),+'PL2'!$S$2+1,0))))))</f>
        <v>0</v>
      </c>
      <c r="N1718" s="70">
        <f t="shared" si="91"/>
        <v>-1</v>
      </c>
      <c r="O1718" s="19" t="str">
        <f>IF(A1718&gt;'PL2'!$C$2+553,IF(A1718='PL2'!$C$2+554,1,O1717+1), "")</f>
        <v/>
      </c>
    </row>
    <row r="1719" spans="1:15" x14ac:dyDescent="0.55000000000000004">
      <c r="A1719">
        <v>1717</v>
      </c>
      <c r="B1719" s="2">
        <v>41539</v>
      </c>
      <c r="C1719">
        <v>5.4600000381469727E-2</v>
      </c>
      <c r="D1719">
        <v>1046.969970703125</v>
      </c>
      <c r="E1719">
        <v>5101.2900390625</v>
      </c>
      <c r="F1719" s="20">
        <f t="shared" si="88"/>
        <v>0.26603479170634137</v>
      </c>
      <c r="G1719">
        <v>122.6510009765625</v>
      </c>
      <c r="H1719">
        <v>32.629398345947273</v>
      </c>
      <c r="I1719" s="19">
        <f t="shared" si="89"/>
        <v>625678.32956278324</v>
      </c>
      <c r="K1719" s="70">
        <f t="shared" si="90"/>
        <v>-1</v>
      </c>
      <c r="L1719" s="3">
        <f>IF(AND(O1719&gt;0,O1719&lt;366),+'PL2'!$N$3+1,IF(AND(O1719&gt;365,O1719&lt;731),+'PL2'!$O$3+1,IF(AND(O1719&gt;730,O1719&lt;1096),+'PL2'!$P$3+1,IF(AND(O1719&gt;1095,O1719&lt;1461),+'PL2'!$Q$3+1,IF(AND(O1719&gt;1460,O1719&lt;3000),+'PL2'!$R$3+1,0)))))</f>
        <v>0</v>
      </c>
      <c r="M1719" s="3">
        <f>IF(AND(O1719&gt;0,O1719&lt;366),+'PL2'!$N$2+1,IF(AND(O1719&gt;365,O1719&lt;731),+'PL2'!$O$2+1,IF(AND(O1719&gt;730,O1719&lt;1096),+'PL2'!$P$2+1,IF(AND(O1719&gt;1095,O1719&lt;1461),+'PL2'!$Q$2+1,IF(AND(O1719&gt;1460,O1719&lt;1826),+'PL2'!$R$2+1,IF(AND(O1719&gt;1825,O1719&lt;2190),+'PL2'!$S$2+1,0))))))</f>
        <v>0</v>
      </c>
      <c r="N1719" s="70">
        <f t="shared" si="91"/>
        <v>-1</v>
      </c>
      <c r="O1719" s="19" t="str">
        <f>IF(A1719&gt;'PL2'!$C$2+553,IF(A1719='PL2'!$C$2+554,1,O1718+1), "")</f>
        <v/>
      </c>
    </row>
    <row r="1720" spans="1:15" x14ac:dyDescent="0.55000000000000004">
      <c r="A1720">
        <v>1718</v>
      </c>
      <c r="B1720" s="2">
        <v>41540</v>
      </c>
      <c r="C1720">
        <v>5.4600000381469727E-2</v>
      </c>
      <c r="D1720">
        <v>1237.329956054688</v>
      </c>
      <c r="E1720">
        <v>5289.47021484375</v>
      </c>
      <c r="F1720" s="20">
        <f t="shared" si="88"/>
        <v>0.2334099116690882</v>
      </c>
      <c r="G1720">
        <v>122.2239990234375</v>
      </c>
      <c r="H1720">
        <v>28.528299331665039</v>
      </c>
      <c r="I1720" s="19">
        <f t="shared" si="89"/>
        <v>646500.20237356424</v>
      </c>
      <c r="K1720" s="70">
        <f t="shared" si="90"/>
        <v>-1</v>
      </c>
      <c r="L1720" s="3">
        <f>IF(AND(O1720&gt;0,O1720&lt;366),+'PL2'!$N$3+1,IF(AND(O1720&gt;365,O1720&lt;731),+'PL2'!$O$3+1,IF(AND(O1720&gt;730,O1720&lt;1096),+'PL2'!$P$3+1,IF(AND(O1720&gt;1095,O1720&lt;1461),+'PL2'!$Q$3+1,IF(AND(O1720&gt;1460,O1720&lt;3000),+'PL2'!$R$3+1,0)))))</f>
        <v>0</v>
      </c>
      <c r="M1720" s="3">
        <f>IF(AND(O1720&gt;0,O1720&lt;366),+'PL2'!$N$2+1,IF(AND(O1720&gt;365,O1720&lt;731),+'PL2'!$O$2+1,IF(AND(O1720&gt;730,O1720&lt;1096),+'PL2'!$P$2+1,IF(AND(O1720&gt;1095,O1720&lt;1461),+'PL2'!$Q$2+1,IF(AND(O1720&gt;1460,O1720&lt;1826),+'PL2'!$R$2+1,IF(AND(O1720&gt;1825,O1720&lt;2190),+'PL2'!$S$2+1,0))))))</f>
        <v>0</v>
      </c>
      <c r="N1720" s="70">
        <f t="shared" si="91"/>
        <v>-1</v>
      </c>
      <c r="O1720" s="19" t="str">
        <f>IF(A1720&gt;'PL2'!$C$2+553,IF(A1720='PL2'!$C$2+554,1,O1719+1), "")</f>
        <v/>
      </c>
    </row>
    <row r="1721" spans="1:15" x14ac:dyDescent="0.55000000000000004">
      <c r="A1721">
        <v>1719</v>
      </c>
      <c r="B1721" s="2">
        <v>41541</v>
      </c>
      <c r="C1721">
        <v>5.4600000381469727E-2</v>
      </c>
      <c r="D1721">
        <v>1237.329956054688</v>
      </c>
      <c r="E1721">
        <v>5330.66015625</v>
      </c>
      <c r="F1721" s="20">
        <f t="shared" si="88"/>
        <v>0.2352275115788689</v>
      </c>
      <c r="G1721">
        <v>122.5380020141602</v>
      </c>
      <c r="H1721">
        <v>28.824300765991211</v>
      </c>
      <c r="I1721" s="19">
        <f t="shared" si="89"/>
        <v>653208.44496336603</v>
      </c>
      <c r="K1721" s="70">
        <f t="shared" si="90"/>
        <v>-1</v>
      </c>
      <c r="L1721" s="3">
        <f>IF(AND(O1721&gt;0,O1721&lt;366),+'PL2'!$N$3+1,IF(AND(O1721&gt;365,O1721&lt;731),+'PL2'!$O$3+1,IF(AND(O1721&gt;730,O1721&lt;1096),+'PL2'!$P$3+1,IF(AND(O1721&gt;1095,O1721&lt;1461),+'PL2'!$Q$3+1,IF(AND(O1721&gt;1460,O1721&lt;3000),+'PL2'!$R$3+1,0)))))</f>
        <v>0</v>
      </c>
      <c r="M1721" s="3">
        <f>IF(AND(O1721&gt;0,O1721&lt;366),+'PL2'!$N$2+1,IF(AND(O1721&gt;365,O1721&lt;731),+'PL2'!$O$2+1,IF(AND(O1721&gt;730,O1721&lt;1096),+'PL2'!$P$2+1,IF(AND(O1721&gt;1095,O1721&lt;1461),+'PL2'!$Q$2+1,IF(AND(O1721&gt;1460,O1721&lt;1826),+'PL2'!$R$2+1,IF(AND(O1721&gt;1825,O1721&lt;2190),+'PL2'!$S$2+1,0))))))</f>
        <v>0</v>
      </c>
      <c r="N1721" s="70">
        <f t="shared" si="91"/>
        <v>-1</v>
      </c>
      <c r="O1721" s="19" t="str">
        <f>IF(A1721&gt;'PL2'!$C$2+553,IF(A1721='PL2'!$C$2+554,1,O1720+1), "")</f>
        <v/>
      </c>
    </row>
    <row r="1722" spans="1:15" x14ac:dyDescent="0.55000000000000004">
      <c r="A1722">
        <v>1720</v>
      </c>
      <c r="B1722" s="2">
        <v>41542</v>
      </c>
      <c r="C1722">
        <v>5.469999834895134E-2</v>
      </c>
      <c r="D1722">
        <v>1583.140014648438</v>
      </c>
      <c r="E1722">
        <v>5181.06005859375</v>
      </c>
      <c r="F1722" s="20">
        <f t="shared" si="88"/>
        <v>0.17901384212932697</v>
      </c>
      <c r="G1722">
        <v>123.42299652099609</v>
      </c>
      <c r="H1722">
        <v>22.094400405883789</v>
      </c>
      <c r="I1722" s="19">
        <f t="shared" si="89"/>
        <v>639461.95758688822</v>
      </c>
      <c r="K1722" s="70">
        <f t="shared" si="90"/>
        <v>-1</v>
      </c>
      <c r="L1722" s="3">
        <f>IF(AND(O1722&gt;0,O1722&lt;366),+'PL2'!$N$3+1,IF(AND(O1722&gt;365,O1722&lt;731),+'PL2'!$O$3+1,IF(AND(O1722&gt;730,O1722&lt;1096),+'PL2'!$P$3+1,IF(AND(O1722&gt;1095,O1722&lt;1461),+'PL2'!$Q$3+1,IF(AND(O1722&gt;1460,O1722&lt;3000),+'PL2'!$R$3+1,0)))))</f>
        <v>0</v>
      </c>
      <c r="M1722" s="3">
        <f>IF(AND(O1722&gt;0,O1722&lt;366),+'PL2'!$N$2+1,IF(AND(O1722&gt;365,O1722&lt;731),+'PL2'!$O$2+1,IF(AND(O1722&gt;730,O1722&lt;1096),+'PL2'!$P$2+1,IF(AND(O1722&gt;1095,O1722&lt;1461),+'PL2'!$Q$2+1,IF(AND(O1722&gt;1460,O1722&lt;1826),+'PL2'!$R$2+1,IF(AND(O1722&gt;1825,O1722&lt;2190),+'PL2'!$S$2+1,0))))))</f>
        <v>0</v>
      </c>
      <c r="N1722" s="70">
        <f t="shared" si="91"/>
        <v>-1</v>
      </c>
      <c r="O1722" s="19" t="str">
        <f>IF(A1722&gt;'PL2'!$C$2+553,IF(A1722='PL2'!$C$2+554,1,O1721+1), "")</f>
        <v/>
      </c>
    </row>
    <row r="1723" spans="1:15" x14ac:dyDescent="0.55000000000000004">
      <c r="A1723">
        <v>1721</v>
      </c>
      <c r="B1723" s="2">
        <v>41543</v>
      </c>
      <c r="C1723">
        <v>5.469999834895134E-2</v>
      </c>
      <c r="D1723">
        <v>1583.140014648438</v>
      </c>
      <c r="E1723">
        <v>4077.22998046875</v>
      </c>
      <c r="F1723" s="20">
        <f t="shared" si="88"/>
        <v>0.14087476226760762</v>
      </c>
      <c r="G1723">
        <v>123.4759979248047</v>
      </c>
      <c r="H1723">
        <v>17.394699096679691</v>
      </c>
      <c r="I1723" s="19">
        <f t="shared" si="89"/>
        <v>503440.04060731089</v>
      </c>
      <c r="K1723" s="70">
        <f t="shared" si="90"/>
        <v>-1</v>
      </c>
      <c r="L1723" s="3">
        <f>IF(AND(O1723&gt;0,O1723&lt;366),+'PL2'!$N$3+1,IF(AND(O1723&gt;365,O1723&lt;731),+'PL2'!$O$3+1,IF(AND(O1723&gt;730,O1723&lt;1096),+'PL2'!$P$3+1,IF(AND(O1723&gt;1095,O1723&lt;1461),+'PL2'!$Q$3+1,IF(AND(O1723&gt;1460,O1723&lt;3000),+'PL2'!$R$3+1,0)))))</f>
        <v>0</v>
      </c>
      <c r="M1723" s="3">
        <f>IF(AND(O1723&gt;0,O1723&lt;366),+'PL2'!$N$2+1,IF(AND(O1723&gt;365,O1723&lt;731),+'PL2'!$O$2+1,IF(AND(O1723&gt;730,O1723&lt;1096),+'PL2'!$P$2+1,IF(AND(O1723&gt;1095,O1723&lt;1461),+'PL2'!$Q$2+1,IF(AND(O1723&gt;1460,O1723&lt;1826),+'PL2'!$R$2+1,IF(AND(O1723&gt;1825,O1723&lt;2190),+'PL2'!$S$2+1,0))))))</f>
        <v>0</v>
      </c>
      <c r="N1723" s="70">
        <f t="shared" si="91"/>
        <v>-1</v>
      </c>
      <c r="O1723" s="19" t="str">
        <f>IF(A1723&gt;'PL2'!$C$2+553,IF(A1723='PL2'!$C$2+554,1,O1722+1), "")</f>
        <v/>
      </c>
    </row>
    <row r="1724" spans="1:15" x14ac:dyDescent="0.55000000000000004">
      <c r="A1724">
        <v>1722</v>
      </c>
      <c r="B1724" s="2">
        <v>41544</v>
      </c>
      <c r="C1724">
        <v>5.469999834895134E-2</v>
      </c>
      <c r="D1724">
        <v>1302.02001953125</v>
      </c>
      <c r="E1724">
        <v>4532.6201171875</v>
      </c>
      <c r="F1724" s="20">
        <f t="shared" si="88"/>
        <v>0.1904228116368292</v>
      </c>
      <c r="G1724">
        <v>123.4980010986328</v>
      </c>
      <c r="H1724">
        <v>23.516799926757809</v>
      </c>
      <c r="I1724" s="19">
        <f t="shared" si="89"/>
        <v>559769.52421210695</v>
      </c>
      <c r="K1724" s="70">
        <f t="shared" si="90"/>
        <v>-1</v>
      </c>
      <c r="L1724" s="3">
        <f>IF(AND(O1724&gt;0,O1724&lt;366),+'PL2'!$N$3+1,IF(AND(O1724&gt;365,O1724&lt;731),+'PL2'!$O$3+1,IF(AND(O1724&gt;730,O1724&lt;1096),+'PL2'!$P$3+1,IF(AND(O1724&gt;1095,O1724&lt;1461),+'PL2'!$Q$3+1,IF(AND(O1724&gt;1460,O1724&lt;3000),+'PL2'!$R$3+1,0)))))</f>
        <v>0</v>
      </c>
      <c r="M1724" s="3">
        <f>IF(AND(O1724&gt;0,O1724&lt;366),+'PL2'!$N$2+1,IF(AND(O1724&gt;365,O1724&lt;731),+'PL2'!$O$2+1,IF(AND(O1724&gt;730,O1724&lt;1096),+'PL2'!$P$2+1,IF(AND(O1724&gt;1095,O1724&lt;1461),+'PL2'!$Q$2+1,IF(AND(O1724&gt;1460,O1724&lt;1826),+'PL2'!$R$2+1,IF(AND(O1724&gt;1825,O1724&lt;2190),+'PL2'!$S$2+1,0))))))</f>
        <v>0</v>
      </c>
      <c r="N1724" s="70">
        <f t="shared" si="91"/>
        <v>-1</v>
      </c>
      <c r="O1724" s="19" t="str">
        <f>IF(A1724&gt;'PL2'!$C$2+553,IF(A1724='PL2'!$C$2+554,1,O1723+1), "")</f>
        <v/>
      </c>
    </row>
    <row r="1725" spans="1:15" x14ac:dyDescent="0.55000000000000004">
      <c r="A1725">
        <v>1723</v>
      </c>
      <c r="B1725" s="2">
        <v>41545</v>
      </c>
      <c r="C1725">
        <v>5.4800000041723251E-2</v>
      </c>
      <c r="D1725">
        <v>1302.02001953125</v>
      </c>
      <c r="E1725">
        <v>4451.08984375</v>
      </c>
      <c r="F1725" s="20">
        <f t="shared" si="88"/>
        <v>0.18733945712373096</v>
      </c>
      <c r="G1725">
        <v>124.7480010986328</v>
      </c>
      <c r="H1725">
        <v>23.370199203491211</v>
      </c>
      <c r="I1725" s="19">
        <f t="shared" si="89"/>
        <v>555264.56071823824</v>
      </c>
      <c r="K1725" s="70">
        <f t="shared" si="90"/>
        <v>-1</v>
      </c>
      <c r="L1725" s="3">
        <f>IF(AND(O1725&gt;0,O1725&lt;366),+'PL2'!$N$3+1,IF(AND(O1725&gt;365,O1725&lt;731),+'PL2'!$O$3+1,IF(AND(O1725&gt;730,O1725&lt;1096),+'PL2'!$P$3+1,IF(AND(O1725&gt;1095,O1725&lt;1461),+'PL2'!$Q$3+1,IF(AND(O1725&gt;1460,O1725&lt;3000),+'PL2'!$R$3+1,0)))))</f>
        <v>0</v>
      </c>
      <c r="M1725" s="3">
        <f>IF(AND(O1725&gt;0,O1725&lt;366),+'PL2'!$N$2+1,IF(AND(O1725&gt;365,O1725&lt;731),+'PL2'!$O$2+1,IF(AND(O1725&gt;730,O1725&lt;1096),+'PL2'!$P$2+1,IF(AND(O1725&gt;1095,O1725&lt;1461),+'PL2'!$Q$2+1,IF(AND(O1725&gt;1460,O1725&lt;1826),+'PL2'!$R$2+1,IF(AND(O1725&gt;1825,O1725&lt;2190),+'PL2'!$S$2+1,0))))))</f>
        <v>0</v>
      </c>
      <c r="N1725" s="70">
        <f t="shared" si="91"/>
        <v>-1</v>
      </c>
      <c r="O1725" s="19" t="str">
        <f>IF(A1725&gt;'PL2'!$C$2+553,IF(A1725='PL2'!$C$2+554,1,O1724+1), "")</f>
        <v/>
      </c>
    </row>
    <row r="1726" spans="1:15" x14ac:dyDescent="0.55000000000000004">
      <c r="A1726">
        <v>1724</v>
      </c>
      <c r="B1726" s="2">
        <v>41546</v>
      </c>
      <c r="C1726">
        <v>5.4800000041723251E-2</v>
      </c>
      <c r="D1726">
        <v>1242.839965820312</v>
      </c>
      <c r="E1726">
        <v>4275.85009765625</v>
      </c>
      <c r="F1726" s="20">
        <f t="shared" si="88"/>
        <v>0.18853319170124114</v>
      </c>
      <c r="G1726">
        <v>125.1809997558594</v>
      </c>
      <c r="H1726">
        <v>23.600799560546879</v>
      </c>
      <c r="I1726" s="19">
        <f t="shared" si="89"/>
        <v>535255.19003079843</v>
      </c>
      <c r="K1726" s="70">
        <f t="shared" si="90"/>
        <v>-1</v>
      </c>
      <c r="L1726" s="3">
        <f>IF(AND(O1726&gt;0,O1726&lt;366),+'PL2'!$N$3+1,IF(AND(O1726&gt;365,O1726&lt;731),+'PL2'!$O$3+1,IF(AND(O1726&gt;730,O1726&lt;1096),+'PL2'!$P$3+1,IF(AND(O1726&gt;1095,O1726&lt;1461),+'PL2'!$Q$3+1,IF(AND(O1726&gt;1460,O1726&lt;3000),+'PL2'!$R$3+1,0)))))</f>
        <v>0</v>
      </c>
      <c r="M1726" s="3">
        <f>IF(AND(O1726&gt;0,O1726&lt;366),+'PL2'!$N$2+1,IF(AND(O1726&gt;365,O1726&lt;731),+'PL2'!$O$2+1,IF(AND(O1726&gt;730,O1726&lt;1096),+'PL2'!$P$2+1,IF(AND(O1726&gt;1095,O1726&lt;1461),+'PL2'!$Q$2+1,IF(AND(O1726&gt;1460,O1726&lt;1826),+'PL2'!$R$2+1,IF(AND(O1726&gt;1825,O1726&lt;2190),+'PL2'!$S$2+1,0))))))</f>
        <v>0</v>
      </c>
      <c r="N1726" s="70">
        <f t="shared" si="91"/>
        <v>-1</v>
      </c>
      <c r="O1726" s="19" t="str">
        <f>IF(A1726&gt;'PL2'!$C$2+553,IF(A1726='PL2'!$C$2+554,1,O1725+1), "")</f>
        <v/>
      </c>
    </row>
    <row r="1727" spans="1:15" x14ac:dyDescent="0.55000000000000004">
      <c r="A1727">
        <v>1725</v>
      </c>
      <c r="B1727" s="2">
        <v>41547</v>
      </c>
      <c r="C1727">
        <v>5.4800000041723251E-2</v>
      </c>
      <c r="D1727">
        <v>1242.839965820312</v>
      </c>
      <c r="E1727">
        <v>4100.75</v>
      </c>
      <c r="F1727" s="20">
        <f t="shared" si="88"/>
        <v>0.18081257953655674</v>
      </c>
      <c r="G1727">
        <v>123.09799957275391</v>
      </c>
      <c r="H1727">
        <v>22.257699966430661</v>
      </c>
      <c r="I1727" s="19">
        <f t="shared" si="89"/>
        <v>504794.12174797058</v>
      </c>
      <c r="K1727" s="70">
        <f t="shared" si="90"/>
        <v>-1</v>
      </c>
      <c r="L1727" s="3">
        <f>IF(AND(O1727&gt;0,O1727&lt;366),+'PL2'!$N$3+1,IF(AND(O1727&gt;365,O1727&lt;731),+'PL2'!$O$3+1,IF(AND(O1727&gt;730,O1727&lt;1096),+'PL2'!$P$3+1,IF(AND(O1727&gt;1095,O1727&lt;1461),+'PL2'!$Q$3+1,IF(AND(O1727&gt;1460,O1727&lt;3000),+'PL2'!$R$3+1,0)))))</f>
        <v>0</v>
      </c>
      <c r="M1727" s="3">
        <f>IF(AND(O1727&gt;0,O1727&lt;366),+'PL2'!$N$2+1,IF(AND(O1727&gt;365,O1727&lt;731),+'PL2'!$O$2+1,IF(AND(O1727&gt;730,O1727&lt;1096),+'PL2'!$P$2+1,IF(AND(O1727&gt;1095,O1727&lt;1461),+'PL2'!$Q$2+1,IF(AND(O1727&gt;1460,O1727&lt;1826),+'PL2'!$R$2+1,IF(AND(O1727&gt;1825,O1727&lt;2190),+'PL2'!$S$2+1,0))))))</f>
        <v>0</v>
      </c>
      <c r="N1727" s="70">
        <f t="shared" si="91"/>
        <v>-1</v>
      </c>
      <c r="O1727" s="19" t="str">
        <f>IF(A1727&gt;'PL2'!$C$2+553,IF(A1727='PL2'!$C$2+554,1,O1726+1), "")</f>
        <v/>
      </c>
    </row>
    <row r="1728" spans="1:15" x14ac:dyDescent="0.55000000000000004">
      <c r="A1728">
        <v>1726</v>
      </c>
      <c r="B1728" s="2">
        <v>41548</v>
      </c>
      <c r="C1728">
        <v>5.4900001734495163E-2</v>
      </c>
      <c r="D1728">
        <v>1449.97998046875</v>
      </c>
      <c r="E1728">
        <v>4714.14013671875</v>
      </c>
      <c r="F1728" s="20">
        <f t="shared" si="88"/>
        <v>0.17848956893794193</v>
      </c>
      <c r="G1728">
        <v>125.49400329589839</v>
      </c>
      <c r="H1728">
        <v>22.39940071105957</v>
      </c>
      <c r="I1728" s="19">
        <f t="shared" si="89"/>
        <v>591596.31785470969</v>
      </c>
      <c r="K1728" s="70">
        <f t="shared" si="90"/>
        <v>-1</v>
      </c>
      <c r="L1728" s="3">
        <f>IF(AND(O1728&gt;0,O1728&lt;366),+'PL2'!$N$3+1,IF(AND(O1728&gt;365,O1728&lt;731),+'PL2'!$O$3+1,IF(AND(O1728&gt;730,O1728&lt;1096),+'PL2'!$P$3+1,IF(AND(O1728&gt;1095,O1728&lt;1461),+'PL2'!$Q$3+1,IF(AND(O1728&gt;1460,O1728&lt;3000),+'PL2'!$R$3+1,0)))))</f>
        <v>0</v>
      </c>
      <c r="M1728" s="3">
        <f>IF(AND(O1728&gt;0,O1728&lt;366),+'PL2'!$N$2+1,IF(AND(O1728&gt;365,O1728&lt;731),+'PL2'!$O$2+1,IF(AND(O1728&gt;730,O1728&lt;1096),+'PL2'!$P$2+1,IF(AND(O1728&gt;1095,O1728&lt;1461),+'PL2'!$Q$2+1,IF(AND(O1728&gt;1460,O1728&lt;1826),+'PL2'!$R$2+1,IF(AND(O1728&gt;1825,O1728&lt;2190),+'PL2'!$S$2+1,0))))))</f>
        <v>0</v>
      </c>
      <c r="N1728" s="70">
        <f t="shared" si="91"/>
        <v>-1</v>
      </c>
      <c r="O1728" s="19" t="str">
        <f>IF(A1728&gt;'PL2'!$C$2+553,IF(A1728='PL2'!$C$2+554,1,O1727+1), "")</f>
        <v/>
      </c>
    </row>
    <row r="1729" spans="1:15" x14ac:dyDescent="0.55000000000000004">
      <c r="A1729">
        <v>1727</v>
      </c>
      <c r="B1729" s="2">
        <v>41549</v>
      </c>
      <c r="C1729">
        <v>5.4900001734495163E-2</v>
      </c>
      <c r="D1729">
        <v>1449.97998046875</v>
      </c>
      <c r="E1729">
        <v>4814.919921875</v>
      </c>
      <c r="F1729" s="20">
        <f t="shared" si="88"/>
        <v>0.18230535291731212</v>
      </c>
      <c r="G1729">
        <v>99.813499450683594</v>
      </c>
      <c r="H1729">
        <v>18.196500778198239</v>
      </c>
      <c r="I1729" s="19">
        <f t="shared" si="89"/>
        <v>480594.0069771558</v>
      </c>
      <c r="K1729" s="70">
        <f t="shared" si="90"/>
        <v>-1</v>
      </c>
      <c r="L1729" s="3">
        <f>IF(AND(O1729&gt;0,O1729&lt;366),+'PL2'!$N$3+1,IF(AND(O1729&gt;365,O1729&lt;731),+'PL2'!$O$3+1,IF(AND(O1729&gt;730,O1729&lt;1096),+'PL2'!$P$3+1,IF(AND(O1729&gt;1095,O1729&lt;1461),+'PL2'!$Q$3+1,IF(AND(O1729&gt;1460,O1729&lt;3000),+'PL2'!$R$3+1,0)))))</f>
        <v>0</v>
      </c>
      <c r="M1729" s="3">
        <f>IF(AND(O1729&gt;0,O1729&lt;366),+'PL2'!$N$2+1,IF(AND(O1729&gt;365,O1729&lt;731),+'PL2'!$O$2+1,IF(AND(O1729&gt;730,O1729&lt;1096),+'PL2'!$P$2+1,IF(AND(O1729&gt;1095,O1729&lt;1461),+'PL2'!$Q$2+1,IF(AND(O1729&gt;1460,O1729&lt;1826),+'PL2'!$R$2+1,IF(AND(O1729&gt;1825,O1729&lt;2190),+'PL2'!$S$2+1,0))))))</f>
        <v>0</v>
      </c>
      <c r="N1729" s="70">
        <f t="shared" si="91"/>
        <v>-1</v>
      </c>
      <c r="O1729" s="19" t="str">
        <f>IF(A1729&gt;'PL2'!$C$2+553,IF(A1729='PL2'!$C$2+554,1,O1728+1), "")</f>
        <v/>
      </c>
    </row>
    <row r="1730" spans="1:15" x14ac:dyDescent="0.55000000000000004">
      <c r="A1730">
        <v>1728</v>
      </c>
      <c r="B1730" s="2">
        <v>41550</v>
      </c>
      <c r="C1730">
        <v>5.4900001734495163E-2</v>
      </c>
      <c r="D1730">
        <v>1538.75</v>
      </c>
      <c r="E1730">
        <v>5011.60009765625</v>
      </c>
      <c r="F1730" s="20">
        <f t="shared" ref="F1730:F1793" si="92">+(C1730/D1730)*E1730</f>
        <v>0.1788054291170913</v>
      </c>
      <c r="G1730">
        <v>116.81700134277339</v>
      </c>
      <c r="H1730">
        <v>20.88750076293945</v>
      </c>
      <c r="I1730" s="19">
        <f t="shared" ref="I1730:I1793" si="93">+E1730*G1730</f>
        <v>585440.09533735341</v>
      </c>
      <c r="K1730" s="70">
        <f t="shared" si="90"/>
        <v>-1</v>
      </c>
      <c r="L1730" s="3">
        <f>IF(AND(O1730&gt;0,O1730&lt;366),+'PL2'!$N$3+1,IF(AND(O1730&gt;365,O1730&lt;731),+'PL2'!$O$3+1,IF(AND(O1730&gt;730,O1730&lt;1096),+'PL2'!$P$3+1,IF(AND(O1730&gt;1095,O1730&lt;1461),+'PL2'!$Q$3+1,IF(AND(O1730&gt;1460,O1730&lt;3000),+'PL2'!$R$3+1,0)))))</f>
        <v>0</v>
      </c>
      <c r="M1730" s="3">
        <f>IF(AND(O1730&gt;0,O1730&lt;366),+'PL2'!$N$2+1,IF(AND(O1730&gt;365,O1730&lt;731),+'PL2'!$O$2+1,IF(AND(O1730&gt;730,O1730&lt;1096),+'PL2'!$P$2+1,IF(AND(O1730&gt;1095,O1730&lt;1461),+'PL2'!$Q$2+1,IF(AND(O1730&gt;1460,O1730&lt;1826),+'PL2'!$R$2+1,IF(AND(O1730&gt;1825,O1730&lt;2190),+'PL2'!$S$2+1,0))))))</f>
        <v>0</v>
      </c>
      <c r="N1730" s="70">
        <f t="shared" si="91"/>
        <v>-1</v>
      </c>
      <c r="O1730" s="19" t="str">
        <f>IF(A1730&gt;'PL2'!$C$2+553,IF(A1730='PL2'!$C$2+554,1,O1729+1), "")</f>
        <v/>
      </c>
    </row>
    <row r="1731" spans="1:15" x14ac:dyDescent="0.55000000000000004">
      <c r="A1731">
        <v>1729</v>
      </c>
      <c r="B1731" s="2">
        <v>41551</v>
      </c>
      <c r="C1731">
        <v>5.4999999701976783E-2</v>
      </c>
      <c r="D1731">
        <v>1538.75</v>
      </c>
      <c r="E1731">
        <v>4524.77001953125</v>
      </c>
      <c r="F1731" s="20">
        <f t="shared" si="92"/>
        <v>0.16173020290868056</v>
      </c>
      <c r="G1731">
        <v>121.2949981689453</v>
      </c>
      <c r="H1731">
        <v>19.617099761962891</v>
      </c>
      <c r="I1731" s="19">
        <f t="shared" si="93"/>
        <v>548831.9712339415</v>
      </c>
      <c r="K1731" s="70">
        <f t="shared" si="90"/>
        <v>-1</v>
      </c>
      <c r="L1731" s="3">
        <f>IF(AND(O1731&gt;0,O1731&lt;366),+'PL2'!$N$3+1,IF(AND(O1731&gt;365,O1731&lt;731),+'PL2'!$O$3+1,IF(AND(O1731&gt;730,O1731&lt;1096),+'PL2'!$P$3+1,IF(AND(O1731&gt;1095,O1731&lt;1461),+'PL2'!$Q$3+1,IF(AND(O1731&gt;1460,O1731&lt;3000),+'PL2'!$R$3+1,0)))))</f>
        <v>0</v>
      </c>
      <c r="M1731" s="3">
        <f>IF(AND(O1731&gt;0,O1731&lt;366),+'PL2'!$N$2+1,IF(AND(O1731&gt;365,O1731&lt;731),+'PL2'!$O$2+1,IF(AND(O1731&gt;730,O1731&lt;1096),+'PL2'!$P$2+1,IF(AND(O1731&gt;1095,O1731&lt;1461),+'PL2'!$Q$2+1,IF(AND(O1731&gt;1460,O1731&lt;1826),+'PL2'!$R$2+1,IF(AND(O1731&gt;1825,O1731&lt;2190),+'PL2'!$S$2+1,0))))))</f>
        <v>0</v>
      </c>
      <c r="N1731" s="70">
        <f t="shared" si="91"/>
        <v>-1</v>
      </c>
      <c r="O1731" s="19" t="str">
        <f>IF(A1731&gt;'PL2'!$C$2+553,IF(A1731='PL2'!$C$2+554,1,O1730+1), "")</f>
        <v/>
      </c>
    </row>
    <row r="1732" spans="1:15" x14ac:dyDescent="0.55000000000000004">
      <c r="A1732">
        <v>1730</v>
      </c>
      <c r="B1732" s="2">
        <v>41552</v>
      </c>
      <c r="C1732">
        <v>5.4999999701976783E-2</v>
      </c>
      <c r="D1732">
        <v>1560.93994140625</v>
      </c>
      <c r="E1732">
        <v>5501.06005859375</v>
      </c>
      <c r="F1732" s="20">
        <f t="shared" si="92"/>
        <v>0.1938308409935606</v>
      </c>
      <c r="G1732">
        <v>121.13999938964839</v>
      </c>
      <c r="H1732">
        <v>23.48069953918457</v>
      </c>
      <c r="I1732" s="19">
        <f t="shared" si="93"/>
        <v>666398.41214046604</v>
      </c>
      <c r="K1732" s="70">
        <f t="shared" si="90"/>
        <v>-1</v>
      </c>
      <c r="L1732" s="3">
        <f>IF(AND(O1732&gt;0,O1732&lt;366),+'PL2'!$N$3+1,IF(AND(O1732&gt;365,O1732&lt;731),+'PL2'!$O$3+1,IF(AND(O1732&gt;730,O1732&lt;1096),+'PL2'!$P$3+1,IF(AND(O1732&gt;1095,O1732&lt;1461),+'PL2'!$Q$3+1,IF(AND(O1732&gt;1460,O1732&lt;3000),+'PL2'!$R$3+1,0)))))</f>
        <v>0</v>
      </c>
      <c r="M1732" s="3">
        <f>IF(AND(O1732&gt;0,O1732&lt;366),+'PL2'!$N$2+1,IF(AND(O1732&gt;365,O1732&lt;731),+'PL2'!$O$2+1,IF(AND(O1732&gt;730,O1732&lt;1096),+'PL2'!$P$2+1,IF(AND(O1732&gt;1095,O1732&lt;1461),+'PL2'!$Q$2+1,IF(AND(O1732&gt;1460,O1732&lt;1826),+'PL2'!$R$2+1,IF(AND(O1732&gt;1825,O1732&lt;2190),+'PL2'!$S$2+1,0))))))</f>
        <v>0</v>
      </c>
      <c r="N1732" s="70">
        <f t="shared" si="91"/>
        <v>-1</v>
      </c>
      <c r="O1732" s="19" t="str">
        <f>IF(A1732&gt;'PL2'!$C$2+553,IF(A1732='PL2'!$C$2+554,1,O1731+1), "")</f>
        <v/>
      </c>
    </row>
    <row r="1733" spans="1:15" x14ac:dyDescent="0.55000000000000004">
      <c r="A1733">
        <v>1731</v>
      </c>
      <c r="B1733" s="2">
        <v>41553</v>
      </c>
      <c r="C1733">
        <v>5.4999999701976783E-2</v>
      </c>
      <c r="D1733">
        <v>1560.93994140625</v>
      </c>
      <c r="E1733">
        <v>4646.16015625</v>
      </c>
      <c r="F1733" s="20">
        <f t="shared" si="92"/>
        <v>0.16370828910872229</v>
      </c>
      <c r="G1733">
        <v>121.68299865722661</v>
      </c>
      <c r="H1733">
        <v>19.920499801635739</v>
      </c>
      <c r="I1733" s="19">
        <f t="shared" si="93"/>
        <v>565358.70005422854</v>
      </c>
      <c r="K1733" s="70">
        <f t="shared" si="90"/>
        <v>-1</v>
      </c>
      <c r="L1733" s="3">
        <f>IF(AND(O1733&gt;0,O1733&lt;366),+'PL2'!$N$3+1,IF(AND(O1733&gt;365,O1733&lt;731),+'PL2'!$O$3+1,IF(AND(O1733&gt;730,O1733&lt;1096),+'PL2'!$P$3+1,IF(AND(O1733&gt;1095,O1733&lt;1461),+'PL2'!$Q$3+1,IF(AND(O1733&gt;1460,O1733&lt;3000),+'PL2'!$R$3+1,0)))))</f>
        <v>0</v>
      </c>
      <c r="M1733" s="3">
        <f>IF(AND(O1733&gt;0,O1733&lt;366),+'PL2'!$N$2+1,IF(AND(O1733&gt;365,O1733&lt;731),+'PL2'!$O$2+1,IF(AND(O1733&gt;730,O1733&lt;1096),+'PL2'!$P$2+1,IF(AND(O1733&gt;1095,O1733&lt;1461),+'PL2'!$Q$2+1,IF(AND(O1733&gt;1460,O1733&lt;1826),+'PL2'!$R$2+1,IF(AND(O1733&gt;1825,O1733&lt;2190),+'PL2'!$S$2+1,0))))))</f>
        <v>0</v>
      </c>
      <c r="N1733" s="70">
        <f t="shared" si="91"/>
        <v>-1</v>
      </c>
      <c r="O1733" s="19" t="str">
        <f>IF(A1733&gt;'PL2'!$C$2+553,IF(A1733='PL2'!$C$2+554,1,O1732+1), "")</f>
        <v/>
      </c>
    </row>
    <row r="1734" spans="1:15" x14ac:dyDescent="0.55000000000000004">
      <c r="A1734">
        <v>1732</v>
      </c>
      <c r="B1734" s="2">
        <v>41554</v>
      </c>
      <c r="C1734">
        <v>5.5100001394748688E-2</v>
      </c>
      <c r="D1734">
        <v>1439.609985351562</v>
      </c>
      <c r="E1734">
        <v>3932.580078125</v>
      </c>
      <c r="F1734" s="20">
        <f t="shared" si="92"/>
        <v>0.15051657740254731</v>
      </c>
      <c r="G1734">
        <v>123.245002746582</v>
      </c>
      <c r="H1734">
        <v>18.550399780273441</v>
      </c>
      <c r="I1734" s="19">
        <f t="shared" si="93"/>
        <v>484670.84252966929</v>
      </c>
      <c r="K1734" s="70">
        <f t="shared" si="90"/>
        <v>-1</v>
      </c>
      <c r="L1734" s="3">
        <f>IF(AND(O1734&gt;0,O1734&lt;366),+'PL2'!$N$3+1,IF(AND(O1734&gt;365,O1734&lt;731),+'PL2'!$O$3+1,IF(AND(O1734&gt;730,O1734&lt;1096),+'PL2'!$P$3+1,IF(AND(O1734&gt;1095,O1734&lt;1461),+'PL2'!$Q$3+1,IF(AND(O1734&gt;1460,O1734&lt;3000),+'PL2'!$R$3+1,0)))))</f>
        <v>0</v>
      </c>
      <c r="M1734" s="3">
        <f>IF(AND(O1734&gt;0,O1734&lt;366),+'PL2'!$N$2+1,IF(AND(O1734&gt;365,O1734&lt;731),+'PL2'!$O$2+1,IF(AND(O1734&gt;730,O1734&lt;1096),+'PL2'!$P$2+1,IF(AND(O1734&gt;1095,O1734&lt;1461),+'PL2'!$Q$2+1,IF(AND(O1734&gt;1460,O1734&lt;1826),+'PL2'!$R$2+1,IF(AND(O1734&gt;1825,O1734&lt;2190),+'PL2'!$S$2+1,0))))))</f>
        <v>0</v>
      </c>
      <c r="N1734" s="70">
        <f t="shared" si="91"/>
        <v>-1</v>
      </c>
      <c r="O1734" s="19" t="str">
        <f>IF(A1734&gt;'PL2'!$C$2+553,IF(A1734='PL2'!$C$2+554,1,O1733+1), "")</f>
        <v/>
      </c>
    </row>
    <row r="1735" spans="1:15" x14ac:dyDescent="0.55000000000000004">
      <c r="A1735">
        <v>1733</v>
      </c>
      <c r="B1735" s="2">
        <v>41555</v>
      </c>
      <c r="C1735">
        <v>5.5100001394748688E-2</v>
      </c>
      <c r="D1735">
        <v>1439.609985351562</v>
      </c>
      <c r="E1735">
        <v>4042.139892578125</v>
      </c>
      <c r="F1735" s="20">
        <f t="shared" si="92"/>
        <v>0.15470989780918604</v>
      </c>
      <c r="G1735">
        <v>124.318000793457</v>
      </c>
      <c r="H1735">
        <v>19.233200073242191</v>
      </c>
      <c r="I1735" s="19">
        <f t="shared" si="93"/>
        <v>502510.75037279155</v>
      </c>
      <c r="K1735" s="70">
        <f t="shared" si="90"/>
        <v>-1</v>
      </c>
      <c r="L1735" s="3">
        <f>IF(AND(O1735&gt;0,O1735&lt;366),+'PL2'!$N$3+1,IF(AND(O1735&gt;365,O1735&lt;731),+'PL2'!$O$3+1,IF(AND(O1735&gt;730,O1735&lt;1096),+'PL2'!$P$3+1,IF(AND(O1735&gt;1095,O1735&lt;1461),+'PL2'!$Q$3+1,IF(AND(O1735&gt;1460,O1735&lt;3000),+'PL2'!$R$3+1,0)))))</f>
        <v>0</v>
      </c>
      <c r="M1735" s="3">
        <f>IF(AND(O1735&gt;0,O1735&lt;366),+'PL2'!$N$2+1,IF(AND(O1735&gt;365,O1735&lt;731),+'PL2'!$O$2+1,IF(AND(O1735&gt;730,O1735&lt;1096),+'PL2'!$P$2+1,IF(AND(O1735&gt;1095,O1735&lt;1461),+'PL2'!$Q$2+1,IF(AND(O1735&gt;1460,O1735&lt;1826),+'PL2'!$R$2+1,IF(AND(O1735&gt;1825,O1735&lt;2190),+'PL2'!$S$2+1,0))))))</f>
        <v>0</v>
      </c>
      <c r="N1735" s="70">
        <f t="shared" si="91"/>
        <v>-1</v>
      </c>
      <c r="O1735" s="19" t="str">
        <f>IF(A1735&gt;'PL2'!$C$2+553,IF(A1735='PL2'!$C$2+554,1,O1734+1), "")</f>
        <v/>
      </c>
    </row>
    <row r="1736" spans="1:15" x14ac:dyDescent="0.55000000000000004">
      <c r="A1736">
        <v>1734</v>
      </c>
      <c r="B1736" s="2">
        <v>41556</v>
      </c>
      <c r="C1736">
        <v>5.5100001394748688E-2</v>
      </c>
      <c r="D1736">
        <v>1721.890014648438</v>
      </c>
      <c r="E1736">
        <v>4505.3798828125</v>
      </c>
      <c r="F1736" s="20">
        <f t="shared" si="92"/>
        <v>0.14417090273766786</v>
      </c>
      <c r="G1736">
        <v>125.8420028686523</v>
      </c>
      <c r="H1736">
        <v>18.14279937744141</v>
      </c>
      <c r="I1736" s="19">
        <f t="shared" si="93"/>
        <v>566966.02813725895</v>
      </c>
      <c r="K1736" s="70">
        <f t="shared" si="90"/>
        <v>-1</v>
      </c>
      <c r="L1736" s="3">
        <f>IF(AND(O1736&gt;0,O1736&lt;366),+'PL2'!$N$3+1,IF(AND(O1736&gt;365,O1736&lt;731),+'PL2'!$O$3+1,IF(AND(O1736&gt;730,O1736&lt;1096),+'PL2'!$P$3+1,IF(AND(O1736&gt;1095,O1736&lt;1461),+'PL2'!$Q$3+1,IF(AND(O1736&gt;1460,O1736&lt;3000),+'PL2'!$R$3+1,0)))))</f>
        <v>0</v>
      </c>
      <c r="M1736" s="3">
        <f>IF(AND(O1736&gt;0,O1736&lt;366),+'PL2'!$N$2+1,IF(AND(O1736&gt;365,O1736&lt;731),+'PL2'!$O$2+1,IF(AND(O1736&gt;730,O1736&lt;1096),+'PL2'!$P$2+1,IF(AND(O1736&gt;1095,O1736&lt;1461),+'PL2'!$Q$2+1,IF(AND(O1736&gt;1460,O1736&lt;1826),+'PL2'!$R$2+1,IF(AND(O1736&gt;1825,O1736&lt;2190),+'PL2'!$S$2+1,0))))))</f>
        <v>0</v>
      </c>
      <c r="N1736" s="70">
        <f t="shared" si="91"/>
        <v>-1</v>
      </c>
      <c r="O1736" s="19" t="str">
        <f>IF(A1736&gt;'PL2'!$C$2+553,IF(A1736='PL2'!$C$2+554,1,O1735+1), "")</f>
        <v/>
      </c>
    </row>
    <row r="1737" spans="1:15" x14ac:dyDescent="0.55000000000000004">
      <c r="A1737">
        <v>1735</v>
      </c>
      <c r="B1737" s="2">
        <v>41557</v>
      </c>
      <c r="C1737">
        <v>5.5199999362230301E-2</v>
      </c>
      <c r="D1737">
        <v>1721.890014648438</v>
      </c>
      <c r="E1737">
        <v>4831.06005859375</v>
      </c>
      <c r="F1737" s="20">
        <f t="shared" si="92"/>
        <v>0.15487313933214183</v>
      </c>
      <c r="G1737">
        <v>125.697998046875</v>
      </c>
      <c r="H1737">
        <v>19.46719932556152</v>
      </c>
      <c r="I1737" s="19">
        <f t="shared" si="93"/>
        <v>607254.57780945301</v>
      </c>
      <c r="K1737" s="70">
        <f t="shared" si="90"/>
        <v>-1</v>
      </c>
      <c r="L1737" s="3">
        <f>IF(AND(O1737&gt;0,O1737&lt;366),+'PL2'!$N$3+1,IF(AND(O1737&gt;365,O1737&lt;731),+'PL2'!$O$3+1,IF(AND(O1737&gt;730,O1737&lt;1096),+'PL2'!$P$3+1,IF(AND(O1737&gt;1095,O1737&lt;1461),+'PL2'!$Q$3+1,IF(AND(O1737&gt;1460,O1737&lt;3000),+'PL2'!$R$3+1,0)))))</f>
        <v>0</v>
      </c>
      <c r="M1737" s="3">
        <f>IF(AND(O1737&gt;0,O1737&lt;366),+'PL2'!$N$2+1,IF(AND(O1737&gt;365,O1737&lt;731),+'PL2'!$O$2+1,IF(AND(O1737&gt;730,O1737&lt;1096),+'PL2'!$P$2+1,IF(AND(O1737&gt;1095,O1737&lt;1461),+'PL2'!$Q$2+1,IF(AND(O1737&gt;1460,O1737&lt;1826),+'PL2'!$R$2+1,IF(AND(O1737&gt;1825,O1737&lt;2190),+'PL2'!$S$2+1,0))))))</f>
        <v>0</v>
      </c>
      <c r="N1737" s="70">
        <f t="shared" si="91"/>
        <v>-1</v>
      </c>
      <c r="O1737" s="19" t="str">
        <f>IF(A1737&gt;'PL2'!$C$2+553,IF(A1737='PL2'!$C$2+554,1,O1736+1), "")</f>
        <v/>
      </c>
    </row>
    <row r="1738" spans="1:15" x14ac:dyDescent="0.55000000000000004">
      <c r="A1738">
        <v>1736</v>
      </c>
      <c r="B1738" s="2">
        <v>41558</v>
      </c>
      <c r="C1738">
        <v>5.5199999362230301E-2</v>
      </c>
      <c r="D1738">
        <v>1665.430053710938</v>
      </c>
      <c r="E1738">
        <v>4647.77001953125</v>
      </c>
      <c r="F1738" s="20">
        <f t="shared" si="92"/>
        <v>0.15404844024656209</v>
      </c>
      <c r="G1738">
        <v>125.5120010375977</v>
      </c>
      <c r="H1738">
        <v>19.33489990234375</v>
      </c>
      <c r="I1738" s="19">
        <f t="shared" si="93"/>
        <v>583350.91551392176</v>
      </c>
      <c r="K1738" s="70">
        <f t="shared" si="90"/>
        <v>-1</v>
      </c>
      <c r="L1738" s="3">
        <f>IF(AND(O1738&gt;0,O1738&lt;366),+'PL2'!$N$3+1,IF(AND(O1738&gt;365,O1738&lt;731),+'PL2'!$O$3+1,IF(AND(O1738&gt;730,O1738&lt;1096),+'PL2'!$P$3+1,IF(AND(O1738&gt;1095,O1738&lt;1461),+'PL2'!$Q$3+1,IF(AND(O1738&gt;1460,O1738&lt;3000),+'PL2'!$R$3+1,0)))))</f>
        <v>0</v>
      </c>
      <c r="M1738" s="3">
        <f>IF(AND(O1738&gt;0,O1738&lt;366),+'PL2'!$N$2+1,IF(AND(O1738&gt;365,O1738&lt;731),+'PL2'!$O$2+1,IF(AND(O1738&gt;730,O1738&lt;1096),+'PL2'!$P$2+1,IF(AND(O1738&gt;1095,O1738&lt;1461),+'PL2'!$Q$2+1,IF(AND(O1738&gt;1460,O1738&lt;1826),+'PL2'!$R$2+1,IF(AND(O1738&gt;1825,O1738&lt;2190),+'PL2'!$S$2+1,0))))))</f>
        <v>0</v>
      </c>
      <c r="N1738" s="70">
        <f t="shared" si="91"/>
        <v>-1</v>
      </c>
      <c r="O1738" s="19" t="str">
        <f>IF(A1738&gt;'PL2'!$C$2+553,IF(A1738='PL2'!$C$2+554,1,O1737+1), "")</f>
        <v/>
      </c>
    </row>
    <row r="1739" spans="1:15" x14ac:dyDescent="0.55000000000000004">
      <c r="A1739">
        <v>1737</v>
      </c>
      <c r="B1739" s="2">
        <v>41559</v>
      </c>
      <c r="C1739">
        <v>5.5199999362230301E-2</v>
      </c>
      <c r="D1739">
        <v>1665.430053710938</v>
      </c>
      <c r="E1739">
        <v>5382.14990234375</v>
      </c>
      <c r="F1739" s="20">
        <f t="shared" si="92"/>
        <v>0.17838916171520489</v>
      </c>
      <c r="G1739">
        <v>126.5230026245117</v>
      </c>
      <c r="H1739">
        <v>22.57029914855957</v>
      </c>
      <c r="I1739" s="19">
        <f t="shared" si="93"/>
        <v>680965.76621975366</v>
      </c>
      <c r="K1739" s="70">
        <f t="shared" si="90"/>
        <v>-1</v>
      </c>
      <c r="L1739" s="3">
        <f>IF(AND(O1739&gt;0,O1739&lt;366),+'PL2'!$N$3+1,IF(AND(O1739&gt;365,O1739&lt;731),+'PL2'!$O$3+1,IF(AND(O1739&gt;730,O1739&lt;1096),+'PL2'!$P$3+1,IF(AND(O1739&gt;1095,O1739&lt;1461),+'PL2'!$Q$3+1,IF(AND(O1739&gt;1460,O1739&lt;3000),+'PL2'!$R$3+1,0)))))</f>
        <v>0</v>
      </c>
      <c r="M1739" s="3">
        <f>IF(AND(O1739&gt;0,O1739&lt;366),+'PL2'!$N$2+1,IF(AND(O1739&gt;365,O1739&lt;731),+'PL2'!$O$2+1,IF(AND(O1739&gt;730,O1739&lt;1096),+'PL2'!$P$2+1,IF(AND(O1739&gt;1095,O1739&lt;1461),+'PL2'!$Q$2+1,IF(AND(O1739&gt;1460,O1739&lt;1826),+'PL2'!$R$2+1,IF(AND(O1739&gt;1825,O1739&lt;2190),+'PL2'!$S$2+1,0))))))</f>
        <v>0</v>
      </c>
      <c r="N1739" s="70">
        <f t="shared" si="91"/>
        <v>-1</v>
      </c>
      <c r="O1739" s="19" t="str">
        <f>IF(A1739&gt;'PL2'!$C$2+553,IF(A1739='PL2'!$C$2+554,1,O1738+1), "")</f>
        <v/>
      </c>
    </row>
    <row r="1740" spans="1:15" x14ac:dyDescent="0.55000000000000004">
      <c r="A1740">
        <v>1738</v>
      </c>
      <c r="B1740" s="2">
        <v>41560</v>
      </c>
      <c r="C1740">
        <v>5.5300001055002213E-2</v>
      </c>
      <c r="D1740">
        <v>2154.7099609375</v>
      </c>
      <c r="E1740">
        <v>5555.7998046875</v>
      </c>
      <c r="F1740" s="20">
        <f t="shared" si="92"/>
        <v>0.1425879773289411</v>
      </c>
      <c r="G1740">
        <v>130.41499328613281</v>
      </c>
      <c r="H1740">
        <v>18.595600128173832</v>
      </c>
      <c r="I1740" s="19">
        <f t="shared" si="93"/>
        <v>724559.5942274183</v>
      </c>
      <c r="K1740" s="70">
        <f t="shared" si="90"/>
        <v>-1</v>
      </c>
      <c r="L1740" s="3">
        <f>IF(AND(O1740&gt;0,O1740&lt;366),+'PL2'!$N$3+1,IF(AND(O1740&gt;365,O1740&lt;731),+'PL2'!$O$3+1,IF(AND(O1740&gt;730,O1740&lt;1096),+'PL2'!$P$3+1,IF(AND(O1740&gt;1095,O1740&lt;1461),+'PL2'!$Q$3+1,IF(AND(O1740&gt;1460,O1740&lt;3000),+'PL2'!$R$3+1,0)))))</f>
        <v>0</v>
      </c>
      <c r="M1740" s="3">
        <f>IF(AND(O1740&gt;0,O1740&lt;366),+'PL2'!$N$2+1,IF(AND(O1740&gt;365,O1740&lt;731),+'PL2'!$O$2+1,IF(AND(O1740&gt;730,O1740&lt;1096),+'PL2'!$P$2+1,IF(AND(O1740&gt;1095,O1740&lt;1461),+'PL2'!$Q$2+1,IF(AND(O1740&gt;1460,O1740&lt;1826),+'PL2'!$R$2+1,IF(AND(O1740&gt;1825,O1740&lt;2190),+'PL2'!$S$2+1,0))))))</f>
        <v>0</v>
      </c>
      <c r="N1740" s="70">
        <f t="shared" si="91"/>
        <v>-1</v>
      </c>
      <c r="O1740" s="19" t="str">
        <f>IF(A1740&gt;'PL2'!$C$2+553,IF(A1740='PL2'!$C$2+554,1,O1739+1), "")</f>
        <v/>
      </c>
    </row>
    <row r="1741" spans="1:15" x14ac:dyDescent="0.55000000000000004">
      <c r="A1741">
        <v>1739</v>
      </c>
      <c r="B1741" s="2">
        <v>41561</v>
      </c>
      <c r="C1741">
        <v>5.5300001055002213E-2</v>
      </c>
      <c r="D1741">
        <v>2154.7099609375</v>
      </c>
      <c r="E1741">
        <v>6283.0400390625</v>
      </c>
      <c r="F1741" s="20">
        <f t="shared" si="92"/>
        <v>0.16125238528047797</v>
      </c>
      <c r="G1741">
        <v>133.03599548339841</v>
      </c>
      <c r="H1741">
        <v>21.452400207519531</v>
      </c>
      <c r="I1741" s="19">
        <f t="shared" si="93"/>
        <v>835870.48625873006</v>
      </c>
      <c r="K1741" s="70">
        <f t="shared" si="90"/>
        <v>-1</v>
      </c>
      <c r="L1741" s="3">
        <f>IF(AND(O1741&gt;0,O1741&lt;366),+'PL2'!$N$3+1,IF(AND(O1741&gt;365,O1741&lt;731),+'PL2'!$O$3+1,IF(AND(O1741&gt;730,O1741&lt;1096),+'PL2'!$P$3+1,IF(AND(O1741&gt;1095,O1741&lt;1461),+'PL2'!$Q$3+1,IF(AND(O1741&gt;1460,O1741&lt;3000),+'PL2'!$R$3+1,0)))))</f>
        <v>0</v>
      </c>
      <c r="M1741" s="3">
        <f>IF(AND(O1741&gt;0,O1741&lt;366),+'PL2'!$N$2+1,IF(AND(O1741&gt;365,O1741&lt;731),+'PL2'!$O$2+1,IF(AND(O1741&gt;730,O1741&lt;1096),+'PL2'!$P$2+1,IF(AND(O1741&gt;1095,O1741&lt;1461),+'PL2'!$Q$2+1,IF(AND(O1741&gt;1460,O1741&lt;1826),+'PL2'!$R$2+1,IF(AND(O1741&gt;1825,O1741&lt;2190),+'PL2'!$S$2+1,0))))))</f>
        <v>0</v>
      </c>
      <c r="N1741" s="70">
        <f t="shared" si="91"/>
        <v>-1</v>
      </c>
      <c r="O1741" s="19" t="str">
        <f>IF(A1741&gt;'PL2'!$C$2+553,IF(A1741='PL2'!$C$2+554,1,O1740+1), "")</f>
        <v/>
      </c>
    </row>
    <row r="1742" spans="1:15" x14ac:dyDescent="0.55000000000000004">
      <c r="A1742">
        <v>1740</v>
      </c>
      <c r="B1742" s="2">
        <v>41562</v>
      </c>
      <c r="C1742">
        <v>5.5300001055002213E-2</v>
      </c>
      <c r="D1742">
        <v>2333.489990234375</v>
      </c>
      <c r="E1742">
        <v>6538.64013671875</v>
      </c>
      <c r="F1742" s="20">
        <f t="shared" si="92"/>
        <v>0.1549553706988514</v>
      </c>
      <c r="G1742">
        <v>138.6419982910156</v>
      </c>
      <c r="H1742">
        <v>21.48329925537109</v>
      </c>
      <c r="I1742" s="19">
        <f t="shared" si="93"/>
        <v>906530.13466052688</v>
      </c>
      <c r="K1742" s="70">
        <f t="shared" si="90"/>
        <v>-1</v>
      </c>
      <c r="L1742" s="3">
        <f>IF(AND(O1742&gt;0,O1742&lt;366),+'PL2'!$N$3+1,IF(AND(O1742&gt;365,O1742&lt;731),+'PL2'!$O$3+1,IF(AND(O1742&gt;730,O1742&lt;1096),+'PL2'!$P$3+1,IF(AND(O1742&gt;1095,O1742&lt;1461),+'PL2'!$Q$3+1,IF(AND(O1742&gt;1460,O1742&lt;3000),+'PL2'!$R$3+1,0)))))</f>
        <v>0</v>
      </c>
      <c r="M1742" s="3">
        <f>IF(AND(O1742&gt;0,O1742&lt;366),+'PL2'!$N$2+1,IF(AND(O1742&gt;365,O1742&lt;731),+'PL2'!$O$2+1,IF(AND(O1742&gt;730,O1742&lt;1096),+'PL2'!$P$2+1,IF(AND(O1742&gt;1095,O1742&lt;1461),+'PL2'!$Q$2+1,IF(AND(O1742&gt;1460,O1742&lt;1826),+'PL2'!$R$2+1,IF(AND(O1742&gt;1825,O1742&lt;2190),+'PL2'!$S$2+1,0))))))</f>
        <v>0</v>
      </c>
      <c r="N1742" s="70">
        <f t="shared" si="91"/>
        <v>-1</v>
      </c>
      <c r="O1742" s="19" t="str">
        <f>IF(A1742&gt;'PL2'!$C$2+553,IF(A1742='PL2'!$C$2+554,1,O1741+1), "")</f>
        <v/>
      </c>
    </row>
    <row r="1743" spans="1:15" x14ac:dyDescent="0.55000000000000004">
      <c r="A1743">
        <v>1741</v>
      </c>
      <c r="B1743" s="2">
        <v>41563</v>
      </c>
      <c r="C1743">
        <v>5.5399999022483833E-2</v>
      </c>
      <c r="D1743">
        <v>2333.489990234375</v>
      </c>
      <c r="E1743">
        <v>5297.2001953125</v>
      </c>
      <c r="F1743" s="20">
        <f t="shared" si="92"/>
        <v>0.12576222176669297</v>
      </c>
      <c r="G1743">
        <v>137.41900634765619</v>
      </c>
      <c r="H1743">
        <v>17.282100677490231</v>
      </c>
      <c r="I1743" s="19">
        <f t="shared" si="93"/>
        <v>727935.98726445402</v>
      </c>
      <c r="K1743" s="70">
        <f t="shared" si="90"/>
        <v>-1</v>
      </c>
      <c r="L1743" s="3">
        <f>IF(AND(O1743&gt;0,O1743&lt;366),+'PL2'!$N$3+1,IF(AND(O1743&gt;365,O1743&lt;731),+'PL2'!$O$3+1,IF(AND(O1743&gt;730,O1743&lt;1096),+'PL2'!$P$3+1,IF(AND(O1743&gt;1095,O1743&lt;1461),+'PL2'!$Q$3+1,IF(AND(O1743&gt;1460,O1743&lt;3000),+'PL2'!$R$3+1,0)))))</f>
        <v>0</v>
      </c>
      <c r="M1743" s="3">
        <f>IF(AND(O1743&gt;0,O1743&lt;366),+'PL2'!$N$2+1,IF(AND(O1743&gt;365,O1743&lt;731),+'PL2'!$O$2+1,IF(AND(O1743&gt;730,O1743&lt;1096),+'PL2'!$P$2+1,IF(AND(O1743&gt;1095,O1743&lt;1461),+'PL2'!$Q$2+1,IF(AND(O1743&gt;1460,O1743&lt;1826),+'PL2'!$R$2+1,IF(AND(O1743&gt;1825,O1743&lt;2190),+'PL2'!$S$2+1,0))))))</f>
        <v>0</v>
      </c>
      <c r="N1743" s="70">
        <f t="shared" si="91"/>
        <v>-1</v>
      </c>
      <c r="O1743" s="19" t="str">
        <f>IF(A1743&gt;'PL2'!$C$2+553,IF(A1743='PL2'!$C$2+554,1,O1742+1), "")</f>
        <v/>
      </c>
    </row>
    <row r="1744" spans="1:15" x14ac:dyDescent="0.55000000000000004">
      <c r="A1744">
        <v>1742</v>
      </c>
      <c r="B1744" s="2">
        <v>41564</v>
      </c>
      <c r="C1744">
        <v>5.5399999022483833E-2</v>
      </c>
      <c r="D1744">
        <v>2382.31005859375</v>
      </c>
      <c r="E1744">
        <v>4211.52001953125</v>
      </c>
      <c r="F1744" s="20">
        <f t="shared" si="92"/>
        <v>9.7937799541898157E-2</v>
      </c>
      <c r="G1744">
        <v>142.73500061035159</v>
      </c>
      <c r="H1744">
        <v>13.97920036315918</v>
      </c>
      <c r="I1744" s="19">
        <f t="shared" si="93"/>
        <v>601131.31255830091</v>
      </c>
      <c r="K1744" s="70">
        <f t="shared" si="90"/>
        <v>-1</v>
      </c>
      <c r="L1744" s="3">
        <f>IF(AND(O1744&gt;0,O1744&lt;366),+'PL2'!$N$3+1,IF(AND(O1744&gt;365,O1744&lt;731),+'PL2'!$O$3+1,IF(AND(O1744&gt;730,O1744&lt;1096),+'PL2'!$P$3+1,IF(AND(O1744&gt;1095,O1744&lt;1461),+'PL2'!$Q$3+1,IF(AND(O1744&gt;1460,O1744&lt;3000),+'PL2'!$R$3+1,0)))))</f>
        <v>0</v>
      </c>
      <c r="M1744" s="3">
        <f>IF(AND(O1744&gt;0,O1744&lt;366),+'PL2'!$N$2+1,IF(AND(O1744&gt;365,O1744&lt;731),+'PL2'!$O$2+1,IF(AND(O1744&gt;730,O1744&lt;1096),+'PL2'!$P$2+1,IF(AND(O1744&gt;1095,O1744&lt;1461),+'PL2'!$Q$2+1,IF(AND(O1744&gt;1460,O1744&lt;1826),+'PL2'!$R$2+1,IF(AND(O1744&gt;1825,O1744&lt;2190),+'PL2'!$S$2+1,0))))))</f>
        <v>0</v>
      </c>
      <c r="N1744" s="70">
        <f t="shared" si="91"/>
        <v>-1</v>
      </c>
      <c r="O1744" s="19" t="str">
        <f>IF(A1744&gt;'PL2'!$C$2+553,IF(A1744='PL2'!$C$2+554,1,O1743+1), "")</f>
        <v/>
      </c>
    </row>
    <row r="1745" spans="1:15" x14ac:dyDescent="0.55000000000000004">
      <c r="A1745">
        <v>1743</v>
      </c>
      <c r="B1745" s="2">
        <v>41565</v>
      </c>
      <c r="C1745">
        <v>5.5399999022483833E-2</v>
      </c>
      <c r="D1745">
        <v>2382.31005859375</v>
      </c>
      <c r="E1745">
        <v>4838.35986328125</v>
      </c>
      <c r="F1745" s="20">
        <f t="shared" si="92"/>
        <v>0.1125147966064628</v>
      </c>
      <c r="G1745">
        <v>149.5950012207031</v>
      </c>
      <c r="H1745">
        <v>16.831699371337891</v>
      </c>
      <c r="I1745" s="19">
        <f t="shared" si="93"/>
        <v>723794.44965375948</v>
      </c>
      <c r="K1745" s="70">
        <f t="shared" si="90"/>
        <v>-1</v>
      </c>
      <c r="L1745" s="3">
        <f>IF(AND(O1745&gt;0,O1745&lt;366),+'PL2'!$N$3+1,IF(AND(O1745&gt;365,O1745&lt;731),+'PL2'!$O$3+1,IF(AND(O1745&gt;730,O1745&lt;1096),+'PL2'!$P$3+1,IF(AND(O1745&gt;1095,O1745&lt;1461),+'PL2'!$Q$3+1,IF(AND(O1745&gt;1460,O1745&lt;3000),+'PL2'!$R$3+1,0)))))</f>
        <v>0</v>
      </c>
      <c r="M1745" s="3">
        <f>IF(AND(O1745&gt;0,O1745&lt;366),+'PL2'!$N$2+1,IF(AND(O1745&gt;365,O1745&lt;731),+'PL2'!$O$2+1,IF(AND(O1745&gt;730,O1745&lt;1096),+'PL2'!$P$2+1,IF(AND(O1745&gt;1095,O1745&lt;1461),+'PL2'!$Q$2+1,IF(AND(O1745&gt;1460,O1745&lt;1826),+'PL2'!$R$2+1,IF(AND(O1745&gt;1825,O1745&lt;2190),+'PL2'!$S$2+1,0))))))</f>
        <v>0</v>
      </c>
      <c r="N1745" s="70">
        <f t="shared" si="91"/>
        <v>-1</v>
      </c>
      <c r="O1745" s="19" t="str">
        <f>IF(A1745&gt;'PL2'!$C$2+553,IF(A1745='PL2'!$C$2+554,1,O1744+1), "")</f>
        <v/>
      </c>
    </row>
    <row r="1746" spans="1:15" x14ac:dyDescent="0.55000000000000004">
      <c r="A1746">
        <v>1744</v>
      </c>
      <c r="B1746" s="2">
        <v>41566</v>
      </c>
      <c r="C1746">
        <v>5.5500000715255737E-2</v>
      </c>
      <c r="D1746">
        <v>2914.669921875</v>
      </c>
      <c r="E1746">
        <v>5611.259765625</v>
      </c>
      <c r="F1746" s="20">
        <f t="shared" si="92"/>
        <v>0.10684740617398432</v>
      </c>
      <c r="G1746">
        <v>159.8110046386719</v>
      </c>
      <c r="H1746">
        <v>17.075399398803711</v>
      </c>
      <c r="I1746" s="19">
        <f t="shared" si="93"/>
        <v>896741.06043308985</v>
      </c>
      <c r="K1746" s="70">
        <f t="shared" si="90"/>
        <v>-1</v>
      </c>
      <c r="L1746" s="3">
        <f>IF(AND(O1746&gt;0,O1746&lt;366),+'PL2'!$N$3+1,IF(AND(O1746&gt;365,O1746&lt;731),+'PL2'!$O$3+1,IF(AND(O1746&gt;730,O1746&lt;1096),+'PL2'!$P$3+1,IF(AND(O1746&gt;1095,O1746&lt;1461),+'PL2'!$Q$3+1,IF(AND(O1746&gt;1460,O1746&lt;3000),+'PL2'!$R$3+1,0)))))</f>
        <v>0</v>
      </c>
      <c r="M1746" s="3">
        <f>IF(AND(O1746&gt;0,O1746&lt;366),+'PL2'!$N$2+1,IF(AND(O1746&gt;365,O1746&lt;731),+'PL2'!$O$2+1,IF(AND(O1746&gt;730,O1746&lt;1096),+'PL2'!$P$2+1,IF(AND(O1746&gt;1095,O1746&lt;1461),+'PL2'!$Q$2+1,IF(AND(O1746&gt;1460,O1746&lt;1826),+'PL2'!$R$2+1,IF(AND(O1746&gt;1825,O1746&lt;2190),+'PL2'!$S$2+1,0))))))</f>
        <v>0</v>
      </c>
      <c r="N1746" s="70">
        <f t="shared" si="91"/>
        <v>-1</v>
      </c>
      <c r="O1746" s="19" t="str">
        <f>IF(A1746&gt;'PL2'!$C$2+553,IF(A1746='PL2'!$C$2+554,1,O1745+1), "")</f>
        <v/>
      </c>
    </row>
    <row r="1747" spans="1:15" x14ac:dyDescent="0.55000000000000004">
      <c r="A1747">
        <v>1745</v>
      </c>
      <c r="B1747" s="2">
        <v>41567</v>
      </c>
      <c r="C1747">
        <v>5.5500000715255737E-2</v>
      </c>
      <c r="D1747">
        <v>2914.669921875</v>
      </c>
      <c r="E1747">
        <v>5003.490234375</v>
      </c>
      <c r="F1747" s="20">
        <f t="shared" si="92"/>
        <v>9.5274497294687802E-2</v>
      </c>
      <c r="G1747">
        <v>163.06300354003909</v>
      </c>
      <c r="H1747">
        <v>15.53569984436035</v>
      </c>
      <c r="I1747" s="19">
        <f t="shared" si="93"/>
        <v>815884.14580044162</v>
      </c>
      <c r="K1747" s="70">
        <f t="shared" si="90"/>
        <v>-1</v>
      </c>
      <c r="L1747" s="3">
        <f>IF(AND(O1747&gt;0,O1747&lt;366),+'PL2'!$N$3+1,IF(AND(O1747&gt;365,O1747&lt;731),+'PL2'!$O$3+1,IF(AND(O1747&gt;730,O1747&lt;1096),+'PL2'!$P$3+1,IF(AND(O1747&gt;1095,O1747&lt;1461),+'PL2'!$Q$3+1,IF(AND(O1747&gt;1460,O1747&lt;3000),+'PL2'!$R$3+1,0)))))</f>
        <v>0</v>
      </c>
      <c r="M1747" s="3">
        <f>IF(AND(O1747&gt;0,O1747&lt;366),+'PL2'!$N$2+1,IF(AND(O1747&gt;365,O1747&lt;731),+'PL2'!$O$2+1,IF(AND(O1747&gt;730,O1747&lt;1096),+'PL2'!$P$2+1,IF(AND(O1747&gt;1095,O1747&lt;1461),+'PL2'!$Q$2+1,IF(AND(O1747&gt;1460,O1747&lt;1826),+'PL2'!$R$2+1,IF(AND(O1747&gt;1825,O1747&lt;2190),+'PL2'!$S$2+1,0))))))</f>
        <v>0</v>
      </c>
      <c r="N1747" s="70">
        <f t="shared" si="91"/>
        <v>-1</v>
      </c>
      <c r="O1747" s="19" t="str">
        <f>IF(A1747&gt;'PL2'!$C$2+553,IF(A1747='PL2'!$C$2+554,1,O1746+1), "")</f>
        <v/>
      </c>
    </row>
    <row r="1748" spans="1:15" x14ac:dyDescent="0.55000000000000004">
      <c r="A1748">
        <v>1746</v>
      </c>
      <c r="B1748" s="2">
        <v>41568</v>
      </c>
      <c r="C1748">
        <v>5.5500000715255737E-2</v>
      </c>
      <c r="D1748">
        <v>2675.110107421875</v>
      </c>
      <c r="E1748">
        <v>5312.66015625</v>
      </c>
      <c r="F1748" s="20">
        <f t="shared" si="92"/>
        <v>0.11022075003706988</v>
      </c>
      <c r="G1748">
        <v>174.177001953125</v>
      </c>
      <c r="H1748">
        <v>19.19790077209473</v>
      </c>
      <c r="I1748" s="19">
        <f t="shared" si="93"/>
        <v>925343.21841144562</v>
      </c>
      <c r="K1748" s="70">
        <f t="shared" si="90"/>
        <v>-1</v>
      </c>
      <c r="L1748" s="3">
        <f>IF(AND(O1748&gt;0,O1748&lt;366),+'PL2'!$N$3+1,IF(AND(O1748&gt;365,O1748&lt;731),+'PL2'!$O$3+1,IF(AND(O1748&gt;730,O1748&lt;1096),+'PL2'!$P$3+1,IF(AND(O1748&gt;1095,O1748&lt;1461),+'PL2'!$Q$3+1,IF(AND(O1748&gt;1460,O1748&lt;3000),+'PL2'!$R$3+1,0)))))</f>
        <v>0</v>
      </c>
      <c r="M1748" s="3">
        <f>IF(AND(O1748&gt;0,O1748&lt;366),+'PL2'!$N$2+1,IF(AND(O1748&gt;365,O1748&lt;731),+'PL2'!$O$2+1,IF(AND(O1748&gt;730,O1748&lt;1096),+'PL2'!$P$2+1,IF(AND(O1748&gt;1095,O1748&lt;1461),+'PL2'!$Q$2+1,IF(AND(O1748&gt;1460,O1748&lt;1826),+'PL2'!$R$2+1,IF(AND(O1748&gt;1825,O1748&lt;2190),+'PL2'!$S$2+1,0))))))</f>
        <v>0</v>
      </c>
      <c r="N1748" s="70">
        <f t="shared" si="91"/>
        <v>-1</v>
      </c>
      <c r="O1748" s="19" t="str">
        <f>IF(A1748&gt;'PL2'!$C$2+553,IF(A1748='PL2'!$C$2+554,1,O1747+1), "")</f>
        <v/>
      </c>
    </row>
    <row r="1749" spans="1:15" x14ac:dyDescent="0.55000000000000004">
      <c r="A1749">
        <v>1747</v>
      </c>
      <c r="B1749" s="2">
        <v>41569</v>
      </c>
      <c r="C1749">
        <v>5.559999868273735E-2</v>
      </c>
      <c r="D1749">
        <v>2675.110107421875</v>
      </c>
      <c r="E1749">
        <v>6166.68017578125</v>
      </c>
      <c r="F1749" s="20">
        <f t="shared" si="92"/>
        <v>0.12816945691283599</v>
      </c>
      <c r="G1749">
        <v>183.86500549316409</v>
      </c>
      <c r="H1749">
        <v>23.565900802612301</v>
      </c>
      <c r="I1749" s="19">
        <f t="shared" si="93"/>
        <v>1133836.6843946057</v>
      </c>
      <c r="K1749" s="70">
        <f t="shared" si="90"/>
        <v>-1</v>
      </c>
      <c r="L1749" s="3">
        <f>IF(AND(O1749&gt;0,O1749&lt;366),+'PL2'!$N$3+1,IF(AND(O1749&gt;365,O1749&lt;731),+'PL2'!$O$3+1,IF(AND(O1749&gt;730,O1749&lt;1096),+'PL2'!$P$3+1,IF(AND(O1749&gt;1095,O1749&lt;1461),+'PL2'!$Q$3+1,IF(AND(O1749&gt;1460,O1749&lt;3000),+'PL2'!$R$3+1,0)))))</f>
        <v>0</v>
      </c>
      <c r="M1749" s="3">
        <f>IF(AND(O1749&gt;0,O1749&lt;366),+'PL2'!$N$2+1,IF(AND(O1749&gt;365,O1749&lt;731),+'PL2'!$O$2+1,IF(AND(O1749&gt;730,O1749&lt;1096),+'PL2'!$P$2+1,IF(AND(O1749&gt;1095,O1749&lt;1461),+'PL2'!$Q$2+1,IF(AND(O1749&gt;1460,O1749&lt;1826),+'PL2'!$R$2+1,IF(AND(O1749&gt;1825,O1749&lt;2190),+'PL2'!$S$2+1,0))))))</f>
        <v>0</v>
      </c>
      <c r="N1749" s="70">
        <f t="shared" si="91"/>
        <v>-1</v>
      </c>
      <c r="O1749" s="19" t="str">
        <f>IF(A1749&gt;'PL2'!$C$2+553,IF(A1749='PL2'!$C$2+554,1,O1748+1), "")</f>
        <v/>
      </c>
    </row>
    <row r="1750" spans="1:15" x14ac:dyDescent="0.55000000000000004">
      <c r="A1750">
        <v>1748</v>
      </c>
      <c r="B1750" s="2">
        <v>41570</v>
      </c>
      <c r="C1750">
        <v>5.559999868273735E-2</v>
      </c>
      <c r="D1750">
        <v>2808.199951171875</v>
      </c>
      <c r="E1750">
        <v>5570.77978515625</v>
      </c>
      <c r="F1750" s="20">
        <f t="shared" si="92"/>
        <v>0.11029675738981953</v>
      </c>
      <c r="G1750">
        <v>200.6199951171875</v>
      </c>
      <c r="H1750">
        <v>22.127700805664059</v>
      </c>
      <c r="I1750" s="19">
        <f t="shared" si="93"/>
        <v>1117609.8132969737</v>
      </c>
      <c r="K1750" s="70">
        <f t="shared" si="90"/>
        <v>-1</v>
      </c>
      <c r="L1750" s="3">
        <f>IF(AND(O1750&gt;0,O1750&lt;366),+'PL2'!$N$3+1,IF(AND(O1750&gt;365,O1750&lt;731),+'PL2'!$O$3+1,IF(AND(O1750&gt;730,O1750&lt;1096),+'PL2'!$P$3+1,IF(AND(O1750&gt;1095,O1750&lt;1461),+'PL2'!$Q$3+1,IF(AND(O1750&gt;1460,O1750&lt;3000),+'PL2'!$R$3+1,0)))))</f>
        <v>0</v>
      </c>
      <c r="M1750" s="3">
        <f>IF(AND(O1750&gt;0,O1750&lt;366),+'PL2'!$N$2+1,IF(AND(O1750&gt;365,O1750&lt;731),+'PL2'!$O$2+1,IF(AND(O1750&gt;730,O1750&lt;1096),+'PL2'!$P$2+1,IF(AND(O1750&gt;1095,O1750&lt;1461),+'PL2'!$Q$2+1,IF(AND(O1750&gt;1460,O1750&lt;1826),+'PL2'!$R$2+1,IF(AND(O1750&gt;1825,O1750&lt;2190),+'PL2'!$S$2+1,0))))))</f>
        <v>0</v>
      </c>
      <c r="N1750" s="70">
        <f t="shared" si="91"/>
        <v>-1</v>
      </c>
      <c r="O1750" s="19" t="str">
        <f>IF(A1750&gt;'PL2'!$C$2+553,IF(A1750='PL2'!$C$2+554,1,O1749+1), "")</f>
        <v/>
      </c>
    </row>
    <row r="1751" spans="1:15" x14ac:dyDescent="0.55000000000000004">
      <c r="A1751">
        <v>1749</v>
      </c>
      <c r="B1751" s="2">
        <v>41571</v>
      </c>
      <c r="C1751">
        <v>5.559999868273735E-2</v>
      </c>
      <c r="D1751">
        <v>2808.199951171875</v>
      </c>
      <c r="E1751">
        <v>5425.77001953125</v>
      </c>
      <c r="F1751" s="20">
        <f t="shared" si="92"/>
        <v>0.10742568591416855</v>
      </c>
      <c r="G1751">
        <v>183.14799499511719</v>
      </c>
      <c r="H1751">
        <v>19.674800872802731</v>
      </c>
      <c r="I1751" s="19">
        <f t="shared" si="93"/>
        <v>993718.90038176626</v>
      </c>
      <c r="K1751" s="70">
        <f t="shared" si="90"/>
        <v>-1</v>
      </c>
      <c r="L1751" s="3">
        <f>IF(AND(O1751&gt;0,O1751&lt;366),+'PL2'!$N$3+1,IF(AND(O1751&gt;365,O1751&lt;731),+'PL2'!$O$3+1,IF(AND(O1751&gt;730,O1751&lt;1096),+'PL2'!$P$3+1,IF(AND(O1751&gt;1095,O1751&lt;1461),+'PL2'!$Q$3+1,IF(AND(O1751&gt;1460,O1751&lt;3000),+'PL2'!$R$3+1,0)))))</f>
        <v>0</v>
      </c>
      <c r="M1751" s="3">
        <f>IF(AND(O1751&gt;0,O1751&lt;366),+'PL2'!$N$2+1,IF(AND(O1751&gt;365,O1751&lt;731),+'PL2'!$O$2+1,IF(AND(O1751&gt;730,O1751&lt;1096),+'PL2'!$P$2+1,IF(AND(O1751&gt;1095,O1751&lt;1461),+'PL2'!$Q$2+1,IF(AND(O1751&gt;1460,O1751&lt;1826),+'PL2'!$R$2+1,IF(AND(O1751&gt;1825,O1751&lt;2190),+'PL2'!$S$2+1,0))))))</f>
        <v>0</v>
      </c>
      <c r="N1751" s="70">
        <f t="shared" si="91"/>
        <v>-1</v>
      </c>
      <c r="O1751" s="19" t="str">
        <f>IF(A1751&gt;'PL2'!$C$2+553,IF(A1751='PL2'!$C$2+554,1,O1750+1), "")</f>
        <v/>
      </c>
    </row>
    <row r="1752" spans="1:15" x14ac:dyDescent="0.55000000000000004">
      <c r="A1752">
        <v>1750</v>
      </c>
      <c r="B1752" s="2">
        <v>41572</v>
      </c>
      <c r="C1752">
        <v>5.5700000375509262E-2</v>
      </c>
      <c r="D1752">
        <v>3194.159912109375</v>
      </c>
      <c r="E1752">
        <v>5926.080078125</v>
      </c>
      <c r="F1752" s="20">
        <f t="shared" si="92"/>
        <v>0.10333942935213875</v>
      </c>
      <c r="G1752">
        <v>178.12199401855469</v>
      </c>
      <c r="H1752">
        <v>18.406999588012699</v>
      </c>
      <c r="I1752" s="19">
        <f t="shared" si="93"/>
        <v>1055565.2002292573</v>
      </c>
      <c r="K1752" s="70">
        <f t="shared" si="90"/>
        <v>-1</v>
      </c>
      <c r="L1752" s="3">
        <f>IF(AND(O1752&gt;0,O1752&lt;366),+'PL2'!$N$3+1,IF(AND(O1752&gt;365,O1752&lt;731),+'PL2'!$O$3+1,IF(AND(O1752&gt;730,O1752&lt;1096),+'PL2'!$P$3+1,IF(AND(O1752&gt;1095,O1752&lt;1461),+'PL2'!$Q$3+1,IF(AND(O1752&gt;1460,O1752&lt;3000),+'PL2'!$R$3+1,0)))))</f>
        <v>0</v>
      </c>
      <c r="M1752" s="3">
        <f>IF(AND(O1752&gt;0,O1752&lt;366),+'PL2'!$N$2+1,IF(AND(O1752&gt;365,O1752&lt;731),+'PL2'!$O$2+1,IF(AND(O1752&gt;730,O1752&lt;1096),+'PL2'!$P$2+1,IF(AND(O1752&gt;1095,O1752&lt;1461),+'PL2'!$Q$2+1,IF(AND(O1752&gt;1460,O1752&lt;1826),+'PL2'!$R$2+1,IF(AND(O1752&gt;1825,O1752&lt;2190),+'PL2'!$S$2+1,0))))))</f>
        <v>0</v>
      </c>
      <c r="N1752" s="70">
        <f t="shared" si="91"/>
        <v>-1</v>
      </c>
      <c r="O1752" s="19" t="str">
        <f>IF(A1752&gt;'PL2'!$C$2+553,IF(A1752='PL2'!$C$2+554,1,O1751+1), "")</f>
        <v/>
      </c>
    </row>
    <row r="1753" spans="1:15" x14ac:dyDescent="0.55000000000000004">
      <c r="A1753">
        <v>1751</v>
      </c>
      <c r="B1753" s="2">
        <v>41573</v>
      </c>
      <c r="C1753">
        <v>5.5700000375509262E-2</v>
      </c>
      <c r="D1753">
        <v>3194.159912109375</v>
      </c>
      <c r="E1753">
        <v>4585.33984375</v>
      </c>
      <c r="F1753" s="20">
        <f t="shared" si="92"/>
        <v>7.9959500477873077E-2</v>
      </c>
      <c r="G1753">
        <v>175.9010009765625</v>
      </c>
      <c r="H1753">
        <v>14.064999580383301</v>
      </c>
      <c r="I1753" s="19">
        <f t="shared" si="93"/>
        <v>806565.86833333969</v>
      </c>
      <c r="K1753" s="70">
        <f t="shared" si="90"/>
        <v>-1</v>
      </c>
      <c r="L1753" s="3">
        <f>IF(AND(O1753&gt;0,O1753&lt;366),+'PL2'!$N$3+1,IF(AND(O1753&gt;365,O1753&lt;731),+'PL2'!$O$3+1,IF(AND(O1753&gt;730,O1753&lt;1096),+'PL2'!$P$3+1,IF(AND(O1753&gt;1095,O1753&lt;1461),+'PL2'!$Q$3+1,IF(AND(O1753&gt;1460,O1753&lt;3000),+'PL2'!$R$3+1,0)))))</f>
        <v>0</v>
      </c>
      <c r="M1753" s="3">
        <f>IF(AND(O1753&gt;0,O1753&lt;366),+'PL2'!$N$2+1,IF(AND(O1753&gt;365,O1753&lt;731),+'PL2'!$O$2+1,IF(AND(O1753&gt;730,O1753&lt;1096),+'PL2'!$P$2+1,IF(AND(O1753&gt;1095,O1753&lt;1461),+'PL2'!$Q$2+1,IF(AND(O1753&gt;1460,O1753&lt;1826),+'PL2'!$R$2+1,IF(AND(O1753&gt;1825,O1753&lt;2190),+'PL2'!$S$2+1,0))))))</f>
        <v>0</v>
      </c>
      <c r="N1753" s="70">
        <f t="shared" si="91"/>
        <v>-1</v>
      </c>
      <c r="O1753" s="19" t="str">
        <f>IF(A1753&gt;'PL2'!$C$2+553,IF(A1753='PL2'!$C$2+554,1,O1752+1), "")</f>
        <v/>
      </c>
    </row>
    <row r="1754" spans="1:15" x14ac:dyDescent="0.55000000000000004">
      <c r="A1754">
        <v>1752</v>
      </c>
      <c r="B1754" s="2">
        <v>41574</v>
      </c>
      <c r="C1754">
        <v>5.5700000375509262E-2</v>
      </c>
      <c r="D1754">
        <v>3439.669921875</v>
      </c>
      <c r="E1754">
        <v>4532.75</v>
      </c>
      <c r="F1754" s="20">
        <f t="shared" si="92"/>
        <v>7.3400699031162642E-2</v>
      </c>
      <c r="G1754">
        <v>185.6889953613281</v>
      </c>
      <c r="H1754">
        <v>13.62969970703125</v>
      </c>
      <c r="I1754" s="19">
        <f t="shared" si="93"/>
        <v>841681.79372405994</v>
      </c>
      <c r="K1754" s="70">
        <f t="shared" si="90"/>
        <v>-1</v>
      </c>
      <c r="L1754" s="3">
        <f>IF(AND(O1754&gt;0,O1754&lt;366),+'PL2'!$N$3+1,IF(AND(O1754&gt;365,O1754&lt;731),+'PL2'!$O$3+1,IF(AND(O1754&gt;730,O1754&lt;1096),+'PL2'!$P$3+1,IF(AND(O1754&gt;1095,O1754&lt;1461),+'PL2'!$Q$3+1,IF(AND(O1754&gt;1460,O1754&lt;3000),+'PL2'!$R$3+1,0)))))</f>
        <v>0</v>
      </c>
      <c r="M1754" s="3">
        <f>IF(AND(O1754&gt;0,O1754&lt;366),+'PL2'!$N$2+1,IF(AND(O1754&gt;365,O1754&lt;731),+'PL2'!$O$2+1,IF(AND(O1754&gt;730,O1754&lt;1096),+'PL2'!$P$2+1,IF(AND(O1754&gt;1095,O1754&lt;1461),+'PL2'!$Q$2+1,IF(AND(O1754&gt;1460,O1754&lt;1826),+'PL2'!$R$2+1,IF(AND(O1754&gt;1825,O1754&lt;2190),+'PL2'!$S$2+1,0))))))</f>
        <v>0</v>
      </c>
      <c r="N1754" s="70">
        <f t="shared" si="91"/>
        <v>-1</v>
      </c>
      <c r="O1754" s="19" t="str">
        <f>IF(A1754&gt;'PL2'!$C$2+553,IF(A1754='PL2'!$C$2+554,1,O1753+1), "")</f>
        <v/>
      </c>
    </row>
    <row r="1755" spans="1:15" x14ac:dyDescent="0.55000000000000004">
      <c r="A1755">
        <v>1753</v>
      </c>
      <c r="B1755" s="2">
        <v>41575</v>
      </c>
      <c r="C1755">
        <v>5.5799998342990882E-2</v>
      </c>
      <c r="D1755">
        <v>3439.669921875</v>
      </c>
      <c r="E1755">
        <v>4406.18017578125</v>
      </c>
      <c r="F1755" s="20">
        <f t="shared" si="92"/>
        <v>7.1479197740430142E-2</v>
      </c>
      <c r="G1755">
        <v>187.86799621582031</v>
      </c>
      <c r="H1755">
        <v>13.42870044708252</v>
      </c>
      <c r="I1755" s="19">
        <f t="shared" si="93"/>
        <v>827780.24058989435</v>
      </c>
      <c r="K1755" s="70">
        <f t="shared" si="90"/>
        <v>-1</v>
      </c>
      <c r="L1755" s="3">
        <f>IF(AND(O1755&gt;0,O1755&lt;366),+'PL2'!$N$3+1,IF(AND(O1755&gt;365,O1755&lt;731),+'PL2'!$O$3+1,IF(AND(O1755&gt;730,O1755&lt;1096),+'PL2'!$P$3+1,IF(AND(O1755&gt;1095,O1755&lt;1461),+'PL2'!$Q$3+1,IF(AND(O1755&gt;1460,O1755&lt;3000),+'PL2'!$R$3+1,0)))))</f>
        <v>0</v>
      </c>
      <c r="M1755" s="3">
        <f>IF(AND(O1755&gt;0,O1755&lt;366),+'PL2'!$N$2+1,IF(AND(O1755&gt;365,O1755&lt;731),+'PL2'!$O$2+1,IF(AND(O1755&gt;730,O1755&lt;1096),+'PL2'!$P$2+1,IF(AND(O1755&gt;1095,O1755&lt;1461),+'PL2'!$Q$2+1,IF(AND(O1755&gt;1460,O1755&lt;1826),+'PL2'!$R$2+1,IF(AND(O1755&gt;1825,O1755&lt;2190),+'PL2'!$S$2+1,0))))))</f>
        <v>0</v>
      </c>
      <c r="N1755" s="70">
        <f t="shared" si="91"/>
        <v>-1</v>
      </c>
      <c r="O1755" s="19" t="str">
        <f>IF(A1755&gt;'PL2'!$C$2+553,IF(A1755='PL2'!$C$2+554,1,O1754+1), "")</f>
        <v/>
      </c>
    </row>
    <row r="1756" spans="1:15" x14ac:dyDescent="0.55000000000000004">
      <c r="A1756">
        <v>1754</v>
      </c>
      <c r="B1756" s="2">
        <v>41576</v>
      </c>
      <c r="C1756">
        <v>5.5799998342990882E-2</v>
      </c>
      <c r="D1756">
        <v>3051.010009765625</v>
      </c>
      <c r="E1756">
        <v>4034.4599609375</v>
      </c>
      <c r="F1756" s="20">
        <f t="shared" si="92"/>
        <v>7.3786339085943939E-2</v>
      </c>
      <c r="G1756">
        <v>198.1929931640625</v>
      </c>
      <c r="H1756">
        <v>14.62390041351318</v>
      </c>
      <c r="I1756" s="19">
        <f t="shared" si="93"/>
        <v>799601.6954587698</v>
      </c>
      <c r="K1756" s="70">
        <f t="shared" si="90"/>
        <v>-1</v>
      </c>
      <c r="L1756" s="3">
        <f>IF(AND(O1756&gt;0,O1756&lt;366),+'PL2'!$N$3+1,IF(AND(O1756&gt;365,O1756&lt;731),+'PL2'!$O$3+1,IF(AND(O1756&gt;730,O1756&lt;1096),+'PL2'!$P$3+1,IF(AND(O1756&gt;1095,O1756&lt;1461),+'PL2'!$Q$3+1,IF(AND(O1756&gt;1460,O1756&lt;3000),+'PL2'!$R$3+1,0)))))</f>
        <v>0</v>
      </c>
      <c r="M1756" s="3">
        <f>IF(AND(O1756&gt;0,O1756&lt;366),+'PL2'!$N$2+1,IF(AND(O1756&gt;365,O1756&lt;731),+'PL2'!$O$2+1,IF(AND(O1756&gt;730,O1756&lt;1096),+'PL2'!$P$2+1,IF(AND(O1756&gt;1095,O1756&lt;1461),+'PL2'!$Q$2+1,IF(AND(O1756&gt;1460,O1756&lt;1826),+'PL2'!$R$2+1,IF(AND(O1756&gt;1825,O1756&lt;2190),+'PL2'!$S$2+1,0))))))</f>
        <v>0</v>
      </c>
      <c r="N1756" s="70">
        <f t="shared" si="91"/>
        <v>-1</v>
      </c>
      <c r="O1756" s="19" t="str">
        <f>IF(A1756&gt;'PL2'!$C$2+553,IF(A1756='PL2'!$C$2+554,1,O1755+1), "")</f>
        <v/>
      </c>
    </row>
    <row r="1757" spans="1:15" x14ac:dyDescent="0.55000000000000004">
      <c r="A1757">
        <v>1755</v>
      </c>
      <c r="B1757" s="2">
        <v>41577</v>
      </c>
      <c r="C1757">
        <v>5.5799998342990882E-2</v>
      </c>
      <c r="D1757">
        <v>3051.010009765625</v>
      </c>
      <c r="E1757">
        <v>4904.72021484375</v>
      </c>
      <c r="F1757" s="20">
        <f t="shared" si="92"/>
        <v>8.9702550625895563E-2</v>
      </c>
      <c r="G1757">
        <v>194.54899597167969</v>
      </c>
      <c r="H1757">
        <v>17.45149993896484</v>
      </c>
      <c r="I1757" s="19">
        <f t="shared" si="93"/>
        <v>954208.39331985265</v>
      </c>
      <c r="K1757" s="70">
        <f t="shared" si="90"/>
        <v>-1</v>
      </c>
      <c r="L1757" s="3">
        <f>IF(AND(O1757&gt;0,O1757&lt;366),+'PL2'!$N$3+1,IF(AND(O1757&gt;365,O1757&lt;731),+'PL2'!$O$3+1,IF(AND(O1757&gt;730,O1757&lt;1096),+'PL2'!$P$3+1,IF(AND(O1757&gt;1095,O1757&lt;1461),+'PL2'!$Q$3+1,IF(AND(O1757&gt;1460,O1757&lt;3000),+'PL2'!$R$3+1,0)))))</f>
        <v>0</v>
      </c>
      <c r="M1757" s="3">
        <f>IF(AND(O1757&gt;0,O1757&lt;366),+'PL2'!$N$2+1,IF(AND(O1757&gt;365,O1757&lt;731),+'PL2'!$O$2+1,IF(AND(O1757&gt;730,O1757&lt;1096),+'PL2'!$P$2+1,IF(AND(O1757&gt;1095,O1757&lt;1461),+'PL2'!$Q$2+1,IF(AND(O1757&gt;1460,O1757&lt;1826),+'PL2'!$R$2+1,IF(AND(O1757&gt;1825,O1757&lt;2190),+'PL2'!$S$2+1,0))))))</f>
        <v>0</v>
      </c>
      <c r="N1757" s="70">
        <f t="shared" si="91"/>
        <v>-1</v>
      </c>
      <c r="O1757" s="19" t="str">
        <f>IF(A1757&gt;'PL2'!$C$2+553,IF(A1757='PL2'!$C$2+554,1,O1756+1), "")</f>
        <v/>
      </c>
    </row>
    <row r="1758" spans="1:15" x14ac:dyDescent="0.55000000000000004">
      <c r="A1758">
        <v>1756</v>
      </c>
      <c r="B1758" s="2">
        <v>41578</v>
      </c>
      <c r="C1758">
        <v>5.5900000035762787E-2</v>
      </c>
      <c r="D1758">
        <v>4061.530029296875</v>
      </c>
      <c r="E1758">
        <v>5304.97998046875</v>
      </c>
      <c r="F1758" s="20">
        <f t="shared" si="92"/>
        <v>7.3013957537884297E-2</v>
      </c>
      <c r="G1758">
        <v>198.22599792480469</v>
      </c>
      <c r="H1758">
        <v>14.473299980163571</v>
      </c>
      <c r="I1758" s="19">
        <f t="shared" si="93"/>
        <v>1051584.9505995288</v>
      </c>
      <c r="K1758" s="70">
        <f t="shared" si="90"/>
        <v>-1</v>
      </c>
      <c r="L1758" s="3">
        <f>IF(AND(O1758&gt;0,O1758&lt;366),+'PL2'!$N$3+1,IF(AND(O1758&gt;365,O1758&lt;731),+'PL2'!$O$3+1,IF(AND(O1758&gt;730,O1758&lt;1096),+'PL2'!$P$3+1,IF(AND(O1758&gt;1095,O1758&lt;1461),+'PL2'!$Q$3+1,IF(AND(O1758&gt;1460,O1758&lt;3000),+'PL2'!$R$3+1,0)))))</f>
        <v>0</v>
      </c>
      <c r="M1758" s="3">
        <f>IF(AND(O1758&gt;0,O1758&lt;366),+'PL2'!$N$2+1,IF(AND(O1758&gt;365,O1758&lt;731),+'PL2'!$O$2+1,IF(AND(O1758&gt;730,O1758&lt;1096),+'PL2'!$P$2+1,IF(AND(O1758&gt;1095,O1758&lt;1461),+'PL2'!$Q$2+1,IF(AND(O1758&gt;1460,O1758&lt;1826),+'PL2'!$R$2+1,IF(AND(O1758&gt;1825,O1758&lt;2190),+'PL2'!$S$2+1,0))))))</f>
        <v>0</v>
      </c>
      <c r="N1758" s="70">
        <f t="shared" si="91"/>
        <v>-1</v>
      </c>
      <c r="O1758" s="19" t="str">
        <f>IF(A1758&gt;'PL2'!$C$2+553,IF(A1758='PL2'!$C$2+554,1,O1757+1), "")</f>
        <v/>
      </c>
    </row>
    <row r="1759" spans="1:15" x14ac:dyDescent="0.55000000000000004">
      <c r="A1759">
        <v>1757</v>
      </c>
      <c r="B1759" s="2">
        <v>41579</v>
      </c>
      <c r="C1759">
        <v>5.5900000035762787E-2</v>
      </c>
      <c r="D1759">
        <v>4061.530029296875</v>
      </c>
      <c r="E1759">
        <v>5235</v>
      </c>
      <c r="F1759" s="20">
        <f t="shared" si="92"/>
        <v>7.2050803041305816E-2</v>
      </c>
      <c r="G1759">
        <v>198.50999450683591</v>
      </c>
      <c r="H1759">
        <v>14.30280017852783</v>
      </c>
      <c r="I1759" s="19">
        <f t="shared" si="93"/>
        <v>1039199.821243286</v>
      </c>
      <c r="K1759" s="70">
        <f t="shared" si="90"/>
        <v>-1</v>
      </c>
      <c r="L1759" s="3">
        <f>IF(AND(O1759&gt;0,O1759&lt;366),+'PL2'!$N$3+1,IF(AND(O1759&gt;365,O1759&lt;731),+'PL2'!$O$3+1,IF(AND(O1759&gt;730,O1759&lt;1096),+'PL2'!$P$3+1,IF(AND(O1759&gt;1095,O1759&lt;1461),+'PL2'!$Q$3+1,IF(AND(O1759&gt;1460,O1759&lt;3000),+'PL2'!$R$3+1,0)))))</f>
        <v>0</v>
      </c>
      <c r="M1759" s="3">
        <f>IF(AND(O1759&gt;0,O1759&lt;366),+'PL2'!$N$2+1,IF(AND(O1759&gt;365,O1759&lt;731),+'PL2'!$O$2+1,IF(AND(O1759&gt;730,O1759&lt;1096),+'PL2'!$P$2+1,IF(AND(O1759&gt;1095,O1759&lt;1461),+'PL2'!$Q$2+1,IF(AND(O1759&gt;1460,O1759&lt;1826),+'PL2'!$R$2+1,IF(AND(O1759&gt;1825,O1759&lt;2190),+'PL2'!$S$2+1,0))))))</f>
        <v>0</v>
      </c>
      <c r="N1759" s="70">
        <f t="shared" si="91"/>
        <v>-1</v>
      </c>
      <c r="O1759" s="19" t="str">
        <f>IF(A1759&gt;'PL2'!$C$2+553,IF(A1759='PL2'!$C$2+554,1,O1758+1), "")</f>
        <v/>
      </c>
    </row>
    <row r="1760" spans="1:15" x14ac:dyDescent="0.55000000000000004">
      <c r="A1760">
        <v>1758</v>
      </c>
      <c r="B1760" s="2">
        <v>41580</v>
      </c>
      <c r="C1760">
        <v>5.5900000035762787E-2</v>
      </c>
      <c r="D1760">
        <v>4217</v>
      </c>
      <c r="E1760">
        <v>5073.52978515625</v>
      </c>
      <c r="F1760" s="20">
        <f t="shared" si="92"/>
        <v>6.7254046756385577E-2</v>
      </c>
      <c r="G1760">
        <v>200.84700012207031</v>
      </c>
      <c r="H1760">
        <v>13.50780010223389</v>
      </c>
      <c r="I1760" s="19">
        <f t="shared" si="93"/>
        <v>1019003.2373786047</v>
      </c>
      <c r="K1760" s="70">
        <f t="shared" si="90"/>
        <v>-1</v>
      </c>
      <c r="L1760" s="3">
        <f>IF(AND(O1760&gt;0,O1760&lt;366),+'PL2'!$N$3+1,IF(AND(O1760&gt;365,O1760&lt;731),+'PL2'!$O$3+1,IF(AND(O1760&gt;730,O1760&lt;1096),+'PL2'!$P$3+1,IF(AND(O1760&gt;1095,O1760&lt;1461),+'PL2'!$Q$3+1,IF(AND(O1760&gt;1460,O1760&lt;3000),+'PL2'!$R$3+1,0)))))</f>
        <v>0</v>
      </c>
      <c r="M1760" s="3">
        <f>IF(AND(O1760&gt;0,O1760&lt;366),+'PL2'!$N$2+1,IF(AND(O1760&gt;365,O1760&lt;731),+'PL2'!$O$2+1,IF(AND(O1760&gt;730,O1760&lt;1096),+'PL2'!$P$2+1,IF(AND(O1760&gt;1095,O1760&lt;1461),+'PL2'!$Q$2+1,IF(AND(O1760&gt;1460,O1760&lt;1826),+'PL2'!$R$2+1,IF(AND(O1760&gt;1825,O1760&lt;2190),+'PL2'!$S$2+1,0))))))</f>
        <v>0</v>
      </c>
      <c r="N1760" s="70">
        <f t="shared" si="91"/>
        <v>-1</v>
      </c>
      <c r="O1760" s="19" t="str">
        <f>IF(A1760&gt;'PL2'!$C$2+553,IF(A1760='PL2'!$C$2+554,1,O1759+1), "")</f>
        <v/>
      </c>
    </row>
    <row r="1761" spans="1:15" x14ac:dyDescent="0.55000000000000004">
      <c r="A1761">
        <v>1759</v>
      </c>
      <c r="B1761" s="2">
        <v>41581</v>
      </c>
      <c r="C1761">
        <v>5.6000001728534698E-2</v>
      </c>
      <c r="D1761">
        <v>4217</v>
      </c>
      <c r="E1761">
        <v>4840.8798828125</v>
      </c>
      <c r="F1761" s="20">
        <f t="shared" si="92"/>
        <v>6.4284866446556524E-2</v>
      </c>
      <c r="G1761">
        <v>207.63299560546881</v>
      </c>
      <c r="H1761">
        <v>13.347700119018549</v>
      </c>
      <c r="I1761" s="19">
        <f t="shared" si="93"/>
        <v>1005126.3914346101</v>
      </c>
      <c r="K1761" s="70">
        <f t="shared" si="90"/>
        <v>-1</v>
      </c>
      <c r="L1761" s="3">
        <f>IF(AND(O1761&gt;0,O1761&lt;366),+'PL2'!$N$3+1,IF(AND(O1761&gt;365,O1761&lt;731),+'PL2'!$O$3+1,IF(AND(O1761&gt;730,O1761&lt;1096),+'PL2'!$P$3+1,IF(AND(O1761&gt;1095,O1761&lt;1461),+'PL2'!$Q$3+1,IF(AND(O1761&gt;1460,O1761&lt;3000),+'PL2'!$R$3+1,0)))))</f>
        <v>0</v>
      </c>
      <c r="M1761" s="3">
        <f>IF(AND(O1761&gt;0,O1761&lt;366),+'PL2'!$N$2+1,IF(AND(O1761&gt;365,O1761&lt;731),+'PL2'!$O$2+1,IF(AND(O1761&gt;730,O1761&lt;1096),+'PL2'!$P$2+1,IF(AND(O1761&gt;1095,O1761&lt;1461),+'PL2'!$Q$2+1,IF(AND(O1761&gt;1460,O1761&lt;1826),+'PL2'!$R$2+1,IF(AND(O1761&gt;1825,O1761&lt;2190),+'PL2'!$S$2+1,0))))))</f>
        <v>0</v>
      </c>
      <c r="N1761" s="70">
        <f t="shared" si="91"/>
        <v>-1</v>
      </c>
      <c r="O1761" s="19" t="str">
        <f>IF(A1761&gt;'PL2'!$C$2+553,IF(A1761='PL2'!$C$2+554,1,O1760+1), "")</f>
        <v/>
      </c>
    </row>
    <row r="1762" spans="1:15" x14ac:dyDescent="0.55000000000000004">
      <c r="A1762">
        <v>1760</v>
      </c>
      <c r="B1762" s="2">
        <v>41582</v>
      </c>
      <c r="C1762">
        <v>5.6000001728534698E-2</v>
      </c>
      <c r="D1762">
        <v>3886.639892578125</v>
      </c>
      <c r="E1762">
        <v>4926.830078125</v>
      </c>
      <c r="F1762" s="20">
        <f t="shared" si="92"/>
        <v>7.098740827985027E-2</v>
      </c>
      <c r="G1762">
        <v>225.19599914550781</v>
      </c>
      <c r="H1762">
        <v>15.986100196838381</v>
      </c>
      <c r="I1762" s="19">
        <f t="shared" si="93"/>
        <v>1109502.4220634997</v>
      </c>
      <c r="K1762" s="70">
        <f t="shared" si="90"/>
        <v>-1</v>
      </c>
      <c r="L1762" s="3">
        <f>IF(AND(O1762&gt;0,O1762&lt;366),+'PL2'!$N$3+1,IF(AND(O1762&gt;365,O1762&lt;731),+'PL2'!$O$3+1,IF(AND(O1762&gt;730,O1762&lt;1096),+'PL2'!$P$3+1,IF(AND(O1762&gt;1095,O1762&lt;1461),+'PL2'!$Q$3+1,IF(AND(O1762&gt;1460,O1762&lt;3000),+'PL2'!$R$3+1,0)))))</f>
        <v>0</v>
      </c>
      <c r="M1762" s="3">
        <f>IF(AND(O1762&gt;0,O1762&lt;366),+'PL2'!$N$2+1,IF(AND(O1762&gt;365,O1762&lt;731),+'PL2'!$O$2+1,IF(AND(O1762&gt;730,O1762&lt;1096),+'PL2'!$P$2+1,IF(AND(O1762&gt;1095,O1762&lt;1461),+'PL2'!$Q$2+1,IF(AND(O1762&gt;1460,O1762&lt;1826),+'PL2'!$R$2+1,IF(AND(O1762&gt;1825,O1762&lt;2190),+'PL2'!$S$2+1,0))))))</f>
        <v>0</v>
      </c>
      <c r="N1762" s="70">
        <f t="shared" si="91"/>
        <v>-1</v>
      </c>
      <c r="O1762" s="19" t="str">
        <f>IF(A1762&gt;'PL2'!$C$2+553,IF(A1762='PL2'!$C$2+554,1,O1761+1), "")</f>
        <v/>
      </c>
    </row>
    <row r="1763" spans="1:15" x14ac:dyDescent="0.55000000000000004">
      <c r="A1763">
        <v>1761</v>
      </c>
      <c r="B1763" s="2">
        <v>41583</v>
      </c>
      <c r="C1763">
        <v>5.6000001728534698E-2</v>
      </c>
      <c r="D1763">
        <v>3886.639892578125</v>
      </c>
      <c r="E1763">
        <v>4397.27978515625</v>
      </c>
      <c r="F1763" s="20">
        <f t="shared" si="92"/>
        <v>6.3357471331427412E-2</v>
      </c>
      <c r="G1763">
        <v>239.28999328613281</v>
      </c>
      <c r="H1763">
        <v>15.160799980163571</v>
      </c>
      <c r="I1763" s="19">
        <f t="shared" si="93"/>
        <v>1052225.0502672866</v>
      </c>
      <c r="K1763" s="70">
        <f t="shared" si="90"/>
        <v>-1</v>
      </c>
      <c r="L1763" s="3">
        <f>IF(AND(O1763&gt;0,O1763&lt;366),+'PL2'!$N$3+1,IF(AND(O1763&gt;365,O1763&lt;731),+'PL2'!$O$3+1,IF(AND(O1763&gt;730,O1763&lt;1096),+'PL2'!$P$3+1,IF(AND(O1763&gt;1095,O1763&lt;1461),+'PL2'!$Q$3+1,IF(AND(O1763&gt;1460,O1763&lt;3000),+'PL2'!$R$3+1,0)))))</f>
        <v>0</v>
      </c>
      <c r="M1763" s="3">
        <f>IF(AND(O1763&gt;0,O1763&lt;366),+'PL2'!$N$2+1,IF(AND(O1763&gt;365,O1763&lt;731),+'PL2'!$O$2+1,IF(AND(O1763&gt;730,O1763&lt;1096),+'PL2'!$P$2+1,IF(AND(O1763&gt;1095,O1763&lt;1461),+'PL2'!$Q$2+1,IF(AND(O1763&gt;1460,O1763&lt;1826),+'PL2'!$R$2+1,IF(AND(O1763&gt;1825,O1763&lt;2190),+'PL2'!$S$2+1,0))))))</f>
        <v>0</v>
      </c>
      <c r="N1763" s="70">
        <f t="shared" si="91"/>
        <v>-1</v>
      </c>
      <c r="O1763" s="19" t="str">
        <f>IF(A1763&gt;'PL2'!$C$2+553,IF(A1763='PL2'!$C$2+554,1,O1762+1), "")</f>
        <v/>
      </c>
    </row>
    <row r="1764" spans="1:15" x14ac:dyDescent="0.55000000000000004">
      <c r="A1764">
        <v>1762</v>
      </c>
      <c r="B1764" s="2">
        <v>41584</v>
      </c>
      <c r="C1764">
        <v>5.6099999696016312E-2</v>
      </c>
      <c r="D1764">
        <v>4114.5498046875</v>
      </c>
      <c r="E1764">
        <v>4220.6298828125</v>
      </c>
      <c r="F1764" s="20">
        <f t="shared" si="92"/>
        <v>5.7546352914000475E-2</v>
      </c>
      <c r="G1764">
        <v>253.6929931640625</v>
      </c>
      <c r="H1764">
        <v>14.599100112915041</v>
      </c>
      <c r="I1764" s="19">
        <f t="shared" si="93"/>
        <v>1070744.2280083895</v>
      </c>
      <c r="K1764" s="70">
        <f t="shared" si="90"/>
        <v>-1</v>
      </c>
      <c r="L1764" s="3">
        <f>IF(AND(O1764&gt;0,O1764&lt;366),+'PL2'!$N$3+1,IF(AND(O1764&gt;365,O1764&lt;731),+'PL2'!$O$3+1,IF(AND(O1764&gt;730,O1764&lt;1096),+'PL2'!$P$3+1,IF(AND(O1764&gt;1095,O1764&lt;1461),+'PL2'!$Q$3+1,IF(AND(O1764&gt;1460,O1764&lt;3000),+'PL2'!$R$3+1,0)))))</f>
        <v>0</v>
      </c>
      <c r="M1764" s="3">
        <f>IF(AND(O1764&gt;0,O1764&lt;366),+'PL2'!$N$2+1,IF(AND(O1764&gt;365,O1764&lt;731),+'PL2'!$O$2+1,IF(AND(O1764&gt;730,O1764&lt;1096),+'PL2'!$P$2+1,IF(AND(O1764&gt;1095,O1764&lt;1461),+'PL2'!$Q$2+1,IF(AND(O1764&gt;1460,O1764&lt;1826),+'PL2'!$R$2+1,IF(AND(O1764&gt;1825,O1764&lt;2190),+'PL2'!$S$2+1,0))))))</f>
        <v>0</v>
      </c>
      <c r="N1764" s="70">
        <f t="shared" si="91"/>
        <v>-1</v>
      </c>
      <c r="O1764" s="19" t="str">
        <f>IF(A1764&gt;'PL2'!$C$2+553,IF(A1764='PL2'!$C$2+554,1,O1763+1), "")</f>
        <v/>
      </c>
    </row>
    <row r="1765" spans="1:15" x14ac:dyDescent="0.55000000000000004">
      <c r="A1765">
        <v>1763</v>
      </c>
      <c r="B1765" s="2">
        <v>41585</v>
      </c>
      <c r="C1765">
        <v>5.6099999696016312E-2</v>
      </c>
      <c r="D1765">
        <v>4114.5498046875</v>
      </c>
      <c r="E1765">
        <v>3728.5</v>
      </c>
      <c r="F1765" s="20">
        <f t="shared" si="92"/>
        <v>5.0836387647635532E-2</v>
      </c>
      <c r="G1765">
        <v>283.302001953125</v>
      </c>
      <c r="H1765">
        <v>14.402099609375</v>
      </c>
      <c r="I1765" s="19">
        <f t="shared" si="93"/>
        <v>1056291.5142822266</v>
      </c>
      <c r="K1765" s="70">
        <f t="shared" si="90"/>
        <v>-1</v>
      </c>
      <c r="L1765" s="3">
        <f>IF(AND(O1765&gt;0,O1765&lt;366),+'PL2'!$N$3+1,IF(AND(O1765&gt;365,O1765&lt;731),+'PL2'!$O$3+1,IF(AND(O1765&gt;730,O1765&lt;1096),+'PL2'!$P$3+1,IF(AND(O1765&gt;1095,O1765&lt;1461),+'PL2'!$Q$3+1,IF(AND(O1765&gt;1460,O1765&lt;3000),+'PL2'!$R$3+1,0)))))</f>
        <v>0</v>
      </c>
      <c r="M1765" s="3">
        <f>IF(AND(O1765&gt;0,O1765&lt;366),+'PL2'!$N$2+1,IF(AND(O1765&gt;365,O1765&lt;731),+'PL2'!$O$2+1,IF(AND(O1765&gt;730,O1765&lt;1096),+'PL2'!$P$2+1,IF(AND(O1765&gt;1095,O1765&lt;1461),+'PL2'!$Q$2+1,IF(AND(O1765&gt;1460,O1765&lt;1826),+'PL2'!$R$2+1,IF(AND(O1765&gt;1825,O1765&lt;2190),+'PL2'!$S$2+1,0))))))</f>
        <v>0</v>
      </c>
      <c r="N1765" s="70">
        <f t="shared" si="91"/>
        <v>-1</v>
      </c>
      <c r="O1765" s="19" t="str">
        <f>IF(A1765&gt;'PL2'!$C$2+553,IF(A1765='PL2'!$C$2+554,1,O1764+1), "")</f>
        <v/>
      </c>
    </row>
    <row r="1766" spans="1:15" x14ac:dyDescent="0.55000000000000004">
      <c r="A1766">
        <v>1764</v>
      </c>
      <c r="B1766" s="2">
        <v>41586</v>
      </c>
      <c r="C1766">
        <v>5.6099999696016312E-2</v>
      </c>
      <c r="D1766">
        <v>3377.989990234375</v>
      </c>
      <c r="E1766">
        <v>3456.820068359375</v>
      </c>
      <c r="F1766" s="20">
        <f t="shared" si="92"/>
        <v>5.7409170940346317E-2</v>
      </c>
      <c r="G1766">
        <v>323.76699829101563</v>
      </c>
      <c r="H1766">
        <v>18.587200164794918</v>
      </c>
      <c r="I1766" s="19">
        <f t="shared" si="93"/>
        <v>1119204.2571648583</v>
      </c>
      <c r="K1766" s="70">
        <f t="shared" si="90"/>
        <v>-1</v>
      </c>
      <c r="L1766" s="3">
        <f>IF(AND(O1766&gt;0,O1766&lt;366),+'PL2'!$N$3+1,IF(AND(O1766&gt;365,O1766&lt;731),+'PL2'!$O$3+1,IF(AND(O1766&gt;730,O1766&lt;1096),+'PL2'!$P$3+1,IF(AND(O1766&gt;1095,O1766&lt;1461),+'PL2'!$Q$3+1,IF(AND(O1766&gt;1460,O1766&lt;3000),+'PL2'!$R$3+1,0)))))</f>
        <v>0</v>
      </c>
      <c r="M1766" s="3">
        <f>IF(AND(O1766&gt;0,O1766&lt;366),+'PL2'!$N$2+1,IF(AND(O1766&gt;365,O1766&lt;731),+'PL2'!$O$2+1,IF(AND(O1766&gt;730,O1766&lt;1096),+'PL2'!$P$2+1,IF(AND(O1766&gt;1095,O1766&lt;1461),+'PL2'!$Q$2+1,IF(AND(O1766&gt;1460,O1766&lt;1826),+'PL2'!$R$2+1,IF(AND(O1766&gt;1825,O1766&lt;2190),+'PL2'!$S$2+1,0))))))</f>
        <v>0</v>
      </c>
      <c r="N1766" s="70">
        <f t="shared" si="91"/>
        <v>-1</v>
      </c>
      <c r="O1766" s="19" t="str">
        <f>IF(A1766&gt;'PL2'!$C$2+553,IF(A1766='PL2'!$C$2+554,1,O1765+1), "")</f>
        <v/>
      </c>
    </row>
    <row r="1767" spans="1:15" x14ac:dyDescent="0.55000000000000004">
      <c r="A1767">
        <v>1765</v>
      </c>
      <c r="B1767" s="2">
        <v>41587</v>
      </c>
      <c r="C1767">
        <v>5.6200001388788223E-2</v>
      </c>
      <c r="D1767">
        <v>3377.989990234375</v>
      </c>
      <c r="E1767">
        <v>3756.050048828125</v>
      </c>
      <c r="F1767" s="20">
        <f t="shared" si="92"/>
        <v>6.2489829327721791E-2</v>
      </c>
      <c r="G1767">
        <v>336.135986328125</v>
      </c>
      <c r="H1767">
        <v>21.005100250244141</v>
      </c>
      <c r="I1767" s="19">
        <f t="shared" si="93"/>
        <v>1262543.5878606439</v>
      </c>
      <c r="K1767" s="70">
        <f t="shared" si="90"/>
        <v>-1</v>
      </c>
      <c r="L1767" s="3">
        <f>IF(AND(O1767&gt;0,O1767&lt;366),+'PL2'!$N$3+1,IF(AND(O1767&gt;365,O1767&lt;731),+'PL2'!$O$3+1,IF(AND(O1767&gt;730,O1767&lt;1096),+'PL2'!$P$3+1,IF(AND(O1767&gt;1095,O1767&lt;1461),+'PL2'!$Q$3+1,IF(AND(O1767&gt;1460,O1767&lt;3000),+'PL2'!$R$3+1,0)))))</f>
        <v>0</v>
      </c>
      <c r="M1767" s="3">
        <f>IF(AND(O1767&gt;0,O1767&lt;366),+'PL2'!$N$2+1,IF(AND(O1767&gt;365,O1767&lt;731),+'PL2'!$O$2+1,IF(AND(O1767&gt;730,O1767&lt;1096),+'PL2'!$P$2+1,IF(AND(O1767&gt;1095,O1767&lt;1461),+'PL2'!$Q$2+1,IF(AND(O1767&gt;1460,O1767&lt;1826),+'PL2'!$R$2+1,IF(AND(O1767&gt;1825,O1767&lt;2190),+'PL2'!$S$2+1,0))))))</f>
        <v>0</v>
      </c>
      <c r="N1767" s="70">
        <f t="shared" si="91"/>
        <v>-1</v>
      </c>
      <c r="O1767" s="19" t="str">
        <f>IF(A1767&gt;'PL2'!$C$2+553,IF(A1767='PL2'!$C$2+554,1,O1766+1), "")</f>
        <v/>
      </c>
    </row>
    <row r="1768" spans="1:15" x14ac:dyDescent="0.55000000000000004">
      <c r="A1768">
        <v>1766</v>
      </c>
      <c r="B1768" s="2">
        <v>41588</v>
      </c>
      <c r="C1768">
        <v>5.6200001388788223E-2</v>
      </c>
      <c r="D1768">
        <v>4266.93994140625</v>
      </c>
      <c r="E1768">
        <v>4320.830078125</v>
      </c>
      <c r="F1768" s="20">
        <f t="shared" si="92"/>
        <v>5.6909790089830402E-2</v>
      </c>
      <c r="G1768">
        <v>311.9010009765625</v>
      </c>
      <c r="H1768">
        <v>17.750200271606449</v>
      </c>
      <c r="I1768" s="19">
        <f t="shared" si="93"/>
        <v>1347671.2264168262</v>
      </c>
      <c r="K1768" s="70">
        <f t="shared" si="90"/>
        <v>-1</v>
      </c>
      <c r="L1768" s="3">
        <f>IF(AND(O1768&gt;0,O1768&lt;366),+'PL2'!$N$3+1,IF(AND(O1768&gt;365,O1768&lt;731),+'PL2'!$O$3+1,IF(AND(O1768&gt;730,O1768&lt;1096),+'PL2'!$P$3+1,IF(AND(O1768&gt;1095,O1768&lt;1461),+'PL2'!$Q$3+1,IF(AND(O1768&gt;1460,O1768&lt;3000),+'PL2'!$R$3+1,0)))))</f>
        <v>0</v>
      </c>
      <c r="M1768" s="3">
        <f>IF(AND(O1768&gt;0,O1768&lt;366),+'PL2'!$N$2+1,IF(AND(O1768&gt;365,O1768&lt;731),+'PL2'!$O$2+1,IF(AND(O1768&gt;730,O1768&lt;1096),+'PL2'!$P$2+1,IF(AND(O1768&gt;1095,O1768&lt;1461),+'PL2'!$Q$2+1,IF(AND(O1768&gt;1460,O1768&lt;1826),+'PL2'!$R$2+1,IF(AND(O1768&gt;1825,O1768&lt;2190),+'PL2'!$S$2+1,0))))))</f>
        <v>0</v>
      </c>
      <c r="N1768" s="70">
        <f t="shared" si="91"/>
        <v>-1</v>
      </c>
      <c r="O1768" s="19" t="str">
        <f>IF(A1768&gt;'PL2'!$C$2+553,IF(A1768='PL2'!$C$2+554,1,O1767+1), "")</f>
        <v/>
      </c>
    </row>
    <row r="1769" spans="1:15" x14ac:dyDescent="0.55000000000000004">
      <c r="A1769">
        <v>1767</v>
      </c>
      <c r="B1769" s="2">
        <v>41589</v>
      </c>
      <c r="C1769">
        <v>5.6200001388788223E-2</v>
      </c>
      <c r="D1769">
        <v>4266.93994140625</v>
      </c>
      <c r="E1769">
        <v>4737.22021484375</v>
      </c>
      <c r="F1769" s="20">
        <f t="shared" si="92"/>
        <v>6.2394077795590606E-2</v>
      </c>
      <c r="G1769">
        <v>332.62600708007813</v>
      </c>
      <c r="H1769">
        <v>20.753900527954102</v>
      </c>
      <c r="I1769" s="19">
        <f t="shared" si="93"/>
        <v>1575722.6447225064</v>
      </c>
      <c r="K1769" s="70">
        <f t="shared" si="90"/>
        <v>-1</v>
      </c>
      <c r="L1769" s="3">
        <f>IF(AND(O1769&gt;0,O1769&lt;366),+'PL2'!$N$3+1,IF(AND(O1769&gt;365,O1769&lt;731),+'PL2'!$O$3+1,IF(AND(O1769&gt;730,O1769&lt;1096),+'PL2'!$P$3+1,IF(AND(O1769&gt;1095,O1769&lt;1461),+'PL2'!$Q$3+1,IF(AND(O1769&gt;1460,O1769&lt;3000),+'PL2'!$R$3+1,0)))))</f>
        <v>0</v>
      </c>
      <c r="M1769" s="3">
        <f>IF(AND(O1769&gt;0,O1769&lt;366),+'PL2'!$N$2+1,IF(AND(O1769&gt;365,O1769&lt;731),+'PL2'!$O$2+1,IF(AND(O1769&gt;730,O1769&lt;1096),+'PL2'!$P$2+1,IF(AND(O1769&gt;1095,O1769&lt;1461),+'PL2'!$Q$2+1,IF(AND(O1769&gt;1460,O1769&lt;1826),+'PL2'!$R$2+1,IF(AND(O1769&gt;1825,O1769&lt;2190),+'PL2'!$S$2+1,0))))))</f>
        <v>0</v>
      </c>
      <c r="N1769" s="70">
        <f t="shared" si="91"/>
        <v>-1</v>
      </c>
      <c r="O1769" s="19" t="str">
        <f>IF(A1769&gt;'PL2'!$C$2+553,IF(A1769='PL2'!$C$2+554,1,O1768+1), "")</f>
        <v/>
      </c>
    </row>
    <row r="1770" spans="1:15" x14ac:dyDescent="0.55000000000000004">
      <c r="A1770">
        <v>1768</v>
      </c>
      <c r="B1770" s="2">
        <v>41590</v>
      </c>
      <c r="C1770">
        <v>5.6299999356269843E-2</v>
      </c>
      <c r="D1770">
        <v>4800.31005859375</v>
      </c>
      <c r="E1770">
        <v>5047.509765625</v>
      </c>
      <c r="F1770" s="20">
        <f t="shared" si="92"/>
        <v>5.9199258607620486E-2</v>
      </c>
      <c r="G1770">
        <v>349.34201049804688</v>
      </c>
      <c r="H1770">
        <v>20.68079948425293</v>
      </c>
      <c r="I1770" s="19">
        <f t="shared" si="93"/>
        <v>1763307.2095319629</v>
      </c>
      <c r="K1770" s="70">
        <f t="shared" si="90"/>
        <v>-1</v>
      </c>
      <c r="L1770" s="3">
        <f>IF(AND(O1770&gt;0,O1770&lt;366),+'PL2'!$N$3+1,IF(AND(O1770&gt;365,O1770&lt;731),+'PL2'!$O$3+1,IF(AND(O1770&gt;730,O1770&lt;1096),+'PL2'!$P$3+1,IF(AND(O1770&gt;1095,O1770&lt;1461),+'PL2'!$Q$3+1,IF(AND(O1770&gt;1460,O1770&lt;3000),+'PL2'!$R$3+1,0)))))</f>
        <v>0</v>
      </c>
      <c r="M1770" s="3">
        <f>IF(AND(O1770&gt;0,O1770&lt;366),+'PL2'!$N$2+1,IF(AND(O1770&gt;365,O1770&lt;731),+'PL2'!$O$2+1,IF(AND(O1770&gt;730,O1770&lt;1096),+'PL2'!$P$2+1,IF(AND(O1770&gt;1095,O1770&lt;1461),+'PL2'!$Q$2+1,IF(AND(O1770&gt;1460,O1770&lt;1826),+'PL2'!$R$2+1,IF(AND(O1770&gt;1825,O1770&lt;2190),+'PL2'!$S$2+1,0))))))</f>
        <v>0</v>
      </c>
      <c r="N1770" s="70">
        <f t="shared" si="91"/>
        <v>-1</v>
      </c>
      <c r="O1770" s="19" t="str">
        <f>IF(A1770&gt;'PL2'!$C$2+553,IF(A1770='PL2'!$C$2+554,1,O1769+1), "")</f>
        <v/>
      </c>
    </row>
    <row r="1771" spans="1:15" x14ac:dyDescent="0.55000000000000004">
      <c r="A1771">
        <v>1769</v>
      </c>
      <c r="B1771" s="2">
        <v>41591</v>
      </c>
      <c r="C1771">
        <v>5.6299999356269843E-2</v>
      </c>
      <c r="D1771">
        <v>4800.31005859375</v>
      </c>
      <c r="E1771">
        <v>4223.0400390625</v>
      </c>
      <c r="F1771" s="20">
        <f t="shared" si="92"/>
        <v>4.9529540504383886E-2</v>
      </c>
      <c r="G1771">
        <v>393.27999877929688</v>
      </c>
      <c r="H1771">
        <v>19.479000091552731</v>
      </c>
      <c r="I1771" s="19">
        <f t="shared" si="93"/>
        <v>1660837.1814074218</v>
      </c>
      <c r="K1771" s="70">
        <f t="shared" si="90"/>
        <v>-1</v>
      </c>
      <c r="L1771" s="3">
        <f>IF(AND(O1771&gt;0,O1771&lt;366),+'PL2'!$N$3+1,IF(AND(O1771&gt;365,O1771&lt;731),+'PL2'!$O$3+1,IF(AND(O1771&gt;730,O1771&lt;1096),+'PL2'!$P$3+1,IF(AND(O1771&gt;1095,O1771&lt;1461),+'PL2'!$Q$3+1,IF(AND(O1771&gt;1460,O1771&lt;3000),+'PL2'!$R$3+1,0)))))</f>
        <v>0</v>
      </c>
      <c r="M1771" s="3">
        <f>IF(AND(O1771&gt;0,O1771&lt;366),+'PL2'!$N$2+1,IF(AND(O1771&gt;365,O1771&lt;731),+'PL2'!$O$2+1,IF(AND(O1771&gt;730,O1771&lt;1096),+'PL2'!$P$2+1,IF(AND(O1771&gt;1095,O1771&lt;1461),+'PL2'!$Q$2+1,IF(AND(O1771&gt;1460,O1771&lt;1826),+'PL2'!$R$2+1,IF(AND(O1771&gt;1825,O1771&lt;2190),+'PL2'!$S$2+1,0))))))</f>
        <v>0</v>
      </c>
      <c r="N1771" s="70">
        <f t="shared" si="91"/>
        <v>-1</v>
      </c>
      <c r="O1771" s="19" t="str">
        <f>IF(A1771&gt;'PL2'!$C$2+553,IF(A1771='PL2'!$C$2+554,1,O1770+1), "")</f>
        <v/>
      </c>
    </row>
    <row r="1772" spans="1:15" x14ac:dyDescent="0.55000000000000004">
      <c r="A1772">
        <v>1770</v>
      </c>
      <c r="B1772" s="2">
        <v>41592</v>
      </c>
      <c r="C1772">
        <v>5.6299999356269843E-2</v>
      </c>
      <c r="D1772">
        <v>4292.33984375</v>
      </c>
      <c r="E1772">
        <v>4598.14013671875</v>
      </c>
      <c r="F1772" s="20">
        <f t="shared" si="92"/>
        <v>6.0310994972648281E-2</v>
      </c>
      <c r="G1772">
        <v>410.72299194335938</v>
      </c>
      <c r="H1772">
        <v>24.771099090576168</v>
      </c>
      <c r="I1772" s="19">
        <f t="shared" si="93"/>
        <v>1888561.8743279725</v>
      </c>
      <c r="K1772" s="70">
        <f t="shared" si="90"/>
        <v>-1</v>
      </c>
      <c r="L1772" s="3">
        <f>IF(AND(O1772&gt;0,O1772&lt;366),+'PL2'!$N$3+1,IF(AND(O1772&gt;365,O1772&lt;731),+'PL2'!$O$3+1,IF(AND(O1772&gt;730,O1772&lt;1096),+'PL2'!$P$3+1,IF(AND(O1772&gt;1095,O1772&lt;1461),+'PL2'!$Q$3+1,IF(AND(O1772&gt;1460,O1772&lt;3000),+'PL2'!$R$3+1,0)))))</f>
        <v>0</v>
      </c>
      <c r="M1772" s="3">
        <f>IF(AND(O1772&gt;0,O1772&lt;366),+'PL2'!$N$2+1,IF(AND(O1772&gt;365,O1772&lt;731),+'PL2'!$O$2+1,IF(AND(O1772&gt;730,O1772&lt;1096),+'PL2'!$P$2+1,IF(AND(O1772&gt;1095,O1772&lt;1461),+'PL2'!$Q$2+1,IF(AND(O1772&gt;1460,O1772&lt;1826),+'PL2'!$R$2+1,IF(AND(O1772&gt;1825,O1772&lt;2190),+'PL2'!$S$2+1,0))))))</f>
        <v>0</v>
      </c>
      <c r="N1772" s="70">
        <f t="shared" si="91"/>
        <v>-1</v>
      </c>
      <c r="O1772" s="19" t="str">
        <f>IF(A1772&gt;'PL2'!$C$2+553,IF(A1772='PL2'!$C$2+554,1,O1771+1), "")</f>
        <v/>
      </c>
    </row>
    <row r="1773" spans="1:15" x14ac:dyDescent="0.55000000000000004">
      <c r="A1773">
        <v>1771</v>
      </c>
      <c r="B1773" s="2">
        <v>41593</v>
      </c>
      <c r="C1773">
        <v>5.6400001049041748E-2</v>
      </c>
      <c r="D1773">
        <v>4292.33984375</v>
      </c>
      <c r="E1773">
        <v>4167.31982421875</v>
      </c>
      <c r="F1773" s="20">
        <f t="shared" si="92"/>
        <v>5.4757277152661377E-2</v>
      </c>
      <c r="G1773">
        <v>409.16799926757813</v>
      </c>
      <c r="H1773">
        <v>22.404899597167969</v>
      </c>
      <c r="I1773" s="19">
        <f t="shared" si="93"/>
        <v>1705133.9147837013</v>
      </c>
      <c r="K1773" s="70">
        <f t="shared" ref="K1773:K1836" si="94">+L1773^(0.00273972602739726)-1</f>
        <v>-1</v>
      </c>
      <c r="L1773" s="3">
        <f>IF(AND(O1773&gt;0,O1773&lt;366),+'PL2'!$N$3+1,IF(AND(O1773&gt;365,O1773&lt;731),+'PL2'!$O$3+1,IF(AND(O1773&gt;730,O1773&lt;1096),+'PL2'!$P$3+1,IF(AND(O1773&gt;1095,O1773&lt;1461),+'PL2'!$Q$3+1,IF(AND(O1773&gt;1460,O1773&lt;3000),+'PL2'!$R$3+1,0)))))</f>
        <v>0</v>
      </c>
      <c r="M1773" s="3">
        <f>IF(AND(O1773&gt;0,O1773&lt;366),+'PL2'!$N$2+1,IF(AND(O1773&gt;365,O1773&lt;731),+'PL2'!$O$2+1,IF(AND(O1773&gt;730,O1773&lt;1096),+'PL2'!$P$2+1,IF(AND(O1773&gt;1095,O1773&lt;1461),+'PL2'!$Q$2+1,IF(AND(O1773&gt;1460,O1773&lt;1826),+'PL2'!$R$2+1,IF(AND(O1773&gt;1825,O1773&lt;2190),+'PL2'!$S$2+1,0))))))</f>
        <v>0</v>
      </c>
      <c r="N1773" s="70">
        <f t="shared" ref="N1773:N1836" si="95">+M1773^(0.00273972602739726)-1</f>
        <v>-1</v>
      </c>
      <c r="O1773" s="19" t="str">
        <f>IF(A1773&gt;'PL2'!$C$2+553,IF(A1773='PL2'!$C$2+554,1,O1772+1), "")</f>
        <v/>
      </c>
    </row>
    <row r="1774" spans="1:15" x14ac:dyDescent="0.55000000000000004">
      <c r="A1774">
        <v>1772</v>
      </c>
      <c r="B1774" s="2">
        <v>41594</v>
      </c>
      <c r="C1774">
        <v>5.6400001049041748E-2</v>
      </c>
      <c r="D1774">
        <v>4978.10009765625</v>
      </c>
      <c r="E1774">
        <v>4864.27001953125</v>
      </c>
      <c r="F1774" s="20">
        <f t="shared" si="92"/>
        <v>5.5110349093532636E-2</v>
      </c>
      <c r="G1774">
        <v>428.82400512695313</v>
      </c>
      <c r="H1774">
        <v>23.632600784301761</v>
      </c>
      <c r="I1774" s="19">
        <f t="shared" si="93"/>
        <v>2085915.7517943531</v>
      </c>
      <c r="K1774" s="70">
        <f t="shared" si="94"/>
        <v>-1</v>
      </c>
      <c r="L1774" s="3">
        <f>IF(AND(O1774&gt;0,O1774&lt;366),+'PL2'!$N$3+1,IF(AND(O1774&gt;365,O1774&lt;731),+'PL2'!$O$3+1,IF(AND(O1774&gt;730,O1774&lt;1096),+'PL2'!$P$3+1,IF(AND(O1774&gt;1095,O1774&lt;1461),+'PL2'!$Q$3+1,IF(AND(O1774&gt;1460,O1774&lt;3000),+'PL2'!$R$3+1,0)))))</f>
        <v>0</v>
      </c>
      <c r="M1774" s="3">
        <f>IF(AND(O1774&gt;0,O1774&lt;366),+'PL2'!$N$2+1,IF(AND(O1774&gt;365,O1774&lt;731),+'PL2'!$O$2+1,IF(AND(O1774&gt;730,O1774&lt;1096),+'PL2'!$P$2+1,IF(AND(O1774&gt;1095,O1774&lt;1461),+'PL2'!$Q$2+1,IF(AND(O1774&gt;1460,O1774&lt;1826),+'PL2'!$R$2+1,IF(AND(O1774&gt;1825,O1774&lt;2190),+'PL2'!$S$2+1,0))))))</f>
        <v>0</v>
      </c>
      <c r="N1774" s="70">
        <f t="shared" si="95"/>
        <v>-1</v>
      </c>
      <c r="O1774" s="19" t="str">
        <f>IF(A1774&gt;'PL2'!$C$2+553,IF(A1774='PL2'!$C$2+554,1,O1773+1), "")</f>
        <v/>
      </c>
    </row>
    <row r="1775" spans="1:15" x14ac:dyDescent="0.55000000000000004">
      <c r="A1775">
        <v>1773</v>
      </c>
      <c r="B1775" s="2">
        <v>41595</v>
      </c>
      <c r="C1775">
        <v>5.6400001049041748E-2</v>
      </c>
      <c r="D1775">
        <v>4978.10009765625</v>
      </c>
      <c r="E1775">
        <v>4667.08984375</v>
      </c>
      <c r="F1775" s="20">
        <f t="shared" si="92"/>
        <v>5.2876371892843436E-2</v>
      </c>
      <c r="G1775">
        <v>476.29501342773438</v>
      </c>
      <c r="H1775">
        <v>25.184799194335941</v>
      </c>
      <c r="I1775" s="19">
        <f t="shared" si="93"/>
        <v>2222911.619797349</v>
      </c>
      <c r="K1775" s="70">
        <f t="shared" si="94"/>
        <v>-1</v>
      </c>
      <c r="L1775" s="3">
        <f>IF(AND(O1775&gt;0,O1775&lt;366),+'PL2'!$N$3+1,IF(AND(O1775&gt;365,O1775&lt;731),+'PL2'!$O$3+1,IF(AND(O1775&gt;730,O1775&lt;1096),+'PL2'!$P$3+1,IF(AND(O1775&gt;1095,O1775&lt;1461),+'PL2'!$Q$3+1,IF(AND(O1775&gt;1460,O1775&lt;3000),+'PL2'!$R$3+1,0)))))</f>
        <v>0</v>
      </c>
      <c r="M1775" s="3">
        <f>IF(AND(O1775&gt;0,O1775&lt;366),+'PL2'!$N$2+1,IF(AND(O1775&gt;365,O1775&lt;731),+'PL2'!$O$2+1,IF(AND(O1775&gt;730,O1775&lt;1096),+'PL2'!$P$2+1,IF(AND(O1775&gt;1095,O1775&lt;1461),+'PL2'!$Q$2+1,IF(AND(O1775&gt;1460,O1775&lt;1826),+'PL2'!$R$2+1,IF(AND(O1775&gt;1825,O1775&lt;2190),+'PL2'!$S$2+1,0))))))</f>
        <v>0</v>
      </c>
      <c r="N1775" s="70">
        <f t="shared" si="95"/>
        <v>-1</v>
      </c>
      <c r="O1775" s="19" t="str">
        <f>IF(A1775&gt;'PL2'!$C$2+553,IF(A1775='PL2'!$C$2+554,1,O1774+1), "")</f>
        <v/>
      </c>
    </row>
    <row r="1776" spans="1:15" x14ac:dyDescent="0.55000000000000004">
      <c r="A1776">
        <v>1774</v>
      </c>
      <c r="B1776" s="2">
        <v>41596</v>
      </c>
      <c r="C1776">
        <v>5.6499999016523361E-2</v>
      </c>
      <c r="D1776">
        <v>4968.7998046875</v>
      </c>
      <c r="E1776">
        <v>3927.22998046875</v>
      </c>
      <c r="F1776" s="20">
        <f t="shared" si="92"/>
        <v>4.4656355408969936E-2</v>
      </c>
      <c r="G1776">
        <v>674.37701416015625</v>
      </c>
      <c r="H1776">
        <v>30.115200042724609</v>
      </c>
      <c r="I1776" s="19">
        <f t="shared" si="93"/>
        <v>2648433.6281487644</v>
      </c>
      <c r="K1776" s="70">
        <f t="shared" si="94"/>
        <v>-1</v>
      </c>
      <c r="L1776" s="3">
        <f>IF(AND(O1776&gt;0,O1776&lt;366),+'PL2'!$N$3+1,IF(AND(O1776&gt;365,O1776&lt;731),+'PL2'!$O$3+1,IF(AND(O1776&gt;730,O1776&lt;1096),+'PL2'!$P$3+1,IF(AND(O1776&gt;1095,O1776&lt;1461),+'PL2'!$Q$3+1,IF(AND(O1776&gt;1460,O1776&lt;3000),+'PL2'!$R$3+1,0)))))</f>
        <v>0</v>
      </c>
      <c r="M1776" s="3">
        <f>IF(AND(O1776&gt;0,O1776&lt;366),+'PL2'!$N$2+1,IF(AND(O1776&gt;365,O1776&lt;731),+'PL2'!$O$2+1,IF(AND(O1776&gt;730,O1776&lt;1096),+'PL2'!$P$2+1,IF(AND(O1776&gt;1095,O1776&lt;1461),+'PL2'!$Q$2+1,IF(AND(O1776&gt;1460,O1776&lt;1826),+'PL2'!$R$2+1,IF(AND(O1776&gt;1825,O1776&lt;2190),+'PL2'!$S$2+1,0))))))</f>
        <v>0</v>
      </c>
      <c r="N1776" s="70">
        <f t="shared" si="95"/>
        <v>-1</v>
      </c>
      <c r="O1776" s="19" t="str">
        <f>IF(A1776&gt;'PL2'!$C$2+553,IF(A1776='PL2'!$C$2+554,1,O1775+1), "")</f>
        <v/>
      </c>
    </row>
    <row r="1777" spans="1:15" x14ac:dyDescent="0.55000000000000004">
      <c r="A1777">
        <v>1775</v>
      </c>
      <c r="B1777" s="2">
        <v>41597</v>
      </c>
      <c r="C1777">
        <v>5.6499999016523361E-2</v>
      </c>
      <c r="D1777">
        <v>4968.7998046875</v>
      </c>
      <c r="E1777">
        <v>4056.60009765625</v>
      </c>
      <c r="F1777" s="20">
        <f t="shared" si="92"/>
        <v>4.6127417190723684E-2</v>
      </c>
      <c r="G1777">
        <v>541.82598876953125</v>
      </c>
      <c r="H1777">
        <v>24.993000030517582</v>
      </c>
      <c r="I1777" s="19">
        <f t="shared" si="93"/>
        <v>2197971.3589551747</v>
      </c>
      <c r="K1777" s="70">
        <f t="shared" si="94"/>
        <v>-1</v>
      </c>
      <c r="L1777" s="3">
        <f>IF(AND(O1777&gt;0,O1777&lt;366),+'PL2'!$N$3+1,IF(AND(O1777&gt;365,O1777&lt;731),+'PL2'!$O$3+1,IF(AND(O1777&gt;730,O1777&lt;1096),+'PL2'!$P$3+1,IF(AND(O1777&gt;1095,O1777&lt;1461),+'PL2'!$Q$3+1,IF(AND(O1777&gt;1460,O1777&lt;3000),+'PL2'!$R$3+1,0)))))</f>
        <v>0</v>
      </c>
      <c r="M1777" s="3">
        <f>IF(AND(O1777&gt;0,O1777&lt;366),+'PL2'!$N$2+1,IF(AND(O1777&gt;365,O1777&lt;731),+'PL2'!$O$2+1,IF(AND(O1777&gt;730,O1777&lt;1096),+'PL2'!$P$2+1,IF(AND(O1777&gt;1095,O1777&lt;1461),+'PL2'!$Q$2+1,IF(AND(O1777&gt;1460,O1777&lt;1826),+'PL2'!$R$2+1,IF(AND(O1777&gt;1825,O1777&lt;2190),+'PL2'!$S$2+1,0))))))</f>
        <v>0</v>
      </c>
      <c r="N1777" s="70">
        <f t="shared" si="95"/>
        <v>-1</v>
      </c>
      <c r="O1777" s="19" t="str">
        <f>IF(A1777&gt;'PL2'!$C$2+553,IF(A1777='PL2'!$C$2+554,1,O1776+1), "")</f>
        <v/>
      </c>
    </row>
    <row r="1778" spans="1:15" x14ac:dyDescent="0.55000000000000004">
      <c r="A1778">
        <v>1776</v>
      </c>
      <c r="B1778" s="2">
        <v>41598</v>
      </c>
      <c r="C1778">
        <v>5.6499999016523361E-2</v>
      </c>
      <c r="D1778">
        <v>4938.5</v>
      </c>
      <c r="E1778">
        <v>4125.27978515625</v>
      </c>
      <c r="F1778" s="20">
        <f t="shared" si="92"/>
        <v>4.7196173697319398E-2</v>
      </c>
      <c r="G1778">
        <v>572.6669921875</v>
      </c>
      <c r="H1778">
        <v>27.027700424194339</v>
      </c>
      <c r="I1778" s="19">
        <f t="shared" si="93"/>
        <v>2362411.5664973259</v>
      </c>
      <c r="K1778" s="70">
        <f t="shared" si="94"/>
        <v>-1</v>
      </c>
      <c r="L1778" s="3">
        <f>IF(AND(O1778&gt;0,O1778&lt;366),+'PL2'!$N$3+1,IF(AND(O1778&gt;365,O1778&lt;731),+'PL2'!$O$3+1,IF(AND(O1778&gt;730,O1778&lt;1096),+'PL2'!$P$3+1,IF(AND(O1778&gt;1095,O1778&lt;1461),+'PL2'!$Q$3+1,IF(AND(O1778&gt;1460,O1778&lt;3000),+'PL2'!$R$3+1,0)))))</f>
        <v>0</v>
      </c>
      <c r="M1778" s="3">
        <f>IF(AND(O1778&gt;0,O1778&lt;366),+'PL2'!$N$2+1,IF(AND(O1778&gt;365,O1778&lt;731),+'PL2'!$O$2+1,IF(AND(O1778&gt;730,O1778&lt;1096),+'PL2'!$P$2+1,IF(AND(O1778&gt;1095,O1778&lt;1461),+'PL2'!$Q$2+1,IF(AND(O1778&gt;1460,O1778&lt;1826),+'PL2'!$R$2+1,IF(AND(O1778&gt;1825,O1778&lt;2190),+'PL2'!$S$2+1,0))))))</f>
        <v>0</v>
      </c>
      <c r="N1778" s="70">
        <f t="shared" si="95"/>
        <v>-1</v>
      </c>
      <c r="O1778" s="19" t="str">
        <f>IF(A1778&gt;'PL2'!$C$2+553,IF(A1778='PL2'!$C$2+554,1,O1777+1), "")</f>
        <v/>
      </c>
    </row>
    <row r="1779" spans="1:15" x14ac:dyDescent="0.55000000000000004">
      <c r="A1779">
        <v>1777</v>
      </c>
      <c r="B1779" s="2">
        <v>41599</v>
      </c>
      <c r="C1779">
        <v>5.6600000709295273E-2</v>
      </c>
      <c r="D1779">
        <v>4938.5</v>
      </c>
      <c r="E1779">
        <v>3776.56005859375</v>
      </c>
      <c r="F1779" s="20">
        <f t="shared" si="92"/>
        <v>4.3283041813324374E-2</v>
      </c>
      <c r="G1779">
        <v>695.86700439453125</v>
      </c>
      <c r="H1779">
        <v>30.119199752807621</v>
      </c>
      <c r="I1779" s="19">
        <f t="shared" si="93"/>
        <v>2627983.5348896682</v>
      </c>
      <c r="K1779" s="70">
        <f t="shared" si="94"/>
        <v>-1</v>
      </c>
      <c r="L1779" s="3">
        <f>IF(AND(O1779&gt;0,O1779&lt;366),+'PL2'!$N$3+1,IF(AND(O1779&gt;365,O1779&lt;731),+'PL2'!$O$3+1,IF(AND(O1779&gt;730,O1779&lt;1096),+'PL2'!$P$3+1,IF(AND(O1779&gt;1095,O1779&lt;1461),+'PL2'!$Q$3+1,IF(AND(O1779&gt;1460,O1779&lt;3000),+'PL2'!$R$3+1,0)))))</f>
        <v>0</v>
      </c>
      <c r="M1779" s="3">
        <f>IF(AND(O1779&gt;0,O1779&lt;366),+'PL2'!$N$2+1,IF(AND(O1779&gt;365,O1779&lt;731),+'PL2'!$O$2+1,IF(AND(O1779&gt;730,O1779&lt;1096),+'PL2'!$P$2+1,IF(AND(O1779&gt;1095,O1779&lt;1461),+'PL2'!$Q$2+1,IF(AND(O1779&gt;1460,O1779&lt;1826),+'PL2'!$R$2+1,IF(AND(O1779&gt;1825,O1779&lt;2190),+'PL2'!$S$2+1,0))))))</f>
        <v>0</v>
      </c>
      <c r="N1779" s="70">
        <f t="shared" si="95"/>
        <v>-1</v>
      </c>
      <c r="O1779" s="19" t="str">
        <f>IF(A1779&gt;'PL2'!$C$2+553,IF(A1779='PL2'!$C$2+554,1,O1778+1), "")</f>
        <v/>
      </c>
    </row>
    <row r="1780" spans="1:15" x14ac:dyDescent="0.55000000000000004">
      <c r="A1780">
        <v>1778</v>
      </c>
      <c r="B1780" s="2">
        <v>41600</v>
      </c>
      <c r="C1780">
        <v>5.6600000709295273E-2</v>
      </c>
      <c r="D1780">
        <v>5029.39013671875</v>
      </c>
      <c r="E1780">
        <v>4323.2998046875</v>
      </c>
      <c r="F1780" s="20">
        <f t="shared" si="92"/>
        <v>4.8653766234061487E-2</v>
      </c>
      <c r="G1780">
        <v>747.48199462890625</v>
      </c>
      <c r="H1780">
        <v>36.367801666259773</v>
      </c>
      <c r="I1780" s="19">
        <f t="shared" si="93"/>
        <v>3231588.7613865733</v>
      </c>
      <c r="K1780" s="70">
        <f t="shared" si="94"/>
        <v>-1</v>
      </c>
      <c r="L1780" s="3">
        <f>IF(AND(O1780&gt;0,O1780&lt;366),+'PL2'!$N$3+1,IF(AND(O1780&gt;365,O1780&lt;731),+'PL2'!$O$3+1,IF(AND(O1780&gt;730,O1780&lt;1096),+'PL2'!$P$3+1,IF(AND(O1780&gt;1095,O1780&lt;1461),+'PL2'!$Q$3+1,IF(AND(O1780&gt;1460,O1780&lt;3000),+'PL2'!$R$3+1,0)))))</f>
        <v>0</v>
      </c>
      <c r="M1780" s="3">
        <f>IF(AND(O1780&gt;0,O1780&lt;366),+'PL2'!$N$2+1,IF(AND(O1780&gt;365,O1780&lt;731),+'PL2'!$O$2+1,IF(AND(O1780&gt;730,O1780&lt;1096),+'PL2'!$P$2+1,IF(AND(O1780&gt;1095,O1780&lt;1461),+'PL2'!$Q$2+1,IF(AND(O1780&gt;1460,O1780&lt;1826),+'PL2'!$R$2+1,IF(AND(O1780&gt;1825,O1780&lt;2190),+'PL2'!$S$2+1,0))))))</f>
        <v>0</v>
      </c>
      <c r="N1780" s="70">
        <f t="shared" si="95"/>
        <v>-1</v>
      </c>
      <c r="O1780" s="19" t="str">
        <f>IF(A1780&gt;'PL2'!$C$2+553,IF(A1780='PL2'!$C$2+554,1,O1779+1), "")</f>
        <v/>
      </c>
    </row>
    <row r="1781" spans="1:15" x14ac:dyDescent="0.55000000000000004">
      <c r="A1781">
        <v>1779</v>
      </c>
      <c r="B1781" s="2">
        <v>41601</v>
      </c>
      <c r="C1781">
        <v>5.6600000709295273E-2</v>
      </c>
      <c r="D1781">
        <v>5029.39013671875</v>
      </c>
      <c r="E1781">
        <v>4271.02001953125</v>
      </c>
      <c r="F1781" s="20">
        <f t="shared" si="92"/>
        <v>4.8065417389273703E-2</v>
      </c>
      <c r="G1781">
        <v>776.70001220703125</v>
      </c>
      <c r="H1781">
        <v>37.332401275634773</v>
      </c>
      <c r="I1781" s="19">
        <f t="shared" si="93"/>
        <v>3317301.3013063967</v>
      </c>
      <c r="K1781" s="70">
        <f t="shared" si="94"/>
        <v>-1</v>
      </c>
      <c r="L1781" s="3">
        <f>IF(AND(O1781&gt;0,O1781&lt;366),+'PL2'!$N$3+1,IF(AND(O1781&gt;365,O1781&lt;731),+'PL2'!$O$3+1,IF(AND(O1781&gt;730,O1781&lt;1096),+'PL2'!$P$3+1,IF(AND(O1781&gt;1095,O1781&lt;1461),+'PL2'!$Q$3+1,IF(AND(O1781&gt;1460,O1781&lt;3000),+'PL2'!$R$3+1,0)))))</f>
        <v>0</v>
      </c>
      <c r="M1781" s="3">
        <f>IF(AND(O1781&gt;0,O1781&lt;366),+'PL2'!$N$2+1,IF(AND(O1781&gt;365,O1781&lt;731),+'PL2'!$O$2+1,IF(AND(O1781&gt;730,O1781&lt;1096),+'PL2'!$P$2+1,IF(AND(O1781&gt;1095,O1781&lt;1461),+'PL2'!$Q$2+1,IF(AND(O1781&gt;1460,O1781&lt;1826),+'PL2'!$R$2+1,IF(AND(O1781&gt;1825,O1781&lt;2190),+'PL2'!$S$2+1,0))))))</f>
        <v>0</v>
      </c>
      <c r="N1781" s="70">
        <f t="shared" si="95"/>
        <v>-1</v>
      </c>
      <c r="O1781" s="19" t="str">
        <f>IF(A1781&gt;'PL2'!$C$2+553,IF(A1781='PL2'!$C$2+554,1,O1780+1), "")</f>
        <v/>
      </c>
    </row>
    <row r="1782" spans="1:15" x14ac:dyDescent="0.55000000000000004">
      <c r="A1782">
        <v>1780</v>
      </c>
      <c r="B1782" s="2">
        <v>41602</v>
      </c>
      <c r="C1782">
        <v>5.6699998676776893E-2</v>
      </c>
      <c r="D1782">
        <v>5211.18017578125</v>
      </c>
      <c r="E1782">
        <v>4217.5400390625</v>
      </c>
      <c r="F1782" s="20">
        <f t="shared" si="92"/>
        <v>4.5888744308912086E-2</v>
      </c>
      <c r="G1782">
        <v>751.37701416015625</v>
      </c>
      <c r="H1782">
        <v>34.479698181152337</v>
      </c>
      <c r="I1782" s="19">
        <f t="shared" si="93"/>
        <v>3168962.64165169</v>
      </c>
      <c r="K1782" s="70">
        <f t="shared" si="94"/>
        <v>-1</v>
      </c>
      <c r="L1782" s="3">
        <f>IF(AND(O1782&gt;0,O1782&lt;366),+'PL2'!$N$3+1,IF(AND(O1782&gt;365,O1782&lt;731),+'PL2'!$O$3+1,IF(AND(O1782&gt;730,O1782&lt;1096),+'PL2'!$P$3+1,IF(AND(O1782&gt;1095,O1782&lt;1461),+'PL2'!$Q$3+1,IF(AND(O1782&gt;1460,O1782&lt;3000),+'PL2'!$R$3+1,0)))))</f>
        <v>0</v>
      </c>
      <c r="M1782" s="3">
        <f>IF(AND(O1782&gt;0,O1782&lt;366),+'PL2'!$N$2+1,IF(AND(O1782&gt;365,O1782&lt;731),+'PL2'!$O$2+1,IF(AND(O1782&gt;730,O1782&lt;1096),+'PL2'!$P$2+1,IF(AND(O1782&gt;1095,O1782&lt;1461),+'PL2'!$Q$2+1,IF(AND(O1782&gt;1460,O1782&lt;1826),+'PL2'!$R$2+1,IF(AND(O1782&gt;1825,O1782&lt;2190),+'PL2'!$S$2+1,0))))))</f>
        <v>0</v>
      </c>
      <c r="N1782" s="70">
        <f t="shared" si="95"/>
        <v>-1</v>
      </c>
      <c r="O1782" s="19" t="str">
        <f>IF(A1782&gt;'PL2'!$C$2+553,IF(A1782='PL2'!$C$2+554,1,O1781+1), "")</f>
        <v/>
      </c>
    </row>
    <row r="1783" spans="1:15" x14ac:dyDescent="0.55000000000000004">
      <c r="A1783">
        <v>1781</v>
      </c>
      <c r="B1783" s="2">
        <v>41603</v>
      </c>
      <c r="C1783">
        <v>5.6699998676776893E-2</v>
      </c>
      <c r="D1783">
        <v>5211.18017578125</v>
      </c>
      <c r="E1783">
        <v>4344.60009765625</v>
      </c>
      <c r="F1783" s="20">
        <f t="shared" si="92"/>
        <v>4.7271215248531201E-2</v>
      </c>
      <c r="G1783">
        <v>778.67498779296875</v>
      </c>
      <c r="H1783">
        <v>36.80889892578125</v>
      </c>
      <c r="I1783" s="19">
        <f t="shared" si="93"/>
        <v>3383031.4280078113</v>
      </c>
      <c r="K1783" s="70">
        <f t="shared" si="94"/>
        <v>-1</v>
      </c>
      <c r="L1783" s="3">
        <f>IF(AND(O1783&gt;0,O1783&lt;366),+'PL2'!$N$3+1,IF(AND(O1783&gt;365,O1783&lt;731),+'PL2'!$O$3+1,IF(AND(O1783&gt;730,O1783&lt;1096),+'PL2'!$P$3+1,IF(AND(O1783&gt;1095,O1783&lt;1461),+'PL2'!$Q$3+1,IF(AND(O1783&gt;1460,O1783&lt;3000),+'PL2'!$R$3+1,0)))))</f>
        <v>0</v>
      </c>
      <c r="M1783" s="3">
        <f>IF(AND(O1783&gt;0,O1783&lt;366),+'PL2'!$N$2+1,IF(AND(O1783&gt;365,O1783&lt;731),+'PL2'!$O$2+1,IF(AND(O1783&gt;730,O1783&lt;1096),+'PL2'!$P$2+1,IF(AND(O1783&gt;1095,O1783&lt;1461),+'PL2'!$Q$2+1,IF(AND(O1783&gt;1460,O1783&lt;1826),+'PL2'!$R$2+1,IF(AND(O1783&gt;1825,O1783&lt;2190),+'PL2'!$S$2+1,0))))))</f>
        <v>0</v>
      </c>
      <c r="N1783" s="70">
        <f t="shared" si="95"/>
        <v>-1</v>
      </c>
      <c r="O1783" s="19" t="str">
        <f>IF(A1783&gt;'PL2'!$C$2+553,IF(A1783='PL2'!$C$2+554,1,O1782+1), "")</f>
        <v/>
      </c>
    </row>
    <row r="1784" spans="1:15" x14ac:dyDescent="0.55000000000000004">
      <c r="A1784">
        <v>1782</v>
      </c>
      <c r="B1784" s="2">
        <v>41604</v>
      </c>
      <c r="C1784">
        <v>5.6699998676776893E-2</v>
      </c>
      <c r="D1784">
        <v>4968.7998046875</v>
      </c>
      <c r="E1784">
        <v>4000.239990234375</v>
      </c>
      <c r="F1784" s="20">
        <f t="shared" si="92"/>
        <v>4.5647563006886722E-2</v>
      </c>
      <c r="G1784">
        <v>899.20001220703125</v>
      </c>
      <c r="H1784">
        <v>41.046298980712891</v>
      </c>
      <c r="I1784" s="19">
        <f t="shared" si="93"/>
        <v>3597015.8480498046</v>
      </c>
      <c r="K1784" s="70">
        <f t="shared" si="94"/>
        <v>-1</v>
      </c>
      <c r="L1784" s="3">
        <f>IF(AND(O1784&gt;0,O1784&lt;366),+'PL2'!$N$3+1,IF(AND(O1784&gt;365,O1784&lt;731),+'PL2'!$O$3+1,IF(AND(O1784&gt;730,O1784&lt;1096),+'PL2'!$P$3+1,IF(AND(O1784&gt;1095,O1784&lt;1461),+'PL2'!$Q$3+1,IF(AND(O1784&gt;1460,O1784&lt;3000),+'PL2'!$R$3+1,0)))))</f>
        <v>0</v>
      </c>
      <c r="M1784" s="3">
        <f>IF(AND(O1784&gt;0,O1784&lt;366),+'PL2'!$N$2+1,IF(AND(O1784&gt;365,O1784&lt;731),+'PL2'!$O$2+1,IF(AND(O1784&gt;730,O1784&lt;1096),+'PL2'!$P$2+1,IF(AND(O1784&gt;1095,O1784&lt;1461),+'PL2'!$Q$2+1,IF(AND(O1784&gt;1460,O1784&lt;1826),+'PL2'!$R$2+1,IF(AND(O1784&gt;1825,O1784&lt;2190),+'PL2'!$S$2+1,0))))))</f>
        <v>0</v>
      </c>
      <c r="N1784" s="70">
        <f t="shared" si="95"/>
        <v>-1</v>
      </c>
      <c r="O1784" s="19" t="str">
        <f>IF(A1784&gt;'PL2'!$C$2+553,IF(A1784='PL2'!$C$2+554,1,O1783+1), "")</f>
        <v/>
      </c>
    </row>
    <row r="1785" spans="1:15" x14ac:dyDescent="0.55000000000000004">
      <c r="A1785">
        <v>1783</v>
      </c>
      <c r="B1785" s="2">
        <v>41605</v>
      </c>
      <c r="C1785">
        <v>5.6800000369548798E-2</v>
      </c>
      <c r="D1785">
        <v>4968.7998046875</v>
      </c>
      <c r="E1785">
        <v>4355.41015625</v>
      </c>
      <c r="F1785" s="20">
        <f t="shared" si="92"/>
        <v>4.9788139633066858E-2</v>
      </c>
      <c r="G1785">
        <v>948.40899658203125</v>
      </c>
      <c r="H1785">
        <v>47.219501495361328</v>
      </c>
      <c r="I1785" s="19">
        <f t="shared" si="93"/>
        <v>4130710.1759922504</v>
      </c>
      <c r="K1785" s="70">
        <f t="shared" si="94"/>
        <v>-1</v>
      </c>
      <c r="L1785" s="3">
        <f>IF(AND(O1785&gt;0,O1785&lt;366),+'PL2'!$N$3+1,IF(AND(O1785&gt;365,O1785&lt;731),+'PL2'!$O$3+1,IF(AND(O1785&gt;730,O1785&lt;1096),+'PL2'!$P$3+1,IF(AND(O1785&gt;1095,O1785&lt;1461),+'PL2'!$Q$3+1,IF(AND(O1785&gt;1460,O1785&lt;3000),+'PL2'!$R$3+1,0)))))</f>
        <v>0</v>
      </c>
      <c r="M1785" s="3">
        <f>IF(AND(O1785&gt;0,O1785&lt;366),+'PL2'!$N$2+1,IF(AND(O1785&gt;365,O1785&lt;731),+'PL2'!$O$2+1,IF(AND(O1785&gt;730,O1785&lt;1096),+'PL2'!$P$2+1,IF(AND(O1785&gt;1095,O1785&lt;1461),+'PL2'!$Q$2+1,IF(AND(O1785&gt;1460,O1785&lt;1826),+'PL2'!$R$2+1,IF(AND(O1785&gt;1825,O1785&lt;2190),+'PL2'!$S$2+1,0))))))</f>
        <v>0</v>
      </c>
      <c r="N1785" s="70">
        <f t="shared" si="95"/>
        <v>-1</v>
      </c>
      <c r="O1785" s="19" t="str">
        <f>IF(A1785&gt;'PL2'!$C$2+553,IF(A1785='PL2'!$C$2+554,1,O1784+1), "")</f>
        <v/>
      </c>
    </row>
    <row r="1786" spans="1:15" x14ac:dyDescent="0.55000000000000004">
      <c r="A1786">
        <v>1784</v>
      </c>
      <c r="B1786" s="2">
        <v>41606</v>
      </c>
      <c r="C1786">
        <v>5.6800000369548798E-2</v>
      </c>
      <c r="D1786">
        <v>5514.14990234375</v>
      </c>
      <c r="E1786">
        <v>4555.740234375</v>
      </c>
      <c r="F1786" s="20">
        <f t="shared" si="92"/>
        <v>4.6927640992509415E-2</v>
      </c>
      <c r="G1786">
        <v>1037.760009765625</v>
      </c>
      <c r="H1786">
        <v>48.699600219726563</v>
      </c>
      <c r="I1786" s="19">
        <f t="shared" si="93"/>
        <v>4727765.0301146507</v>
      </c>
      <c r="K1786" s="70">
        <f t="shared" si="94"/>
        <v>-1</v>
      </c>
      <c r="L1786" s="3">
        <f>IF(AND(O1786&gt;0,O1786&lt;366),+'PL2'!$N$3+1,IF(AND(O1786&gt;365,O1786&lt;731),+'PL2'!$O$3+1,IF(AND(O1786&gt;730,O1786&lt;1096),+'PL2'!$P$3+1,IF(AND(O1786&gt;1095,O1786&lt;1461),+'PL2'!$Q$3+1,IF(AND(O1786&gt;1460,O1786&lt;3000),+'PL2'!$R$3+1,0)))))</f>
        <v>0</v>
      </c>
      <c r="M1786" s="3">
        <f>IF(AND(O1786&gt;0,O1786&lt;366),+'PL2'!$N$2+1,IF(AND(O1786&gt;365,O1786&lt;731),+'PL2'!$O$2+1,IF(AND(O1786&gt;730,O1786&lt;1096),+'PL2'!$P$2+1,IF(AND(O1786&gt;1095,O1786&lt;1461),+'PL2'!$Q$2+1,IF(AND(O1786&gt;1460,O1786&lt;1826),+'PL2'!$R$2+1,IF(AND(O1786&gt;1825,O1786&lt;2190),+'PL2'!$S$2+1,0))))))</f>
        <v>0</v>
      </c>
      <c r="N1786" s="70">
        <f t="shared" si="95"/>
        <v>-1</v>
      </c>
      <c r="O1786" s="19" t="str">
        <f>IF(A1786&gt;'PL2'!$C$2+553,IF(A1786='PL2'!$C$2+554,1,O1785+1), "")</f>
        <v/>
      </c>
    </row>
    <row r="1787" spans="1:15" x14ac:dyDescent="0.55000000000000004">
      <c r="A1787">
        <v>1785</v>
      </c>
      <c r="B1787" s="2">
        <v>41607</v>
      </c>
      <c r="C1787">
        <v>5.6800000369548798E-2</v>
      </c>
      <c r="D1787">
        <v>5514.14990234375</v>
      </c>
      <c r="E1787">
        <v>4351.08984375</v>
      </c>
      <c r="F1787" s="20">
        <f t="shared" si="92"/>
        <v>4.4819583999320393E-2</v>
      </c>
      <c r="G1787">
        <v>1120.400024414062</v>
      </c>
      <c r="H1787">
        <v>50.215900421142578</v>
      </c>
      <c r="I1787" s="19">
        <f t="shared" si="93"/>
        <v>4874961.1671652775</v>
      </c>
      <c r="K1787" s="70">
        <f t="shared" si="94"/>
        <v>-1</v>
      </c>
      <c r="L1787" s="3">
        <f>IF(AND(O1787&gt;0,O1787&lt;366),+'PL2'!$N$3+1,IF(AND(O1787&gt;365,O1787&lt;731),+'PL2'!$O$3+1,IF(AND(O1787&gt;730,O1787&lt;1096),+'PL2'!$P$3+1,IF(AND(O1787&gt;1095,O1787&lt;1461),+'PL2'!$Q$3+1,IF(AND(O1787&gt;1460,O1787&lt;3000),+'PL2'!$R$3+1,0)))))</f>
        <v>0</v>
      </c>
      <c r="M1787" s="3">
        <f>IF(AND(O1787&gt;0,O1787&lt;366),+'PL2'!$N$2+1,IF(AND(O1787&gt;365,O1787&lt;731),+'PL2'!$O$2+1,IF(AND(O1787&gt;730,O1787&lt;1096),+'PL2'!$P$2+1,IF(AND(O1787&gt;1095,O1787&lt;1461),+'PL2'!$Q$2+1,IF(AND(O1787&gt;1460,O1787&lt;1826),+'PL2'!$R$2+1,IF(AND(O1787&gt;1825,O1787&lt;2190),+'PL2'!$S$2+1,0))))))</f>
        <v>0</v>
      </c>
      <c r="N1787" s="70">
        <f t="shared" si="95"/>
        <v>-1</v>
      </c>
      <c r="O1787" s="19" t="str">
        <f>IF(A1787&gt;'PL2'!$C$2+553,IF(A1787='PL2'!$C$2+554,1,O1786+1), "")</f>
        <v/>
      </c>
    </row>
    <row r="1788" spans="1:15" x14ac:dyDescent="0.55000000000000004">
      <c r="A1788">
        <v>1786</v>
      </c>
      <c r="B1788" s="2">
        <v>41608</v>
      </c>
      <c r="C1788">
        <v>5.6899998337030411E-2</v>
      </c>
      <c r="D1788">
        <v>5626.47021484375</v>
      </c>
      <c r="E1788">
        <v>4424.18994140625</v>
      </c>
      <c r="F1788" s="20">
        <f t="shared" si="92"/>
        <v>4.4741443693168674E-2</v>
      </c>
      <c r="G1788">
        <v>1124.760009765625</v>
      </c>
      <c r="H1788">
        <v>50.323398590087891</v>
      </c>
      <c r="I1788" s="19">
        <f t="shared" si="93"/>
        <v>4976151.9217010736</v>
      </c>
      <c r="K1788" s="70">
        <f t="shared" si="94"/>
        <v>-1</v>
      </c>
      <c r="L1788" s="3">
        <f>IF(AND(O1788&gt;0,O1788&lt;366),+'PL2'!$N$3+1,IF(AND(O1788&gt;365,O1788&lt;731),+'PL2'!$O$3+1,IF(AND(O1788&gt;730,O1788&lt;1096),+'PL2'!$P$3+1,IF(AND(O1788&gt;1095,O1788&lt;1461),+'PL2'!$Q$3+1,IF(AND(O1788&gt;1460,O1788&lt;3000),+'PL2'!$R$3+1,0)))))</f>
        <v>0</v>
      </c>
      <c r="M1788" s="3">
        <f>IF(AND(O1788&gt;0,O1788&lt;366),+'PL2'!$N$2+1,IF(AND(O1788&gt;365,O1788&lt;731),+'PL2'!$O$2+1,IF(AND(O1788&gt;730,O1788&lt;1096),+'PL2'!$P$2+1,IF(AND(O1788&gt;1095,O1788&lt;1461),+'PL2'!$Q$2+1,IF(AND(O1788&gt;1460,O1788&lt;1826),+'PL2'!$R$2+1,IF(AND(O1788&gt;1825,O1788&lt;2190),+'PL2'!$S$2+1,0))))))</f>
        <v>0</v>
      </c>
      <c r="N1788" s="70">
        <f t="shared" si="95"/>
        <v>-1</v>
      </c>
      <c r="O1788" s="19" t="str">
        <f>IF(A1788&gt;'PL2'!$C$2+553,IF(A1788='PL2'!$C$2+554,1,O1787+1), "")</f>
        <v/>
      </c>
    </row>
    <row r="1789" spans="1:15" x14ac:dyDescent="0.55000000000000004">
      <c r="A1789">
        <v>1787</v>
      </c>
      <c r="B1789" s="2">
        <v>41609</v>
      </c>
      <c r="C1789">
        <v>5.6899998337030411E-2</v>
      </c>
      <c r="D1789">
        <v>5626.47021484375</v>
      </c>
      <c r="E1789">
        <v>4893.8798828125</v>
      </c>
      <c r="F1789" s="20">
        <f t="shared" si="92"/>
        <v>4.9491376753229795E-2</v>
      </c>
      <c r="G1789">
        <v>946.92401123046875</v>
      </c>
      <c r="H1789">
        <v>46.864601135253913</v>
      </c>
      <c r="I1789" s="19">
        <f t="shared" si="93"/>
        <v>4634132.3691129088</v>
      </c>
      <c r="K1789" s="70">
        <f t="shared" si="94"/>
        <v>-1</v>
      </c>
      <c r="L1789" s="3">
        <f>IF(AND(O1789&gt;0,O1789&lt;366),+'PL2'!$N$3+1,IF(AND(O1789&gt;365,O1789&lt;731),+'PL2'!$O$3+1,IF(AND(O1789&gt;730,O1789&lt;1096),+'PL2'!$P$3+1,IF(AND(O1789&gt;1095,O1789&lt;1461),+'PL2'!$Q$3+1,IF(AND(O1789&gt;1460,O1789&lt;3000),+'PL2'!$R$3+1,0)))))</f>
        <v>0</v>
      </c>
      <c r="M1789" s="3">
        <f>IF(AND(O1789&gt;0,O1789&lt;366),+'PL2'!$N$2+1,IF(AND(O1789&gt;365,O1789&lt;731),+'PL2'!$O$2+1,IF(AND(O1789&gt;730,O1789&lt;1096),+'PL2'!$P$2+1,IF(AND(O1789&gt;1095,O1789&lt;1461),+'PL2'!$Q$2+1,IF(AND(O1789&gt;1460,O1789&lt;1826),+'PL2'!$R$2+1,IF(AND(O1789&gt;1825,O1789&lt;2190),+'PL2'!$S$2+1,0))))))</f>
        <v>0</v>
      </c>
      <c r="N1789" s="70">
        <f t="shared" si="95"/>
        <v>-1</v>
      </c>
      <c r="O1789" s="19" t="str">
        <f>IF(A1789&gt;'PL2'!$C$2+553,IF(A1789='PL2'!$C$2+554,1,O1788+1), "")</f>
        <v/>
      </c>
    </row>
    <row r="1790" spans="1:15" x14ac:dyDescent="0.55000000000000004">
      <c r="A1790">
        <v>1788</v>
      </c>
      <c r="B1790" s="2">
        <v>41610</v>
      </c>
      <c r="C1790">
        <v>5.6899998337030411E-2</v>
      </c>
      <c r="D1790">
        <v>5731.97021484375</v>
      </c>
      <c r="E1790">
        <v>3996.139892578125</v>
      </c>
      <c r="F1790" s="20">
        <f t="shared" si="92"/>
        <v>3.9668795321616032E-2</v>
      </c>
      <c r="G1790">
        <v>1038.349975585938</v>
      </c>
      <c r="H1790">
        <v>41.190101623535163</v>
      </c>
      <c r="I1790" s="19">
        <f t="shared" si="93"/>
        <v>4149391.7598964889</v>
      </c>
      <c r="K1790" s="70">
        <f t="shared" si="94"/>
        <v>-1</v>
      </c>
      <c r="L1790" s="3">
        <f>IF(AND(O1790&gt;0,O1790&lt;366),+'PL2'!$N$3+1,IF(AND(O1790&gt;365,O1790&lt;731),+'PL2'!$O$3+1,IF(AND(O1790&gt;730,O1790&lt;1096),+'PL2'!$P$3+1,IF(AND(O1790&gt;1095,O1790&lt;1461),+'PL2'!$Q$3+1,IF(AND(O1790&gt;1460,O1790&lt;3000),+'PL2'!$R$3+1,0)))))</f>
        <v>0</v>
      </c>
      <c r="M1790" s="3">
        <f>IF(AND(O1790&gt;0,O1790&lt;366),+'PL2'!$N$2+1,IF(AND(O1790&gt;365,O1790&lt;731),+'PL2'!$O$2+1,IF(AND(O1790&gt;730,O1790&lt;1096),+'PL2'!$P$2+1,IF(AND(O1790&gt;1095,O1790&lt;1461),+'PL2'!$Q$2+1,IF(AND(O1790&gt;1460,O1790&lt;1826),+'PL2'!$R$2+1,IF(AND(O1790&gt;1825,O1790&lt;2190),+'PL2'!$S$2+1,0))))))</f>
        <v>0</v>
      </c>
      <c r="N1790" s="70">
        <f t="shared" si="95"/>
        <v>-1</v>
      </c>
      <c r="O1790" s="19" t="str">
        <f>IF(A1790&gt;'PL2'!$C$2+553,IF(A1790='PL2'!$C$2+554,1,O1789+1), "")</f>
        <v/>
      </c>
    </row>
    <row r="1791" spans="1:15" x14ac:dyDescent="0.55000000000000004">
      <c r="A1791">
        <v>1789</v>
      </c>
      <c r="B1791" s="2">
        <v>41611</v>
      </c>
      <c r="C1791">
        <v>5.7000000029802322E-2</v>
      </c>
      <c r="D1791">
        <v>5731.97021484375</v>
      </c>
      <c r="E1791">
        <v>5020.41015625</v>
      </c>
      <c r="F1791" s="20">
        <f t="shared" si="92"/>
        <v>4.9924086889846217E-2</v>
      </c>
      <c r="G1791">
        <v>1068.670043945312</v>
      </c>
      <c r="H1791">
        <v>53.352401733398438</v>
      </c>
      <c r="I1791" s="19">
        <f t="shared" si="93"/>
        <v>5365161.9423031788</v>
      </c>
      <c r="K1791" s="70">
        <f t="shared" si="94"/>
        <v>-1</v>
      </c>
      <c r="L1791" s="3">
        <f>IF(AND(O1791&gt;0,O1791&lt;366),+'PL2'!$N$3+1,IF(AND(O1791&gt;365,O1791&lt;731),+'PL2'!$O$3+1,IF(AND(O1791&gt;730,O1791&lt;1096),+'PL2'!$P$3+1,IF(AND(O1791&gt;1095,O1791&lt;1461),+'PL2'!$Q$3+1,IF(AND(O1791&gt;1460,O1791&lt;3000),+'PL2'!$R$3+1,0)))))</f>
        <v>0</v>
      </c>
      <c r="M1791" s="3">
        <f>IF(AND(O1791&gt;0,O1791&lt;366),+'PL2'!$N$2+1,IF(AND(O1791&gt;365,O1791&lt;731),+'PL2'!$O$2+1,IF(AND(O1791&gt;730,O1791&lt;1096),+'PL2'!$P$2+1,IF(AND(O1791&gt;1095,O1791&lt;1461),+'PL2'!$Q$2+1,IF(AND(O1791&gt;1460,O1791&lt;1826),+'PL2'!$R$2+1,IF(AND(O1791&gt;1825,O1791&lt;2190),+'PL2'!$S$2+1,0))))))</f>
        <v>0</v>
      </c>
      <c r="N1791" s="70">
        <f t="shared" si="95"/>
        <v>-1</v>
      </c>
      <c r="O1791" s="19" t="str">
        <f>IF(A1791&gt;'PL2'!$C$2+553,IF(A1791='PL2'!$C$2+554,1,O1790+1), "")</f>
        <v/>
      </c>
    </row>
    <row r="1792" spans="1:15" x14ac:dyDescent="0.55000000000000004">
      <c r="A1792">
        <v>1790</v>
      </c>
      <c r="B1792" s="2">
        <v>41612</v>
      </c>
      <c r="C1792">
        <v>5.7000000029802322E-2</v>
      </c>
      <c r="D1792">
        <v>6224.2900390625</v>
      </c>
      <c r="E1792">
        <v>4295.830078125</v>
      </c>
      <c r="F1792" s="20">
        <f t="shared" si="92"/>
        <v>3.9339798281320414E-2</v>
      </c>
      <c r="G1792">
        <v>1147.25</v>
      </c>
      <c r="H1792">
        <v>45.132598876953118</v>
      </c>
      <c r="I1792" s="19">
        <f t="shared" si="93"/>
        <v>4928391.0571289063</v>
      </c>
      <c r="K1792" s="70">
        <f t="shared" si="94"/>
        <v>-1</v>
      </c>
      <c r="L1792" s="3">
        <f>IF(AND(O1792&gt;0,O1792&lt;366),+'PL2'!$N$3+1,IF(AND(O1792&gt;365,O1792&lt;731),+'PL2'!$O$3+1,IF(AND(O1792&gt;730,O1792&lt;1096),+'PL2'!$P$3+1,IF(AND(O1792&gt;1095,O1792&lt;1461),+'PL2'!$Q$3+1,IF(AND(O1792&gt;1460,O1792&lt;3000),+'PL2'!$R$3+1,0)))))</f>
        <v>0</v>
      </c>
      <c r="M1792" s="3">
        <f>IF(AND(O1792&gt;0,O1792&lt;366),+'PL2'!$N$2+1,IF(AND(O1792&gt;365,O1792&lt;731),+'PL2'!$O$2+1,IF(AND(O1792&gt;730,O1792&lt;1096),+'PL2'!$P$2+1,IF(AND(O1792&gt;1095,O1792&lt;1461),+'PL2'!$Q$2+1,IF(AND(O1792&gt;1460,O1792&lt;1826),+'PL2'!$R$2+1,IF(AND(O1792&gt;1825,O1792&lt;2190),+'PL2'!$S$2+1,0))))))</f>
        <v>0</v>
      </c>
      <c r="N1792" s="70">
        <f t="shared" si="95"/>
        <v>-1</v>
      </c>
      <c r="O1792" s="19" t="str">
        <f>IF(A1792&gt;'PL2'!$C$2+553,IF(A1792='PL2'!$C$2+554,1,O1791+1), "")</f>
        <v/>
      </c>
    </row>
    <row r="1793" spans="1:15" x14ac:dyDescent="0.55000000000000004">
      <c r="A1793">
        <v>1791</v>
      </c>
      <c r="B1793" s="2">
        <v>41613</v>
      </c>
      <c r="C1793">
        <v>5.7000000029802322E-2</v>
      </c>
      <c r="D1793">
        <v>6224.2900390625</v>
      </c>
      <c r="E1793">
        <v>4272.5400390625</v>
      </c>
      <c r="F1793" s="20">
        <f t="shared" si="92"/>
        <v>3.9126515767342877E-2</v>
      </c>
      <c r="G1793">
        <v>1042.030029296875</v>
      </c>
      <c r="H1793">
        <v>40.770999908447273</v>
      </c>
      <c r="I1793" s="19">
        <f t="shared" si="93"/>
        <v>4452115.0220763683</v>
      </c>
      <c r="K1793" s="70">
        <f t="shared" si="94"/>
        <v>-1</v>
      </c>
      <c r="L1793" s="3">
        <f>IF(AND(O1793&gt;0,O1793&lt;366),+'PL2'!$N$3+1,IF(AND(O1793&gt;365,O1793&lt;731),+'PL2'!$O$3+1,IF(AND(O1793&gt;730,O1793&lt;1096),+'PL2'!$P$3+1,IF(AND(O1793&gt;1095,O1793&lt;1461),+'PL2'!$Q$3+1,IF(AND(O1793&gt;1460,O1793&lt;3000),+'PL2'!$R$3+1,0)))))</f>
        <v>0</v>
      </c>
      <c r="M1793" s="3">
        <f>IF(AND(O1793&gt;0,O1793&lt;366),+'PL2'!$N$2+1,IF(AND(O1793&gt;365,O1793&lt;731),+'PL2'!$O$2+1,IF(AND(O1793&gt;730,O1793&lt;1096),+'PL2'!$P$2+1,IF(AND(O1793&gt;1095,O1793&lt;1461),+'PL2'!$Q$2+1,IF(AND(O1793&gt;1460,O1793&lt;1826),+'PL2'!$R$2+1,IF(AND(O1793&gt;1825,O1793&lt;2190),+'PL2'!$S$2+1,0))))))</f>
        <v>0</v>
      </c>
      <c r="N1793" s="70">
        <f t="shared" si="95"/>
        <v>-1</v>
      </c>
      <c r="O1793" s="19" t="str">
        <f>IF(A1793&gt;'PL2'!$C$2+553,IF(A1793='PL2'!$C$2+554,1,O1792+1), "")</f>
        <v/>
      </c>
    </row>
    <row r="1794" spans="1:15" x14ac:dyDescent="0.55000000000000004">
      <c r="A1794">
        <v>1792</v>
      </c>
      <c r="B1794" s="2">
        <v>41614</v>
      </c>
      <c r="C1794">
        <v>5.7100001722574227E-2</v>
      </c>
      <c r="D1794">
        <v>7419.91015625</v>
      </c>
      <c r="E1794">
        <v>5219.2001953125</v>
      </c>
      <c r="F1794" s="20">
        <f t="shared" ref="F1794:F1857" si="96">+(C1794/D1794)*E1794</f>
        <v>4.0164413566621954E-2</v>
      </c>
      <c r="G1794">
        <v>834.0260009765625</v>
      </c>
      <c r="H1794">
        <v>33.498199462890618</v>
      </c>
      <c r="I1794" s="19">
        <f t="shared" ref="I1794:I1857" si="97">+E1794*G1794</f>
        <v>4352948.6671925783</v>
      </c>
      <c r="K1794" s="70">
        <f t="shared" si="94"/>
        <v>-1</v>
      </c>
      <c r="L1794" s="3">
        <f>IF(AND(O1794&gt;0,O1794&lt;366),+'PL2'!$N$3+1,IF(AND(O1794&gt;365,O1794&lt;731),+'PL2'!$O$3+1,IF(AND(O1794&gt;730,O1794&lt;1096),+'PL2'!$P$3+1,IF(AND(O1794&gt;1095,O1794&lt;1461),+'PL2'!$Q$3+1,IF(AND(O1794&gt;1460,O1794&lt;3000),+'PL2'!$R$3+1,0)))))</f>
        <v>0</v>
      </c>
      <c r="M1794" s="3">
        <f>IF(AND(O1794&gt;0,O1794&lt;366),+'PL2'!$N$2+1,IF(AND(O1794&gt;365,O1794&lt;731),+'PL2'!$O$2+1,IF(AND(O1794&gt;730,O1794&lt;1096),+'PL2'!$P$2+1,IF(AND(O1794&gt;1095,O1794&lt;1461),+'PL2'!$Q$2+1,IF(AND(O1794&gt;1460,O1794&lt;1826),+'PL2'!$R$2+1,IF(AND(O1794&gt;1825,O1794&lt;2190),+'PL2'!$S$2+1,0))))))</f>
        <v>0</v>
      </c>
      <c r="N1794" s="70">
        <f t="shared" si="95"/>
        <v>-1</v>
      </c>
      <c r="O1794" s="19" t="str">
        <f>IF(A1794&gt;'PL2'!$C$2+553,IF(A1794='PL2'!$C$2+554,1,O1793+1), "")</f>
        <v/>
      </c>
    </row>
    <row r="1795" spans="1:15" x14ac:dyDescent="0.55000000000000004">
      <c r="A1795">
        <v>1793</v>
      </c>
      <c r="B1795" s="2">
        <v>41615</v>
      </c>
      <c r="C1795">
        <v>5.7100001722574227E-2</v>
      </c>
      <c r="D1795">
        <v>7419.91015625</v>
      </c>
      <c r="E1795">
        <v>4912.490234375</v>
      </c>
      <c r="F1795" s="20">
        <f t="shared" si="96"/>
        <v>3.7804123626573267E-2</v>
      </c>
      <c r="G1795">
        <v>694.47100830078125</v>
      </c>
      <c r="H1795">
        <v>26.253900527954102</v>
      </c>
      <c r="I1795" s="19">
        <f t="shared" si="97"/>
        <v>3411582.0463341475</v>
      </c>
      <c r="K1795" s="70">
        <f t="shared" si="94"/>
        <v>-1</v>
      </c>
      <c r="L1795" s="3">
        <f>IF(AND(O1795&gt;0,O1795&lt;366),+'PL2'!$N$3+1,IF(AND(O1795&gt;365,O1795&lt;731),+'PL2'!$O$3+1,IF(AND(O1795&gt;730,O1795&lt;1096),+'PL2'!$P$3+1,IF(AND(O1795&gt;1095,O1795&lt;1461),+'PL2'!$Q$3+1,IF(AND(O1795&gt;1460,O1795&lt;3000),+'PL2'!$R$3+1,0)))))</f>
        <v>0</v>
      </c>
      <c r="M1795" s="3">
        <f>IF(AND(O1795&gt;0,O1795&lt;366),+'PL2'!$N$2+1,IF(AND(O1795&gt;365,O1795&lt;731),+'PL2'!$O$2+1,IF(AND(O1795&gt;730,O1795&lt;1096),+'PL2'!$P$2+1,IF(AND(O1795&gt;1095,O1795&lt;1461),+'PL2'!$Q$2+1,IF(AND(O1795&gt;1460,O1795&lt;1826),+'PL2'!$R$2+1,IF(AND(O1795&gt;1825,O1795&lt;2190),+'PL2'!$S$2+1,0))))))</f>
        <v>0</v>
      </c>
      <c r="N1795" s="70">
        <f t="shared" si="95"/>
        <v>-1</v>
      </c>
      <c r="O1795" s="19" t="str">
        <f>IF(A1795&gt;'PL2'!$C$2+553,IF(A1795='PL2'!$C$2+554,1,O1794+1), "")</f>
        <v/>
      </c>
    </row>
    <row r="1796" spans="1:15" x14ac:dyDescent="0.55000000000000004">
      <c r="A1796">
        <v>1794</v>
      </c>
      <c r="B1796" s="2">
        <v>41616</v>
      </c>
      <c r="C1796">
        <v>5.7100001722574227E-2</v>
      </c>
      <c r="D1796">
        <v>6294.6201171875</v>
      </c>
      <c r="E1796">
        <v>4886.39013671875</v>
      </c>
      <c r="F1796" s="20">
        <f t="shared" si="96"/>
        <v>4.4325611399798993E-2</v>
      </c>
      <c r="G1796">
        <v>795.39697265625</v>
      </c>
      <c r="H1796">
        <v>35.256500244140618</v>
      </c>
      <c r="I1796" s="19">
        <f t="shared" si="97"/>
        <v>3886619.9219634533</v>
      </c>
      <c r="K1796" s="70">
        <f t="shared" si="94"/>
        <v>-1</v>
      </c>
      <c r="L1796" s="3">
        <f>IF(AND(O1796&gt;0,O1796&lt;366),+'PL2'!$N$3+1,IF(AND(O1796&gt;365,O1796&lt;731),+'PL2'!$O$3+1,IF(AND(O1796&gt;730,O1796&lt;1096),+'PL2'!$P$3+1,IF(AND(O1796&gt;1095,O1796&lt;1461),+'PL2'!$Q$3+1,IF(AND(O1796&gt;1460,O1796&lt;3000),+'PL2'!$R$3+1,0)))))</f>
        <v>0</v>
      </c>
      <c r="M1796" s="3">
        <f>IF(AND(O1796&gt;0,O1796&lt;366),+'PL2'!$N$2+1,IF(AND(O1796&gt;365,O1796&lt;731),+'PL2'!$O$2+1,IF(AND(O1796&gt;730,O1796&lt;1096),+'PL2'!$P$2+1,IF(AND(O1796&gt;1095,O1796&lt;1461),+'PL2'!$Q$2+1,IF(AND(O1796&gt;1460,O1796&lt;1826),+'PL2'!$R$2+1,IF(AND(O1796&gt;1825,O1796&lt;2190),+'PL2'!$S$2+1,0))))))</f>
        <v>0</v>
      </c>
      <c r="N1796" s="70">
        <f t="shared" si="95"/>
        <v>-1</v>
      </c>
      <c r="O1796" s="19" t="str">
        <f>IF(A1796&gt;'PL2'!$C$2+553,IF(A1796='PL2'!$C$2+554,1,O1795+1), "")</f>
        <v/>
      </c>
    </row>
    <row r="1797" spans="1:15" x14ac:dyDescent="0.55000000000000004">
      <c r="A1797">
        <v>1795</v>
      </c>
      <c r="B1797" s="2">
        <v>41617</v>
      </c>
      <c r="C1797">
        <v>5.7199999690055847E-2</v>
      </c>
      <c r="D1797">
        <v>6294.6201171875</v>
      </c>
      <c r="E1797">
        <v>4417.0400390625</v>
      </c>
      <c r="F1797" s="20">
        <f t="shared" si="96"/>
        <v>4.0138194865082334E-2</v>
      </c>
      <c r="G1797">
        <v>898.02197265625</v>
      </c>
      <c r="H1797">
        <v>36.044998168945313</v>
      </c>
      <c r="I1797" s="19">
        <f t="shared" si="97"/>
        <v>3966599.0091805458</v>
      </c>
      <c r="K1797" s="70">
        <f t="shared" si="94"/>
        <v>-1</v>
      </c>
      <c r="L1797" s="3">
        <f>IF(AND(O1797&gt;0,O1797&lt;366),+'PL2'!$N$3+1,IF(AND(O1797&gt;365,O1797&lt;731),+'PL2'!$O$3+1,IF(AND(O1797&gt;730,O1797&lt;1096),+'PL2'!$P$3+1,IF(AND(O1797&gt;1095,O1797&lt;1461),+'PL2'!$Q$3+1,IF(AND(O1797&gt;1460,O1797&lt;3000),+'PL2'!$R$3+1,0)))))</f>
        <v>0</v>
      </c>
      <c r="M1797" s="3">
        <f>IF(AND(O1797&gt;0,O1797&lt;366),+'PL2'!$N$2+1,IF(AND(O1797&gt;365,O1797&lt;731),+'PL2'!$O$2+1,IF(AND(O1797&gt;730,O1797&lt;1096),+'PL2'!$P$2+1,IF(AND(O1797&gt;1095,O1797&lt;1461),+'PL2'!$Q$2+1,IF(AND(O1797&gt;1460,O1797&lt;1826),+'PL2'!$R$2+1,IF(AND(O1797&gt;1825,O1797&lt;2190),+'PL2'!$S$2+1,0))))))</f>
        <v>0</v>
      </c>
      <c r="N1797" s="70">
        <f t="shared" si="95"/>
        <v>-1</v>
      </c>
      <c r="O1797" s="19" t="str">
        <f>IF(A1797&gt;'PL2'!$C$2+553,IF(A1797='PL2'!$C$2+554,1,O1796+1), "")</f>
        <v/>
      </c>
    </row>
    <row r="1798" spans="1:15" x14ac:dyDescent="0.55000000000000004">
      <c r="A1798">
        <v>1796</v>
      </c>
      <c r="B1798" s="2">
        <v>41618</v>
      </c>
      <c r="C1798">
        <v>5.7199999690055847E-2</v>
      </c>
      <c r="D1798">
        <v>9076.0302734375</v>
      </c>
      <c r="E1798">
        <v>4817.5</v>
      </c>
      <c r="F1798" s="20">
        <f t="shared" si="96"/>
        <v>3.0361401428256447E-2</v>
      </c>
      <c r="G1798">
        <v>989.99700927734375</v>
      </c>
      <c r="H1798">
        <v>30.057699203491211</v>
      </c>
      <c r="I1798" s="19">
        <f t="shared" si="97"/>
        <v>4769310.5921936035</v>
      </c>
      <c r="K1798" s="70">
        <f t="shared" si="94"/>
        <v>-1</v>
      </c>
      <c r="L1798" s="3">
        <f>IF(AND(O1798&gt;0,O1798&lt;366),+'PL2'!$N$3+1,IF(AND(O1798&gt;365,O1798&lt;731),+'PL2'!$O$3+1,IF(AND(O1798&gt;730,O1798&lt;1096),+'PL2'!$P$3+1,IF(AND(O1798&gt;1095,O1798&lt;1461),+'PL2'!$Q$3+1,IF(AND(O1798&gt;1460,O1798&lt;3000),+'PL2'!$R$3+1,0)))))</f>
        <v>0</v>
      </c>
      <c r="M1798" s="3">
        <f>IF(AND(O1798&gt;0,O1798&lt;366),+'PL2'!$N$2+1,IF(AND(O1798&gt;365,O1798&lt;731),+'PL2'!$O$2+1,IF(AND(O1798&gt;730,O1798&lt;1096),+'PL2'!$P$2+1,IF(AND(O1798&gt;1095,O1798&lt;1461),+'PL2'!$Q$2+1,IF(AND(O1798&gt;1460,O1798&lt;1826),+'PL2'!$R$2+1,IF(AND(O1798&gt;1825,O1798&lt;2190),+'PL2'!$S$2+1,0))))))</f>
        <v>0</v>
      </c>
      <c r="N1798" s="70">
        <f t="shared" si="95"/>
        <v>-1</v>
      </c>
      <c r="O1798" s="19" t="str">
        <f>IF(A1798&gt;'PL2'!$C$2+553,IF(A1798='PL2'!$C$2+554,1,O1797+1), "")</f>
        <v/>
      </c>
    </row>
    <row r="1799" spans="1:15" x14ac:dyDescent="0.55000000000000004">
      <c r="A1799">
        <v>1797</v>
      </c>
      <c r="B1799" s="2">
        <v>41619</v>
      </c>
      <c r="C1799">
        <v>5.7199999690055847E-2</v>
      </c>
      <c r="D1799">
        <v>9076.0302734375</v>
      </c>
      <c r="E1799">
        <v>4142.4501953125</v>
      </c>
      <c r="F1799" s="20">
        <f t="shared" si="96"/>
        <v>2.6107025070356438E-2</v>
      </c>
      <c r="G1799">
        <v>883.26202392578125</v>
      </c>
      <c r="H1799">
        <v>23.059299468994141</v>
      </c>
      <c r="I1799" s="19">
        <f t="shared" si="97"/>
        <v>3658868.9435234666</v>
      </c>
      <c r="K1799" s="70">
        <f t="shared" si="94"/>
        <v>-1</v>
      </c>
      <c r="L1799" s="3">
        <f>IF(AND(O1799&gt;0,O1799&lt;366),+'PL2'!$N$3+1,IF(AND(O1799&gt;365,O1799&lt;731),+'PL2'!$O$3+1,IF(AND(O1799&gt;730,O1799&lt;1096),+'PL2'!$P$3+1,IF(AND(O1799&gt;1095,O1799&lt;1461),+'PL2'!$Q$3+1,IF(AND(O1799&gt;1460,O1799&lt;3000),+'PL2'!$R$3+1,0)))))</f>
        <v>0</v>
      </c>
      <c r="M1799" s="3">
        <f>IF(AND(O1799&gt;0,O1799&lt;366),+'PL2'!$N$2+1,IF(AND(O1799&gt;365,O1799&lt;731),+'PL2'!$O$2+1,IF(AND(O1799&gt;730,O1799&lt;1096),+'PL2'!$P$2+1,IF(AND(O1799&gt;1095,O1799&lt;1461),+'PL2'!$Q$2+1,IF(AND(O1799&gt;1460,O1799&lt;1826),+'PL2'!$R$2+1,IF(AND(O1799&gt;1825,O1799&lt;2190),+'PL2'!$S$2+1,0))))))</f>
        <v>0</v>
      </c>
      <c r="N1799" s="70">
        <f t="shared" si="95"/>
        <v>-1</v>
      </c>
      <c r="O1799" s="19" t="str">
        <f>IF(A1799&gt;'PL2'!$C$2+553,IF(A1799='PL2'!$C$2+554,1,O1798+1), "")</f>
        <v/>
      </c>
    </row>
    <row r="1800" spans="1:15" x14ac:dyDescent="0.55000000000000004">
      <c r="A1800">
        <v>1798</v>
      </c>
      <c r="B1800" s="2">
        <v>41620</v>
      </c>
      <c r="C1800">
        <v>5.7300001382827759E-2</v>
      </c>
      <c r="D1800">
        <v>7495.6201171875</v>
      </c>
      <c r="E1800">
        <v>4089.340087890625</v>
      </c>
      <c r="F1800" s="20">
        <f t="shared" si="96"/>
        <v>3.1260814852888626E-2</v>
      </c>
      <c r="G1800">
        <v>875.74700927734375</v>
      </c>
      <c r="H1800">
        <v>27.37660026550293</v>
      </c>
      <c r="I1800" s="19">
        <f t="shared" si="97"/>
        <v>3581227.3518881649</v>
      </c>
      <c r="K1800" s="70">
        <f t="shared" si="94"/>
        <v>-1</v>
      </c>
      <c r="L1800" s="3">
        <f>IF(AND(O1800&gt;0,O1800&lt;366),+'PL2'!$N$3+1,IF(AND(O1800&gt;365,O1800&lt;731),+'PL2'!$O$3+1,IF(AND(O1800&gt;730,O1800&lt;1096),+'PL2'!$P$3+1,IF(AND(O1800&gt;1095,O1800&lt;1461),+'PL2'!$Q$3+1,IF(AND(O1800&gt;1460,O1800&lt;3000),+'PL2'!$R$3+1,0)))))</f>
        <v>0</v>
      </c>
      <c r="M1800" s="3">
        <f>IF(AND(O1800&gt;0,O1800&lt;366),+'PL2'!$N$2+1,IF(AND(O1800&gt;365,O1800&lt;731),+'PL2'!$O$2+1,IF(AND(O1800&gt;730,O1800&lt;1096),+'PL2'!$P$2+1,IF(AND(O1800&gt;1095,O1800&lt;1461),+'PL2'!$Q$2+1,IF(AND(O1800&gt;1460,O1800&lt;1826),+'PL2'!$R$2+1,IF(AND(O1800&gt;1825,O1800&lt;2190),+'PL2'!$S$2+1,0))))))</f>
        <v>0</v>
      </c>
      <c r="N1800" s="70">
        <f t="shared" si="95"/>
        <v>-1</v>
      </c>
      <c r="O1800" s="19" t="str">
        <f>IF(A1800&gt;'PL2'!$C$2+553,IF(A1800='PL2'!$C$2+554,1,O1799+1), "")</f>
        <v/>
      </c>
    </row>
    <row r="1801" spans="1:15" x14ac:dyDescent="0.55000000000000004">
      <c r="A1801">
        <v>1799</v>
      </c>
      <c r="B1801" s="2">
        <v>41621</v>
      </c>
      <c r="C1801">
        <v>5.7300001382827759E-2</v>
      </c>
      <c r="D1801">
        <v>7495.6201171875</v>
      </c>
      <c r="E1801">
        <v>4365.1298828125</v>
      </c>
      <c r="F1801" s="20">
        <f t="shared" si="96"/>
        <v>3.3369080130921783E-2</v>
      </c>
      <c r="G1801">
        <v>898.21099853515625</v>
      </c>
      <c r="H1801">
        <v>29.972499847412109</v>
      </c>
      <c r="I1801" s="19">
        <f t="shared" si="97"/>
        <v>3920807.6707766652</v>
      </c>
      <c r="K1801" s="70">
        <f t="shared" si="94"/>
        <v>-1</v>
      </c>
      <c r="L1801" s="3">
        <f>IF(AND(O1801&gt;0,O1801&lt;366),+'PL2'!$N$3+1,IF(AND(O1801&gt;365,O1801&lt;731),+'PL2'!$O$3+1,IF(AND(O1801&gt;730,O1801&lt;1096),+'PL2'!$P$3+1,IF(AND(O1801&gt;1095,O1801&lt;1461),+'PL2'!$Q$3+1,IF(AND(O1801&gt;1460,O1801&lt;3000),+'PL2'!$R$3+1,0)))))</f>
        <v>0</v>
      </c>
      <c r="M1801" s="3">
        <f>IF(AND(O1801&gt;0,O1801&lt;366),+'PL2'!$N$2+1,IF(AND(O1801&gt;365,O1801&lt;731),+'PL2'!$O$2+1,IF(AND(O1801&gt;730,O1801&lt;1096),+'PL2'!$P$2+1,IF(AND(O1801&gt;1095,O1801&lt;1461),+'PL2'!$Q$2+1,IF(AND(O1801&gt;1460,O1801&lt;1826),+'PL2'!$R$2+1,IF(AND(O1801&gt;1825,O1801&lt;2190),+'PL2'!$S$2+1,0))))))</f>
        <v>0</v>
      </c>
      <c r="N1801" s="70">
        <f t="shared" si="95"/>
        <v>-1</v>
      </c>
      <c r="O1801" s="19" t="str">
        <f>IF(A1801&gt;'PL2'!$C$2+553,IF(A1801='PL2'!$C$2+554,1,O1800+1), "")</f>
        <v/>
      </c>
    </row>
    <row r="1802" spans="1:15" x14ac:dyDescent="0.55000000000000004">
      <c r="A1802">
        <v>1800</v>
      </c>
      <c r="B1802" s="2">
        <v>41622</v>
      </c>
      <c r="C1802">
        <v>5.7300001382827759E-2</v>
      </c>
      <c r="D1802">
        <v>9030.8701171875</v>
      </c>
      <c r="E1802">
        <v>4962.39990234375</v>
      </c>
      <c r="F1802" s="20">
        <f t="shared" si="96"/>
        <v>3.1485949590314276E-2</v>
      </c>
      <c r="G1802">
        <v>867.4949951171875</v>
      </c>
      <c r="H1802">
        <v>27.313899993896481</v>
      </c>
      <c r="I1802" s="19">
        <f t="shared" si="97"/>
        <v>4304857.0790532231</v>
      </c>
      <c r="K1802" s="70">
        <f t="shared" si="94"/>
        <v>-1</v>
      </c>
      <c r="L1802" s="3">
        <f>IF(AND(O1802&gt;0,O1802&lt;366),+'PL2'!$N$3+1,IF(AND(O1802&gt;365,O1802&lt;731),+'PL2'!$O$3+1,IF(AND(O1802&gt;730,O1802&lt;1096),+'PL2'!$P$3+1,IF(AND(O1802&gt;1095,O1802&lt;1461),+'PL2'!$Q$3+1,IF(AND(O1802&gt;1460,O1802&lt;3000),+'PL2'!$R$3+1,0)))))</f>
        <v>0</v>
      </c>
      <c r="M1802" s="3">
        <f>IF(AND(O1802&gt;0,O1802&lt;366),+'PL2'!$N$2+1,IF(AND(O1802&gt;365,O1802&lt;731),+'PL2'!$O$2+1,IF(AND(O1802&gt;730,O1802&lt;1096),+'PL2'!$P$2+1,IF(AND(O1802&gt;1095,O1802&lt;1461),+'PL2'!$Q$2+1,IF(AND(O1802&gt;1460,O1802&lt;1826),+'PL2'!$R$2+1,IF(AND(O1802&gt;1825,O1802&lt;2190),+'PL2'!$S$2+1,0))))))</f>
        <v>0</v>
      </c>
      <c r="N1802" s="70">
        <f t="shared" si="95"/>
        <v>-1</v>
      </c>
      <c r="O1802" s="19" t="str">
        <f>IF(A1802&gt;'PL2'!$C$2+553,IF(A1802='PL2'!$C$2+554,1,O1801+1), "")</f>
        <v/>
      </c>
    </row>
    <row r="1803" spans="1:15" x14ac:dyDescent="0.55000000000000004">
      <c r="A1803">
        <v>1801</v>
      </c>
      <c r="B1803" s="2">
        <v>41623</v>
      </c>
      <c r="C1803">
        <v>5.7399999350309372E-2</v>
      </c>
      <c r="D1803">
        <v>9030.8701171875</v>
      </c>
      <c r="E1803">
        <v>4436.52001953125</v>
      </c>
      <c r="F1803" s="20">
        <f t="shared" si="96"/>
        <v>2.8198417531669288E-2</v>
      </c>
      <c r="G1803">
        <v>879.468994140625</v>
      </c>
      <c r="H1803">
        <v>24.799600601196289</v>
      </c>
      <c r="I1803" s="19">
        <f t="shared" si="97"/>
        <v>3901781.7990618944</v>
      </c>
      <c r="K1803" s="70">
        <f t="shared" si="94"/>
        <v>-1</v>
      </c>
      <c r="L1803" s="3">
        <f>IF(AND(O1803&gt;0,O1803&lt;366),+'PL2'!$N$3+1,IF(AND(O1803&gt;365,O1803&lt;731),+'PL2'!$O$3+1,IF(AND(O1803&gt;730,O1803&lt;1096),+'PL2'!$P$3+1,IF(AND(O1803&gt;1095,O1803&lt;1461),+'PL2'!$Q$3+1,IF(AND(O1803&gt;1460,O1803&lt;3000),+'PL2'!$R$3+1,0)))))</f>
        <v>0</v>
      </c>
      <c r="M1803" s="3">
        <f>IF(AND(O1803&gt;0,O1803&lt;366),+'PL2'!$N$2+1,IF(AND(O1803&gt;365,O1803&lt;731),+'PL2'!$O$2+1,IF(AND(O1803&gt;730,O1803&lt;1096),+'PL2'!$P$2+1,IF(AND(O1803&gt;1095,O1803&lt;1461),+'PL2'!$Q$2+1,IF(AND(O1803&gt;1460,O1803&lt;1826),+'PL2'!$R$2+1,IF(AND(O1803&gt;1825,O1803&lt;2190),+'PL2'!$S$2+1,0))))))</f>
        <v>0</v>
      </c>
      <c r="N1803" s="70">
        <f t="shared" si="95"/>
        <v>-1</v>
      </c>
      <c r="O1803" s="19" t="str">
        <f>IF(A1803&gt;'PL2'!$C$2+553,IF(A1803='PL2'!$C$2+554,1,O1802+1), "")</f>
        <v/>
      </c>
    </row>
    <row r="1804" spans="1:15" x14ac:dyDescent="0.55000000000000004">
      <c r="A1804">
        <v>1802</v>
      </c>
      <c r="B1804" s="2">
        <v>41624</v>
      </c>
      <c r="C1804">
        <v>5.7399999350309372E-2</v>
      </c>
      <c r="D1804">
        <v>8714.7900390625</v>
      </c>
      <c r="E1804">
        <v>5040.7099609375</v>
      </c>
      <c r="F1804" s="20">
        <f t="shared" si="96"/>
        <v>3.3200656262056781E-2</v>
      </c>
      <c r="G1804">
        <v>712.50799560546875</v>
      </c>
      <c r="H1804">
        <v>23.65570068359375</v>
      </c>
      <c r="I1804" s="19">
        <f t="shared" si="97"/>
        <v>3591546.1506960988</v>
      </c>
      <c r="K1804" s="70">
        <f t="shared" si="94"/>
        <v>-1</v>
      </c>
      <c r="L1804" s="3">
        <f>IF(AND(O1804&gt;0,O1804&lt;366),+'PL2'!$N$3+1,IF(AND(O1804&gt;365,O1804&lt;731),+'PL2'!$O$3+1,IF(AND(O1804&gt;730,O1804&lt;1096),+'PL2'!$P$3+1,IF(AND(O1804&gt;1095,O1804&lt;1461),+'PL2'!$Q$3+1,IF(AND(O1804&gt;1460,O1804&lt;3000),+'PL2'!$R$3+1,0)))))</f>
        <v>0</v>
      </c>
      <c r="M1804" s="3">
        <f>IF(AND(O1804&gt;0,O1804&lt;366),+'PL2'!$N$2+1,IF(AND(O1804&gt;365,O1804&lt;731),+'PL2'!$O$2+1,IF(AND(O1804&gt;730,O1804&lt;1096),+'PL2'!$P$2+1,IF(AND(O1804&gt;1095,O1804&lt;1461),+'PL2'!$Q$2+1,IF(AND(O1804&gt;1460,O1804&lt;1826),+'PL2'!$R$2+1,IF(AND(O1804&gt;1825,O1804&lt;2190),+'PL2'!$S$2+1,0))))))</f>
        <v>0</v>
      </c>
      <c r="N1804" s="70">
        <f t="shared" si="95"/>
        <v>-1</v>
      </c>
      <c r="O1804" s="19" t="str">
        <f>IF(A1804&gt;'PL2'!$C$2+553,IF(A1804='PL2'!$C$2+554,1,O1803+1), "")</f>
        <v/>
      </c>
    </row>
    <row r="1805" spans="1:15" x14ac:dyDescent="0.55000000000000004">
      <c r="A1805">
        <v>1803</v>
      </c>
      <c r="B1805" s="2">
        <v>41625</v>
      </c>
      <c r="C1805">
        <v>5.7399999350309372E-2</v>
      </c>
      <c r="D1805">
        <v>8714.7900390625</v>
      </c>
      <c r="E1805">
        <v>5090.2099609375</v>
      </c>
      <c r="F1805" s="20">
        <f t="shared" si="96"/>
        <v>3.3526688209482333E-2</v>
      </c>
      <c r="G1805">
        <v>683.84100341796875</v>
      </c>
      <c r="H1805">
        <v>22.926900863647461</v>
      </c>
      <c r="I1805" s="19">
        <f t="shared" si="97"/>
        <v>3480894.2872956395</v>
      </c>
      <c r="K1805" s="70">
        <f t="shared" si="94"/>
        <v>-1</v>
      </c>
      <c r="L1805" s="3">
        <f>IF(AND(O1805&gt;0,O1805&lt;366),+'PL2'!$N$3+1,IF(AND(O1805&gt;365,O1805&lt;731),+'PL2'!$O$3+1,IF(AND(O1805&gt;730,O1805&lt;1096),+'PL2'!$P$3+1,IF(AND(O1805&gt;1095,O1805&lt;1461),+'PL2'!$Q$3+1,IF(AND(O1805&gt;1460,O1805&lt;3000),+'PL2'!$R$3+1,0)))))</f>
        <v>0</v>
      </c>
      <c r="M1805" s="3">
        <f>IF(AND(O1805&gt;0,O1805&lt;366),+'PL2'!$N$2+1,IF(AND(O1805&gt;365,O1805&lt;731),+'PL2'!$O$2+1,IF(AND(O1805&gt;730,O1805&lt;1096),+'PL2'!$P$2+1,IF(AND(O1805&gt;1095,O1805&lt;1461),+'PL2'!$Q$2+1,IF(AND(O1805&gt;1460,O1805&lt;1826),+'PL2'!$R$2+1,IF(AND(O1805&gt;1825,O1805&lt;2190),+'PL2'!$S$2+1,0))))))</f>
        <v>0</v>
      </c>
      <c r="N1805" s="70">
        <f t="shared" si="95"/>
        <v>-1</v>
      </c>
      <c r="O1805" s="19" t="str">
        <f>IF(A1805&gt;'PL2'!$C$2+553,IF(A1805='PL2'!$C$2+554,1,O1804+1), "")</f>
        <v/>
      </c>
    </row>
    <row r="1806" spans="1:15" x14ac:dyDescent="0.55000000000000004">
      <c r="A1806">
        <v>1804</v>
      </c>
      <c r="B1806" s="2">
        <v>41626</v>
      </c>
      <c r="C1806">
        <v>5.7500001043081277E-2</v>
      </c>
      <c r="D1806">
        <v>9482.419921875</v>
      </c>
      <c r="E1806">
        <v>4993.64013671875</v>
      </c>
      <c r="F1806" s="20">
        <f t="shared" si="96"/>
        <v>3.0280700014951915E-2</v>
      </c>
      <c r="G1806">
        <v>522.22900390625</v>
      </c>
      <c r="H1806">
        <v>15.81350040435791</v>
      </c>
      <c r="I1806" s="19">
        <f t="shared" si="97"/>
        <v>2607823.7144649029</v>
      </c>
      <c r="K1806" s="70">
        <f t="shared" si="94"/>
        <v>-1</v>
      </c>
      <c r="L1806" s="3">
        <f>IF(AND(O1806&gt;0,O1806&lt;366),+'PL2'!$N$3+1,IF(AND(O1806&gt;365,O1806&lt;731),+'PL2'!$O$3+1,IF(AND(O1806&gt;730,O1806&lt;1096),+'PL2'!$P$3+1,IF(AND(O1806&gt;1095,O1806&lt;1461),+'PL2'!$Q$3+1,IF(AND(O1806&gt;1460,O1806&lt;3000),+'PL2'!$R$3+1,0)))))</f>
        <v>0</v>
      </c>
      <c r="M1806" s="3">
        <f>IF(AND(O1806&gt;0,O1806&lt;366),+'PL2'!$N$2+1,IF(AND(O1806&gt;365,O1806&lt;731),+'PL2'!$O$2+1,IF(AND(O1806&gt;730,O1806&lt;1096),+'PL2'!$P$2+1,IF(AND(O1806&gt;1095,O1806&lt;1461),+'PL2'!$Q$2+1,IF(AND(O1806&gt;1460,O1806&lt;1826),+'PL2'!$R$2+1,IF(AND(O1806&gt;1825,O1806&lt;2190),+'PL2'!$S$2+1,0))))))</f>
        <v>0</v>
      </c>
      <c r="N1806" s="70">
        <f t="shared" si="95"/>
        <v>-1</v>
      </c>
      <c r="O1806" s="19" t="str">
        <f>IF(A1806&gt;'PL2'!$C$2+553,IF(A1806='PL2'!$C$2+554,1,O1805+1), "")</f>
        <v/>
      </c>
    </row>
    <row r="1807" spans="1:15" x14ac:dyDescent="0.55000000000000004">
      <c r="A1807">
        <v>1805</v>
      </c>
      <c r="B1807" s="2">
        <v>41627</v>
      </c>
      <c r="C1807">
        <v>5.7500001043081277E-2</v>
      </c>
      <c r="D1807">
        <v>9482.419921875</v>
      </c>
      <c r="E1807">
        <v>5666.490234375</v>
      </c>
      <c r="F1807" s="20">
        <f t="shared" si="96"/>
        <v>3.4360764137383398E-2</v>
      </c>
      <c r="G1807">
        <v>698.45001220703125</v>
      </c>
      <c r="H1807">
        <v>23.999300003051761</v>
      </c>
      <c r="I1807" s="19">
        <f t="shared" si="97"/>
        <v>3957760.1733702421</v>
      </c>
      <c r="K1807" s="70">
        <f t="shared" si="94"/>
        <v>-1</v>
      </c>
      <c r="L1807" s="3">
        <f>IF(AND(O1807&gt;0,O1807&lt;366),+'PL2'!$N$3+1,IF(AND(O1807&gt;365,O1807&lt;731),+'PL2'!$O$3+1,IF(AND(O1807&gt;730,O1807&lt;1096),+'PL2'!$P$3+1,IF(AND(O1807&gt;1095,O1807&lt;1461),+'PL2'!$Q$3+1,IF(AND(O1807&gt;1460,O1807&lt;3000),+'PL2'!$R$3+1,0)))))</f>
        <v>0</v>
      </c>
      <c r="M1807" s="3">
        <f>IF(AND(O1807&gt;0,O1807&lt;366),+'PL2'!$N$2+1,IF(AND(O1807&gt;365,O1807&lt;731),+'PL2'!$O$2+1,IF(AND(O1807&gt;730,O1807&lt;1096),+'PL2'!$P$2+1,IF(AND(O1807&gt;1095,O1807&lt;1461),+'PL2'!$Q$2+1,IF(AND(O1807&gt;1460,O1807&lt;1826),+'PL2'!$R$2+1,IF(AND(O1807&gt;1825,O1807&lt;2190),+'PL2'!$S$2+1,0))))))</f>
        <v>0</v>
      </c>
      <c r="N1807" s="70">
        <f t="shared" si="95"/>
        <v>-1</v>
      </c>
      <c r="O1807" s="19" t="str">
        <f>IF(A1807&gt;'PL2'!$C$2+553,IF(A1807='PL2'!$C$2+554,1,O1806+1), "")</f>
        <v/>
      </c>
    </row>
    <row r="1808" spans="1:15" x14ac:dyDescent="0.55000000000000004">
      <c r="A1808">
        <v>1806</v>
      </c>
      <c r="B1808" s="2">
        <v>41628</v>
      </c>
      <c r="C1808">
        <v>5.7500001043081277E-2</v>
      </c>
      <c r="D1808">
        <v>9121.1796875</v>
      </c>
      <c r="E1808">
        <v>4466.240234375</v>
      </c>
      <c r="F1808" s="20">
        <f t="shared" si="96"/>
        <v>2.8155219712111833E-2</v>
      </c>
      <c r="G1808">
        <v>622.84197998046875</v>
      </c>
      <c r="H1808">
        <v>17.536300659179691</v>
      </c>
      <c r="I1808" s="19">
        <f t="shared" si="97"/>
        <v>2781761.9106465578</v>
      </c>
      <c r="K1808" s="70">
        <f t="shared" si="94"/>
        <v>-1</v>
      </c>
      <c r="L1808" s="3">
        <f>IF(AND(O1808&gt;0,O1808&lt;366),+'PL2'!$N$3+1,IF(AND(O1808&gt;365,O1808&lt;731),+'PL2'!$O$3+1,IF(AND(O1808&gt;730,O1808&lt;1096),+'PL2'!$P$3+1,IF(AND(O1808&gt;1095,O1808&lt;1461),+'PL2'!$Q$3+1,IF(AND(O1808&gt;1460,O1808&lt;3000),+'PL2'!$R$3+1,0)))))</f>
        <v>0</v>
      </c>
      <c r="M1808" s="3">
        <f>IF(AND(O1808&gt;0,O1808&lt;366),+'PL2'!$N$2+1,IF(AND(O1808&gt;365,O1808&lt;731),+'PL2'!$O$2+1,IF(AND(O1808&gt;730,O1808&lt;1096),+'PL2'!$P$2+1,IF(AND(O1808&gt;1095,O1808&lt;1461),+'PL2'!$Q$2+1,IF(AND(O1808&gt;1460,O1808&lt;1826),+'PL2'!$R$2+1,IF(AND(O1808&gt;1825,O1808&lt;2190),+'PL2'!$S$2+1,0))))))</f>
        <v>0</v>
      </c>
      <c r="N1808" s="70">
        <f t="shared" si="95"/>
        <v>-1</v>
      </c>
      <c r="O1808" s="19" t="str">
        <f>IF(A1808&gt;'PL2'!$C$2+553,IF(A1808='PL2'!$C$2+554,1,O1807+1), "")</f>
        <v/>
      </c>
    </row>
    <row r="1809" spans="1:15" x14ac:dyDescent="0.55000000000000004">
      <c r="A1809">
        <v>1807</v>
      </c>
      <c r="B1809" s="2">
        <v>41629</v>
      </c>
      <c r="C1809">
        <v>5.7599999010562897E-2</v>
      </c>
      <c r="D1809">
        <v>9121.1796875</v>
      </c>
      <c r="E1809">
        <v>4037.429931640625</v>
      </c>
      <c r="F1809" s="20">
        <f t="shared" si="96"/>
        <v>2.5496259040529622E-2</v>
      </c>
      <c r="G1809">
        <v>608.9639892578125</v>
      </c>
      <c r="H1809">
        <v>15.52630043029785</v>
      </c>
      <c r="I1809" s="19">
        <f t="shared" si="97"/>
        <v>2458649.4375207722</v>
      </c>
      <c r="K1809" s="70">
        <f t="shared" si="94"/>
        <v>-1</v>
      </c>
      <c r="L1809" s="3">
        <f>IF(AND(O1809&gt;0,O1809&lt;366),+'PL2'!$N$3+1,IF(AND(O1809&gt;365,O1809&lt;731),+'PL2'!$O$3+1,IF(AND(O1809&gt;730,O1809&lt;1096),+'PL2'!$P$3+1,IF(AND(O1809&gt;1095,O1809&lt;1461),+'PL2'!$Q$3+1,IF(AND(O1809&gt;1460,O1809&lt;3000),+'PL2'!$R$3+1,0)))))</f>
        <v>0</v>
      </c>
      <c r="M1809" s="3">
        <f>IF(AND(O1809&gt;0,O1809&lt;366),+'PL2'!$N$2+1,IF(AND(O1809&gt;365,O1809&lt;731),+'PL2'!$O$2+1,IF(AND(O1809&gt;730,O1809&lt;1096),+'PL2'!$P$2+1,IF(AND(O1809&gt;1095,O1809&lt;1461),+'PL2'!$Q$2+1,IF(AND(O1809&gt;1460,O1809&lt;1826),+'PL2'!$R$2+1,IF(AND(O1809&gt;1825,O1809&lt;2190),+'PL2'!$S$2+1,0))))))</f>
        <v>0</v>
      </c>
      <c r="N1809" s="70">
        <f t="shared" si="95"/>
        <v>-1</v>
      </c>
      <c r="O1809" s="19" t="str">
        <f>IF(A1809&gt;'PL2'!$C$2+553,IF(A1809='PL2'!$C$2+554,1,O1808+1), "")</f>
        <v/>
      </c>
    </row>
    <row r="1810" spans="1:15" x14ac:dyDescent="0.55000000000000004">
      <c r="A1810">
        <v>1808</v>
      </c>
      <c r="B1810" s="2">
        <v>41630</v>
      </c>
      <c r="C1810">
        <v>5.7599999010562897E-2</v>
      </c>
      <c r="D1810">
        <v>9744.8701171875</v>
      </c>
      <c r="E1810">
        <v>4236.47021484375</v>
      </c>
      <c r="F1810" s="20">
        <f t="shared" si="96"/>
        <v>2.5040937154502254E-2</v>
      </c>
      <c r="G1810">
        <v>617.81597900390625</v>
      </c>
      <c r="H1810">
        <v>15.470700263977051</v>
      </c>
      <c r="I1810" s="19">
        <f t="shared" si="97"/>
        <v>2617358.9933045805</v>
      </c>
      <c r="K1810" s="70">
        <f t="shared" si="94"/>
        <v>-1</v>
      </c>
      <c r="L1810" s="3">
        <f>IF(AND(O1810&gt;0,O1810&lt;366),+'PL2'!$N$3+1,IF(AND(O1810&gt;365,O1810&lt;731),+'PL2'!$O$3+1,IF(AND(O1810&gt;730,O1810&lt;1096),+'PL2'!$P$3+1,IF(AND(O1810&gt;1095,O1810&lt;1461),+'PL2'!$Q$3+1,IF(AND(O1810&gt;1460,O1810&lt;3000),+'PL2'!$R$3+1,0)))))</f>
        <v>0</v>
      </c>
      <c r="M1810" s="3">
        <f>IF(AND(O1810&gt;0,O1810&lt;366),+'PL2'!$N$2+1,IF(AND(O1810&gt;365,O1810&lt;731),+'PL2'!$O$2+1,IF(AND(O1810&gt;730,O1810&lt;1096),+'PL2'!$P$2+1,IF(AND(O1810&gt;1095,O1810&lt;1461),+'PL2'!$Q$2+1,IF(AND(O1810&gt;1460,O1810&lt;1826),+'PL2'!$R$2+1,IF(AND(O1810&gt;1825,O1810&lt;2190),+'PL2'!$S$2+1,0))))))</f>
        <v>0</v>
      </c>
      <c r="N1810" s="70">
        <f t="shared" si="95"/>
        <v>-1</v>
      </c>
      <c r="O1810" s="19" t="str">
        <f>IF(A1810&gt;'PL2'!$C$2+553,IF(A1810='PL2'!$C$2+554,1,O1809+1), "")</f>
        <v/>
      </c>
    </row>
    <row r="1811" spans="1:15" x14ac:dyDescent="0.55000000000000004">
      <c r="A1811">
        <v>1809</v>
      </c>
      <c r="B1811" s="2">
        <v>41631</v>
      </c>
      <c r="C1811">
        <v>5.7599999010562897E-2</v>
      </c>
      <c r="D1811">
        <v>9744.8701171875</v>
      </c>
      <c r="E1811">
        <v>4287.10986328125</v>
      </c>
      <c r="F1811" s="20">
        <f t="shared" si="96"/>
        <v>2.5340258096168852E-2</v>
      </c>
      <c r="G1811">
        <v>673.16802978515625</v>
      </c>
      <c r="H1811">
        <v>17.05830001831055</v>
      </c>
      <c r="I1811" s="19">
        <f t="shared" si="97"/>
        <v>2885945.3001375496</v>
      </c>
      <c r="K1811" s="70">
        <f t="shared" si="94"/>
        <v>-1</v>
      </c>
      <c r="L1811" s="3">
        <f>IF(AND(O1811&gt;0,O1811&lt;366),+'PL2'!$N$3+1,IF(AND(O1811&gt;365,O1811&lt;731),+'PL2'!$O$3+1,IF(AND(O1811&gt;730,O1811&lt;1096),+'PL2'!$P$3+1,IF(AND(O1811&gt;1095,O1811&lt;1461),+'PL2'!$Q$3+1,IF(AND(O1811&gt;1460,O1811&lt;3000),+'PL2'!$R$3+1,0)))))</f>
        <v>0</v>
      </c>
      <c r="M1811" s="3">
        <f>IF(AND(O1811&gt;0,O1811&lt;366),+'PL2'!$N$2+1,IF(AND(O1811&gt;365,O1811&lt;731),+'PL2'!$O$2+1,IF(AND(O1811&gt;730,O1811&lt;1096),+'PL2'!$P$2+1,IF(AND(O1811&gt;1095,O1811&lt;1461),+'PL2'!$Q$2+1,IF(AND(O1811&gt;1460,O1811&lt;1826),+'PL2'!$R$2+1,IF(AND(O1811&gt;1825,O1811&lt;2190),+'PL2'!$S$2+1,0))))))</f>
        <v>0</v>
      </c>
      <c r="N1811" s="70">
        <f t="shared" si="95"/>
        <v>-1</v>
      </c>
      <c r="O1811" s="19" t="str">
        <f>IF(A1811&gt;'PL2'!$C$2+553,IF(A1811='PL2'!$C$2+554,1,O1810+1), "")</f>
        <v/>
      </c>
    </row>
    <row r="1812" spans="1:15" x14ac:dyDescent="0.55000000000000004">
      <c r="A1812">
        <v>1810</v>
      </c>
      <c r="B1812" s="2">
        <v>41632</v>
      </c>
      <c r="C1812">
        <v>5.7700000703334808E-2</v>
      </c>
      <c r="D1812">
        <v>9744.8701171875</v>
      </c>
      <c r="E1812">
        <v>4237.06982421875</v>
      </c>
      <c r="F1812" s="20">
        <f t="shared" si="96"/>
        <v>2.5087962065938798E-2</v>
      </c>
      <c r="G1812">
        <v>667.6199951171875</v>
      </c>
      <c r="H1812">
        <v>16.749200820922852</v>
      </c>
      <c r="I1812" s="19">
        <f t="shared" si="97"/>
        <v>2828752.5353561044</v>
      </c>
      <c r="K1812" s="70">
        <f t="shared" si="94"/>
        <v>-1</v>
      </c>
      <c r="L1812" s="3">
        <f>IF(AND(O1812&gt;0,O1812&lt;366),+'PL2'!$N$3+1,IF(AND(O1812&gt;365,O1812&lt;731),+'PL2'!$O$3+1,IF(AND(O1812&gt;730,O1812&lt;1096),+'PL2'!$P$3+1,IF(AND(O1812&gt;1095,O1812&lt;1461),+'PL2'!$Q$3+1,IF(AND(O1812&gt;1460,O1812&lt;3000),+'PL2'!$R$3+1,0)))))</f>
        <v>0</v>
      </c>
      <c r="M1812" s="3">
        <f>IF(AND(O1812&gt;0,O1812&lt;366),+'PL2'!$N$2+1,IF(AND(O1812&gt;365,O1812&lt;731),+'PL2'!$O$2+1,IF(AND(O1812&gt;730,O1812&lt;1096),+'PL2'!$P$2+1,IF(AND(O1812&gt;1095,O1812&lt;1461),+'PL2'!$Q$2+1,IF(AND(O1812&gt;1460,O1812&lt;1826),+'PL2'!$R$2+1,IF(AND(O1812&gt;1825,O1812&lt;2190),+'PL2'!$S$2+1,0))))))</f>
        <v>0</v>
      </c>
      <c r="N1812" s="70">
        <f t="shared" si="95"/>
        <v>-1</v>
      </c>
      <c r="O1812" s="19" t="str">
        <f>IF(A1812&gt;'PL2'!$C$2+553,IF(A1812='PL2'!$C$2+554,1,O1811+1), "")</f>
        <v/>
      </c>
    </row>
    <row r="1813" spans="1:15" x14ac:dyDescent="0.55000000000000004">
      <c r="A1813">
        <v>1811</v>
      </c>
      <c r="B1813" s="2">
        <v>41633</v>
      </c>
      <c r="C1813">
        <v>5.7700000703334808E-2</v>
      </c>
      <c r="D1813">
        <v>9744.8701171875</v>
      </c>
      <c r="E1813">
        <v>4062.320068359375</v>
      </c>
      <c r="F1813" s="20">
        <f t="shared" si="96"/>
        <v>2.4053257558363111E-2</v>
      </c>
      <c r="G1813">
        <v>687.35601806640625</v>
      </c>
      <c r="H1813">
        <v>16.533100128173832</v>
      </c>
      <c r="I1813" s="19">
        <f t="shared" si="97"/>
        <v>2792260.1462987512</v>
      </c>
      <c r="K1813" s="70">
        <f t="shared" si="94"/>
        <v>-1</v>
      </c>
      <c r="L1813" s="3">
        <f>IF(AND(O1813&gt;0,O1813&lt;366),+'PL2'!$N$3+1,IF(AND(O1813&gt;365,O1813&lt;731),+'PL2'!$O$3+1,IF(AND(O1813&gt;730,O1813&lt;1096),+'PL2'!$P$3+1,IF(AND(O1813&gt;1095,O1813&lt;1461),+'PL2'!$Q$3+1,IF(AND(O1813&gt;1460,O1813&lt;3000),+'PL2'!$R$3+1,0)))))</f>
        <v>0</v>
      </c>
      <c r="M1813" s="3">
        <f>IF(AND(O1813&gt;0,O1813&lt;366),+'PL2'!$N$2+1,IF(AND(O1813&gt;365,O1813&lt;731),+'PL2'!$O$2+1,IF(AND(O1813&gt;730,O1813&lt;1096),+'PL2'!$P$2+1,IF(AND(O1813&gt;1095,O1813&lt;1461),+'PL2'!$Q$2+1,IF(AND(O1813&gt;1460,O1813&lt;1826),+'PL2'!$R$2+1,IF(AND(O1813&gt;1825,O1813&lt;2190),+'PL2'!$S$2+1,0))))))</f>
        <v>0</v>
      </c>
      <c r="N1813" s="70">
        <f t="shared" si="95"/>
        <v>-1</v>
      </c>
      <c r="O1813" s="19" t="str">
        <f>IF(A1813&gt;'PL2'!$C$2+553,IF(A1813='PL2'!$C$2+554,1,O1812+1), "")</f>
        <v/>
      </c>
    </row>
    <row r="1814" spans="1:15" x14ac:dyDescent="0.55000000000000004">
      <c r="A1814">
        <v>1812</v>
      </c>
      <c r="B1814" s="2">
        <v>41634</v>
      </c>
      <c r="C1814">
        <v>5.7700000703334808E-2</v>
      </c>
      <c r="D1814">
        <v>10508</v>
      </c>
      <c r="E1814">
        <v>4513.35986328125</v>
      </c>
      <c r="F1814" s="20">
        <f t="shared" si="96"/>
        <v>2.4783104994835482E-2</v>
      </c>
      <c r="G1814">
        <v>765.20697021484375</v>
      </c>
      <c r="H1814">
        <v>18.964199066162109</v>
      </c>
      <c r="I1814" s="19">
        <f t="shared" si="97"/>
        <v>3453654.4264707267</v>
      </c>
      <c r="K1814" s="70">
        <f t="shared" si="94"/>
        <v>-1</v>
      </c>
      <c r="L1814" s="3">
        <f>IF(AND(O1814&gt;0,O1814&lt;366),+'PL2'!$N$3+1,IF(AND(O1814&gt;365,O1814&lt;731),+'PL2'!$O$3+1,IF(AND(O1814&gt;730,O1814&lt;1096),+'PL2'!$P$3+1,IF(AND(O1814&gt;1095,O1814&lt;1461),+'PL2'!$Q$3+1,IF(AND(O1814&gt;1460,O1814&lt;3000),+'PL2'!$R$3+1,0)))))</f>
        <v>0</v>
      </c>
      <c r="M1814" s="3">
        <f>IF(AND(O1814&gt;0,O1814&lt;366),+'PL2'!$N$2+1,IF(AND(O1814&gt;365,O1814&lt;731),+'PL2'!$O$2+1,IF(AND(O1814&gt;730,O1814&lt;1096),+'PL2'!$P$2+1,IF(AND(O1814&gt;1095,O1814&lt;1461),+'PL2'!$Q$2+1,IF(AND(O1814&gt;1460,O1814&lt;1826),+'PL2'!$R$2+1,IF(AND(O1814&gt;1825,O1814&lt;2190),+'PL2'!$S$2+1,0))))))</f>
        <v>0</v>
      </c>
      <c r="N1814" s="70">
        <f t="shared" si="95"/>
        <v>-1</v>
      </c>
      <c r="O1814" s="19" t="str">
        <f>IF(A1814&gt;'PL2'!$C$2+553,IF(A1814='PL2'!$C$2+554,1,O1813+1), "")</f>
        <v/>
      </c>
    </row>
    <row r="1815" spans="1:15" x14ac:dyDescent="0.55000000000000004">
      <c r="A1815">
        <v>1813</v>
      </c>
      <c r="B1815" s="2">
        <v>41635</v>
      </c>
      <c r="C1815">
        <v>5.7799998670816422E-2</v>
      </c>
      <c r="D1815">
        <v>10508</v>
      </c>
      <c r="E1815">
        <v>4612.27978515625</v>
      </c>
      <c r="F1815" s="20">
        <f t="shared" si="96"/>
        <v>2.5370171816850466E-2</v>
      </c>
      <c r="G1815">
        <v>746.7230224609375</v>
      </c>
      <c r="H1815">
        <v>18.944499969482418</v>
      </c>
      <c r="I1815" s="19">
        <f t="shared" si="97"/>
        <v>3444095.5016073585</v>
      </c>
      <c r="K1815" s="70">
        <f t="shared" si="94"/>
        <v>-1</v>
      </c>
      <c r="L1815" s="3">
        <f>IF(AND(O1815&gt;0,O1815&lt;366),+'PL2'!$N$3+1,IF(AND(O1815&gt;365,O1815&lt;731),+'PL2'!$O$3+1,IF(AND(O1815&gt;730,O1815&lt;1096),+'PL2'!$P$3+1,IF(AND(O1815&gt;1095,O1815&lt;1461),+'PL2'!$Q$3+1,IF(AND(O1815&gt;1460,O1815&lt;3000),+'PL2'!$R$3+1,0)))))</f>
        <v>0</v>
      </c>
      <c r="M1815" s="3">
        <f>IF(AND(O1815&gt;0,O1815&lt;366),+'PL2'!$N$2+1,IF(AND(O1815&gt;365,O1815&lt;731),+'PL2'!$O$2+1,IF(AND(O1815&gt;730,O1815&lt;1096),+'PL2'!$P$2+1,IF(AND(O1815&gt;1095,O1815&lt;1461),+'PL2'!$Q$2+1,IF(AND(O1815&gt;1460,O1815&lt;1826),+'PL2'!$R$2+1,IF(AND(O1815&gt;1825,O1815&lt;2190),+'PL2'!$S$2+1,0))))))</f>
        <v>0</v>
      </c>
      <c r="N1815" s="70">
        <f t="shared" si="95"/>
        <v>-1</v>
      </c>
      <c r="O1815" s="19" t="str">
        <f>IF(A1815&gt;'PL2'!$C$2+553,IF(A1815='PL2'!$C$2+554,1,O1814+1), "")</f>
        <v/>
      </c>
    </row>
    <row r="1816" spans="1:15" x14ac:dyDescent="0.55000000000000004">
      <c r="A1816">
        <v>1814</v>
      </c>
      <c r="B1816" s="2">
        <v>41636</v>
      </c>
      <c r="C1816">
        <v>5.7799998670816422E-2</v>
      </c>
      <c r="D1816">
        <v>9627.4599609375</v>
      </c>
      <c r="E1816">
        <v>3761.659912109375</v>
      </c>
      <c r="F1816" s="20">
        <f t="shared" si="96"/>
        <v>2.2583728086344911E-2</v>
      </c>
      <c r="G1816">
        <v>730.47100830078125</v>
      </c>
      <c r="H1816">
        <v>16.496799468994141</v>
      </c>
      <c r="I1816" s="19">
        <f t="shared" si="97"/>
        <v>2747783.5088831633</v>
      </c>
      <c r="K1816" s="70">
        <f t="shared" si="94"/>
        <v>-1</v>
      </c>
      <c r="L1816" s="3">
        <f>IF(AND(O1816&gt;0,O1816&lt;366),+'PL2'!$N$3+1,IF(AND(O1816&gt;365,O1816&lt;731),+'PL2'!$O$3+1,IF(AND(O1816&gt;730,O1816&lt;1096),+'PL2'!$P$3+1,IF(AND(O1816&gt;1095,O1816&lt;1461),+'PL2'!$Q$3+1,IF(AND(O1816&gt;1460,O1816&lt;3000),+'PL2'!$R$3+1,0)))))</f>
        <v>0</v>
      </c>
      <c r="M1816" s="3">
        <f>IF(AND(O1816&gt;0,O1816&lt;366),+'PL2'!$N$2+1,IF(AND(O1816&gt;365,O1816&lt;731),+'PL2'!$O$2+1,IF(AND(O1816&gt;730,O1816&lt;1096),+'PL2'!$P$2+1,IF(AND(O1816&gt;1095,O1816&lt;1461),+'PL2'!$Q$2+1,IF(AND(O1816&gt;1460,O1816&lt;1826),+'PL2'!$R$2+1,IF(AND(O1816&gt;1825,O1816&lt;2190),+'PL2'!$S$2+1,0))))))</f>
        <v>0</v>
      </c>
      <c r="N1816" s="70">
        <f t="shared" si="95"/>
        <v>-1</v>
      </c>
      <c r="O1816" s="19" t="str">
        <f>IF(A1816&gt;'PL2'!$C$2+553,IF(A1816='PL2'!$C$2+554,1,O1815+1), "")</f>
        <v/>
      </c>
    </row>
    <row r="1817" spans="1:15" x14ac:dyDescent="0.55000000000000004">
      <c r="A1817">
        <v>1815</v>
      </c>
      <c r="B1817" s="2">
        <v>41637</v>
      </c>
      <c r="C1817">
        <v>5.7799998670816422E-2</v>
      </c>
      <c r="D1817">
        <v>9627.4599609375</v>
      </c>
      <c r="E1817">
        <v>4214.5498046875</v>
      </c>
      <c r="F1817" s="20">
        <f t="shared" si="96"/>
        <v>2.530272513180162E-2</v>
      </c>
      <c r="G1817">
        <v>745.07098388671875</v>
      </c>
      <c r="H1817">
        <v>18.852300643920898</v>
      </c>
      <c r="I1817" s="19">
        <f t="shared" si="97"/>
        <v>3140138.769618094</v>
      </c>
      <c r="K1817" s="70">
        <f t="shared" si="94"/>
        <v>-1</v>
      </c>
      <c r="L1817" s="3">
        <f>IF(AND(O1817&gt;0,O1817&lt;366),+'PL2'!$N$3+1,IF(AND(O1817&gt;365,O1817&lt;731),+'PL2'!$O$3+1,IF(AND(O1817&gt;730,O1817&lt;1096),+'PL2'!$P$3+1,IF(AND(O1817&gt;1095,O1817&lt;1461),+'PL2'!$Q$3+1,IF(AND(O1817&gt;1460,O1817&lt;3000),+'PL2'!$R$3+1,0)))))</f>
        <v>0</v>
      </c>
      <c r="M1817" s="3">
        <f>IF(AND(O1817&gt;0,O1817&lt;366),+'PL2'!$N$2+1,IF(AND(O1817&gt;365,O1817&lt;731),+'PL2'!$O$2+1,IF(AND(O1817&gt;730,O1817&lt;1096),+'PL2'!$P$2+1,IF(AND(O1817&gt;1095,O1817&lt;1461),+'PL2'!$Q$2+1,IF(AND(O1817&gt;1460,O1817&lt;1826),+'PL2'!$R$2+1,IF(AND(O1817&gt;1825,O1817&lt;2190),+'PL2'!$S$2+1,0))))))</f>
        <v>0</v>
      </c>
      <c r="N1817" s="70">
        <f t="shared" si="95"/>
        <v>-1</v>
      </c>
      <c r="O1817" s="19" t="str">
        <f>IF(A1817&gt;'PL2'!$C$2+553,IF(A1817='PL2'!$C$2+554,1,O1816+1), "")</f>
        <v/>
      </c>
    </row>
    <row r="1818" spans="1:15" x14ac:dyDescent="0.55000000000000004">
      <c r="A1818">
        <v>1816</v>
      </c>
      <c r="B1818" s="2">
        <v>41638</v>
      </c>
      <c r="C1818">
        <v>5.7900000363588333E-2</v>
      </c>
      <c r="D1818">
        <v>11388.599609375</v>
      </c>
      <c r="E1818">
        <v>4336.740234375</v>
      </c>
      <c r="F1818" s="20">
        <f t="shared" si="96"/>
        <v>2.2048124419125199E-2</v>
      </c>
      <c r="G1818">
        <v>754.7650146484375</v>
      </c>
      <c r="H1818">
        <v>16.64119911193848</v>
      </c>
      <c r="I1818" s="19">
        <f t="shared" si="97"/>
        <v>3273219.8065245152</v>
      </c>
      <c r="K1818" s="70">
        <f t="shared" si="94"/>
        <v>-1</v>
      </c>
      <c r="L1818" s="3">
        <f>IF(AND(O1818&gt;0,O1818&lt;366),+'PL2'!$N$3+1,IF(AND(O1818&gt;365,O1818&lt;731),+'PL2'!$O$3+1,IF(AND(O1818&gt;730,O1818&lt;1096),+'PL2'!$P$3+1,IF(AND(O1818&gt;1095,O1818&lt;1461),+'PL2'!$Q$3+1,IF(AND(O1818&gt;1460,O1818&lt;3000),+'PL2'!$R$3+1,0)))))</f>
        <v>0</v>
      </c>
      <c r="M1818" s="3">
        <f>IF(AND(O1818&gt;0,O1818&lt;366),+'PL2'!$N$2+1,IF(AND(O1818&gt;365,O1818&lt;731),+'PL2'!$O$2+1,IF(AND(O1818&gt;730,O1818&lt;1096),+'PL2'!$P$2+1,IF(AND(O1818&gt;1095,O1818&lt;1461),+'PL2'!$Q$2+1,IF(AND(O1818&gt;1460,O1818&lt;1826),+'PL2'!$R$2+1,IF(AND(O1818&gt;1825,O1818&lt;2190),+'PL2'!$S$2+1,0))))))</f>
        <v>0</v>
      </c>
      <c r="N1818" s="70">
        <f t="shared" si="95"/>
        <v>-1</v>
      </c>
      <c r="O1818" s="19" t="str">
        <f>IF(A1818&gt;'PL2'!$C$2+553,IF(A1818='PL2'!$C$2+554,1,O1817+1), "")</f>
        <v/>
      </c>
    </row>
    <row r="1819" spans="1:15" x14ac:dyDescent="0.55000000000000004">
      <c r="A1819">
        <v>1817</v>
      </c>
      <c r="B1819" s="2">
        <v>41639</v>
      </c>
      <c r="C1819">
        <v>5.7900000363588333E-2</v>
      </c>
      <c r="D1819">
        <v>11388.599609375</v>
      </c>
      <c r="E1819">
        <v>4610.990234375</v>
      </c>
      <c r="F1819" s="20">
        <f t="shared" si="96"/>
        <v>2.3442420087105533E-2</v>
      </c>
      <c r="G1819">
        <v>757.4949951171875</v>
      </c>
      <c r="H1819">
        <v>17.757499694824219</v>
      </c>
      <c r="I1819" s="19">
        <f t="shared" si="97"/>
        <v>3492802.0250732899</v>
      </c>
      <c r="K1819" s="70">
        <f t="shared" si="94"/>
        <v>-1</v>
      </c>
      <c r="L1819" s="3">
        <f>IF(AND(O1819&gt;0,O1819&lt;366),+'PL2'!$N$3+1,IF(AND(O1819&gt;365,O1819&lt;731),+'PL2'!$O$3+1,IF(AND(O1819&gt;730,O1819&lt;1096),+'PL2'!$P$3+1,IF(AND(O1819&gt;1095,O1819&lt;1461),+'PL2'!$Q$3+1,IF(AND(O1819&gt;1460,O1819&lt;3000),+'PL2'!$R$3+1,0)))))</f>
        <v>0</v>
      </c>
      <c r="M1819" s="3">
        <f>IF(AND(O1819&gt;0,O1819&lt;366),+'PL2'!$N$2+1,IF(AND(O1819&gt;365,O1819&lt;731),+'PL2'!$O$2+1,IF(AND(O1819&gt;730,O1819&lt;1096),+'PL2'!$P$2+1,IF(AND(O1819&gt;1095,O1819&lt;1461),+'PL2'!$Q$2+1,IF(AND(O1819&gt;1460,O1819&lt;1826),+'PL2'!$R$2+1,IF(AND(O1819&gt;1825,O1819&lt;2190),+'PL2'!$S$2+1,0))))))</f>
        <v>0</v>
      </c>
      <c r="N1819" s="70">
        <f t="shared" si="95"/>
        <v>-1</v>
      </c>
      <c r="O1819" s="19" t="str">
        <f>IF(A1819&gt;'PL2'!$C$2+553,IF(A1819='PL2'!$C$2+554,1,O1818+1), "")</f>
        <v/>
      </c>
    </row>
    <row r="1820" spans="1:15" x14ac:dyDescent="0.55000000000000004">
      <c r="A1820">
        <v>1818</v>
      </c>
      <c r="B1820" s="2">
        <v>41640</v>
      </c>
      <c r="C1820">
        <v>5.7900000363588333E-2</v>
      </c>
      <c r="D1820">
        <v>11740.7998046875</v>
      </c>
      <c r="E1820">
        <v>5134.3701171875</v>
      </c>
      <c r="F1820" s="20">
        <f t="shared" si="96"/>
        <v>2.5320253866628797E-2</v>
      </c>
      <c r="G1820">
        <v>770.43597412109375</v>
      </c>
      <c r="H1820">
        <v>19.507600784301761</v>
      </c>
      <c r="I1820" s="19">
        <f t="shared" si="97"/>
        <v>3955703.4427335858</v>
      </c>
      <c r="K1820" s="70">
        <f t="shared" si="94"/>
        <v>-1</v>
      </c>
      <c r="L1820" s="3">
        <f>IF(AND(O1820&gt;0,O1820&lt;366),+'PL2'!$N$3+1,IF(AND(O1820&gt;365,O1820&lt;731),+'PL2'!$O$3+1,IF(AND(O1820&gt;730,O1820&lt;1096),+'PL2'!$P$3+1,IF(AND(O1820&gt;1095,O1820&lt;1461),+'PL2'!$Q$3+1,IF(AND(O1820&gt;1460,O1820&lt;3000),+'PL2'!$R$3+1,0)))))</f>
        <v>0</v>
      </c>
      <c r="M1820" s="3">
        <f>IF(AND(O1820&gt;0,O1820&lt;366),+'PL2'!$N$2+1,IF(AND(O1820&gt;365,O1820&lt;731),+'PL2'!$O$2+1,IF(AND(O1820&gt;730,O1820&lt;1096),+'PL2'!$P$2+1,IF(AND(O1820&gt;1095,O1820&lt;1461),+'PL2'!$Q$2+1,IF(AND(O1820&gt;1460,O1820&lt;1826),+'PL2'!$R$2+1,IF(AND(O1820&gt;1825,O1820&lt;2190),+'PL2'!$S$2+1,0))))))</f>
        <v>0</v>
      </c>
      <c r="N1820" s="70">
        <f t="shared" si="95"/>
        <v>-1</v>
      </c>
      <c r="O1820" s="19" t="str">
        <f>IF(A1820&gt;'PL2'!$C$2+553,IF(A1820='PL2'!$C$2+554,1,O1819+1), "")</f>
        <v/>
      </c>
    </row>
    <row r="1821" spans="1:15" x14ac:dyDescent="0.55000000000000004">
      <c r="A1821">
        <v>1819</v>
      </c>
      <c r="B1821" s="2">
        <v>41641</v>
      </c>
      <c r="C1821">
        <v>5.7999998331069953E-2</v>
      </c>
      <c r="D1821">
        <v>11740.7998046875</v>
      </c>
      <c r="E1821">
        <v>3363.81005859375</v>
      </c>
      <c r="F1821" s="20">
        <f t="shared" si="96"/>
        <v>1.661734984243407E-2</v>
      </c>
      <c r="G1821">
        <v>808.04901123046875</v>
      </c>
      <c r="H1821">
        <v>13.42759990692139</v>
      </c>
      <c r="I1821" s="19">
        <f t="shared" si="97"/>
        <v>2718123.3918137848</v>
      </c>
      <c r="K1821" s="70">
        <f t="shared" si="94"/>
        <v>-1</v>
      </c>
      <c r="L1821" s="3">
        <f>IF(AND(O1821&gt;0,O1821&lt;366),+'PL2'!$N$3+1,IF(AND(O1821&gt;365,O1821&lt;731),+'PL2'!$O$3+1,IF(AND(O1821&gt;730,O1821&lt;1096),+'PL2'!$P$3+1,IF(AND(O1821&gt;1095,O1821&lt;1461),+'PL2'!$Q$3+1,IF(AND(O1821&gt;1460,O1821&lt;3000),+'PL2'!$R$3+1,0)))))</f>
        <v>0</v>
      </c>
      <c r="M1821" s="3">
        <f>IF(AND(O1821&gt;0,O1821&lt;366),+'PL2'!$N$2+1,IF(AND(O1821&gt;365,O1821&lt;731),+'PL2'!$O$2+1,IF(AND(O1821&gt;730,O1821&lt;1096),+'PL2'!$P$2+1,IF(AND(O1821&gt;1095,O1821&lt;1461),+'PL2'!$Q$2+1,IF(AND(O1821&gt;1460,O1821&lt;1826),+'PL2'!$R$2+1,IF(AND(O1821&gt;1825,O1821&lt;2190),+'PL2'!$S$2+1,0))))))</f>
        <v>0</v>
      </c>
      <c r="N1821" s="70">
        <f t="shared" si="95"/>
        <v>-1</v>
      </c>
      <c r="O1821" s="19" t="str">
        <f>IF(A1821&gt;'PL2'!$C$2+553,IF(A1821='PL2'!$C$2+554,1,O1820+1), "")</f>
        <v/>
      </c>
    </row>
    <row r="1822" spans="1:15" x14ac:dyDescent="0.55000000000000004">
      <c r="A1822">
        <v>1820</v>
      </c>
      <c r="B1822" s="2">
        <v>41642</v>
      </c>
      <c r="C1822">
        <v>5.7999998331069953E-2</v>
      </c>
      <c r="D1822">
        <v>11493.599609375</v>
      </c>
      <c r="E1822">
        <v>4038.820068359375</v>
      </c>
      <c r="F1822" s="20">
        <f t="shared" si="96"/>
        <v>2.038104381444289E-2</v>
      </c>
      <c r="G1822">
        <v>830.02398681640625</v>
      </c>
      <c r="H1822">
        <v>16.916799545288089</v>
      </c>
      <c r="I1822" s="19">
        <f t="shared" si="97"/>
        <v>3352317.5351737589</v>
      </c>
      <c r="K1822" s="70">
        <f t="shared" si="94"/>
        <v>-1</v>
      </c>
      <c r="L1822" s="3">
        <f>IF(AND(O1822&gt;0,O1822&lt;366),+'PL2'!$N$3+1,IF(AND(O1822&gt;365,O1822&lt;731),+'PL2'!$O$3+1,IF(AND(O1822&gt;730,O1822&lt;1096),+'PL2'!$P$3+1,IF(AND(O1822&gt;1095,O1822&lt;1461),+'PL2'!$Q$3+1,IF(AND(O1822&gt;1460,O1822&lt;3000),+'PL2'!$R$3+1,0)))))</f>
        <v>0</v>
      </c>
      <c r="M1822" s="3">
        <f>IF(AND(O1822&gt;0,O1822&lt;366),+'PL2'!$N$2+1,IF(AND(O1822&gt;365,O1822&lt;731),+'PL2'!$O$2+1,IF(AND(O1822&gt;730,O1822&lt;1096),+'PL2'!$P$2+1,IF(AND(O1822&gt;1095,O1822&lt;1461),+'PL2'!$Q$2+1,IF(AND(O1822&gt;1460,O1822&lt;1826),+'PL2'!$R$2+1,IF(AND(O1822&gt;1825,O1822&lt;2190),+'PL2'!$S$2+1,0))))))</f>
        <v>0</v>
      </c>
      <c r="N1822" s="70">
        <f t="shared" si="95"/>
        <v>-1</v>
      </c>
      <c r="O1822" s="19" t="str">
        <f>IF(A1822&gt;'PL2'!$C$2+553,IF(A1822='PL2'!$C$2+554,1,O1821+1), "")</f>
        <v/>
      </c>
    </row>
    <row r="1823" spans="1:15" x14ac:dyDescent="0.55000000000000004">
      <c r="A1823">
        <v>1821</v>
      </c>
      <c r="B1823" s="2">
        <v>41643</v>
      </c>
      <c r="C1823">
        <v>5.7999998331069953E-2</v>
      </c>
      <c r="D1823">
        <v>11493.599609375</v>
      </c>
      <c r="E1823">
        <v>3537.2900390625</v>
      </c>
      <c r="F1823" s="20">
        <f t="shared" si="96"/>
        <v>1.7850179520329724E-2</v>
      </c>
      <c r="G1823">
        <v>858.98297119140625</v>
      </c>
      <c r="H1823">
        <v>15.333000183105471</v>
      </c>
      <c r="I1823" s="19">
        <f t="shared" si="97"/>
        <v>3038471.9077196717</v>
      </c>
      <c r="K1823" s="70">
        <f t="shared" si="94"/>
        <v>-1</v>
      </c>
      <c r="L1823" s="3">
        <f>IF(AND(O1823&gt;0,O1823&lt;366),+'PL2'!$N$3+1,IF(AND(O1823&gt;365,O1823&lt;731),+'PL2'!$O$3+1,IF(AND(O1823&gt;730,O1823&lt;1096),+'PL2'!$P$3+1,IF(AND(O1823&gt;1095,O1823&lt;1461),+'PL2'!$Q$3+1,IF(AND(O1823&gt;1460,O1823&lt;3000),+'PL2'!$R$3+1,0)))))</f>
        <v>0</v>
      </c>
      <c r="M1823" s="3">
        <f>IF(AND(O1823&gt;0,O1823&lt;366),+'PL2'!$N$2+1,IF(AND(O1823&gt;365,O1823&lt;731),+'PL2'!$O$2+1,IF(AND(O1823&gt;730,O1823&lt;1096),+'PL2'!$P$2+1,IF(AND(O1823&gt;1095,O1823&lt;1461),+'PL2'!$Q$2+1,IF(AND(O1823&gt;1460,O1823&lt;1826),+'PL2'!$R$2+1,IF(AND(O1823&gt;1825,O1823&lt;2190),+'PL2'!$S$2+1,0))))))</f>
        <v>0</v>
      </c>
      <c r="N1823" s="70">
        <f t="shared" si="95"/>
        <v>-1</v>
      </c>
      <c r="O1823" s="19" t="str">
        <f>IF(A1823&gt;'PL2'!$C$2+553,IF(A1823='PL2'!$C$2+554,1,O1822+1), "")</f>
        <v/>
      </c>
    </row>
    <row r="1824" spans="1:15" x14ac:dyDescent="0.55000000000000004">
      <c r="A1824">
        <v>1822</v>
      </c>
      <c r="B1824" s="2">
        <v>41644</v>
      </c>
      <c r="C1824">
        <v>5.8100000023841858E-2</v>
      </c>
      <c r="D1824">
        <v>12692.400390625</v>
      </c>
      <c r="E1824">
        <v>4838.93994140625</v>
      </c>
      <c r="F1824" s="20">
        <f t="shared" si="96"/>
        <v>2.2150452401322997E-2</v>
      </c>
      <c r="G1824">
        <v>940.09698486328125</v>
      </c>
      <c r="H1824">
        <v>20.823600769042969</v>
      </c>
      <c r="I1824" s="19">
        <f t="shared" si="97"/>
        <v>4549072.8488505185</v>
      </c>
      <c r="K1824" s="70">
        <f t="shared" si="94"/>
        <v>-1</v>
      </c>
      <c r="L1824" s="3">
        <f>IF(AND(O1824&gt;0,O1824&lt;366),+'PL2'!$N$3+1,IF(AND(O1824&gt;365,O1824&lt;731),+'PL2'!$O$3+1,IF(AND(O1824&gt;730,O1824&lt;1096),+'PL2'!$P$3+1,IF(AND(O1824&gt;1095,O1824&lt;1461),+'PL2'!$Q$3+1,IF(AND(O1824&gt;1460,O1824&lt;3000),+'PL2'!$R$3+1,0)))))</f>
        <v>0</v>
      </c>
      <c r="M1824" s="3">
        <f>IF(AND(O1824&gt;0,O1824&lt;366),+'PL2'!$N$2+1,IF(AND(O1824&gt;365,O1824&lt;731),+'PL2'!$O$2+1,IF(AND(O1824&gt;730,O1824&lt;1096),+'PL2'!$P$2+1,IF(AND(O1824&gt;1095,O1824&lt;1461),+'PL2'!$Q$2+1,IF(AND(O1824&gt;1460,O1824&lt;1826),+'PL2'!$R$2+1,IF(AND(O1824&gt;1825,O1824&lt;2190),+'PL2'!$S$2+1,0))))))</f>
        <v>0</v>
      </c>
      <c r="N1824" s="70">
        <f t="shared" si="95"/>
        <v>-1</v>
      </c>
      <c r="O1824" s="19" t="str">
        <f>IF(A1824&gt;'PL2'!$C$2+553,IF(A1824='PL2'!$C$2+554,1,O1823+1), "")</f>
        <v/>
      </c>
    </row>
    <row r="1825" spans="1:15" x14ac:dyDescent="0.55000000000000004">
      <c r="A1825">
        <v>1823</v>
      </c>
      <c r="B1825" s="2">
        <v>41645</v>
      </c>
      <c r="C1825">
        <v>5.8100000023841858E-2</v>
      </c>
      <c r="D1825">
        <v>12692.400390625</v>
      </c>
      <c r="E1825">
        <v>4679.509765625</v>
      </c>
      <c r="F1825" s="20">
        <f t="shared" si="96"/>
        <v>2.1420654023426439E-2</v>
      </c>
      <c r="G1825">
        <v>951.385986328125</v>
      </c>
      <c r="H1825">
        <v>20.379299163818359</v>
      </c>
      <c r="I1825" s="19">
        <f t="shared" si="97"/>
        <v>4452020.0139012337</v>
      </c>
      <c r="K1825" s="70">
        <f t="shared" si="94"/>
        <v>-1</v>
      </c>
      <c r="L1825" s="3">
        <f>IF(AND(O1825&gt;0,O1825&lt;366),+'PL2'!$N$3+1,IF(AND(O1825&gt;365,O1825&lt;731),+'PL2'!$O$3+1,IF(AND(O1825&gt;730,O1825&lt;1096),+'PL2'!$P$3+1,IF(AND(O1825&gt;1095,O1825&lt;1461),+'PL2'!$Q$3+1,IF(AND(O1825&gt;1460,O1825&lt;3000),+'PL2'!$R$3+1,0)))))</f>
        <v>0</v>
      </c>
      <c r="M1825" s="3">
        <f>IF(AND(O1825&gt;0,O1825&lt;366),+'PL2'!$N$2+1,IF(AND(O1825&gt;365,O1825&lt;731),+'PL2'!$O$2+1,IF(AND(O1825&gt;730,O1825&lt;1096),+'PL2'!$P$2+1,IF(AND(O1825&gt;1095,O1825&lt;1461),+'PL2'!$Q$2+1,IF(AND(O1825&gt;1460,O1825&lt;1826),+'PL2'!$R$2+1,IF(AND(O1825&gt;1825,O1825&lt;2190),+'PL2'!$S$2+1,0))))))</f>
        <v>0</v>
      </c>
      <c r="N1825" s="70">
        <f t="shared" si="95"/>
        <v>-1</v>
      </c>
      <c r="O1825" s="19" t="str">
        <f>IF(A1825&gt;'PL2'!$C$2+553,IF(A1825='PL2'!$C$2+554,1,O1824+1), "")</f>
        <v/>
      </c>
    </row>
    <row r="1826" spans="1:15" x14ac:dyDescent="0.55000000000000004">
      <c r="A1826">
        <v>1824</v>
      </c>
      <c r="B1826" s="2">
        <v>41646</v>
      </c>
      <c r="C1826">
        <v>5.8100000023841858E-2</v>
      </c>
      <c r="D1826">
        <v>13185.900390625</v>
      </c>
      <c r="E1826">
        <v>4440.52978515625</v>
      </c>
      <c r="F1826" s="20">
        <f t="shared" si="96"/>
        <v>1.9565958560317918E-2</v>
      </c>
      <c r="G1826">
        <v>810.5830078125</v>
      </c>
      <c r="H1826">
        <v>15.859800338745121</v>
      </c>
      <c r="I1826" s="19">
        <f t="shared" si="97"/>
        <v>3599417.9895329475</v>
      </c>
      <c r="K1826" s="70">
        <f t="shared" si="94"/>
        <v>-1</v>
      </c>
      <c r="L1826" s="3">
        <f>IF(AND(O1826&gt;0,O1826&lt;366),+'PL2'!$N$3+1,IF(AND(O1826&gt;365,O1826&lt;731),+'PL2'!$O$3+1,IF(AND(O1826&gt;730,O1826&lt;1096),+'PL2'!$P$3+1,IF(AND(O1826&gt;1095,O1826&lt;1461),+'PL2'!$Q$3+1,IF(AND(O1826&gt;1460,O1826&lt;3000),+'PL2'!$R$3+1,0)))))</f>
        <v>0</v>
      </c>
      <c r="M1826" s="3">
        <f>IF(AND(O1826&gt;0,O1826&lt;366),+'PL2'!$N$2+1,IF(AND(O1826&gt;365,O1826&lt;731),+'PL2'!$O$2+1,IF(AND(O1826&gt;730,O1826&lt;1096),+'PL2'!$P$2+1,IF(AND(O1826&gt;1095,O1826&lt;1461),+'PL2'!$Q$2+1,IF(AND(O1826&gt;1460,O1826&lt;1826),+'PL2'!$R$2+1,IF(AND(O1826&gt;1825,O1826&lt;2190),+'PL2'!$S$2+1,0))))))</f>
        <v>0</v>
      </c>
      <c r="N1826" s="70">
        <f t="shared" si="95"/>
        <v>-1</v>
      </c>
      <c r="O1826" s="19" t="str">
        <f>IF(A1826&gt;'PL2'!$C$2+553,IF(A1826='PL2'!$C$2+554,1,O1825+1), "")</f>
        <v/>
      </c>
    </row>
    <row r="1827" spans="1:15" x14ac:dyDescent="0.55000000000000004">
      <c r="A1827">
        <v>1825</v>
      </c>
      <c r="B1827" s="2">
        <v>41647</v>
      </c>
      <c r="C1827">
        <v>5.820000171661377E-2</v>
      </c>
      <c r="D1827">
        <v>13185.900390625</v>
      </c>
      <c r="E1827">
        <v>4839.1201171875</v>
      </c>
      <c r="F1827" s="20">
        <f t="shared" si="96"/>
        <v>2.1358935740744163E-2</v>
      </c>
      <c r="G1827">
        <v>859.947998046875</v>
      </c>
      <c r="H1827">
        <v>18.367599487304691</v>
      </c>
      <c r="I1827" s="19">
        <f t="shared" si="97"/>
        <v>4161391.6570837498</v>
      </c>
      <c r="K1827" s="70">
        <f t="shared" si="94"/>
        <v>-1</v>
      </c>
      <c r="L1827" s="3">
        <f>IF(AND(O1827&gt;0,O1827&lt;366),+'PL2'!$N$3+1,IF(AND(O1827&gt;365,O1827&lt;731),+'PL2'!$O$3+1,IF(AND(O1827&gt;730,O1827&lt;1096),+'PL2'!$P$3+1,IF(AND(O1827&gt;1095,O1827&lt;1461),+'PL2'!$Q$3+1,IF(AND(O1827&gt;1460,O1827&lt;3000),+'PL2'!$R$3+1,0)))))</f>
        <v>0</v>
      </c>
      <c r="M1827" s="3">
        <f>IF(AND(O1827&gt;0,O1827&lt;366),+'PL2'!$N$2+1,IF(AND(O1827&gt;365,O1827&lt;731),+'PL2'!$O$2+1,IF(AND(O1827&gt;730,O1827&lt;1096),+'PL2'!$P$2+1,IF(AND(O1827&gt;1095,O1827&lt;1461),+'PL2'!$Q$2+1,IF(AND(O1827&gt;1460,O1827&lt;1826),+'PL2'!$R$2+1,IF(AND(O1827&gt;1825,O1827&lt;2190),+'PL2'!$S$2+1,0))))))</f>
        <v>0</v>
      </c>
      <c r="N1827" s="70">
        <f t="shared" si="95"/>
        <v>-1</v>
      </c>
      <c r="O1827" s="19" t="str">
        <f>IF(A1827&gt;'PL2'!$C$2+553,IF(A1827='PL2'!$C$2+554,1,O1826+1), "")</f>
        <v/>
      </c>
    </row>
    <row r="1828" spans="1:15" x14ac:dyDescent="0.55000000000000004">
      <c r="A1828">
        <v>1826</v>
      </c>
      <c r="B1828" s="2">
        <v>41648</v>
      </c>
      <c r="C1828">
        <v>5.820000171661377E-2</v>
      </c>
      <c r="D1828">
        <v>12762.900390625</v>
      </c>
      <c r="E1828">
        <v>5187.81005859375</v>
      </c>
      <c r="F1828" s="20">
        <f t="shared" si="96"/>
        <v>2.3656891856447128E-2</v>
      </c>
      <c r="G1828">
        <v>860.89501953125</v>
      </c>
      <c r="H1828">
        <v>20.3661003112793</v>
      </c>
      <c r="I1828" s="19">
        <f t="shared" si="97"/>
        <v>4466159.8417174816</v>
      </c>
      <c r="K1828" s="70">
        <f t="shared" si="94"/>
        <v>-1</v>
      </c>
      <c r="L1828" s="3">
        <f>IF(AND(O1828&gt;0,O1828&lt;366),+'PL2'!$N$3+1,IF(AND(O1828&gt;365,O1828&lt;731),+'PL2'!$O$3+1,IF(AND(O1828&gt;730,O1828&lt;1096),+'PL2'!$P$3+1,IF(AND(O1828&gt;1095,O1828&lt;1461),+'PL2'!$Q$3+1,IF(AND(O1828&gt;1460,O1828&lt;3000),+'PL2'!$R$3+1,0)))))</f>
        <v>0</v>
      </c>
      <c r="M1828" s="3">
        <f>IF(AND(O1828&gt;0,O1828&lt;366),+'PL2'!$N$2+1,IF(AND(O1828&gt;365,O1828&lt;731),+'PL2'!$O$2+1,IF(AND(O1828&gt;730,O1828&lt;1096),+'PL2'!$P$2+1,IF(AND(O1828&gt;1095,O1828&lt;1461),+'PL2'!$Q$2+1,IF(AND(O1828&gt;1460,O1828&lt;1826),+'PL2'!$R$2+1,IF(AND(O1828&gt;1825,O1828&lt;2190),+'PL2'!$S$2+1,0))))))</f>
        <v>0</v>
      </c>
      <c r="N1828" s="70">
        <f t="shared" si="95"/>
        <v>-1</v>
      </c>
      <c r="O1828" s="19" t="str">
        <f>IF(A1828&gt;'PL2'!$C$2+553,IF(A1828='PL2'!$C$2+554,1,O1827+1), "")</f>
        <v/>
      </c>
    </row>
    <row r="1829" spans="1:15" x14ac:dyDescent="0.55000000000000004">
      <c r="A1829">
        <v>1827</v>
      </c>
      <c r="B1829" s="2">
        <v>41649</v>
      </c>
      <c r="C1829">
        <v>5.820000171661377E-2</v>
      </c>
      <c r="D1829">
        <v>12762.900390625</v>
      </c>
      <c r="E1829">
        <v>4687.5400390625</v>
      </c>
      <c r="F1829" s="20">
        <f t="shared" si="96"/>
        <v>2.137561447400543E-2</v>
      </c>
      <c r="G1829">
        <v>884.6669921875</v>
      </c>
      <c r="H1829">
        <v>18.910299301147461</v>
      </c>
      <c r="I1829" s="19">
        <f t="shared" si="97"/>
        <v>4146911.9471158981</v>
      </c>
      <c r="K1829" s="70">
        <f t="shared" si="94"/>
        <v>-1</v>
      </c>
      <c r="L1829" s="3">
        <f>IF(AND(O1829&gt;0,O1829&lt;366),+'PL2'!$N$3+1,IF(AND(O1829&gt;365,O1829&lt;731),+'PL2'!$O$3+1,IF(AND(O1829&gt;730,O1829&lt;1096),+'PL2'!$P$3+1,IF(AND(O1829&gt;1095,O1829&lt;1461),+'PL2'!$Q$3+1,IF(AND(O1829&gt;1460,O1829&lt;3000),+'PL2'!$R$3+1,0)))))</f>
        <v>0</v>
      </c>
      <c r="M1829" s="3">
        <f>IF(AND(O1829&gt;0,O1829&lt;366),+'PL2'!$N$2+1,IF(AND(O1829&gt;365,O1829&lt;731),+'PL2'!$O$2+1,IF(AND(O1829&gt;730,O1829&lt;1096),+'PL2'!$P$2+1,IF(AND(O1829&gt;1095,O1829&lt;1461),+'PL2'!$Q$2+1,IF(AND(O1829&gt;1460,O1829&lt;1826),+'PL2'!$R$2+1,IF(AND(O1829&gt;1825,O1829&lt;2190),+'PL2'!$S$2+1,0))))))</f>
        <v>0</v>
      </c>
      <c r="N1829" s="70">
        <f t="shared" si="95"/>
        <v>-1</v>
      </c>
      <c r="O1829" s="19" t="str">
        <f>IF(A1829&gt;'PL2'!$C$2+553,IF(A1829='PL2'!$C$2+554,1,O1828+1), "")</f>
        <v/>
      </c>
    </row>
    <row r="1830" spans="1:15" x14ac:dyDescent="0.55000000000000004">
      <c r="A1830">
        <v>1828</v>
      </c>
      <c r="B1830" s="2">
        <v>41650</v>
      </c>
      <c r="C1830">
        <v>5.8299999684095383E-2</v>
      </c>
      <c r="D1830">
        <v>14596.2001953125</v>
      </c>
      <c r="E1830">
        <v>5262.25</v>
      </c>
      <c r="F1830" s="20">
        <f t="shared" si="96"/>
        <v>2.1018427346327768E-2</v>
      </c>
      <c r="G1830">
        <v>930.905029296875</v>
      </c>
      <c r="H1830">
        <v>19.56620025634766</v>
      </c>
      <c r="I1830" s="19">
        <f t="shared" si="97"/>
        <v>4898654.9904174805</v>
      </c>
      <c r="K1830" s="70">
        <f t="shared" si="94"/>
        <v>-1</v>
      </c>
      <c r="L1830" s="3">
        <f>IF(AND(O1830&gt;0,O1830&lt;366),+'PL2'!$N$3+1,IF(AND(O1830&gt;365,O1830&lt;731),+'PL2'!$O$3+1,IF(AND(O1830&gt;730,O1830&lt;1096),+'PL2'!$P$3+1,IF(AND(O1830&gt;1095,O1830&lt;1461),+'PL2'!$Q$3+1,IF(AND(O1830&gt;1460,O1830&lt;3000),+'PL2'!$R$3+1,0)))))</f>
        <v>0</v>
      </c>
      <c r="M1830" s="3">
        <f>IF(AND(O1830&gt;0,O1830&lt;366),+'PL2'!$N$2+1,IF(AND(O1830&gt;365,O1830&lt;731),+'PL2'!$O$2+1,IF(AND(O1830&gt;730,O1830&lt;1096),+'PL2'!$P$2+1,IF(AND(O1830&gt;1095,O1830&lt;1461),+'PL2'!$Q$2+1,IF(AND(O1830&gt;1460,O1830&lt;1826),+'PL2'!$R$2+1,IF(AND(O1830&gt;1825,O1830&lt;2190),+'PL2'!$S$2+1,0))))))</f>
        <v>0</v>
      </c>
      <c r="N1830" s="70">
        <f t="shared" si="95"/>
        <v>-1</v>
      </c>
      <c r="O1830" s="19" t="str">
        <f>IF(A1830&gt;'PL2'!$C$2+553,IF(A1830='PL2'!$C$2+554,1,O1829+1), "")</f>
        <v/>
      </c>
    </row>
    <row r="1831" spans="1:15" x14ac:dyDescent="0.55000000000000004">
      <c r="A1831">
        <v>1829</v>
      </c>
      <c r="B1831" s="2">
        <v>41651</v>
      </c>
      <c r="C1831">
        <v>5.8299999684095383E-2</v>
      </c>
      <c r="D1831">
        <v>14596.2001953125</v>
      </c>
      <c r="E1831">
        <v>5186.7998046875</v>
      </c>
      <c r="F1831" s="20">
        <f t="shared" si="96"/>
        <v>2.0717064916104571E-2</v>
      </c>
      <c r="G1831">
        <v>873.26300048828125</v>
      </c>
      <c r="H1831">
        <v>18.091400146484379</v>
      </c>
      <c r="I1831" s="19">
        <f t="shared" si="97"/>
        <v>4529440.3603734374</v>
      </c>
      <c r="K1831" s="70">
        <f t="shared" si="94"/>
        <v>-1</v>
      </c>
      <c r="L1831" s="3">
        <f>IF(AND(O1831&gt;0,O1831&lt;366),+'PL2'!$N$3+1,IF(AND(O1831&gt;365,O1831&lt;731),+'PL2'!$O$3+1,IF(AND(O1831&gt;730,O1831&lt;1096),+'PL2'!$P$3+1,IF(AND(O1831&gt;1095,O1831&lt;1461),+'PL2'!$Q$3+1,IF(AND(O1831&gt;1460,O1831&lt;3000),+'PL2'!$R$3+1,0)))))</f>
        <v>0</v>
      </c>
      <c r="M1831" s="3">
        <f>IF(AND(O1831&gt;0,O1831&lt;366),+'PL2'!$N$2+1,IF(AND(O1831&gt;365,O1831&lt;731),+'PL2'!$O$2+1,IF(AND(O1831&gt;730,O1831&lt;1096),+'PL2'!$P$2+1,IF(AND(O1831&gt;1095,O1831&lt;1461),+'PL2'!$Q$2+1,IF(AND(O1831&gt;1460,O1831&lt;1826),+'PL2'!$R$2+1,IF(AND(O1831&gt;1825,O1831&lt;2190),+'PL2'!$S$2+1,0))))))</f>
        <v>0</v>
      </c>
      <c r="N1831" s="70">
        <f t="shared" si="95"/>
        <v>-1</v>
      </c>
      <c r="O1831" s="19" t="str">
        <f>IF(A1831&gt;'PL2'!$C$2+553,IF(A1831='PL2'!$C$2+554,1,O1830+1), "")</f>
        <v/>
      </c>
    </row>
    <row r="1832" spans="1:15" x14ac:dyDescent="0.55000000000000004">
      <c r="A1832">
        <v>1830</v>
      </c>
      <c r="B1832" s="2">
        <v>41652</v>
      </c>
      <c r="C1832">
        <v>5.8299999684095383E-2</v>
      </c>
      <c r="D1832">
        <v>18058.599609375</v>
      </c>
      <c r="E1832">
        <v>4236.990234375</v>
      </c>
      <c r="F1832" s="20">
        <f t="shared" si="96"/>
        <v>1.3678609342295886E-2</v>
      </c>
      <c r="G1832">
        <v>857.95599365234375</v>
      </c>
      <c r="H1832">
        <v>11.73560047149658</v>
      </c>
      <c r="I1832" s="19">
        <f t="shared" si="97"/>
        <v>3635151.16662848</v>
      </c>
      <c r="K1832" s="70">
        <f t="shared" si="94"/>
        <v>-1</v>
      </c>
      <c r="L1832" s="3">
        <f>IF(AND(O1832&gt;0,O1832&lt;366),+'PL2'!$N$3+1,IF(AND(O1832&gt;365,O1832&lt;731),+'PL2'!$O$3+1,IF(AND(O1832&gt;730,O1832&lt;1096),+'PL2'!$P$3+1,IF(AND(O1832&gt;1095,O1832&lt;1461),+'PL2'!$Q$3+1,IF(AND(O1832&gt;1460,O1832&lt;3000),+'PL2'!$R$3+1,0)))))</f>
        <v>0</v>
      </c>
      <c r="M1832" s="3">
        <f>IF(AND(O1832&gt;0,O1832&lt;366),+'PL2'!$N$2+1,IF(AND(O1832&gt;365,O1832&lt;731),+'PL2'!$O$2+1,IF(AND(O1832&gt;730,O1832&lt;1096),+'PL2'!$P$2+1,IF(AND(O1832&gt;1095,O1832&lt;1461),+'PL2'!$Q$2+1,IF(AND(O1832&gt;1460,O1832&lt;1826),+'PL2'!$R$2+1,IF(AND(O1832&gt;1825,O1832&lt;2190),+'PL2'!$S$2+1,0))))))</f>
        <v>0</v>
      </c>
      <c r="N1832" s="70">
        <f t="shared" si="95"/>
        <v>-1</v>
      </c>
      <c r="O1832" s="19" t="str">
        <f>IF(A1832&gt;'PL2'!$C$2+553,IF(A1832='PL2'!$C$2+554,1,O1831+1), "")</f>
        <v/>
      </c>
    </row>
    <row r="1833" spans="1:15" x14ac:dyDescent="0.55000000000000004">
      <c r="A1833">
        <v>1831</v>
      </c>
      <c r="B1833" s="2">
        <v>41653</v>
      </c>
      <c r="C1833">
        <v>5.8400001376867287E-2</v>
      </c>
      <c r="D1833">
        <v>18058.599609375</v>
      </c>
      <c r="E1833">
        <v>4066.090087890625</v>
      </c>
      <c r="F1833" s="20">
        <f t="shared" si="96"/>
        <v>1.3149395405389206E-2</v>
      </c>
      <c r="G1833">
        <v>851.8280029296875</v>
      </c>
      <c r="H1833">
        <v>11.20100021362305</v>
      </c>
      <c r="I1833" s="19">
        <f t="shared" si="97"/>
        <v>3463609.3993000686</v>
      </c>
      <c r="K1833" s="70">
        <f t="shared" si="94"/>
        <v>-1</v>
      </c>
      <c r="L1833" s="3">
        <f>IF(AND(O1833&gt;0,O1833&lt;366),+'PL2'!$N$3+1,IF(AND(O1833&gt;365,O1833&lt;731),+'PL2'!$O$3+1,IF(AND(O1833&gt;730,O1833&lt;1096),+'PL2'!$P$3+1,IF(AND(O1833&gt;1095,O1833&lt;1461),+'PL2'!$Q$3+1,IF(AND(O1833&gt;1460,O1833&lt;3000),+'PL2'!$R$3+1,0)))))</f>
        <v>0</v>
      </c>
      <c r="M1833" s="3">
        <f>IF(AND(O1833&gt;0,O1833&lt;366),+'PL2'!$N$2+1,IF(AND(O1833&gt;365,O1833&lt;731),+'PL2'!$O$2+1,IF(AND(O1833&gt;730,O1833&lt;1096),+'PL2'!$P$2+1,IF(AND(O1833&gt;1095,O1833&lt;1461),+'PL2'!$Q$2+1,IF(AND(O1833&gt;1460,O1833&lt;1826),+'PL2'!$R$2+1,IF(AND(O1833&gt;1825,O1833&lt;2190),+'PL2'!$S$2+1,0))))))</f>
        <v>0</v>
      </c>
      <c r="N1833" s="70">
        <f t="shared" si="95"/>
        <v>-1</v>
      </c>
      <c r="O1833" s="19" t="str">
        <f>IF(A1833&gt;'PL2'!$C$2+553,IF(A1833='PL2'!$C$2+554,1,O1832+1), "")</f>
        <v/>
      </c>
    </row>
    <row r="1834" spans="1:15" x14ac:dyDescent="0.55000000000000004">
      <c r="A1834">
        <v>1832</v>
      </c>
      <c r="B1834" s="2">
        <v>41654</v>
      </c>
      <c r="C1834">
        <v>5.8400001376867287E-2</v>
      </c>
      <c r="D1834">
        <v>15212</v>
      </c>
      <c r="E1834">
        <v>4616.85009765625</v>
      </c>
      <c r="F1834" s="20">
        <f t="shared" si="96"/>
        <v>1.7724431505384886E-2</v>
      </c>
      <c r="G1834">
        <v>874.7130126953125</v>
      </c>
      <c r="H1834">
        <v>15.503800392150881</v>
      </c>
      <c r="I1834" s="19">
        <f t="shared" si="97"/>
        <v>4038418.8580835462</v>
      </c>
      <c r="K1834" s="70">
        <f t="shared" si="94"/>
        <v>-1</v>
      </c>
      <c r="L1834" s="3">
        <f>IF(AND(O1834&gt;0,O1834&lt;366),+'PL2'!$N$3+1,IF(AND(O1834&gt;365,O1834&lt;731),+'PL2'!$O$3+1,IF(AND(O1834&gt;730,O1834&lt;1096),+'PL2'!$P$3+1,IF(AND(O1834&gt;1095,O1834&lt;1461),+'PL2'!$Q$3+1,IF(AND(O1834&gt;1460,O1834&lt;3000),+'PL2'!$R$3+1,0)))))</f>
        <v>0</v>
      </c>
      <c r="M1834" s="3">
        <f>IF(AND(O1834&gt;0,O1834&lt;366),+'PL2'!$N$2+1,IF(AND(O1834&gt;365,O1834&lt;731),+'PL2'!$O$2+1,IF(AND(O1834&gt;730,O1834&lt;1096),+'PL2'!$P$2+1,IF(AND(O1834&gt;1095,O1834&lt;1461),+'PL2'!$Q$2+1,IF(AND(O1834&gt;1460,O1834&lt;1826),+'PL2'!$R$2+1,IF(AND(O1834&gt;1825,O1834&lt;2190),+'PL2'!$S$2+1,0))))))</f>
        <v>0</v>
      </c>
      <c r="N1834" s="70">
        <f t="shared" si="95"/>
        <v>-1</v>
      </c>
      <c r="O1834" s="19" t="str">
        <f>IF(A1834&gt;'PL2'!$C$2+553,IF(A1834='PL2'!$C$2+554,1,O1833+1), "")</f>
        <v/>
      </c>
    </row>
    <row r="1835" spans="1:15" x14ac:dyDescent="0.55000000000000004">
      <c r="A1835">
        <v>1833</v>
      </c>
      <c r="B1835" s="2">
        <v>41655</v>
      </c>
      <c r="C1835">
        <v>5.8400001376867287E-2</v>
      </c>
      <c r="D1835">
        <v>15212</v>
      </c>
      <c r="E1835">
        <v>4638.25</v>
      </c>
      <c r="F1835" s="20">
        <f t="shared" si="96"/>
        <v>1.7806587324891841E-2</v>
      </c>
      <c r="G1835">
        <v>847.37298583984375</v>
      </c>
      <c r="H1835">
        <v>15.08880043029785</v>
      </c>
      <c r="I1835" s="19">
        <f t="shared" si="97"/>
        <v>3930327.7515716553</v>
      </c>
      <c r="K1835" s="70">
        <f t="shared" si="94"/>
        <v>-1</v>
      </c>
      <c r="L1835" s="3">
        <f>IF(AND(O1835&gt;0,O1835&lt;366),+'PL2'!$N$3+1,IF(AND(O1835&gt;365,O1835&lt;731),+'PL2'!$O$3+1,IF(AND(O1835&gt;730,O1835&lt;1096),+'PL2'!$P$3+1,IF(AND(O1835&gt;1095,O1835&lt;1461),+'PL2'!$Q$3+1,IF(AND(O1835&gt;1460,O1835&lt;3000),+'PL2'!$R$3+1,0)))))</f>
        <v>0</v>
      </c>
      <c r="M1835" s="3">
        <f>IF(AND(O1835&gt;0,O1835&lt;366),+'PL2'!$N$2+1,IF(AND(O1835&gt;365,O1835&lt;731),+'PL2'!$O$2+1,IF(AND(O1835&gt;730,O1835&lt;1096),+'PL2'!$P$2+1,IF(AND(O1835&gt;1095,O1835&lt;1461),+'PL2'!$Q$2+1,IF(AND(O1835&gt;1460,O1835&lt;1826),+'PL2'!$R$2+1,IF(AND(O1835&gt;1825,O1835&lt;2190),+'PL2'!$S$2+1,0))))))</f>
        <v>0</v>
      </c>
      <c r="N1835" s="70">
        <f t="shared" si="95"/>
        <v>-1</v>
      </c>
      <c r="O1835" s="19" t="str">
        <f>IF(A1835&gt;'PL2'!$C$2+553,IF(A1835='PL2'!$C$2+554,1,O1834+1), "")</f>
        <v/>
      </c>
    </row>
    <row r="1836" spans="1:15" x14ac:dyDescent="0.55000000000000004">
      <c r="A1836">
        <v>1834</v>
      </c>
      <c r="B1836" s="2">
        <v>41656</v>
      </c>
      <c r="C1836">
        <v>5.8499999344348907E-2</v>
      </c>
      <c r="D1836">
        <v>13610.7001953125</v>
      </c>
      <c r="E1836">
        <v>3814.669921875</v>
      </c>
      <c r="F1836" s="20">
        <f t="shared" si="96"/>
        <v>1.6395790424173055E-2</v>
      </c>
      <c r="G1836">
        <v>828.22198486328125</v>
      </c>
      <c r="H1836">
        <v>13.57940006256104</v>
      </c>
      <c r="I1836" s="19">
        <f t="shared" si="97"/>
        <v>3159393.4942935705</v>
      </c>
      <c r="K1836" s="70">
        <f t="shared" si="94"/>
        <v>-1</v>
      </c>
      <c r="L1836" s="3">
        <f>IF(AND(O1836&gt;0,O1836&lt;366),+'PL2'!$N$3+1,IF(AND(O1836&gt;365,O1836&lt;731),+'PL2'!$O$3+1,IF(AND(O1836&gt;730,O1836&lt;1096),+'PL2'!$P$3+1,IF(AND(O1836&gt;1095,O1836&lt;1461),+'PL2'!$Q$3+1,IF(AND(O1836&gt;1460,O1836&lt;3000),+'PL2'!$R$3+1,0)))))</f>
        <v>0</v>
      </c>
      <c r="M1836" s="3">
        <f>IF(AND(O1836&gt;0,O1836&lt;366),+'PL2'!$N$2+1,IF(AND(O1836&gt;365,O1836&lt;731),+'PL2'!$O$2+1,IF(AND(O1836&gt;730,O1836&lt;1096),+'PL2'!$P$2+1,IF(AND(O1836&gt;1095,O1836&lt;1461),+'PL2'!$Q$2+1,IF(AND(O1836&gt;1460,O1836&lt;1826),+'PL2'!$R$2+1,IF(AND(O1836&gt;1825,O1836&lt;2190),+'PL2'!$S$2+1,0))))))</f>
        <v>0</v>
      </c>
      <c r="N1836" s="70">
        <f t="shared" si="95"/>
        <v>-1</v>
      </c>
      <c r="O1836" s="19" t="str">
        <f>IF(A1836&gt;'PL2'!$C$2+553,IF(A1836='PL2'!$C$2+554,1,O1835+1), "")</f>
        <v/>
      </c>
    </row>
    <row r="1837" spans="1:15" x14ac:dyDescent="0.55000000000000004">
      <c r="A1837">
        <v>1835</v>
      </c>
      <c r="B1837" s="2">
        <v>41657</v>
      </c>
      <c r="C1837">
        <v>5.8499999344348907E-2</v>
      </c>
      <c r="D1837">
        <v>13610.7001953125</v>
      </c>
      <c r="E1837">
        <v>4362.72021484375</v>
      </c>
      <c r="F1837" s="20">
        <f t="shared" si="96"/>
        <v>1.8751359301546741E-2</v>
      </c>
      <c r="G1837">
        <v>843.75799560546875</v>
      </c>
      <c r="H1837">
        <v>15.82159996032715</v>
      </c>
      <c r="I1837" s="19">
        <f t="shared" si="97"/>
        <v>3681080.0638640225</v>
      </c>
      <c r="K1837" s="70">
        <f t="shared" ref="K1837:K1900" si="98">+L1837^(0.00273972602739726)-1</f>
        <v>-1</v>
      </c>
      <c r="L1837" s="3">
        <f>IF(AND(O1837&gt;0,O1837&lt;366),+'PL2'!$N$3+1,IF(AND(O1837&gt;365,O1837&lt;731),+'PL2'!$O$3+1,IF(AND(O1837&gt;730,O1837&lt;1096),+'PL2'!$P$3+1,IF(AND(O1837&gt;1095,O1837&lt;1461),+'PL2'!$Q$3+1,IF(AND(O1837&gt;1460,O1837&lt;3000),+'PL2'!$R$3+1,0)))))</f>
        <v>0</v>
      </c>
      <c r="M1837" s="3">
        <f>IF(AND(O1837&gt;0,O1837&lt;366),+'PL2'!$N$2+1,IF(AND(O1837&gt;365,O1837&lt;731),+'PL2'!$O$2+1,IF(AND(O1837&gt;730,O1837&lt;1096),+'PL2'!$P$2+1,IF(AND(O1837&gt;1095,O1837&lt;1461),+'PL2'!$Q$2+1,IF(AND(O1837&gt;1460,O1837&lt;1826),+'PL2'!$R$2+1,IF(AND(O1837&gt;1825,O1837&lt;2190),+'PL2'!$S$2+1,0))))))</f>
        <v>0</v>
      </c>
      <c r="N1837" s="70">
        <f t="shared" ref="N1837:N1900" si="99">+M1837^(0.00273972602739726)-1</f>
        <v>-1</v>
      </c>
      <c r="O1837" s="19" t="str">
        <f>IF(A1837&gt;'PL2'!$C$2+553,IF(A1837='PL2'!$C$2+554,1,O1836+1), "")</f>
        <v/>
      </c>
    </row>
    <row r="1838" spans="1:15" x14ac:dyDescent="0.55000000000000004">
      <c r="A1838">
        <v>1836</v>
      </c>
      <c r="B1838" s="2">
        <v>41658</v>
      </c>
      <c r="C1838">
        <v>5.8499999344348907E-2</v>
      </c>
      <c r="D1838">
        <v>16368.400390625</v>
      </c>
      <c r="E1838">
        <v>4236.419921875</v>
      </c>
      <c r="F1838" s="20">
        <f t="shared" si="96"/>
        <v>1.5140793036442283E-2</v>
      </c>
      <c r="G1838">
        <v>878.6810302734375</v>
      </c>
      <c r="H1838">
        <v>13.30389976501465</v>
      </c>
      <c r="I1838" s="19">
        <f t="shared" si="97"/>
        <v>3722461.8216240406</v>
      </c>
      <c r="K1838" s="70">
        <f t="shared" si="98"/>
        <v>-1</v>
      </c>
      <c r="L1838" s="3">
        <f>IF(AND(O1838&gt;0,O1838&lt;366),+'PL2'!$N$3+1,IF(AND(O1838&gt;365,O1838&lt;731),+'PL2'!$O$3+1,IF(AND(O1838&gt;730,O1838&lt;1096),+'PL2'!$P$3+1,IF(AND(O1838&gt;1095,O1838&lt;1461),+'PL2'!$Q$3+1,IF(AND(O1838&gt;1460,O1838&lt;3000),+'PL2'!$R$3+1,0)))))</f>
        <v>0</v>
      </c>
      <c r="M1838" s="3">
        <f>IF(AND(O1838&gt;0,O1838&lt;366),+'PL2'!$N$2+1,IF(AND(O1838&gt;365,O1838&lt;731),+'PL2'!$O$2+1,IF(AND(O1838&gt;730,O1838&lt;1096),+'PL2'!$P$2+1,IF(AND(O1838&gt;1095,O1838&lt;1461),+'PL2'!$Q$2+1,IF(AND(O1838&gt;1460,O1838&lt;1826),+'PL2'!$R$2+1,IF(AND(O1838&gt;1825,O1838&lt;2190),+'PL2'!$S$2+1,0))))))</f>
        <v>0</v>
      </c>
      <c r="N1838" s="70">
        <f t="shared" si="99"/>
        <v>-1</v>
      </c>
      <c r="O1838" s="19" t="str">
        <f>IF(A1838&gt;'PL2'!$C$2+553,IF(A1838='PL2'!$C$2+554,1,O1837+1), "")</f>
        <v/>
      </c>
    </row>
    <row r="1839" spans="1:15" x14ac:dyDescent="0.55000000000000004">
      <c r="A1839">
        <v>1837</v>
      </c>
      <c r="B1839" s="2">
        <v>41659</v>
      </c>
      <c r="C1839">
        <v>5.8600001037120819E-2</v>
      </c>
      <c r="D1839">
        <v>16368.400390625</v>
      </c>
      <c r="E1839">
        <v>4890.27978515625</v>
      </c>
      <c r="F1839" s="20">
        <f t="shared" si="96"/>
        <v>1.7507538528083684E-2</v>
      </c>
      <c r="G1839">
        <v>871.0479736328125</v>
      </c>
      <c r="H1839">
        <v>15.249899864196779</v>
      </c>
      <c r="I1839" s="19">
        <f t="shared" si="97"/>
        <v>4259668.2973578572</v>
      </c>
      <c r="K1839" s="70">
        <f t="shared" si="98"/>
        <v>-1</v>
      </c>
      <c r="L1839" s="3">
        <f>IF(AND(O1839&gt;0,O1839&lt;366),+'PL2'!$N$3+1,IF(AND(O1839&gt;365,O1839&lt;731),+'PL2'!$O$3+1,IF(AND(O1839&gt;730,O1839&lt;1096),+'PL2'!$P$3+1,IF(AND(O1839&gt;1095,O1839&lt;1461),+'PL2'!$Q$3+1,IF(AND(O1839&gt;1460,O1839&lt;3000),+'PL2'!$R$3+1,0)))))</f>
        <v>0</v>
      </c>
      <c r="M1839" s="3">
        <f>IF(AND(O1839&gt;0,O1839&lt;366),+'PL2'!$N$2+1,IF(AND(O1839&gt;365,O1839&lt;731),+'PL2'!$O$2+1,IF(AND(O1839&gt;730,O1839&lt;1096),+'PL2'!$P$2+1,IF(AND(O1839&gt;1095,O1839&lt;1461),+'PL2'!$Q$2+1,IF(AND(O1839&gt;1460,O1839&lt;1826),+'PL2'!$R$2+1,IF(AND(O1839&gt;1825,O1839&lt;2190),+'PL2'!$S$2+1,0))))))</f>
        <v>0</v>
      </c>
      <c r="N1839" s="70">
        <f t="shared" si="99"/>
        <v>-1</v>
      </c>
      <c r="O1839" s="19" t="str">
        <f>IF(A1839&gt;'PL2'!$C$2+553,IF(A1839='PL2'!$C$2+554,1,O1838+1), "")</f>
        <v/>
      </c>
    </row>
    <row r="1840" spans="1:15" x14ac:dyDescent="0.55000000000000004">
      <c r="A1840">
        <v>1838</v>
      </c>
      <c r="B1840" s="2">
        <v>41660</v>
      </c>
      <c r="C1840">
        <v>5.8600001037120819E-2</v>
      </c>
      <c r="D1840">
        <v>15300.900390625</v>
      </c>
      <c r="E1840">
        <v>4165.60009765625</v>
      </c>
      <c r="F1840" s="20">
        <f t="shared" si="96"/>
        <v>1.595358206452031E-2</v>
      </c>
      <c r="G1840">
        <v>874.28900146484375</v>
      </c>
      <c r="H1840">
        <v>13.947999954223629</v>
      </c>
      <c r="I1840" s="19">
        <f t="shared" si="97"/>
        <v>3641938.3498817384</v>
      </c>
      <c r="K1840" s="70">
        <f t="shared" si="98"/>
        <v>-1</v>
      </c>
      <c r="L1840" s="3">
        <f>IF(AND(O1840&gt;0,O1840&lt;366),+'PL2'!$N$3+1,IF(AND(O1840&gt;365,O1840&lt;731),+'PL2'!$O$3+1,IF(AND(O1840&gt;730,O1840&lt;1096),+'PL2'!$P$3+1,IF(AND(O1840&gt;1095,O1840&lt;1461),+'PL2'!$Q$3+1,IF(AND(O1840&gt;1460,O1840&lt;3000),+'PL2'!$R$3+1,0)))))</f>
        <v>0</v>
      </c>
      <c r="M1840" s="3">
        <f>IF(AND(O1840&gt;0,O1840&lt;366),+'PL2'!$N$2+1,IF(AND(O1840&gt;365,O1840&lt;731),+'PL2'!$O$2+1,IF(AND(O1840&gt;730,O1840&lt;1096),+'PL2'!$P$2+1,IF(AND(O1840&gt;1095,O1840&lt;1461),+'PL2'!$Q$2+1,IF(AND(O1840&gt;1460,O1840&lt;1826),+'PL2'!$R$2+1,IF(AND(O1840&gt;1825,O1840&lt;2190),+'PL2'!$S$2+1,0))))))</f>
        <v>0</v>
      </c>
      <c r="N1840" s="70">
        <f t="shared" si="99"/>
        <v>-1</v>
      </c>
      <c r="O1840" s="19" t="str">
        <f>IF(A1840&gt;'PL2'!$C$2+553,IF(A1840='PL2'!$C$2+554,1,O1839+1), "")</f>
        <v/>
      </c>
    </row>
    <row r="1841" spans="1:15" x14ac:dyDescent="0.55000000000000004">
      <c r="A1841">
        <v>1839</v>
      </c>
      <c r="B1841" s="2">
        <v>41661</v>
      </c>
      <c r="C1841">
        <v>5.8600001037120819E-2</v>
      </c>
      <c r="D1841">
        <v>15300.900390625</v>
      </c>
      <c r="E1841">
        <v>4814.77978515625</v>
      </c>
      <c r="F1841" s="20">
        <f t="shared" si="96"/>
        <v>1.8439836427961983E-2</v>
      </c>
      <c r="G1841">
        <v>863.95001220703125</v>
      </c>
      <c r="H1841">
        <v>15.931099891662599</v>
      </c>
      <c r="I1841" s="19">
        <f t="shared" si="97"/>
        <v>4159729.0541599095</v>
      </c>
      <c r="K1841" s="70">
        <f t="shared" si="98"/>
        <v>-1</v>
      </c>
      <c r="L1841" s="3">
        <f>IF(AND(O1841&gt;0,O1841&lt;366),+'PL2'!$N$3+1,IF(AND(O1841&gt;365,O1841&lt;731),+'PL2'!$O$3+1,IF(AND(O1841&gt;730,O1841&lt;1096),+'PL2'!$P$3+1,IF(AND(O1841&gt;1095,O1841&lt;1461),+'PL2'!$Q$3+1,IF(AND(O1841&gt;1460,O1841&lt;3000),+'PL2'!$R$3+1,0)))))</f>
        <v>0</v>
      </c>
      <c r="M1841" s="3">
        <f>IF(AND(O1841&gt;0,O1841&lt;366),+'PL2'!$N$2+1,IF(AND(O1841&gt;365,O1841&lt;731),+'PL2'!$O$2+1,IF(AND(O1841&gt;730,O1841&lt;1096),+'PL2'!$P$2+1,IF(AND(O1841&gt;1095,O1841&lt;1461),+'PL2'!$Q$2+1,IF(AND(O1841&gt;1460,O1841&lt;1826),+'PL2'!$R$2+1,IF(AND(O1841&gt;1825,O1841&lt;2190),+'PL2'!$S$2+1,0))))))</f>
        <v>0</v>
      </c>
      <c r="N1841" s="70">
        <f t="shared" si="99"/>
        <v>-1</v>
      </c>
      <c r="O1841" s="19" t="str">
        <f>IF(A1841&gt;'PL2'!$C$2+553,IF(A1841='PL2'!$C$2+554,1,O1840+1), "")</f>
        <v/>
      </c>
    </row>
    <row r="1842" spans="1:15" x14ac:dyDescent="0.55000000000000004">
      <c r="A1842">
        <v>1840</v>
      </c>
      <c r="B1842" s="2">
        <v>41662</v>
      </c>
      <c r="C1842">
        <v>5.8699999004602432E-2</v>
      </c>
      <c r="D1842">
        <v>15834.7001953125</v>
      </c>
      <c r="E1842">
        <v>4441.7998046875</v>
      </c>
      <c r="F1842" s="20">
        <f t="shared" si="96"/>
        <v>1.6465966573272019E-2</v>
      </c>
      <c r="G1842">
        <v>854.34698486328125</v>
      </c>
      <c r="H1842">
        <v>14.067600250244141</v>
      </c>
      <c r="I1842" s="19">
        <f t="shared" si="97"/>
        <v>3794838.2705010772</v>
      </c>
      <c r="K1842" s="70">
        <f t="shared" si="98"/>
        <v>-1</v>
      </c>
      <c r="L1842" s="3">
        <f>IF(AND(O1842&gt;0,O1842&lt;366),+'PL2'!$N$3+1,IF(AND(O1842&gt;365,O1842&lt;731),+'PL2'!$O$3+1,IF(AND(O1842&gt;730,O1842&lt;1096),+'PL2'!$P$3+1,IF(AND(O1842&gt;1095,O1842&lt;1461),+'PL2'!$Q$3+1,IF(AND(O1842&gt;1460,O1842&lt;3000),+'PL2'!$R$3+1,0)))))</f>
        <v>0</v>
      </c>
      <c r="M1842" s="3">
        <f>IF(AND(O1842&gt;0,O1842&lt;366),+'PL2'!$N$2+1,IF(AND(O1842&gt;365,O1842&lt;731),+'PL2'!$O$2+1,IF(AND(O1842&gt;730,O1842&lt;1096),+'PL2'!$P$2+1,IF(AND(O1842&gt;1095,O1842&lt;1461),+'PL2'!$Q$2+1,IF(AND(O1842&gt;1460,O1842&lt;1826),+'PL2'!$R$2+1,IF(AND(O1842&gt;1825,O1842&lt;2190),+'PL2'!$S$2+1,0))))))</f>
        <v>0</v>
      </c>
      <c r="N1842" s="70">
        <f t="shared" si="99"/>
        <v>-1</v>
      </c>
      <c r="O1842" s="19" t="str">
        <f>IF(A1842&gt;'PL2'!$C$2+553,IF(A1842='PL2'!$C$2+554,1,O1841+1), "")</f>
        <v/>
      </c>
    </row>
    <row r="1843" spans="1:15" x14ac:dyDescent="0.55000000000000004">
      <c r="A1843">
        <v>1841</v>
      </c>
      <c r="B1843" s="2">
        <v>41663</v>
      </c>
      <c r="C1843">
        <v>5.8699999004602432E-2</v>
      </c>
      <c r="D1843">
        <v>15834.7001953125</v>
      </c>
      <c r="E1843">
        <v>4740.2900390625</v>
      </c>
      <c r="F1843" s="20">
        <f t="shared" si="96"/>
        <v>1.7572484299820629E-2</v>
      </c>
      <c r="G1843">
        <v>825.12200927734375</v>
      </c>
      <c r="H1843">
        <v>14.49940013885498</v>
      </c>
      <c r="I1843" s="19">
        <f t="shared" si="97"/>
        <v>3911317.6415886283</v>
      </c>
      <c r="K1843" s="70">
        <f t="shared" si="98"/>
        <v>-1</v>
      </c>
      <c r="L1843" s="3">
        <f>IF(AND(O1843&gt;0,O1843&lt;366),+'PL2'!$N$3+1,IF(AND(O1843&gt;365,O1843&lt;731),+'PL2'!$O$3+1,IF(AND(O1843&gt;730,O1843&lt;1096),+'PL2'!$P$3+1,IF(AND(O1843&gt;1095,O1843&lt;1461),+'PL2'!$Q$3+1,IF(AND(O1843&gt;1460,O1843&lt;3000),+'PL2'!$R$3+1,0)))))</f>
        <v>0</v>
      </c>
      <c r="M1843" s="3">
        <f>IF(AND(O1843&gt;0,O1843&lt;366),+'PL2'!$N$2+1,IF(AND(O1843&gt;365,O1843&lt;731),+'PL2'!$O$2+1,IF(AND(O1843&gt;730,O1843&lt;1096),+'PL2'!$P$2+1,IF(AND(O1843&gt;1095,O1843&lt;1461),+'PL2'!$Q$2+1,IF(AND(O1843&gt;1460,O1843&lt;1826),+'PL2'!$R$2+1,IF(AND(O1843&gt;1825,O1843&lt;2190),+'PL2'!$S$2+1,0))))))</f>
        <v>0</v>
      </c>
      <c r="N1843" s="70">
        <f t="shared" si="99"/>
        <v>-1</v>
      </c>
      <c r="O1843" s="19" t="str">
        <f>IF(A1843&gt;'PL2'!$C$2+553,IF(A1843='PL2'!$C$2+554,1,O1842+1), "")</f>
        <v/>
      </c>
    </row>
    <row r="1844" spans="1:15" x14ac:dyDescent="0.55000000000000004">
      <c r="A1844">
        <v>1842</v>
      </c>
      <c r="B1844" s="2">
        <v>41664</v>
      </c>
      <c r="C1844">
        <v>5.8699999004602432E-2</v>
      </c>
      <c r="D1844">
        <v>16903.80078125</v>
      </c>
      <c r="E1844">
        <v>4136.85009765625</v>
      </c>
      <c r="F1844" s="20">
        <f t="shared" si="96"/>
        <v>1.4365591487801145E-2</v>
      </c>
      <c r="G1844">
        <v>861.85198974609375</v>
      </c>
      <c r="H1844">
        <v>12.38099956512451</v>
      </c>
      <c r="I1844" s="19">
        <f t="shared" si="97"/>
        <v>3565352.4879463613</v>
      </c>
      <c r="K1844" s="70">
        <f t="shared" si="98"/>
        <v>-1</v>
      </c>
      <c r="L1844" s="3">
        <f>IF(AND(O1844&gt;0,O1844&lt;366),+'PL2'!$N$3+1,IF(AND(O1844&gt;365,O1844&lt;731),+'PL2'!$O$3+1,IF(AND(O1844&gt;730,O1844&lt;1096),+'PL2'!$P$3+1,IF(AND(O1844&gt;1095,O1844&lt;1461),+'PL2'!$Q$3+1,IF(AND(O1844&gt;1460,O1844&lt;3000),+'PL2'!$R$3+1,0)))))</f>
        <v>0</v>
      </c>
      <c r="M1844" s="3">
        <f>IF(AND(O1844&gt;0,O1844&lt;366),+'PL2'!$N$2+1,IF(AND(O1844&gt;365,O1844&lt;731),+'PL2'!$O$2+1,IF(AND(O1844&gt;730,O1844&lt;1096),+'PL2'!$P$2+1,IF(AND(O1844&gt;1095,O1844&lt;1461),+'PL2'!$Q$2+1,IF(AND(O1844&gt;1460,O1844&lt;1826),+'PL2'!$R$2+1,IF(AND(O1844&gt;1825,O1844&lt;2190),+'PL2'!$S$2+1,0))))))</f>
        <v>0</v>
      </c>
      <c r="N1844" s="70">
        <f t="shared" si="99"/>
        <v>-1</v>
      </c>
      <c r="O1844" s="19" t="str">
        <f>IF(A1844&gt;'PL2'!$C$2+553,IF(A1844='PL2'!$C$2+554,1,O1843+1), "")</f>
        <v/>
      </c>
    </row>
    <row r="1845" spans="1:15" x14ac:dyDescent="0.55000000000000004">
      <c r="A1845">
        <v>1843</v>
      </c>
      <c r="B1845" s="2">
        <v>41665</v>
      </c>
      <c r="C1845">
        <v>5.8800000697374337E-2</v>
      </c>
      <c r="D1845">
        <v>16903.80078125</v>
      </c>
      <c r="E1845">
        <v>3811.75</v>
      </c>
      <c r="F1845" s="20">
        <f t="shared" si="96"/>
        <v>1.3259201617356178E-2</v>
      </c>
      <c r="G1845">
        <v>880.1519775390625</v>
      </c>
      <c r="H1845">
        <v>11.67010021209717</v>
      </c>
      <c r="I1845" s="19">
        <f t="shared" si="97"/>
        <v>3354919.3003845215</v>
      </c>
      <c r="K1845" s="70">
        <f t="shared" si="98"/>
        <v>-1</v>
      </c>
      <c r="L1845" s="3">
        <f>IF(AND(O1845&gt;0,O1845&lt;366),+'PL2'!$N$3+1,IF(AND(O1845&gt;365,O1845&lt;731),+'PL2'!$O$3+1,IF(AND(O1845&gt;730,O1845&lt;1096),+'PL2'!$P$3+1,IF(AND(O1845&gt;1095,O1845&lt;1461),+'PL2'!$Q$3+1,IF(AND(O1845&gt;1460,O1845&lt;3000),+'PL2'!$R$3+1,0)))))</f>
        <v>0</v>
      </c>
      <c r="M1845" s="3">
        <f>IF(AND(O1845&gt;0,O1845&lt;366),+'PL2'!$N$2+1,IF(AND(O1845&gt;365,O1845&lt;731),+'PL2'!$O$2+1,IF(AND(O1845&gt;730,O1845&lt;1096),+'PL2'!$P$2+1,IF(AND(O1845&gt;1095,O1845&lt;1461),+'PL2'!$Q$2+1,IF(AND(O1845&gt;1460,O1845&lt;1826),+'PL2'!$R$2+1,IF(AND(O1845&gt;1825,O1845&lt;2190),+'PL2'!$S$2+1,0))))))</f>
        <v>0</v>
      </c>
      <c r="N1845" s="70">
        <f t="shared" si="99"/>
        <v>-1</v>
      </c>
      <c r="O1845" s="19" t="str">
        <f>IF(A1845&gt;'PL2'!$C$2+553,IF(A1845='PL2'!$C$2+554,1,O1844+1), "")</f>
        <v/>
      </c>
    </row>
    <row r="1846" spans="1:15" x14ac:dyDescent="0.55000000000000004">
      <c r="A1846">
        <v>1844</v>
      </c>
      <c r="B1846" s="2">
        <v>41666</v>
      </c>
      <c r="C1846">
        <v>5.8800000697374337E-2</v>
      </c>
      <c r="D1846">
        <v>17558.099609375</v>
      </c>
      <c r="E1846">
        <v>4363.4599609375</v>
      </c>
      <c r="F1846" s="20">
        <f t="shared" si="96"/>
        <v>1.4612711765748033E-2</v>
      </c>
      <c r="G1846">
        <v>814.530029296875</v>
      </c>
      <c r="H1846">
        <v>11.902500152587891</v>
      </c>
      <c r="I1846" s="19">
        <f t="shared" si="97"/>
        <v>3554169.1698181629</v>
      </c>
      <c r="K1846" s="70">
        <f t="shared" si="98"/>
        <v>-1</v>
      </c>
      <c r="L1846" s="3">
        <f>IF(AND(O1846&gt;0,O1846&lt;366),+'PL2'!$N$3+1,IF(AND(O1846&gt;365,O1846&lt;731),+'PL2'!$O$3+1,IF(AND(O1846&gt;730,O1846&lt;1096),+'PL2'!$P$3+1,IF(AND(O1846&gt;1095,O1846&lt;1461),+'PL2'!$Q$3+1,IF(AND(O1846&gt;1460,O1846&lt;3000),+'PL2'!$R$3+1,0)))))</f>
        <v>0</v>
      </c>
      <c r="M1846" s="3">
        <f>IF(AND(O1846&gt;0,O1846&lt;366),+'PL2'!$N$2+1,IF(AND(O1846&gt;365,O1846&lt;731),+'PL2'!$O$2+1,IF(AND(O1846&gt;730,O1846&lt;1096),+'PL2'!$P$2+1,IF(AND(O1846&gt;1095,O1846&lt;1461),+'PL2'!$Q$2+1,IF(AND(O1846&gt;1460,O1846&lt;1826),+'PL2'!$R$2+1,IF(AND(O1846&gt;1825,O1846&lt;2190),+'PL2'!$S$2+1,0))))))</f>
        <v>0</v>
      </c>
      <c r="N1846" s="70">
        <f t="shared" si="99"/>
        <v>-1</v>
      </c>
      <c r="O1846" s="19" t="str">
        <f>IF(A1846&gt;'PL2'!$C$2+553,IF(A1846='PL2'!$C$2+554,1,O1845+1), "")</f>
        <v/>
      </c>
    </row>
    <row r="1847" spans="1:15" x14ac:dyDescent="0.55000000000000004">
      <c r="A1847">
        <v>1845</v>
      </c>
      <c r="B1847" s="2">
        <v>41667</v>
      </c>
      <c r="C1847">
        <v>5.8800000697374337E-2</v>
      </c>
      <c r="D1847">
        <v>17558.099609375</v>
      </c>
      <c r="E1847">
        <v>3864.159912109375</v>
      </c>
      <c r="F1847" s="20">
        <f t="shared" si="96"/>
        <v>1.2940614906039087E-2</v>
      </c>
      <c r="G1847">
        <v>833.94000244140625</v>
      </c>
      <c r="H1847">
        <v>10.79170036315918</v>
      </c>
      <c r="I1847" s="19">
        <f t="shared" si="97"/>
        <v>3222477.5265384763</v>
      </c>
      <c r="K1847" s="70">
        <f t="shared" si="98"/>
        <v>-1</v>
      </c>
      <c r="L1847" s="3">
        <f>IF(AND(O1847&gt;0,O1847&lt;366),+'PL2'!$N$3+1,IF(AND(O1847&gt;365,O1847&lt;731),+'PL2'!$O$3+1,IF(AND(O1847&gt;730,O1847&lt;1096),+'PL2'!$P$3+1,IF(AND(O1847&gt;1095,O1847&lt;1461),+'PL2'!$Q$3+1,IF(AND(O1847&gt;1460,O1847&lt;3000),+'PL2'!$R$3+1,0)))))</f>
        <v>0</v>
      </c>
      <c r="M1847" s="3">
        <f>IF(AND(O1847&gt;0,O1847&lt;366),+'PL2'!$N$2+1,IF(AND(O1847&gt;365,O1847&lt;731),+'PL2'!$O$2+1,IF(AND(O1847&gt;730,O1847&lt;1096),+'PL2'!$P$2+1,IF(AND(O1847&gt;1095,O1847&lt;1461),+'PL2'!$Q$2+1,IF(AND(O1847&gt;1460,O1847&lt;1826),+'PL2'!$R$2+1,IF(AND(O1847&gt;1825,O1847&lt;2190),+'PL2'!$S$2+1,0))))))</f>
        <v>0</v>
      </c>
      <c r="N1847" s="70">
        <f t="shared" si="99"/>
        <v>-1</v>
      </c>
      <c r="O1847" s="19" t="str">
        <f>IF(A1847&gt;'PL2'!$C$2+553,IF(A1847='PL2'!$C$2+554,1,O1846+1), "")</f>
        <v/>
      </c>
    </row>
    <row r="1848" spans="1:15" x14ac:dyDescent="0.55000000000000004">
      <c r="A1848">
        <v>1846</v>
      </c>
      <c r="B1848" s="2">
        <v>41668</v>
      </c>
      <c r="C1848">
        <v>5.8899998664855957E-2</v>
      </c>
      <c r="D1848">
        <v>17231</v>
      </c>
      <c r="E1848">
        <v>3813.31005859375</v>
      </c>
      <c r="F1848" s="20">
        <f t="shared" si="96"/>
        <v>1.3034876522538081E-2</v>
      </c>
      <c r="G1848">
        <v>837.5150146484375</v>
      </c>
      <c r="H1848">
        <v>10.91689968109131</v>
      </c>
      <c r="I1848" s="19">
        <f t="shared" si="97"/>
        <v>3193704.4295821786</v>
      </c>
      <c r="K1848" s="70">
        <f t="shared" si="98"/>
        <v>-1</v>
      </c>
      <c r="L1848" s="3">
        <f>IF(AND(O1848&gt;0,O1848&lt;366),+'PL2'!$N$3+1,IF(AND(O1848&gt;365,O1848&lt;731),+'PL2'!$O$3+1,IF(AND(O1848&gt;730,O1848&lt;1096),+'PL2'!$P$3+1,IF(AND(O1848&gt;1095,O1848&lt;1461),+'PL2'!$Q$3+1,IF(AND(O1848&gt;1460,O1848&lt;3000),+'PL2'!$R$3+1,0)))))</f>
        <v>0</v>
      </c>
      <c r="M1848" s="3">
        <f>IF(AND(O1848&gt;0,O1848&lt;366),+'PL2'!$N$2+1,IF(AND(O1848&gt;365,O1848&lt;731),+'PL2'!$O$2+1,IF(AND(O1848&gt;730,O1848&lt;1096),+'PL2'!$P$2+1,IF(AND(O1848&gt;1095,O1848&lt;1461),+'PL2'!$Q$2+1,IF(AND(O1848&gt;1460,O1848&lt;1826),+'PL2'!$R$2+1,IF(AND(O1848&gt;1825,O1848&lt;2190),+'PL2'!$S$2+1,0))))))</f>
        <v>0</v>
      </c>
      <c r="N1848" s="70">
        <f t="shared" si="99"/>
        <v>-1</v>
      </c>
      <c r="O1848" s="19" t="str">
        <f>IF(A1848&gt;'PL2'!$C$2+553,IF(A1848='PL2'!$C$2+554,1,O1847+1), "")</f>
        <v/>
      </c>
    </row>
    <row r="1849" spans="1:15" x14ac:dyDescent="0.55000000000000004">
      <c r="A1849">
        <v>1847</v>
      </c>
      <c r="B1849" s="2">
        <v>41669</v>
      </c>
      <c r="C1849">
        <v>5.8899998664855957E-2</v>
      </c>
      <c r="D1849">
        <v>17231</v>
      </c>
      <c r="E1849">
        <v>4413.2900390625</v>
      </c>
      <c r="F1849" s="20">
        <f t="shared" si="96"/>
        <v>1.5085762718844138E-2</v>
      </c>
      <c r="G1849">
        <v>845.84698486328125</v>
      </c>
      <c r="H1849">
        <v>12.76019954681396</v>
      </c>
      <c r="I1849" s="19">
        <f t="shared" si="97"/>
        <v>3732968.0728681684</v>
      </c>
      <c r="K1849" s="70">
        <f t="shared" si="98"/>
        <v>-1</v>
      </c>
      <c r="L1849" s="3">
        <f>IF(AND(O1849&gt;0,O1849&lt;366),+'PL2'!$N$3+1,IF(AND(O1849&gt;365,O1849&lt;731),+'PL2'!$O$3+1,IF(AND(O1849&gt;730,O1849&lt;1096),+'PL2'!$P$3+1,IF(AND(O1849&gt;1095,O1849&lt;1461),+'PL2'!$Q$3+1,IF(AND(O1849&gt;1460,O1849&lt;3000),+'PL2'!$R$3+1,0)))))</f>
        <v>0</v>
      </c>
      <c r="M1849" s="3">
        <f>IF(AND(O1849&gt;0,O1849&lt;366),+'PL2'!$N$2+1,IF(AND(O1849&gt;365,O1849&lt;731),+'PL2'!$O$2+1,IF(AND(O1849&gt;730,O1849&lt;1096),+'PL2'!$P$2+1,IF(AND(O1849&gt;1095,O1849&lt;1461),+'PL2'!$Q$2+1,IF(AND(O1849&gt;1460,O1849&lt;1826),+'PL2'!$R$2+1,IF(AND(O1849&gt;1825,O1849&lt;2190),+'PL2'!$S$2+1,0))))))</f>
        <v>0</v>
      </c>
      <c r="N1849" s="70">
        <f t="shared" si="99"/>
        <v>-1</v>
      </c>
      <c r="O1849" s="19" t="str">
        <f>IF(A1849&gt;'PL2'!$C$2+553,IF(A1849='PL2'!$C$2+554,1,O1848+1), "")</f>
        <v/>
      </c>
    </row>
    <row r="1850" spans="1:15" x14ac:dyDescent="0.55000000000000004">
      <c r="A1850">
        <v>1848</v>
      </c>
      <c r="B1850" s="2">
        <v>41670</v>
      </c>
      <c r="C1850">
        <v>5.8899998664855957E-2</v>
      </c>
      <c r="D1850">
        <v>20066.400390625</v>
      </c>
      <c r="E1850">
        <v>4614.3798828125</v>
      </c>
      <c r="F1850" s="20">
        <f t="shared" si="96"/>
        <v>1.3544380837919142E-2</v>
      </c>
      <c r="G1850">
        <v>848.2869873046875</v>
      </c>
      <c r="H1850">
        <v>11.489500045776371</v>
      </c>
      <c r="I1850" s="19">
        <f t="shared" si="97"/>
        <v>3914318.4090703726</v>
      </c>
      <c r="K1850" s="70">
        <f t="shared" si="98"/>
        <v>-1</v>
      </c>
      <c r="L1850" s="3">
        <f>IF(AND(O1850&gt;0,O1850&lt;366),+'PL2'!$N$3+1,IF(AND(O1850&gt;365,O1850&lt;731),+'PL2'!$O$3+1,IF(AND(O1850&gt;730,O1850&lt;1096),+'PL2'!$P$3+1,IF(AND(O1850&gt;1095,O1850&lt;1461),+'PL2'!$Q$3+1,IF(AND(O1850&gt;1460,O1850&lt;3000),+'PL2'!$R$3+1,0)))))</f>
        <v>0</v>
      </c>
      <c r="M1850" s="3">
        <f>IF(AND(O1850&gt;0,O1850&lt;366),+'PL2'!$N$2+1,IF(AND(O1850&gt;365,O1850&lt;731),+'PL2'!$O$2+1,IF(AND(O1850&gt;730,O1850&lt;1096),+'PL2'!$P$2+1,IF(AND(O1850&gt;1095,O1850&lt;1461),+'PL2'!$Q$2+1,IF(AND(O1850&gt;1460,O1850&lt;1826),+'PL2'!$R$2+1,IF(AND(O1850&gt;1825,O1850&lt;2190),+'PL2'!$S$2+1,0))))))</f>
        <v>0</v>
      </c>
      <c r="N1850" s="70">
        <f t="shared" si="99"/>
        <v>-1</v>
      </c>
      <c r="O1850" s="19" t="str">
        <f>IF(A1850&gt;'PL2'!$C$2+553,IF(A1850='PL2'!$C$2+554,1,O1849+1), "")</f>
        <v/>
      </c>
    </row>
    <row r="1851" spans="1:15" x14ac:dyDescent="0.55000000000000004">
      <c r="A1851">
        <v>1849</v>
      </c>
      <c r="B1851" s="2">
        <v>41671</v>
      </c>
      <c r="C1851">
        <v>5.9000000357627869E-2</v>
      </c>
      <c r="D1851">
        <v>20066.400390625</v>
      </c>
      <c r="E1851">
        <v>4736.419921875</v>
      </c>
      <c r="F1851" s="20">
        <f t="shared" si="96"/>
        <v>1.3926203586322284E-2</v>
      </c>
      <c r="G1851">
        <v>853.0159912109375</v>
      </c>
      <c r="H1851">
        <v>11.879300117492679</v>
      </c>
      <c r="I1851" s="19">
        <f t="shared" si="97"/>
        <v>4040241.9344494343</v>
      </c>
      <c r="K1851" s="70">
        <f t="shared" si="98"/>
        <v>-1</v>
      </c>
      <c r="L1851" s="3">
        <f>IF(AND(O1851&gt;0,O1851&lt;366),+'PL2'!$N$3+1,IF(AND(O1851&gt;365,O1851&lt;731),+'PL2'!$O$3+1,IF(AND(O1851&gt;730,O1851&lt;1096),+'PL2'!$P$3+1,IF(AND(O1851&gt;1095,O1851&lt;1461),+'PL2'!$Q$3+1,IF(AND(O1851&gt;1460,O1851&lt;3000),+'PL2'!$R$3+1,0)))))</f>
        <v>0</v>
      </c>
      <c r="M1851" s="3">
        <f>IF(AND(O1851&gt;0,O1851&lt;366),+'PL2'!$N$2+1,IF(AND(O1851&gt;365,O1851&lt;731),+'PL2'!$O$2+1,IF(AND(O1851&gt;730,O1851&lt;1096),+'PL2'!$P$2+1,IF(AND(O1851&gt;1095,O1851&lt;1461),+'PL2'!$Q$2+1,IF(AND(O1851&gt;1460,O1851&lt;1826),+'PL2'!$R$2+1,IF(AND(O1851&gt;1825,O1851&lt;2190),+'PL2'!$S$2+1,0))))))</f>
        <v>0</v>
      </c>
      <c r="N1851" s="70">
        <f t="shared" si="99"/>
        <v>-1</v>
      </c>
      <c r="O1851" s="19" t="str">
        <f>IF(A1851&gt;'PL2'!$C$2+553,IF(A1851='PL2'!$C$2+554,1,O1850+1), "")</f>
        <v/>
      </c>
    </row>
    <row r="1852" spans="1:15" x14ac:dyDescent="0.55000000000000004">
      <c r="A1852">
        <v>1850</v>
      </c>
      <c r="B1852" s="2">
        <v>41672</v>
      </c>
      <c r="C1852">
        <v>5.9000000357627869E-2</v>
      </c>
      <c r="D1852">
        <v>19412.099609375</v>
      </c>
      <c r="E1852">
        <v>4660.7998046875</v>
      </c>
      <c r="F1852" s="20">
        <f t="shared" si="96"/>
        <v>1.4165762368671876E-2</v>
      </c>
      <c r="G1852">
        <v>854.375</v>
      </c>
      <c r="H1852">
        <v>12.1028995513916</v>
      </c>
      <c r="I1852" s="19">
        <f t="shared" si="97"/>
        <v>3982070.8331298828</v>
      </c>
      <c r="K1852" s="70">
        <f t="shared" si="98"/>
        <v>-1</v>
      </c>
      <c r="L1852" s="3">
        <f>IF(AND(O1852&gt;0,O1852&lt;366),+'PL2'!$N$3+1,IF(AND(O1852&gt;365,O1852&lt;731),+'PL2'!$O$3+1,IF(AND(O1852&gt;730,O1852&lt;1096),+'PL2'!$P$3+1,IF(AND(O1852&gt;1095,O1852&lt;1461),+'PL2'!$Q$3+1,IF(AND(O1852&gt;1460,O1852&lt;3000),+'PL2'!$R$3+1,0)))))</f>
        <v>0</v>
      </c>
      <c r="M1852" s="3">
        <f>IF(AND(O1852&gt;0,O1852&lt;366),+'PL2'!$N$2+1,IF(AND(O1852&gt;365,O1852&lt;731),+'PL2'!$O$2+1,IF(AND(O1852&gt;730,O1852&lt;1096),+'PL2'!$P$2+1,IF(AND(O1852&gt;1095,O1852&lt;1461),+'PL2'!$Q$2+1,IF(AND(O1852&gt;1460,O1852&lt;1826),+'PL2'!$R$2+1,IF(AND(O1852&gt;1825,O1852&lt;2190),+'PL2'!$S$2+1,0))))))</f>
        <v>0</v>
      </c>
      <c r="N1852" s="70">
        <f t="shared" si="99"/>
        <v>-1</v>
      </c>
      <c r="O1852" s="19" t="str">
        <f>IF(A1852&gt;'PL2'!$C$2+553,IF(A1852='PL2'!$C$2+554,1,O1851+1), "")</f>
        <v/>
      </c>
    </row>
    <row r="1853" spans="1:15" x14ac:dyDescent="0.55000000000000004">
      <c r="A1853">
        <v>1851</v>
      </c>
      <c r="B1853" s="2">
        <v>41673</v>
      </c>
      <c r="C1853">
        <v>5.9000000357627869E-2</v>
      </c>
      <c r="D1853">
        <v>19412.099609375</v>
      </c>
      <c r="E1853">
        <v>4537.14013671875</v>
      </c>
      <c r="F1853" s="20">
        <f t="shared" si="96"/>
        <v>1.3789918405309106E-2</v>
      </c>
      <c r="G1853">
        <v>846.905029296875</v>
      </c>
      <c r="H1853">
        <v>11.678799629211429</v>
      </c>
      <c r="I1853" s="19">
        <f t="shared" si="97"/>
        <v>3842526.8004118204</v>
      </c>
      <c r="K1853" s="70">
        <f t="shared" si="98"/>
        <v>-1</v>
      </c>
      <c r="L1853" s="3">
        <f>IF(AND(O1853&gt;0,O1853&lt;366),+'PL2'!$N$3+1,IF(AND(O1853&gt;365,O1853&lt;731),+'PL2'!$O$3+1,IF(AND(O1853&gt;730,O1853&lt;1096),+'PL2'!$P$3+1,IF(AND(O1853&gt;1095,O1853&lt;1461),+'PL2'!$Q$3+1,IF(AND(O1853&gt;1460,O1853&lt;3000),+'PL2'!$R$3+1,0)))))</f>
        <v>0</v>
      </c>
      <c r="M1853" s="3">
        <f>IF(AND(O1853&gt;0,O1853&lt;366),+'PL2'!$N$2+1,IF(AND(O1853&gt;365,O1853&lt;731),+'PL2'!$O$2+1,IF(AND(O1853&gt;730,O1853&lt;1096),+'PL2'!$P$2+1,IF(AND(O1853&gt;1095,O1853&lt;1461),+'PL2'!$Q$2+1,IF(AND(O1853&gt;1460,O1853&lt;1826),+'PL2'!$R$2+1,IF(AND(O1853&gt;1825,O1853&lt;2190),+'PL2'!$S$2+1,0))))))</f>
        <v>0</v>
      </c>
      <c r="N1853" s="70">
        <f t="shared" si="99"/>
        <v>-1</v>
      </c>
      <c r="O1853" s="19" t="str">
        <f>IF(A1853&gt;'PL2'!$C$2+553,IF(A1853='PL2'!$C$2+554,1,O1852+1), "")</f>
        <v/>
      </c>
    </row>
    <row r="1854" spans="1:15" x14ac:dyDescent="0.55000000000000004">
      <c r="A1854">
        <v>1852</v>
      </c>
      <c r="B1854" s="2">
        <v>41674</v>
      </c>
      <c r="C1854">
        <v>5.9099998325109482E-2</v>
      </c>
      <c r="D1854">
        <v>18430.599609375</v>
      </c>
      <c r="E1854">
        <v>4314.22021484375</v>
      </c>
      <c r="F1854" s="20">
        <f t="shared" si="96"/>
        <v>1.3834080978121005E-2</v>
      </c>
      <c r="G1854">
        <v>842.01202392578125</v>
      </c>
      <c r="H1854">
        <v>11.648500442504879</v>
      </c>
      <c r="I1854" s="19">
        <f t="shared" si="97"/>
        <v>3632625.2947621047</v>
      </c>
      <c r="K1854" s="70">
        <f t="shared" si="98"/>
        <v>-1</v>
      </c>
      <c r="L1854" s="3">
        <f>IF(AND(O1854&gt;0,O1854&lt;366),+'PL2'!$N$3+1,IF(AND(O1854&gt;365,O1854&lt;731),+'PL2'!$O$3+1,IF(AND(O1854&gt;730,O1854&lt;1096),+'PL2'!$P$3+1,IF(AND(O1854&gt;1095,O1854&lt;1461),+'PL2'!$Q$3+1,IF(AND(O1854&gt;1460,O1854&lt;3000),+'PL2'!$R$3+1,0)))))</f>
        <v>0</v>
      </c>
      <c r="M1854" s="3">
        <f>IF(AND(O1854&gt;0,O1854&lt;366),+'PL2'!$N$2+1,IF(AND(O1854&gt;365,O1854&lt;731),+'PL2'!$O$2+1,IF(AND(O1854&gt;730,O1854&lt;1096),+'PL2'!$P$2+1,IF(AND(O1854&gt;1095,O1854&lt;1461),+'PL2'!$Q$2+1,IF(AND(O1854&gt;1460,O1854&lt;1826),+'PL2'!$R$2+1,IF(AND(O1854&gt;1825,O1854&lt;2190),+'PL2'!$S$2+1,0))))))</f>
        <v>0</v>
      </c>
      <c r="N1854" s="70">
        <f t="shared" si="99"/>
        <v>-1</v>
      </c>
      <c r="O1854" s="19" t="str">
        <f>IF(A1854&gt;'PL2'!$C$2+553,IF(A1854='PL2'!$C$2+554,1,O1853+1), "")</f>
        <v/>
      </c>
    </row>
    <row r="1855" spans="1:15" x14ac:dyDescent="0.55000000000000004">
      <c r="A1855">
        <v>1853</v>
      </c>
      <c r="B1855" s="2">
        <v>41675</v>
      </c>
      <c r="C1855">
        <v>5.9099998325109482E-2</v>
      </c>
      <c r="D1855">
        <v>18430.599609375</v>
      </c>
      <c r="E1855">
        <v>4213.81982421875</v>
      </c>
      <c r="F1855" s="20">
        <f t="shared" si="96"/>
        <v>1.3512134701627666E-2</v>
      </c>
      <c r="G1855">
        <v>820.86700439453125</v>
      </c>
      <c r="H1855">
        <v>11.09169960021973</v>
      </c>
      <c r="I1855" s="19">
        <f t="shared" si="97"/>
        <v>3458985.6561647356</v>
      </c>
      <c r="K1855" s="70">
        <f t="shared" si="98"/>
        <v>-1</v>
      </c>
      <c r="L1855" s="3">
        <f>IF(AND(O1855&gt;0,O1855&lt;366),+'PL2'!$N$3+1,IF(AND(O1855&gt;365,O1855&lt;731),+'PL2'!$O$3+1,IF(AND(O1855&gt;730,O1855&lt;1096),+'PL2'!$P$3+1,IF(AND(O1855&gt;1095,O1855&lt;1461),+'PL2'!$Q$3+1,IF(AND(O1855&gt;1460,O1855&lt;3000),+'PL2'!$R$3+1,0)))))</f>
        <v>0</v>
      </c>
      <c r="M1855" s="3">
        <f>IF(AND(O1855&gt;0,O1855&lt;366),+'PL2'!$N$2+1,IF(AND(O1855&gt;365,O1855&lt;731),+'PL2'!$O$2+1,IF(AND(O1855&gt;730,O1855&lt;1096),+'PL2'!$P$2+1,IF(AND(O1855&gt;1095,O1855&lt;1461),+'PL2'!$Q$2+1,IF(AND(O1855&gt;1460,O1855&lt;1826),+'PL2'!$R$2+1,IF(AND(O1855&gt;1825,O1855&lt;2190),+'PL2'!$S$2+1,0))))))</f>
        <v>0</v>
      </c>
      <c r="N1855" s="70">
        <f t="shared" si="99"/>
        <v>-1</v>
      </c>
      <c r="O1855" s="19" t="str">
        <f>IF(A1855&gt;'PL2'!$C$2+553,IF(A1855='PL2'!$C$2+554,1,O1854+1), "")</f>
        <v/>
      </c>
    </row>
    <row r="1856" spans="1:15" x14ac:dyDescent="0.55000000000000004">
      <c r="A1856">
        <v>1854</v>
      </c>
      <c r="B1856" s="2">
        <v>41676</v>
      </c>
      <c r="C1856">
        <v>5.9099998325109482E-2</v>
      </c>
      <c r="D1856">
        <v>21761.900390625</v>
      </c>
      <c r="E1856">
        <v>4565.009765625</v>
      </c>
      <c r="F1856" s="20">
        <f t="shared" si="96"/>
        <v>1.239744988534053E-2</v>
      </c>
      <c r="G1856">
        <v>783.6209716796875</v>
      </c>
      <c r="H1856">
        <v>9.714900016784668</v>
      </c>
      <c r="I1856" s="19">
        <f t="shared" si="97"/>
        <v>3577237.388266325</v>
      </c>
      <c r="K1856" s="70">
        <f t="shared" si="98"/>
        <v>-1</v>
      </c>
      <c r="L1856" s="3">
        <f>IF(AND(O1856&gt;0,O1856&lt;366),+'PL2'!$N$3+1,IF(AND(O1856&gt;365,O1856&lt;731),+'PL2'!$O$3+1,IF(AND(O1856&gt;730,O1856&lt;1096),+'PL2'!$P$3+1,IF(AND(O1856&gt;1095,O1856&lt;1461),+'PL2'!$Q$3+1,IF(AND(O1856&gt;1460,O1856&lt;3000),+'PL2'!$R$3+1,0)))))</f>
        <v>0</v>
      </c>
      <c r="M1856" s="3">
        <f>IF(AND(O1856&gt;0,O1856&lt;366),+'PL2'!$N$2+1,IF(AND(O1856&gt;365,O1856&lt;731),+'PL2'!$O$2+1,IF(AND(O1856&gt;730,O1856&lt;1096),+'PL2'!$P$2+1,IF(AND(O1856&gt;1095,O1856&lt;1461),+'PL2'!$Q$2+1,IF(AND(O1856&gt;1460,O1856&lt;1826),+'PL2'!$R$2+1,IF(AND(O1856&gt;1825,O1856&lt;2190),+'PL2'!$S$2+1,0))))))</f>
        <v>0</v>
      </c>
      <c r="N1856" s="70">
        <f t="shared" si="99"/>
        <v>-1</v>
      </c>
      <c r="O1856" s="19" t="str">
        <f>IF(A1856&gt;'PL2'!$C$2+553,IF(A1856='PL2'!$C$2+554,1,O1855+1), "")</f>
        <v/>
      </c>
    </row>
    <row r="1857" spans="1:15" x14ac:dyDescent="0.55000000000000004">
      <c r="A1857">
        <v>1855</v>
      </c>
      <c r="B1857" s="2">
        <v>41677</v>
      </c>
      <c r="C1857">
        <v>5.9200000017881393E-2</v>
      </c>
      <c r="D1857">
        <v>21761.900390625</v>
      </c>
      <c r="E1857">
        <v>3890.31005859375</v>
      </c>
      <c r="F1857" s="20">
        <f t="shared" si="96"/>
        <v>1.0583007522519948E-2</v>
      </c>
      <c r="G1857">
        <v>703.5670166015625</v>
      </c>
      <c r="H1857">
        <v>7.4458498954772949</v>
      </c>
      <c r="I1857" s="19">
        <f t="shared" si="97"/>
        <v>2737093.8415798545</v>
      </c>
      <c r="K1857" s="70">
        <f t="shared" si="98"/>
        <v>-1</v>
      </c>
      <c r="L1857" s="3">
        <f>IF(AND(O1857&gt;0,O1857&lt;366),+'PL2'!$N$3+1,IF(AND(O1857&gt;365,O1857&lt;731),+'PL2'!$O$3+1,IF(AND(O1857&gt;730,O1857&lt;1096),+'PL2'!$P$3+1,IF(AND(O1857&gt;1095,O1857&lt;1461),+'PL2'!$Q$3+1,IF(AND(O1857&gt;1460,O1857&lt;3000),+'PL2'!$R$3+1,0)))))</f>
        <v>0</v>
      </c>
      <c r="M1857" s="3">
        <f>IF(AND(O1857&gt;0,O1857&lt;366),+'PL2'!$N$2+1,IF(AND(O1857&gt;365,O1857&lt;731),+'PL2'!$O$2+1,IF(AND(O1857&gt;730,O1857&lt;1096),+'PL2'!$P$2+1,IF(AND(O1857&gt;1095,O1857&lt;1461),+'PL2'!$Q$2+1,IF(AND(O1857&gt;1460,O1857&lt;1826),+'PL2'!$R$2+1,IF(AND(O1857&gt;1825,O1857&lt;2190),+'PL2'!$S$2+1,0))))))</f>
        <v>0</v>
      </c>
      <c r="N1857" s="70">
        <f t="shared" si="99"/>
        <v>-1</v>
      </c>
      <c r="O1857" s="19" t="str">
        <f>IF(A1857&gt;'PL2'!$C$2+553,IF(A1857='PL2'!$C$2+554,1,O1856+1), "")</f>
        <v/>
      </c>
    </row>
    <row r="1858" spans="1:15" x14ac:dyDescent="0.55000000000000004">
      <c r="A1858">
        <v>1856</v>
      </c>
      <c r="B1858" s="2">
        <v>41678</v>
      </c>
      <c r="C1858">
        <v>5.9200000017881393E-2</v>
      </c>
      <c r="D1858">
        <v>22804.400390625</v>
      </c>
      <c r="E1858">
        <v>4562.27001953125</v>
      </c>
      <c r="F1858" s="20">
        <f t="shared" ref="F1858:F1921" si="100">+(C1858/D1858)*E1858</f>
        <v>1.1843608277850776E-2</v>
      </c>
      <c r="G1858">
        <v>676.90899658203125</v>
      </c>
      <c r="H1858">
        <v>8.0170497894287109</v>
      </c>
      <c r="I1858" s="19">
        <f t="shared" ref="I1858:I1921" si="101">+E1858*G1858</f>
        <v>3088241.6210571826</v>
      </c>
      <c r="K1858" s="70">
        <f t="shared" si="98"/>
        <v>-1</v>
      </c>
      <c r="L1858" s="3">
        <f>IF(AND(O1858&gt;0,O1858&lt;366),+'PL2'!$N$3+1,IF(AND(O1858&gt;365,O1858&lt;731),+'PL2'!$O$3+1,IF(AND(O1858&gt;730,O1858&lt;1096),+'PL2'!$P$3+1,IF(AND(O1858&gt;1095,O1858&lt;1461),+'PL2'!$Q$3+1,IF(AND(O1858&gt;1460,O1858&lt;3000),+'PL2'!$R$3+1,0)))))</f>
        <v>0</v>
      </c>
      <c r="M1858" s="3">
        <f>IF(AND(O1858&gt;0,O1858&lt;366),+'PL2'!$N$2+1,IF(AND(O1858&gt;365,O1858&lt;731),+'PL2'!$O$2+1,IF(AND(O1858&gt;730,O1858&lt;1096),+'PL2'!$P$2+1,IF(AND(O1858&gt;1095,O1858&lt;1461),+'PL2'!$Q$2+1,IF(AND(O1858&gt;1460,O1858&lt;1826),+'PL2'!$R$2+1,IF(AND(O1858&gt;1825,O1858&lt;2190),+'PL2'!$S$2+1,0))))))</f>
        <v>0</v>
      </c>
      <c r="N1858" s="70">
        <f t="shared" si="99"/>
        <v>-1</v>
      </c>
      <c r="O1858" s="19" t="str">
        <f>IF(A1858&gt;'PL2'!$C$2+553,IF(A1858='PL2'!$C$2+554,1,O1857+1), "")</f>
        <v/>
      </c>
    </row>
    <row r="1859" spans="1:15" x14ac:dyDescent="0.55000000000000004">
      <c r="A1859">
        <v>1857</v>
      </c>
      <c r="B1859" s="2">
        <v>41679</v>
      </c>
      <c r="C1859">
        <v>5.9200000017881393E-2</v>
      </c>
      <c r="D1859">
        <v>22804.400390625</v>
      </c>
      <c r="E1859">
        <v>3460.6298828125</v>
      </c>
      <c r="F1859" s="20">
        <f t="shared" si="100"/>
        <v>8.983761274802193E-3</v>
      </c>
      <c r="G1859">
        <v>681.93701171875</v>
      </c>
      <c r="H1859">
        <v>6.1263599395751953</v>
      </c>
      <c r="I1859" s="19">
        <f t="shared" si="101"/>
        <v>2359931.6009497643</v>
      </c>
      <c r="K1859" s="70">
        <f t="shared" si="98"/>
        <v>-1</v>
      </c>
      <c r="L1859" s="3">
        <f>IF(AND(O1859&gt;0,O1859&lt;366),+'PL2'!$N$3+1,IF(AND(O1859&gt;365,O1859&lt;731),+'PL2'!$O$3+1,IF(AND(O1859&gt;730,O1859&lt;1096),+'PL2'!$P$3+1,IF(AND(O1859&gt;1095,O1859&lt;1461),+'PL2'!$Q$3+1,IF(AND(O1859&gt;1460,O1859&lt;3000),+'PL2'!$R$3+1,0)))))</f>
        <v>0</v>
      </c>
      <c r="M1859" s="3">
        <f>IF(AND(O1859&gt;0,O1859&lt;366),+'PL2'!$N$2+1,IF(AND(O1859&gt;365,O1859&lt;731),+'PL2'!$O$2+1,IF(AND(O1859&gt;730,O1859&lt;1096),+'PL2'!$P$2+1,IF(AND(O1859&gt;1095,O1859&lt;1461),+'PL2'!$Q$2+1,IF(AND(O1859&gt;1460,O1859&lt;1826),+'PL2'!$R$2+1,IF(AND(O1859&gt;1825,O1859&lt;2190),+'PL2'!$S$2+1,0))))))</f>
        <v>0</v>
      </c>
      <c r="N1859" s="70">
        <f t="shared" si="99"/>
        <v>-1</v>
      </c>
      <c r="O1859" s="19" t="str">
        <f>IF(A1859&gt;'PL2'!$C$2+553,IF(A1859='PL2'!$C$2+554,1,O1858+1), "")</f>
        <v/>
      </c>
    </row>
    <row r="1860" spans="1:15" x14ac:dyDescent="0.55000000000000004">
      <c r="A1860">
        <v>1858</v>
      </c>
      <c r="B1860" s="2">
        <v>41680</v>
      </c>
      <c r="C1860">
        <v>5.9300001710653312E-2</v>
      </c>
      <c r="D1860">
        <v>19937.5</v>
      </c>
      <c r="E1860">
        <v>3913.139892578125</v>
      </c>
      <c r="F1860" s="20">
        <f t="shared" si="100"/>
        <v>1.1638831464522057E-2</v>
      </c>
      <c r="G1860">
        <v>679.7340087890625</v>
      </c>
      <c r="H1860">
        <v>7.9113101959228516</v>
      </c>
      <c r="I1860" s="19">
        <f t="shared" si="101"/>
        <v>2659894.2661345303</v>
      </c>
      <c r="K1860" s="70">
        <f t="shared" si="98"/>
        <v>-1</v>
      </c>
      <c r="L1860" s="3">
        <f>IF(AND(O1860&gt;0,O1860&lt;366),+'PL2'!$N$3+1,IF(AND(O1860&gt;365,O1860&lt;731),+'PL2'!$O$3+1,IF(AND(O1860&gt;730,O1860&lt;1096),+'PL2'!$P$3+1,IF(AND(O1860&gt;1095,O1860&lt;1461),+'PL2'!$Q$3+1,IF(AND(O1860&gt;1460,O1860&lt;3000),+'PL2'!$R$3+1,0)))))</f>
        <v>0</v>
      </c>
      <c r="M1860" s="3">
        <f>IF(AND(O1860&gt;0,O1860&lt;366),+'PL2'!$N$2+1,IF(AND(O1860&gt;365,O1860&lt;731),+'PL2'!$O$2+1,IF(AND(O1860&gt;730,O1860&lt;1096),+'PL2'!$P$2+1,IF(AND(O1860&gt;1095,O1860&lt;1461),+'PL2'!$Q$2+1,IF(AND(O1860&gt;1460,O1860&lt;1826),+'PL2'!$R$2+1,IF(AND(O1860&gt;1825,O1860&lt;2190),+'PL2'!$S$2+1,0))))))</f>
        <v>0</v>
      </c>
      <c r="N1860" s="70">
        <f t="shared" si="99"/>
        <v>-1</v>
      </c>
      <c r="O1860" s="19" t="str">
        <f>IF(A1860&gt;'PL2'!$C$2+553,IF(A1860='PL2'!$C$2+554,1,O1859+1), "")</f>
        <v/>
      </c>
    </row>
    <row r="1861" spans="1:15" x14ac:dyDescent="0.55000000000000004">
      <c r="A1861">
        <v>1859</v>
      </c>
      <c r="B1861" s="2">
        <v>41681</v>
      </c>
      <c r="C1861">
        <v>5.9300001710653312E-2</v>
      </c>
      <c r="D1861">
        <v>19937.5</v>
      </c>
      <c r="E1861">
        <v>4113.10009765625</v>
      </c>
      <c r="F1861" s="20">
        <f t="shared" si="100"/>
        <v>1.2233572054024021E-2</v>
      </c>
      <c r="G1861">
        <v>669.4420166015625</v>
      </c>
      <c r="H1861">
        <v>8.1896696090698242</v>
      </c>
      <c r="I1861" s="19">
        <f t="shared" si="101"/>
        <v>2753482.0238590837</v>
      </c>
      <c r="K1861" s="70">
        <f t="shared" si="98"/>
        <v>-1</v>
      </c>
      <c r="L1861" s="3">
        <f>IF(AND(O1861&gt;0,O1861&lt;366),+'PL2'!$N$3+1,IF(AND(O1861&gt;365,O1861&lt;731),+'PL2'!$O$3+1,IF(AND(O1861&gt;730,O1861&lt;1096),+'PL2'!$P$3+1,IF(AND(O1861&gt;1095,O1861&lt;1461),+'PL2'!$Q$3+1,IF(AND(O1861&gt;1460,O1861&lt;3000),+'PL2'!$R$3+1,0)))))</f>
        <v>0</v>
      </c>
      <c r="M1861" s="3">
        <f>IF(AND(O1861&gt;0,O1861&lt;366),+'PL2'!$N$2+1,IF(AND(O1861&gt;365,O1861&lt;731),+'PL2'!$O$2+1,IF(AND(O1861&gt;730,O1861&lt;1096),+'PL2'!$P$2+1,IF(AND(O1861&gt;1095,O1861&lt;1461),+'PL2'!$Q$2+1,IF(AND(O1861&gt;1460,O1861&lt;1826),+'PL2'!$R$2+1,IF(AND(O1861&gt;1825,O1861&lt;2190),+'PL2'!$S$2+1,0))))))</f>
        <v>0</v>
      </c>
      <c r="N1861" s="70">
        <f t="shared" si="99"/>
        <v>-1</v>
      </c>
      <c r="O1861" s="19" t="str">
        <f>IF(A1861&gt;'PL2'!$C$2+553,IF(A1861='PL2'!$C$2+554,1,O1860+1), "")</f>
        <v/>
      </c>
    </row>
    <row r="1862" spans="1:15" x14ac:dyDescent="0.55000000000000004">
      <c r="A1862">
        <v>1860</v>
      </c>
      <c r="B1862" s="2">
        <v>41682</v>
      </c>
      <c r="C1862">
        <v>5.9999998658895493E-2</v>
      </c>
      <c r="D1862">
        <v>21761.900390625</v>
      </c>
      <c r="E1862">
        <v>4466.0400390625</v>
      </c>
      <c r="F1862" s="20">
        <f t="shared" si="100"/>
        <v>1.2313372984179335E-2</v>
      </c>
      <c r="G1862">
        <v>648.38299560546875</v>
      </c>
      <c r="H1862">
        <v>7.9837799072265616</v>
      </c>
      <c r="I1862" s="19">
        <f t="shared" si="101"/>
        <v>2895704.4190213084</v>
      </c>
      <c r="K1862" s="70">
        <f t="shared" si="98"/>
        <v>-1</v>
      </c>
      <c r="L1862" s="3">
        <f>IF(AND(O1862&gt;0,O1862&lt;366),+'PL2'!$N$3+1,IF(AND(O1862&gt;365,O1862&lt;731),+'PL2'!$O$3+1,IF(AND(O1862&gt;730,O1862&lt;1096),+'PL2'!$P$3+1,IF(AND(O1862&gt;1095,O1862&lt;1461),+'PL2'!$Q$3+1,IF(AND(O1862&gt;1460,O1862&lt;3000),+'PL2'!$R$3+1,0)))))</f>
        <v>0</v>
      </c>
      <c r="M1862" s="3">
        <f>IF(AND(O1862&gt;0,O1862&lt;366),+'PL2'!$N$2+1,IF(AND(O1862&gt;365,O1862&lt;731),+'PL2'!$O$2+1,IF(AND(O1862&gt;730,O1862&lt;1096),+'PL2'!$P$2+1,IF(AND(O1862&gt;1095,O1862&lt;1461),+'PL2'!$Q$2+1,IF(AND(O1862&gt;1460,O1862&lt;1826),+'PL2'!$R$2+1,IF(AND(O1862&gt;1825,O1862&lt;2190),+'PL2'!$S$2+1,0))))))</f>
        <v>0</v>
      </c>
      <c r="N1862" s="70">
        <f t="shared" si="99"/>
        <v>-1</v>
      </c>
      <c r="O1862" s="19" t="str">
        <f>IF(A1862&gt;'PL2'!$C$2+553,IF(A1862='PL2'!$C$2+554,1,O1861+1), "")</f>
        <v/>
      </c>
    </row>
    <row r="1863" spans="1:15" x14ac:dyDescent="0.55000000000000004">
      <c r="A1863">
        <v>1861</v>
      </c>
      <c r="B1863" s="2">
        <v>41683</v>
      </c>
      <c r="C1863">
        <v>7.0000000298023224E-2</v>
      </c>
      <c r="D1863">
        <v>21761.900390625</v>
      </c>
      <c r="E1863">
        <v>4464.0498046875</v>
      </c>
      <c r="F1863" s="20">
        <f t="shared" si="100"/>
        <v>1.4359200347830515E-2</v>
      </c>
      <c r="G1863">
        <v>598.406982421875</v>
      </c>
      <c r="H1863">
        <v>8.5926504135131836</v>
      </c>
      <c r="I1863" s="19">
        <f t="shared" si="101"/>
        <v>2671318.5730040073</v>
      </c>
      <c r="K1863" s="70">
        <f t="shared" si="98"/>
        <v>-1</v>
      </c>
      <c r="L1863" s="3">
        <f>IF(AND(O1863&gt;0,O1863&lt;366),+'PL2'!$N$3+1,IF(AND(O1863&gt;365,O1863&lt;731),+'PL2'!$O$3+1,IF(AND(O1863&gt;730,O1863&lt;1096),+'PL2'!$P$3+1,IF(AND(O1863&gt;1095,O1863&lt;1461),+'PL2'!$Q$3+1,IF(AND(O1863&gt;1460,O1863&lt;3000),+'PL2'!$R$3+1,0)))))</f>
        <v>0</v>
      </c>
      <c r="M1863" s="3">
        <f>IF(AND(O1863&gt;0,O1863&lt;366),+'PL2'!$N$2+1,IF(AND(O1863&gt;365,O1863&lt;731),+'PL2'!$O$2+1,IF(AND(O1863&gt;730,O1863&lt;1096),+'PL2'!$P$2+1,IF(AND(O1863&gt;1095,O1863&lt;1461),+'PL2'!$Q$2+1,IF(AND(O1863&gt;1460,O1863&lt;1826),+'PL2'!$R$2+1,IF(AND(O1863&gt;1825,O1863&lt;2190),+'PL2'!$S$2+1,0))))))</f>
        <v>0</v>
      </c>
      <c r="N1863" s="70">
        <f t="shared" si="99"/>
        <v>-1</v>
      </c>
      <c r="O1863" s="19" t="str">
        <f>IF(A1863&gt;'PL2'!$C$2+553,IF(A1863='PL2'!$C$2+554,1,O1862+1), "")</f>
        <v/>
      </c>
    </row>
    <row r="1864" spans="1:15" x14ac:dyDescent="0.55000000000000004">
      <c r="A1864">
        <v>1862</v>
      </c>
      <c r="B1864" s="2">
        <v>41684</v>
      </c>
      <c r="C1864">
        <v>7.9999998211860657E-2</v>
      </c>
      <c r="D1864">
        <v>24889.30078125</v>
      </c>
      <c r="E1864">
        <v>4792.10009765625</v>
      </c>
      <c r="F1864" s="20">
        <f t="shared" si="100"/>
        <v>1.5402923634253402E-2</v>
      </c>
      <c r="G1864">
        <v>656.60699462890625</v>
      </c>
      <c r="H1864">
        <v>10.113699913024901</v>
      </c>
      <c r="I1864" s="19">
        <f t="shared" si="101"/>
        <v>3146526.4430829585</v>
      </c>
      <c r="K1864" s="70">
        <f t="shared" si="98"/>
        <v>-1</v>
      </c>
      <c r="L1864" s="3">
        <f>IF(AND(O1864&gt;0,O1864&lt;366),+'PL2'!$N$3+1,IF(AND(O1864&gt;365,O1864&lt;731),+'PL2'!$O$3+1,IF(AND(O1864&gt;730,O1864&lt;1096),+'PL2'!$P$3+1,IF(AND(O1864&gt;1095,O1864&lt;1461),+'PL2'!$Q$3+1,IF(AND(O1864&gt;1460,O1864&lt;3000),+'PL2'!$R$3+1,0)))))</f>
        <v>0</v>
      </c>
      <c r="M1864" s="3">
        <f>IF(AND(O1864&gt;0,O1864&lt;366),+'PL2'!$N$2+1,IF(AND(O1864&gt;365,O1864&lt;731),+'PL2'!$O$2+1,IF(AND(O1864&gt;730,O1864&lt;1096),+'PL2'!$P$2+1,IF(AND(O1864&gt;1095,O1864&lt;1461),+'PL2'!$Q$2+1,IF(AND(O1864&gt;1460,O1864&lt;1826),+'PL2'!$R$2+1,IF(AND(O1864&gt;1825,O1864&lt;2190),+'PL2'!$S$2+1,0))))))</f>
        <v>0</v>
      </c>
      <c r="N1864" s="70">
        <f t="shared" si="99"/>
        <v>-1</v>
      </c>
      <c r="O1864" s="19" t="str">
        <f>IF(A1864&gt;'PL2'!$C$2+553,IF(A1864='PL2'!$C$2+554,1,O1863+1), "")</f>
        <v/>
      </c>
    </row>
    <row r="1865" spans="1:15" x14ac:dyDescent="0.55000000000000004">
      <c r="A1865">
        <v>1863</v>
      </c>
      <c r="B1865" s="2">
        <v>41685</v>
      </c>
      <c r="C1865">
        <v>9.0000003576278687E-2</v>
      </c>
      <c r="D1865">
        <v>24889.30078125</v>
      </c>
      <c r="E1865">
        <v>4687.56005859375</v>
      </c>
      <c r="F1865" s="20">
        <f t="shared" si="100"/>
        <v>1.6950272156913151E-2</v>
      </c>
      <c r="G1865">
        <v>645.42999267578125</v>
      </c>
      <c r="H1865">
        <v>10.94019985198975</v>
      </c>
      <c r="I1865" s="19">
        <f t="shared" si="101"/>
        <v>3025491.8542854488</v>
      </c>
      <c r="K1865" s="70">
        <f t="shared" si="98"/>
        <v>-1</v>
      </c>
      <c r="L1865" s="3">
        <f>IF(AND(O1865&gt;0,O1865&lt;366),+'PL2'!$N$3+1,IF(AND(O1865&gt;365,O1865&lt;731),+'PL2'!$O$3+1,IF(AND(O1865&gt;730,O1865&lt;1096),+'PL2'!$P$3+1,IF(AND(O1865&gt;1095,O1865&lt;1461),+'PL2'!$Q$3+1,IF(AND(O1865&gt;1460,O1865&lt;3000),+'PL2'!$R$3+1,0)))))</f>
        <v>0</v>
      </c>
      <c r="M1865" s="3">
        <f>IF(AND(O1865&gt;0,O1865&lt;366),+'PL2'!$N$2+1,IF(AND(O1865&gt;365,O1865&lt;731),+'PL2'!$O$2+1,IF(AND(O1865&gt;730,O1865&lt;1096),+'PL2'!$P$2+1,IF(AND(O1865&gt;1095,O1865&lt;1461),+'PL2'!$Q$2+1,IF(AND(O1865&gt;1460,O1865&lt;1826),+'PL2'!$R$2+1,IF(AND(O1865&gt;1825,O1865&lt;2190),+'PL2'!$S$2+1,0))))))</f>
        <v>0</v>
      </c>
      <c r="N1865" s="70">
        <f t="shared" si="99"/>
        <v>-1</v>
      </c>
      <c r="O1865" s="19" t="str">
        <f>IF(A1865&gt;'PL2'!$C$2+553,IF(A1865='PL2'!$C$2+554,1,O1864+1), "")</f>
        <v/>
      </c>
    </row>
    <row r="1866" spans="1:15" x14ac:dyDescent="0.55000000000000004">
      <c r="A1866">
        <v>1864</v>
      </c>
      <c r="B1866" s="2">
        <v>41686</v>
      </c>
      <c r="C1866">
        <v>0.10000000149011611</v>
      </c>
      <c r="D1866">
        <v>25150</v>
      </c>
      <c r="E1866">
        <v>4886.31982421875</v>
      </c>
      <c r="F1866" s="20">
        <f t="shared" si="100"/>
        <v>1.9428707344058004E-2</v>
      </c>
      <c r="G1866">
        <v>610.65301513671875</v>
      </c>
      <c r="H1866">
        <v>11.864199638366699</v>
      </c>
      <c r="I1866" s="19">
        <f t="shared" si="101"/>
        <v>2983845.9335815012</v>
      </c>
      <c r="K1866" s="70">
        <f t="shared" si="98"/>
        <v>-1</v>
      </c>
      <c r="L1866" s="3">
        <f>IF(AND(O1866&gt;0,O1866&lt;366),+'PL2'!$N$3+1,IF(AND(O1866&gt;365,O1866&lt;731),+'PL2'!$O$3+1,IF(AND(O1866&gt;730,O1866&lt;1096),+'PL2'!$P$3+1,IF(AND(O1866&gt;1095,O1866&lt;1461),+'PL2'!$Q$3+1,IF(AND(O1866&gt;1460,O1866&lt;3000),+'PL2'!$R$3+1,0)))))</f>
        <v>0</v>
      </c>
      <c r="M1866" s="3">
        <f>IF(AND(O1866&gt;0,O1866&lt;366),+'PL2'!$N$2+1,IF(AND(O1866&gt;365,O1866&lt;731),+'PL2'!$O$2+1,IF(AND(O1866&gt;730,O1866&lt;1096),+'PL2'!$P$2+1,IF(AND(O1866&gt;1095,O1866&lt;1461),+'PL2'!$Q$2+1,IF(AND(O1866&gt;1460,O1866&lt;1826),+'PL2'!$R$2+1,IF(AND(O1866&gt;1825,O1866&lt;2190),+'PL2'!$S$2+1,0))))))</f>
        <v>0</v>
      </c>
      <c r="N1866" s="70">
        <f t="shared" si="99"/>
        <v>-1</v>
      </c>
      <c r="O1866" s="19" t="str">
        <f>IF(A1866&gt;'PL2'!$C$2+553,IF(A1866='PL2'!$C$2+554,1,O1865+1), "")</f>
        <v/>
      </c>
    </row>
    <row r="1867" spans="1:15" x14ac:dyDescent="0.55000000000000004">
      <c r="A1867">
        <v>1865</v>
      </c>
      <c r="B1867" s="2">
        <v>41687</v>
      </c>
      <c r="C1867">
        <v>0.10999999940395359</v>
      </c>
      <c r="D1867">
        <v>25150</v>
      </c>
      <c r="E1867">
        <v>3898.56005859375</v>
      </c>
      <c r="F1867" s="20">
        <f t="shared" si="100"/>
        <v>1.7051356028691445E-2</v>
      </c>
      <c r="G1867">
        <v>621.4940185546875</v>
      </c>
      <c r="H1867">
        <v>10.597299575805661</v>
      </c>
      <c r="I1867" s="19">
        <f t="shared" si="101"/>
        <v>2422931.7573922276</v>
      </c>
      <c r="K1867" s="70">
        <f t="shared" si="98"/>
        <v>-1</v>
      </c>
      <c r="L1867" s="3">
        <f>IF(AND(O1867&gt;0,O1867&lt;366),+'PL2'!$N$3+1,IF(AND(O1867&gt;365,O1867&lt;731),+'PL2'!$O$3+1,IF(AND(O1867&gt;730,O1867&lt;1096),+'PL2'!$P$3+1,IF(AND(O1867&gt;1095,O1867&lt;1461),+'PL2'!$Q$3+1,IF(AND(O1867&gt;1460,O1867&lt;3000),+'PL2'!$R$3+1,0)))))</f>
        <v>0</v>
      </c>
      <c r="M1867" s="3">
        <f>IF(AND(O1867&gt;0,O1867&lt;366),+'PL2'!$N$2+1,IF(AND(O1867&gt;365,O1867&lt;731),+'PL2'!$O$2+1,IF(AND(O1867&gt;730,O1867&lt;1096),+'PL2'!$P$2+1,IF(AND(O1867&gt;1095,O1867&lt;1461),+'PL2'!$Q$2+1,IF(AND(O1867&gt;1460,O1867&lt;1826),+'PL2'!$R$2+1,IF(AND(O1867&gt;1825,O1867&lt;2190),+'PL2'!$S$2+1,0))))))</f>
        <v>0</v>
      </c>
      <c r="N1867" s="70">
        <f t="shared" si="99"/>
        <v>-1</v>
      </c>
      <c r="O1867" s="19" t="str">
        <f>IF(A1867&gt;'PL2'!$C$2+553,IF(A1867='PL2'!$C$2+554,1,O1866+1), "")</f>
        <v/>
      </c>
    </row>
    <row r="1868" spans="1:15" x14ac:dyDescent="0.55000000000000004">
      <c r="A1868">
        <v>1866</v>
      </c>
      <c r="B1868" s="2">
        <v>41688</v>
      </c>
      <c r="C1868">
        <v>0.119999997317791</v>
      </c>
      <c r="D1868">
        <v>25980.5</v>
      </c>
      <c r="E1868">
        <v>4088.35009765625</v>
      </c>
      <c r="F1868" s="20">
        <f t="shared" si="100"/>
        <v>1.8883470324009954E-2</v>
      </c>
      <c r="G1868">
        <v>621.2239990234375</v>
      </c>
      <c r="H1868">
        <v>11.730899810791019</v>
      </c>
      <c r="I1868" s="19">
        <f t="shared" si="101"/>
        <v>2539781.1970738769</v>
      </c>
      <c r="K1868" s="70">
        <f t="shared" si="98"/>
        <v>-1</v>
      </c>
      <c r="L1868" s="3">
        <f>IF(AND(O1868&gt;0,O1868&lt;366),+'PL2'!$N$3+1,IF(AND(O1868&gt;365,O1868&lt;731),+'PL2'!$O$3+1,IF(AND(O1868&gt;730,O1868&lt;1096),+'PL2'!$P$3+1,IF(AND(O1868&gt;1095,O1868&lt;1461),+'PL2'!$Q$3+1,IF(AND(O1868&gt;1460,O1868&lt;3000),+'PL2'!$R$3+1,0)))))</f>
        <v>0</v>
      </c>
      <c r="M1868" s="3">
        <f>IF(AND(O1868&gt;0,O1868&lt;366),+'PL2'!$N$2+1,IF(AND(O1868&gt;365,O1868&lt;731),+'PL2'!$O$2+1,IF(AND(O1868&gt;730,O1868&lt;1096),+'PL2'!$P$2+1,IF(AND(O1868&gt;1095,O1868&lt;1461),+'PL2'!$Q$2+1,IF(AND(O1868&gt;1460,O1868&lt;1826),+'PL2'!$R$2+1,IF(AND(O1868&gt;1825,O1868&lt;2190),+'PL2'!$S$2+1,0))))))</f>
        <v>0</v>
      </c>
      <c r="N1868" s="70">
        <f t="shared" si="99"/>
        <v>-1</v>
      </c>
      <c r="O1868" s="19" t="str">
        <f>IF(A1868&gt;'PL2'!$C$2+553,IF(A1868='PL2'!$C$2+554,1,O1867+1), "")</f>
        <v/>
      </c>
    </row>
    <row r="1869" spans="1:15" x14ac:dyDescent="0.55000000000000004">
      <c r="A1869">
        <v>1867</v>
      </c>
      <c r="B1869" s="2">
        <v>41689</v>
      </c>
      <c r="C1869">
        <v>0.12999999523162839</v>
      </c>
      <c r="D1869">
        <v>25980.5</v>
      </c>
      <c r="E1869">
        <v>5014.4599609375</v>
      </c>
      <c r="F1869" s="20">
        <f t="shared" si="100"/>
        <v>2.5091117222958235E-2</v>
      </c>
      <c r="G1869">
        <v>617.71002197265625</v>
      </c>
      <c r="H1869">
        <v>15.49899959564209</v>
      </c>
      <c r="I1869" s="19">
        <f t="shared" si="101"/>
        <v>3097482.1726517081</v>
      </c>
      <c r="K1869" s="70">
        <f t="shared" si="98"/>
        <v>-1</v>
      </c>
      <c r="L1869" s="3">
        <f>IF(AND(O1869&gt;0,O1869&lt;366),+'PL2'!$N$3+1,IF(AND(O1869&gt;365,O1869&lt;731),+'PL2'!$O$3+1,IF(AND(O1869&gt;730,O1869&lt;1096),+'PL2'!$P$3+1,IF(AND(O1869&gt;1095,O1869&lt;1461),+'PL2'!$Q$3+1,IF(AND(O1869&gt;1460,O1869&lt;3000),+'PL2'!$R$3+1,0)))))</f>
        <v>0</v>
      </c>
      <c r="M1869" s="3">
        <f>IF(AND(O1869&gt;0,O1869&lt;366),+'PL2'!$N$2+1,IF(AND(O1869&gt;365,O1869&lt;731),+'PL2'!$O$2+1,IF(AND(O1869&gt;730,O1869&lt;1096),+'PL2'!$P$2+1,IF(AND(O1869&gt;1095,O1869&lt;1461),+'PL2'!$Q$2+1,IF(AND(O1869&gt;1460,O1869&lt;1826),+'PL2'!$R$2+1,IF(AND(O1869&gt;1825,O1869&lt;2190),+'PL2'!$S$2+1,0))))))</f>
        <v>0</v>
      </c>
      <c r="N1869" s="70">
        <f t="shared" si="99"/>
        <v>-1</v>
      </c>
      <c r="O1869" s="19" t="str">
        <f>IF(A1869&gt;'PL2'!$C$2+553,IF(A1869='PL2'!$C$2+554,1,O1868+1), "")</f>
        <v/>
      </c>
    </row>
    <row r="1870" spans="1:15" x14ac:dyDescent="0.55000000000000004">
      <c r="A1870">
        <v>1868</v>
      </c>
      <c r="B1870" s="2">
        <v>41690</v>
      </c>
      <c r="C1870">
        <v>0.14000000059604639</v>
      </c>
      <c r="D1870">
        <v>26602.80078125</v>
      </c>
      <c r="E1870">
        <v>4439.81982421875</v>
      </c>
      <c r="F1870" s="20">
        <f t="shared" si="100"/>
        <v>2.336501269727425E-2</v>
      </c>
      <c r="G1870">
        <v>552.2139892578125</v>
      </c>
      <c r="H1870">
        <v>12.902500152587891</v>
      </c>
      <c r="I1870" s="19">
        <f t="shared" si="101"/>
        <v>2451730.6167177558</v>
      </c>
      <c r="K1870" s="70">
        <f t="shared" si="98"/>
        <v>-1</v>
      </c>
      <c r="L1870" s="3">
        <f>IF(AND(O1870&gt;0,O1870&lt;366),+'PL2'!$N$3+1,IF(AND(O1870&gt;365,O1870&lt;731),+'PL2'!$O$3+1,IF(AND(O1870&gt;730,O1870&lt;1096),+'PL2'!$P$3+1,IF(AND(O1870&gt;1095,O1870&lt;1461),+'PL2'!$Q$3+1,IF(AND(O1870&gt;1460,O1870&lt;3000),+'PL2'!$R$3+1,0)))))</f>
        <v>0</v>
      </c>
      <c r="M1870" s="3">
        <f>IF(AND(O1870&gt;0,O1870&lt;366),+'PL2'!$N$2+1,IF(AND(O1870&gt;365,O1870&lt;731),+'PL2'!$O$2+1,IF(AND(O1870&gt;730,O1870&lt;1096),+'PL2'!$P$2+1,IF(AND(O1870&gt;1095,O1870&lt;1461),+'PL2'!$Q$2+1,IF(AND(O1870&gt;1460,O1870&lt;1826),+'PL2'!$R$2+1,IF(AND(O1870&gt;1825,O1870&lt;2190),+'PL2'!$S$2+1,0))))))</f>
        <v>0</v>
      </c>
      <c r="N1870" s="70">
        <f t="shared" si="99"/>
        <v>-1</v>
      </c>
      <c r="O1870" s="19" t="str">
        <f>IF(A1870&gt;'PL2'!$C$2+553,IF(A1870='PL2'!$C$2+554,1,O1869+1), "")</f>
        <v/>
      </c>
    </row>
    <row r="1871" spans="1:15" x14ac:dyDescent="0.55000000000000004">
      <c r="A1871">
        <v>1869</v>
      </c>
      <c r="B1871" s="2">
        <v>41691</v>
      </c>
      <c r="C1871">
        <v>0.15000000596046451</v>
      </c>
      <c r="D1871">
        <v>26602.80078125</v>
      </c>
      <c r="E1871">
        <v>3813.889892578125</v>
      </c>
      <c r="F1871" s="20">
        <f t="shared" si="100"/>
        <v>2.1504634467754462E-2</v>
      </c>
      <c r="G1871">
        <v>569.0419921875</v>
      </c>
      <c r="H1871">
        <v>12.23700046539307</v>
      </c>
      <c r="I1871" s="19">
        <f t="shared" si="101"/>
        <v>2170263.5024564266</v>
      </c>
      <c r="K1871" s="70">
        <f t="shared" si="98"/>
        <v>-1</v>
      </c>
      <c r="L1871" s="3">
        <f>IF(AND(O1871&gt;0,O1871&lt;366),+'PL2'!$N$3+1,IF(AND(O1871&gt;365,O1871&lt;731),+'PL2'!$O$3+1,IF(AND(O1871&gt;730,O1871&lt;1096),+'PL2'!$P$3+1,IF(AND(O1871&gt;1095,O1871&lt;1461),+'PL2'!$Q$3+1,IF(AND(O1871&gt;1460,O1871&lt;3000),+'PL2'!$R$3+1,0)))))</f>
        <v>0</v>
      </c>
      <c r="M1871" s="3">
        <f>IF(AND(O1871&gt;0,O1871&lt;366),+'PL2'!$N$2+1,IF(AND(O1871&gt;365,O1871&lt;731),+'PL2'!$O$2+1,IF(AND(O1871&gt;730,O1871&lt;1096),+'PL2'!$P$2+1,IF(AND(O1871&gt;1095,O1871&lt;1461),+'PL2'!$Q$2+1,IF(AND(O1871&gt;1460,O1871&lt;1826),+'PL2'!$R$2+1,IF(AND(O1871&gt;1825,O1871&lt;2190),+'PL2'!$S$2+1,0))))))</f>
        <v>0</v>
      </c>
      <c r="N1871" s="70">
        <f t="shared" si="99"/>
        <v>-1</v>
      </c>
      <c r="O1871" s="19" t="str">
        <f>IF(A1871&gt;'PL2'!$C$2+553,IF(A1871='PL2'!$C$2+554,1,O1870+1), "")</f>
        <v/>
      </c>
    </row>
    <row r="1872" spans="1:15" x14ac:dyDescent="0.55000000000000004">
      <c r="A1872">
        <v>1870</v>
      </c>
      <c r="B1872" s="2">
        <v>41692</v>
      </c>
      <c r="C1872">
        <v>0.15999999642372131</v>
      </c>
      <c r="D1872">
        <v>25513.80078125</v>
      </c>
      <c r="E1872">
        <v>4512.31005859375</v>
      </c>
      <c r="F1872" s="20">
        <f t="shared" si="100"/>
        <v>2.8297218412408964E-2</v>
      </c>
      <c r="G1872">
        <v>604.74700927734375</v>
      </c>
      <c r="H1872">
        <v>17.112699508666989</v>
      </c>
      <c r="I1872" s="19">
        <f t="shared" si="101"/>
        <v>2728806.0128666461</v>
      </c>
      <c r="K1872" s="70">
        <f t="shared" si="98"/>
        <v>-1</v>
      </c>
      <c r="L1872" s="3">
        <f>IF(AND(O1872&gt;0,O1872&lt;366),+'PL2'!$N$3+1,IF(AND(O1872&gt;365,O1872&lt;731),+'PL2'!$O$3+1,IF(AND(O1872&gt;730,O1872&lt;1096),+'PL2'!$P$3+1,IF(AND(O1872&gt;1095,O1872&lt;1461),+'PL2'!$Q$3+1,IF(AND(O1872&gt;1460,O1872&lt;3000),+'PL2'!$R$3+1,0)))))</f>
        <v>0</v>
      </c>
      <c r="M1872" s="3">
        <f>IF(AND(O1872&gt;0,O1872&lt;366),+'PL2'!$N$2+1,IF(AND(O1872&gt;365,O1872&lt;731),+'PL2'!$O$2+1,IF(AND(O1872&gt;730,O1872&lt;1096),+'PL2'!$P$2+1,IF(AND(O1872&gt;1095,O1872&lt;1461),+'PL2'!$Q$2+1,IF(AND(O1872&gt;1460,O1872&lt;1826),+'PL2'!$R$2+1,IF(AND(O1872&gt;1825,O1872&lt;2190),+'PL2'!$S$2+1,0))))))</f>
        <v>0</v>
      </c>
      <c r="N1872" s="70">
        <f t="shared" si="99"/>
        <v>-1</v>
      </c>
      <c r="O1872" s="19" t="str">
        <f>IF(A1872&gt;'PL2'!$C$2+553,IF(A1872='PL2'!$C$2+554,1,O1871+1), "")</f>
        <v/>
      </c>
    </row>
    <row r="1873" spans="1:15" x14ac:dyDescent="0.55000000000000004">
      <c r="A1873">
        <v>1871</v>
      </c>
      <c r="B1873" s="2">
        <v>41693</v>
      </c>
      <c r="C1873">
        <v>0.17000000178813929</v>
      </c>
      <c r="D1873">
        <v>25513.80078125</v>
      </c>
      <c r="E1873">
        <v>4212.0400390625</v>
      </c>
      <c r="F1873" s="20">
        <f t="shared" si="100"/>
        <v>2.8065078202639235E-2</v>
      </c>
      <c r="G1873">
        <v>604.58197021484375</v>
      </c>
      <c r="H1873">
        <v>16.967599868774411</v>
      </c>
      <c r="I1873" s="19">
        <f t="shared" si="101"/>
        <v>2546523.4654402137</v>
      </c>
      <c r="K1873" s="70">
        <f t="shared" si="98"/>
        <v>-1</v>
      </c>
      <c r="L1873" s="3">
        <f>IF(AND(O1873&gt;0,O1873&lt;366),+'PL2'!$N$3+1,IF(AND(O1873&gt;365,O1873&lt;731),+'PL2'!$O$3+1,IF(AND(O1873&gt;730,O1873&lt;1096),+'PL2'!$P$3+1,IF(AND(O1873&gt;1095,O1873&lt;1461),+'PL2'!$Q$3+1,IF(AND(O1873&gt;1460,O1873&lt;3000),+'PL2'!$R$3+1,0)))))</f>
        <v>0</v>
      </c>
      <c r="M1873" s="3">
        <f>IF(AND(O1873&gt;0,O1873&lt;366),+'PL2'!$N$2+1,IF(AND(O1873&gt;365,O1873&lt;731),+'PL2'!$O$2+1,IF(AND(O1873&gt;730,O1873&lt;1096),+'PL2'!$P$2+1,IF(AND(O1873&gt;1095,O1873&lt;1461),+'PL2'!$Q$2+1,IF(AND(O1873&gt;1460,O1873&lt;1826),+'PL2'!$R$2+1,IF(AND(O1873&gt;1825,O1873&lt;2190),+'PL2'!$S$2+1,0))))))</f>
        <v>0</v>
      </c>
      <c r="N1873" s="70">
        <f t="shared" si="99"/>
        <v>-1</v>
      </c>
      <c r="O1873" s="19" t="str">
        <f>IF(A1873&gt;'PL2'!$C$2+553,IF(A1873='PL2'!$C$2+554,1,O1872+1), "")</f>
        <v/>
      </c>
    </row>
    <row r="1874" spans="1:15" x14ac:dyDescent="0.55000000000000004">
      <c r="A1874">
        <v>1872</v>
      </c>
      <c r="B1874" s="2">
        <v>41694</v>
      </c>
      <c r="C1874">
        <v>0.1800000071525574</v>
      </c>
      <c r="D1874">
        <v>28314.099609375</v>
      </c>
      <c r="E1874">
        <v>4790.22021484375</v>
      </c>
      <c r="F1874" s="20">
        <f t="shared" si="100"/>
        <v>3.045266085906918E-2</v>
      </c>
      <c r="G1874">
        <v>545.322998046875</v>
      </c>
      <c r="H1874">
        <v>16.606500625610352</v>
      </c>
      <c r="I1874" s="19">
        <f t="shared" si="101"/>
        <v>2612217.2488633394</v>
      </c>
      <c r="K1874" s="70">
        <f t="shared" si="98"/>
        <v>-1</v>
      </c>
      <c r="L1874" s="3">
        <f>IF(AND(O1874&gt;0,O1874&lt;366),+'PL2'!$N$3+1,IF(AND(O1874&gt;365,O1874&lt;731),+'PL2'!$O$3+1,IF(AND(O1874&gt;730,O1874&lt;1096),+'PL2'!$P$3+1,IF(AND(O1874&gt;1095,O1874&lt;1461),+'PL2'!$Q$3+1,IF(AND(O1874&gt;1460,O1874&lt;3000),+'PL2'!$R$3+1,0)))))</f>
        <v>0</v>
      </c>
      <c r="M1874" s="3">
        <f>IF(AND(O1874&gt;0,O1874&lt;366),+'PL2'!$N$2+1,IF(AND(O1874&gt;365,O1874&lt;731),+'PL2'!$O$2+1,IF(AND(O1874&gt;730,O1874&lt;1096),+'PL2'!$P$2+1,IF(AND(O1874&gt;1095,O1874&lt;1461),+'PL2'!$Q$2+1,IF(AND(O1874&gt;1460,O1874&lt;1826),+'PL2'!$R$2+1,IF(AND(O1874&gt;1825,O1874&lt;2190),+'PL2'!$S$2+1,0))))))</f>
        <v>0</v>
      </c>
      <c r="N1874" s="70">
        <f t="shared" si="99"/>
        <v>-1</v>
      </c>
      <c r="O1874" s="19" t="str">
        <f>IF(A1874&gt;'PL2'!$C$2+553,IF(A1874='PL2'!$C$2+554,1,O1873+1), "")</f>
        <v/>
      </c>
    </row>
    <row r="1875" spans="1:15" x14ac:dyDescent="0.55000000000000004">
      <c r="A1875">
        <v>1873</v>
      </c>
      <c r="B1875" s="2">
        <v>41695</v>
      </c>
      <c r="C1875">
        <v>0.18999999761581421</v>
      </c>
      <c r="D1875">
        <v>28314.099609375</v>
      </c>
      <c r="E1875">
        <v>4042.7099609375</v>
      </c>
      <c r="F1875" s="20">
        <f t="shared" si="100"/>
        <v>2.7128352783120993E-2</v>
      </c>
      <c r="G1875">
        <v>534.71099853515625</v>
      </c>
      <c r="H1875">
        <v>14.505800247192379</v>
      </c>
      <c r="I1875" s="19">
        <f t="shared" si="101"/>
        <v>2161681.4800009131</v>
      </c>
      <c r="K1875" s="70">
        <f t="shared" si="98"/>
        <v>-1</v>
      </c>
      <c r="L1875" s="3">
        <f>IF(AND(O1875&gt;0,O1875&lt;366),+'PL2'!$N$3+1,IF(AND(O1875&gt;365,O1875&lt;731),+'PL2'!$O$3+1,IF(AND(O1875&gt;730,O1875&lt;1096),+'PL2'!$P$3+1,IF(AND(O1875&gt;1095,O1875&lt;1461),+'PL2'!$Q$3+1,IF(AND(O1875&gt;1460,O1875&lt;3000),+'PL2'!$R$3+1,0)))))</f>
        <v>0</v>
      </c>
      <c r="M1875" s="3">
        <f>IF(AND(O1875&gt;0,O1875&lt;366),+'PL2'!$N$2+1,IF(AND(O1875&gt;365,O1875&lt;731),+'PL2'!$O$2+1,IF(AND(O1875&gt;730,O1875&lt;1096),+'PL2'!$P$2+1,IF(AND(O1875&gt;1095,O1875&lt;1461),+'PL2'!$Q$2+1,IF(AND(O1875&gt;1460,O1875&lt;1826),+'PL2'!$R$2+1,IF(AND(O1875&gt;1825,O1875&lt;2190),+'PL2'!$S$2+1,0))))))</f>
        <v>0</v>
      </c>
      <c r="N1875" s="70">
        <f t="shared" si="99"/>
        <v>-1</v>
      </c>
      <c r="O1875" s="19" t="str">
        <f>IF(A1875&gt;'PL2'!$C$2+553,IF(A1875='PL2'!$C$2+554,1,O1874+1), "")</f>
        <v/>
      </c>
    </row>
    <row r="1876" spans="1:15" x14ac:dyDescent="0.55000000000000004">
      <c r="A1876">
        <v>1874</v>
      </c>
      <c r="B1876" s="2">
        <v>41696</v>
      </c>
      <c r="C1876">
        <v>0.20000000298023221</v>
      </c>
      <c r="D1876">
        <v>28158.5</v>
      </c>
      <c r="E1876">
        <v>4514.85986328125</v>
      </c>
      <c r="F1876" s="20">
        <f t="shared" si="100"/>
        <v>3.206747469188987E-2</v>
      </c>
      <c r="G1876">
        <v>577.08599853515625</v>
      </c>
      <c r="H1876">
        <v>18.50569915771484</v>
      </c>
      <c r="I1876" s="19">
        <f t="shared" si="101"/>
        <v>2605462.4124479592</v>
      </c>
      <c r="K1876" s="70">
        <f t="shared" si="98"/>
        <v>-1</v>
      </c>
      <c r="L1876" s="3">
        <f>IF(AND(O1876&gt;0,O1876&lt;366),+'PL2'!$N$3+1,IF(AND(O1876&gt;365,O1876&lt;731),+'PL2'!$O$3+1,IF(AND(O1876&gt;730,O1876&lt;1096),+'PL2'!$P$3+1,IF(AND(O1876&gt;1095,O1876&lt;1461),+'PL2'!$Q$3+1,IF(AND(O1876&gt;1460,O1876&lt;3000),+'PL2'!$R$3+1,0)))))</f>
        <v>0</v>
      </c>
      <c r="M1876" s="3">
        <f>IF(AND(O1876&gt;0,O1876&lt;366),+'PL2'!$N$2+1,IF(AND(O1876&gt;365,O1876&lt;731),+'PL2'!$O$2+1,IF(AND(O1876&gt;730,O1876&lt;1096),+'PL2'!$P$2+1,IF(AND(O1876&gt;1095,O1876&lt;1461),+'PL2'!$Q$2+1,IF(AND(O1876&gt;1460,O1876&lt;1826),+'PL2'!$R$2+1,IF(AND(O1876&gt;1825,O1876&lt;2190),+'PL2'!$S$2+1,0))))))</f>
        <v>0</v>
      </c>
      <c r="N1876" s="70">
        <f t="shared" si="99"/>
        <v>-1</v>
      </c>
      <c r="O1876" s="19" t="str">
        <f>IF(A1876&gt;'PL2'!$C$2+553,IF(A1876='PL2'!$C$2+554,1,O1875+1), "")</f>
        <v/>
      </c>
    </row>
    <row r="1877" spans="1:15" x14ac:dyDescent="0.55000000000000004">
      <c r="A1877">
        <v>1875</v>
      </c>
      <c r="B1877" s="2">
        <v>41697</v>
      </c>
      <c r="C1877">
        <v>0.2099999934434891</v>
      </c>
      <c r="D1877">
        <v>28158.5</v>
      </c>
      <c r="E1877">
        <v>4724.41015625</v>
      </c>
      <c r="F1877" s="20">
        <f t="shared" si="100"/>
        <v>3.5233627566697567E-2</v>
      </c>
      <c r="G1877">
        <v>576.697998046875</v>
      </c>
      <c r="H1877">
        <v>20.31920051574707</v>
      </c>
      <c r="I1877" s="19">
        <f t="shared" si="101"/>
        <v>2724557.8790616989</v>
      </c>
      <c r="K1877" s="70">
        <f t="shared" si="98"/>
        <v>-1</v>
      </c>
      <c r="L1877" s="3">
        <f>IF(AND(O1877&gt;0,O1877&lt;366),+'PL2'!$N$3+1,IF(AND(O1877&gt;365,O1877&lt;731),+'PL2'!$O$3+1,IF(AND(O1877&gt;730,O1877&lt;1096),+'PL2'!$P$3+1,IF(AND(O1877&gt;1095,O1877&lt;1461),+'PL2'!$Q$3+1,IF(AND(O1877&gt;1460,O1877&lt;3000),+'PL2'!$R$3+1,0)))))</f>
        <v>0</v>
      </c>
      <c r="M1877" s="3">
        <f>IF(AND(O1877&gt;0,O1877&lt;366),+'PL2'!$N$2+1,IF(AND(O1877&gt;365,O1877&lt;731),+'PL2'!$O$2+1,IF(AND(O1877&gt;730,O1877&lt;1096),+'PL2'!$P$2+1,IF(AND(O1877&gt;1095,O1877&lt;1461),+'PL2'!$Q$2+1,IF(AND(O1877&gt;1460,O1877&lt;1826),+'PL2'!$R$2+1,IF(AND(O1877&gt;1825,O1877&lt;2190),+'PL2'!$S$2+1,0))))))</f>
        <v>0</v>
      </c>
      <c r="N1877" s="70">
        <f t="shared" si="99"/>
        <v>-1</v>
      </c>
      <c r="O1877" s="19" t="str">
        <f>IF(A1877&gt;'PL2'!$C$2+553,IF(A1877='PL2'!$C$2+554,1,O1876+1), "")</f>
        <v/>
      </c>
    </row>
    <row r="1878" spans="1:15" x14ac:dyDescent="0.55000000000000004">
      <c r="A1878">
        <v>1876</v>
      </c>
      <c r="B1878" s="2">
        <v>41698</v>
      </c>
      <c r="C1878">
        <v>0.2199999988079071</v>
      </c>
      <c r="D1878">
        <v>35660</v>
      </c>
      <c r="E1878">
        <v>4541.41015625</v>
      </c>
      <c r="F1878" s="20">
        <f t="shared" si="100"/>
        <v>2.8017673274291003E-2</v>
      </c>
      <c r="G1878">
        <v>543.927001953125</v>
      </c>
      <c r="H1878">
        <v>15.23960018157959</v>
      </c>
      <c r="I1878" s="19">
        <f t="shared" si="101"/>
        <v>2470195.6109285355</v>
      </c>
      <c r="K1878" s="70">
        <f t="shared" si="98"/>
        <v>-1</v>
      </c>
      <c r="L1878" s="3">
        <f>IF(AND(O1878&gt;0,O1878&lt;366),+'PL2'!$N$3+1,IF(AND(O1878&gt;365,O1878&lt;731),+'PL2'!$O$3+1,IF(AND(O1878&gt;730,O1878&lt;1096),+'PL2'!$P$3+1,IF(AND(O1878&gt;1095,O1878&lt;1461),+'PL2'!$Q$3+1,IF(AND(O1878&gt;1460,O1878&lt;3000),+'PL2'!$R$3+1,0)))))</f>
        <v>0</v>
      </c>
      <c r="M1878" s="3">
        <f>IF(AND(O1878&gt;0,O1878&lt;366),+'PL2'!$N$2+1,IF(AND(O1878&gt;365,O1878&lt;731),+'PL2'!$O$2+1,IF(AND(O1878&gt;730,O1878&lt;1096),+'PL2'!$P$2+1,IF(AND(O1878&gt;1095,O1878&lt;1461),+'PL2'!$Q$2+1,IF(AND(O1878&gt;1460,O1878&lt;1826),+'PL2'!$R$2+1,IF(AND(O1878&gt;1825,O1878&lt;2190),+'PL2'!$S$2+1,0))))))</f>
        <v>0</v>
      </c>
      <c r="N1878" s="70">
        <f t="shared" si="99"/>
        <v>-1</v>
      </c>
      <c r="O1878" s="19" t="str">
        <f>IF(A1878&gt;'PL2'!$C$2+553,IF(A1878='PL2'!$C$2+554,1,O1877+1), "")</f>
        <v/>
      </c>
    </row>
    <row r="1879" spans="1:15" x14ac:dyDescent="0.55000000000000004">
      <c r="A1879">
        <v>1877</v>
      </c>
      <c r="B1879" s="2">
        <v>41699</v>
      </c>
      <c r="C1879">
        <v>0.23000000417232511</v>
      </c>
      <c r="D1879">
        <v>35660</v>
      </c>
      <c r="E1879">
        <v>3612.60009765625</v>
      </c>
      <c r="F1879" s="20">
        <f t="shared" si="100"/>
        <v>2.3300561905044297E-2</v>
      </c>
      <c r="G1879">
        <v>563.73602294921875</v>
      </c>
      <c r="H1879">
        <v>13.13539981842041</v>
      </c>
      <c r="I1879" s="19">
        <f t="shared" si="101"/>
        <v>2036552.8115586936</v>
      </c>
      <c r="K1879" s="70">
        <f t="shared" si="98"/>
        <v>-1</v>
      </c>
      <c r="L1879" s="3">
        <f>IF(AND(O1879&gt;0,O1879&lt;366),+'PL2'!$N$3+1,IF(AND(O1879&gt;365,O1879&lt;731),+'PL2'!$O$3+1,IF(AND(O1879&gt;730,O1879&lt;1096),+'PL2'!$P$3+1,IF(AND(O1879&gt;1095,O1879&lt;1461),+'PL2'!$Q$3+1,IF(AND(O1879&gt;1460,O1879&lt;3000),+'PL2'!$R$3+1,0)))))</f>
        <v>0</v>
      </c>
      <c r="M1879" s="3">
        <f>IF(AND(O1879&gt;0,O1879&lt;366),+'PL2'!$N$2+1,IF(AND(O1879&gt;365,O1879&lt;731),+'PL2'!$O$2+1,IF(AND(O1879&gt;730,O1879&lt;1096),+'PL2'!$P$2+1,IF(AND(O1879&gt;1095,O1879&lt;1461),+'PL2'!$Q$2+1,IF(AND(O1879&gt;1460,O1879&lt;1826),+'PL2'!$R$2+1,IF(AND(O1879&gt;1825,O1879&lt;2190),+'PL2'!$S$2+1,0))))))</f>
        <v>0</v>
      </c>
      <c r="N1879" s="70">
        <f t="shared" si="99"/>
        <v>-1</v>
      </c>
      <c r="O1879" s="19" t="str">
        <f>IF(A1879&gt;'PL2'!$C$2+553,IF(A1879='PL2'!$C$2+554,1,O1878+1), "")</f>
        <v/>
      </c>
    </row>
    <row r="1880" spans="1:15" x14ac:dyDescent="0.55000000000000004">
      <c r="A1880">
        <v>1878</v>
      </c>
      <c r="B1880" s="2">
        <v>41700</v>
      </c>
      <c r="C1880">
        <v>0.239999994635582</v>
      </c>
      <c r="D1880">
        <v>28262.400390625</v>
      </c>
      <c r="E1880">
        <v>3510.830078125</v>
      </c>
      <c r="F1880" s="20">
        <f t="shared" si="100"/>
        <v>2.9813433688241884E-2</v>
      </c>
      <c r="G1880">
        <v>560.30499267578125</v>
      </c>
      <c r="H1880">
        <v>16.704599380493161</v>
      </c>
      <c r="I1880" s="19">
        <f t="shared" si="101"/>
        <v>1967135.6212097406</v>
      </c>
      <c r="K1880" s="70">
        <f t="shared" si="98"/>
        <v>-1</v>
      </c>
      <c r="L1880" s="3">
        <f>IF(AND(O1880&gt;0,O1880&lt;366),+'PL2'!$N$3+1,IF(AND(O1880&gt;365,O1880&lt;731),+'PL2'!$O$3+1,IF(AND(O1880&gt;730,O1880&lt;1096),+'PL2'!$P$3+1,IF(AND(O1880&gt;1095,O1880&lt;1461),+'PL2'!$Q$3+1,IF(AND(O1880&gt;1460,O1880&lt;3000),+'PL2'!$R$3+1,0)))))</f>
        <v>0</v>
      </c>
      <c r="M1880" s="3">
        <f>IF(AND(O1880&gt;0,O1880&lt;366),+'PL2'!$N$2+1,IF(AND(O1880&gt;365,O1880&lt;731),+'PL2'!$O$2+1,IF(AND(O1880&gt;730,O1880&lt;1096),+'PL2'!$P$2+1,IF(AND(O1880&gt;1095,O1880&lt;1461),+'PL2'!$Q$2+1,IF(AND(O1880&gt;1460,O1880&lt;1826),+'PL2'!$R$2+1,IF(AND(O1880&gt;1825,O1880&lt;2190),+'PL2'!$S$2+1,0))))))</f>
        <v>0</v>
      </c>
      <c r="N1880" s="70">
        <f t="shared" si="99"/>
        <v>-1</v>
      </c>
      <c r="O1880" s="19" t="str">
        <f>IF(A1880&gt;'PL2'!$C$2+553,IF(A1880='PL2'!$C$2+554,1,O1879+1), "")</f>
        <v/>
      </c>
    </row>
    <row r="1881" spans="1:15" x14ac:dyDescent="0.55000000000000004">
      <c r="A1881">
        <v>1879</v>
      </c>
      <c r="B1881" s="2">
        <v>41701</v>
      </c>
      <c r="C1881">
        <v>0.25</v>
      </c>
      <c r="D1881">
        <v>28262.400390625</v>
      </c>
      <c r="E1881">
        <v>3717.239990234375</v>
      </c>
      <c r="F1881" s="20">
        <f t="shared" si="100"/>
        <v>3.2881495722736194E-2</v>
      </c>
      <c r="G1881">
        <v>661.12200927734375</v>
      </c>
      <c r="H1881">
        <v>21.738700866699219</v>
      </c>
      <c r="I1881" s="19">
        <f t="shared" si="101"/>
        <v>2457549.1713098437</v>
      </c>
      <c r="K1881" s="70">
        <f t="shared" si="98"/>
        <v>-1</v>
      </c>
      <c r="L1881" s="3">
        <f>IF(AND(O1881&gt;0,O1881&lt;366),+'PL2'!$N$3+1,IF(AND(O1881&gt;365,O1881&lt;731),+'PL2'!$O$3+1,IF(AND(O1881&gt;730,O1881&lt;1096),+'PL2'!$P$3+1,IF(AND(O1881&gt;1095,O1881&lt;1461),+'PL2'!$Q$3+1,IF(AND(O1881&gt;1460,O1881&lt;3000),+'PL2'!$R$3+1,0)))))</f>
        <v>0</v>
      </c>
      <c r="M1881" s="3">
        <f>IF(AND(O1881&gt;0,O1881&lt;366),+'PL2'!$N$2+1,IF(AND(O1881&gt;365,O1881&lt;731),+'PL2'!$O$2+1,IF(AND(O1881&gt;730,O1881&lt;1096),+'PL2'!$P$2+1,IF(AND(O1881&gt;1095,O1881&lt;1461),+'PL2'!$Q$2+1,IF(AND(O1881&gt;1460,O1881&lt;1826),+'PL2'!$R$2+1,IF(AND(O1881&gt;1825,O1881&lt;2190),+'PL2'!$S$2+1,0))))))</f>
        <v>0</v>
      </c>
      <c r="N1881" s="70">
        <f t="shared" si="99"/>
        <v>-1</v>
      </c>
      <c r="O1881" s="19" t="str">
        <f>IF(A1881&gt;'PL2'!$C$2+553,IF(A1881='PL2'!$C$2+554,1,O1880+1), "")</f>
        <v/>
      </c>
    </row>
    <row r="1882" spans="1:15" x14ac:dyDescent="0.55000000000000004">
      <c r="A1882">
        <v>1880</v>
      </c>
      <c r="B1882" s="2">
        <v>41702</v>
      </c>
      <c r="C1882">
        <v>0.25999999046325678</v>
      </c>
      <c r="D1882">
        <v>26365.599609375</v>
      </c>
      <c r="E1882">
        <v>3742.3798828125</v>
      </c>
      <c r="F1882" s="20">
        <f t="shared" si="100"/>
        <v>3.6904858916811854E-2</v>
      </c>
      <c r="G1882">
        <v>663.5980224609375</v>
      </c>
      <c r="H1882">
        <v>24.489999771118161</v>
      </c>
      <c r="I1882" s="19">
        <f t="shared" si="101"/>
        <v>2483435.88953197</v>
      </c>
      <c r="K1882" s="70">
        <f t="shared" si="98"/>
        <v>-1</v>
      </c>
      <c r="L1882" s="3">
        <f>IF(AND(O1882&gt;0,O1882&lt;366),+'PL2'!$N$3+1,IF(AND(O1882&gt;365,O1882&lt;731),+'PL2'!$O$3+1,IF(AND(O1882&gt;730,O1882&lt;1096),+'PL2'!$P$3+1,IF(AND(O1882&gt;1095,O1882&lt;1461),+'PL2'!$Q$3+1,IF(AND(O1882&gt;1460,O1882&lt;3000),+'PL2'!$R$3+1,0)))))</f>
        <v>0</v>
      </c>
      <c r="M1882" s="3">
        <f>IF(AND(O1882&gt;0,O1882&lt;366),+'PL2'!$N$2+1,IF(AND(O1882&gt;365,O1882&lt;731),+'PL2'!$O$2+1,IF(AND(O1882&gt;730,O1882&lt;1096),+'PL2'!$P$2+1,IF(AND(O1882&gt;1095,O1882&lt;1461),+'PL2'!$Q$2+1,IF(AND(O1882&gt;1460,O1882&lt;1826),+'PL2'!$R$2+1,IF(AND(O1882&gt;1825,O1882&lt;2190),+'PL2'!$S$2+1,0))))))</f>
        <v>0</v>
      </c>
      <c r="N1882" s="70">
        <f t="shared" si="99"/>
        <v>-1</v>
      </c>
      <c r="O1882" s="19" t="str">
        <f>IF(A1882&gt;'PL2'!$C$2+553,IF(A1882='PL2'!$C$2+554,1,O1881+1), "")</f>
        <v/>
      </c>
    </row>
    <row r="1883" spans="1:15" x14ac:dyDescent="0.55000000000000004">
      <c r="A1883">
        <v>1881</v>
      </c>
      <c r="B1883" s="2">
        <v>41703</v>
      </c>
      <c r="C1883">
        <v>0.27000001072883612</v>
      </c>
      <c r="D1883">
        <v>26365.599609375</v>
      </c>
      <c r="E1883">
        <v>3914.320068359375</v>
      </c>
      <c r="F1883" s="20">
        <f t="shared" si="100"/>
        <v>4.0085053103716725E-2</v>
      </c>
      <c r="G1883">
        <v>661.7860107421875</v>
      </c>
      <c r="H1883">
        <v>26.527700424194339</v>
      </c>
      <c r="I1883" s="19">
        <f t="shared" si="101"/>
        <v>2590442.2628076375</v>
      </c>
      <c r="K1883" s="70">
        <f t="shared" si="98"/>
        <v>-1</v>
      </c>
      <c r="L1883" s="3">
        <f>IF(AND(O1883&gt;0,O1883&lt;366),+'PL2'!$N$3+1,IF(AND(O1883&gt;365,O1883&lt;731),+'PL2'!$O$3+1,IF(AND(O1883&gt;730,O1883&lt;1096),+'PL2'!$P$3+1,IF(AND(O1883&gt;1095,O1883&lt;1461),+'PL2'!$Q$3+1,IF(AND(O1883&gt;1460,O1883&lt;3000),+'PL2'!$R$3+1,0)))))</f>
        <v>0</v>
      </c>
      <c r="M1883" s="3">
        <f>IF(AND(O1883&gt;0,O1883&lt;366),+'PL2'!$N$2+1,IF(AND(O1883&gt;365,O1883&lt;731),+'PL2'!$O$2+1,IF(AND(O1883&gt;730,O1883&lt;1096),+'PL2'!$P$2+1,IF(AND(O1883&gt;1095,O1883&lt;1461),+'PL2'!$Q$2+1,IF(AND(O1883&gt;1460,O1883&lt;1826),+'PL2'!$R$2+1,IF(AND(O1883&gt;1825,O1883&lt;2190),+'PL2'!$S$2+1,0))))))</f>
        <v>0</v>
      </c>
      <c r="N1883" s="70">
        <f t="shared" si="99"/>
        <v>-1</v>
      </c>
      <c r="O1883" s="19" t="str">
        <f>IF(A1883&gt;'PL2'!$C$2+553,IF(A1883='PL2'!$C$2+554,1,O1882+1), "")</f>
        <v/>
      </c>
    </row>
    <row r="1884" spans="1:15" x14ac:dyDescent="0.55000000000000004">
      <c r="A1884">
        <v>1882</v>
      </c>
      <c r="B1884" s="2">
        <v>41704</v>
      </c>
      <c r="C1884">
        <v>0.2800000011920929</v>
      </c>
      <c r="D1884">
        <v>30728.30078125</v>
      </c>
      <c r="E1884">
        <v>4339.66015625</v>
      </c>
      <c r="F1884" s="20">
        <f t="shared" si="100"/>
        <v>3.9543509339270685E-2</v>
      </c>
      <c r="G1884">
        <v>658.7239990234375</v>
      </c>
      <c r="H1884">
        <v>26.048299789428711</v>
      </c>
      <c r="I1884" s="19">
        <f t="shared" si="101"/>
        <v>2858638.2925276756</v>
      </c>
      <c r="K1884" s="70">
        <f t="shared" si="98"/>
        <v>-1</v>
      </c>
      <c r="L1884" s="3">
        <f>IF(AND(O1884&gt;0,O1884&lt;366),+'PL2'!$N$3+1,IF(AND(O1884&gt;365,O1884&lt;731),+'PL2'!$O$3+1,IF(AND(O1884&gt;730,O1884&lt;1096),+'PL2'!$P$3+1,IF(AND(O1884&gt;1095,O1884&lt;1461),+'PL2'!$Q$3+1,IF(AND(O1884&gt;1460,O1884&lt;3000),+'PL2'!$R$3+1,0)))))</f>
        <v>0</v>
      </c>
      <c r="M1884" s="3">
        <f>IF(AND(O1884&gt;0,O1884&lt;366),+'PL2'!$N$2+1,IF(AND(O1884&gt;365,O1884&lt;731),+'PL2'!$O$2+1,IF(AND(O1884&gt;730,O1884&lt;1096),+'PL2'!$P$2+1,IF(AND(O1884&gt;1095,O1884&lt;1461),+'PL2'!$Q$2+1,IF(AND(O1884&gt;1460,O1884&lt;1826),+'PL2'!$R$2+1,IF(AND(O1884&gt;1825,O1884&lt;2190),+'PL2'!$S$2+1,0))))))</f>
        <v>0</v>
      </c>
      <c r="N1884" s="70">
        <f t="shared" si="99"/>
        <v>-1</v>
      </c>
      <c r="O1884" s="19" t="str">
        <f>IF(A1884&gt;'PL2'!$C$2+553,IF(A1884='PL2'!$C$2+554,1,O1883+1), "")</f>
        <v/>
      </c>
    </row>
    <row r="1885" spans="1:15" x14ac:dyDescent="0.55000000000000004">
      <c r="A1885">
        <v>1883</v>
      </c>
      <c r="B1885" s="2">
        <v>41705</v>
      </c>
      <c r="C1885">
        <v>0.28999999165534968</v>
      </c>
      <c r="D1885">
        <v>30728.30078125</v>
      </c>
      <c r="E1885">
        <v>4163.85986328125</v>
      </c>
      <c r="F1885" s="20">
        <f t="shared" si="100"/>
        <v>3.9296651455013751E-2</v>
      </c>
      <c r="G1885">
        <v>625.8280029296875</v>
      </c>
      <c r="H1885">
        <v>24.592899322509769</v>
      </c>
      <c r="I1885" s="19">
        <f t="shared" si="101"/>
        <v>2605860.1027163863</v>
      </c>
      <c r="K1885" s="70">
        <f t="shared" si="98"/>
        <v>-1</v>
      </c>
      <c r="L1885" s="3">
        <f>IF(AND(O1885&gt;0,O1885&lt;366),+'PL2'!$N$3+1,IF(AND(O1885&gt;365,O1885&lt;731),+'PL2'!$O$3+1,IF(AND(O1885&gt;730,O1885&lt;1096),+'PL2'!$P$3+1,IF(AND(O1885&gt;1095,O1885&lt;1461),+'PL2'!$Q$3+1,IF(AND(O1885&gt;1460,O1885&lt;3000),+'PL2'!$R$3+1,0)))))</f>
        <v>0</v>
      </c>
      <c r="M1885" s="3">
        <f>IF(AND(O1885&gt;0,O1885&lt;366),+'PL2'!$N$2+1,IF(AND(O1885&gt;365,O1885&lt;731),+'PL2'!$O$2+1,IF(AND(O1885&gt;730,O1885&lt;1096),+'PL2'!$P$2+1,IF(AND(O1885&gt;1095,O1885&lt;1461),+'PL2'!$Q$2+1,IF(AND(O1885&gt;1460,O1885&lt;1826),+'PL2'!$R$2+1,IF(AND(O1885&gt;1825,O1885&lt;2190),+'PL2'!$S$2+1,0))))))</f>
        <v>0</v>
      </c>
      <c r="N1885" s="70">
        <f t="shared" si="99"/>
        <v>-1</v>
      </c>
      <c r="O1885" s="19" t="str">
        <f>IF(A1885&gt;'PL2'!$C$2+553,IF(A1885='PL2'!$C$2+554,1,O1884+1), "")</f>
        <v/>
      </c>
    </row>
    <row r="1886" spans="1:15" x14ac:dyDescent="0.55000000000000004">
      <c r="A1886">
        <v>1884</v>
      </c>
      <c r="B1886" s="2">
        <v>41706</v>
      </c>
      <c r="C1886">
        <v>0.30000001192092901</v>
      </c>
      <c r="D1886">
        <v>33194.1015625</v>
      </c>
      <c r="E1886">
        <v>4211.6201171875</v>
      </c>
      <c r="F1886" s="20">
        <f t="shared" si="100"/>
        <v>3.80635723182235E-2</v>
      </c>
      <c r="G1886">
        <v>615.239990234375</v>
      </c>
      <c r="H1886">
        <v>23.41819953918457</v>
      </c>
      <c r="I1886" s="19">
        <f t="shared" si="101"/>
        <v>2591157.1197693348</v>
      </c>
      <c r="K1886" s="70">
        <f t="shared" si="98"/>
        <v>-1</v>
      </c>
      <c r="L1886" s="3">
        <f>IF(AND(O1886&gt;0,O1886&lt;366),+'PL2'!$N$3+1,IF(AND(O1886&gt;365,O1886&lt;731),+'PL2'!$O$3+1,IF(AND(O1886&gt;730,O1886&lt;1096),+'PL2'!$P$3+1,IF(AND(O1886&gt;1095,O1886&lt;1461),+'PL2'!$Q$3+1,IF(AND(O1886&gt;1460,O1886&lt;3000),+'PL2'!$R$3+1,0)))))</f>
        <v>0</v>
      </c>
      <c r="M1886" s="3">
        <f>IF(AND(O1886&gt;0,O1886&lt;366),+'PL2'!$N$2+1,IF(AND(O1886&gt;365,O1886&lt;731),+'PL2'!$O$2+1,IF(AND(O1886&gt;730,O1886&lt;1096),+'PL2'!$P$2+1,IF(AND(O1886&gt;1095,O1886&lt;1461),+'PL2'!$Q$2+1,IF(AND(O1886&gt;1460,O1886&lt;1826),+'PL2'!$R$2+1,IF(AND(O1886&gt;1825,O1886&lt;2190),+'PL2'!$S$2+1,0))))))</f>
        <v>0</v>
      </c>
      <c r="N1886" s="70">
        <f t="shared" si="99"/>
        <v>-1</v>
      </c>
      <c r="O1886" s="19" t="str">
        <f>IF(A1886&gt;'PL2'!$C$2+553,IF(A1886='PL2'!$C$2+554,1,O1885+1), "")</f>
        <v/>
      </c>
    </row>
    <row r="1887" spans="1:15" x14ac:dyDescent="0.55000000000000004">
      <c r="A1887">
        <v>1885</v>
      </c>
      <c r="B1887" s="2">
        <v>41707</v>
      </c>
      <c r="C1887">
        <v>0.31000000238418579</v>
      </c>
      <c r="D1887">
        <v>33194.1015625</v>
      </c>
      <c r="E1887">
        <v>4487.27978515625</v>
      </c>
      <c r="F1887" s="20">
        <f t="shared" si="100"/>
        <v>4.1906744831691704E-2</v>
      </c>
      <c r="G1887">
        <v>633.1820068359375</v>
      </c>
      <c r="H1887">
        <v>26.534599304199219</v>
      </c>
      <c r="I1887" s="19">
        <f t="shared" si="101"/>
        <v>2841264.8195995688</v>
      </c>
      <c r="K1887" s="70">
        <f t="shared" si="98"/>
        <v>-1</v>
      </c>
      <c r="L1887" s="3">
        <f>IF(AND(O1887&gt;0,O1887&lt;366),+'PL2'!$N$3+1,IF(AND(O1887&gt;365,O1887&lt;731),+'PL2'!$O$3+1,IF(AND(O1887&gt;730,O1887&lt;1096),+'PL2'!$P$3+1,IF(AND(O1887&gt;1095,O1887&lt;1461),+'PL2'!$Q$3+1,IF(AND(O1887&gt;1460,O1887&lt;3000),+'PL2'!$R$3+1,0)))))</f>
        <v>0</v>
      </c>
      <c r="M1887" s="3">
        <f>IF(AND(O1887&gt;0,O1887&lt;366),+'PL2'!$N$2+1,IF(AND(O1887&gt;365,O1887&lt;731),+'PL2'!$O$2+1,IF(AND(O1887&gt;730,O1887&lt;1096),+'PL2'!$P$2+1,IF(AND(O1887&gt;1095,O1887&lt;1461),+'PL2'!$Q$2+1,IF(AND(O1887&gt;1460,O1887&lt;1826),+'PL2'!$R$2+1,IF(AND(O1887&gt;1825,O1887&lt;2190),+'PL2'!$S$2+1,0))))))</f>
        <v>0</v>
      </c>
      <c r="N1887" s="70">
        <f t="shared" si="99"/>
        <v>-1</v>
      </c>
      <c r="O1887" s="19" t="str">
        <f>IF(A1887&gt;'PL2'!$C$2+553,IF(A1887='PL2'!$C$2+554,1,O1886+1), "")</f>
        <v/>
      </c>
    </row>
    <row r="1888" spans="1:15" x14ac:dyDescent="0.55000000000000004">
      <c r="A1888">
        <v>1886</v>
      </c>
      <c r="B1888" s="2">
        <v>41708</v>
      </c>
      <c r="C1888">
        <v>0.31999999284744263</v>
      </c>
      <c r="D1888">
        <v>31297.30078125</v>
      </c>
      <c r="E1888">
        <v>3741.27001953125</v>
      </c>
      <c r="F1888" s="20">
        <f t="shared" si="100"/>
        <v>3.8252703894758551E-2</v>
      </c>
      <c r="G1888">
        <v>625.8280029296875</v>
      </c>
      <c r="H1888">
        <v>23.93959999084473</v>
      </c>
      <c r="I1888" s="19">
        <f t="shared" si="101"/>
        <v>2341391.5447439551</v>
      </c>
      <c r="K1888" s="70">
        <f t="shared" si="98"/>
        <v>-1</v>
      </c>
      <c r="L1888" s="3">
        <f>IF(AND(O1888&gt;0,O1888&lt;366),+'PL2'!$N$3+1,IF(AND(O1888&gt;365,O1888&lt;731),+'PL2'!$O$3+1,IF(AND(O1888&gt;730,O1888&lt;1096),+'PL2'!$P$3+1,IF(AND(O1888&gt;1095,O1888&lt;1461),+'PL2'!$Q$3+1,IF(AND(O1888&gt;1460,O1888&lt;3000),+'PL2'!$R$3+1,0)))))</f>
        <v>0</v>
      </c>
      <c r="M1888" s="3">
        <f>IF(AND(O1888&gt;0,O1888&lt;366),+'PL2'!$N$2+1,IF(AND(O1888&gt;365,O1888&lt;731),+'PL2'!$O$2+1,IF(AND(O1888&gt;730,O1888&lt;1096),+'PL2'!$P$2+1,IF(AND(O1888&gt;1095,O1888&lt;1461),+'PL2'!$Q$2+1,IF(AND(O1888&gt;1460,O1888&lt;1826),+'PL2'!$R$2+1,IF(AND(O1888&gt;1825,O1888&lt;2190),+'PL2'!$S$2+1,0))))))</f>
        <v>0</v>
      </c>
      <c r="N1888" s="70">
        <f t="shared" si="99"/>
        <v>-1</v>
      </c>
      <c r="O1888" s="19" t="str">
        <f>IF(A1888&gt;'PL2'!$C$2+553,IF(A1888='PL2'!$C$2+554,1,O1887+1), "")</f>
        <v/>
      </c>
    </row>
    <row r="1889" spans="1:15" x14ac:dyDescent="0.55000000000000004">
      <c r="A1889">
        <v>1887</v>
      </c>
      <c r="B1889" s="2">
        <v>41709</v>
      </c>
      <c r="C1889">
        <v>0.33000001311302191</v>
      </c>
      <c r="D1889">
        <v>31297.30078125</v>
      </c>
      <c r="E1889">
        <v>4215.2900390625</v>
      </c>
      <c r="F1889" s="20">
        <f t="shared" si="100"/>
        <v>4.4446189717395113E-2</v>
      </c>
      <c r="G1889">
        <v>628.9539794921875</v>
      </c>
      <c r="H1889">
        <v>27.954599380493161</v>
      </c>
      <c r="I1889" s="19">
        <f t="shared" si="101"/>
        <v>2651223.4447821379</v>
      </c>
      <c r="K1889" s="70">
        <f t="shared" si="98"/>
        <v>-1</v>
      </c>
      <c r="L1889" s="3">
        <f>IF(AND(O1889&gt;0,O1889&lt;366),+'PL2'!$N$3+1,IF(AND(O1889&gt;365,O1889&lt;731),+'PL2'!$O$3+1,IF(AND(O1889&gt;730,O1889&lt;1096),+'PL2'!$P$3+1,IF(AND(O1889&gt;1095,O1889&lt;1461),+'PL2'!$Q$3+1,IF(AND(O1889&gt;1460,O1889&lt;3000),+'PL2'!$R$3+1,0)))))</f>
        <v>0</v>
      </c>
      <c r="M1889" s="3">
        <f>IF(AND(O1889&gt;0,O1889&lt;366),+'PL2'!$N$2+1,IF(AND(O1889&gt;365,O1889&lt;731),+'PL2'!$O$2+1,IF(AND(O1889&gt;730,O1889&lt;1096),+'PL2'!$P$2+1,IF(AND(O1889&gt;1095,O1889&lt;1461),+'PL2'!$Q$2+1,IF(AND(O1889&gt;1460,O1889&lt;1826),+'PL2'!$R$2+1,IF(AND(O1889&gt;1825,O1889&lt;2190),+'PL2'!$S$2+1,0))))))</f>
        <v>0</v>
      </c>
      <c r="N1889" s="70">
        <f t="shared" si="99"/>
        <v>-1</v>
      </c>
      <c r="O1889" s="19" t="str">
        <f>IF(A1889&gt;'PL2'!$C$2+553,IF(A1889='PL2'!$C$2+554,1,O1888+1), "")</f>
        <v/>
      </c>
    </row>
    <row r="1890" spans="1:15" x14ac:dyDescent="0.55000000000000004">
      <c r="A1890">
        <v>1888</v>
      </c>
      <c r="B1890" s="2">
        <v>41710</v>
      </c>
      <c r="C1890">
        <v>0.34000000357627869</v>
      </c>
      <c r="D1890">
        <v>31866.400390625</v>
      </c>
      <c r="E1890">
        <v>4566.52001953125</v>
      </c>
      <c r="F1890" s="20">
        <f t="shared" si="100"/>
        <v>4.872269236372704E-2</v>
      </c>
      <c r="G1890">
        <v>631.3909912109375</v>
      </c>
      <c r="H1890">
        <v>30.76309967041016</v>
      </c>
      <c r="I1890" s="19">
        <f t="shared" si="101"/>
        <v>2883259.6015164256</v>
      </c>
      <c r="K1890" s="70">
        <f t="shared" si="98"/>
        <v>-1</v>
      </c>
      <c r="L1890" s="3">
        <f>IF(AND(O1890&gt;0,O1890&lt;366),+'PL2'!$N$3+1,IF(AND(O1890&gt;365,O1890&lt;731),+'PL2'!$O$3+1,IF(AND(O1890&gt;730,O1890&lt;1096),+'PL2'!$P$3+1,IF(AND(O1890&gt;1095,O1890&lt;1461),+'PL2'!$Q$3+1,IF(AND(O1890&gt;1460,O1890&lt;3000),+'PL2'!$R$3+1,0)))))</f>
        <v>0</v>
      </c>
      <c r="M1890" s="3">
        <f>IF(AND(O1890&gt;0,O1890&lt;366),+'PL2'!$N$2+1,IF(AND(O1890&gt;365,O1890&lt;731),+'PL2'!$O$2+1,IF(AND(O1890&gt;730,O1890&lt;1096),+'PL2'!$P$2+1,IF(AND(O1890&gt;1095,O1890&lt;1461),+'PL2'!$Q$2+1,IF(AND(O1890&gt;1460,O1890&lt;1826),+'PL2'!$R$2+1,IF(AND(O1890&gt;1825,O1890&lt;2190),+'PL2'!$S$2+1,0))))))</f>
        <v>0</v>
      </c>
      <c r="N1890" s="70">
        <f t="shared" si="99"/>
        <v>-1</v>
      </c>
      <c r="O1890" s="19" t="str">
        <f>IF(A1890&gt;'PL2'!$C$2+553,IF(A1890='PL2'!$C$2+554,1,O1889+1), "")</f>
        <v/>
      </c>
    </row>
    <row r="1891" spans="1:15" x14ac:dyDescent="0.55000000000000004">
      <c r="A1891">
        <v>1889</v>
      </c>
      <c r="B1891" s="2">
        <v>41711</v>
      </c>
      <c r="C1891">
        <v>0.34999999403953552</v>
      </c>
      <c r="D1891">
        <v>31866.400390625</v>
      </c>
      <c r="E1891">
        <v>4064.64990234375</v>
      </c>
      <c r="F1891" s="20">
        <f t="shared" si="100"/>
        <v>4.4643493590560794E-2</v>
      </c>
      <c r="G1891">
        <v>638.16497802734375</v>
      </c>
      <c r="H1891">
        <v>28.489900588989261</v>
      </c>
      <c r="I1891" s="19">
        <f t="shared" si="101"/>
        <v>2593917.2156180441</v>
      </c>
      <c r="K1891" s="70">
        <f t="shared" si="98"/>
        <v>-1</v>
      </c>
      <c r="L1891" s="3">
        <f>IF(AND(O1891&gt;0,O1891&lt;366),+'PL2'!$N$3+1,IF(AND(O1891&gt;365,O1891&lt;731),+'PL2'!$O$3+1,IF(AND(O1891&gt;730,O1891&lt;1096),+'PL2'!$P$3+1,IF(AND(O1891&gt;1095,O1891&lt;1461),+'PL2'!$Q$3+1,IF(AND(O1891&gt;1460,O1891&lt;3000),+'PL2'!$R$3+1,0)))))</f>
        <v>0</v>
      </c>
      <c r="M1891" s="3">
        <f>IF(AND(O1891&gt;0,O1891&lt;366),+'PL2'!$N$2+1,IF(AND(O1891&gt;365,O1891&lt;731),+'PL2'!$O$2+1,IF(AND(O1891&gt;730,O1891&lt;1096),+'PL2'!$P$2+1,IF(AND(O1891&gt;1095,O1891&lt;1461),+'PL2'!$Q$2+1,IF(AND(O1891&gt;1460,O1891&lt;1826),+'PL2'!$R$2+1,IF(AND(O1891&gt;1825,O1891&lt;2190),+'PL2'!$S$2+1,0))))))</f>
        <v>0</v>
      </c>
      <c r="N1891" s="70">
        <f t="shared" si="99"/>
        <v>-1</v>
      </c>
      <c r="O1891" s="19" t="str">
        <f>IF(A1891&gt;'PL2'!$C$2+553,IF(A1891='PL2'!$C$2+554,1,O1890+1), "")</f>
        <v/>
      </c>
    </row>
    <row r="1892" spans="1:15" x14ac:dyDescent="0.55000000000000004">
      <c r="A1892">
        <v>1890</v>
      </c>
      <c r="B1892" s="2">
        <v>41712</v>
      </c>
      <c r="C1892">
        <v>0.36000001430511469</v>
      </c>
      <c r="D1892">
        <v>29367.80078125</v>
      </c>
      <c r="E1892">
        <v>3338.659912109375</v>
      </c>
      <c r="F1892" s="20">
        <f t="shared" si="100"/>
        <v>4.0926374605709581E-2</v>
      </c>
      <c r="G1892">
        <v>626.70697021484375</v>
      </c>
      <c r="H1892">
        <v>25.648799896240231</v>
      </c>
      <c r="I1892" s="19">
        <f t="shared" si="101"/>
        <v>2092361.4380958229</v>
      </c>
      <c r="K1892" s="70">
        <f t="shared" si="98"/>
        <v>-1</v>
      </c>
      <c r="L1892" s="3">
        <f>IF(AND(O1892&gt;0,O1892&lt;366),+'PL2'!$N$3+1,IF(AND(O1892&gt;365,O1892&lt;731),+'PL2'!$O$3+1,IF(AND(O1892&gt;730,O1892&lt;1096),+'PL2'!$P$3+1,IF(AND(O1892&gt;1095,O1892&lt;1461),+'PL2'!$Q$3+1,IF(AND(O1892&gt;1460,O1892&lt;3000),+'PL2'!$R$3+1,0)))))</f>
        <v>0</v>
      </c>
      <c r="M1892" s="3">
        <f>IF(AND(O1892&gt;0,O1892&lt;366),+'PL2'!$N$2+1,IF(AND(O1892&gt;365,O1892&lt;731),+'PL2'!$O$2+1,IF(AND(O1892&gt;730,O1892&lt;1096),+'PL2'!$P$2+1,IF(AND(O1892&gt;1095,O1892&lt;1461),+'PL2'!$Q$2+1,IF(AND(O1892&gt;1460,O1892&lt;1826),+'PL2'!$R$2+1,IF(AND(O1892&gt;1825,O1892&lt;2190),+'PL2'!$S$2+1,0))))))</f>
        <v>0</v>
      </c>
      <c r="N1892" s="70">
        <f t="shared" si="99"/>
        <v>-1</v>
      </c>
      <c r="O1892" s="19" t="str">
        <f>IF(A1892&gt;'PL2'!$C$2+553,IF(A1892='PL2'!$C$2+554,1,O1891+1), "")</f>
        <v/>
      </c>
    </row>
    <row r="1893" spans="1:15" x14ac:dyDescent="0.55000000000000004">
      <c r="A1893">
        <v>1891</v>
      </c>
      <c r="B1893" s="2">
        <v>41713</v>
      </c>
      <c r="C1893">
        <v>0.37000000476837158</v>
      </c>
      <c r="D1893">
        <v>29367.80078125</v>
      </c>
      <c r="E1893">
        <v>4135.91015625</v>
      </c>
      <c r="F1893" s="20">
        <f t="shared" si="100"/>
        <v>5.2107639551650556E-2</v>
      </c>
      <c r="G1893">
        <v>633.66497802734375</v>
      </c>
      <c r="H1893">
        <v>33.018798828125</v>
      </c>
      <c r="I1893" s="19">
        <f t="shared" si="101"/>
        <v>2620781.4182832241</v>
      </c>
      <c r="K1893" s="70">
        <f t="shared" si="98"/>
        <v>-1</v>
      </c>
      <c r="L1893" s="3">
        <f>IF(AND(O1893&gt;0,O1893&lt;366),+'PL2'!$N$3+1,IF(AND(O1893&gt;365,O1893&lt;731),+'PL2'!$O$3+1,IF(AND(O1893&gt;730,O1893&lt;1096),+'PL2'!$P$3+1,IF(AND(O1893&gt;1095,O1893&lt;1461),+'PL2'!$Q$3+1,IF(AND(O1893&gt;1460,O1893&lt;3000),+'PL2'!$R$3+1,0)))))</f>
        <v>0</v>
      </c>
      <c r="M1893" s="3">
        <f>IF(AND(O1893&gt;0,O1893&lt;366),+'PL2'!$N$2+1,IF(AND(O1893&gt;365,O1893&lt;731),+'PL2'!$O$2+1,IF(AND(O1893&gt;730,O1893&lt;1096),+'PL2'!$P$2+1,IF(AND(O1893&gt;1095,O1893&lt;1461),+'PL2'!$Q$2+1,IF(AND(O1893&gt;1460,O1893&lt;1826),+'PL2'!$R$2+1,IF(AND(O1893&gt;1825,O1893&lt;2190),+'PL2'!$S$2+1,0))))))</f>
        <v>0</v>
      </c>
      <c r="N1893" s="70">
        <f t="shared" si="99"/>
        <v>-1</v>
      </c>
      <c r="O1893" s="19" t="str">
        <f>IF(A1893&gt;'PL2'!$C$2+553,IF(A1893='PL2'!$C$2+554,1,O1892+1), "")</f>
        <v/>
      </c>
    </row>
    <row r="1894" spans="1:15" x14ac:dyDescent="0.55000000000000004">
      <c r="A1894">
        <v>1892</v>
      </c>
      <c r="B1894" s="2">
        <v>41714</v>
      </c>
      <c r="C1894">
        <v>0.37999999523162842</v>
      </c>
      <c r="D1894">
        <v>33382.19921875</v>
      </c>
      <c r="E1894">
        <v>4287.3798828125</v>
      </c>
      <c r="F1894" s="20">
        <f t="shared" si="100"/>
        <v>4.8804583674937861E-2</v>
      </c>
      <c r="G1894">
        <v>630.71697998046875</v>
      </c>
      <c r="H1894">
        <v>30.781900405883789</v>
      </c>
      <c r="I1894" s="19">
        <f t="shared" si="101"/>
        <v>2704123.291716516</v>
      </c>
      <c r="K1894" s="70">
        <f t="shared" si="98"/>
        <v>-1</v>
      </c>
      <c r="L1894" s="3">
        <f>IF(AND(O1894&gt;0,O1894&lt;366),+'PL2'!$N$3+1,IF(AND(O1894&gt;365,O1894&lt;731),+'PL2'!$O$3+1,IF(AND(O1894&gt;730,O1894&lt;1096),+'PL2'!$P$3+1,IF(AND(O1894&gt;1095,O1894&lt;1461),+'PL2'!$Q$3+1,IF(AND(O1894&gt;1460,O1894&lt;3000),+'PL2'!$R$3+1,0)))))</f>
        <v>0</v>
      </c>
      <c r="M1894" s="3">
        <f>IF(AND(O1894&gt;0,O1894&lt;366),+'PL2'!$N$2+1,IF(AND(O1894&gt;365,O1894&lt;731),+'PL2'!$O$2+1,IF(AND(O1894&gt;730,O1894&lt;1096),+'PL2'!$P$2+1,IF(AND(O1894&gt;1095,O1894&lt;1461),+'PL2'!$Q$2+1,IF(AND(O1894&gt;1460,O1894&lt;1826),+'PL2'!$R$2+1,IF(AND(O1894&gt;1825,O1894&lt;2190),+'PL2'!$S$2+1,0))))))</f>
        <v>0</v>
      </c>
      <c r="N1894" s="70">
        <f t="shared" si="99"/>
        <v>-1</v>
      </c>
      <c r="O1894" s="19" t="str">
        <f>IF(A1894&gt;'PL2'!$C$2+553,IF(A1894='PL2'!$C$2+554,1,O1893+1), "")</f>
        <v/>
      </c>
    </row>
    <row r="1895" spans="1:15" x14ac:dyDescent="0.55000000000000004">
      <c r="A1895">
        <v>1893</v>
      </c>
      <c r="B1895" s="2">
        <v>41715</v>
      </c>
      <c r="C1895">
        <v>0.38999998569488531</v>
      </c>
      <c r="D1895">
        <v>33382.19921875</v>
      </c>
      <c r="E1895">
        <v>4038.080078125</v>
      </c>
      <c r="F1895" s="20">
        <f t="shared" si="100"/>
        <v>4.7176375719997332E-2</v>
      </c>
      <c r="G1895">
        <v>621.22198486328125</v>
      </c>
      <c r="H1895">
        <v>29.306999206542969</v>
      </c>
      <c r="I1895" s="19">
        <f t="shared" si="101"/>
        <v>2508544.1211696863</v>
      </c>
      <c r="K1895" s="70">
        <f t="shared" si="98"/>
        <v>-1</v>
      </c>
      <c r="L1895" s="3">
        <f>IF(AND(O1895&gt;0,O1895&lt;366),+'PL2'!$N$3+1,IF(AND(O1895&gt;365,O1895&lt;731),+'PL2'!$O$3+1,IF(AND(O1895&gt;730,O1895&lt;1096),+'PL2'!$P$3+1,IF(AND(O1895&gt;1095,O1895&lt;1461),+'PL2'!$Q$3+1,IF(AND(O1895&gt;1460,O1895&lt;3000),+'PL2'!$R$3+1,0)))))</f>
        <v>0</v>
      </c>
      <c r="M1895" s="3">
        <f>IF(AND(O1895&gt;0,O1895&lt;366),+'PL2'!$N$2+1,IF(AND(O1895&gt;365,O1895&lt;731),+'PL2'!$O$2+1,IF(AND(O1895&gt;730,O1895&lt;1096),+'PL2'!$P$2+1,IF(AND(O1895&gt;1095,O1895&lt;1461),+'PL2'!$Q$2+1,IF(AND(O1895&gt;1460,O1895&lt;1826),+'PL2'!$R$2+1,IF(AND(O1895&gt;1825,O1895&lt;2190),+'PL2'!$S$2+1,0))))))</f>
        <v>0</v>
      </c>
      <c r="N1895" s="70">
        <f t="shared" si="99"/>
        <v>-1</v>
      </c>
      <c r="O1895" s="19" t="str">
        <f>IF(A1895&gt;'PL2'!$C$2+553,IF(A1895='PL2'!$C$2+554,1,O1894+1), "")</f>
        <v/>
      </c>
    </row>
    <row r="1896" spans="1:15" x14ac:dyDescent="0.55000000000000004">
      <c r="A1896">
        <v>1894</v>
      </c>
      <c r="B1896" s="2">
        <v>41716</v>
      </c>
      <c r="C1896">
        <v>0.40000000596046448</v>
      </c>
      <c r="D1896">
        <v>30635.5</v>
      </c>
      <c r="E1896">
        <v>3659.739990234375</v>
      </c>
      <c r="F1896" s="20">
        <f t="shared" si="100"/>
        <v>4.7784303109382913E-2</v>
      </c>
      <c r="G1896">
        <v>613.6309814453125</v>
      </c>
      <c r="H1896">
        <v>29.3218994140625</v>
      </c>
      <c r="I1896" s="19">
        <f t="shared" si="101"/>
        <v>2245729.8420421779</v>
      </c>
      <c r="K1896" s="70">
        <f t="shared" si="98"/>
        <v>-1</v>
      </c>
      <c r="L1896" s="3">
        <f>IF(AND(O1896&gt;0,O1896&lt;366),+'PL2'!$N$3+1,IF(AND(O1896&gt;365,O1896&lt;731),+'PL2'!$O$3+1,IF(AND(O1896&gt;730,O1896&lt;1096),+'PL2'!$P$3+1,IF(AND(O1896&gt;1095,O1896&lt;1461),+'PL2'!$Q$3+1,IF(AND(O1896&gt;1460,O1896&lt;3000),+'PL2'!$R$3+1,0)))))</f>
        <v>0</v>
      </c>
      <c r="M1896" s="3">
        <f>IF(AND(O1896&gt;0,O1896&lt;366),+'PL2'!$N$2+1,IF(AND(O1896&gt;365,O1896&lt;731),+'PL2'!$O$2+1,IF(AND(O1896&gt;730,O1896&lt;1096),+'PL2'!$P$2+1,IF(AND(O1896&gt;1095,O1896&lt;1461),+'PL2'!$Q$2+1,IF(AND(O1896&gt;1460,O1896&lt;1826),+'PL2'!$R$2+1,IF(AND(O1896&gt;1825,O1896&lt;2190),+'PL2'!$S$2+1,0))))))</f>
        <v>0</v>
      </c>
      <c r="N1896" s="70">
        <f t="shared" si="99"/>
        <v>-1</v>
      </c>
      <c r="O1896" s="19" t="str">
        <f>IF(A1896&gt;'PL2'!$C$2+553,IF(A1896='PL2'!$C$2+554,1,O1895+1), "")</f>
        <v/>
      </c>
    </row>
    <row r="1897" spans="1:15" x14ac:dyDescent="0.55000000000000004">
      <c r="A1897">
        <v>1895</v>
      </c>
      <c r="B1897" s="2">
        <v>41717</v>
      </c>
      <c r="C1897">
        <v>0.40999999642372131</v>
      </c>
      <c r="D1897">
        <v>30635.5</v>
      </c>
      <c r="E1897">
        <v>4013.47998046875</v>
      </c>
      <c r="F1897" s="20">
        <f t="shared" si="100"/>
        <v>5.3713070706822623E-2</v>
      </c>
      <c r="G1897">
        <v>608.81597900390625</v>
      </c>
      <c r="H1897">
        <v>32.701400756835938</v>
      </c>
      <c r="I1897" s="19">
        <f t="shared" si="101"/>
        <v>2443470.7435216606</v>
      </c>
      <c r="K1897" s="70">
        <f t="shared" si="98"/>
        <v>-1</v>
      </c>
      <c r="L1897" s="3">
        <f>IF(AND(O1897&gt;0,O1897&lt;366),+'PL2'!$N$3+1,IF(AND(O1897&gt;365,O1897&lt;731),+'PL2'!$O$3+1,IF(AND(O1897&gt;730,O1897&lt;1096),+'PL2'!$P$3+1,IF(AND(O1897&gt;1095,O1897&lt;1461),+'PL2'!$Q$3+1,IF(AND(O1897&gt;1460,O1897&lt;3000),+'PL2'!$R$3+1,0)))))</f>
        <v>0</v>
      </c>
      <c r="M1897" s="3">
        <f>IF(AND(O1897&gt;0,O1897&lt;366),+'PL2'!$N$2+1,IF(AND(O1897&gt;365,O1897&lt;731),+'PL2'!$O$2+1,IF(AND(O1897&gt;730,O1897&lt;1096),+'PL2'!$P$2+1,IF(AND(O1897&gt;1095,O1897&lt;1461),+'PL2'!$Q$2+1,IF(AND(O1897&gt;1460,O1897&lt;1826),+'PL2'!$R$2+1,IF(AND(O1897&gt;1825,O1897&lt;2190),+'PL2'!$S$2+1,0))))))</f>
        <v>0</v>
      </c>
      <c r="N1897" s="70">
        <f t="shared" si="99"/>
        <v>-1</v>
      </c>
      <c r="O1897" s="19" t="str">
        <f>IF(A1897&gt;'PL2'!$C$2+553,IF(A1897='PL2'!$C$2+554,1,O1896+1), "")</f>
        <v/>
      </c>
    </row>
    <row r="1898" spans="1:15" x14ac:dyDescent="0.55000000000000004">
      <c r="A1898">
        <v>1896</v>
      </c>
      <c r="B1898" s="2">
        <v>41718</v>
      </c>
      <c r="C1898">
        <v>0.41999998688697809</v>
      </c>
      <c r="D1898">
        <v>35283.69921875</v>
      </c>
      <c r="E1898">
        <v>4438.72998046875</v>
      </c>
      <c r="F1898" s="20">
        <f t="shared" si="100"/>
        <v>5.2836481856217261E-2</v>
      </c>
      <c r="G1898">
        <v>586.59002685546875</v>
      </c>
      <c r="H1898">
        <v>30.993400573730469</v>
      </c>
      <c r="I1898" s="19">
        <f t="shared" si="101"/>
        <v>2603714.7384473383</v>
      </c>
      <c r="K1898" s="70">
        <f t="shared" si="98"/>
        <v>-1</v>
      </c>
      <c r="L1898" s="3">
        <f>IF(AND(O1898&gt;0,O1898&lt;366),+'PL2'!$N$3+1,IF(AND(O1898&gt;365,O1898&lt;731),+'PL2'!$O$3+1,IF(AND(O1898&gt;730,O1898&lt;1096),+'PL2'!$P$3+1,IF(AND(O1898&gt;1095,O1898&lt;1461),+'PL2'!$Q$3+1,IF(AND(O1898&gt;1460,O1898&lt;3000),+'PL2'!$R$3+1,0)))))</f>
        <v>0</v>
      </c>
      <c r="M1898" s="3">
        <f>IF(AND(O1898&gt;0,O1898&lt;366),+'PL2'!$N$2+1,IF(AND(O1898&gt;365,O1898&lt;731),+'PL2'!$O$2+1,IF(AND(O1898&gt;730,O1898&lt;1096),+'PL2'!$P$2+1,IF(AND(O1898&gt;1095,O1898&lt;1461),+'PL2'!$Q$2+1,IF(AND(O1898&gt;1460,O1898&lt;1826),+'PL2'!$R$2+1,IF(AND(O1898&gt;1825,O1898&lt;2190),+'PL2'!$S$2+1,0))))))</f>
        <v>0</v>
      </c>
      <c r="N1898" s="70">
        <f t="shared" si="99"/>
        <v>-1</v>
      </c>
      <c r="O1898" s="19" t="str">
        <f>IF(A1898&gt;'PL2'!$C$2+553,IF(A1898='PL2'!$C$2+554,1,O1897+1), "")</f>
        <v/>
      </c>
    </row>
    <row r="1899" spans="1:15" x14ac:dyDescent="0.55000000000000004">
      <c r="A1899">
        <v>1897</v>
      </c>
      <c r="B1899" s="2">
        <v>41719</v>
      </c>
      <c r="C1899">
        <v>0.43000000715255737</v>
      </c>
      <c r="D1899">
        <v>35283.69921875</v>
      </c>
      <c r="E1899">
        <v>4664.68017578125</v>
      </c>
      <c r="F1899" s="20">
        <f t="shared" si="100"/>
        <v>5.6848135353234942E-2</v>
      </c>
      <c r="G1899">
        <v>570.77099609375</v>
      </c>
      <c r="H1899">
        <v>32.447299957275391</v>
      </c>
      <c r="I1899" s="19">
        <f t="shared" si="101"/>
        <v>2662464.1503894329</v>
      </c>
      <c r="K1899" s="70">
        <f t="shared" si="98"/>
        <v>-1</v>
      </c>
      <c r="L1899" s="3">
        <f>IF(AND(O1899&gt;0,O1899&lt;366),+'PL2'!$N$3+1,IF(AND(O1899&gt;365,O1899&lt;731),+'PL2'!$O$3+1,IF(AND(O1899&gt;730,O1899&lt;1096),+'PL2'!$P$3+1,IF(AND(O1899&gt;1095,O1899&lt;1461),+'PL2'!$Q$3+1,IF(AND(O1899&gt;1460,O1899&lt;3000),+'PL2'!$R$3+1,0)))))</f>
        <v>0</v>
      </c>
      <c r="M1899" s="3">
        <f>IF(AND(O1899&gt;0,O1899&lt;366),+'PL2'!$N$2+1,IF(AND(O1899&gt;365,O1899&lt;731),+'PL2'!$O$2+1,IF(AND(O1899&gt;730,O1899&lt;1096),+'PL2'!$P$2+1,IF(AND(O1899&gt;1095,O1899&lt;1461),+'PL2'!$Q$2+1,IF(AND(O1899&gt;1460,O1899&lt;1826),+'PL2'!$R$2+1,IF(AND(O1899&gt;1825,O1899&lt;2190),+'PL2'!$S$2+1,0))))))</f>
        <v>0</v>
      </c>
      <c r="N1899" s="70">
        <f t="shared" si="99"/>
        <v>-1</v>
      </c>
      <c r="O1899" s="19" t="str">
        <f>IF(A1899&gt;'PL2'!$C$2+553,IF(A1899='PL2'!$C$2+554,1,O1898+1), "")</f>
        <v/>
      </c>
    </row>
    <row r="1900" spans="1:15" x14ac:dyDescent="0.55000000000000004">
      <c r="A1900">
        <v>1898</v>
      </c>
      <c r="B1900" s="2">
        <v>41720</v>
      </c>
      <c r="C1900">
        <v>0.43999999761581421</v>
      </c>
      <c r="D1900">
        <v>37185.19921875</v>
      </c>
      <c r="E1900">
        <v>4267.580078125</v>
      </c>
      <c r="F1900" s="20">
        <f t="shared" si="100"/>
        <v>5.0496844541671311E-2</v>
      </c>
      <c r="G1900">
        <v>564.4219970703125</v>
      </c>
      <c r="H1900">
        <v>28.501499176025391</v>
      </c>
      <c r="I1900" s="19">
        <f t="shared" si="101"/>
        <v>2408716.0703527927</v>
      </c>
      <c r="K1900" s="70">
        <f t="shared" si="98"/>
        <v>-1</v>
      </c>
      <c r="L1900" s="3">
        <f>IF(AND(O1900&gt;0,O1900&lt;366),+'PL2'!$N$3+1,IF(AND(O1900&gt;365,O1900&lt;731),+'PL2'!$O$3+1,IF(AND(O1900&gt;730,O1900&lt;1096),+'PL2'!$P$3+1,IF(AND(O1900&gt;1095,O1900&lt;1461),+'PL2'!$Q$3+1,IF(AND(O1900&gt;1460,O1900&lt;3000),+'PL2'!$R$3+1,0)))))</f>
        <v>0</v>
      </c>
      <c r="M1900" s="3">
        <f>IF(AND(O1900&gt;0,O1900&lt;366),+'PL2'!$N$2+1,IF(AND(O1900&gt;365,O1900&lt;731),+'PL2'!$O$2+1,IF(AND(O1900&gt;730,O1900&lt;1096),+'PL2'!$P$2+1,IF(AND(O1900&gt;1095,O1900&lt;1461),+'PL2'!$Q$2+1,IF(AND(O1900&gt;1460,O1900&lt;1826),+'PL2'!$R$2+1,IF(AND(O1900&gt;1825,O1900&lt;2190),+'PL2'!$S$2+1,0))))))</f>
        <v>0</v>
      </c>
      <c r="N1900" s="70">
        <f t="shared" si="99"/>
        <v>-1</v>
      </c>
      <c r="O1900" s="19" t="str">
        <f>IF(A1900&gt;'PL2'!$C$2+553,IF(A1900='PL2'!$C$2+554,1,O1899+1), "")</f>
        <v/>
      </c>
    </row>
    <row r="1901" spans="1:15" x14ac:dyDescent="0.55000000000000004">
      <c r="A1901">
        <v>1899</v>
      </c>
      <c r="B1901" s="2">
        <v>41721</v>
      </c>
      <c r="C1901">
        <v>0.44999998807907099</v>
      </c>
      <c r="D1901">
        <v>37185.19921875</v>
      </c>
      <c r="E1901">
        <v>5361.1298828125</v>
      </c>
      <c r="F1901" s="20">
        <f t="shared" si="100"/>
        <v>6.4878189011812804E-2</v>
      </c>
      <c r="G1901">
        <v>561.35302734375</v>
      </c>
      <c r="H1901">
        <v>36.419601440429688</v>
      </c>
      <c r="I1901" s="19">
        <f t="shared" si="101"/>
        <v>3009486.4896998405</v>
      </c>
      <c r="K1901" s="70">
        <f t="shared" ref="K1901:K1964" si="102">+L1901^(0.00273972602739726)-1</f>
        <v>-1</v>
      </c>
      <c r="L1901" s="3">
        <f>IF(AND(O1901&gt;0,O1901&lt;366),+'PL2'!$N$3+1,IF(AND(O1901&gt;365,O1901&lt;731),+'PL2'!$O$3+1,IF(AND(O1901&gt;730,O1901&lt;1096),+'PL2'!$P$3+1,IF(AND(O1901&gt;1095,O1901&lt;1461),+'PL2'!$Q$3+1,IF(AND(O1901&gt;1460,O1901&lt;3000),+'PL2'!$R$3+1,0)))))</f>
        <v>0</v>
      </c>
      <c r="M1901" s="3">
        <f>IF(AND(O1901&gt;0,O1901&lt;366),+'PL2'!$N$2+1,IF(AND(O1901&gt;365,O1901&lt;731),+'PL2'!$O$2+1,IF(AND(O1901&gt;730,O1901&lt;1096),+'PL2'!$P$2+1,IF(AND(O1901&gt;1095,O1901&lt;1461),+'PL2'!$Q$2+1,IF(AND(O1901&gt;1460,O1901&lt;1826),+'PL2'!$R$2+1,IF(AND(O1901&gt;1825,O1901&lt;2190),+'PL2'!$S$2+1,0))))))</f>
        <v>0</v>
      </c>
      <c r="N1901" s="70">
        <f t="shared" ref="N1901:N1964" si="103">+M1901^(0.00273972602739726)-1</f>
        <v>-1</v>
      </c>
      <c r="O1901" s="19" t="str">
        <f>IF(A1901&gt;'PL2'!$C$2+553,IF(A1901='PL2'!$C$2+554,1,O1900+1), "")</f>
        <v/>
      </c>
    </row>
    <row r="1902" spans="1:15" x14ac:dyDescent="0.55000000000000004">
      <c r="A1902">
        <v>1900</v>
      </c>
      <c r="B1902" s="2">
        <v>41722</v>
      </c>
      <c r="C1902">
        <v>0.46000000834465032</v>
      </c>
      <c r="D1902">
        <v>42044.6015625</v>
      </c>
      <c r="E1902">
        <v>4713</v>
      </c>
      <c r="F1902" s="20">
        <f t="shared" si="100"/>
        <v>5.1563814586412446E-2</v>
      </c>
      <c r="G1902">
        <v>586.27197265625</v>
      </c>
      <c r="H1902">
        <v>30.230400085449219</v>
      </c>
      <c r="I1902" s="19">
        <f t="shared" si="101"/>
        <v>2763099.8071289063</v>
      </c>
      <c r="K1902" s="70">
        <f t="shared" si="102"/>
        <v>-1</v>
      </c>
      <c r="L1902" s="3">
        <f>IF(AND(O1902&gt;0,O1902&lt;366),+'PL2'!$N$3+1,IF(AND(O1902&gt;365,O1902&lt;731),+'PL2'!$O$3+1,IF(AND(O1902&gt;730,O1902&lt;1096),+'PL2'!$P$3+1,IF(AND(O1902&gt;1095,O1902&lt;1461),+'PL2'!$Q$3+1,IF(AND(O1902&gt;1460,O1902&lt;3000),+'PL2'!$R$3+1,0)))))</f>
        <v>0</v>
      </c>
      <c r="M1902" s="3">
        <f>IF(AND(O1902&gt;0,O1902&lt;366),+'PL2'!$N$2+1,IF(AND(O1902&gt;365,O1902&lt;731),+'PL2'!$O$2+1,IF(AND(O1902&gt;730,O1902&lt;1096),+'PL2'!$P$2+1,IF(AND(O1902&gt;1095,O1902&lt;1461),+'PL2'!$Q$2+1,IF(AND(O1902&gt;1460,O1902&lt;1826),+'PL2'!$R$2+1,IF(AND(O1902&gt;1825,O1902&lt;2190),+'PL2'!$S$2+1,0))))))</f>
        <v>0</v>
      </c>
      <c r="N1902" s="70">
        <f t="shared" si="103"/>
        <v>-1</v>
      </c>
      <c r="O1902" s="19" t="str">
        <f>IF(A1902&gt;'PL2'!$C$2+553,IF(A1902='PL2'!$C$2+554,1,O1901+1), "")</f>
        <v/>
      </c>
    </row>
    <row r="1903" spans="1:15" x14ac:dyDescent="0.55000000000000004">
      <c r="A1903">
        <v>1901</v>
      </c>
      <c r="B1903" s="2">
        <v>41723</v>
      </c>
      <c r="C1903">
        <v>0.4699999988079071</v>
      </c>
      <c r="D1903">
        <v>42044.6015625</v>
      </c>
      <c r="E1903">
        <v>3939.550048828125</v>
      </c>
      <c r="F1903" s="20">
        <f t="shared" si="100"/>
        <v>4.403867439439263E-2</v>
      </c>
      <c r="G1903">
        <v>582.280029296875</v>
      </c>
      <c r="H1903">
        <v>25.64279937744141</v>
      </c>
      <c r="I1903" s="19">
        <f t="shared" si="101"/>
        <v>2293921.317848146</v>
      </c>
      <c r="K1903" s="70">
        <f t="shared" si="102"/>
        <v>-1</v>
      </c>
      <c r="L1903" s="3">
        <f>IF(AND(O1903&gt;0,O1903&lt;366),+'PL2'!$N$3+1,IF(AND(O1903&gt;365,O1903&lt;731),+'PL2'!$O$3+1,IF(AND(O1903&gt;730,O1903&lt;1096),+'PL2'!$P$3+1,IF(AND(O1903&gt;1095,O1903&lt;1461),+'PL2'!$Q$3+1,IF(AND(O1903&gt;1460,O1903&lt;3000),+'PL2'!$R$3+1,0)))))</f>
        <v>0</v>
      </c>
      <c r="M1903" s="3">
        <f>IF(AND(O1903&gt;0,O1903&lt;366),+'PL2'!$N$2+1,IF(AND(O1903&gt;365,O1903&lt;731),+'PL2'!$O$2+1,IF(AND(O1903&gt;730,O1903&lt;1096),+'PL2'!$P$2+1,IF(AND(O1903&gt;1095,O1903&lt;1461),+'PL2'!$Q$2+1,IF(AND(O1903&gt;1460,O1903&lt;1826),+'PL2'!$R$2+1,IF(AND(O1903&gt;1825,O1903&lt;2190),+'PL2'!$S$2+1,0))))))</f>
        <v>0</v>
      </c>
      <c r="N1903" s="70">
        <f t="shared" si="103"/>
        <v>-1</v>
      </c>
      <c r="O1903" s="19" t="str">
        <f>IF(A1903&gt;'PL2'!$C$2+553,IF(A1903='PL2'!$C$2+554,1,O1902+1), "")</f>
        <v/>
      </c>
    </row>
    <row r="1904" spans="1:15" x14ac:dyDescent="0.55000000000000004">
      <c r="A1904">
        <v>1902</v>
      </c>
      <c r="B1904" s="2">
        <v>41724</v>
      </c>
      <c r="C1904">
        <v>0.47999998927116388</v>
      </c>
      <c r="D1904">
        <v>39325</v>
      </c>
      <c r="E1904">
        <v>3990.14990234375</v>
      </c>
      <c r="F1904" s="20">
        <f t="shared" si="100"/>
        <v>4.8703672226709106E-2</v>
      </c>
      <c r="G1904">
        <v>579.072021484375</v>
      </c>
      <c r="H1904">
        <v>28.202899932861332</v>
      </c>
      <c r="I1904" s="19">
        <f t="shared" si="101"/>
        <v>2310584.1699758768</v>
      </c>
      <c r="K1904" s="70">
        <f t="shared" si="102"/>
        <v>-1</v>
      </c>
      <c r="L1904" s="3">
        <f>IF(AND(O1904&gt;0,O1904&lt;366),+'PL2'!$N$3+1,IF(AND(O1904&gt;365,O1904&lt;731),+'PL2'!$O$3+1,IF(AND(O1904&gt;730,O1904&lt;1096),+'PL2'!$P$3+1,IF(AND(O1904&gt;1095,O1904&lt;1461),+'PL2'!$Q$3+1,IF(AND(O1904&gt;1460,O1904&lt;3000),+'PL2'!$R$3+1,0)))))</f>
        <v>0</v>
      </c>
      <c r="M1904" s="3">
        <f>IF(AND(O1904&gt;0,O1904&lt;366),+'PL2'!$N$2+1,IF(AND(O1904&gt;365,O1904&lt;731),+'PL2'!$O$2+1,IF(AND(O1904&gt;730,O1904&lt;1096),+'PL2'!$P$2+1,IF(AND(O1904&gt;1095,O1904&lt;1461),+'PL2'!$Q$2+1,IF(AND(O1904&gt;1460,O1904&lt;1826),+'PL2'!$R$2+1,IF(AND(O1904&gt;1825,O1904&lt;2190),+'PL2'!$S$2+1,0))))))</f>
        <v>0</v>
      </c>
      <c r="N1904" s="70">
        <f t="shared" si="103"/>
        <v>-1</v>
      </c>
      <c r="O1904" s="19" t="str">
        <f>IF(A1904&gt;'PL2'!$C$2+553,IF(A1904='PL2'!$C$2+554,1,O1903+1), "")</f>
        <v/>
      </c>
    </row>
    <row r="1905" spans="1:15" x14ac:dyDescent="0.55000000000000004">
      <c r="A1905">
        <v>1903</v>
      </c>
      <c r="B1905" s="2">
        <v>41725</v>
      </c>
      <c r="C1905">
        <v>0.49000000953674322</v>
      </c>
      <c r="D1905">
        <v>39325</v>
      </c>
      <c r="E1905">
        <v>4338.759765625</v>
      </c>
      <c r="F1905" s="20">
        <f t="shared" si="100"/>
        <v>5.4062106205566118E-2</v>
      </c>
      <c r="G1905">
        <v>478.15899658203119</v>
      </c>
      <c r="H1905">
        <v>25.850299835205082</v>
      </c>
      <c r="I1905" s="19">
        <f t="shared" si="101"/>
        <v>2074617.0159417388</v>
      </c>
      <c r="K1905" s="70">
        <f t="shared" si="102"/>
        <v>-1</v>
      </c>
      <c r="L1905" s="3">
        <f>IF(AND(O1905&gt;0,O1905&lt;366),+'PL2'!$N$3+1,IF(AND(O1905&gt;365,O1905&lt;731),+'PL2'!$O$3+1,IF(AND(O1905&gt;730,O1905&lt;1096),+'PL2'!$P$3+1,IF(AND(O1905&gt;1095,O1905&lt;1461),+'PL2'!$Q$3+1,IF(AND(O1905&gt;1460,O1905&lt;3000),+'PL2'!$R$3+1,0)))))</f>
        <v>0</v>
      </c>
      <c r="M1905" s="3">
        <f>IF(AND(O1905&gt;0,O1905&lt;366),+'PL2'!$N$2+1,IF(AND(O1905&gt;365,O1905&lt;731),+'PL2'!$O$2+1,IF(AND(O1905&gt;730,O1905&lt;1096),+'PL2'!$P$2+1,IF(AND(O1905&gt;1095,O1905&lt;1461),+'PL2'!$Q$2+1,IF(AND(O1905&gt;1460,O1905&lt;1826),+'PL2'!$R$2+1,IF(AND(O1905&gt;1825,O1905&lt;2190),+'PL2'!$S$2+1,0))))))</f>
        <v>0</v>
      </c>
      <c r="N1905" s="70">
        <f t="shared" si="103"/>
        <v>-1</v>
      </c>
      <c r="O1905" s="19" t="str">
        <f>IF(A1905&gt;'PL2'!$C$2+553,IF(A1905='PL2'!$C$2+554,1,O1904+1), "")</f>
        <v/>
      </c>
    </row>
    <row r="1906" spans="1:15" x14ac:dyDescent="0.55000000000000004">
      <c r="A1906">
        <v>1904</v>
      </c>
      <c r="B1906" s="2">
        <v>41726</v>
      </c>
      <c r="C1906">
        <v>0.5</v>
      </c>
      <c r="D1906">
        <v>45547.30078125</v>
      </c>
      <c r="E1906">
        <v>4362.31982421875</v>
      </c>
      <c r="F1906" s="20">
        <f t="shared" si="100"/>
        <v>4.7887797403952229E-2</v>
      </c>
      <c r="G1906">
        <v>502.44000244140619</v>
      </c>
      <c r="H1906">
        <v>24.060699462890621</v>
      </c>
      <c r="I1906" s="19">
        <f t="shared" si="101"/>
        <v>2191803.9831306632</v>
      </c>
      <c r="K1906" s="70">
        <f t="shared" si="102"/>
        <v>-1</v>
      </c>
      <c r="L1906" s="3">
        <f>IF(AND(O1906&gt;0,O1906&lt;366),+'PL2'!$N$3+1,IF(AND(O1906&gt;365,O1906&lt;731),+'PL2'!$O$3+1,IF(AND(O1906&gt;730,O1906&lt;1096),+'PL2'!$P$3+1,IF(AND(O1906&gt;1095,O1906&lt;1461),+'PL2'!$Q$3+1,IF(AND(O1906&gt;1460,O1906&lt;3000),+'PL2'!$R$3+1,0)))))</f>
        <v>0</v>
      </c>
      <c r="M1906" s="3">
        <f>IF(AND(O1906&gt;0,O1906&lt;366),+'PL2'!$N$2+1,IF(AND(O1906&gt;365,O1906&lt;731),+'PL2'!$O$2+1,IF(AND(O1906&gt;730,O1906&lt;1096),+'PL2'!$P$2+1,IF(AND(O1906&gt;1095,O1906&lt;1461),+'PL2'!$Q$2+1,IF(AND(O1906&gt;1460,O1906&lt;1826),+'PL2'!$R$2+1,IF(AND(O1906&gt;1825,O1906&lt;2190),+'PL2'!$S$2+1,0))))))</f>
        <v>0</v>
      </c>
      <c r="N1906" s="70">
        <f t="shared" si="103"/>
        <v>-1</v>
      </c>
      <c r="O1906" s="19" t="str">
        <f>IF(A1906&gt;'PL2'!$C$2+553,IF(A1906='PL2'!$C$2+554,1,O1905+1), "")</f>
        <v/>
      </c>
    </row>
    <row r="1907" spans="1:15" x14ac:dyDescent="0.55000000000000004">
      <c r="A1907">
        <v>1905</v>
      </c>
      <c r="B1907" s="2">
        <v>41727</v>
      </c>
      <c r="C1907">
        <v>0.50999999046325684</v>
      </c>
      <c r="D1907">
        <v>45547.30078125</v>
      </c>
      <c r="E1907">
        <v>4384.7900390625</v>
      </c>
      <c r="F1907" s="20">
        <f t="shared" si="100"/>
        <v>4.9097154820331966E-2</v>
      </c>
      <c r="G1907">
        <v>493.17999267578119</v>
      </c>
      <c r="H1907">
        <v>24.213699340820309</v>
      </c>
      <c r="I1907" s="19">
        <f t="shared" si="101"/>
        <v>2162490.7193496819</v>
      </c>
      <c r="K1907" s="70">
        <f t="shared" si="102"/>
        <v>-1</v>
      </c>
      <c r="L1907" s="3">
        <f>IF(AND(O1907&gt;0,O1907&lt;366),+'PL2'!$N$3+1,IF(AND(O1907&gt;365,O1907&lt;731),+'PL2'!$O$3+1,IF(AND(O1907&gt;730,O1907&lt;1096),+'PL2'!$P$3+1,IF(AND(O1907&gt;1095,O1907&lt;1461),+'PL2'!$Q$3+1,IF(AND(O1907&gt;1460,O1907&lt;3000),+'PL2'!$R$3+1,0)))))</f>
        <v>0</v>
      </c>
      <c r="M1907" s="3">
        <f>IF(AND(O1907&gt;0,O1907&lt;366),+'PL2'!$N$2+1,IF(AND(O1907&gt;365,O1907&lt;731),+'PL2'!$O$2+1,IF(AND(O1907&gt;730,O1907&lt;1096),+'PL2'!$P$2+1,IF(AND(O1907&gt;1095,O1907&lt;1461),+'PL2'!$Q$2+1,IF(AND(O1907&gt;1460,O1907&lt;1826),+'PL2'!$R$2+1,IF(AND(O1907&gt;1825,O1907&lt;2190),+'PL2'!$S$2+1,0))))))</f>
        <v>0</v>
      </c>
      <c r="N1907" s="70">
        <f t="shared" si="103"/>
        <v>-1</v>
      </c>
      <c r="O1907" s="19" t="str">
        <f>IF(A1907&gt;'PL2'!$C$2+553,IF(A1907='PL2'!$C$2+554,1,O1906+1), "")</f>
        <v/>
      </c>
    </row>
    <row r="1908" spans="1:15" x14ac:dyDescent="0.55000000000000004">
      <c r="A1908">
        <v>1906</v>
      </c>
      <c r="B1908" s="2">
        <v>41728</v>
      </c>
      <c r="C1908">
        <v>0.51999998092651367</v>
      </c>
      <c r="D1908">
        <v>37085</v>
      </c>
      <c r="E1908">
        <v>3510.8798828125</v>
      </c>
      <c r="F1908" s="20">
        <f t="shared" si="100"/>
        <v>4.9229000191392223E-2</v>
      </c>
      <c r="G1908">
        <v>461.8699951171875</v>
      </c>
      <c r="H1908">
        <v>22.737400054931641</v>
      </c>
      <c r="I1908" s="19">
        <f t="shared" si="101"/>
        <v>1621570.0743316412</v>
      </c>
      <c r="K1908" s="70">
        <f t="shared" si="102"/>
        <v>-1</v>
      </c>
      <c r="L1908" s="3">
        <f>IF(AND(O1908&gt;0,O1908&lt;366),+'PL2'!$N$3+1,IF(AND(O1908&gt;365,O1908&lt;731),+'PL2'!$O$3+1,IF(AND(O1908&gt;730,O1908&lt;1096),+'PL2'!$P$3+1,IF(AND(O1908&gt;1095,O1908&lt;1461),+'PL2'!$Q$3+1,IF(AND(O1908&gt;1460,O1908&lt;3000),+'PL2'!$R$3+1,0)))))</f>
        <v>0</v>
      </c>
      <c r="M1908" s="3">
        <f>IF(AND(O1908&gt;0,O1908&lt;366),+'PL2'!$N$2+1,IF(AND(O1908&gt;365,O1908&lt;731),+'PL2'!$O$2+1,IF(AND(O1908&gt;730,O1908&lt;1096),+'PL2'!$P$2+1,IF(AND(O1908&gt;1095,O1908&lt;1461),+'PL2'!$Q$2+1,IF(AND(O1908&gt;1460,O1908&lt;1826),+'PL2'!$R$2+1,IF(AND(O1908&gt;1825,O1908&lt;2190),+'PL2'!$S$2+1,0))))))</f>
        <v>0</v>
      </c>
      <c r="N1908" s="70">
        <f t="shared" si="103"/>
        <v>-1</v>
      </c>
      <c r="O1908" s="19" t="str">
        <f>IF(A1908&gt;'PL2'!$C$2+553,IF(A1908='PL2'!$C$2+554,1,O1907+1), "")</f>
        <v/>
      </c>
    </row>
    <row r="1909" spans="1:15" x14ac:dyDescent="0.55000000000000004">
      <c r="A1909">
        <v>1907</v>
      </c>
      <c r="B1909" s="2">
        <v>41729</v>
      </c>
      <c r="C1909">
        <v>0.52999997138977051</v>
      </c>
      <c r="D1909">
        <v>37085</v>
      </c>
      <c r="E1909">
        <v>4512.64013671875</v>
      </c>
      <c r="F1909" s="20">
        <f t="shared" si="100"/>
        <v>6.4492359265289678E-2</v>
      </c>
      <c r="G1909">
        <v>458.49700927734381</v>
      </c>
      <c r="H1909">
        <v>29.569599151611332</v>
      </c>
      <c r="I1909" s="19">
        <f t="shared" si="101"/>
        <v>2069032.0066304507</v>
      </c>
      <c r="K1909" s="70">
        <f t="shared" si="102"/>
        <v>-1</v>
      </c>
      <c r="L1909" s="3">
        <f>IF(AND(O1909&gt;0,O1909&lt;366),+'PL2'!$N$3+1,IF(AND(O1909&gt;365,O1909&lt;731),+'PL2'!$O$3+1,IF(AND(O1909&gt;730,O1909&lt;1096),+'PL2'!$P$3+1,IF(AND(O1909&gt;1095,O1909&lt;1461),+'PL2'!$Q$3+1,IF(AND(O1909&gt;1460,O1909&lt;3000),+'PL2'!$R$3+1,0)))))</f>
        <v>0</v>
      </c>
      <c r="M1909" s="3">
        <f>IF(AND(O1909&gt;0,O1909&lt;366),+'PL2'!$N$2+1,IF(AND(O1909&gt;365,O1909&lt;731),+'PL2'!$O$2+1,IF(AND(O1909&gt;730,O1909&lt;1096),+'PL2'!$P$2+1,IF(AND(O1909&gt;1095,O1909&lt;1461),+'PL2'!$Q$2+1,IF(AND(O1909&gt;1460,O1909&lt;1826),+'PL2'!$R$2+1,IF(AND(O1909&gt;1825,O1909&lt;2190),+'PL2'!$S$2+1,0))))))</f>
        <v>0</v>
      </c>
      <c r="N1909" s="70">
        <f t="shared" si="103"/>
        <v>-1</v>
      </c>
      <c r="O1909" s="19" t="str">
        <f>IF(A1909&gt;'PL2'!$C$2+553,IF(A1909='PL2'!$C$2+554,1,O1908+1), "")</f>
        <v/>
      </c>
    </row>
    <row r="1910" spans="1:15" x14ac:dyDescent="0.55000000000000004">
      <c r="A1910">
        <v>1908</v>
      </c>
      <c r="B1910" s="2">
        <v>41730</v>
      </c>
      <c r="C1910">
        <v>0.54000002145767212</v>
      </c>
      <c r="D1910">
        <v>44551.69921875</v>
      </c>
      <c r="E1910">
        <v>4287.31982421875</v>
      </c>
      <c r="F1910" s="20">
        <f t="shared" si="100"/>
        <v>5.1965533025049568E-2</v>
      </c>
      <c r="G1910">
        <v>478.71600341796881</v>
      </c>
      <c r="H1910">
        <v>24.876699447631839</v>
      </c>
      <c r="I1910" s="19">
        <f t="shared" si="101"/>
        <v>2052408.6116246285</v>
      </c>
      <c r="K1910" s="70">
        <f t="shared" si="102"/>
        <v>-1</v>
      </c>
      <c r="L1910" s="3">
        <f>IF(AND(O1910&gt;0,O1910&lt;366),+'PL2'!$N$3+1,IF(AND(O1910&gt;365,O1910&lt;731),+'PL2'!$O$3+1,IF(AND(O1910&gt;730,O1910&lt;1096),+'PL2'!$P$3+1,IF(AND(O1910&gt;1095,O1910&lt;1461),+'PL2'!$Q$3+1,IF(AND(O1910&gt;1460,O1910&lt;3000),+'PL2'!$R$3+1,0)))))</f>
        <v>0</v>
      </c>
      <c r="M1910" s="3">
        <f>IF(AND(O1910&gt;0,O1910&lt;366),+'PL2'!$N$2+1,IF(AND(O1910&gt;365,O1910&lt;731),+'PL2'!$O$2+1,IF(AND(O1910&gt;730,O1910&lt;1096),+'PL2'!$P$2+1,IF(AND(O1910&gt;1095,O1910&lt;1461),+'PL2'!$Q$2+1,IF(AND(O1910&gt;1460,O1910&lt;1826),+'PL2'!$R$2+1,IF(AND(O1910&gt;1825,O1910&lt;2190),+'PL2'!$S$2+1,0))))))</f>
        <v>0</v>
      </c>
      <c r="N1910" s="70">
        <f t="shared" si="103"/>
        <v>-1</v>
      </c>
      <c r="O1910" s="19" t="str">
        <f>IF(A1910&gt;'PL2'!$C$2+553,IF(A1910='PL2'!$C$2+554,1,O1909+1), "")</f>
        <v/>
      </c>
    </row>
    <row r="1911" spans="1:15" x14ac:dyDescent="0.55000000000000004">
      <c r="A1911">
        <v>1909</v>
      </c>
      <c r="B1911" s="2">
        <v>41731</v>
      </c>
      <c r="C1911">
        <v>0.55000001192092896</v>
      </c>
      <c r="D1911">
        <v>44551.69921875</v>
      </c>
      <c r="E1911">
        <v>4938.2900390625</v>
      </c>
      <c r="F1911" s="20">
        <f t="shared" si="100"/>
        <v>6.096421972633314E-2</v>
      </c>
      <c r="G1911">
        <v>437.5150146484375</v>
      </c>
      <c r="H1911">
        <v>26.672800064086911</v>
      </c>
      <c r="I1911" s="19">
        <f t="shared" si="101"/>
        <v>2160576.0387786627</v>
      </c>
      <c r="K1911" s="70">
        <f t="shared" si="102"/>
        <v>-1</v>
      </c>
      <c r="L1911" s="3">
        <f>IF(AND(O1911&gt;0,O1911&lt;366),+'PL2'!$N$3+1,IF(AND(O1911&gt;365,O1911&lt;731),+'PL2'!$O$3+1,IF(AND(O1911&gt;730,O1911&lt;1096),+'PL2'!$P$3+1,IF(AND(O1911&gt;1095,O1911&lt;1461),+'PL2'!$Q$3+1,IF(AND(O1911&gt;1460,O1911&lt;3000),+'PL2'!$R$3+1,0)))))</f>
        <v>0</v>
      </c>
      <c r="M1911" s="3">
        <f>IF(AND(O1911&gt;0,O1911&lt;366),+'PL2'!$N$2+1,IF(AND(O1911&gt;365,O1911&lt;731),+'PL2'!$O$2+1,IF(AND(O1911&gt;730,O1911&lt;1096),+'PL2'!$P$2+1,IF(AND(O1911&gt;1095,O1911&lt;1461),+'PL2'!$Q$2+1,IF(AND(O1911&gt;1460,O1911&lt;1826),+'PL2'!$R$2+1,IF(AND(O1911&gt;1825,O1911&lt;2190),+'PL2'!$S$2+1,0))))))</f>
        <v>0</v>
      </c>
      <c r="N1911" s="70">
        <f t="shared" si="103"/>
        <v>-1</v>
      </c>
      <c r="O1911" s="19" t="str">
        <f>IF(A1911&gt;'PL2'!$C$2+553,IF(A1911='PL2'!$C$2+554,1,O1910+1), "")</f>
        <v/>
      </c>
    </row>
    <row r="1912" spans="1:15" x14ac:dyDescent="0.55000000000000004">
      <c r="A1912">
        <v>1910</v>
      </c>
      <c r="B1912" s="2">
        <v>41732</v>
      </c>
      <c r="C1912">
        <v>0.56000000238418579</v>
      </c>
      <c r="D1912">
        <v>51769.6015625</v>
      </c>
      <c r="E1912">
        <v>5013.4501953125</v>
      </c>
      <c r="F1912" s="20">
        <f t="shared" si="100"/>
        <v>5.4231287021564989E-2</v>
      </c>
      <c r="G1912">
        <v>447.08200073242188</v>
      </c>
      <c r="H1912">
        <v>24.24580001831055</v>
      </c>
      <c r="I1912" s="19">
        <f t="shared" si="101"/>
        <v>2241423.3438926637</v>
      </c>
      <c r="K1912" s="70">
        <f t="shared" si="102"/>
        <v>-1</v>
      </c>
      <c r="L1912" s="3">
        <f>IF(AND(O1912&gt;0,O1912&lt;366),+'PL2'!$N$3+1,IF(AND(O1912&gt;365,O1912&lt;731),+'PL2'!$O$3+1,IF(AND(O1912&gt;730,O1912&lt;1096),+'PL2'!$P$3+1,IF(AND(O1912&gt;1095,O1912&lt;1461),+'PL2'!$Q$3+1,IF(AND(O1912&gt;1460,O1912&lt;3000),+'PL2'!$R$3+1,0)))))</f>
        <v>0</v>
      </c>
      <c r="M1912" s="3">
        <f>IF(AND(O1912&gt;0,O1912&lt;366),+'PL2'!$N$2+1,IF(AND(O1912&gt;365,O1912&lt;731),+'PL2'!$O$2+1,IF(AND(O1912&gt;730,O1912&lt;1096),+'PL2'!$P$2+1,IF(AND(O1912&gt;1095,O1912&lt;1461),+'PL2'!$Q$2+1,IF(AND(O1912&gt;1460,O1912&lt;1826),+'PL2'!$R$2+1,IF(AND(O1912&gt;1825,O1912&lt;2190),+'PL2'!$S$2+1,0))))))</f>
        <v>0</v>
      </c>
      <c r="N1912" s="70">
        <f t="shared" si="103"/>
        <v>-1</v>
      </c>
      <c r="O1912" s="19" t="str">
        <f>IF(A1912&gt;'PL2'!$C$2+553,IF(A1912='PL2'!$C$2+554,1,O1911+1), "")</f>
        <v/>
      </c>
    </row>
    <row r="1913" spans="1:15" x14ac:dyDescent="0.55000000000000004">
      <c r="A1913">
        <v>1911</v>
      </c>
      <c r="B1913" s="2">
        <v>41733</v>
      </c>
      <c r="C1913">
        <v>0.56999999284744263</v>
      </c>
      <c r="D1913">
        <v>51769.6015625</v>
      </c>
      <c r="E1913">
        <v>4888.52001953125</v>
      </c>
      <c r="F1913" s="20">
        <f t="shared" si="100"/>
        <v>5.3824180446963292E-2</v>
      </c>
      <c r="G1913">
        <v>448.87899780273438</v>
      </c>
      <c r="H1913">
        <v>24.16049957275391</v>
      </c>
      <c r="I1913" s="19">
        <f t="shared" si="101"/>
        <v>2194353.967105791</v>
      </c>
      <c r="K1913" s="70">
        <f t="shared" si="102"/>
        <v>-1</v>
      </c>
      <c r="L1913" s="3">
        <f>IF(AND(O1913&gt;0,O1913&lt;366),+'PL2'!$N$3+1,IF(AND(O1913&gt;365,O1913&lt;731),+'PL2'!$O$3+1,IF(AND(O1913&gt;730,O1913&lt;1096),+'PL2'!$P$3+1,IF(AND(O1913&gt;1095,O1913&lt;1461),+'PL2'!$Q$3+1,IF(AND(O1913&gt;1460,O1913&lt;3000),+'PL2'!$R$3+1,0)))))</f>
        <v>0</v>
      </c>
      <c r="M1913" s="3">
        <f>IF(AND(O1913&gt;0,O1913&lt;366),+'PL2'!$N$2+1,IF(AND(O1913&gt;365,O1913&lt;731),+'PL2'!$O$2+1,IF(AND(O1913&gt;730,O1913&lt;1096),+'PL2'!$P$2+1,IF(AND(O1913&gt;1095,O1913&lt;1461),+'PL2'!$Q$2+1,IF(AND(O1913&gt;1460,O1913&lt;1826),+'PL2'!$R$2+1,IF(AND(O1913&gt;1825,O1913&lt;2190),+'PL2'!$S$2+1,0))))))</f>
        <v>0</v>
      </c>
      <c r="N1913" s="70">
        <f t="shared" si="103"/>
        <v>-1</v>
      </c>
      <c r="O1913" s="19" t="str">
        <f>IF(A1913&gt;'PL2'!$C$2+553,IF(A1913='PL2'!$C$2+554,1,O1912+1), "")</f>
        <v/>
      </c>
    </row>
    <row r="1914" spans="1:15" x14ac:dyDescent="0.55000000000000004">
      <c r="A1914">
        <v>1912</v>
      </c>
      <c r="B1914" s="2">
        <v>41734</v>
      </c>
      <c r="C1914">
        <v>0.57999998331069946</v>
      </c>
      <c r="D1914">
        <v>54454.19921875</v>
      </c>
      <c r="E1914">
        <v>4286.169921875</v>
      </c>
      <c r="F1914" s="20">
        <f t="shared" si="100"/>
        <v>4.5652649728036669E-2</v>
      </c>
      <c r="G1914">
        <v>464.82598876953119</v>
      </c>
      <c r="H1914">
        <v>21.220500946044918</v>
      </c>
      <c r="I1914" s="19">
        <f t="shared" si="101"/>
        <v>1992323.1719697712</v>
      </c>
      <c r="K1914" s="70">
        <f t="shared" si="102"/>
        <v>-1</v>
      </c>
      <c r="L1914" s="3">
        <f>IF(AND(O1914&gt;0,O1914&lt;366),+'PL2'!$N$3+1,IF(AND(O1914&gt;365,O1914&lt;731),+'PL2'!$O$3+1,IF(AND(O1914&gt;730,O1914&lt;1096),+'PL2'!$P$3+1,IF(AND(O1914&gt;1095,O1914&lt;1461),+'PL2'!$Q$3+1,IF(AND(O1914&gt;1460,O1914&lt;3000),+'PL2'!$R$3+1,0)))))</f>
        <v>0</v>
      </c>
      <c r="M1914" s="3">
        <f>IF(AND(O1914&gt;0,O1914&lt;366),+'PL2'!$N$2+1,IF(AND(O1914&gt;365,O1914&lt;731),+'PL2'!$O$2+1,IF(AND(O1914&gt;730,O1914&lt;1096),+'PL2'!$P$2+1,IF(AND(O1914&gt;1095,O1914&lt;1461),+'PL2'!$Q$2+1,IF(AND(O1914&gt;1460,O1914&lt;1826),+'PL2'!$R$2+1,IF(AND(O1914&gt;1825,O1914&lt;2190),+'PL2'!$S$2+1,0))))))</f>
        <v>0</v>
      </c>
      <c r="N1914" s="70">
        <f t="shared" si="103"/>
        <v>-1</v>
      </c>
      <c r="O1914" s="19" t="str">
        <f>IF(A1914&gt;'PL2'!$C$2+553,IF(A1914='PL2'!$C$2+554,1,O1913+1), "")</f>
        <v/>
      </c>
    </row>
    <row r="1915" spans="1:15" x14ac:dyDescent="0.55000000000000004">
      <c r="A1915">
        <v>1913</v>
      </c>
      <c r="B1915" s="2">
        <v>41735</v>
      </c>
      <c r="C1915">
        <v>0.5899999737739563</v>
      </c>
      <c r="D1915">
        <v>54454.19921875</v>
      </c>
      <c r="E1915">
        <v>3785.35009765625</v>
      </c>
      <c r="F1915" s="20">
        <f t="shared" si="100"/>
        <v>4.1013484550029476E-2</v>
      </c>
      <c r="G1915">
        <v>460.7030029296875</v>
      </c>
      <c r="H1915">
        <v>18.895000457763668</v>
      </c>
      <c r="I1915" s="19">
        <f t="shared" si="101"/>
        <v>1743922.1571304202</v>
      </c>
      <c r="K1915" s="70">
        <f t="shared" si="102"/>
        <v>-1</v>
      </c>
      <c r="L1915" s="3">
        <f>IF(AND(O1915&gt;0,O1915&lt;366),+'PL2'!$N$3+1,IF(AND(O1915&gt;365,O1915&lt;731),+'PL2'!$O$3+1,IF(AND(O1915&gt;730,O1915&lt;1096),+'PL2'!$P$3+1,IF(AND(O1915&gt;1095,O1915&lt;1461),+'PL2'!$Q$3+1,IF(AND(O1915&gt;1460,O1915&lt;3000),+'PL2'!$R$3+1,0)))))</f>
        <v>0</v>
      </c>
      <c r="M1915" s="3">
        <f>IF(AND(O1915&gt;0,O1915&lt;366),+'PL2'!$N$2+1,IF(AND(O1915&gt;365,O1915&lt;731),+'PL2'!$O$2+1,IF(AND(O1915&gt;730,O1915&lt;1096),+'PL2'!$P$2+1,IF(AND(O1915&gt;1095,O1915&lt;1461),+'PL2'!$Q$2+1,IF(AND(O1915&gt;1460,O1915&lt;1826),+'PL2'!$R$2+1,IF(AND(O1915&gt;1825,O1915&lt;2190),+'PL2'!$S$2+1,0))))))</f>
        <v>0</v>
      </c>
      <c r="N1915" s="70">
        <f t="shared" si="103"/>
        <v>-1</v>
      </c>
      <c r="O1915" s="19" t="str">
        <f>IF(A1915&gt;'PL2'!$C$2+553,IF(A1915='PL2'!$C$2+554,1,O1914+1), "")</f>
        <v/>
      </c>
    </row>
    <row r="1916" spans="1:15" x14ac:dyDescent="0.55000000000000004">
      <c r="A1916">
        <v>1914</v>
      </c>
      <c r="B1916" s="2">
        <v>41736</v>
      </c>
      <c r="C1916">
        <v>0.60000002384185791</v>
      </c>
      <c r="D1916">
        <v>44415.1015625</v>
      </c>
      <c r="E1916">
        <v>3789.18994140625</v>
      </c>
      <c r="F1916" s="20">
        <f t="shared" si="100"/>
        <v>5.118786122746645E-2</v>
      </c>
      <c r="G1916">
        <v>446.22000122070313</v>
      </c>
      <c r="H1916">
        <v>22.840999603271481</v>
      </c>
      <c r="I1916" s="19">
        <f t="shared" si="101"/>
        <v>1690812.3402797729</v>
      </c>
      <c r="K1916" s="70">
        <f t="shared" si="102"/>
        <v>-1</v>
      </c>
      <c r="L1916" s="3">
        <f>IF(AND(O1916&gt;0,O1916&lt;366),+'PL2'!$N$3+1,IF(AND(O1916&gt;365,O1916&lt;731),+'PL2'!$O$3+1,IF(AND(O1916&gt;730,O1916&lt;1096),+'PL2'!$P$3+1,IF(AND(O1916&gt;1095,O1916&lt;1461),+'PL2'!$Q$3+1,IF(AND(O1916&gt;1460,O1916&lt;3000),+'PL2'!$R$3+1,0)))))</f>
        <v>0</v>
      </c>
      <c r="M1916" s="3">
        <f>IF(AND(O1916&gt;0,O1916&lt;366),+'PL2'!$N$2+1,IF(AND(O1916&gt;365,O1916&lt;731),+'PL2'!$O$2+1,IF(AND(O1916&gt;730,O1916&lt;1096),+'PL2'!$P$2+1,IF(AND(O1916&gt;1095,O1916&lt;1461),+'PL2'!$Q$2+1,IF(AND(O1916&gt;1460,O1916&lt;1826),+'PL2'!$R$2+1,IF(AND(O1916&gt;1825,O1916&lt;2190),+'PL2'!$S$2+1,0))))))</f>
        <v>0</v>
      </c>
      <c r="N1916" s="70">
        <f t="shared" si="103"/>
        <v>-1</v>
      </c>
      <c r="O1916" s="19" t="str">
        <f>IF(A1916&gt;'PL2'!$C$2+553,IF(A1916='PL2'!$C$2+554,1,O1915+1), "")</f>
        <v/>
      </c>
    </row>
    <row r="1917" spans="1:15" x14ac:dyDescent="0.55000000000000004">
      <c r="A1917">
        <v>1915</v>
      </c>
      <c r="B1917" s="2">
        <v>41737</v>
      </c>
      <c r="C1917">
        <v>0.61000001430511475</v>
      </c>
      <c r="D1917">
        <v>44415.1015625</v>
      </c>
      <c r="E1917">
        <v>3364.760009765625</v>
      </c>
      <c r="F1917" s="20">
        <f t="shared" si="100"/>
        <v>4.6211841961051672E-2</v>
      </c>
      <c r="G1917">
        <v>450.4639892578125</v>
      </c>
      <c r="H1917">
        <v>20.816799163818359</v>
      </c>
      <c r="I1917" s="19">
        <f t="shared" si="101"/>
        <v>1515703.2168941796</v>
      </c>
      <c r="K1917" s="70">
        <f t="shared" si="102"/>
        <v>-1</v>
      </c>
      <c r="L1917" s="3">
        <f>IF(AND(O1917&gt;0,O1917&lt;366),+'PL2'!$N$3+1,IF(AND(O1917&gt;365,O1917&lt;731),+'PL2'!$O$3+1,IF(AND(O1917&gt;730,O1917&lt;1096),+'PL2'!$P$3+1,IF(AND(O1917&gt;1095,O1917&lt;1461),+'PL2'!$Q$3+1,IF(AND(O1917&gt;1460,O1917&lt;3000),+'PL2'!$R$3+1,0)))))</f>
        <v>0</v>
      </c>
      <c r="M1917" s="3">
        <f>IF(AND(O1917&gt;0,O1917&lt;366),+'PL2'!$N$2+1,IF(AND(O1917&gt;365,O1917&lt;731),+'PL2'!$O$2+1,IF(AND(O1917&gt;730,O1917&lt;1096),+'PL2'!$P$2+1,IF(AND(O1917&gt;1095,O1917&lt;1461),+'PL2'!$Q$2+1,IF(AND(O1917&gt;1460,O1917&lt;1826),+'PL2'!$R$2+1,IF(AND(O1917&gt;1825,O1917&lt;2190),+'PL2'!$S$2+1,0))))))</f>
        <v>0</v>
      </c>
      <c r="N1917" s="70">
        <f t="shared" si="103"/>
        <v>-1</v>
      </c>
      <c r="O1917" s="19" t="str">
        <f>IF(A1917&gt;'PL2'!$C$2+553,IF(A1917='PL2'!$C$2+554,1,O1916+1), "")</f>
        <v/>
      </c>
    </row>
    <row r="1918" spans="1:15" x14ac:dyDescent="0.55000000000000004">
      <c r="A1918">
        <v>1916</v>
      </c>
      <c r="B1918" s="2">
        <v>41738</v>
      </c>
      <c r="C1918">
        <v>0.62000000476837158</v>
      </c>
      <c r="D1918">
        <v>44110.8984375</v>
      </c>
      <c r="E1918">
        <v>4045.260009765625</v>
      </c>
      <c r="F1918" s="20">
        <f t="shared" si="100"/>
        <v>5.6858085284697178E-2</v>
      </c>
      <c r="G1918">
        <v>440.197998046875</v>
      </c>
      <c r="H1918">
        <v>25.028799057006839</v>
      </c>
      <c r="I1918" s="19">
        <f t="shared" si="101"/>
        <v>1780715.3578779101</v>
      </c>
      <c r="K1918" s="70">
        <f t="shared" si="102"/>
        <v>-1</v>
      </c>
      <c r="L1918" s="3">
        <f>IF(AND(O1918&gt;0,O1918&lt;366),+'PL2'!$N$3+1,IF(AND(O1918&gt;365,O1918&lt;731),+'PL2'!$O$3+1,IF(AND(O1918&gt;730,O1918&lt;1096),+'PL2'!$P$3+1,IF(AND(O1918&gt;1095,O1918&lt;1461),+'PL2'!$Q$3+1,IF(AND(O1918&gt;1460,O1918&lt;3000),+'PL2'!$R$3+1,0)))))</f>
        <v>0</v>
      </c>
      <c r="M1918" s="3">
        <f>IF(AND(O1918&gt;0,O1918&lt;366),+'PL2'!$N$2+1,IF(AND(O1918&gt;365,O1918&lt;731),+'PL2'!$O$2+1,IF(AND(O1918&gt;730,O1918&lt;1096),+'PL2'!$P$2+1,IF(AND(O1918&gt;1095,O1918&lt;1461),+'PL2'!$Q$2+1,IF(AND(O1918&gt;1460,O1918&lt;1826),+'PL2'!$R$2+1,IF(AND(O1918&gt;1825,O1918&lt;2190),+'PL2'!$S$2+1,0))))))</f>
        <v>0</v>
      </c>
      <c r="N1918" s="70">
        <f t="shared" si="103"/>
        <v>-1</v>
      </c>
      <c r="O1918" s="19" t="str">
        <f>IF(A1918&gt;'PL2'!$C$2+553,IF(A1918='PL2'!$C$2+554,1,O1917+1), "")</f>
        <v/>
      </c>
    </row>
    <row r="1919" spans="1:15" x14ac:dyDescent="0.55000000000000004">
      <c r="A1919">
        <v>1917</v>
      </c>
      <c r="B1919" s="2">
        <v>41739</v>
      </c>
      <c r="C1919">
        <v>0.62999999523162842</v>
      </c>
      <c r="D1919">
        <v>44110.8984375</v>
      </c>
      <c r="E1919">
        <v>3889.3798828125</v>
      </c>
      <c r="F1919" s="20">
        <f t="shared" si="100"/>
        <v>5.5548841543041093E-2</v>
      </c>
      <c r="G1919">
        <v>360.84100341796881</v>
      </c>
      <c r="H1919">
        <v>20.0443000793457</v>
      </c>
      <c r="I1919" s="19">
        <f t="shared" si="101"/>
        <v>1403447.7395877244</v>
      </c>
      <c r="K1919" s="70">
        <f t="shared" si="102"/>
        <v>-1</v>
      </c>
      <c r="L1919" s="3">
        <f>IF(AND(O1919&gt;0,O1919&lt;366),+'PL2'!$N$3+1,IF(AND(O1919&gt;365,O1919&lt;731),+'PL2'!$O$3+1,IF(AND(O1919&gt;730,O1919&lt;1096),+'PL2'!$P$3+1,IF(AND(O1919&gt;1095,O1919&lt;1461),+'PL2'!$Q$3+1,IF(AND(O1919&gt;1460,O1919&lt;3000),+'PL2'!$R$3+1,0)))))</f>
        <v>0</v>
      </c>
      <c r="M1919" s="3">
        <f>IF(AND(O1919&gt;0,O1919&lt;366),+'PL2'!$N$2+1,IF(AND(O1919&gt;365,O1919&lt;731),+'PL2'!$O$2+1,IF(AND(O1919&gt;730,O1919&lt;1096),+'PL2'!$P$2+1,IF(AND(O1919&gt;1095,O1919&lt;1461),+'PL2'!$Q$2+1,IF(AND(O1919&gt;1460,O1919&lt;1826),+'PL2'!$R$2+1,IF(AND(O1919&gt;1825,O1919&lt;2190),+'PL2'!$S$2+1,0))))))</f>
        <v>0</v>
      </c>
      <c r="N1919" s="70">
        <f t="shared" si="103"/>
        <v>-1</v>
      </c>
      <c r="O1919" s="19" t="str">
        <f>IF(A1919&gt;'PL2'!$C$2+553,IF(A1919='PL2'!$C$2+554,1,O1918+1), "")</f>
        <v/>
      </c>
    </row>
    <row r="1920" spans="1:15" x14ac:dyDescent="0.55000000000000004">
      <c r="A1920">
        <v>1918</v>
      </c>
      <c r="B1920" s="2">
        <v>41740</v>
      </c>
      <c r="C1920">
        <v>0.63999998569488525</v>
      </c>
      <c r="D1920">
        <v>45327.80078125</v>
      </c>
      <c r="E1920">
        <v>4238.93994140625</v>
      </c>
      <c r="F1920" s="20">
        <f t="shared" si="100"/>
        <v>5.985116098956398E-2</v>
      </c>
      <c r="G1920">
        <v>420.05599975585938</v>
      </c>
      <c r="H1920">
        <v>25.140800476074219</v>
      </c>
      <c r="I1920" s="19">
        <f t="shared" si="101"/>
        <v>1780592.1549924463</v>
      </c>
      <c r="K1920" s="70">
        <f t="shared" si="102"/>
        <v>-1</v>
      </c>
      <c r="L1920" s="3">
        <f>IF(AND(O1920&gt;0,O1920&lt;366),+'PL2'!$N$3+1,IF(AND(O1920&gt;365,O1920&lt;731),+'PL2'!$O$3+1,IF(AND(O1920&gt;730,O1920&lt;1096),+'PL2'!$P$3+1,IF(AND(O1920&gt;1095,O1920&lt;1461),+'PL2'!$Q$3+1,IF(AND(O1920&gt;1460,O1920&lt;3000),+'PL2'!$R$3+1,0)))))</f>
        <v>0</v>
      </c>
      <c r="M1920" s="3">
        <f>IF(AND(O1920&gt;0,O1920&lt;366),+'PL2'!$N$2+1,IF(AND(O1920&gt;365,O1920&lt;731),+'PL2'!$O$2+1,IF(AND(O1920&gt;730,O1920&lt;1096),+'PL2'!$P$2+1,IF(AND(O1920&gt;1095,O1920&lt;1461),+'PL2'!$Q$2+1,IF(AND(O1920&gt;1460,O1920&lt;1826),+'PL2'!$R$2+1,IF(AND(O1920&gt;1825,O1920&lt;2190),+'PL2'!$S$2+1,0))))))</f>
        <v>0</v>
      </c>
      <c r="N1920" s="70">
        <f t="shared" si="103"/>
        <v>-1</v>
      </c>
      <c r="O1920" s="19" t="str">
        <f>IF(A1920&gt;'PL2'!$C$2+553,IF(A1920='PL2'!$C$2+554,1,O1919+1), "")</f>
        <v/>
      </c>
    </row>
    <row r="1921" spans="1:15" x14ac:dyDescent="0.55000000000000004">
      <c r="A1921">
        <v>1919</v>
      </c>
      <c r="B1921" s="2">
        <v>41741</v>
      </c>
      <c r="C1921">
        <v>0.64999997615814209</v>
      </c>
      <c r="D1921">
        <v>45327.80078125</v>
      </c>
      <c r="E1921">
        <v>4034.070068359375</v>
      </c>
      <c r="F1921" s="20">
        <f t="shared" si="100"/>
        <v>5.7848503634849363E-2</v>
      </c>
      <c r="G1921">
        <v>420.66000366210938</v>
      </c>
      <c r="H1921">
        <v>24.334600448608398</v>
      </c>
      <c r="I1921" s="19">
        <f t="shared" si="101"/>
        <v>1696971.9297292605</v>
      </c>
      <c r="K1921" s="70">
        <f t="shared" si="102"/>
        <v>-1</v>
      </c>
      <c r="L1921" s="3">
        <f>IF(AND(O1921&gt;0,O1921&lt;366),+'PL2'!$N$3+1,IF(AND(O1921&gt;365,O1921&lt;731),+'PL2'!$O$3+1,IF(AND(O1921&gt;730,O1921&lt;1096),+'PL2'!$P$3+1,IF(AND(O1921&gt;1095,O1921&lt;1461),+'PL2'!$Q$3+1,IF(AND(O1921&gt;1460,O1921&lt;3000),+'PL2'!$R$3+1,0)))))</f>
        <v>0</v>
      </c>
      <c r="M1921" s="3">
        <f>IF(AND(O1921&gt;0,O1921&lt;366),+'PL2'!$N$2+1,IF(AND(O1921&gt;365,O1921&lt;731),+'PL2'!$O$2+1,IF(AND(O1921&gt;730,O1921&lt;1096),+'PL2'!$P$2+1,IF(AND(O1921&gt;1095,O1921&lt;1461),+'PL2'!$Q$2+1,IF(AND(O1921&gt;1460,O1921&lt;1826),+'PL2'!$R$2+1,IF(AND(O1921&gt;1825,O1921&lt;2190),+'PL2'!$S$2+1,0))))))</f>
        <v>0</v>
      </c>
      <c r="N1921" s="70">
        <f t="shared" si="103"/>
        <v>-1</v>
      </c>
      <c r="O1921" s="19" t="str">
        <f>IF(A1921&gt;'PL2'!$C$2+553,IF(A1921='PL2'!$C$2+554,1,O1920+1), "")</f>
        <v/>
      </c>
    </row>
    <row r="1922" spans="1:15" x14ac:dyDescent="0.55000000000000004">
      <c r="A1922">
        <v>1920</v>
      </c>
      <c r="B1922" s="2">
        <v>41742</v>
      </c>
      <c r="C1922">
        <v>0.6600000262260437</v>
      </c>
      <c r="D1922">
        <v>60538.3984375</v>
      </c>
      <c r="E1922">
        <v>4685.2998046875</v>
      </c>
      <c r="F1922" s="20">
        <f t="shared" ref="F1922:F1985" si="104">+(C1922/D1922)*E1922</f>
        <v>5.1079943866752998E-2</v>
      </c>
      <c r="G1922">
        <v>414.94900512695313</v>
      </c>
      <c r="H1922">
        <v>21.195600509643551</v>
      </c>
      <c r="I1922" s="19">
        <f t="shared" ref="I1922:I1985" si="105">+E1922*G1922</f>
        <v>1944160.4926765859</v>
      </c>
      <c r="K1922" s="70">
        <f t="shared" si="102"/>
        <v>-1</v>
      </c>
      <c r="L1922" s="3">
        <f>IF(AND(O1922&gt;0,O1922&lt;366),+'PL2'!$N$3+1,IF(AND(O1922&gt;365,O1922&lt;731),+'PL2'!$O$3+1,IF(AND(O1922&gt;730,O1922&lt;1096),+'PL2'!$P$3+1,IF(AND(O1922&gt;1095,O1922&lt;1461),+'PL2'!$Q$3+1,IF(AND(O1922&gt;1460,O1922&lt;3000),+'PL2'!$R$3+1,0)))))</f>
        <v>0</v>
      </c>
      <c r="M1922" s="3">
        <f>IF(AND(O1922&gt;0,O1922&lt;366),+'PL2'!$N$2+1,IF(AND(O1922&gt;365,O1922&lt;731),+'PL2'!$O$2+1,IF(AND(O1922&gt;730,O1922&lt;1096),+'PL2'!$P$2+1,IF(AND(O1922&gt;1095,O1922&lt;1461),+'PL2'!$Q$2+1,IF(AND(O1922&gt;1460,O1922&lt;1826),+'PL2'!$R$2+1,IF(AND(O1922&gt;1825,O1922&lt;2190),+'PL2'!$S$2+1,0))))))</f>
        <v>0</v>
      </c>
      <c r="N1922" s="70">
        <f t="shared" si="103"/>
        <v>-1</v>
      </c>
      <c r="O1922" s="19" t="str">
        <f>IF(A1922&gt;'PL2'!$C$2+553,IF(A1922='PL2'!$C$2+554,1,O1921+1), "")</f>
        <v/>
      </c>
    </row>
    <row r="1923" spans="1:15" x14ac:dyDescent="0.55000000000000004">
      <c r="A1923">
        <v>1921</v>
      </c>
      <c r="B1923" s="2">
        <v>41743</v>
      </c>
      <c r="C1923">
        <v>0.67000001668930054</v>
      </c>
      <c r="D1923">
        <v>60538.3984375</v>
      </c>
      <c r="E1923">
        <v>4840.33984375</v>
      </c>
      <c r="F1923" s="20">
        <f t="shared" si="104"/>
        <v>5.3569764972267918E-2</v>
      </c>
      <c r="G1923">
        <v>457.63400268554688</v>
      </c>
      <c r="H1923">
        <v>24.515300750732418</v>
      </c>
      <c r="I1923" s="19">
        <f t="shared" si="105"/>
        <v>2215104.097053647</v>
      </c>
      <c r="K1923" s="70">
        <f t="shared" si="102"/>
        <v>-1</v>
      </c>
      <c r="L1923" s="3">
        <f>IF(AND(O1923&gt;0,O1923&lt;366),+'PL2'!$N$3+1,IF(AND(O1923&gt;365,O1923&lt;731),+'PL2'!$O$3+1,IF(AND(O1923&gt;730,O1923&lt;1096),+'PL2'!$P$3+1,IF(AND(O1923&gt;1095,O1923&lt;1461),+'PL2'!$Q$3+1,IF(AND(O1923&gt;1460,O1923&lt;3000),+'PL2'!$R$3+1,0)))))</f>
        <v>0</v>
      </c>
      <c r="M1923" s="3">
        <f>IF(AND(O1923&gt;0,O1923&lt;366),+'PL2'!$N$2+1,IF(AND(O1923&gt;365,O1923&lt;731),+'PL2'!$O$2+1,IF(AND(O1923&gt;730,O1923&lt;1096),+'PL2'!$P$2+1,IF(AND(O1923&gt;1095,O1923&lt;1461),+'PL2'!$Q$2+1,IF(AND(O1923&gt;1460,O1923&lt;1826),+'PL2'!$R$2+1,IF(AND(O1923&gt;1825,O1923&lt;2190),+'PL2'!$S$2+1,0))))))</f>
        <v>0</v>
      </c>
      <c r="N1923" s="70">
        <f t="shared" si="103"/>
        <v>-1</v>
      </c>
      <c r="O1923" s="19" t="str">
        <f>IF(A1923&gt;'PL2'!$C$2+553,IF(A1923='PL2'!$C$2+554,1,O1922+1), "")</f>
        <v/>
      </c>
    </row>
    <row r="1924" spans="1:15" x14ac:dyDescent="0.55000000000000004">
      <c r="A1924">
        <v>1922</v>
      </c>
      <c r="B1924" s="2">
        <v>41744</v>
      </c>
      <c r="C1924">
        <v>0.68000000715255737</v>
      </c>
      <c r="D1924">
        <v>59321.6015625</v>
      </c>
      <c r="E1924">
        <v>4566.5</v>
      </c>
      <c r="F1924" s="20">
        <f t="shared" si="104"/>
        <v>5.2345519184787324E-2</v>
      </c>
      <c r="G1924">
        <v>520.12298583984375</v>
      </c>
      <c r="H1924">
        <v>27.226100921630859</v>
      </c>
      <c r="I1924" s="19">
        <f t="shared" si="105"/>
        <v>2375141.6148376465</v>
      </c>
      <c r="K1924" s="70">
        <f t="shared" si="102"/>
        <v>-1</v>
      </c>
      <c r="L1924" s="3">
        <f>IF(AND(O1924&gt;0,O1924&lt;366),+'PL2'!$N$3+1,IF(AND(O1924&gt;365,O1924&lt;731),+'PL2'!$O$3+1,IF(AND(O1924&gt;730,O1924&lt;1096),+'PL2'!$P$3+1,IF(AND(O1924&gt;1095,O1924&lt;1461),+'PL2'!$Q$3+1,IF(AND(O1924&gt;1460,O1924&lt;3000),+'PL2'!$R$3+1,0)))))</f>
        <v>0</v>
      </c>
      <c r="M1924" s="3">
        <f>IF(AND(O1924&gt;0,O1924&lt;366),+'PL2'!$N$2+1,IF(AND(O1924&gt;365,O1924&lt;731),+'PL2'!$O$2+1,IF(AND(O1924&gt;730,O1924&lt;1096),+'PL2'!$P$2+1,IF(AND(O1924&gt;1095,O1924&lt;1461),+'PL2'!$Q$2+1,IF(AND(O1924&gt;1460,O1924&lt;1826),+'PL2'!$R$2+1,IF(AND(O1924&gt;1825,O1924&lt;2190),+'PL2'!$S$2+1,0))))))</f>
        <v>0</v>
      </c>
      <c r="N1924" s="70">
        <f t="shared" si="103"/>
        <v>-1</v>
      </c>
      <c r="O1924" s="19" t="str">
        <f>IF(A1924&gt;'PL2'!$C$2+553,IF(A1924='PL2'!$C$2+554,1,O1923+1), "")</f>
        <v/>
      </c>
    </row>
    <row r="1925" spans="1:15" x14ac:dyDescent="0.55000000000000004">
      <c r="A1925">
        <v>1923</v>
      </c>
      <c r="B1925" s="2">
        <v>41745</v>
      </c>
      <c r="C1925">
        <v>0.68999999761581421</v>
      </c>
      <c r="D1925">
        <v>59321.6015625</v>
      </c>
      <c r="E1925">
        <v>3989.27001953125</v>
      </c>
      <c r="F1925" s="20">
        <f t="shared" si="104"/>
        <v>4.6401247293792691E-2</v>
      </c>
      <c r="G1925">
        <v>529.1619873046875</v>
      </c>
      <c r="H1925">
        <v>24.553800582885739</v>
      </c>
      <c r="I1925" s="19">
        <f t="shared" si="105"/>
        <v>2110970.0514301658</v>
      </c>
      <c r="K1925" s="70">
        <f t="shared" si="102"/>
        <v>-1</v>
      </c>
      <c r="L1925" s="3">
        <f>IF(AND(O1925&gt;0,O1925&lt;366),+'PL2'!$N$3+1,IF(AND(O1925&gt;365,O1925&lt;731),+'PL2'!$O$3+1,IF(AND(O1925&gt;730,O1925&lt;1096),+'PL2'!$P$3+1,IF(AND(O1925&gt;1095,O1925&lt;1461),+'PL2'!$Q$3+1,IF(AND(O1925&gt;1460,O1925&lt;3000),+'PL2'!$R$3+1,0)))))</f>
        <v>0</v>
      </c>
      <c r="M1925" s="3">
        <f>IF(AND(O1925&gt;0,O1925&lt;366),+'PL2'!$N$2+1,IF(AND(O1925&gt;365,O1925&lt;731),+'PL2'!$O$2+1,IF(AND(O1925&gt;730,O1925&lt;1096),+'PL2'!$P$2+1,IF(AND(O1925&gt;1095,O1925&lt;1461),+'PL2'!$Q$2+1,IF(AND(O1925&gt;1460,O1925&lt;1826),+'PL2'!$R$2+1,IF(AND(O1925&gt;1825,O1925&lt;2190),+'PL2'!$S$2+1,0))))))</f>
        <v>0</v>
      </c>
      <c r="N1925" s="70">
        <f t="shared" si="103"/>
        <v>-1</v>
      </c>
      <c r="O1925" s="19" t="str">
        <f>IF(A1925&gt;'PL2'!$C$2+553,IF(A1925='PL2'!$C$2+554,1,O1924+1), "")</f>
        <v/>
      </c>
    </row>
    <row r="1926" spans="1:15" x14ac:dyDescent="0.55000000000000004">
      <c r="A1926">
        <v>1924</v>
      </c>
      <c r="B1926" s="2">
        <v>41746</v>
      </c>
      <c r="C1926">
        <v>0.69999998807907104</v>
      </c>
      <c r="D1926">
        <v>60364.1015625</v>
      </c>
      <c r="E1926">
        <v>4240</v>
      </c>
      <c r="F1926" s="20">
        <f t="shared" si="104"/>
        <v>4.9168294940698201E-2</v>
      </c>
      <c r="G1926">
        <v>494.39999389648438</v>
      </c>
      <c r="H1926">
        <v>24.30879974365234</v>
      </c>
      <c r="I1926" s="19">
        <f t="shared" si="105"/>
        <v>2096255.9741210938</v>
      </c>
      <c r="K1926" s="70">
        <f t="shared" si="102"/>
        <v>-1</v>
      </c>
      <c r="L1926" s="3">
        <f>IF(AND(O1926&gt;0,O1926&lt;366),+'PL2'!$N$3+1,IF(AND(O1926&gt;365,O1926&lt;731),+'PL2'!$O$3+1,IF(AND(O1926&gt;730,O1926&lt;1096),+'PL2'!$P$3+1,IF(AND(O1926&gt;1095,O1926&lt;1461),+'PL2'!$Q$3+1,IF(AND(O1926&gt;1460,O1926&lt;3000),+'PL2'!$R$3+1,0)))))</f>
        <v>0</v>
      </c>
      <c r="M1926" s="3">
        <f>IF(AND(O1926&gt;0,O1926&lt;366),+'PL2'!$N$2+1,IF(AND(O1926&gt;365,O1926&lt;731),+'PL2'!$O$2+1,IF(AND(O1926&gt;730,O1926&lt;1096),+'PL2'!$P$2+1,IF(AND(O1926&gt;1095,O1926&lt;1461),+'PL2'!$Q$2+1,IF(AND(O1926&gt;1460,O1926&lt;1826),+'PL2'!$R$2+1,IF(AND(O1926&gt;1825,O1926&lt;2190),+'PL2'!$S$2+1,0))))))</f>
        <v>0</v>
      </c>
      <c r="N1926" s="70">
        <f t="shared" si="103"/>
        <v>-1</v>
      </c>
      <c r="O1926" s="19" t="str">
        <f>IF(A1926&gt;'PL2'!$C$2+553,IF(A1926='PL2'!$C$2+554,1,O1925+1), "")</f>
        <v/>
      </c>
    </row>
    <row r="1927" spans="1:15" x14ac:dyDescent="0.55000000000000004">
      <c r="A1927">
        <v>1925</v>
      </c>
      <c r="B1927" s="2">
        <v>41747</v>
      </c>
      <c r="C1927">
        <v>0.80000001192092896</v>
      </c>
      <c r="D1927">
        <v>60364.1015625</v>
      </c>
      <c r="E1927">
        <v>4012.159912109375</v>
      </c>
      <c r="F1927" s="20">
        <f t="shared" si="104"/>
        <v>5.3172794664936303E-2</v>
      </c>
      <c r="G1927">
        <v>478.23098754882813</v>
      </c>
      <c r="H1927">
        <v>25.428899765014648</v>
      </c>
      <c r="I1927" s="19">
        <f t="shared" si="105"/>
        <v>1918739.1969718859</v>
      </c>
      <c r="K1927" s="70">
        <f t="shared" si="102"/>
        <v>-1</v>
      </c>
      <c r="L1927" s="3">
        <f>IF(AND(O1927&gt;0,O1927&lt;366),+'PL2'!$N$3+1,IF(AND(O1927&gt;365,O1927&lt;731),+'PL2'!$O$3+1,IF(AND(O1927&gt;730,O1927&lt;1096),+'PL2'!$P$3+1,IF(AND(O1927&gt;1095,O1927&lt;1461),+'PL2'!$Q$3+1,IF(AND(O1927&gt;1460,O1927&lt;3000),+'PL2'!$R$3+1,0)))))</f>
        <v>0</v>
      </c>
      <c r="M1927" s="3">
        <f>IF(AND(O1927&gt;0,O1927&lt;366),+'PL2'!$N$2+1,IF(AND(O1927&gt;365,O1927&lt;731),+'PL2'!$O$2+1,IF(AND(O1927&gt;730,O1927&lt;1096),+'PL2'!$P$2+1,IF(AND(O1927&gt;1095,O1927&lt;1461),+'PL2'!$Q$2+1,IF(AND(O1927&gt;1460,O1927&lt;1826),+'PL2'!$R$2+1,IF(AND(O1927&gt;1825,O1927&lt;2190),+'PL2'!$S$2+1,0))))))</f>
        <v>0</v>
      </c>
      <c r="N1927" s="70">
        <f t="shared" si="103"/>
        <v>-1</v>
      </c>
      <c r="O1927" s="19" t="str">
        <f>IF(A1927&gt;'PL2'!$C$2+553,IF(A1927='PL2'!$C$2+554,1,O1926+1), "")</f>
        <v/>
      </c>
    </row>
    <row r="1928" spans="1:15" x14ac:dyDescent="0.55000000000000004">
      <c r="A1928">
        <v>1926</v>
      </c>
      <c r="B1928" s="2">
        <v>41748</v>
      </c>
      <c r="C1928">
        <v>0.89999997615814209</v>
      </c>
      <c r="D1928">
        <v>56548</v>
      </c>
      <c r="E1928">
        <v>3987.610107421875</v>
      </c>
      <c r="F1928" s="20">
        <f t="shared" si="104"/>
        <v>6.3465533734308091E-2</v>
      </c>
      <c r="G1928">
        <v>501.552001953125</v>
      </c>
      <c r="H1928">
        <v>31.831300735473629</v>
      </c>
      <c r="I1928" s="19">
        <f t="shared" si="105"/>
        <v>1999993.8323859572</v>
      </c>
      <c r="K1928" s="70">
        <f t="shared" si="102"/>
        <v>-1</v>
      </c>
      <c r="L1928" s="3">
        <f>IF(AND(O1928&gt;0,O1928&lt;366),+'PL2'!$N$3+1,IF(AND(O1928&gt;365,O1928&lt;731),+'PL2'!$O$3+1,IF(AND(O1928&gt;730,O1928&lt;1096),+'PL2'!$P$3+1,IF(AND(O1928&gt;1095,O1928&lt;1461),+'PL2'!$Q$3+1,IF(AND(O1928&gt;1460,O1928&lt;3000),+'PL2'!$R$3+1,0)))))</f>
        <v>0</v>
      </c>
      <c r="M1928" s="3">
        <f>IF(AND(O1928&gt;0,O1928&lt;366),+'PL2'!$N$2+1,IF(AND(O1928&gt;365,O1928&lt;731),+'PL2'!$O$2+1,IF(AND(O1928&gt;730,O1928&lt;1096),+'PL2'!$P$2+1,IF(AND(O1928&gt;1095,O1928&lt;1461),+'PL2'!$Q$2+1,IF(AND(O1928&gt;1460,O1928&lt;1826),+'PL2'!$R$2+1,IF(AND(O1928&gt;1825,O1928&lt;2190),+'PL2'!$S$2+1,0))))))</f>
        <v>0</v>
      </c>
      <c r="N1928" s="70">
        <f t="shared" si="103"/>
        <v>-1</v>
      </c>
      <c r="O1928" s="19" t="str">
        <f>IF(A1928&gt;'PL2'!$C$2+553,IF(A1928='PL2'!$C$2+554,1,O1927+1), "")</f>
        <v/>
      </c>
    </row>
    <row r="1929" spans="1:15" x14ac:dyDescent="0.55000000000000004">
      <c r="A1929">
        <v>1927</v>
      </c>
      <c r="B1929" s="2">
        <v>41749</v>
      </c>
      <c r="C1929">
        <v>1.0099999904632571</v>
      </c>
      <c r="D1929">
        <v>56548</v>
      </c>
      <c r="E1929">
        <v>4460.8701171875</v>
      </c>
      <c r="F1929" s="20">
        <f t="shared" si="104"/>
        <v>7.9675298433493733E-2</v>
      </c>
      <c r="G1929">
        <v>497.3179931640625</v>
      </c>
      <c r="H1929">
        <v>39.624000549316413</v>
      </c>
      <c r="I1929" s="19">
        <f t="shared" si="105"/>
        <v>2218470.9744452238</v>
      </c>
      <c r="K1929" s="70">
        <f t="shared" si="102"/>
        <v>-1</v>
      </c>
      <c r="L1929" s="3">
        <f>IF(AND(O1929&gt;0,O1929&lt;366),+'PL2'!$N$3+1,IF(AND(O1929&gt;365,O1929&lt;731),+'PL2'!$O$3+1,IF(AND(O1929&gt;730,O1929&lt;1096),+'PL2'!$P$3+1,IF(AND(O1929&gt;1095,O1929&lt;1461),+'PL2'!$Q$3+1,IF(AND(O1929&gt;1460,O1929&lt;3000),+'PL2'!$R$3+1,0)))))</f>
        <v>0</v>
      </c>
      <c r="M1929" s="3">
        <f>IF(AND(O1929&gt;0,O1929&lt;366),+'PL2'!$N$2+1,IF(AND(O1929&gt;365,O1929&lt;731),+'PL2'!$O$2+1,IF(AND(O1929&gt;730,O1929&lt;1096),+'PL2'!$P$2+1,IF(AND(O1929&gt;1095,O1929&lt;1461),+'PL2'!$Q$2+1,IF(AND(O1929&gt;1460,O1929&lt;1826),+'PL2'!$R$2+1,IF(AND(O1929&gt;1825,O1929&lt;2190),+'PL2'!$S$2+1,0))))))</f>
        <v>0</v>
      </c>
      <c r="N1929" s="70">
        <f t="shared" si="103"/>
        <v>-1</v>
      </c>
      <c r="O1929" s="19" t="str">
        <f>IF(A1929&gt;'PL2'!$C$2+553,IF(A1929='PL2'!$C$2+554,1,O1928+1), "")</f>
        <v/>
      </c>
    </row>
    <row r="1930" spans="1:15" x14ac:dyDescent="0.55000000000000004">
      <c r="A1930">
        <v>1928</v>
      </c>
      <c r="B1930" s="2">
        <v>41750</v>
      </c>
      <c r="C1930">
        <v>1.0199999809265139</v>
      </c>
      <c r="D1930">
        <v>61404.8984375</v>
      </c>
      <c r="E1930">
        <v>4287.47998046875</v>
      </c>
      <c r="F1930" s="20">
        <f t="shared" si="104"/>
        <v>7.1219554295854054E-2</v>
      </c>
      <c r="G1930">
        <v>493.09201049804688</v>
      </c>
      <c r="H1930">
        <v>35.117801666259773</v>
      </c>
      <c r="I1930" s="19">
        <f t="shared" si="105"/>
        <v>2114122.1235394627</v>
      </c>
      <c r="K1930" s="70">
        <f t="shared" si="102"/>
        <v>-1</v>
      </c>
      <c r="L1930" s="3">
        <f>IF(AND(O1930&gt;0,O1930&lt;366),+'PL2'!$N$3+1,IF(AND(O1930&gt;365,O1930&lt;731),+'PL2'!$O$3+1,IF(AND(O1930&gt;730,O1930&lt;1096),+'PL2'!$P$3+1,IF(AND(O1930&gt;1095,O1930&lt;1461),+'PL2'!$Q$3+1,IF(AND(O1930&gt;1460,O1930&lt;3000),+'PL2'!$R$3+1,0)))))</f>
        <v>0</v>
      </c>
      <c r="M1930" s="3">
        <f>IF(AND(O1930&gt;0,O1930&lt;366),+'PL2'!$N$2+1,IF(AND(O1930&gt;365,O1930&lt;731),+'PL2'!$O$2+1,IF(AND(O1930&gt;730,O1930&lt;1096),+'PL2'!$P$2+1,IF(AND(O1930&gt;1095,O1930&lt;1461),+'PL2'!$Q$2+1,IF(AND(O1930&gt;1460,O1930&lt;1826),+'PL2'!$R$2+1,IF(AND(O1930&gt;1825,O1930&lt;2190),+'PL2'!$S$2+1,0))))))</f>
        <v>0</v>
      </c>
      <c r="N1930" s="70">
        <f t="shared" si="103"/>
        <v>-1</v>
      </c>
      <c r="O1930" s="19" t="str">
        <f>IF(A1930&gt;'PL2'!$C$2+553,IF(A1930='PL2'!$C$2+554,1,O1929+1), "")</f>
        <v/>
      </c>
    </row>
    <row r="1931" spans="1:15" x14ac:dyDescent="0.55000000000000004">
      <c r="A1931">
        <v>1929</v>
      </c>
      <c r="B1931" s="2">
        <v>41751</v>
      </c>
      <c r="C1931">
        <v>1.029999971389771</v>
      </c>
      <c r="D1931">
        <v>61404.8984375</v>
      </c>
      <c r="E1931">
        <v>3865.2900390625</v>
      </c>
      <c r="F1931" s="20">
        <f t="shared" si="104"/>
        <v>6.4836010333927871E-2</v>
      </c>
      <c r="G1931">
        <v>484.42898559570313</v>
      </c>
      <c r="H1931">
        <v>31.40839958190918</v>
      </c>
      <c r="I1931" s="19">
        <f t="shared" si="105"/>
        <v>1872458.5326562226</v>
      </c>
      <c r="K1931" s="70">
        <f t="shared" si="102"/>
        <v>-1</v>
      </c>
      <c r="L1931" s="3">
        <f>IF(AND(O1931&gt;0,O1931&lt;366),+'PL2'!$N$3+1,IF(AND(O1931&gt;365,O1931&lt;731),+'PL2'!$O$3+1,IF(AND(O1931&gt;730,O1931&lt;1096),+'PL2'!$P$3+1,IF(AND(O1931&gt;1095,O1931&lt;1461),+'PL2'!$Q$3+1,IF(AND(O1931&gt;1460,O1931&lt;3000),+'PL2'!$R$3+1,0)))))</f>
        <v>0</v>
      </c>
      <c r="M1931" s="3">
        <f>IF(AND(O1931&gt;0,O1931&lt;366),+'PL2'!$N$2+1,IF(AND(O1931&gt;365,O1931&lt;731),+'PL2'!$O$2+1,IF(AND(O1931&gt;730,O1931&lt;1096),+'PL2'!$P$2+1,IF(AND(O1931&gt;1095,O1931&lt;1461),+'PL2'!$Q$2+1,IF(AND(O1931&gt;1460,O1931&lt;1826),+'PL2'!$R$2+1,IF(AND(O1931&gt;1825,O1931&lt;2190),+'PL2'!$S$2+1,0))))))</f>
        <v>0</v>
      </c>
      <c r="N1931" s="70">
        <f t="shared" si="103"/>
        <v>-1</v>
      </c>
      <c r="O1931" s="19" t="str">
        <f>IF(A1931&gt;'PL2'!$C$2+553,IF(A1931='PL2'!$C$2+554,1,O1930+1), "")</f>
        <v/>
      </c>
    </row>
    <row r="1932" spans="1:15" x14ac:dyDescent="0.55000000000000004">
      <c r="A1932">
        <v>1930</v>
      </c>
      <c r="B1932" s="2">
        <v>41752</v>
      </c>
      <c r="C1932">
        <v>1.0399999618530269</v>
      </c>
      <c r="D1932">
        <v>60711</v>
      </c>
      <c r="E1932">
        <v>4139.56005859375</v>
      </c>
      <c r="F1932" s="20">
        <f t="shared" si="104"/>
        <v>7.0912063761522856E-2</v>
      </c>
      <c r="G1932">
        <v>486.9320068359375</v>
      </c>
      <c r="H1932">
        <v>34.529399871826172</v>
      </c>
      <c r="I1932" s="19">
        <f t="shared" si="105"/>
        <v>2015684.2867489457</v>
      </c>
      <c r="K1932" s="70">
        <f t="shared" si="102"/>
        <v>-1</v>
      </c>
      <c r="L1932" s="3">
        <f>IF(AND(O1932&gt;0,O1932&lt;366),+'PL2'!$N$3+1,IF(AND(O1932&gt;365,O1932&lt;731),+'PL2'!$O$3+1,IF(AND(O1932&gt;730,O1932&lt;1096),+'PL2'!$P$3+1,IF(AND(O1932&gt;1095,O1932&lt;1461),+'PL2'!$Q$3+1,IF(AND(O1932&gt;1460,O1932&lt;3000),+'PL2'!$R$3+1,0)))))</f>
        <v>0</v>
      </c>
      <c r="M1932" s="3">
        <f>IF(AND(O1932&gt;0,O1932&lt;366),+'PL2'!$N$2+1,IF(AND(O1932&gt;365,O1932&lt;731),+'PL2'!$O$2+1,IF(AND(O1932&gt;730,O1932&lt;1096),+'PL2'!$P$2+1,IF(AND(O1932&gt;1095,O1932&lt;1461),+'PL2'!$Q$2+1,IF(AND(O1932&gt;1460,O1932&lt;1826),+'PL2'!$R$2+1,IF(AND(O1932&gt;1825,O1932&lt;2190),+'PL2'!$S$2+1,0))))))</f>
        <v>0</v>
      </c>
      <c r="N1932" s="70">
        <f t="shared" si="103"/>
        <v>-1</v>
      </c>
      <c r="O1932" s="19" t="str">
        <f>IF(A1932&gt;'PL2'!$C$2+553,IF(A1932='PL2'!$C$2+554,1,O1931+1), "")</f>
        <v/>
      </c>
    </row>
    <row r="1933" spans="1:15" x14ac:dyDescent="0.55000000000000004">
      <c r="A1933">
        <v>1931</v>
      </c>
      <c r="B1933" s="2">
        <v>41753</v>
      </c>
      <c r="C1933">
        <v>1.049999952316284</v>
      </c>
      <c r="D1933">
        <v>60711</v>
      </c>
      <c r="E1933">
        <v>3789.949951171875</v>
      </c>
      <c r="F1933" s="20">
        <f t="shared" si="104"/>
        <v>6.5547384625711511E-2</v>
      </c>
      <c r="G1933">
        <v>500.25698852539063</v>
      </c>
      <c r="H1933">
        <v>32.790500640869141</v>
      </c>
      <c r="I1933" s="19">
        <f t="shared" si="105"/>
        <v>1895948.9492351934</v>
      </c>
      <c r="K1933" s="70">
        <f t="shared" si="102"/>
        <v>-1</v>
      </c>
      <c r="L1933" s="3">
        <f>IF(AND(O1933&gt;0,O1933&lt;366),+'PL2'!$N$3+1,IF(AND(O1933&gt;365,O1933&lt;731),+'PL2'!$O$3+1,IF(AND(O1933&gt;730,O1933&lt;1096),+'PL2'!$P$3+1,IF(AND(O1933&gt;1095,O1933&lt;1461),+'PL2'!$Q$3+1,IF(AND(O1933&gt;1460,O1933&lt;3000),+'PL2'!$R$3+1,0)))))</f>
        <v>0</v>
      </c>
      <c r="M1933" s="3">
        <f>IF(AND(O1933&gt;0,O1933&lt;366),+'PL2'!$N$2+1,IF(AND(O1933&gt;365,O1933&lt;731),+'PL2'!$O$2+1,IF(AND(O1933&gt;730,O1933&lt;1096),+'PL2'!$P$2+1,IF(AND(O1933&gt;1095,O1933&lt;1461),+'PL2'!$Q$2+1,IF(AND(O1933&gt;1460,O1933&lt;1826),+'PL2'!$R$2+1,IF(AND(O1933&gt;1825,O1933&lt;2190),+'PL2'!$S$2+1,0))))))</f>
        <v>0</v>
      </c>
      <c r="N1933" s="70">
        <f t="shared" si="103"/>
        <v>-1</v>
      </c>
      <c r="O1933" s="19" t="str">
        <f>IF(A1933&gt;'PL2'!$C$2+553,IF(A1933='PL2'!$C$2+554,1,O1932+1), "")</f>
        <v/>
      </c>
    </row>
    <row r="1934" spans="1:15" x14ac:dyDescent="0.55000000000000004">
      <c r="A1934">
        <v>1932</v>
      </c>
      <c r="B1934" s="2">
        <v>41754</v>
      </c>
      <c r="C1934">
        <v>1.059999942779541</v>
      </c>
      <c r="D1934">
        <v>56894.8984375</v>
      </c>
      <c r="E1934">
        <v>4563.64013671875</v>
      </c>
      <c r="F1934" s="20">
        <f t="shared" si="104"/>
        <v>8.5024464699630681E-2</v>
      </c>
      <c r="G1934">
        <v>459.6099853515625</v>
      </c>
      <c r="H1934">
        <v>39.078098297119141</v>
      </c>
      <c r="I1934" s="19">
        <f t="shared" si="105"/>
        <v>2097494.5763871074</v>
      </c>
      <c r="K1934" s="70">
        <f t="shared" si="102"/>
        <v>-1</v>
      </c>
      <c r="L1934" s="3">
        <f>IF(AND(O1934&gt;0,O1934&lt;366),+'PL2'!$N$3+1,IF(AND(O1934&gt;365,O1934&lt;731),+'PL2'!$O$3+1,IF(AND(O1934&gt;730,O1934&lt;1096),+'PL2'!$P$3+1,IF(AND(O1934&gt;1095,O1934&lt;1461),+'PL2'!$Q$3+1,IF(AND(O1934&gt;1460,O1934&lt;3000),+'PL2'!$R$3+1,0)))))</f>
        <v>0</v>
      </c>
      <c r="M1934" s="3">
        <f>IF(AND(O1934&gt;0,O1934&lt;366),+'PL2'!$N$2+1,IF(AND(O1934&gt;365,O1934&lt;731),+'PL2'!$O$2+1,IF(AND(O1934&gt;730,O1934&lt;1096),+'PL2'!$P$2+1,IF(AND(O1934&gt;1095,O1934&lt;1461),+'PL2'!$Q$2+1,IF(AND(O1934&gt;1460,O1934&lt;1826),+'PL2'!$R$2+1,IF(AND(O1934&gt;1825,O1934&lt;2190),+'PL2'!$S$2+1,0))))))</f>
        <v>0</v>
      </c>
      <c r="N1934" s="70">
        <f t="shared" si="103"/>
        <v>-1</v>
      </c>
      <c r="O1934" s="19" t="str">
        <f>IF(A1934&gt;'PL2'!$C$2+553,IF(A1934='PL2'!$C$2+554,1,O1933+1), "")</f>
        <v/>
      </c>
    </row>
    <row r="1935" spans="1:15" x14ac:dyDescent="0.55000000000000004">
      <c r="A1935">
        <v>1933</v>
      </c>
      <c r="B1935" s="2">
        <v>41755</v>
      </c>
      <c r="C1935">
        <v>1.070000052452087</v>
      </c>
      <c r="D1935">
        <v>56894.8984375</v>
      </c>
      <c r="E1935">
        <v>4084.139892578125</v>
      </c>
      <c r="F1935" s="20">
        <f t="shared" si="104"/>
        <v>7.6808818001157089E-2</v>
      </c>
      <c r="G1935">
        <v>456.13900756835938</v>
      </c>
      <c r="H1935">
        <v>35.035499572753913</v>
      </c>
      <c r="I1935" s="19">
        <f t="shared" si="105"/>
        <v>1862935.5173709318</v>
      </c>
      <c r="K1935" s="70">
        <f t="shared" si="102"/>
        <v>-1</v>
      </c>
      <c r="L1935" s="3">
        <f>IF(AND(O1935&gt;0,O1935&lt;366),+'PL2'!$N$3+1,IF(AND(O1935&gt;365,O1935&lt;731),+'PL2'!$O$3+1,IF(AND(O1935&gt;730,O1935&lt;1096),+'PL2'!$P$3+1,IF(AND(O1935&gt;1095,O1935&lt;1461),+'PL2'!$Q$3+1,IF(AND(O1935&gt;1460,O1935&lt;3000),+'PL2'!$R$3+1,0)))))</f>
        <v>0</v>
      </c>
      <c r="M1935" s="3">
        <f>IF(AND(O1935&gt;0,O1935&lt;366),+'PL2'!$N$2+1,IF(AND(O1935&gt;365,O1935&lt;731),+'PL2'!$O$2+1,IF(AND(O1935&gt;730,O1935&lt;1096),+'PL2'!$P$2+1,IF(AND(O1935&gt;1095,O1935&lt;1461),+'PL2'!$Q$2+1,IF(AND(O1935&gt;1460,O1935&lt;1826),+'PL2'!$R$2+1,IF(AND(O1935&gt;1825,O1935&lt;2190),+'PL2'!$S$2+1,0))))))</f>
        <v>0</v>
      </c>
      <c r="N1935" s="70">
        <f t="shared" si="103"/>
        <v>-1</v>
      </c>
      <c r="O1935" s="19" t="str">
        <f>IF(A1935&gt;'PL2'!$C$2+553,IF(A1935='PL2'!$C$2+554,1,O1934+1), "")</f>
        <v/>
      </c>
    </row>
    <row r="1936" spans="1:15" x14ac:dyDescent="0.55000000000000004">
      <c r="A1936">
        <v>1934</v>
      </c>
      <c r="B1936" s="2">
        <v>41756</v>
      </c>
      <c r="C1936">
        <v>1.080000042915344</v>
      </c>
      <c r="D1936">
        <v>57935.69921875</v>
      </c>
      <c r="E1936">
        <v>4436.75</v>
      </c>
      <c r="F1936" s="20">
        <f t="shared" si="104"/>
        <v>8.2707039960154577E-2</v>
      </c>
      <c r="G1936">
        <v>429.65399169921881</v>
      </c>
      <c r="H1936">
        <v>35.535400390625</v>
      </c>
      <c r="I1936" s="19">
        <f t="shared" si="105"/>
        <v>1906267.347671509</v>
      </c>
      <c r="K1936" s="70">
        <f t="shared" si="102"/>
        <v>-1</v>
      </c>
      <c r="L1936" s="3">
        <f>IF(AND(O1936&gt;0,O1936&lt;366),+'PL2'!$N$3+1,IF(AND(O1936&gt;365,O1936&lt;731),+'PL2'!$O$3+1,IF(AND(O1936&gt;730,O1936&lt;1096),+'PL2'!$P$3+1,IF(AND(O1936&gt;1095,O1936&lt;1461),+'PL2'!$Q$3+1,IF(AND(O1936&gt;1460,O1936&lt;3000),+'PL2'!$R$3+1,0)))))</f>
        <v>0</v>
      </c>
      <c r="M1936" s="3">
        <f>IF(AND(O1936&gt;0,O1936&lt;366),+'PL2'!$N$2+1,IF(AND(O1936&gt;365,O1936&lt;731),+'PL2'!$O$2+1,IF(AND(O1936&gt;730,O1936&lt;1096),+'PL2'!$P$2+1,IF(AND(O1936&gt;1095,O1936&lt;1461),+'PL2'!$Q$2+1,IF(AND(O1936&gt;1460,O1936&lt;1826),+'PL2'!$R$2+1,IF(AND(O1936&gt;1825,O1936&lt;2190),+'PL2'!$S$2+1,0))))))</f>
        <v>0</v>
      </c>
      <c r="N1936" s="70">
        <f t="shared" si="103"/>
        <v>-1</v>
      </c>
      <c r="O1936" s="19" t="str">
        <f>IF(A1936&gt;'PL2'!$C$2+553,IF(A1936='PL2'!$C$2+554,1,O1935+1), "")</f>
        <v/>
      </c>
    </row>
    <row r="1937" spans="1:15" x14ac:dyDescent="0.55000000000000004">
      <c r="A1937">
        <v>1935</v>
      </c>
      <c r="B1937" s="2">
        <v>41757</v>
      </c>
      <c r="C1937">
        <v>1.0900000333786011</v>
      </c>
      <c r="D1937">
        <v>57935.69921875</v>
      </c>
      <c r="E1937">
        <v>3812.7900390625</v>
      </c>
      <c r="F1937" s="20">
        <f t="shared" si="104"/>
        <v>7.1733686239842873E-2</v>
      </c>
      <c r="G1937">
        <v>437.05899047851563</v>
      </c>
      <c r="H1937">
        <v>31.351900100708011</v>
      </c>
      <c r="I1937" s="19">
        <f t="shared" si="105"/>
        <v>1666414.1653791964</v>
      </c>
      <c r="K1937" s="70">
        <f t="shared" si="102"/>
        <v>-1</v>
      </c>
      <c r="L1937" s="3">
        <f>IF(AND(O1937&gt;0,O1937&lt;366),+'PL2'!$N$3+1,IF(AND(O1937&gt;365,O1937&lt;731),+'PL2'!$O$3+1,IF(AND(O1937&gt;730,O1937&lt;1096),+'PL2'!$P$3+1,IF(AND(O1937&gt;1095,O1937&lt;1461),+'PL2'!$Q$3+1,IF(AND(O1937&gt;1460,O1937&lt;3000),+'PL2'!$R$3+1,0)))))</f>
        <v>0</v>
      </c>
      <c r="M1937" s="3">
        <f>IF(AND(O1937&gt;0,O1937&lt;366),+'PL2'!$N$2+1,IF(AND(O1937&gt;365,O1937&lt;731),+'PL2'!$O$2+1,IF(AND(O1937&gt;730,O1937&lt;1096),+'PL2'!$P$2+1,IF(AND(O1937&gt;1095,O1937&lt;1461),+'PL2'!$Q$2+1,IF(AND(O1937&gt;1460,O1937&lt;1826),+'PL2'!$R$2+1,IF(AND(O1937&gt;1825,O1937&lt;2190),+'PL2'!$S$2+1,0))))))</f>
        <v>0</v>
      </c>
      <c r="N1937" s="70">
        <f t="shared" si="103"/>
        <v>-1</v>
      </c>
      <c r="O1937" s="19" t="str">
        <f>IF(A1937&gt;'PL2'!$C$2+553,IF(A1937='PL2'!$C$2+554,1,O1936+1), "")</f>
        <v/>
      </c>
    </row>
    <row r="1938" spans="1:15" x14ac:dyDescent="0.55000000000000004">
      <c r="A1938">
        <v>1936</v>
      </c>
      <c r="B1938" s="2">
        <v>41758</v>
      </c>
      <c r="C1938">
        <v>1.1000000238418579</v>
      </c>
      <c r="D1938">
        <v>54813.3984375</v>
      </c>
      <c r="E1938">
        <v>4287.60986328125</v>
      </c>
      <c r="F1938" s="20">
        <f t="shared" si="104"/>
        <v>8.6044125821020168E-2</v>
      </c>
      <c r="G1938">
        <v>444.25299072265619</v>
      </c>
      <c r="H1938">
        <v>38.225399017333977</v>
      </c>
      <c r="I1938" s="19">
        <f t="shared" si="105"/>
        <v>1904783.5048146544</v>
      </c>
      <c r="K1938" s="70">
        <f t="shared" si="102"/>
        <v>-1</v>
      </c>
      <c r="L1938" s="3">
        <f>IF(AND(O1938&gt;0,O1938&lt;366),+'PL2'!$N$3+1,IF(AND(O1938&gt;365,O1938&lt;731),+'PL2'!$O$3+1,IF(AND(O1938&gt;730,O1938&lt;1096),+'PL2'!$P$3+1,IF(AND(O1938&gt;1095,O1938&lt;1461),+'PL2'!$Q$3+1,IF(AND(O1938&gt;1460,O1938&lt;3000),+'PL2'!$R$3+1,0)))))</f>
        <v>0</v>
      </c>
      <c r="M1938" s="3">
        <f>IF(AND(O1938&gt;0,O1938&lt;366),+'PL2'!$N$2+1,IF(AND(O1938&gt;365,O1938&lt;731),+'PL2'!$O$2+1,IF(AND(O1938&gt;730,O1938&lt;1096),+'PL2'!$P$2+1,IF(AND(O1938&gt;1095,O1938&lt;1461),+'PL2'!$Q$2+1,IF(AND(O1938&gt;1460,O1938&lt;1826),+'PL2'!$R$2+1,IF(AND(O1938&gt;1825,O1938&lt;2190),+'PL2'!$S$2+1,0))))))</f>
        <v>0</v>
      </c>
      <c r="N1938" s="70">
        <f t="shared" si="103"/>
        <v>-1</v>
      </c>
      <c r="O1938" s="19" t="str">
        <f>IF(A1938&gt;'PL2'!$C$2+553,IF(A1938='PL2'!$C$2+554,1,O1937+1), "")</f>
        <v/>
      </c>
    </row>
    <row r="1939" spans="1:15" x14ac:dyDescent="0.55000000000000004">
      <c r="A1939">
        <v>1937</v>
      </c>
      <c r="B1939" s="2">
        <v>41759</v>
      </c>
      <c r="C1939">
        <v>1.110000014305115</v>
      </c>
      <c r="D1939">
        <v>54813.3984375</v>
      </c>
      <c r="E1939">
        <v>3437.949951171875</v>
      </c>
      <c r="F1939" s="20">
        <f t="shared" si="104"/>
        <v>6.9620286349008603E-2</v>
      </c>
      <c r="G1939">
        <v>445.86599731445313</v>
      </c>
      <c r="H1939">
        <v>31.041299819946289</v>
      </c>
      <c r="I1939" s="19">
        <f t="shared" si="105"/>
        <v>1532864.9836964235</v>
      </c>
      <c r="K1939" s="70">
        <f t="shared" si="102"/>
        <v>-1</v>
      </c>
      <c r="L1939" s="3">
        <f>IF(AND(O1939&gt;0,O1939&lt;366),+'PL2'!$N$3+1,IF(AND(O1939&gt;365,O1939&lt;731),+'PL2'!$O$3+1,IF(AND(O1939&gt;730,O1939&lt;1096),+'PL2'!$P$3+1,IF(AND(O1939&gt;1095,O1939&lt;1461),+'PL2'!$Q$3+1,IF(AND(O1939&gt;1460,O1939&lt;3000),+'PL2'!$R$3+1,0)))))</f>
        <v>0</v>
      </c>
      <c r="M1939" s="3">
        <f>IF(AND(O1939&gt;0,O1939&lt;366),+'PL2'!$N$2+1,IF(AND(O1939&gt;365,O1939&lt;731),+'PL2'!$O$2+1,IF(AND(O1939&gt;730,O1939&lt;1096),+'PL2'!$P$2+1,IF(AND(O1939&gt;1095,O1939&lt;1461),+'PL2'!$Q$2+1,IF(AND(O1939&gt;1460,O1939&lt;1826),+'PL2'!$R$2+1,IF(AND(O1939&gt;1825,O1939&lt;2190),+'PL2'!$S$2+1,0))))))</f>
        <v>0</v>
      </c>
      <c r="N1939" s="70">
        <f t="shared" si="103"/>
        <v>-1</v>
      </c>
      <c r="O1939" s="19" t="str">
        <f>IF(A1939&gt;'PL2'!$C$2+553,IF(A1939='PL2'!$C$2+554,1,O1938+1), "")</f>
        <v/>
      </c>
    </row>
    <row r="1940" spans="1:15" x14ac:dyDescent="0.55000000000000004">
      <c r="A1940">
        <v>1938</v>
      </c>
      <c r="B1940" s="2">
        <v>41760</v>
      </c>
      <c r="C1940">
        <v>1.120000004768372</v>
      </c>
      <c r="D1940">
        <v>66817.8984375</v>
      </c>
      <c r="E1940">
        <v>4410.85009765625</v>
      </c>
      <c r="F1940" s="20">
        <f t="shared" si="104"/>
        <v>7.393456313248889E-2</v>
      </c>
      <c r="G1940">
        <v>456.26699829101563</v>
      </c>
      <c r="H1940">
        <v>33.733898162841797</v>
      </c>
      <c r="I1940" s="19">
        <f t="shared" si="105"/>
        <v>2012525.3339692503</v>
      </c>
      <c r="K1940" s="70">
        <f t="shared" si="102"/>
        <v>-1</v>
      </c>
      <c r="L1940" s="3">
        <f>IF(AND(O1940&gt;0,O1940&lt;366),+'PL2'!$N$3+1,IF(AND(O1940&gt;365,O1940&lt;731),+'PL2'!$O$3+1,IF(AND(O1940&gt;730,O1940&lt;1096),+'PL2'!$P$3+1,IF(AND(O1940&gt;1095,O1940&lt;1461),+'PL2'!$Q$3+1,IF(AND(O1940&gt;1460,O1940&lt;3000),+'PL2'!$R$3+1,0)))))</f>
        <v>0</v>
      </c>
      <c r="M1940" s="3">
        <f>IF(AND(O1940&gt;0,O1940&lt;366),+'PL2'!$N$2+1,IF(AND(O1940&gt;365,O1940&lt;731),+'PL2'!$O$2+1,IF(AND(O1940&gt;730,O1940&lt;1096),+'PL2'!$P$2+1,IF(AND(O1940&gt;1095,O1940&lt;1461),+'PL2'!$Q$2+1,IF(AND(O1940&gt;1460,O1940&lt;1826),+'PL2'!$R$2+1,IF(AND(O1940&gt;1825,O1940&lt;2190),+'PL2'!$S$2+1,0))))))</f>
        <v>0</v>
      </c>
      <c r="N1940" s="70">
        <f t="shared" si="103"/>
        <v>-1</v>
      </c>
      <c r="O1940" s="19" t="str">
        <f>IF(A1940&gt;'PL2'!$C$2+553,IF(A1940='PL2'!$C$2+554,1,O1939+1), "")</f>
        <v/>
      </c>
    </row>
    <row r="1941" spans="1:15" x14ac:dyDescent="0.55000000000000004">
      <c r="A1941">
        <v>1939</v>
      </c>
      <c r="B1941" s="2">
        <v>41761</v>
      </c>
      <c r="C1941">
        <v>1.129999995231628</v>
      </c>
      <c r="D1941">
        <v>66817.8984375</v>
      </c>
      <c r="E1941">
        <v>4036.8798828125</v>
      </c>
      <c r="F1941" s="20">
        <f t="shared" si="104"/>
        <v>6.8270244275875733E-2</v>
      </c>
      <c r="G1941">
        <v>446.64401245117188</v>
      </c>
      <c r="H1941">
        <v>30.492500305175781</v>
      </c>
      <c r="I1941" s="19">
        <f t="shared" si="105"/>
        <v>1803048.2286427915</v>
      </c>
      <c r="K1941" s="70">
        <f t="shared" si="102"/>
        <v>-1</v>
      </c>
      <c r="L1941" s="3">
        <f>IF(AND(O1941&gt;0,O1941&lt;366),+'PL2'!$N$3+1,IF(AND(O1941&gt;365,O1941&lt;731),+'PL2'!$O$3+1,IF(AND(O1941&gt;730,O1941&lt;1096),+'PL2'!$P$3+1,IF(AND(O1941&gt;1095,O1941&lt;1461),+'PL2'!$Q$3+1,IF(AND(O1941&gt;1460,O1941&lt;3000),+'PL2'!$R$3+1,0)))))</f>
        <v>0</v>
      </c>
      <c r="M1941" s="3">
        <f>IF(AND(O1941&gt;0,O1941&lt;366),+'PL2'!$N$2+1,IF(AND(O1941&gt;365,O1941&lt;731),+'PL2'!$O$2+1,IF(AND(O1941&gt;730,O1941&lt;1096),+'PL2'!$P$2+1,IF(AND(O1941&gt;1095,O1941&lt;1461),+'PL2'!$Q$2+1,IF(AND(O1941&gt;1460,O1941&lt;1826),+'PL2'!$R$2+1,IF(AND(O1941&gt;1825,O1941&lt;2190),+'PL2'!$S$2+1,0))))))</f>
        <v>0</v>
      </c>
      <c r="N1941" s="70">
        <f t="shared" si="103"/>
        <v>-1</v>
      </c>
      <c r="O1941" s="19" t="str">
        <f>IF(A1941&gt;'PL2'!$C$2+553,IF(A1941='PL2'!$C$2+554,1,O1940+1), "")</f>
        <v/>
      </c>
    </row>
    <row r="1942" spans="1:15" x14ac:dyDescent="0.55000000000000004">
      <c r="A1942">
        <v>1940</v>
      </c>
      <c r="B1942" s="2">
        <v>41762</v>
      </c>
      <c r="C1942">
        <v>1.139999985694885</v>
      </c>
      <c r="D1942">
        <v>57272.5</v>
      </c>
      <c r="E1942">
        <v>3560.2900390625</v>
      </c>
      <c r="F1942" s="20">
        <f t="shared" si="104"/>
        <v>7.0867005868451557E-2</v>
      </c>
      <c r="G1942">
        <v>436.93798828125</v>
      </c>
      <c r="H1942">
        <v>30.96450042724609</v>
      </c>
      <c r="I1942" s="19">
        <f t="shared" si="105"/>
        <v>1555625.9673657417</v>
      </c>
      <c r="K1942" s="70">
        <f t="shared" si="102"/>
        <v>-1</v>
      </c>
      <c r="L1942" s="3">
        <f>IF(AND(O1942&gt;0,O1942&lt;366),+'PL2'!$N$3+1,IF(AND(O1942&gt;365,O1942&lt;731),+'PL2'!$O$3+1,IF(AND(O1942&gt;730,O1942&lt;1096),+'PL2'!$P$3+1,IF(AND(O1942&gt;1095,O1942&lt;1461),+'PL2'!$Q$3+1,IF(AND(O1942&gt;1460,O1942&lt;3000),+'PL2'!$R$3+1,0)))))</f>
        <v>0</v>
      </c>
      <c r="M1942" s="3">
        <f>IF(AND(O1942&gt;0,O1942&lt;366),+'PL2'!$N$2+1,IF(AND(O1942&gt;365,O1942&lt;731),+'PL2'!$O$2+1,IF(AND(O1942&gt;730,O1942&lt;1096),+'PL2'!$P$2+1,IF(AND(O1942&gt;1095,O1942&lt;1461),+'PL2'!$Q$2+1,IF(AND(O1942&gt;1460,O1942&lt;1826),+'PL2'!$R$2+1,IF(AND(O1942&gt;1825,O1942&lt;2190),+'PL2'!$S$2+1,0))))))</f>
        <v>0</v>
      </c>
      <c r="N1942" s="70">
        <f t="shared" si="103"/>
        <v>-1</v>
      </c>
      <c r="O1942" s="19" t="str">
        <f>IF(A1942&gt;'PL2'!$C$2+553,IF(A1942='PL2'!$C$2+554,1,O1941+1), "")</f>
        <v/>
      </c>
    </row>
    <row r="1943" spans="1:15" x14ac:dyDescent="0.55000000000000004">
      <c r="A1943">
        <v>1941</v>
      </c>
      <c r="B1943" s="2">
        <v>41763</v>
      </c>
      <c r="C1943">
        <v>1.1499999761581421</v>
      </c>
      <c r="D1943">
        <v>57272.5</v>
      </c>
      <c r="E1943">
        <v>3784.889892578125</v>
      </c>
      <c r="F1943" s="20">
        <f t="shared" si="104"/>
        <v>7.5998485943970254E-2</v>
      </c>
      <c r="G1943">
        <v>434.06399536132813</v>
      </c>
      <c r="H1943">
        <v>32.988201141357422</v>
      </c>
      <c r="I1943" s="19">
        <f t="shared" si="105"/>
        <v>1642884.428775169</v>
      </c>
      <c r="K1943" s="70">
        <f t="shared" si="102"/>
        <v>-1</v>
      </c>
      <c r="L1943" s="3">
        <f>IF(AND(O1943&gt;0,O1943&lt;366),+'PL2'!$N$3+1,IF(AND(O1943&gt;365,O1943&lt;731),+'PL2'!$O$3+1,IF(AND(O1943&gt;730,O1943&lt;1096),+'PL2'!$P$3+1,IF(AND(O1943&gt;1095,O1943&lt;1461),+'PL2'!$Q$3+1,IF(AND(O1943&gt;1460,O1943&lt;3000),+'PL2'!$R$3+1,0)))))</f>
        <v>0</v>
      </c>
      <c r="M1943" s="3">
        <f>IF(AND(O1943&gt;0,O1943&lt;366),+'PL2'!$N$2+1,IF(AND(O1943&gt;365,O1943&lt;731),+'PL2'!$O$2+1,IF(AND(O1943&gt;730,O1943&lt;1096),+'PL2'!$P$2+1,IF(AND(O1943&gt;1095,O1943&lt;1461),+'PL2'!$Q$2+1,IF(AND(O1943&gt;1460,O1943&lt;1826),+'PL2'!$R$2+1,IF(AND(O1943&gt;1825,O1943&lt;2190),+'PL2'!$S$2+1,0))))))</f>
        <v>0</v>
      </c>
      <c r="N1943" s="70">
        <f t="shared" si="103"/>
        <v>-1</v>
      </c>
      <c r="O1943" s="19" t="str">
        <f>IF(A1943&gt;'PL2'!$C$2+553,IF(A1943='PL2'!$C$2+554,1,O1942+1), "")</f>
        <v/>
      </c>
    </row>
    <row r="1944" spans="1:15" x14ac:dyDescent="0.55000000000000004">
      <c r="A1944">
        <v>1942</v>
      </c>
      <c r="B1944" s="2">
        <v>41764</v>
      </c>
      <c r="C1944">
        <v>1.1599999666213989</v>
      </c>
      <c r="D1944">
        <v>49715.69921875</v>
      </c>
      <c r="E1944">
        <v>3138.530029296875</v>
      </c>
      <c r="F1944" s="20">
        <f t="shared" si="104"/>
        <v>7.3230283118527792E-2</v>
      </c>
      <c r="G1944">
        <v>429.7239990234375</v>
      </c>
      <c r="H1944">
        <v>31.46879959106445</v>
      </c>
      <c r="I1944" s="19">
        <f t="shared" si="105"/>
        <v>1348701.6752445996</v>
      </c>
      <c r="K1944" s="70">
        <f t="shared" si="102"/>
        <v>-1</v>
      </c>
      <c r="L1944" s="3">
        <f>IF(AND(O1944&gt;0,O1944&lt;366),+'PL2'!$N$3+1,IF(AND(O1944&gt;365,O1944&lt;731),+'PL2'!$O$3+1,IF(AND(O1944&gt;730,O1944&lt;1096),+'PL2'!$P$3+1,IF(AND(O1944&gt;1095,O1944&lt;1461),+'PL2'!$Q$3+1,IF(AND(O1944&gt;1460,O1944&lt;3000),+'PL2'!$R$3+1,0)))))</f>
        <v>0</v>
      </c>
      <c r="M1944" s="3">
        <f>IF(AND(O1944&gt;0,O1944&lt;366),+'PL2'!$N$2+1,IF(AND(O1944&gt;365,O1944&lt;731),+'PL2'!$O$2+1,IF(AND(O1944&gt;730,O1944&lt;1096),+'PL2'!$P$2+1,IF(AND(O1944&gt;1095,O1944&lt;1461),+'PL2'!$Q$2+1,IF(AND(O1944&gt;1460,O1944&lt;1826),+'PL2'!$R$2+1,IF(AND(O1944&gt;1825,O1944&lt;2190),+'PL2'!$S$2+1,0))))))</f>
        <v>0</v>
      </c>
      <c r="N1944" s="70">
        <f t="shared" si="103"/>
        <v>-1</v>
      </c>
      <c r="O1944" s="19" t="str">
        <f>IF(A1944&gt;'PL2'!$C$2+553,IF(A1944='PL2'!$C$2+554,1,O1943+1), "")</f>
        <v/>
      </c>
    </row>
    <row r="1945" spans="1:15" x14ac:dyDescent="0.55000000000000004">
      <c r="A1945">
        <v>1943</v>
      </c>
      <c r="B1945" s="2">
        <v>41765</v>
      </c>
      <c r="C1945">
        <v>1.169999957084656</v>
      </c>
      <c r="D1945">
        <v>49715.69921875</v>
      </c>
      <c r="E1945">
        <v>4865</v>
      </c>
      <c r="F1945" s="20">
        <f t="shared" si="104"/>
        <v>0.11449199912027237</v>
      </c>
      <c r="G1945">
        <v>426.99200439453119</v>
      </c>
      <c r="H1945">
        <v>48.887199401855469</v>
      </c>
      <c r="I1945" s="19">
        <f t="shared" si="105"/>
        <v>2077316.1013793943</v>
      </c>
      <c r="K1945" s="70">
        <f t="shared" si="102"/>
        <v>-1</v>
      </c>
      <c r="L1945" s="3">
        <f>IF(AND(O1945&gt;0,O1945&lt;366),+'PL2'!$N$3+1,IF(AND(O1945&gt;365,O1945&lt;731),+'PL2'!$O$3+1,IF(AND(O1945&gt;730,O1945&lt;1096),+'PL2'!$P$3+1,IF(AND(O1945&gt;1095,O1945&lt;1461),+'PL2'!$Q$3+1,IF(AND(O1945&gt;1460,O1945&lt;3000),+'PL2'!$R$3+1,0)))))</f>
        <v>0</v>
      </c>
      <c r="M1945" s="3">
        <f>IF(AND(O1945&gt;0,O1945&lt;366),+'PL2'!$N$2+1,IF(AND(O1945&gt;365,O1945&lt;731),+'PL2'!$O$2+1,IF(AND(O1945&gt;730,O1945&lt;1096),+'PL2'!$P$2+1,IF(AND(O1945&gt;1095,O1945&lt;1461),+'PL2'!$Q$2+1,IF(AND(O1945&gt;1460,O1945&lt;1826),+'PL2'!$R$2+1,IF(AND(O1945&gt;1825,O1945&lt;2190),+'PL2'!$S$2+1,0))))))</f>
        <v>0</v>
      </c>
      <c r="N1945" s="70">
        <f t="shared" si="103"/>
        <v>-1</v>
      </c>
      <c r="O1945" s="19" t="str">
        <f>IF(A1945&gt;'PL2'!$C$2+553,IF(A1945='PL2'!$C$2+554,1,O1944+1), "")</f>
        <v/>
      </c>
    </row>
    <row r="1946" spans="1:15" x14ac:dyDescent="0.55000000000000004">
      <c r="A1946">
        <v>1944</v>
      </c>
      <c r="B1946" s="2">
        <v>41766</v>
      </c>
      <c r="C1946">
        <v>1.179999947547913</v>
      </c>
      <c r="D1946">
        <v>64829.30078125</v>
      </c>
      <c r="E1946">
        <v>3988.5400390625</v>
      </c>
      <c r="F1946" s="20">
        <f t="shared" si="104"/>
        <v>7.2597991651449575E-2</v>
      </c>
      <c r="G1946">
        <v>436.96099853515619</v>
      </c>
      <c r="H1946">
        <v>31.722499847412109</v>
      </c>
      <c r="I1946" s="19">
        <f t="shared" si="105"/>
        <v>1742836.4381662009</v>
      </c>
      <c r="K1946" s="70">
        <f t="shared" si="102"/>
        <v>-1</v>
      </c>
      <c r="L1946" s="3">
        <f>IF(AND(O1946&gt;0,O1946&lt;366),+'PL2'!$N$3+1,IF(AND(O1946&gt;365,O1946&lt;731),+'PL2'!$O$3+1,IF(AND(O1946&gt;730,O1946&lt;1096),+'PL2'!$P$3+1,IF(AND(O1946&gt;1095,O1946&lt;1461),+'PL2'!$Q$3+1,IF(AND(O1946&gt;1460,O1946&lt;3000),+'PL2'!$R$3+1,0)))))</f>
        <v>0</v>
      </c>
      <c r="M1946" s="3">
        <f>IF(AND(O1946&gt;0,O1946&lt;366),+'PL2'!$N$2+1,IF(AND(O1946&gt;365,O1946&lt;731),+'PL2'!$O$2+1,IF(AND(O1946&gt;730,O1946&lt;1096),+'PL2'!$P$2+1,IF(AND(O1946&gt;1095,O1946&lt;1461),+'PL2'!$Q$2+1,IF(AND(O1946&gt;1460,O1946&lt;1826),+'PL2'!$R$2+1,IF(AND(O1946&gt;1825,O1946&lt;2190),+'PL2'!$S$2+1,0))))))</f>
        <v>0</v>
      </c>
      <c r="N1946" s="70">
        <f t="shared" si="103"/>
        <v>-1</v>
      </c>
      <c r="O1946" s="19" t="str">
        <f>IF(A1946&gt;'PL2'!$C$2+553,IF(A1946='PL2'!$C$2+554,1,O1945+1), "")</f>
        <v/>
      </c>
    </row>
    <row r="1947" spans="1:15" x14ac:dyDescent="0.55000000000000004">
      <c r="A1947">
        <v>1945</v>
      </c>
      <c r="B1947" s="2">
        <v>41767</v>
      </c>
      <c r="C1947">
        <v>1.190000057220459</v>
      </c>
      <c r="D1947">
        <v>64829.30078125</v>
      </c>
      <c r="E1947">
        <v>4188.580078125</v>
      </c>
      <c r="F1947" s="20">
        <f t="shared" si="104"/>
        <v>7.6885150272711575E-2</v>
      </c>
      <c r="G1947">
        <v>435.34298706054688</v>
      </c>
      <c r="H1947">
        <v>33.471401214599609</v>
      </c>
      <c r="I1947" s="19">
        <f t="shared" si="105"/>
        <v>1823468.9627532363</v>
      </c>
      <c r="K1947" s="70">
        <f t="shared" si="102"/>
        <v>-1</v>
      </c>
      <c r="L1947" s="3">
        <f>IF(AND(O1947&gt;0,O1947&lt;366),+'PL2'!$N$3+1,IF(AND(O1947&gt;365,O1947&lt;731),+'PL2'!$O$3+1,IF(AND(O1947&gt;730,O1947&lt;1096),+'PL2'!$P$3+1,IF(AND(O1947&gt;1095,O1947&lt;1461),+'PL2'!$Q$3+1,IF(AND(O1947&gt;1460,O1947&lt;3000),+'PL2'!$R$3+1,0)))))</f>
        <v>0</v>
      </c>
      <c r="M1947" s="3">
        <f>IF(AND(O1947&gt;0,O1947&lt;366),+'PL2'!$N$2+1,IF(AND(O1947&gt;365,O1947&lt;731),+'PL2'!$O$2+1,IF(AND(O1947&gt;730,O1947&lt;1096),+'PL2'!$P$2+1,IF(AND(O1947&gt;1095,O1947&lt;1461),+'PL2'!$Q$2+1,IF(AND(O1947&gt;1460,O1947&lt;1826),+'PL2'!$R$2+1,IF(AND(O1947&gt;1825,O1947&lt;2190),+'PL2'!$S$2+1,0))))))</f>
        <v>0</v>
      </c>
      <c r="N1947" s="70">
        <f t="shared" si="103"/>
        <v>-1</v>
      </c>
      <c r="O1947" s="19" t="str">
        <f>IF(A1947&gt;'PL2'!$C$2+553,IF(A1947='PL2'!$C$2+554,1,O1946+1), "")</f>
        <v/>
      </c>
    </row>
    <row r="1948" spans="1:15" x14ac:dyDescent="0.55000000000000004">
      <c r="A1948">
        <v>1946</v>
      </c>
      <c r="B1948" s="2">
        <v>41768</v>
      </c>
      <c r="C1948">
        <v>1.200000047683716</v>
      </c>
      <c r="D1948">
        <v>66022.3984375</v>
      </c>
      <c r="E1948">
        <v>4265.56982421875</v>
      </c>
      <c r="F1948" s="20">
        <f t="shared" si="104"/>
        <v>7.752950685828712E-2</v>
      </c>
      <c r="G1948">
        <v>448.2349853515625</v>
      </c>
      <c r="H1948">
        <v>34.751399993896477</v>
      </c>
      <c r="I1948" s="19">
        <f t="shared" si="105"/>
        <v>1911977.6276747584</v>
      </c>
      <c r="K1948" s="70">
        <f t="shared" si="102"/>
        <v>-1</v>
      </c>
      <c r="L1948" s="3">
        <f>IF(AND(O1948&gt;0,O1948&lt;366),+'PL2'!$N$3+1,IF(AND(O1948&gt;365,O1948&lt;731),+'PL2'!$O$3+1,IF(AND(O1948&gt;730,O1948&lt;1096),+'PL2'!$P$3+1,IF(AND(O1948&gt;1095,O1948&lt;1461),+'PL2'!$Q$3+1,IF(AND(O1948&gt;1460,O1948&lt;3000),+'PL2'!$R$3+1,0)))))</f>
        <v>0</v>
      </c>
      <c r="M1948" s="3">
        <f>IF(AND(O1948&gt;0,O1948&lt;366),+'PL2'!$N$2+1,IF(AND(O1948&gt;365,O1948&lt;731),+'PL2'!$O$2+1,IF(AND(O1948&gt;730,O1948&lt;1096),+'PL2'!$P$2+1,IF(AND(O1948&gt;1095,O1948&lt;1461),+'PL2'!$Q$2+1,IF(AND(O1948&gt;1460,O1948&lt;1826),+'PL2'!$R$2+1,IF(AND(O1948&gt;1825,O1948&lt;2190),+'PL2'!$S$2+1,0))))))</f>
        <v>0</v>
      </c>
      <c r="N1948" s="70">
        <f t="shared" si="103"/>
        <v>-1</v>
      </c>
      <c r="O1948" s="19" t="str">
        <f>IF(A1948&gt;'PL2'!$C$2+553,IF(A1948='PL2'!$C$2+554,1,O1947+1), "")</f>
        <v/>
      </c>
    </row>
    <row r="1949" spans="1:15" x14ac:dyDescent="0.55000000000000004">
      <c r="A1949">
        <v>1947</v>
      </c>
      <c r="B1949" s="2">
        <v>41769</v>
      </c>
      <c r="C1949">
        <v>1.2100000381469731</v>
      </c>
      <c r="D1949">
        <v>66022.3984375</v>
      </c>
      <c r="E1949">
        <v>4485.10009765625</v>
      </c>
      <c r="F1949" s="20">
        <f t="shared" si="104"/>
        <v>8.2198941839328798E-2</v>
      </c>
      <c r="G1949">
        <v>452.71099853515619</v>
      </c>
      <c r="H1949">
        <v>37.212398529052727</v>
      </c>
      <c r="I1949" s="19">
        <f t="shared" si="105"/>
        <v>2030454.1437400875</v>
      </c>
      <c r="K1949" s="70">
        <f t="shared" si="102"/>
        <v>-1</v>
      </c>
      <c r="L1949" s="3">
        <f>IF(AND(O1949&gt;0,O1949&lt;366),+'PL2'!$N$3+1,IF(AND(O1949&gt;365,O1949&lt;731),+'PL2'!$O$3+1,IF(AND(O1949&gt;730,O1949&lt;1096),+'PL2'!$P$3+1,IF(AND(O1949&gt;1095,O1949&lt;1461),+'PL2'!$Q$3+1,IF(AND(O1949&gt;1460,O1949&lt;3000),+'PL2'!$R$3+1,0)))))</f>
        <v>0</v>
      </c>
      <c r="M1949" s="3">
        <f>IF(AND(O1949&gt;0,O1949&lt;366),+'PL2'!$N$2+1,IF(AND(O1949&gt;365,O1949&lt;731),+'PL2'!$O$2+1,IF(AND(O1949&gt;730,O1949&lt;1096),+'PL2'!$P$2+1,IF(AND(O1949&gt;1095,O1949&lt;1461),+'PL2'!$Q$2+1,IF(AND(O1949&gt;1460,O1949&lt;1826),+'PL2'!$R$2+1,IF(AND(O1949&gt;1825,O1949&lt;2190),+'PL2'!$S$2+1,0))))))</f>
        <v>0</v>
      </c>
      <c r="N1949" s="70">
        <f t="shared" si="103"/>
        <v>-1</v>
      </c>
      <c r="O1949" s="19" t="str">
        <f>IF(A1949&gt;'PL2'!$C$2+553,IF(A1949='PL2'!$C$2+554,1,O1948+1), "")</f>
        <v/>
      </c>
    </row>
    <row r="1950" spans="1:15" x14ac:dyDescent="0.55000000000000004">
      <c r="A1950">
        <v>1948</v>
      </c>
      <c r="B1950" s="2">
        <v>41770</v>
      </c>
      <c r="C1950">
        <v>1.220000028610229</v>
      </c>
      <c r="D1950">
        <v>66022.3984375</v>
      </c>
      <c r="E1950">
        <v>3809.699951171875</v>
      </c>
      <c r="F1950" s="20">
        <f t="shared" si="104"/>
        <v>7.0397837088968226E-2</v>
      </c>
      <c r="G1950">
        <v>436.5419921875</v>
      </c>
      <c r="H1950">
        <v>30.731599807739261</v>
      </c>
      <c r="I1950" s="19">
        <f t="shared" si="105"/>
        <v>1663094.0063211918</v>
      </c>
      <c r="K1950" s="70">
        <f t="shared" si="102"/>
        <v>-1</v>
      </c>
      <c r="L1950" s="3">
        <f>IF(AND(O1950&gt;0,O1950&lt;366),+'PL2'!$N$3+1,IF(AND(O1950&gt;365,O1950&lt;731),+'PL2'!$O$3+1,IF(AND(O1950&gt;730,O1950&lt;1096),+'PL2'!$P$3+1,IF(AND(O1950&gt;1095,O1950&lt;1461),+'PL2'!$Q$3+1,IF(AND(O1950&gt;1460,O1950&lt;3000),+'PL2'!$R$3+1,0)))))</f>
        <v>0</v>
      </c>
      <c r="M1950" s="3">
        <f>IF(AND(O1950&gt;0,O1950&lt;366),+'PL2'!$N$2+1,IF(AND(O1950&gt;365,O1950&lt;731),+'PL2'!$O$2+1,IF(AND(O1950&gt;730,O1950&lt;1096),+'PL2'!$P$2+1,IF(AND(O1950&gt;1095,O1950&lt;1461),+'PL2'!$Q$2+1,IF(AND(O1950&gt;1460,O1950&lt;1826),+'PL2'!$R$2+1,IF(AND(O1950&gt;1825,O1950&lt;2190),+'PL2'!$S$2+1,0))))))</f>
        <v>0</v>
      </c>
      <c r="N1950" s="70">
        <f t="shared" si="103"/>
        <v>-1</v>
      </c>
      <c r="O1950" s="19" t="str">
        <f>IF(A1950&gt;'PL2'!$C$2+553,IF(A1950='PL2'!$C$2+554,1,O1949+1), "")</f>
        <v/>
      </c>
    </row>
    <row r="1951" spans="1:15" x14ac:dyDescent="0.55000000000000004">
      <c r="A1951">
        <v>1949</v>
      </c>
      <c r="B1951" s="2">
        <v>41771</v>
      </c>
      <c r="C1951">
        <v>1.2300000190734861</v>
      </c>
      <c r="D1951">
        <v>66022.3984375</v>
      </c>
      <c r="E1951">
        <v>4113.93017578125</v>
      </c>
      <c r="F1951" s="20">
        <f t="shared" si="104"/>
        <v>7.6642689669447484E-2</v>
      </c>
      <c r="G1951">
        <v>438.42800903320313</v>
      </c>
      <c r="H1951">
        <v>33.602298736572273</v>
      </c>
      <c r="I1951" s="19">
        <f t="shared" si="105"/>
        <v>1803662.2162693888</v>
      </c>
      <c r="K1951" s="70">
        <f t="shared" si="102"/>
        <v>-1</v>
      </c>
      <c r="L1951" s="3">
        <f>IF(AND(O1951&gt;0,O1951&lt;366),+'PL2'!$N$3+1,IF(AND(O1951&gt;365,O1951&lt;731),+'PL2'!$O$3+1,IF(AND(O1951&gt;730,O1951&lt;1096),+'PL2'!$P$3+1,IF(AND(O1951&gt;1095,O1951&lt;1461),+'PL2'!$Q$3+1,IF(AND(O1951&gt;1460,O1951&lt;3000),+'PL2'!$R$3+1,0)))))</f>
        <v>0</v>
      </c>
      <c r="M1951" s="3">
        <f>IF(AND(O1951&gt;0,O1951&lt;366),+'PL2'!$N$2+1,IF(AND(O1951&gt;365,O1951&lt;731),+'PL2'!$O$2+1,IF(AND(O1951&gt;730,O1951&lt;1096),+'PL2'!$P$2+1,IF(AND(O1951&gt;1095,O1951&lt;1461),+'PL2'!$Q$2+1,IF(AND(O1951&gt;1460,O1951&lt;1826),+'PL2'!$R$2+1,IF(AND(O1951&gt;1825,O1951&lt;2190),+'PL2'!$S$2+1,0))))))</f>
        <v>0</v>
      </c>
      <c r="N1951" s="70">
        <f t="shared" si="103"/>
        <v>-1</v>
      </c>
      <c r="O1951" s="19" t="str">
        <f>IF(A1951&gt;'PL2'!$C$2+553,IF(A1951='PL2'!$C$2+554,1,O1950+1), "")</f>
        <v/>
      </c>
    </row>
    <row r="1952" spans="1:15" x14ac:dyDescent="0.55000000000000004">
      <c r="A1952">
        <v>1950</v>
      </c>
      <c r="B1952" s="2">
        <v>41772</v>
      </c>
      <c r="C1952">
        <v>1.2400000095367429</v>
      </c>
      <c r="D1952">
        <v>74818</v>
      </c>
      <c r="E1952">
        <v>4062.3701171875</v>
      </c>
      <c r="F1952" s="20">
        <f t="shared" si="104"/>
        <v>6.7327902163306683E-2</v>
      </c>
      <c r="G1952">
        <v>437.41299438476563</v>
      </c>
      <c r="H1952">
        <v>29.450099945068359</v>
      </c>
      <c r="I1952" s="19">
        <f t="shared" si="105"/>
        <v>1776933.4772581756</v>
      </c>
      <c r="K1952" s="70">
        <f t="shared" si="102"/>
        <v>-1</v>
      </c>
      <c r="L1952" s="3">
        <f>IF(AND(O1952&gt;0,O1952&lt;366),+'PL2'!$N$3+1,IF(AND(O1952&gt;365,O1952&lt;731),+'PL2'!$O$3+1,IF(AND(O1952&gt;730,O1952&lt;1096),+'PL2'!$P$3+1,IF(AND(O1952&gt;1095,O1952&lt;1461),+'PL2'!$Q$3+1,IF(AND(O1952&gt;1460,O1952&lt;3000),+'PL2'!$R$3+1,0)))))</f>
        <v>0</v>
      </c>
      <c r="M1952" s="3">
        <f>IF(AND(O1952&gt;0,O1952&lt;366),+'PL2'!$N$2+1,IF(AND(O1952&gt;365,O1952&lt;731),+'PL2'!$O$2+1,IF(AND(O1952&gt;730,O1952&lt;1096),+'PL2'!$P$2+1,IF(AND(O1952&gt;1095,O1952&lt;1461),+'PL2'!$Q$2+1,IF(AND(O1952&gt;1460,O1952&lt;1826),+'PL2'!$R$2+1,IF(AND(O1952&gt;1825,O1952&lt;2190),+'PL2'!$S$2+1,0))))))</f>
        <v>0</v>
      </c>
      <c r="N1952" s="70">
        <f t="shared" si="103"/>
        <v>-1</v>
      </c>
      <c r="O1952" s="19" t="str">
        <f>IF(A1952&gt;'PL2'!$C$2+553,IF(A1952='PL2'!$C$2+554,1,O1951+1), "")</f>
        <v/>
      </c>
    </row>
    <row r="1953" spans="1:15" x14ac:dyDescent="0.55000000000000004">
      <c r="A1953">
        <v>1951</v>
      </c>
      <c r="B1953" s="2">
        <v>41773</v>
      </c>
      <c r="C1953">
        <v>1.25</v>
      </c>
      <c r="D1953">
        <v>74818</v>
      </c>
      <c r="E1953">
        <v>3762.080078125</v>
      </c>
      <c r="F1953" s="20">
        <f t="shared" si="104"/>
        <v>6.2853860002355724E-2</v>
      </c>
      <c r="G1953">
        <v>441.75</v>
      </c>
      <c r="H1953">
        <v>27.76569938659668</v>
      </c>
      <c r="I1953" s="19">
        <f t="shared" si="105"/>
        <v>1661898.8745117188</v>
      </c>
      <c r="K1953" s="70">
        <f t="shared" si="102"/>
        <v>-1</v>
      </c>
      <c r="L1953" s="3">
        <f>IF(AND(O1953&gt;0,O1953&lt;366),+'PL2'!$N$3+1,IF(AND(O1953&gt;365,O1953&lt;731),+'PL2'!$O$3+1,IF(AND(O1953&gt;730,O1953&lt;1096),+'PL2'!$P$3+1,IF(AND(O1953&gt;1095,O1953&lt;1461),+'PL2'!$Q$3+1,IF(AND(O1953&gt;1460,O1953&lt;3000),+'PL2'!$R$3+1,0)))))</f>
        <v>0</v>
      </c>
      <c r="M1953" s="3">
        <f>IF(AND(O1953&gt;0,O1953&lt;366),+'PL2'!$N$2+1,IF(AND(O1953&gt;365,O1953&lt;731),+'PL2'!$O$2+1,IF(AND(O1953&gt;730,O1953&lt;1096),+'PL2'!$P$2+1,IF(AND(O1953&gt;1095,O1953&lt;1461),+'PL2'!$Q$2+1,IF(AND(O1953&gt;1460,O1953&lt;1826),+'PL2'!$R$2+1,IF(AND(O1953&gt;1825,O1953&lt;2190),+'PL2'!$S$2+1,0))))))</f>
        <v>0</v>
      </c>
      <c r="N1953" s="70">
        <f t="shared" si="103"/>
        <v>-1</v>
      </c>
      <c r="O1953" s="19" t="str">
        <f>IF(A1953&gt;'PL2'!$C$2+553,IF(A1953='PL2'!$C$2+554,1,O1952+1), "")</f>
        <v/>
      </c>
    </row>
    <row r="1954" spans="1:15" x14ac:dyDescent="0.55000000000000004">
      <c r="A1954">
        <v>1952</v>
      </c>
      <c r="B1954" s="2">
        <v>41774</v>
      </c>
      <c r="C1954">
        <v>1.2599999904632571</v>
      </c>
      <c r="D1954">
        <v>73057.5</v>
      </c>
      <c r="E1954">
        <v>4287.7998046875</v>
      </c>
      <c r="F1954" s="20">
        <f t="shared" si="104"/>
        <v>7.3950350244870219E-2</v>
      </c>
      <c r="G1954">
        <v>444.31600952148438</v>
      </c>
      <c r="H1954">
        <v>32.8572998046875</v>
      </c>
      <c r="I1954" s="19">
        <f t="shared" si="105"/>
        <v>1905138.0988457501</v>
      </c>
      <c r="K1954" s="70">
        <f t="shared" si="102"/>
        <v>-1</v>
      </c>
      <c r="L1954" s="3">
        <f>IF(AND(O1954&gt;0,O1954&lt;366),+'PL2'!$N$3+1,IF(AND(O1954&gt;365,O1954&lt;731),+'PL2'!$O$3+1,IF(AND(O1954&gt;730,O1954&lt;1096),+'PL2'!$P$3+1,IF(AND(O1954&gt;1095,O1954&lt;1461),+'PL2'!$Q$3+1,IF(AND(O1954&gt;1460,O1954&lt;3000),+'PL2'!$R$3+1,0)))))</f>
        <v>0</v>
      </c>
      <c r="M1954" s="3">
        <f>IF(AND(O1954&gt;0,O1954&lt;366),+'PL2'!$N$2+1,IF(AND(O1954&gt;365,O1954&lt;731),+'PL2'!$O$2+1,IF(AND(O1954&gt;730,O1954&lt;1096),+'PL2'!$P$2+1,IF(AND(O1954&gt;1095,O1954&lt;1461),+'PL2'!$Q$2+1,IF(AND(O1954&gt;1460,O1954&lt;1826),+'PL2'!$R$2+1,IF(AND(O1954&gt;1825,O1954&lt;2190),+'PL2'!$S$2+1,0))))))</f>
        <v>0</v>
      </c>
      <c r="N1954" s="70">
        <f t="shared" si="103"/>
        <v>-1</v>
      </c>
      <c r="O1954" s="19" t="str">
        <f>IF(A1954&gt;'PL2'!$C$2+553,IF(A1954='PL2'!$C$2+554,1,O1953+1), "")</f>
        <v/>
      </c>
    </row>
    <row r="1955" spans="1:15" x14ac:dyDescent="0.55000000000000004">
      <c r="A1955">
        <v>1953</v>
      </c>
      <c r="B1955" s="2">
        <v>41775</v>
      </c>
      <c r="C1955">
        <v>1.2699999809265139</v>
      </c>
      <c r="D1955">
        <v>73057.5</v>
      </c>
      <c r="E1955">
        <v>4536.64013671875</v>
      </c>
      <c r="F1955" s="20">
        <f t="shared" si="104"/>
        <v>7.8862989934000885E-2</v>
      </c>
      <c r="G1955">
        <v>445.01300048828119</v>
      </c>
      <c r="H1955">
        <v>35.095100402832031</v>
      </c>
      <c r="I1955" s="19">
        <f t="shared" si="105"/>
        <v>2018863.8393767772</v>
      </c>
      <c r="K1955" s="70">
        <f t="shared" si="102"/>
        <v>-1</v>
      </c>
      <c r="L1955" s="3">
        <f>IF(AND(O1955&gt;0,O1955&lt;366),+'PL2'!$N$3+1,IF(AND(O1955&gt;365,O1955&lt;731),+'PL2'!$O$3+1,IF(AND(O1955&gt;730,O1955&lt;1096),+'PL2'!$P$3+1,IF(AND(O1955&gt;1095,O1955&lt;1461),+'PL2'!$Q$3+1,IF(AND(O1955&gt;1460,O1955&lt;3000),+'PL2'!$R$3+1,0)))))</f>
        <v>0</v>
      </c>
      <c r="M1955" s="3">
        <f>IF(AND(O1955&gt;0,O1955&lt;366),+'PL2'!$N$2+1,IF(AND(O1955&gt;365,O1955&lt;731),+'PL2'!$O$2+1,IF(AND(O1955&gt;730,O1955&lt;1096),+'PL2'!$P$2+1,IF(AND(O1955&gt;1095,O1955&lt;1461),+'PL2'!$Q$2+1,IF(AND(O1955&gt;1460,O1955&lt;1826),+'PL2'!$R$2+1,IF(AND(O1955&gt;1825,O1955&lt;2190),+'PL2'!$S$2+1,0))))))</f>
        <v>0</v>
      </c>
      <c r="N1955" s="70">
        <f t="shared" si="103"/>
        <v>-1</v>
      </c>
      <c r="O1955" s="19" t="str">
        <f>IF(A1955&gt;'PL2'!$C$2+553,IF(A1955='PL2'!$C$2+554,1,O1954+1), "")</f>
        <v/>
      </c>
    </row>
    <row r="1956" spans="1:15" x14ac:dyDescent="0.55000000000000004">
      <c r="A1956">
        <v>1954</v>
      </c>
      <c r="B1956" s="2">
        <v>41776</v>
      </c>
      <c r="C1956">
        <v>1.279999971389771</v>
      </c>
      <c r="D1956">
        <v>80539.296875</v>
      </c>
      <c r="E1956">
        <v>4334.31005859375</v>
      </c>
      <c r="F1956" s="20">
        <f t="shared" si="104"/>
        <v>6.8884593810211323E-2</v>
      </c>
      <c r="G1956">
        <v>446.35800170898438</v>
      </c>
      <c r="H1956">
        <v>30.747200012207031</v>
      </c>
      <c r="I1956" s="19">
        <f t="shared" si="105"/>
        <v>1934653.9765410572</v>
      </c>
      <c r="K1956" s="70">
        <f t="shared" si="102"/>
        <v>-1</v>
      </c>
      <c r="L1956" s="3">
        <f>IF(AND(O1956&gt;0,O1956&lt;366),+'PL2'!$N$3+1,IF(AND(O1956&gt;365,O1956&lt;731),+'PL2'!$O$3+1,IF(AND(O1956&gt;730,O1956&lt;1096),+'PL2'!$P$3+1,IF(AND(O1956&gt;1095,O1956&lt;1461),+'PL2'!$Q$3+1,IF(AND(O1956&gt;1460,O1956&lt;3000),+'PL2'!$R$3+1,0)))))</f>
        <v>0</v>
      </c>
      <c r="M1956" s="3">
        <f>IF(AND(O1956&gt;0,O1956&lt;366),+'PL2'!$N$2+1,IF(AND(O1956&gt;365,O1956&lt;731),+'PL2'!$O$2+1,IF(AND(O1956&gt;730,O1956&lt;1096),+'PL2'!$P$2+1,IF(AND(O1956&gt;1095,O1956&lt;1461),+'PL2'!$Q$2+1,IF(AND(O1956&gt;1460,O1956&lt;1826),+'PL2'!$R$2+1,IF(AND(O1956&gt;1825,O1956&lt;2190),+'PL2'!$S$2+1,0))))))</f>
        <v>0</v>
      </c>
      <c r="N1956" s="70">
        <f t="shared" si="103"/>
        <v>-1</v>
      </c>
      <c r="O1956" s="19" t="str">
        <f>IF(A1956&gt;'PL2'!$C$2+553,IF(A1956='PL2'!$C$2+554,1,O1955+1), "")</f>
        <v/>
      </c>
    </row>
    <row r="1957" spans="1:15" x14ac:dyDescent="0.55000000000000004">
      <c r="A1957">
        <v>1955</v>
      </c>
      <c r="B1957" s="2">
        <v>41777</v>
      </c>
      <c r="C1957">
        <v>1.2899999618530269</v>
      </c>
      <c r="D1957">
        <v>80539.296875</v>
      </c>
      <c r="E1957">
        <v>4308.7099609375</v>
      </c>
      <c r="F1957" s="20">
        <f t="shared" si="104"/>
        <v>6.9012716784350892E-2</v>
      </c>
      <c r="G1957">
        <v>444.80899047851563</v>
      </c>
      <c r="H1957">
        <v>30.697500228881839</v>
      </c>
      <c r="I1957" s="19">
        <f t="shared" si="105"/>
        <v>1916552.9279893339</v>
      </c>
      <c r="K1957" s="70">
        <f t="shared" si="102"/>
        <v>-1</v>
      </c>
      <c r="L1957" s="3">
        <f>IF(AND(O1957&gt;0,O1957&lt;366),+'PL2'!$N$3+1,IF(AND(O1957&gt;365,O1957&lt;731),+'PL2'!$O$3+1,IF(AND(O1957&gt;730,O1957&lt;1096),+'PL2'!$P$3+1,IF(AND(O1957&gt;1095,O1957&lt;1461),+'PL2'!$Q$3+1,IF(AND(O1957&gt;1460,O1957&lt;3000),+'PL2'!$R$3+1,0)))))</f>
        <v>0</v>
      </c>
      <c r="M1957" s="3">
        <f>IF(AND(O1957&gt;0,O1957&lt;366),+'PL2'!$N$2+1,IF(AND(O1957&gt;365,O1957&lt;731),+'PL2'!$O$2+1,IF(AND(O1957&gt;730,O1957&lt;1096),+'PL2'!$P$2+1,IF(AND(O1957&gt;1095,O1957&lt;1461),+'PL2'!$Q$2+1,IF(AND(O1957&gt;1460,O1957&lt;1826),+'PL2'!$R$2+1,IF(AND(O1957&gt;1825,O1957&lt;2190),+'PL2'!$S$2+1,0))))))</f>
        <v>0</v>
      </c>
      <c r="N1957" s="70">
        <f t="shared" si="103"/>
        <v>-1</v>
      </c>
      <c r="O1957" s="19" t="str">
        <f>IF(A1957&gt;'PL2'!$C$2+553,IF(A1957='PL2'!$C$2+554,1,O1956+1), "")</f>
        <v/>
      </c>
    </row>
    <row r="1958" spans="1:15" x14ac:dyDescent="0.55000000000000004">
      <c r="A1958">
        <v>1956</v>
      </c>
      <c r="B1958" s="2">
        <v>41778</v>
      </c>
      <c r="C1958">
        <v>1.299999952316284</v>
      </c>
      <c r="D1958">
        <v>77898.703125</v>
      </c>
      <c r="E1958">
        <v>4211.41015625</v>
      </c>
      <c r="F1958" s="20">
        <f t="shared" si="104"/>
        <v>7.028143964764258E-2</v>
      </c>
      <c r="G1958">
        <v>444.31298828125</v>
      </c>
      <c r="H1958">
        <v>31.226999282836911</v>
      </c>
      <c r="I1958" s="19">
        <f t="shared" si="105"/>
        <v>1871184.2314014435</v>
      </c>
      <c r="K1958" s="70">
        <f t="shared" si="102"/>
        <v>-1</v>
      </c>
      <c r="L1958" s="3">
        <f>IF(AND(O1958&gt;0,O1958&lt;366),+'PL2'!$N$3+1,IF(AND(O1958&gt;365,O1958&lt;731),+'PL2'!$O$3+1,IF(AND(O1958&gt;730,O1958&lt;1096),+'PL2'!$P$3+1,IF(AND(O1958&gt;1095,O1958&lt;1461),+'PL2'!$Q$3+1,IF(AND(O1958&gt;1460,O1958&lt;3000),+'PL2'!$R$3+1,0)))))</f>
        <v>0</v>
      </c>
      <c r="M1958" s="3">
        <f>IF(AND(O1958&gt;0,O1958&lt;366),+'PL2'!$N$2+1,IF(AND(O1958&gt;365,O1958&lt;731),+'PL2'!$O$2+1,IF(AND(O1958&gt;730,O1958&lt;1096),+'PL2'!$P$2+1,IF(AND(O1958&gt;1095,O1958&lt;1461),+'PL2'!$Q$2+1,IF(AND(O1958&gt;1460,O1958&lt;1826),+'PL2'!$R$2+1,IF(AND(O1958&gt;1825,O1958&lt;2190),+'PL2'!$S$2+1,0))))))</f>
        <v>0</v>
      </c>
      <c r="N1958" s="70">
        <f t="shared" si="103"/>
        <v>-1</v>
      </c>
      <c r="O1958" s="19" t="str">
        <f>IF(A1958&gt;'PL2'!$C$2+553,IF(A1958='PL2'!$C$2+554,1,O1957+1), "")</f>
        <v/>
      </c>
    </row>
    <row r="1959" spans="1:15" x14ac:dyDescent="0.55000000000000004">
      <c r="A1959">
        <v>1957</v>
      </c>
      <c r="B1959" s="2">
        <v>41779</v>
      </c>
      <c r="C1959">
        <v>1.309999942779541</v>
      </c>
      <c r="D1959">
        <v>77898.703125</v>
      </c>
      <c r="E1959">
        <v>4438.39013671875</v>
      </c>
      <c r="F1959" s="20">
        <f t="shared" si="104"/>
        <v>7.4639122243215672E-2</v>
      </c>
      <c r="G1959">
        <v>485.83099365234381</v>
      </c>
      <c r="H1959">
        <v>36.262001037597663</v>
      </c>
      <c r="I1959" s="19">
        <f t="shared" si="105"/>
        <v>2156307.4903388326</v>
      </c>
      <c r="K1959" s="70">
        <f t="shared" si="102"/>
        <v>-1</v>
      </c>
      <c r="L1959" s="3">
        <f>IF(AND(O1959&gt;0,O1959&lt;366),+'PL2'!$N$3+1,IF(AND(O1959&gt;365,O1959&lt;731),+'PL2'!$O$3+1,IF(AND(O1959&gt;730,O1959&lt;1096),+'PL2'!$P$3+1,IF(AND(O1959&gt;1095,O1959&lt;1461),+'PL2'!$Q$3+1,IF(AND(O1959&gt;1460,O1959&lt;3000),+'PL2'!$R$3+1,0)))))</f>
        <v>0</v>
      </c>
      <c r="M1959" s="3">
        <f>IF(AND(O1959&gt;0,O1959&lt;366),+'PL2'!$N$2+1,IF(AND(O1959&gt;365,O1959&lt;731),+'PL2'!$O$2+1,IF(AND(O1959&gt;730,O1959&lt;1096),+'PL2'!$P$2+1,IF(AND(O1959&gt;1095,O1959&lt;1461),+'PL2'!$Q$2+1,IF(AND(O1959&gt;1460,O1959&lt;1826),+'PL2'!$R$2+1,IF(AND(O1959&gt;1825,O1959&lt;2190),+'PL2'!$S$2+1,0))))))</f>
        <v>0</v>
      </c>
      <c r="N1959" s="70">
        <f t="shared" si="103"/>
        <v>-1</v>
      </c>
      <c r="O1959" s="19" t="str">
        <f>IF(A1959&gt;'PL2'!$C$2+553,IF(A1959='PL2'!$C$2+554,1,O1958+1), "")</f>
        <v/>
      </c>
    </row>
    <row r="1960" spans="1:15" x14ac:dyDescent="0.55000000000000004">
      <c r="A1960">
        <v>1958</v>
      </c>
      <c r="B1960" s="2">
        <v>41780</v>
      </c>
      <c r="C1960">
        <v>1.320000052452087</v>
      </c>
      <c r="D1960">
        <v>78338.796875</v>
      </c>
      <c r="E1960">
        <v>4387.7998046875</v>
      </c>
      <c r="F1960" s="20">
        <f t="shared" si="104"/>
        <v>7.3933940823453018E-2</v>
      </c>
      <c r="G1960">
        <v>489.16299438476563</v>
      </c>
      <c r="H1960">
        <v>36.165699005126953</v>
      </c>
      <c r="I1960" s="19">
        <f t="shared" si="105"/>
        <v>2146349.2912218273</v>
      </c>
      <c r="K1960" s="70">
        <f t="shared" si="102"/>
        <v>-1</v>
      </c>
      <c r="L1960" s="3">
        <f>IF(AND(O1960&gt;0,O1960&lt;366),+'PL2'!$N$3+1,IF(AND(O1960&gt;365,O1960&lt;731),+'PL2'!$O$3+1,IF(AND(O1960&gt;730,O1960&lt;1096),+'PL2'!$P$3+1,IF(AND(O1960&gt;1095,O1960&lt;1461),+'PL2'!$Q$3+1,IF(AND(O1960&gt;1460,O1960&lt;3000),+'PL2'!$R$3+1,0)))))</f>
        <v>0</v>
      </c>
      <c r="M1960" s="3">
        <f>IF(AND(O1960&gt;0,O1960&lt;366),+'PL2'!$N$2+1,IF(AND(O1960&gt;365,O1960&lt;731),+'PL2'!$O$2+1,IF(AND(O1960&gt;730,O1960&lt;1096),+'PL2'!$P$2+1,IF(AND(O1960&gt;1095,O1960&lt;1461),+'PL2'!$Q$2+1,IF(AND(O1960&gt;1460,O1960&lt;1826),+'PL2'!$R$2+1,IF(AND(O1960&gt;1825,O1960&lt;2190),+'PL2'!$S$2+1,0))))))</f>
        <v>0</v>
      </c>
      <c r="N1960" s="70">
        <f t="shared" si="103"/>
        <v>-1</v>
      </c>
      <c r="O1960" s="19" t="str">
        <f>IF(A1960&gt;'PL2'!$C$2+553,IF(A1960='PL2'!$C$2+554,1,O1959+1), "")</f>
        <v/>
      </c>
    </row>
    <row r="1961" spans="1:15" x14ac:dyDescent="0.55000000000000004">
      <c r="A1961">
        <v>1959</v>
      </c>
      <c r="B1961" s="2">
        <v>41781</v>
      </c>
      <c r="C1961">
        <v>1.330000042915344</v>
      </c>
      <c r="D1961">
        <v>78338.796875</v>
      </c>
      <c r="E1961">
        <v>4312.759765625</v>
      </c>
      <c r="F1961" s="20">
        <f t="shared" si="104"/>
        <v>7.3220050628519676E-2</v>
      </c>
      <c r="G1961">
        <v>526.0579833984375</v>
      </c>
      <c r="H1961">
        <v>38.518001556396477</v>
      </c>
      <c r="I1961" s="19">
        <f t="shared" si="105"/>
        <v>2268761.7051866055</v>
      </c>
      <c r="K1961" s="70">
        <f t="shared" si="102"/>
        <v>-1</v>
      </c>
      <c r="L1961" s="3">
        <f>IF(AND(O1961&gt;0,O1961&lt;366),+'PL2'!$N$3+1,IF(AND(O1961&gt;365,O1961&lt;731),+'PL2'!$O$3+1,IF(AND(O1961&gt;730,O1961&lt;1096),+'PL2'!$P$3+1,IF(AND(O1961&gt;1095,O1961&lt;1461),+'PL2'!$Q$3+1,IF(AND(O1961&gt;1460,O1961&lt;3000),+'PL2'!$R$3+1,0)))))</f>
        <v>0</v>
      </c>
      <c r="M1961" s="3">
        <f>IF(AND(O1961&gt;0,O1961&lt;366),+'PL2'!$N$2+1,IF(AND(O1961&gt;365,O1961&lt;731),+'PL2'!$O$2+1,IF(AND(O1961&gt;730,O1961&lt;1096),+'PL2'!$P$2+1,IF(AND(O1961&gt;1095,O1961&lt;1461),+'PL2'!$Q$2+1,IF(AND(O1961&gt;1460,O1961&lt;1826),+'PL2'!$R$2+1,IF(AND(O1961&gt;1825,O1961&lt;2190),+'PL2'!$S$2+1,0))))))</f>
        <v>0</v>
      </c>
      <c r="N1961" s="70">
        <f t="shared" si="103"/>
        <v>-1</v>
      </c>
      <c r="O1961" s="19" t="str">
        <f>IF(A1961&gt;'PL2'!$C$2+553,IF(A1961='PL2'!$C$2+554,1,O1960+1), "")</f>
        <v/>
      </c>
    </row>
    <row r="1962" spans="1:15" x14ac:dyDescent="0.55000000000000004">
      <c r="A1962">
        <v>1960</v>
      </c>
      <c r="B1962" s="2">
        <v>41782</v>
      </c>
      <c r="C1962">
        <v>1.3400000333786011</v>
      </c>
      <c r="D1962">
        <v>69536.703125</v>
      </c>
      <c r="E1962">
        <v>4137.72998046875</v>
      </c>
      <c r="F1962" s="20">
        <f t="shared" si="104"/>
        <v>7.9735708809386602E-2</v>
      </c>
      <c r="G1962">
        <v>519.03900146484375</v>
      </c>
      <c r="H1962">
        <v>41.385898590087891</v>
      </c>
      <c r="I1962" s="19">
        <f t="shared" si="105"/>
        <v>2147643.2373936474</v>
      </c>
      <c r="K1962" s="70">
        <f t="shared" si="102"/>
        <v>-1</v>
      </c>
      <c r="L1962" s="3">
        <f>IF(AND(O1962&gt;0,O1962&lt;366),+'PL2'!$N$3+1,IF(AND(O1962&gt;365,O1962&lt;731),+'PL2'!$O$3+1,IF(AND(O1962&gt;730,O1962&lt;1096),+'PL2'!$P$3+1,IF(AND(O1962&gt;1095,O1962&lt;1461),+'PL2'!$Q$3+1,IF(AND(O1962&gt;1460,O1962&lt;3000),+'PL2'!$R$3+1,0)))))</f>
        <v>0</v>
      </c>
      <c r="M1962" s="3">
        <f>IF(AND(O1962&gt;0,O1962&lt;366),+'PL2'!$N$2+1,IF(AND(O1962&gt;365,O1962&lt;731),+'PL2'!$O$2+1,IF(AND(O1962&gt;730,O1962&lt;1096),+'PL2'!$P$2+1,IF(AND(O1962&gt;1095,O1962&lt;1461),+'PL2'!$Q$2+1,IF(AND(O1962&gt;1460,O1962&lt;1826),+'PL2'!$R$2+1,IF(AND(O1962&gt;1825,O1962&lt;2190),+'PL2'!$S$2+1,0))))))</f>
        <v>0</v>
      </c>
      <c r="N1962" s="70">
        <f t="shared" si="103"/>
        <v>-1</v>
      </c>
      <c r="O1962" s="19" t="str">
        <f>IF(A1962&gt;'PL2'!$C$2+553,IF(A1962='PL2'!$C$2+554,1,O1961+1), "")</f>
        <v/>
      </c>
    </row>
    <row r="1963" spans="1:15" x14ac:dyDescent="0.55000000000000004">
      <c r="A1963">
        <v>1961</v>
      </c>
      <c r="B1963" s="2">
        <v>41783</v>
      </c>
      <c r="C1963">
        <v>1.3500000238418579</v>
      </c>
      <c r="D1963">
        <v>69536.703125</v>
      </c>
      <c r="E1963">
        <v>3861.239990234375</v>
      </c>
      <c r="F1963" s="20">
        <f t="shared" si="104"/>
        <v>7.4962916626995918E-2</v>
      </c>
      <c r="G1963">
        <v>525.63299560546875</v>
      </c>
      <c r="H1963">
        <v>39.402999877929688</v>
      </c>
      <c r="I1963" s="19">
        <f t="shared" si="105"/>
        <v>2029595.1428185254</v>
      </c>
      <c r="K1963" s="70">
        <f t="shared" si="102"/>
        <v>-1</v>
      </c>
      <c r="L1963" s="3">
        <f>IF(AND(O1963&gt;0,O1963&lt;366),+'PL2'!$N$3+1,IF(AND(O1963&gt;365,O1963&lt;731),+'PL2'!$O$3+1,IF(AND(O1963&gt;730,O1963&lt;1096),+'PL2'!$P$3+1,IF(AND(O1963&gt;1095,O1963&lt;1461),+'PL2'!$Q$3+1,IF(AND(O1963&gt;1460,O1963&lt;3000),+'PL2'!$R$3+1,0)))))</f>
        <v>0</v>
      </c>
      <c r="M1963" s="3">
        <f>IF(AND(O1963&gt;0,O1963&lt;366),+'PL2'!$N$2+1,IF(AND(O1963&gt;365,O1963&lt;731),+'PL2'!$O$2+1,IF(AND(O1963&gt;730,O1963&lt;1096),+'PL2'!$P$2+1,IF(AND(O1963&gt;1095,O1963&lt;1461),+'PL2'!$Q$2+1,IF(AND(O1963&gt;1460,O1963&lt;1826),+'PL2'!$R$2+1,IF(AND(O1963&gt;1825,O1963&lt;2190),+'PL2'!$S$2+1,0))))))</f>
        <v>0</v>
      </c>
      <c r="N1963" s="70">
        <f t="shared" si="103"/>
        <v>-1</v>
      </c>
      <c r="O1963" s="19" t="str">
        <f>IF(A1963&gt;'PL2'!$C$2+553,IF(A1963='PL2'!$C$2+554,1,O1962+1), "")</f>
        <v/>
      </c>
    </row>
    <row r="1964" spans="1:15" x14ac:dyDescent="0.55000000000000004">
      <c r="A1964">
        <v>1962</v>
      </c>
      <c r="B1964" s="2">
        <v>41784</v>
      </c>
      <c r="C1964">
        <v>1.360000014305115</v>
      </c>
      <c r="D1964">
        <v>78483.296875</v>
      </c>
      <c r="E1964">
        <v>4035.139892578125</v>
      </c>
      <c r="F1964" s="20">
        <f t="shared" si="104"/>
        <v>6.9923034965895595E-2</v>
      </c>
      <c r="G1964">
        <v>570.094970703125</v>
      </c>
      <c r="H1964">
        <v>39.862800598144531</v>
      </c>
      <c r="I1964" s="19">
        <f t="shared" si="105"/>
        <v>2300412.9588423371</v>
      </c>
      <c r="K1964" s="70">
        <f t="shared" si="102"/>
        <v>-1</v>
      </c>
      <c r="L1964" s="3">
        <f>IF(AND(O1964&gt;0,O1964&lt;366),+'PL2'!$N$3+1,IF(AND(O1964&gt;365,O1964&lt;731),+'PL2'!$O$3+1,IF(AND(O1964&gt;730,O1964&lt;1096),+'PL2'!$P$3+1,IF(AND(O1964&gt;1095,O1964&lt;1461),+'PL2'!$Q$3+1,IF(AND(O1964&gt;1460,O1964&lt;3000),+'PL2'!$R$3+1,0)))))</f>
        <v>0</v>
      </c>
      <c r="M1964" s="3">
        <f>IF(AND(O1964&gt;0,O1964&lt;366),+'PL2'!$N$2+1,IF(AND(O1964&gt;365,O1964&lt;731),+'PL2'!$O$2+1,IF(AND(O1964&gt;730,O1964&lt;1096),+'PL2'!$P$2+1,IF(AND(O1964&gt;1095,O1964&lt;1461),+'PL2'!$Q$2+1,IF(AND(O1964&gt;1460,O1964&lt;1826),+'PL2'!$R$2+1,IF(AND(O1964&gt;1825,O1964&lt;2190),+'PL2'!$S$2+1,0))))))</f>
        <v>0</v>
      </c>
      <c r="N1964" s="70">
        <f t="shared" si="103"/>
        <v>-1</v>
      </c>
      <c r="O1964" s="19" t="str">
        <f>IF(A1964&gt;'PL2'!$C$2+553,IF(A1964='PL2'!$C$2+554,1,O1963+1), "")</f>
        <v/>
      </c>
    </row>
    <row r="1965" spans="1:15" x14ac:dyDescent="0.55000000000000004">
      <c r="A1965">
        <v>1963</v>
      </c>
      <c r="B1965" s="2">
        <v>41785</v>
      </c>
      <c r="C1965">
        <v>1.370000004768372</v>
      </c>
      <c r="D1965">
        <v>78483.296875</v>
      </c>
      <c r="E1965">
        <v>3962.580078125</v>
      </c>
      <c r="F1965" s="20">
        <f t="shared" si="104"/>
        <v>6.9170574403527266E-2</v>
      </c>
      <c r="G1965">
        <v>581.8270263671875</v>
      </c>
      <c r="H1965">
        <v>40.24530029296875</v>
      </c>
      <c r="I1965" s="19">
        <f t="shared" si="105"/>
        <v>2305536.1835973263</v>
      </c>
      <c r="K1965" s="70">
        <f t="shared" ref="K1965:K2028" si="106">+L1965^(0.00273972602739726)-1</f>
        <v>-1</v>
      </c>
      <c r="L1965" s="3">
        <f>IF(AND(O1965&gt;0,O1965&lt;366),+'PL2'!$N$3+1,IF(AND(O1965&gt;365,O1965&lt;731),+'PL2'!$O$3+1,IF(AND(O1965&gt;730,O1965&lt;1096),+'PL2'!$P$3+1,IF(AND(O1965&gt;1095,O1965&lt;1461),+'PL2'!$Q$3+1,IF(AND(O1965&gt;1460,O1965&lt;3000),+'PL2'!$R$3+1,0)))))</f>
        <v>0</v>
      </c>
      <c r="M1965" s="3">
        <f>IF(AND(O1965&gt;0,O1965&lt;366),+'PL2'!$N$2+1,IF(AND(O1965&gt;365,O1965&lt;731),+'PL2'!$O$2+1,IF(AND(O1965&gt;730,O1965&lt;1096),+'PL2'!$P$2+1,IF(AND(O1965&gt;1095,O1965&lt;1461),+'PL2'!$Q$2+1,IF(AND(O1965&gt;1460,O1965&lt;1826),+'PL2'!$R$2+1,IF(AND(O1965&gt;1825,O1965&lt;2190),+'PL2'!$S$2+1,0))))))</f>
        <v>0</v>
      </c>
      <c r="N1965" s="70">
        <f t="shared" ref="N1965:N2028" si="107">+M1965^(0.00273972602739726)-1</f>
        <v>-1</v>
      </c>
      <c r="O1965" s="19" t="str">
        <f>IF(A1965&gt;'PL2'!$C$2+553,IF(A1965='PL2'!$C$2+554,1,O1964+1), "")</f>
        <v/>
      </c>
    </row>
    <row r="1966" spans="1:15" x14ac:dyDescent="0.55000000000000004">
      <c r="A1966">
        <v>1964</v>
      </c>
      <c r="B1966" s="2">
        <v>41786</v>
      </c>
      <c r="C1966">
        <v>1.379999995231628</v>
      </c>
      <c r="D1966">
        <v>67048.6015625</v>
      </c>
      <c r="E1966">
        <v>3412.139892578125</v>
      </c>
      <c r="F1966" s="20">
        <f t="shared" si="104"/>
        <v>7.0228952219057852E-2</v>
      </c>
      <c r="G1966">
        <v>569.63299560546875</v>
      </c>
      <c r="H1966">
        <v>40.00469970703125</v>
      </c>
      <c r="I1966" s="19">
        <f t="shared" si="105"/>
        <v>1943667.4684341997</v>
      </c>
      <c r="K1966" s="70">
        <f t="shared" si="106"/>
        <v>-1</v>
      </c>
      <c r="L1966" s="3">
        <f>IF(AND(O1966&gt;0,O1966&lt;366),+'PL2'!$N$3+1,IF(AND(O1966&gt;365,O1966&lt;731),+'PL2'!$O$3+1,IF(AND(O1966&gt;730,O1966&lt;1096),+'PL2'!$P$3+1,IF(AND(O1966&gt;1095,O1966&lt;1461),+'PL2'!$Q$3+1,IF(AND(O1966&gt;1460,O1966&lt;3000),+'PL2'!$R$3+1,0)))))</f>
        <v>0</v>
      </c>
      <c r="M1966" s="3">
        <f>IF(AND(O1966&gt;0,O1966&lt;366),+'PL2'!$N$2+1,IF(AND(O1966&gt;365,O1966&lt;731),+'PL2'!$O$2+1,IF(AND(O1966&gt;730,O1966&lt;1096),+'PL2'!$P$2+1,IF(AND(O1966&gt;1095,O1966&lt;1461),+'PL2'!$Q$2+1,IF(AND(O1966&gt;1460,O1966&lt;1826),+'PL2'!$R$2+1,IF(AND(O1966&gt;1825,O1966&lt;2190),+'PL2'!$S$2+1,0))))))</f>
        <v>0</v>
      </c>
      <c r="N1966" s="70">
        <f t="shared" si="107"/>
        <v>-1</v>
      </c>
      <c r="O1966" s="19" t="str">
        <f>IF(A1966&gt;'PL2'!$C$2+553,IF(A1966='PL2'!$C$2+554,1,O1965+1), "")</f>
        <v/>
      </c>
    </row>
    <row r="1967" spans="1:15" x14ac:dyDescent="0.55000000000000004">
      <c r="A1967">
        <v>1965</v>
      </c>
      <c r="B1967" s="2">
        <v>41787</v>
      </c>
      <c r="C1967">
        <v>1.389999985694885</v>
      </c>
      <c r="D1967">
        <v>67048.6015625</v>
      </c>
      <c r="E1967">
        <v>4238.9599609375</v>
      </c>
      <c r="F1967" s="20">
        <f t="shared" si="104"/>
        <v>8.7878854260247122E-2</v>
      </c>
      <c r="G1967">
        <v>574.45501708984375</v>
      </c>
      <c r="H1967">
        <v>50.482398986816413</v>
      </c>
      <c r="I1967" s="19">
        <f t="shared" si="105"/>
        <v>2435091.816803515</v>
      </c>
      <c r="K1967" s="70">
        <f t="shared" si="106"/>
        <v>-1</v>
      </c>
      <c r="L1967" s="3">
        <f>IF(AND(O1967&gt;0,O1967&lt;366),+'PL2'!$N$3+1,IF(AND(O1967&gt;365,O1967&lt;731),+'PL2'!$O$3+1,IF(AND(O1967&gt;730,O1967&lt;1096),+'PL2'!$P$3+1,IF(AND(O1967&gt;1095,O1967&lt;1461),+'PL2'!$Q$3+1,IF(AND(O1967&gt;1460,O1967&lt;3000),+'PL2'!$R$3+1,0)))))</f>
        <v>0</v>
      </c>
      <c r="M1967" s="3">
        <f>IF(AND(O1967&gt;0,O1967&lt;366),+'PL2'!$N$2+1,IF(AND(O1967&gt;365,O1967&lt;731),+'PL2'!$O$2+1,IF(AND(O1967&gt;730,O1967&lt;1096),+'PL2'!$P$2+1,IF(AND(O1967&gt;1095,O1967&lt;1461),+'PL2'!$Q$2+1,IF(AND(O1967&gt;1460,O1967&lt;1826),+'PL2'!$R$2+1,IF(AND(O1967&gt;1825,O1967&lt;2190),+'PL2'!$S$2+1,0))))))</f>
        <v>0</v>
      </c>
      <c r="N1967" s="70">
        <f t="shared" si="107"/>
        <v>-1</v>
      </c>
      <c r="O1967" s="19" t="str">
        <f>IF(A1967&gt;'PL2'!$C$2+553,IF(A1967='PL2'!$C$2+554,1,O1966+1), "")</f>
        <v/>
      </c>
    </row>
    <row r="1968" spans="1:15" x14ac:dyDescent="0.55000000000000004">
      <c r="A1968">
        <v>1966</v>
      </c>
      <c r="B1968" s="2">
        <v>41788</v>
      </c>
      <c r="C1968">
        <v>1.3999999761581421</v>
      </c>
      <c r="D1968">
        <v>68088.1015625</v>
      </c>
      <c r="E1968">
        <v>3536.949951171875</v>
      </c>
      <c r="F1968" s="20">
        <f t="shared" si="104"/>
        <v>7.2725332821445068E-2</v>
      </c>
      <c r="G1968">
        <v>565.5059814453125</v>
      </c>
      <c r="H1968">
        <v>41.126598358154297</v>
      </c>
      <c r="I1968" s="19">
        <f t="shared" si="105"/>
        <v>2000166.3534604013</v>
      </c>
      <c r="K1968" s="70">
        <f t="shared" si="106"/>
        <v>-1</v>
      </c>
      <c r="L1968" s="3">
        <f>IF(AND(O1968&gt;0,O1968&lt;366),+'PL2'!$N$3+1,IF(AND(O1968&gt;365,O1968&lt;731),+'PL2'!$O$3+1,IF(AND(O1968&gt;730,O1968&lt;1096),+'PL2'!$P$3+1,IF(AND(O1968&gt;1095,O1968&lt;1461),+'PL2'!$Q$3+1,IF(AND(O1968&gt;1460,O1968&lt;3000),+'PL2'!$R$3+1,0)))))</f>
        <v>0</v>
      </c>
      <c r="M1968" s="3">
        <f>IF(AND(O1968&gt;0,O1968&lt;366),+'PL2'!$N$2+1,IF(AND(O1968&gt;365,O1968&lt;731),+'PL2'!$O$2+1,IF(AND(O1968&gt;730,O1968&lt;1096),+'PL2'!$P$2+1,IF(AND(O1968&gt;1095,O1968&lt;1461),+'PL2'!$Q$2+1,IF(AND(O1968&gt;1460,O1968&lt;1826),+'PL2'!$R$2+1,IF(AND(O1968&gt;1825,O1968&lt;2190),+'PL2'!$S$2+1,0))))))</f>
        <v>0</v>
      </c>
      <c r="N1968" s="70">
        <f t="shared" si="107"/>
        <v>-1</v>
      </c>
      <c r="O1968" s="19" t="str">
        <f>IF(A1968&gt;'PL2'!$C$2+553,IF(A1968='PL2'!$C$2+554,1,O1967+1), "")</f>
        <v/>
      </c>
    </row>
    <row r="1969" spans="1:15" x14ac:dyDescent="0.55000000000000004">
      <c r="A1969">
        <v>1967</v>
      </c>
      <c r="B1969" s="2">
        <v>41789</v>
      </c>
      <c r="C1969">
        <v>1.4099999666213989</v>
      </c>
      <c r="D1969">
        <v>68088.1015625</v>
      </c>
      <c r="E1969">
        <v>4186.60009765625</v>
      </c>
      <c r="F1969" s="20">
        <f t="shared" si="104"/>
        <v>8.6698055350152917E-2</v>
      </c>
      <c r="G1969">
        <v>616.469970703125</v>
      </c>
      <c r="H1969">
        <v>53.446800231933587</v>
      </c>
      <c r="I1969" s="19">
        <f t="shared" si="105"/>
        <v>2580913.2395478487</v>
      </c>
      <c r="K1969" s="70">
        <f t="shared" si="106"/>
        <v>-1</v>
      </c>
      <c r="L1969" s="3">
        <f>IF(AND(O1969&gt;0,O1969&lt;366),+'PL2'!$N$3+1,IF(AND(O1969&gt;365,O1969&lt;731),+'PL2'!$O$3+1,IF(AND(O1969&gt;730,O1969&lt;1096),+'PL2'!$P$3+1,IF(AND(O1969&gt;1095,O1969&lt;1461),+'PL2'!$Q$3+1,IF(AND(O1969&gt;1460,O1969&lt;3000),+'PL2'!$R$3+1,0)))))</f>
        <v>0</v>
      </c>
      <c r="M1969" s="3">
        <f>IF(AND(O1969&gt;0,O1969&lt;366),+'PL2'!$N$2+1,IF(AND(O1969&gt;365,O1969&lt;731),+'PL2'!$O$2+1,IF(AND(O1969&gt;730,O1969&lt;1096),+'PL2'!$P$2+1,IF(AND(O1969&gt;1095,O1969&lt;1461),+'PL2'!$Q$2+1,IF(AND(O1969&gt;1460,O1969&lt;1826),+'PL2'!$R$2+1,IF(AND(O1969&gt;1825,O1969&lt;2190),+'PL2'!$S$2+1,0))))))</f>
        <v>0</v>
      </c>
      <c r="N1969" s="70">
        <f t="shared" si="107"/>
        <v>-1</v>
      </c>
      <c r="O1969" s="19" t="str">
        <f>IF(A1969&gt;'PL2'!$C$2+553,IF(A1969='PL2'!$C$2+554,1,O1968+1), "")</f>
        <v/>
      </c>
    </row>
    <row r="1970" spans="1:15" x14ac:dyDescent="0.55000000000000004">
      <c r="A1970">
        <v>1968</v>
      </c>
      <c r="B1970" s="2">
        <v>41790</v>
      </c>
      <c r="C1970">
        <v>1.419999957084656</v>
      </c>
      <c r="D1970">
        <v>79003</v>
      </c>
      <c r="E1970">
        <v>3684.64990234375</v>
      </c>
      <c r="F1970" s="20">
        <f t="shared" si="104"/>
        <v>6.6227898981052705E-2</v>
      </c>
      <c r="G1970">
        <v>623.25701904296875</v>
      </c>
      <c r="H1970">
        <v>41.277000427246087</v>
      </c>
      <c r="I1970" s="19">
        <f t="shared" si="105"/>
        <v>2296483.9143517315</v>
      </c>
      <c r="K1970" s="70">
        <f t="shared" si="106"/>
        <v>-1</v>
      </c>
      <c r="L1970" s="3">
        <f>IF(AND(O1970&gt;0,O1970&lt;366),+'PL2'!$N$3+1,IF(AND(O1970&gt;365,O1970&lt;731),+'PL2'!$O$3+1,IF(AND(O1970&gt;730,O1970&lt;1096),+'PL2'!$P$3+1,IF(AND(O1970&gt;1095,O1970&lt;1461),+'PL2'!$Q$3+1,IF(AND(O1970&gt;1460,O1970&lt;3000),+'PL2'!$R$3+1,0)))))</f>
        <v>0</v>
      </c>
      <c r="M1970" s="3">
        <f>IF(AND(O1970&gt;0,O1970&lt;366),+'PL2'!$N$2+1,IF(AND(O1970&gt;365,O1970&lt;731),+'PL2'!$O$2+1,IF(AND(O1970&gt;730,O1970&lt;1096),+'PL2'!$P$2+1,IF(AND(O1970&gt;1095,O1970&lt;1461),+'PL2'!$Q$2+1,IF(AND(O1970&gt;1460,O1970&lt;1826),+'PL2'!$R$2+1,IF(AND(O1970&gt;1825,O1970&lt;2190),+'PL2'!$S$2+1,0))))))</f>
        <v>0</v>
      </c>
      <c r="N1970" s="70">
        <f t="shared" si="107"/>
        <v>-1</v>
      </c>
      <c r="O1970" s="19" t="str">
        <f>IF(A1970&gt;'PL2'!$C$2+553,IF(A1970='PL2'!$C$2+554,1,O1969+1), "")</f>
        <v/>
      </c>
    </row>
    <row r="1971" spans="1:15" x14ac:dyDescent="0.55000000000000004">
      <c r="A1971">
        <v>1969</v>
      </c>
      <c r="B1971" s="2">
        <v>41791</v>
      </c>
      <c r="C1971">
        <v>1.429999947547913</v>
      </c>
      <c r="D1971">
        <v>79003</v>
      </c>
      <c r="E1971">
        <v>4385.75</v>
      </c>
      <c r="F1971" s="20">
        <f t="shared" si="104"/>
        <v>7.9384609064950179E-2</v>
      </c>
      <c r="G1971">
        <v>629.02398681640625</v>
      </c>
      <c r="H1971">
        <v>49.934799194335938</v>
      </c>
      <c r="I1971" s="19">
        <f t="shared" si="105"/>
        <v>2758741.9501800537</v>
      </c>
      <c r="K1971" s="70">
        <f t="shared" si="106"/>
        <v>-1</v>
      </c>
      <c r="L1971" s="3">
        <f>IF(AND(O1971&gt;0,O1971&lt;366),+'PL2'!$N$3+1,IF(AND(O1971&gt;365,O1971&lt;731),+'PL2'!$O$3+1,IF(AND(O1971&gt;730,O1971&lt;1096),+'PL2'!$P$3+1,IF(AND(O1971&gt;1095,O1971&lt;1461),+'PL2'!$Q$3+1,IF(AND(O1971&gt;1460,O1971&lt;3000),+'PL2'!$R$3+1,0)))))</f>
        <v>0</v>
      </c>
      <c r="M1971" s="3">
        <f>IF(AND(O1971&gt;0,O1971&lt;366),+'PL2'!$N$2+1,IF(AND(O1971&gt;365,O1971&lt;731),+'PL2'!$O$2+1,IF(AND(O1971&gt;730,O1971&lt;1096),+'PL2'!$P$2+1,IF(AND(O1971&gt;1095,O1971&lt;1461),+'PL2'!$Q$2+1,IF(AND(O1971&gt;1460,O1971&lt;1826),+'PL2'!$R$2+1,IF(AND(O1971&gt;1825,O1971&lt;2190),+'PL2'!$S$2+1,0))))))</f>
        <v>0</v>
      </c>
      <c r="N1971" s="70">
        <f t="shared" si="107"/>
        <v>-1</v>
      </c>
      <c r="O1971" s="19" t="str">
        <f>IF(A1971&gt;'PL2'!$C$2+553,IF(A1971='PL2'!$C$2+554,1,O1970+1), "")</f>
        <v/>
      </c>
    </row>
    <row r="1972" spans="1:15" x14ac:dyDescent="0.55000000000000004">
      <c r="A1972">
        <v>1970</v>
      </c>
      <c r="B1972" s="2">
        <v>41792</v>
      </c>
      <c r="C1972">
        <v>1.440000057220459</v>
      </c>
      <c r="D1972">
        <v>93036.3984375</v>
      </c>
      <c r="E1972">
        <v>4836.7001953125</v>
      </c>
      <c r="F1972" s="20">
        <f t="shared" si="104"/>
        <v>7.4861545319674552E-2</v>
      </c>
      <c r="G1972">
        <v>658.7860107421875</v>
      </c>
      <c r="H1972">
        <v>49.317699432373047</v>
      </c>
      <c r="I1972" s="19">
        <f t="shared" si="105"/>
        <v>3186350.426825881</v>
      </c>
      <c r="K1972" s="70">
        <f t="shared" si="106"/>
        <v>-1</v>
      </c>
      <c r="L1972" s="3">
        <f>IF(AND(O1972&gt;0,O1972&lt;366),+'PL2'!$N$3+1,IF(AND(O1972&gt;365,O1972&lt;731),+'PL2'!$O$3+1,IF(AND(O1972&gt;730,O1972&lt;1096),+'PL2'!$P$3+1,IF(AND(O1972&gt;1095,O1972&lt;1461),+'PL2'!$Q$3+1,IF(AND(O1972&gt;1460,O1972&lt;3000),+'PL2'!$R$3+1,0)))))</f>
        <v>0</v>
      </c>
      <c r="M1972" s="3">
        <f>IF(AND(O1972&gt;0,O1972&lt;366),+'PL2'!$N$2+1,IF(AND(O1972&gt;365,O1972&lt;731),+'PL2'!$O$2+1,IF(AND(O1972&gt;730,O1972&lt;1096),+'PL2'!$P$2+1,IF(AND(O1972&gt;1095,O1972&lt;1461),+'PL2'!$Q$2+1,IF(AND(O1972&gt;1460,O1972&lt;1826),+'PL2'!$R$2+1,IF(AND(O1972&gt;1825,O1972&lt;2190),+'PL2'!$S$2+1,0))))))</f>
        <v>0</v>
      </c>
      <c r="N1972" s="70">
        <f t="shared" si="107"/>
        <v>-1</v>
      </c>
      <c r="O1972" s="19" t="str">
        <f>IF(A1972&gt;'PL2'!$C$2+553,IF(A1972='PL2'!$C$2+554,1,O1971+1), "")</f>
        <v/>
      </c>
    </row>
    <row r="1973" spans="1:15" x14ac:dyDescent="0.55000000000000004">
      <c r="A1973">
        <v>1971</v>
      </c>
      <c r="B1973" s="2">
        <v>41793</v>
      </c>
      <c r="C1973">
        <v>1.450000047683716</v>
      </c>
      <c r="D1973">
        <v>93036.3984375</v>
      </c>
      <c r="E1973">
        <v>4463.43994140625</v>
      </c>
      <c r="F1973" s="20">
        <f t="shared" si="104"/>
        <v>6.9564044143650056E-2</v>
      </c>
      <c r="G1973">
        <v>665.72998046875</v>
      </c>
      <c r="H1973">
        <v>46.310901641845703</v>
      </c>
      <c r="I1973" s="19">
        <f t="shared" si="105"/>
        <v>2971445.7850158215</v>
      </c>
      <c r="K1973" s="70">
        <f t="shared" si="106"/>
        <v>-1</v>
      </c>
      <c r="L1973" s="3">
        <f>IF(AND(O1973&gt;0,O1973&lt;366),+'PL2'!$N$3+1,IF(AND(O1973&gt;365,O1973&lt;731),+'PL2'!$O$3+1,IF(AND(O1973&gt;730,O1973&lt;1096),+'PL2'!$P$3+1,IF(AND(O1973&gt;1095,O1973&lt;1461),+'PL2'!$Q$3+1,IF(AND(O1973&gt;1460,O1973&lt;3000),+'PL2'!$R$3+1,0)))))</f>
        <v>0</v>
      </c>
      <c r="M1973" s="3">
        <f>IF(AND(O1973&gt;0,O1973&lt;366),+'PL2'!$N$2+1,IF(AND(O1973&gt;365,O1973&lt;731),+'PL2'!$O$2+1,IF(AND(O1973&gt;730,O1973&lt;1096),+'PL2'!$P$2+1,IF(AND(O1973&gt;1095,O1973&lt;1461),+'PL2'!$Q$2+1,IF(AND(O1973&gt;1460,O1973&lt;1826),+'PL2'!$R$2+1,IF(AND(O1973&gt;1825,O1973&lt;2190),+'PL2'!$S$2+1,0))))))</f>
        <v>0</v>
      </c>
      <c r="N1973" s="70">
        <f t="shared" si="107"/>
        <v>-1</v>
      </c>
      <c r="O1973" s="19" t="str">
        <f>IF(A1973&gt;'PL2'!$C$2+553,IF(A1973='PL2'!$C$2+554,1,O1972+1), "")</f>
        <v/>
      </c>
    </row>
    <row r="1974" spans="1:15" x14ac:dyDescent="0.55000000000000004">
      <c r="A1974">
        <v>1972</v>
      </c>
      <c r="B1974" s="2">
        <v>41794</v>
      </c>
      <c r="C1974">
        <v>1.4600000381469731</v>
      </c>
      <c r="D1974">
        <v>95115.5</v>
      </c>
      <c r="E1974">
        <v>4537.009765625</v>
      </c>
      <c r="F1974" s="20">
        <f t="shared" si="104"/>
        <v>6.9642008199354358E-2</v>
      </c>
      <c r="G1974">
        <v>636.78399658203125</v>
      </c>
      <c r="H1974">
        <v>44.346900939941413</v>
      </c>
      <c r="I1974" s="19">
        <f t="shared" si="105"/>
        <v>2889095.2110863924</v>
      </c>
      <c r="K1974" s="70">
        <f t="shared" si="106"/>
        <v>-1</v>
      </c>
      <c r="L1974" s="3">
        <f>IF(AND(O1974&gt;0,O1974&lt;366),+'PL2'!$N$3+1,IF(AND(O1974&gt;365,O1974&lt;731),+'PL2'!$O$3+1,IF(AND(O1974&gt;730,O1974&lt;1096),+'PL2'!$P$3+1,IF(AND(O1974&gt;1095,O1974&lt;1461),+'PL2'!$Q$3+1,IF(AND(O1974&gt;1460,O1974&lt;3000),+'PL2'!$R$3+1,0)))))</f>
        <v>0</v>
      </c>
      <c r="M1974" s="3">
        <f>IF(AND(O1974&gt;0,O1974&lt;366),+'PL2'!$N$2+1,IF(AND(O1974&gt;365,O1974&lt;731),+'PL2'!$O$2+1,IF(AND(O1974&gt;730,O1974&lt;1096),+'PL2'!$P$2+1,IF(AND(O1974&gt;1095,O1974&lt;1461),+'PL2'!$Q$2+1,IF(AND(O1974&gt;1460,O1974&lt;1826),+'PL2'!$R$2+1,IF(AND(O1974&gt;1825,O1974&lt;2190),+'PL2'!$S$2+1,0))))))</f>
        <v>0</v>
      </c>
      <c r="N1974" s="70">
        <f t="shared" si="107"/>
        <v>-1</v>
      </c>
      <c r="O1974" s="19" t="str">
        <f>IF(A1974&gt;'PL2'!$C$2+553,IF(A1974='PL2'!$C$2+554,1,O1973+1), "")</f>
        <v/>
      </c>
    </row>
    <row r="1975" spans="1:15" x14ac:dyDescent="0.55000000000000004">
      <c r="A1975">
        <v>1973</v>
      </c>
      <c r="B1975" s="2">
        <v>41795</v>
      </c>
      <c r="C1975">
        <v>1.470000028610229</v>
      </c>
      <c r="D1975">
        <v>95115.5</v>
      </c>
      <c r="E1975">
        <v>3812.35009765625</v>
      </c>
      <c r="F1975" s="20">
        <f t="shared" si="104"/>
        <v>5.8919468989038562E-2</v>
      </c>
      <c r="G1975">
        <v>656.05999755859375</v>
      </c>
      <c r="H1975">
        <v>38.654701232910163</v>
      </c>
      <c r="I1975" s="19">
        <f t="shared" si="105"/>
        <v>2501130.395760864</v>
      </c>
      <c r="K1975" s="70">
        <f t="shared" si="106"/>
        <v>-1</v>
      </c>
      <c r="L1975" s="3">
        <f>IF(AND(O1975&gt;0,O1975&lt;366),+'PL2'!$N$3+1,IF(AND(O1975&gt;365,O1975&lt;731),+'PL2'!$O$3+1,IF(AND(O1975&gt;730,O1975&lt;1096),+'PL2'!$P$3+1,IF(AND(O1975&gt;1095,O1975&lt;1461),+'PL2'!$Q$3+1,IF(AND(O1975&gt;1460,O1975&lt;3000),+'PL2'!$R$3+1,0)))))</f>
        <v>0</v>
      </c>
      <c r="M1975" s="3">
        <f>IF(AND(O1975&gt;0,O1975&lt;366),+'PL2'!$N$2+1,IF(AND(O1975&gt;365,O1975&lt;731),+'PL2'!$O$2+1,IF(AND(O1975&gt;730,O1975&lt;1096),+'PL2'!$P$2+1,IF(AND(O1975&gt;1095,O1975&lt;1461),+'PL2'!$Q$2+1,IF(AND(O1975&gt;1460,O1975&lt;1826),+'PL2'!$R$2+1,IF(AND(O1975&gt;1825,O1975&lt;2190),+'PL2'!$S$2+1,0))))))</f>
        <v>0</v>
      </c>
      <c r="N1975" s="70">
        <f t="shared" si="107"/>
        <v>-1</v>
      </c>
      <c r="O1975" s="19" t="str">
        <f>IF(A1975&gt;'PL2'!$C$2+553,IF(A1975='PL2'!$C$2+554,1,O1974+1), "")</f>
        <v/>
      </c>
    </row>
    <row r="1976" spans="1:15" x14ac:dyDescent="0.55000000000000004">
      <c r="A1976">
        <v>1974</v>
      </c>
      <c r="B1976" s="2">
        <v>41796</v>
      </c>
      <c r="C1976">
        <v>1.4800000190734861</v>
      </c>
      <c r="D1976">
        <v>86494.3984375</v>
      </c>
      <c r="E1976">
        <v>3485.800048828125</v>
      </c>
      <c r="F1976" s="20">
        <f t="shared" si="104"/>
        <v>5.9645297637162191E-2</v>
      </c>
      <c r="G1976">
        <v>645.56500244140625</v>
      </c>
      <c r="H1976">
        <v>38.504901885986328</v>
      </c>
      <c r="I1976" s="19">
        <f t="shared" si="105"/>
        <v>2250310.5170319825</v>
      </c>
      <c r="K1976" s="70">
        <f t="shared" si="106"/>
        <v>-1</v>
      </c>
      <c r="L1976" s="3">
        <f>IF(AND(O1976&gt;0,O1976&lt;366),+'PL2'!$N$3+1,IF(AND(O1976&gt;365,O1976&lt;731),+'PL2'!$O$3+1,IF(AND(O1976&gt;730,O1976&lt;1096),+'PL2'!$P$3+1,IF(AND(O1976&gt;1095,O1976&lt;1461),+'PL2'!$Q$3+1,IF(AND(O1976&gt;1460,O1976&lt;3000),+'PL2'!$R$3+1,0)))))</f>
        <v>0</v>
      </c>
      <c r="M1976" s="3">
        <f>IF(AND(O1976&gt;0,O1976&lt;366),+'PL2'!$N$2+1,IF(AND(O1976&gt;365,O1976&lt;731),+'PL2'!$O$2+1,IF(AND(O1976&gt;730,O1976&lt;1096),+'PL2'!$P$2+1,IF(AND(O1976&gt;1095,O1976&lt;1461),+'PL2'!$Q$2+1,IF(AND(O1976&gt;1460,O1976&lt;1826),+'PL2'!$R$2+1,IF(AND(O1976&gt;1825,O1976&lt;2190),+'PL2'!$S$2+1,0))))))</f>
        <v>0</v>
      </c>
      <c r="N1976" s="70">
        <f t="shared" si="107"/>
        <v>-1</v>
      </c>
      <c r="O1976" s="19" t="str">
        <f>IF(A1976&gt;'PL2'!$C$2+553,IF(A1976='PL2'!$C$2+554,1,O1975+1), "")</f>
        <v/>
      </c>
    </row>
    <row r="1977" spans="1:15" x14ac:dyDescent="0.55000000000000004">
      <c r="A1977">
        <v>1975</v>
      </c>
      <c r="B1977" s="2">
        <v>41797</v>
      </c>
      <c r="C1977">
        <v>1.4900000095367429</v>
      </c>
      <c r="D1977">
        <v>86494.3984375</v>
      </c>
      <c r="E1977">
        <v>3883.780029296875</v>
      </c>
      <c r="F1977" s="20">
        <f t="shared" si="104"/>
        <v>6.6904127726519352E-2</v>
      </c>
      <c r="G1977">
        <v>652.7080078125</v>
      </c>
      <c r="H1977">
        <v>43.668899536132813</v>
      </c>
      <c r="I1977" s="19">
        <f t="shared" si="105"/>
        <v>2534974.3257043362</v>
      </c>
      <c r="K1977" s="70">
        <f t="shared" si="106"/>
        <v>-1</v>
      </c>
      <c r="L1977" s="3">
        <f>IF(AND(O1977&gt;0,O1977&lt;366),+'PL2'!$N$3+1,IF(AND(O1977&gt;365,O1977&lt;731),+'PL2'!$O$3+1,IF(AND(O1977&gt;730,O1977&lt;1096),+'PL2'!$P$3+1,IF(AND(O1977&gt;1095,O1977&lt;1461),+'PL2'!$Q$3+1,IF(AND(O1977&gt;1460,O1977&lt;3000),+'PL2'!$R$3+1,0)))))</f>
        <v>0</v>
      </c>
      <c r="M1977" s="3">
        <f>IF(AND(O1977&gt;0,O1977&lt;366),+'PL2'!$N$2+1,IF(AND(O1977&gt;365,O1977&lt;731),+'PL2'!$O$2+1,IF(AND(O1977&gt;730,O1977&lt;1096),+'PL2'!$P$2+1,IF(AND(O1977&gt;1095,O1977&lt;1461),+'PL2'!$Q$2+1,IF(AND(O1977&gt;1460,O1977&lt;1826),+'PL2'!$R$2+1,IF(AND(O1977&gt;1825,O1977&lt;2190),+'PL2'!$S$2+1,0))))))</f>
        <v>0</v>
      </c>
      <c r="N1977" s="70">
        <f t="shared" si="107"/>
        <v>-1</v>
      </c>
      <c r="O1977" s="19" t="str">
        <f>IF(A1977&gt;'PL2'!$C$2+553,IF(A1977='PL2'!$C$2+554,1,O1976+1), "")</f>
        <v/>
      </c>
    </row>
    <row r="1978" spans="1:15" x14ac:dyDescent="0.55000000000000004">
      <c r="A1978">
        <v>1976</v>
      </c>
      <c r="B1978" s="2">
        <v>41798</v>
      </c>
      <c r="C1978">
        <v>1.5</v>
      </c>
      <c r="D1978">
        <v>87663.203125</v>
      </c>
      <c r="E1978">
        <v>3408.85009765625</v>
      </c>
      <c r="F1978" s="20">
        <f t="shared" si="104"/>
        <v>5.8328636921848448E-2</v>
      </c>
      <c r="G1978">
        <v>653.6400146484375</v>
      </c>
      <c r="H1978">
        <v>38.125900268554688</v>
      </c>
      <c r="I1978" s="19">
        <f t="shared" si="105"/>
        <v>2228160.8277663589</v>
      </c>
      <c r="K1978" s="70">
        <f t="shared" si="106"/>
        <v>-1</v>
      </c>
      <c r="L1978" s="3">
        <f>IF(AND(O1978&gt;0,O1978&lt;366),+'PL2'!$N$3+1,IF(AND(O1978&gt;365,O1978&lt;731),+'PL2'!$O$3+1,IF(AND(O1978&gt;730,O1978&lt;1096),+'PL2'!$P$3+1,IF(AND(O1978&gt;1095,O1978&lt;1461),+'PL2'!$Q$3+1,IF(AND(O1978&gt;1460,O1978&lt;3000),+'PL2'!$R$3+1,0)))))</f>
        <v>0</v>
      </c>
      <c r="M1978" s="3">
        <f>IF(AND(O1978&gt;0,O1978&lt;366),+'PL2'!$N$2+1,IF(AND(O1978&gt;365,O1978&lt;731),+'PL2'!$O$2+1,IF(AND(O1978&gt;730,O1978&lt;1096),+'PL2'!$P$2+1,IF(AND(O1978&gt;1095,O1978&lt;1461),+'PL2'!$Q$2+1,IF(AND(O1978&gt;1460,O1978&lt;1826),+'PL2'!$R$2+1,IF(AND(O1978&gt;1825,O1978&lt;2190),+'PL2'!$S$2+1,0))))))</f>
        <v>0</v>
      </c>
      <c r="N1978" s="70">
        <f t="shared" si="107"/>
        <v>-1</v>
      </c>
      <c r="O1978" s="19" t="str">
        <f>IF(A1978&gt;'PL2'!$C$2+553,IF(A1978='PL2'!$C$2+554,1,O1977+1), "")</f>
        <v/>
      </c>
    </row>
    <row r="1979" spans="1:15" x14ac:dyDescent="0.55000000000000004">
      <c r="A1979">
        <v>1977</v>
      </c>
      <c r="B1979" s="2">
        <v>41799</v>
      </c>
      <c r="C1979">
        <v>1.5099999904632571</v>
      </c>
      <c r="D1979">
        <v>87663.203125</v>
      </c>
      <c r="E1979">
        <v>3911.10009765625</v>
      </c>
      <c r="F1979" s="20">
        <f t="shared" si="104"/>
        <v>6.7368757923899805E-2</v>
      </c>
      <c r="G1979">
        <v>645.34100341796875</v>
      </c>
      <c r="H1979">
        <v>43.475799560546882</v>
      </c>
      <c r="I1979" s="19">
        <f t="shared" si="105"/>
        <v>2523993.2614895999</v>
      </c>
      <c r="K1979" s="70">
        <f t="shared" si="106"/>
        <v>-1</v>
      </c>
      <c r="L1979" s="3">
        <f>IF(AND(O1979&gt;0,O1979&lt;366),+'PL2'!$N$3+1,IF(AND(O1979&gt;365,O1979&lt;731),+'PL2'!$O$3+1,IF(AND(O1979&gt;730,O1979&lt;1096),+'PL2'!$P$3+1,IF(AND(O1979&gt;1095,O1979&lt;1461),+'PL2'!$Q$3+1,IF(AND(O1979&gt;1460,O1979&lt;3000),+'PL2'!$R$3+1,0)))))</f>
        <v>0</v>
      </c>
      <c r="M1979" s="3">
        <f>IF(AND(O1979&gt;0,O1979&lt;366),+'PL2'!$N$2+1,IF(AND(O1979&gt;365,O1979&lt;731),+'PL2'!$O$2+1,IF(AND(O1979&gt;730,O1979&lt;1096),+'PL2'!$P$2+1,IF(AND(O1979&gt;1095,O1979&lt;1461),+'PL2'!$Q$2+1,IF(AND(O1979&gt;1460,O1979&lt;1826),+'PL2'!$R$2+1,IF(AND(O1979&gt;1825,O1979&lt;2190),+'PL2'!$S$2+1,0))))))</f>
        <v>0</v>
      </c>
      <c r="N1979" s="70">
        <f t="shared" si="107"/>
        <v>-1</v>
      </c>
      <c r="O1979" s="19" t="str">
        <f>IF(A1979&gt;'PL2'!$C$2+553,IF(A1979='PL2'!$C$2+554,1,O1978+1), "")</f>
        <v/>
      </c>
    </row>
    <row r="1980" spans="1:15" x14ac:dyDescent="0.55000000000000004">
      <c r="A1980">
        <v>1978</v>
      </c>
      <c r="B1980" s="2">
        <v>41800</v>
      </c>
      <c r="C1980">
        <v>1.5199999809265139</v>
      </c>
      <c r="D1980">
        <v>103443</v>
      </c>
      <c r="E1980">
        <v>4186.64990234375</v>
      </c>
      <c r="F1980" s="20">
        <f t="shared" si="104"/>
        <v>6.1518979261124394E-2</v>
      </c>
      <c r="G1980">
        <v>649.8070068359375</v>
      </c>
      <c r="H1980">
        <v>39.975498199462891</v>
      </c>
      <c r="I1980" s="19">
        <f t="shared" si="105"/>
        <v>2720514.4417119622</v>
      </c>
      <c r="K1980" s="70">
        <f t="shared" si="106"/>
        <v>-1</v>
      </c>
      <c r="L1980" s="3">
        <f>IF(AND(O1980&gt;0,O1980&lt;366),+'PL2'!$N$3+1,IF(AND(O1980&gt;365,O1980&lt;731),+'PL2'!$O$3+1,IF(AND(O1980&gt;730,O1980&lt;1096),+'PL2'!$P$3+1,IF(AND(O1980&gt;1095,O1980&lt;1461),+'PL2'!$Q$3+1,IF(AND(O1980&gt;1460,O1980&lt;3000),+'PL2'!$R$3+1,0)))))</f>
        <v>0</v>
      </c>
      <c r="M1980" s="3">
        <f>IF(AND(O1980&gt;0,O1980&lt;366),+'PL2'!$N$2+1,IF(AND(O1980&gt;365,O1980&lt;731),+'PL2'!$O$2+1,IF(AND(O1980&gt;730,O1980&lt;1096),+'PL2'!$P$2+1,IF(AND(O1980&gt;1095,O1980&lt;1461),+'PL2'!$Q$2+1,IF(AND(O1980&gt;1460,O1980&lt;1826),+'PL2'!$R$2+1,IF(AND(O1980&gt;1825,O1980&lt;2190),+'PL2'!$S$2+1,0))))))</f>
        <v>0</v>
      </c>
      <c r="N1980" s="70">
        <f t="shared" si="107"/>
        <v>-1</v>
      </c>
      <c r="O1980" s="19" t="str">
        <f>IF(A1980&gt;'PL2'!$C$2+553,IF(A1980='PL2'!$C$2+554,1,O1979+1), "")</f>
        <v/>
      </c>
    </row>
    <row r="1981" spans="1:15" x14ac:dyDescent="0.55000000000000004">
      <c r="A1981">
        <v>1979</v>
      </c>
      <c r="B1981" s="2">
        <v>41801</v>
      </c>
      <c r="C1981">
        <v>1.529999971389771</v>
      </c>
      <c r="D1981">
        <v>103443</v>
      </c>
      <c r="E1981">
        <v>3661.27001953125</v>
      </c>
      <c r="F1981" s="20">
        <f t="shared" si="104"/>
        <v>5.4152944376449234E-2</v>
      </c>
      <c r="G1981">
        <v>627.90997314453125</v>
      </c>
      <c r="H1981">
        <v>34.003200531005859</v>
      </c>
      <c r="I1981" s="19">
        <f t="shared" si="105"/>
        <v>2298947.9596387446</v>
      </c>
      <c r="K1981" s="70">
        <f t="shared" si="106"/>
        <v>-1</v>
      </c>
      <c r="L1981" s="3">
        <f>IF(AND(O1981&gt;0,O1981&lt;366),+'PL2'!$N$3+1,IF(AND(O1981&gt;365,O1981&lt;731),+'PL2'!$O$3+1,IF(AND(O1981&gt;730,O1981&lt;1096),+'PL2'!$P$3+1,IF(AND(O1981&gt;1095,O1981&lt;1461),+'PL2'!$Q$3+1,IF(AND(O1981&gt;1460,O1981&lt;3000),+'PL2'!$R$3+1,0)))))</f>
        <v>0</v>
      </c>
      <c r="M1981" s="3">
        <f>IF(AND(O1981&gt;0,O1981&lt;366),+'PL2'!$N$2+1,IF(AND(O1981&gt;365,O1981&lt;731),+'PL2'!$O$2+1,IF(AND(O1981&gt;730,O1981&lt;1096),+'PL2'!$P$2+1,IF(AND(O1981&gt;1095,O1981&lt;1461),+'PL2'!$Q$2+1,IF(AND(O1981&gt;1460,O1981&lt;1826),+'PL2'!$R$2+1,IF(AND(O1981&gt;1825,O1981&lt;2190),+'PL2'!$S$2+1,0))))))</f>
        <v>0</v>
      </c>
      <c r="N1981" s="70">
        <f t="shared" si="107"/>
        <v>-1</v>
      </c>
      <c r="O1981" s="19" t="str">
        <f>IF(A1981&gt;'PL2'!$C$2+553,IF(A1981='PL2'!$C$2+554,1,O1980+1), "")</f>
        <v/>
      </c>
    </row>
    <row r="1982" spans="1:15" x14ac:dyDescent="0.55000000000000004">
      <c r="A1982">
        <v>1980</v>
      </c>
      <c r="B1982" s="2">
        <v>41802</v>
      </c>
      <c r="C1982">
        <v>1.5399999618530269</v>
      </c>
      <c r="D1982">
        <v>90585.296875</v>
      </c>
      <c r="E1982">
        <v>4312.93994140625</v>
      </c>
      <c r="F1982" s="20">
        <f t="shared" si="104"/>
        <v>7.3322355551865281E-2</v>
      </c>
      <c r="G1982">
        <v>581.802978515625</v>
      </c>
      <c r="H1982">
        <v>42.659198760986328</v>
      </c>
      <c r="I1982" s="19">
        <f t="shared" si="105"/>
        <v>2509281.3040691614</v>
      </c>
      <c r="K1982" s="70">
        <f t="shared" si="106"/>
        <v>-1</v>
      </c>
      <c r="L1982" s="3">
        <f>IF(AND(O1982&gt;0,O1982&lt;366),+'PL2'!$N$3+1,IF(AND(O1982&gt;365,O1982&lt;731),+'PL2'!$O$3+1,IF(AND(O1982&gt;730,O1982&lt;1096),+'PL2'!$P$3+1,IF(AND(O1982&gt;1095,O1982&lt;1461),+'PL2'!$Q$3+1,IF(AND(O1982&gt;1460,O1982&lt;3000),+'PL2'!$R$3+1,0)))))</f>
        <v>0</v>
      </c>
      <c r="M1982" s="3">
        <f>IF(AND(O1982&gt;0,O1982&lt;366),+'PL2'!$N$2+1,IF(AND(O1982&gt;365,O1982&lt;731),+'PL2'!$O$2+1,IF(AND(O1982&gt;730,O1982&lt;1096),+'PL2'!$P$2+1,IF(AND(O1982&gt;1095,O1982&lt;1461),+'PL2'!$Q$2+1,IF(AND(O1982&gt;1460,O1982&lt;1826),+'PL2'!$R$2+1,IF(AND(O1982&gt;1825,O1982&lt;2190),+'PL2'!$S$2+1,0))))))</f>
        <v>0</v>
      </c>
      <c r="N1982" s="70">
        <f t="shared" si="107"/>
        <v>-1</v>
      </c>
      <c r="O1982" s="19" t="str">
        <f>IF(A1982&gt;'PL2'!$C$2+553,IF(A1982='PL2'!$C$2+554,1,O1981+1), "")</f>
        <v/>
      </c>
    </row>
    <row r="1983" spans="1:15" x14ac:dyDescent="0.55000000000000004">
      <c r="A1983">
        <v>1981</v>
      </c>
      <c r="B1983" s="2">
        <v>41803</v>
      </c>
      <c r="C1983">
        <v>1.549999952316284</v>
      </c>
      <c r="D1983">
        <v>90585.296875</v>
      </c>
      <c r="E1983">
        <v>4086.550048828125</v>
      </c>
      <c r="F1983" s="20">
        <f t="shared" si="104"/>
        <v>6.9924729501767743E-2</v>
      </c>
      <c r="G1983">
        <v>597.427001953125</v>
      </c>
      <c r="H1983">
        <v>41.774898529052727</v>
      </c>
      <c r="I1983" s="19">
        <f t="shared" si="105"/>
        <v>2441415.3440027833</v>
      </c>
      <c r="K1983" s="70">
        <f t="shared" si="106"/>
        <v>-1</v>
      </c>
      <c r="L1983" s="3">
        <f>IF(AND(O1983&gt;0,O1983&lt;366),+'PL2'!$N$3+1,IF(AND(O1983&gt;365,O1983&lt;731),+'PL2'!$O$3+1,IF(AND(O1983&gt;730,O1983&lt;1096),+'PL2'!$P$3+1,IF(AND(O1983&gt;1095,O1983&lt;1461),+'PL2'!$Q$3+1,IF(AND(O1983&gt;1460,O1983&lt;3000),+'PL2'!$R$3+1,0)))))</f>
        <v>0</v>
      </c>
      <c r="M1983" s="3">
        <f>IF(AND(O1983&gt;0,O1983&lt;366),+'PL2'!$N$2+1,IF(AND(O1983&gt;365,O1983&lt;731),+'PL2'!$O$2+1,IF(AND(O1983&gt;730,O1983&lt;1096),+'PL2'!$P$2+1,IF(AND(O1983&gt;1095,O1983&lt;1461),+'PL2'!$Q$2+1,IF(AND(O1983&gt;1460,O1983&lt;1826),+'PL2'!$R$2+1,IF(AND(O1983&gt;1825,O1983&lt;2190),+'PL2'!$S$2+1,0))))))</f>
        <v>0</v>
      </c>
      <c r="N1983" s="70">
        <f t="shared" si="107"/>
        <v>-1</v>
      </c>
      <c r="O1983" s="19" t="str">
        <f>IF(A1983&gt;'PL2'!$C$2+553,IF(A1983='PL2'!$C$2+554,1,O1982+1), "")</f>
        <v/>
      </c>
    </row>
    <row r="1984" spans="1:15" x14ac:dyDescent="0.55000000000000004">
      <c r="A1984">
        <v>1982</v>
      </c>
      <c r="B1984" s="2">
        <v>41804</v>
      </c>
      <c r="C1984">
        <v>1.559999942779541</v>
      </c>
      <c r="D1984">
        <v>102858</v>
      </c>
      <c r="E1984">
        <v>4459.08984375</v>
      </c>
      <c r="F1984" s="20">
        <f t="shared" si="104"/>
        <v>6.7628963241544965E-2</v>
      </c>
      <c r="G1984">
        <v>571.69000244140625</v>
      </c>
      <c r="H1984">
        <v>38.662799835205078</v>
      </c>
      <c r="I1984" s="19">
        <f t="shared" si="105"/>
        <v>2549217.0836598873</v>
      </c>
      <c r="K1984" s="70">
        <f t="shared" si="106"/>
        <v>-1</v>
      </c>
      <c r="L1984" s="3">
        <f>IF(AND(O1984&gt;0,O1984&lt;366),+'PL2'!$N$3+1,IF(AND(O1984&gt;365,O1984&lt;731),+'PL2'!$O$3+1,IF(AND(O1984&gt;730,O1984&lt;1096),+'PL2'!$P$3+1,IF(AND(O1984&gt;1095,O1984&lt;1461),+'PL2'!$Q$3+1,IF(AND(O1984&gt;1460,O1984&lt;3000),+'PL2'!$R$3+1,0)))))</f>
        <v>0</v>
      </c>
      <c r="M1984" s="3">
        <f>IF(AND(O1984&gt;0,O1984&lt;366),+'PL2'!$N$2+1,IF(AND(O1984&gt;365,O1984&lt;731),+'PL2'!$O$2+1,IF(AND(O1984&gt;730,O1984&lt;1096),+'PL2'!$P$2+1,IF(AND(O1984&gt;1095,O1984&lt;1461),+'PL2'!$Q$2+1,IF(AND(O1984&gt;1460,O1984&lt;1826),+'PL2'!$R$2+1,IF(AND(O1984&gt;1825,O1984&lt;2190),+'PL2'!$S$2+1,0))))))</f>
        <v>0</v>
      </c>
      <c r="N1984" s="70">
        <f t="shared" si="107"/>
        <v>-1</v>
      </c>
      <c r="O1984" s="19" t="str">
        <f>IF(A1984&gt;'PL2'!$C$2+553,IF(A1984='PL2'!$C$2+554,1,O1983+1), "")</f>
        <v/>
      </c>
    </row>
    <row r="1985" spans="1:15" x14ac:dyDescent="0.55000000000000004">
      <c r="A1985">
        <v>1983</v>
      </c>
      <c r="B1985" s="2">
        <v>41805</v>
      </c>
      <c r="C1985">
        <v>1.570000052452087</v>
      </c>
      <c r="D1985">
        <v>102858</v>
      </c>
      <c r="E1985">
        <v>4759.5400390625</v>
      </c>
      <c r="F1985" s="20">
        <f t="shared" si="104"/>
        <v>7.264848734153817E-2</v>
      </c>
      <c r="G1985">
        <v>591.97198486328125</v>
      </c>
      <c r="H1985">
        <v>43.005901336669922</v>
      </c>
      <c r="I1985" s="19">
        <f t="shared" si="105"/>
        <v>2817514.3639600873</v>
      </c>
      <c r="K1985" s="70">
        <f t="shared" si="106"/>
        <v>-1</v>
      </c>
      <c r="L1985" s="3">
        <f>IF(AND(O1985&gt;0,O1985&lt;366),+'PL2'!$N$3+1,IF(AND(O1985&gt;365,O1985&lt;731),+'PL2'!$O$3+1,IF(AND(O1985&gt;730,O1985&lt;1096),+'PL2'!$P$3+1,IF(AND(O1985&gt;1095,O1985&lt;1461),+'PL2'!$Q$3+1,IF(AND(O1985&gt;1460,O1985&lt;3000),+'PL2'!$R$3+1,0)))))</f>
        <v>0</v>
      </c>
      <c r="M1985" s="3">
        <f>IF(AND(O1985&gt;0,O1985&lt;366),+'PL2'!$N$2+1,IF(AND(O1985&gt;365,O1985&lt;731),+'PL2'!$O$2+1,IF(AND(O1985&gt;730,O1985&lt;1096),+'PL2'!$P$2+1,IF(AND(O1985&gt;1095,O1985&lt;1461),+'PL2'!$Q$2+1,IF(AND(O1985&gt;1460,O1985&lt;1826),+'PL2'!$R$2+1,IF(AND(O1985&gt;1825,O1985&lt;2190),+'PL2'!$S$2+1,0))))))</f>
        <v>0</v>
      </c>
      <c r="N1985" s="70">
        <f t="shared" si="107"/>
        <v>-1</v>
      </c>
      <c r="O1985" s="19" t="str">
        <f>IF(A1985&gt;'PL2'!$C$2+553,IF(A1985='PL2'!$C$2+554,1,O1984+1), "")</f>
        <v/>
      </c>
    </row>
    <row r="1986" spans="1:15" x14ac:dyDescent="0.55000000000000004">
      <c r="A1986">
        <v>1984</v>
      </c>
      <c r="B1986" s="2">
        <v>41806</v>
      </c>
      <c r="C1986">
        <v>1.580000042915344</v>
      </c>
      <c r="D1986">
        <v>118638</v>
      </c>
      <c r="E1986">
        <v>4711.990234375</v>
      </c>
      <c r="F1986" s="20">
        <f t="shared" ref="F1986:F2049" si="108">+(C1986/D1986)*E1986</f>
        <v>6.2753458188179012E-2</v>
      </c>
      <c r="G1986">
        <v>588.05999755859375</v>
      </c>
      <c r="H1986">
        <v>36.902801513671882</v>
      </c>
      <c r="I1986" s="19">
        <f t="shared" ref="I1986:I2049" si="109">+E1986*G1986</f>
        <v>2770932.9657226801</v>
      </c>
      <c r="K1986" s="70">
        <f t="shared" si="106"/>
        <v>-1</v>
      </c>
      <c r="L1986" s="3">
        <f>IF(AND(O1986&gt;0,O1986&lt;366),+'PL2'!$N$3+1,IF(AND(O1986&gt;365,O1986&lt;731),+'PL2'!$O$3+1,IF(AND(O1986&gt;730,O1986&lt;1096),+'PL2'!$P$3+1,IF(AND(O1986&gt;1095,O1986&lt;1461),+'PL2'!$Q$3+1,IF(AND(O1986&gt;1460,O1986&lt;3000),+'PL2'!$R$3+1,0)))))</f>
        <v>0</v>
      </c>
      <c r="M1986" s="3">
        <f>IF(AND(O1986&gt;0,O1986&lt;366),+'PL2'!$N$2+1,IF(AND(O1986&gt;365,O1986&lt;731),+'PL2'!$O$2+1,IF(AND(O1986&gt;730,O1986&lt;1096),+'PL2'!$P$2+1,IF(AND(O1986&gt;1095,O1986&lt;1461),+'PL2'!$Q$2+1,IF(AND(O1986&gt;1460,O1986&lt;1826),+'PL2'!$R$2+1,IF(AND(O1986&gt;1825,O1986&lt;2190),+'PL2'!$S$2+1,0))))))</f>
        <v>0</v>
      </c>
      <c r="N1986" s="70">
        <f t="shared" si="107"/>
        <v>-1</v>
      </c>
      <c r="O1986" s="19" t="str">
        <f>IF(A1986&gt;'PL2'!$C$2+553,IF(A1986='PL2'!$C$2+554,1,O1985+1), "")</f>
        <v/>
      </c>
    </row>
    <row r="1987" spans="1:15" x14ac:dyDescent="0.55000000000000004">
      <c r="A1987">
        <v>1985</v>
      </c>
      <c r="B1987" s="2">
        <v>41807</v>
      </c>
      <c r="C1987">
        <v>1.5900000333786011</v>
      </c>
      <c r="D1987">
        <v>118638</v>
      </c>
      <c r="E1987">
        <v>4612.02001953125</v>
      </c>
      <c r="F1987" s="20">
        <f t="shared" si="108"/>
        <v>6.1810819341167784E-2</v>
      </c>
      <c r="G1987">
        <v>607.343017578125</v>
      </c>
      <c r="H1987">
        <v>37.540401458740227</v>
      </c>
      <c r="I1987" s="19">
        <f t="shared" si="109"/>
        <v>2801078.1557928324</v>
      </c>
      <c r="K1987" s="70">
        <f t="shared" si="106"/>
        <v>-1</v>
      </c>
      <c r="L1987" s="3">
        <f>IF(AND(O1987&gt;0,O1987&lt;366),+'PL2'!$N$3+1,IF(AND(O1987&gt;365,O1987&lt;731),+'PL2'!$O$3+1,IF(AND(O1987&gt;730,O1987&lt;1096),+'PL2'!$P$3+1,IF(AND(O1987&gt;1095,O1987&lt;1461),+'PL2'!$Q$3+1,IF(AND(O1987&gt;1460,O1987&lt;3000),+'PL2'!$R$3+1,0)))))</f>
        <v>0</v>
      </c>
      <c r="M1987" s="3">
        <f>IF(AND(O1987&gt;0,O1987&lt;366),+'PL2'!$N$2+1,IF(AND(O1987&gt;365,O1987&lt;731),+'PL2'!$O$2+1,IF(AND(O1987&gt;730,O1987&lt;1096),+'PL2'!$P$2+1,IF(AND(O1987&gt;1095,O1987&lt;1461),+'PL2'!$Q$2+1,IF(AND(O1987&gt;1460,O1987&lt;1826),+'PL2'!$R$2+1,IF(AND(O1987&gt;1825,O1987&lt;2190),+'PL2'!$S$2+1,0))))))</f>
        <v>0</v>
      </c>
      <c r="N1987" s="70">
        <f t="shared" si="107"/>
        <v>-1</v>
      </c>
      <c r="O1987" s="19" t="str">
        <f>IF(A1987&gt;'PL2'!$C$2+553,IF(A1987='PL2'!$C$2+554,1,O1986+1), "")</f>
        <v/>
      </c>
    </row>
    <row r="1988" spans="1:15" x14ac:dyDescent="0.55000000000000004">
      <c r="A1988">
        <v>1986</v>
      </c>
      <c r="B1988" s="2">
        <v>41808</v>
      </c>
      <c r="C1988">
        <v>1.6000000238418579</v>
      </c>
      <c r="D1988">
        <v>113769</v>
      </c>
      <c r="E1988">
        <v>3962.909912109375</v>
      </c>
      <c r="F1988" s="20">
        <f t="shared" si="108"/>
        <v>5.5732721161811521E-2</v>
      </c>
      <c r="G1988">
        <v>604.875</v>
      </c>
      <c r="H1988">
        <v>33.711299896240227</v>
      </c>
      <c r="I1988" s="19">
        <f t="shared" si="109"/>
        <v>2397065.1330871582</v>
      </c>
      <c r="K1988" s="70">
        <f t="shared" si="106"/>
        <v>-1</v>
      </c>
      <c r="L1988" s="3">
        <f>IF(AND(O1988&gt;0,O1988&lt;366),+'PL2'!$N$3+1,IF(AND(O1988&gt;365,O1988&lt;731),+'PL2'!$O$3+1,IF(AND(O1988&gt;730,O1988&lt;1096),+'PL2'!$P$3+1,IF(AND(O1988&gt;1095,O1988&lt;1461),+'PL2'!$Q$3+1,IF(AND(O1988&gt;1460,O1988&lt;3000),+'PL2'!$R$3+1,0)))))</f>
        <v>0</v>
      </c>
      <c r="M1988" s="3">
        <f>IF(AND(O1988&gt;0,O1988&lt;366),+'PL2'!$N$2+1,IF(AND(O1988&gt;365,O1988&lt;731),+'PL2'!$O$2+1,IF(AND(O1988&gt;730,O1988&lt;1096),+'PL2'!$P$2+1,IF(AND(O1988&gt;1095,O1988&lt;1461),+'PL2'!$Q$2+1,IF(AND(O1988&gt;1460,O1988&lt;1826),+'PL2'!$R$2+1,IF(AND(O1988&gt;1825,O1988&lt;2190),+'PL2'!$S$2+1,0))))))</f>
        <v>0</v>
      </c>
      <c r="N1988" s="70">
        <f t="shared" si="107"/>
        <v>-1</v>
      </c>
      <c r="O1988" s="19" t="str">
        <f>IF(A1988&gt;'PL2'!$C$2+553,IF(A1988='PL2'!$C$2+554,1,O1987+1), "")</f>
        <v/>
      </c>
    </row>
    <row r="1989" spans="1:15" x14ac:dyDescent="0.55000000000000004">
      <c r="A1989">
        <v>1987</v>
      </c>
      <c r="B1989" s="2">
        <v>41809</v>
      </c>
      <c r="C1989">
        <v>1.610000014305115</v>
      </c>
      <c r="D1989">
        <v>113769</v>
      </c>
      <c r="E1989">
        <v>4186.72021484375</v>
      </c>
      <c r="F1989" s="20">
        <f t="shared" si="108"/>
        <v>5.9248297917622122E-2</v>
      </c>
      <c r="G1989">
        <v>592.2650146484375</v>
      </c>
      <c r="H1989">
        <v>35.0906982421875</v>
      </c>
      <c r="I1989" s="19">
        <f t="shared" si="109"/>
        <v>2479647.909373343</v>
      </c>
      <c r="K1989" s="70">
        <f t="shared" si="106"/>
        <v>-1</v>
      </c>
      <c r="L1989" s="3">
        <f>IF(AND(O1989&gt;0,O1989&lt;366),+'PL2'!$N$3+1,IF(AND(O1989&gt;365,O1989&lt;731),+'PL2'!$O$3+1,IF(AND(O1989&gt;730,O1989&lt;1096),+'PL2'!$P$3+1,IF(AND(O1989&gt;1095,O1989&lt;1461),+'PL2'!$Q$3+1,IF(AND(O1989&gt;1460,O1989&lt;3000),+'PL2'!$R$3+1,0)))))</f>
        <v>0</v>
      </c>
      <c r="M1989" s="3">
        <f>IF(AND(O1989&gt;0,O1989&lt;366),+'PL2'!$N$2+1,IF(AND(O1989&gt;365,O1989&lt;731),+'PL2'!$O$2+1,IF(AND(O1989&gt;730,O1989&lt;1096),+'PL2'!$P$2+1,IF(AND(O1989&gt;1095,O1989&lt;1461),+'PL2'!$Q$2+1,IF(AND(O1989&gt;1460,O1989&lt;1826),+'PL2'!$R$2+1,IF(AND(O1989&gt;1825,O1989&lt;2190),+'PL2'!$S$2+1,0))))))</f>
        <v>0</v>
      </c>
      <c r="N1989" s="70">
        <f t="shared" si="107"/>
        <v>-1</v>
      </c>
      <c r="O1989" s="19" t="str">
        <f>IF(A1989&gt;'PL2'!$C$2+553,IF(A1989='PL2'!$C$2+554,1,O1988+1), "")</f>
        <v/>
      </c>
    </row>
    <row r="1990" spans="1:15" x14ac:dyDescent="0.55000000000000004">
      <c r="A1990">
        <v>1988</v>
      </c>
      <c r="B1990" s="2">
        <v>41810</v>
      </c>
      <c r="C1990">
        <v>1.620000004768372</v>
      </c>
      <c r="D1990">
        <v>123807</v>
      </c>
      <c r="E1990">
        <v>4660.72021484375</v>
      </c>
      <c r="F1990" s="20">
        <f t="shared" si="108"/>
        <v>6.0984974761289133E-2</v>
      </c>
      <c r="G1990">
        <v>588.52099609375</v>
      </c>
      <c r="H1990">
        <v>35.890899658203118</v>
      </c>
      <c r="I1990" s="19">
        <f t="shared" si="109"/>
        <v>2742931.7033541203</v>
      </c>
      <c r="K1990" s="70">
        <f t="shared" si="106"/>
        <v>-1</v>
      </c>
      <c r="L1990" s="3">
        <f>IF(AND(O1990&gt;0,O1990&lt;366),+'PL2'!$N$3+1,IF(AND(O1990&gt;365,O1990&lt;731),+'PL2'!$O$3+1,IF(AND(O1990&gt;730,O1990&lt;1096),+'PL2'!$P$3+1,IF(AND(O1990&gt;1095,O1990&lt;1461),+'PL2'!$Q$3+1,IF(AND(O1990&gt;1460,O1990&lt;3000),+'PL2'!$R$3+1,0)))))</f>
        <v>0</v>
      </c>
      <c r="M1990" s="3">
        <f>IF(AND(O1990&gt;0,O1990&lt;366),+'PL2'!$N$2+1,IF(AND(O1990&gt;365,O1990&lt;731),+'PL2'!$O$2+1,IF(AND(O1990&gt;730,O1990&lt;1096),+'PL2'!$P$2+1,IF(AND(O1990&gt;1095,O1990&lt;1461),+'PL2'!$Q$2+1,IF(AND(O1990&gt;1460,O1990&lt;1826),+'PL2'!$R$2+1,IF(AND(O1990&gt;1825,O1990&lt;2190),+'PL2'!$S$2+1,0))))))</f>
        <v>0</v>
      </c>
      <c r="N1990" s="70">
        <f t="shared" si="107"/>
        <v>-1</v>
      </c>
      <c r="O1990" s="19" t="str">
        <f>IF(A1990&gt;'PL2'!$C$2+553,IF(A1990='PL2'!$C$2+554,1,O1989+1), "")</f>
        <v/>
      </c>
    </row>
    <row r="1991" spans="1:15" x14ac:dyDescent="0.55000000000000004">
      <c r="A1991">
        <v>1989</v>
      </c>
      <c r="B1991" s="2">
        <v>41811</v>
      </c>
      <c r="C1991">
        <v>1.629999995231628</v>
      </c>
      <c r="D1991">
        <v>123807</v>
      </c>
      <c r="E1991">
        <v>4659.18994140625</v>
      </c>
      <c r="F1991" s="20">
        <f t="shared" si="108"/>
        <v>6.134127781365703E-2</v>
      </c>
      <c r="G1991">
        <v>591.030029296875</v>
      </c>
      <c r="H1991">
        <v>36.254501342773438</v>
      </c>
      <c r="I1991" s="19">
        <f t="shared" si="109"/>
        <v>2753721.1675690413</v>
      </c>
      <c r="K1991" s="70">
        <f t="shared" si="106"/>
        <v>-1</v>
      </c>
      <c r="L1991" s="3">
        <f>IF(AND(O1991&gt;0,O1991&lt;366),+'PL2'!$N$3+1,IF(AND(O1991&gt;365,O1991&lt;731),+'PL2'!$O$3+1,IF(AND(O1991&gt;730,O1991&lt;1096),+'PL2'!$P$3+1,IF(AND(O1991&gt;1095,O1991&lt;1461),+'PL2'!$Q$3+1,IF(AND(O1991&gt;1460,O1991&lt;3000),+'PL2'!$R$3+1,0)))))</f>
        <v>0</v>
      </c>
      <c r="M1991" s="3">
        <f>IF(AND(O1991&gt;0,O1991&lt;366),+'PL2'!$N$2+1,IF(AND(O1991&gt;365,O1991&lt;731),+'PL2'!$O$2+1,IF(AND(O1991&gt;730,O1991&lt;1096),+'PL2'!$P$2+1,IF(AND(O1991&gt;1095,O1991&lt;1461),+'PL2'!$Q$2+1,IF(AND(O1991&gt;1460,O1991&lt;1826),+'PL2'!$R$2+1,IF(AND(O1991&gt;1825,O1991&lt;2190),+'PL2'!$S$2+1,0))))))</f>
        <v>0</v>
      </c>
      <c r="N1991" s="70">
        <f t="shared" si="107"/>
        <v>-1</v>
      </c>
      <c r="O1991" s="19" t="str">
        <f>IF(A1991&gt;'PL2'!$C$2+553,IF(A1991='PL2'!$C$2+554,1,O1990+1), "")</f>
        <v/>
      </c>
    </row>
    <row r="1992" spans="1:15" x14ac:dyDescent="0.55000000000000004">
      <c r="A1992">
        <v>1990</v>
      </c>
      <c r="B1992" s="2">
        <v>41812</v>
      </c>
      <c r="C1992">
        <v>1.639999985694885</v>
      </c>
      <c r="D1992">
        <v>129161</v>
      </c>
      <c r="E1992">
        <v>4509.02001953125</v>
      </c>
      <c r="F1992" s="20">
        <f t="shared" si="108"/>
        <v>5.7252520246275578E-2</v>
      </c>
      <c r="G1992">
        <v>598.87701416015625</v>
      </c>
      <c r="H1992">
        <v>34.287200927734382</v>
      </c>
      <c r="I1992" s="19">
        <f t="shared" si="109"/>
        <v>2700348.4460852444</v>
      </c>
      <c r="K1992" s="70">
        <f t="shared" si="106"/>
        <v>-1</v>
      </c>
      <c r="L1992" s="3">
        <f>IF(AND(O1992&gt;0,O1992&lt;366),+'PL2'!$N$3+1,IF(AND(O1992&gt;365,O1992&lt;731),+'PL2'!$O$3+1,IF(AND(O1992&gt;730,O1992&lt;1096),+'PL2'!$P$3+1,IF(AND(O1992&gt;1095,O1992&lt;1461),+'PL2'!$Q$3+1,IF(AND(O1992&gt;1460,O1992&lt;3000),+'PL2'!$R$3+1,0)))))</f>
        <v>0</v>
      </c>
      <c r="M1992" s="3">
        <f>IF(AND(O1992&gt;0,O1992&lt;366),+'PL2'!$N$2+1,IF(AND(O1992&gt;365,O1992&lt;731),+'PL2'!$O$2+1,IF(AND(O1992&gt;730,O1992&lt;1096),+'PL2'!$P$2+1,IF(AND(O1992&gt;1095,O1992&lt;1461),+'PL2'!$Q$2+1,IF(AND(O1992&gt;1460,O1992&lt;1826),+'PL2'!$R$2+1,IF(AND(O1992&gt;1825,O1992&lt;2190),+'PL2'!$S$2+1,0))))))</f>
        <v>0</v>
      </c>
      <c r="N1992" s="70">
        <f t="shared" si="107"/>
        <v>-1</v>
      </c>
      <c r="O1992" s="19" t="str">
        <f>IF(A1992&gt;'PL2'!$C$2+553,IF(A1992='PL2'!$C$2+554,1,O1991+1), "")</f>
        <v/>
      </c>
    </row>
    <row r="1993" spans="1:15" x14ac:dyDescent="0.55000000000000004">
      <c r="A1993">
        <v>1991</v>
      </c>
      <c r="B1993" s="2">
        <v>41813</v>
      </c>
      <c r="C1993">
        <v>1.6499999761581421</v>
      </c>
      <c r="D1993">
        <v>129161</v>
      </c>
      <c r="E1993">
        <v>4411.2998046875</v>
      </c>
      <c r="F1993" s="20">
        <f t="shared" si="108"/>
        <v>5.6353268963238064E-2</v>
      </c>
      <c r="G1993">
        <v>587.46002197265625</v>
      </c>
      <c r="H1993">
        <v>33.105300903320313</v>
      </c>
      <c r="I1993" s="19">
        <f t="shared" si="109"/>
        <v>2591462.280189693</v>
      </c>
      <c r="K1993" s="70">
        <f t="shared" si="106"/>
        <v>-1</v>
      </c>
      <c r="L1993" s="3">
        <f>IF(AND(O1993&gt;0,O1993&lt;366),+'PL2'!$N$3+1,IF(AND(O1993&gt;365,O1993&lt;731),+'PL2'!$O$3+1,IF(AND(O1993&gt;730,O1993&lt;1096),+'PL2'!$P$3+1,IF(AND(O1993&gt;1095,O1993&lt;1461),+'PL2'!$Q$3+1,IF(AND(O1993&gt;1460,O1993&lt;3000),+'PL2'!$R$3+1,0)))))</f>
        <v>0</v>
      </c>
      <c r="M1993" s="3">
        <f>IF(AND(O1993&gt;0,O1993&lt;366),+'PL2'!$N$2+1,IF(AND(O1993&gt;365,O1993&lt;731),+'PL2'!$O$2+1,IF(AND(O1993&gt;730,O1993&lt;1096),+'PL2'!$P$2+1,IF(AND(O1993&gt;1095,O1993&lt;1461),+'PL2'!$Q$2+1,IF(AND(O1993&gt;1460,O1993&lt;1826),+'PL2'!$R$2+1,IF(AND(O1993&gt;1825,O1993&lt;2190),+'PL2'!$S$2+1,0))))))</f>
        <v>0</v>
      </c>
      <c r="N1993" s="70">
        <f t="shared" si="107"/>
        <v>-1</v>
      </c>
      <c r="O1993" s="19" t="str">
        <f>IF(A1993&gt;'PL2'!$C$2+553,IF(A1993='PL2'!$C$2+554,1,O1992+1), "")</f>
        <v/>
      </c>
    </row>
    <row r="1994" spans="1:15" x14ac:dyDescent="0.55000000000000004">
      <c r="A1994">
        <v>1992</v>
      </c>
      <c r="B1994" s="2">
        <v>41814</v>
      </c>
      <c r="C1994">
        <v>1.6599999666213989</v>
      </c>
      <c r="D1994">
        <v>132507</v>
      </c>
      <c r="E1994">
        <v>4711.06005859375</v>
      </c>
      <c r="F1994" s="20">
        <f t="shared" si="108"/>
        <v>5.9018463477529717E-2</v>
      </c>
      <c r="G1994">
        <v>575.0670166015625</v>
      </c>
      <c r="H1994">
        <v>33.939601898193359</v>
      </c>
      <c r="I1994" s="19">
        <f t="shared" si="109"/>
        <v>2709175.25292629</v>
      </c>
      <c r="K1994" s="70">
        <f t="shared" si="106"/>
        <v>-1</v>
      </c>
      <c r="L1994" s="3">
        <f>IF(AND(O1994&gt;0,O1994&lt;366),+'PL2'!$N$3+1,IF(AND(O1994&gt;365,O1994&lt;731),+'PL2'!$O$3+1,IF(AND(O1994&gt;730,O1994&lt;1096),+'PL2'!$P$3+1,IF(AND(O1994&gt;1095,O1994&lt;1461),+'PL2'!$Q$3+1,IF(AND(O1994&gt;1460,O1994&lt;3000),+'PL2'!$R$3+1,0)))))</f>
        <v>0</v>
      </c>
      <c r="M1994" s="3">
        <f>IF(AND(O1994&gt;0,O1994&lt;366),+'PL2'!$N$2+1,IF(AND(O1994&gt;365,O1994&lt;731),+'PL2'!$O$2+1,IF(AND(O1994&gt;730,O1994&lt;1096),+'PL2'!$P$2+1,IF(AND(O1994&gt;1095,O1994&lt;1461),+'PL2'!$Q$2+1,IF(AND(O1994&gt;1460,O1994&lt;1826),+'PL2'!$R$2+1,IF(AND(O1994&gt;1825,O1994&lt;2190),+'PL2'!$S$2+1,0))))))</f>
        <v>0</v>
      </c>
      <c r="N1994" s="70">
        <f t="shared" si="107"/>
        <v>-1</v>
      </c>
      <c r="O1994" s="19" t="str">
        <f>IF(A1994&gt;'PL2'!$C$2+553,IF(A1994='PL2'!$C$2+554,1,O1993+1), "")</f>
        <v/>
      </c>
    </row>
    <row r="1995" spans="1:15" x14ac:dyDescent="0.55000000000000004">
      <c r="A1995">
        <v>1993</v>
      </c>
      <c r="B1995" s="2">
        <v>41815</v>
      </c>
      <c r="C1995">
        <v>1.669999957084656</v>
      </c>
      <c r="D1995">
        <v>132507</v>
      </c>
      <c r="E1995">
        <v>4687.35986328125</v>
      </c>
      <c r="F1995" s="20">
        <f t="shared" si="108"/>
        <v>5.9075299950342448E-2</v>
      </c>
      <c r="G1995">
        <v>562.1259765625</v>
      </c>
      <c r="H1995">
        <v>33.207801818847663</v>
      </c>
      <c r="I1995" s="19">
        <f t="shared" si="109"/>
        <v>2634886.7406468391</v>
      </c>
      <c r="K1995" s="70">
        <f t="shared" si="106"/>
        <v>-1</v>
      </c>
      <c r="L1995" s="3">
        <f>IF(AND(O1995&gt;0,O1995&lt;366),+'PL2'!$N$3+1,IF(AND(O1995&gt;365,O1995&lt;731),+'PL2'!$O$3+1,IF(AND(O1995&gt;730,O1995&lt;1096),+'PL2'!$P$3+1,IF(AND(O1995&gt;1095,O1995&lt;1461),+'PL2'!$Q$3+1,IF(AND(O1995&gt;1460,O1995&lt;3000),+'PL2'!$R$3+1,0)))))</f>
        <v>0</v>
      </c>
      <c r="M1995" s="3">
        <f>IF(AND(O1995&gt;0,O1995&lt;366),+'PL2'!$N$2+1,IF(AND(O1995&gt;365,O1995&lt;731),+'PL2'!$O$2+1,IF(AND(O1995&gt;730,O1995&lt;1096),+'PL2'!$P$2+1,IF(AND(O1995&gt;1095,O1995&lt;1461),+'PL2'!$Q$2+1,IF(AND(O1995&gt;1460,O1995&lt;1826),+'PL2'!$R$2+1,IF(AND(O1995&gt;1825,O1995&lt;2190),+'PL2'!$S$2+1,0))))))</f>
        <v>0</v>
      </c>
      <c r="N1995" s="70">
        <f t="shared" si="107"/>
        <v>-1</v>
      </c>
      <c r="O1995" s="19" t="str">
        <f>IF(A1995&gt;'PL2'!$C$2+553,IF(A1995='PL2'!$C$2+554,1,O1994+1), "")</f>
        <v/>
      </c>
    </row>
    <row r="1996" spans="1:15" x14ac:dyDescent="0.55000000000000004">
      <c r="A1996">
        <v>1994</v>
      </c>
      <c r="B1996" s="2">
        <v>41816</v>
      </c>
      <c r="C1996">
        <v>1.679999947547913</v>
      </c>
      <c r="D1996">
        <v>114438</v>
      </c>
      <c r="E1996">
        <v>4285.1298828125</v>
      </c>
      <c r="F1996" s="20">
        <f t="shared" si="108"/>
        <v>6.2907582956369348E-2</v>
      </c>
      <c r="G1996">
        <v>579.38397216796875</v>
      </c>
      <c r="H1996">
        <v>36.447700500488281</v>
      </c>
      <c r="I1996" s="19">
        <f t="shared" si="109"/>
        <v>2482735.5727595687</v>
      </c>
      <c r="K1996" s="70">
        <f t="shared" si="106"/>
        <v>-1</v>
      </c>
      <c r="L1996" s="3">
        <f>IF(AND(O1996&gt;0,O1996&lt;366),+'PL2'!$N$3+1,IF(AND(O1996&gt;365,O1996&lt;731),+'PL2'!$O$3+1,IF(AND(O1996&gt;730,O1996&lt;1096),+'PL2'!$P$3+1,IF(AND(O1996&gt;1095,O1996&lt;1461),+'PL2'!$Q$3+1,IF(AND(O1996&gt;1460,O1996&lt;3000),+'PL2'!$R$3+1,0)))))</f>
        <v>0</v>
      </c>
      <c r="M1996" s="3">
        <f>IF(AND(O1996&gt;0,O1996&lt;366),+'PL2'!$N$2+1,IF(AND(O1996&gt;365,O1996&lt;731),+'PL2'!$O$2+1,IF(AND(O1996&gt;730,O1996&lt;1096),+'PL2'!$P$2+1,IF(AND(O1996&gt;1095,O1996&lt;1461),+'PL2'!$Q$2+1,IF(AND(O1996&gt;1460,O1996&lt;1826),+'PL2'!$R$2+1,IF(AND(O1996&gt;1825,O1996&lt;2190),+'PL2'!$S$2+1,0))))))</f>
        <v>0</v>
      </c>
      <c r="N1996" s="70">
        <f t="shared" si="107"/>
        <v>-1</v>
      </c>
      <c r="O1996" s="19" t="str">
        <f>IF(A1996&gt;'PL2'!$C$2+553,IF(A1996='PL2'!$C$2+554,1,O1995+1), "")</f>
        <v/>
      </c>
    </row>
    <row r="1997" spans="1:15" x14ac:dyDescent="0.55000000000000004">
      <c r="A1997">
        <v>1995</v>
      </c>
      <c r="B1997" s="2">
        <v>41817</v>
      </c>
      <c r="C1997">
        <v>1.690000057220459</v>
      </c>
      <c r="D1997">
        <v>114438</v>
      </c>
      <c r="E1997">
        <v>4935.7001953125</v>
      </c>
      <c r="F1997" s="20">
        <f t="shared" si="108"/>
        <v>7.2889543792281894E-2</v>
      </c>
      <c r="G1997">
        <v>600.864990234375</v>
      </c>
      <c r="H1997">
        <v>43.796798706054688</v>
      </c>
      <c r="I1997" s="19">
        <f t="shared" si="109"/>
        <v>2965689.4496562481</v>
      </c>
      <c r="K1997" s="70">
        <f t="shared" si="106"/>
        <v>-1</v>
      </c>
      <c r="L1997" s="3">
        <f>IF(AND(O1997&gt;0,O1997&lt;366),+'PL2'!$N$3+1,IF(AND(O1997&gt;365,O1997&lt;731),+'PL2'!$O$3+1,IF(AND(O1997&gt;730,O1997&lt;1096),+'PL2'!$P$3+1,IF(AND(O1997&gt;1095,O1997&lt;1461),+'PL2'!$Q$3+1,IF(AND(O1997&gt;1460,O1997&lt;3000),+'PL2'!$R$3+1,0)))))</f>
        <v>0</v>
      </c>
      <c r="M1997" s="3">
        <f>IF(AND(O1997&gt;0,O1997&lt;366),+'PL2'!$N$2+1,IF(AND(O1997&gt;365,O1997&lt;731),+'PL2'!$O$2+1,IF(AND(O1997&gt;730,O1997&lt;1096),+'PL2'!$P$2+1,IF(AND(O1997&gt;1095,O1997&lt;1461),+'PL2'!$Q$2+1,IF(AND(O1997&gt;1460,O1997&lt;1826),+'PL2'!$R$2+1,IF(AND(O1997&gt;1825,O1997&lt;2190),+'PL2'!$S$2+1,0))))))</f>
        <v>0</v>
      </c>
      <c r="N1997" s="70">
        <f t="shared" si="107"/>
        <v>-1</v>
      </c>
      <c r="O1997" s="19" t="str">
        <f>IF(A1997&gt;'PL2'!$C$2+553,IF(A1997='PL2'!$C$2+554,1,O1996+1), "")</f>
        <v/>
      </c>
    </row>
    <row r="1998" spans="1:15" x14ac:dyDescent="0.55000000000000004">
      <c r="A1998">
        <v>1996</v>
      </c>
      <c r="B1998" s="2">
        <v>41818</v>
      </c>
      <c r="C1998">
        <v>1.700000047683716</v>
      </c>
      <c r="D1998">
        <v>125146</v>
      </c>
      <c r="E1998">
        <v>4559.259765625</v>
      </c>
      <c r="F1998" s="20">
        <f t="shared" si="108"/>
        <v>6.1933596111461396E-2</v>
      </c>
      <c r="G1998">
        <v>591.9940185546875</v>
      </c>
      <c r="H1998">
        <v>36.664299011230469</v>
      </c>
      <c r="I1998" s="19">
        <f t="shared" si="109"/>
        <v>2699054.5102870464</v>
      </c>
      <c r="K1998" s="70">
        <f t="shared" si="106"/>
        <v>-1</v>
      </c>
      <c r="L1998" s="3">
        <f>IF(AND(O1998&gt;0,O1998&lt;366),+'PL2'!$N$3+1,IF(AND(O1998&gt;365,O1998&lt;731),+'PL2'!$O$3+1,IF(AND(O1998&gt;730,O1998&lt;1096),+'PL2'!$P$3+1,IF(AND(O1998&gt;1095,O1998&lt;1461),+'PL2'!$Q$3+1,IF(AND(O1998&gt;1460,O1998&lt;3000),+'PL2'!$R$3+1,0)))))</f>
        <v>0</v>
      </c>
      <c r="M1998" s="3">
        <f>IF(AND(O1998&gt;0,O1998&lt;366),+'PL2'!$N$2+1,IF(AND(O1998&gt;365,O1998&lt;731),+'PL2'!$O$2+1,IF(AND(O1998&gt;730,O1998&lt;1096),+'PL2'!$P$2+1,IF(AND(O1998&gt;1095,O1998&lt;1461),+'PL2'!$Q$2+1,IF(AND(O1998&gt;1460,O1998&lt;1826),+'PL2'!$R$2+1,IF(AND(O1998&gt;1825,O1998&lt;2190),+'PL2'!$S$2+1,0))))))</f>
        <v>0</v>
      </c>
      <c r="N1998" s="70">
        <f t="shared" si="107"/>
        <v>-1</v>
      </c>
      <c r="O1998" s="19" t="str">
        <f>IF(A1998&gt;'PL2'!$C$2+553,IF(A1998='PL2'!$C$2+554,1,O1997+1), "")</f>
        <v/>
      </c>
    </row>
    <row r="1999" spans="1:15" x14ac:dyDescent="0.55000000000000004">
      <c r="A1999">
        <v>1997</v>
      </c>
      <c r="B1999" s="2">
        <v>41819</v>
      </c>
      <c r="C1999">
        <v>1.7100000381469731</v>
      </c>
      <c r="D1999">
        <v>125146</v>
      </c>
      <c r="E1999">
        <v>3933.719970703125</v>
      </c>
      <c r="F1999" s="20">
        <f t="shared" si="108"/>
        <v>5.3750509804243472E-2</v>
      </c>
      <c r="G1999">
        <v>598.60302734375</v>
      </c>
      <c r="H1999">
        <v>32.175201416015618</v>
      </c>
      <c r="I1999" s="19">
        <f t="shared" si="109"/>
        <v>2354736.6831854582</v>
      </c>
      <c r="K1999" s="70">
        <f t="shared" si="106"/>
        <v>-1</v>
      </c>
      <c r="L1999" s="3">
        <f>IF(AND(O1999&gt;0,O1999&lt;366),+'PL2'!$N$3+1,IF(AND(O1999&gt;365,O1999&lt;731),+'PL2'!$O$3+1,IF(AND(O1999&gt;730,O1999&lt;1096),+'PL2'!$P$3+1,IF(AND(O1999&gt;1095,O1999&lt;1461),+'PL2'!$Q$3+1,IF(AND(O1999&gt;1460,O1999&lt;3000),+'PL2'!$R$3+1,0)))))</f>
        <v>0</v>
      </c>
      <c r="M1999" s="3">
        <f>IF(AND(O1999&gt;0,O1999&lt;366),+'PL2'!$N$2+1,IF(AND(O1999&gt;365,O1999&lt;731),+'PL2'!$O$2+1,IF(AND(O1999&gt;730,O1999&lt;1096),+'PL2'!$P$2+1,IF(AND(O1999&gt;1095,O1999&lt;1461),+'PL2'!$Q$2+1,IF(AND(O1999&gt;1460,O1999&lt;1826),+'PL2'!$R$2+1,IF(AND(O1999&gt;1825,O1999&lt;2190),+'PL2'!$S$2+1,0))))))</f>
        <v>0</v>
      </c>
      <c r="N1999" s="70">
        <f t="shared" si="107"/>
        <v>-1</v>
      </c>
      <c r="O1999" s="19" t="str">
        <f>IF(A1999&gt;'PL2'!$C$2+553,IF(A1999='PL2'!$C$2+554,1,O1998+1), "")</f>
        <v/>
      </c>
    </row>
    <row r="2000" spans="1:15" x14ac:dyDescent="0.55000000000000004">
      <c r="A2000">
        <v>1998</v>
      </c>
      <c r="B2000" s="2">
        <v>41820</v>
      </c>
      <c r="C2000">
        <v>1.720000028610229</v>
      </c>
      <c r="D2000">
        <v>104506</v>
      </c>
      <c r="E2000">
        <v>3311.889892578125</v>
      </c>
      <c r="F2000" s="20">
        <f t="shared" si="108"/>
        <v>5.4508360381110212E-2</v>
      </c>
      <c r="G2000">
        <v>639.36199951171875</v>
      </c>
      <c r="H2000">
        <v>34.850601196289063</v>
      </c>
      <c r="I2000" s="19">
        <f t="shared" si="109"/>
        <v>2117496.5438814014</v>
      </c>
      <c r="K2000" s="70">
        <f t="shared" si="106"/>
        <v>-1</v>
      </c>
      <c r="L2000" s="3">
        <f>IF(AND(O2000&gt;0,O2000&lt;366),+'PL2'!$N$3+1,IF(AND(O2000&gt;365,O2000&lt;731),+'PL2'!$O$3+1,IF(AND(O2000&gt;730,O2000&lt;1096),+'PL2'!$P$3+1,IF(AND(O2000&gt;1095,O2000&lt;1461),+'PL2'!$Q$3+1,IF(AND(O2000&gt;1460,O2000&lt;3000),+'PL2'!$R$3+1,0)))))</f>
        <v>0</v>
      </c>
      <c r="M2000" s="3">
        <f>IF(AND(O2000&gt;0,O2000&lt;366),+'PL2'!$N$2+1,IF(AND(O2000&gt;365,O2000&lt;731),+'PL2'!$O$2+1,IF(AND(O2000&gt;730,O2000&lt;1096),+'PL2'!$P$2+1,IF(AND(O2000&gt;1095,O2000&lt;1461),+'PL2'!$Q$2+1,IF(AND(O2000&gt;1460,O2000&lt;1826),+'PL2'!$R$2+1,IF(AND(O2000&gt;1825,O2000&lt;2190),+'PL2'!$S$2+1,0))))))</f>
        <v>0</v>
      </c>
      <c r="N2000" s="70">
        <f t="shared" si="107"/>
        <v>-1</v>
      </c>
      <c r="O2000" s="19" t="str">
        <f>IF(A2000&gt;'PL2'!$C$2+553,IF(A2000='PL2'!$C$2+554,1,O1999+1), "")</f>
        <v/>
      </c>
    </row>
    <row r="2001" spans="1:15" x14ac:dyDescent="0.55000000000000004">
      <c r="A2001">
        <v>1999</v>
      </c>
      <c r="B2001" s="2">
        <v>41821</v>
      </c>
      <c r="C2001">
        <v>1.7300000190734861</v>
      </c>
      <c r="D2001">
        <v>104506</v>
      </c>
      <c r="E2001">
        <v>3338.1201171875</v>
      </c>
      <c r="F2001" s="20">
        <f t="shared" si="108"/>
        <v>5.5259486215183458E-2</v>
      </c>
      <c r="G2001">
        <v>635.59100341796875</v>
      </c>
      <c r="H2001">
        <v>35.122398376464837</v>
      </c>
      <c r="I2001" s="19">
        <f t="shared" si="109"/>
        <v>2121679.1148129106</v>
      </c>
      <c r="K2001" s="70">
        <f t="shared" si="106"/>
        <v>-1</v>
      </c>
      <c r="L2001" s="3">
        <f>IF(AND(O2001&gt;0,O2001&lt;366),+'PL2'!$N$3+1,IF(AND(O2001&gt;365,O2001&lt;731),+'PL2'!$O$3+1,IF(AND(O2001&gt;730,O2001&lt;1096),+'PL2'!$P$3+1,IF(AND(O2001&gt;1095,O2001&lt;1461),+'PL2'!$Q$3+1,IF(AND(O2001&gt;1460,O2001&lt;3000),+'PL2'!$R$3+1,0)))))</f>
        <v>0</v>
      </c>
      <c r="M2001" s="3">
        <f>IF(AND(O2001&gt;0,O2001&lt;366),+'PL2'!$N$2+1,IF(AND(O2001&gt;365,O2001&lt;731),+'PL2'!$O$2+1,IF(AND(O2001&gt;730,O2001&lt;1096),+'PL2'!$P$2+1,IF(AND(O2001&gt;1095,O2001&lt;1461),+'PL2'!$Q$2+1,IF(AND(O2001&gt;1460,O2001&lt;1826),+'PL2'!$R$2+1,IF(AND(O2001&gt;1825,O2001&lt;2190),+'PL2'!$S$2+1,0))))))</f>
        <v>0</v>
      </c>
      <c r="N2001" s="70">
        <f t="shared" si="107"/>
        <v>-1</v>
      </c>
      <c r="O2001" s="19" t="str">
        <f>IF(A2001&gt;'PL2'!$C$2+553,IF(A2001='PL2'!$C$2+554,1,O2000+1), "")</f>
        <v/>
      </c>
    </row>
    <row r="2002" spans="1:15" x14ac:dyDescent="0.55000000000000004">
      <c r="A2002">
        <v>2000</v>
      </c>
      <c r="B2002" s="2">
        <v>41822</v>
      </c>
      <c r="C2002">
        <v>1.7400000095367429</v>
      </c>
      <c r="D2002">
        <v>116211</v>
      </c>
      <c r="E2002">
        <v>3437.75</v>
      </c>
      <c r="F2002" s="20">
        <f t="shared" si="108"/>
        <v>5.1472623355662869E-2</v>
      </c>
      <c r="G2002">
        <v>647.34002685546875</v>
      </c>
      <c r="H2002">
        <v>33.320301055908203</v>
      </c>
      <c r="I2002" s="19">
        <f t="shared" si="109"/>
        <v>2225393.1773223877</v>
      </c>
      <c r="K2002" s="70">
        <f t="shared" si="106"/>
        <v>-1</v>
      </c>
      <c r="L2002" s="3">
        <f>IF(AND(O2002&gt;0,O2002&lt;366),+'PL2'!$N$3+1,IF(AND(O2002&gt;365,O2002&lt;731),+'PL2'!$O$3+1,IF(AND(O2002&gt;730,O2002&lt;1096),+'PL2'!$P$3+1,IF(AND(O2002&gt;1095,O2002&lt;1461),+'PL2'!$Q$3+1,IF(AND(O2002&gt;1460,O2002&lt;3000),+'PL2'!$R$3+1,0)))))</f>
        <v>0</v>
      </c>
      <c r="M2002" s="3">
        <f>IF(AND(O2002&gt;0,O2002&lt;366),+'PL2'!$N$2+1,IF(AND(O2002&gt;365,O2002&lt;731),+'PL2'!$O$2+1,IF(AND(O2002&gt;730,O2002&lt;1096),+'PL2'!$P$2+1,IF(AND(O2002&gt;1095,O2002&lt;1461),+'PL2'!$Q$2+1,IF(AND(O2002&gt;1460,O2002&lt;1826),+'PL2'!$R$2+1,IF(AND(O2002&gt;1825,O2002&lt;2190),+'PL2'!$S$2+1,0))))))</f>
        <v>0</v>
      </c>
      <c r="N2002" s="70">
        <f t="shared" si="107"/>
        <v>-1</v>
      </c>
      <c r="O2002" s="19" t="str">
        <f>IF(A2002&gt;'PL2'!$C$2+553,IF(A2002='PL2'!$C$2+554,1,O2001+1), "")</f>
        <v/>
      </c>
    </row>
    <row r="2003" spans="1:15" x14ac:dyDescent="0.55000000000000004">
      <c r="A2003">
        <v>2001</v>
      </c>
      <c r="B2003" s="2">
        <v>41823</v>
      </c>
      <c r="C2003">
        <v>1.75</v>
      </c>
      <c r="D2003">
        <v>116211</v>
      </c>
      <c r="E2003">
        <v>3485.97998046875</v>
      </c>
      <c r="F2003" s="20">
        <f t="shared" si="108"/>
        <v>5.2494729120481816E-2</v>
      </c>
      <c r="G2003">
        <v>640.68798828125</v>
      </c>
      <c r="H2003">
        <v>33.632701873779297</v>
      </c>
      <c r="I2003" s="19">
        <f t="shared" si="109"/>
        <v>2233425.5008752346</v>
      </c>
      <c r="K2003" s="70">
        <f t="shared" si="106"/>
        <v>-1</v>
      </c>
      <c r="L2003" s="3">
        <f>IF(AND(O2003&gt;0,O2003&lt;366),+'PL2'!$N$3+1,IF(AND(O2003&gt;365,O2003&lt;731),+'PL2'!$O$3+1,IF(AND(O2003&gt;730,O2003&lt;1096),+'PL2'!$P$3+1,IF(AND(O2003&gt;1095,O2003&lt;1461),+'PL2'!$Q$3+1,IF(AND(O2003&gt;1460,O2003&lt;3000),+'PL2'!$R$3+1,0)))))</f>
        <v>0</v>
      </c>
      <c r="M2003" s="3">
        <f>IF(AND(O2003&gt;0,O2003&lt;366),+'PL2'!$N$2+1,IF(AND(O2003&gt;365,O2003&lt;731),+'PL2'!$O$2+1,IF(AND(O2003&gt;730,O2003&lt;1096),+'PL2'!$P$2+1,IF(AND(O2003&gt;1095,O2003&lt;1461),+'PL2'!$Q$2+1,IF(AND(O2003&gt;1460,O2003&lt;1826),+'PL2'!$R$2+1,IF(AND(O2003&gt;1825,O2003&lt;2190),+'PL2'!$S$2+1,0))))))</f>
        <v>0</v>
      </c>
      <c r="N2003" s="70">
        <f t="shared" si="107"/>
        <v>-1</v>
      </c>
      <c r="O2003" s="19" t="str">
        <f>IF(A2003&gt;'PL2'!$C$2+553,IF(A2003='PL2'!$C$2+554,1,O2002+1), "")</f>
        <v/>
      </c>
    </row>
    <row r="2004" spans="1:15" x14ac:dyDescent="0.55000000000000004">
      <c r="A2004">
        <v>2002</v>
      </c>
      <c r="B2004" s="2">
        <v>41824</v>
      </c>
      <c r="C2004">
        <v>1.7599999904632571</v>
      </c>
      <c r="D2004">
        <v>133768</v>
      </c>
      <c r="E2004">
        <v>4160.10986328125</v>
      </c>
      <c r="F2004" s="20">
        <f t="shared" si="108"/>
        <v>5.4735013752923729E-2</v>
      </c>
      <c r="G2004">
        <v>626.9580078125</v>
      </c>
      <c r="H2004">
        <v>34.316600799560547</v>
      </c>
      <c r="I2004" s="19">
        <f t="shared" si="109"/>
        <v>2608214.1921639442</v>
      </c>
      <c r="K2004" s="70">
        <f t="shared" si="106"/>
        <v>-1</v>
      </c>
      <c r="L2004" s="3">
        <f>IF(AND(O2004&gt;0,O2004&lt;366),+'PL2'!$N$3+1,IF(AND(O2004&gt;365,O2004&lt;731),+'PL2'!$O$3+1,IF(AND(O2004&gt;730,O2004&lt;1096),+'PL2'!$P$3+1,IF(AND(O2004&gt;1095,O2004&lt;1461),+'PL2'!$Q$3+1,IF(AND(O2004&gt;1460,O2004&lt;3000),+'PL2'!$R$3+1,0)))))</f>
        <v>0</v>
      </c>
      <c r="M2004" s="3">
        <f>IF(AND(O2004&gt;0,O2004&lt;366),+'PL2'!$N$2+1,IF(AND(O2004&gt;365,O2004&lt;731),+'PL2'!$O$2+1,IF(AND(O2004&gt;730,O2004&lt;1096),+'PL2'!$P$2+1,IF(AND(O2004&gt;1095,O2004&lt;1461),+'PL2'!$Q$2+1,IF(AND(O2004&gt;1460,O2004&lt;1826),+'PL2'!$R$2+1,IF(AND(O2004&gt;1825,O2004&lt;2190),+'PL2'!$S$2+1,0))))))</f>
        <v>0</v>
      </c>
      <c r="N2004" s="70">
        <f t="shared" si="107"/>
        <v>-1</v>
      </c>
      <c r="O2004" s="19" t="str">
        <f>IF(A2004&gt;'PL2'!$C$2+553,IF(A2004='PL2'!$C$2+554,1,O2003+1), "")</f>
        <v/>
      </c>
    </row>
    <row r="2005" spans="1:15" x14ac:dyDescent="0.55000000000000004">
      <c r="A2005">
        <v>2003</v>
      </c>
      <c r="B2005" s="2">
        <v>41825</v>
      </c>
      <c r="C2005">
        <v>1.7699999809265139</v>
      </c>
      <c r="D2005">
        <v>133768</v>
      </c>
      <c r="E2005">
        <v>3808.2900390625</v>
      </c>
      <c r="F2005" s="20">
        <f t="shared" si="108"/>
        <v>5.0390775794683762E-2</v>
      </c>
      <c r="G2005">
        <v>628.33099365234375</v>
      </c>
      <c r="H2005">
        <v>31.662099838256839</v>
      </c>
      <c r="I2005" s="19">
        <f t="shared" si="109"/>
        <v>2392866.6643604636</v>
      </c>
      <c r="K2005" s="70">
        <f t="shared" si="106"/>
        <v>-1</v>
      </c>
      <c r="L2005" s="3">
        <f>IF(AND(O2005&gt;0,O2005&lt;366),+'PL2'!$N$3+1,IF(AND(O2005&gt;365,O2005&lt;731),+'PL2'!$O$3+1,IF(AND(O2005&gt;730,O2005&lt;1096),+'PL2'!$P$3+1,IF(AND(O2005&gt;1095,O2005&lt;1461),+'PL2'!$Q$3+1,IF(AND(O2005&gt;1460,O2005&lt;3000),+'PL2'!$R$3+1,0)))))</f>
        <v>0</v>
      </c>
      <c r="M2005" s="3">
        <f>IF(AND(O2005&gt;0,O2005&lt;366),+'PL2'!$N$2+1,IF(AND(O2005&gt;365,O2005&lt;731),+'PL2'!$O$2+1,IF(AND(O2005&gt;730,O2005&lt;1096),+'PL2'!$P$2+1,IF(AND(O2005&gt;1095,O2005&lt;1461),+'PL2'!$Q$2+1,IF(AND(O2005&gt;1460,O2005&lt;1826),+'PL2'!$R$2+1,IF(AND(O2005&gt;1825,O2005&lt;2190),+'PL2'!$S$2+1,0))))))</f>
        <v>0</v>
      </c>
      <c r="N2005" s="70">
        <f t="shared" si="107"/>
        <v>-1</v>
      </c>
      <c r="O2005" s="19" t="str">
        <f>IF(A2005&gt;'PL2'!$C$2+553,IF(A2005='PL2'!$C$2+554,1,O2004+1), "")</f>
        <v/>
      </c>
    </row>
    <row r="2006" spans="1:15" x14ac:dyDescent="0.55000000000000004">
      <c r="A2006">
        <v>2004</v>
      </c>
      <c r="B2006" s="2">
        <v>41826</v>
      </c>
      <c r="C2006">
        <v>1.779999971389771</v>
      </c>
      <c r="D2006">
        <v>124571</v>
      </c>
      <c r="E2006">
        <v>3559.22998046875</v>
      </c>
      <c r="F2006" s="20">
        <f t="shared" si="108"/>
        <v>5.0857978690096332E-2</v>
      </c>
      <c r="G2006">
        <v>631.70599365234375</v>
      </c>
      <c r="H2006">
        <v>32.127300262451172</v>
      </c>
      <c r="I2006" s="19">
        <f t="shared" si="109"/>
        <v>2248386.9114492238</v>
      </c>
      <c r="K2006" s="70">
        <f t="shared" si="106"/>
        <v>-1</v>
      </c>
      <c r="L2006" s="3">
        <f>IF(AND(O2006&gt;0,O2006&lt;366),+'PL2'!$N$3+1,IF(AND(O2006&gt;365,O2006&lt;731),+'PL2'!$O$3+1,IF(AND(O2006&gt;730,O2006&lt;1096),+'PL2'!$P$3+1,IF(AND(O2006&gt;1095,O2006&lt;1461),+'PL2'!$Q$3+1,IF(AND(O2006&gt;1460,O2006&lt;3000),+'PL2'!$R$3+1,0)))))</f>
        <v>0</v>
      </c>
      <c r="M2006" s="3">
        <f>IF(AND(O2006&gt;0,O2006&lt;366),+'PL2'!$N$2+1,IF(AND(O2006&gt;365,O2006&lt;731),+'PL2'!$O$2+1,IF(AND(O2006&gt;730,O2006&lt;1096),+'PL2'!$P$2+1,IF(AND(O2006&gt;1095,O2006&lt;1461),+'PL2'!$Q$2+1,IF(AND(O2006&gt;1460,O2006&lt;1826),+'PL2'!$R$2+1,IF(AND(O2006&gt;1825,O2006&lt;2190),+'PL2'!$S$2+1,0))))))</f>
        <v>0</v>
      </c>
      <c r="N2006" s="70">
        <f t="shared" si="107"/>
        <v>-1</v>
      </c>
      <c r="O2006" s="19" t="str">
        <f>IF(A2006&gt;'PL2'!$C$2+553,IF(A2006='PL2'!$C$2+554,1,O2005+1), "")</f>
        <v/>
      </c>
    </row>
    <row r="2007" spans="1:15" x14ac:dyDescent="0.55000000000000004">
      <c r="A2007">
        <v>2005</v>
      </c>
      <c r="B2007" s="2">
        <v>41827</v>
      </c>
      <c r="C2007">
        <v>1.7899999618530269</v>
      </c>
      <c r="D2007">
        <v>124571</v>
      </c>
      <c r="E2007">
        <v>3761.219970703125</v>
      </c>
      <c r="F2007" s="20">
        <f t="shared" si="108"/>
        <v>5.4046155237410284E-2</v>
      </c>
      <c r="G2007">
        <v>617.99200439453125</v>
      </c>
      <c r="H2007">
        <v>33.400100708007813</v>
      </c>
      <c r="I2007" s="19">
        <f t="shared" si="109"/>
        <v>2324403.8686635643</v>
      </c>
      <c r="K2007" s="70">
        <f t="shared" si="106"/>
        <v>-1</v>
      </c>
      <c r="L2007" s="3">
        <f>IF(AND(O2007&gt;0,O2007&lt;366),+'PL2'!$N$3+1,IF(AND(O2007&gt;365,O2007&lt;731),+'PL2'!$O$3+1,IF(AND(O2007&gt;730,O2007&lt;1096),+'PL2'!$P$3+1,IF(AND(O2007&gt;1095,O2007&lt;1461),+'PL2'!$Q$3+1,IF(AND(O2007&gt;1460,O2007&lt;3000),+'PL2'!$R$3+1,0)))))</f>
        <v>0</v>
      </c>
      <c r="M2007" s="3">
        <f>IF(AND(O2007&gt;0,O2007&lt;366),+'PL2'!$N$2+1,IF(AND(O2007&gt;365,O2007&lt;731),+'PL2'!$O$2+1,IF(AND(O2007&gt;730,O2007&lt;1096),+'PL2'!$P$2+1,IF(AND(O2007&gt;1095,O2007&lt;1461),+'PL2'!$Q$2+1,IF(AND(O2007&gt;1460,O2007&lt;1826),+'PL2'!$R$2+1,IF(AND(O2007&gt;1825,O2007&lt;2190),+'PL2'!$S$2+1,0))))))</f>
        <v>0</v>
      </c>
      <c r="N2007" s="70">
        <f t="shared" si="107"/>
        <v>-1</v>
      </c>
      <c r="O2007" s="19" t="str">
        <f>IF(A2007&gt;'PL2'!$C$2+553,IF(A2007='PL2'!$C$2+554,1,O2006+1), "")</f>
        <v/>
      </c>
    </row>
    <row r="2008" spans="1:15" x14ac:dyDescent="0.55000000000000004">
      <c r="A2008">
        <v>2006</v>
      </c>
      <c r="B2008" s="2">
        <v>41828</v>
      </c>
      <c r="C2008">
        <v>1.799999952316284</v>
      </c>
      <c r="D2008">
        <v>135440</v>
      </c>
      <c r="E2008">
        <v>3762.280029296875</v>
      </c>
      <c r="F2008" s="20">
        <f t="shared" si="108"/>
        <v>5.0000766932478465E-2</v>
      </c>
      <c r="G2008">
        <v>620.218994140625</v>
      </c>
      <c r="H2008">
        <v>31.01140022277832</v>
      </c>
      <c r="I2008" s="19">
        <f t="shared" si="109"/>
        <v>2333437.535445869</v>
      </c>
      <c r="K2008" s="70">
        <f t="shared" si="106"/>
        <v>-1</v>
      </c>
      <c r="L2008" s="3">
        <f>IF(AND(O2008&gt;0,O2008&lt;366),+'PL2'!$N$3+1,IF(AND(O2008&gt;365,O2008&lt;731),+'PL2'!$O$3+1,IF(AND(O2008&gt;730,O2008&lt;1096),+'PL2'!$P$3+1,IF(AND(O2008&gt;1095,O2008&lt;1461),+'PL2'!$Q$3+1,IF(AND(O2008&gt;1460,O2008&lt;3000),+'PL2'!$R$3+1,0)))))</f>
        <v>0</v>
      </c>
      <c r="M2008" s="3">
        <f>IF(AND(O2008&gt;0,O2008&lt;366),+'PL2'!$N$2+1,IF(AND(O2008&gt;365,O2008&lt;731),+'PL2'!$O$2+1,IF(AND(O2008&gt;730,O2008&lt;1096),+'PL2'!$P$2+1,IF(AND(O2008&gt;1095,O2008&lt;1461),+'PL2'!$Q$2+1,IF(AND(O2008&gt;1460,O2008&lt;1826),+'PL2'!$R$2+1,IF(AND(O2008&gt;1825,O2008&lt;2190),+'PL2'!$S$2+1,0))))))</f>
        <v>0</v>
      </c>
      <c r="N2008" s="70">
        <f t="shared" si="107"/>
        <v>-1</v>
      </c>
      <c r="O2008" s="19" t="str">
        <f>IF(A2008&gt;'PL2'!$C$2+553,IF(A2008='PL2'!$C$2+554,1,O2007+1), "")</f>
        <v/>
      </c>
    </row>
    <row r="2009" spans="1:15" x14ac:dyDescent="0.55000000000000004">
      <c r="A2009">
        <v>2007</v>
      </c>
      <c r="B2009" s="2">
        <v>41829</v>
      </c>
      <c r="C2009">
        <v>1.809999942779541</v>
      </c>
      <c r="D2009">
        <v>135440</v>
      </c>
      <c r="E2009">
        <v>4161.68994140625</v>
      </c>
      <c r="F2009" s="20">
        <f t="shared" si="108"/>
        <v>5.5616203158679149E-2</v>
      </c>
      <c r="G2009">
        <v>620.54998779296875</v>
      </c>
      <c r="H2009">
        <v>34.512599945068359</v>
      </c>
      <c r="I2009" s="19">
        <f t="shared" si="109"/>
        <v>2582536.6423377693</v>
      </c>
      <c r="K2009" s="70">
        <f t="shared" si="106"/>
        <v>-1</v>
      </c>
      <c r="L2009" s="3">
        <f>IF(AND(O2009&gt;0,O2009&lt;366),+'PL2'!$N$3+1,IF(AND(O2009&gt;365,O2009&lt;731),+'PL2'!$O$3+1,IF(AND(O2009&gt;730,O2009&lt;1096),+'PL2'!$P$3+1,IF(AND(O2009&gt;1095,O2009&lt;1461),+'PL2'!$Q$3+1,IF(AND(O2009&gt;1460,O2009&lt;3000),+'PL2'!$R$3+1,0)))))</f>
        <v>0</v>
      </c>
      <c r="M2009" s="3">
        <f>IF(AND(O2009&gt;0,O2009&lt;366),+'PL2'!$N$2+1,IF(AND(O2009&gt;365,O2009&lt;731),+'PL2'!$O$2+1,IF(AND(O2009&gt;730,O2009&lt;1096),+'PL2'!$P$2+1,IF(AND(O2009&gt;1095,O2009&lt;1461),+'PL2'!$Q$2+1,IF(AND(O2009&gt;1460,O2009&lt;1826),+'PL2'!$R$2+1,IF(AND(O2009&gt;1825,O2009&lt;2190),+'PL2'!$S$2+1,0))))))</f>
        <v>0</v>
      </c>
      <c r="N2009" s="70">
        <f t="shared" si="107"/>
        <v>-1</v>
      </c>
      <c r="O2009" s="19" t="str">
        <f>IF(A2009&gt;'PL2'!$C$2+553,IF(A2009='PL2'!$C$2+554,1,O2008+1), "")</f>
        <v/>
      </c>
    </row>
    <row r="2010" spans="1:15" x14ac:dyDescent="0.55000000000000004">
      <c r="A2010">
        <v>2008</v>
      </c>
      <c r="B2010" s="2">
        <v>41830</v>
      </c>
      <c r="C2010">
        <v>1.820000052452087</v>
      </c>
      <c r="D2010">
        <v>128752</v>
      </c>
      <c r="E2010">
        <v>3736.18994140625</v>
      </c>
      <c r="F2010" s="20">
        <f t="shared" si="108"/>
        <v>5.2813671937758905E-2</v>
      </c>
      <c r="G2010">
        <v>615.11297607421875</v>
      </c>
      <c r="H2010">
        <v>32.486400604248047</v>
      </c>
      <c r="I2010" s="19">
        <f t="shared" si="109"/>
        <v>2298178.9140369594</v>
      </c>
      <c r="K2010" s="70">
        <f t="shared" si="106"/>
        <v>-1</v>
      </c>
      <c r="L2010" s="3">
        <f>IF(AND(O2010&gt;0,O2010&lt;366),+'PL2'!$N$3+1,IF(AND(O2010&gt;365,O2010&lt;731),+'PL2'!$O$3+1,IF(AND(O2010&gt;730,O2010&lt;1096),+'PL2'!$P$3+1,IF(AND(O2010&gt;1095,O2010&lt;1461),+'PL2'!$Q$3+1,IF(AND(O2010&gt;1460,O2010&lt;3000),+'PL2'!$R$3+1,0)))))</f>
        <v>0</v>
      </c>
      <c r="M2010" s="3">
        <f>IF(AND(O2010&gt;0,O2010&lt;366),+'PL2'!$N$2+1,IF(AND(O2010&gt;365,O2010&lt;731),+'PL2'!$O$2+1,IF(AND(O2010&gt;730,O2010&lt;1096),+'PL2'!$P$2+1,IF(AND(O2010&gt;1095,O2010&lt;1461),+'PL2'!$Q$2+1,IF(AND(O2010&gt;1460,O2010&lt;1826),+'PL2'!$R$2+1,IF(AND(O2010&gt;1825,O2010&lt;2190),+'PL2'!$S$2+1,0))))))</f>
        <v>0</v>
      </c>
      <c r="N2010" s="70">
        <f t="shared" si="107"/>
        <v>-1</v>
      </c>
      <c r="O2010" s="19" t="str">
        <f>IF(A2010&gt;'PL2'!$C$2+553,IF(A2010='PL2'!$C$2+554,1,O2009+1), "")</f>
        <v/>
      </c>
    </row>
    <row r="2011" spans="1:15" x14ac:dyDescent="0.55000000000000004">
      <c r="A2011">
        <v>2009</v>
      </c>
      <c r="B2011" s="2">
        <v>41831</v>
      </c>
      <c r="C2011">
        <v>1.830000042915344</v>
      </c>
      <c r="D2011">
        <v>128752</v>
      </c>
      <c r="E2011">
        <v>3910.8701171875</v>
      </c>
      <c r="F2011" s="20">
        <f t="shared" si="108"/>
        <v>5.5586650943592809E-2</v>
      </c>
      <c r="G2011">
        <v>631.17999267578125</v>
      </c>
      <c r="H2011">
        <v>35.085201263427727</v>
      </c>
      <c r="I2011" s="19">
        <f t="shared" si="109"/>
        <v>2468462.971922338</v>
      </c>
      <c r="K2011" s="70">
        <f t="shared" si="106"/>
        <v>-1</v>
      </c>
      <c r="L2011" s="3">
        <f>IF(AND(O2011&gt;0,O2011&lt;366),+'PL2'!$N$3+1,IF(AND(O2011&gt;365,O2011&lt;731),+'PL2'!$O$3+1,IF(AND(O2011&gt;730,O2011&lt;1096),+'PL2'!$P$3+1,IF(AND(O2011&gt;1095,O2011&lt;1461),+'PL2'!$Q$3+1,IF(AND(O2011&gt;1460,O2011&lt;3000),+'PL2'!$R$3+1,0)))))</f>
        <v>0</v>
      </c>
      <c r="M2011" s="3">
        <f>IF(AND(O2011&gt;0,O2011&lt;366),+'PL2'!$N$2+1,IF(AND(O2011&gt;365,O2011&lt;731),+'PL2'!$O$2+1,IF(AND(O2011&gt;730,O2011&lt;1096),+'PL2'!$P$2+1,IF(AND(O2011&gt;1095,O2011&lt;1461),+'PL2'!$Q$2+1,IF(AND(O2011&gt;1460,O2011&lt;1826),+'PL2'!$R$2+1,IF(AND(O2011&gt;1825,O2011&lt;2190),+'PL2'!$S$2+1,0))))))</f>
        <v>0</v>
      </c>
      <c r="N2011" s="70">
        <f t="shared" si="107"/>
        <v>-1</v>
      </c>
      <c r="O2011" s="19" t="str">
        <f>IF(A2011&gt;'PL2'!$C$2+553,IF(A2011='PL2'!$C$2+554,1,O2010+1), "")</f>
        <v/>
      </c>
    </row>
    <row r="2012" spans="1:15" x14ac:dyDescent="0.55000000000000004">
      <c r="A2012">
        <v>2010</v>
      </c>
      <c r="B2012" s="2">
        <v>41832</v>
      </c>
      <c r="C2012">
        <v>1.8400000333786011</v>
      </c>
      <c r="D2012">
        <v>137948</v>
      </c>
      <c r="E2012">
        <v>3933.7099609375</v>
      </c>
      <c r="F2012" s="20">
        <f t="shared" si="108"/>
        <v>5.2469238114555748E-2</v>
      </c>
      <c r="G2012">
        <v>634.47698974609375</v>
      </c>
      <c r="H2012">
        <v>33.290500640869141</v>
      </c>
      <c r="I2012" s="19">
        <f t="shared" si="109"/>
        <v>2495848.454549849</v>
      </c>
      <c r="K2012" s="70">
        <f t="shared" si="106"/>
        <v>-1</v>
      </c>
      <c r="L2012" s="3">
        <f>IF(AND(O2012&gt;0,O2012&lt;366),+'PL2'!$N$3+1,IF(AND(O2012&gt;365,O2012&lt;731),+'PL2'!$O$3+1,IF(AND(O2012&gt;730,O2012&lt;1096),+'PL2'!$P$3+1,IF(AND(O2012&gt;1095,O2012&lt;1461),+'PL2'!$Q$3+1,IF(AND(O2012&gt;1460,O2012&lt;3000),+'PL2'!$R$3+1,0)))))</f>
        <v>0</v>
      </c>
      <c r="M2012" s="3">
        <f>IF(AND(O2012&gt;0,O2012&lt;366),+'PL2'!$N$2+1,IF(AND(O2012&gt;365,O2012&lt;731),+'PL2'!$O$2+1,IF(AND(O2012&gt;730,O2012&lt;1096),+'PL2'!$P$2+1,IF(AND(O2012&gt;1095,O2012&lt;1461),+'PL2'!$Q$2+1,IF(AND(O2012&gt;1460,O2012&lt;1826),+'PL2'!$R$2+1,IF(AND(O2012&gt;1825,O2012&lt;2190),+'PL2'!$S$2+1,0))))))</f>
        <v>0</v>
      </c>
      <c r="N2012" s="70">
        <f t="shared" si="107"/>
        <v>-1</v>
      </c>
      <c r="O2012" s="19" t="str">
        <f>IF(A2012&gt;'PL2'!$C$2+553,IF(A2012='PL2'!$C$2+554,1,O2011+1), "")</f>
        <v/>
      </c>
    </row>
    <row r="2013" spans="1:15" x14ac:dyDescent="0.55000000000000004">
      <c r="A2013">
        <v>2011</v>
      </c>
      <c r="B2013" s="2">
        <v>41833</v>
      </c>
      <c r="C2013">
        <v>1.8500000238418579</v>
      </c>
      <c r="D2013">
        <v>137948</v>
      </c>
      <c r="E2013">
        <v>4009.419921875</v>
      </c>
      <c r="F2013" s="20">
        <f t="shared" si="108"/>
        <v>5.3769731718189245E-2</v>
      </c>
      <c r="G2013">
        <v>627.57598876953125</v>
      </c>
      <c r="H2013">
        <v>33.744598388671882</v>
      </c>
      <c r="I2013" s="19">
        <f t="shared" si="109"/>
        <v>2516215.6718629599</v>
      </c>
      <c r="K2013" s="70">
        <f t="shared" si="106"/>
        <v>-1</v>
      </c>
      <c r="L2013" s="3">
        <f>IF(AND(O2013&gt;0,O2013&lt;366),+'PL2'!$N$3+1,IF(AND(O2013&gt;365,O2013&lt;731),+'PL2'!$O$3+1,IF(AND(O2013&gt;730,O2013&lt;1096),+'PL2'!$P$3+1,IF(AND(O2013&gt;1095,O2013&lt;1461),+'PL2'!$Q$3+1,IF(AND(O2013&gt;1460,O2013&lt;3000),+'PL2'!$R$3+1,0)))))</f>
        <v>0</v>
      </c>
      <c r="M2013" s="3">
        <f>IF(AND(O2013&gt;0,O2013&lt;366),+'PL2'!$N$2+1,IF(AND(O2013&gt;365,O2013&lt;731),+'PL2'!$O$2+1,IF(AND(O2013&gt;730,O2013&lt;1096),+'PL2'!$P$2+1,IF(AND(O2013&gt;1095,O2013&lt;1461),+'PL2'!$Q$2+1,IF(AND(O2013&gt;1460,O2013&lt;1826),+'PL2'!$R$2+1,IF(AND(O2013&gt;1825,O2013&lt;2190),+'PL2'!$S$2+1,0))))))</f>
        <v>0</v>
      </c>
      <c r="N2013" s="70">
        <f t="shared" si="107"/>
        <v>-1</v>
      </c>
      <c r="O2013" s="19" t="str">
        <f>IF(A2013&gt;'PL2'!$C$2+553,IF(A2013='PL2'!$C$2+554,1,O2012+1), "")</f>
        <v/>
      </c>
    </row>
    <row r="2014" spans="1:15" x14ac:dyDescent="0.55000000000000004">
      <c r="A2014">
        <v>2012</v>
      </c>
      <c r="B2014" s="2">
        <v>41834</v>
      </c>
      <c r="C2014">
        <v>1.860000014305115</v>
      </c>
      <c r="D2014">
        <v>124960</v>
      </c>
      <c r="E2014">
        <v>3386.760009765625</v>
      </c>
      <c r="F2014" s="20">
        <f t="shared" si="108"/>
        <v>5.0411120891581736E-2</v>
      </c>
      <c r="G2014">
        <v>618.3800048828125</v>
      </c>
      <c r="H2014">
        <v>31.173200607299801</v>
      </c>
      <c r="I2014" s="19">
        <f t="shared" si="109"/>
        <v>2094304.6713757813</v>
      </c>
      <c r="K2014" s="70">
        <f t="shared" si="106"/>
        <v>-1</v>
      </c>
      <c r="L2014" s="3">
        <f>IF(AND(O2014&gt;0,O2014&lt;366),+'PL2'!$N$3+1,IF(AND(O2014&gt;365,O2014&lt;731),+'PL2'!$O$3+1,IF(AND(O2014&gt;730,O2014&lt;1096),+'PL2'!$P$3+1,IF(AND(O2014&gt;1095,O2014&lt;1461),+'PL2'!$Q$3+1,IF(AND(O2014&gt;1460,O2014&lt;3000),+'PL2'!$R$3+1,0)))))</f>
        <v>0</v>
      </c>
      <c r="M2014" s="3">
        <f>IF(AND(O2014&gt;0,O2014&lt;366),+'PL2'!$N$2+1,IF(AND(O2014&gt;365,O2014&lt;731),+'PL2'!$O$2+1,IF(AND(O2014&gt;730,O2014&lt;1096),+'PL2'!$P$2+1,IF(AND(O2014&gt;1095,O2014&lt;1461),+'PL2'!$Q$2+1,IF(AND(O2014&gt;1460,O2014&lt;1826),+'PL2'!$R$2+1,IF(AND(O2014&gt;1825,O2014&lt;2190),+'PL2'!$S$2+1,0))))))</f>
        <v>0</v>
      </c>
      <c r="N2014" s="70">
        <f t="shared" si="107"/>
        <v>-1</v>
      </c>
      <c r="O2014" s="19" t="str">
        <f>IF(A2014&gt;'PL2'!$C$2+553,IF(A2014='PL2'!$C$2+554,1,O2013+1), "")</f>
        <v/>
      </c>
    </row>
    <row r="2015" spans="1:15" x14ac:dyDescent="0.55000000000000004">
      <c r="A2015">
        <v>2013</v>
      </c>
      <c r="B2015" s="2">
        <v>41835</v>
      </c>
      <c r="C2015">
        <v>1.870000004768372</v>
      </c>
      <c r="D2015">
        <v>124960</v>
      </c>
      <c r="E2015">
        <v>3987.52001953125</v>
      </c>
      <c r="F2015" s="20">
        <f t="shared" si="108"/>
        <v>5.9672394810638733E-2</v>
      </c>
      <c r="G2015">
        <v>619.35601806640625</v>
      </c>
      <c r="H2015">
        <v>36.958499908447273</v>
      </c>
      <c r="I2015" s="19">
        <f t="shared" si="109"/>
        <v>2469694.5212569535</v>
      </c>
      <c r="K2015" s="70">
        <f t="shared" si="106"/>
        <v>-1</v>
      </c>
      <c r="L2015" s="3">
        <f>IF(AND(O2015&gt;0,O2015&lt;366),+'PL2'!$N$3+1,IF(AND(O2015&gt;365,O2015&lt;731),+'PL2'!$O$3+1,IF(AND(O2015&gt;730,O2015&lt;1096),+'PL2'!$P$3+1,IF(AND(O2015&gt;1095,O2015&lt;1461),+'PL2'!$Q$3+1,IF(AND(O2015&gt;1460,O2015&lt;3000),+'PL2'!$R$3+1,0)))))</f>
        <v>0</v>
      </c>
      <c r="M2015" s="3">
        <f>IF(AND(O2015&gt;0,O2015&lt;366),+'PL2'!$N$2+1,IF(AND(O2015&gt;365,O2015&lt;731),+'PL2'!$O$2+1,IF(AND(O2015&gt;730,O2015&lt;1096),+'PL2'!$P$2+1,IF(AND(O2015&gt;1095,O2015&lt;1461),+'PL2'!$Q$2+1,IF(AND(O2015&gt;1460,O2015&lt;1826),+'PL2'!$R$2+1,IF(AND(O2015&gt;1825,O2015&lt;2190),+'PL2'!$S$2+1,0))))))</f>
        <v>0</v>
      </c>
      <c r="N2015" s="70">
        <f t="shared" si="107"/>
        <v>-1</v>
      </c>
      <c r="O2015" s="19" t="str">
        <f>IF(A2015&gt;'PL2'!$C$2+553,IF(A2015='PL2'!$C$2+554,1,O2014+1), "")</f>
        <v/>
      </c>
    </row>
    <row r="2016" spans="1:15" x14ac:dyDescent="0.55000000000000004">
      <c r="A2016">
        <v>2014</v>
      </c>
      <c r="B2016" s="2">
        <v>41836</v>
      </c>
      <c r="C2016">
        <v>1.879999995231628</v>
      </c>
      <c r="D2016">
        <v>142196</v>
      </c>
      <c r="E2016">
        <v>3612.610107421875</v>
      </c>
      <c r="F2016" s="20">
        <f t="shared" si="108"/>
        <v>4.7762996038755348E-2</v>
      </c>
      <c r="G2016">
        <v>615.2039794921875</v>
      </c>
      <c r="H2016">
        <v>29.384000778198239</v>
      </c>
      <c r="I2016" s="19">
        <f t="shared" si="109"/>
        <v>2222492.1144396365</v>
      </c>
      <c r="K2016" s="70">
        <f t="shared" si="106"/>
        <v>-1</v>
      </c>
      <c r="L2016" s="3">
        <f>IF(AND(O2016&gt;0,O2016&lt;366),+'PL2'!$N$3+1,IF(AND(O2016&gt;365,O2016&lt;731),+'PL2'!$O$3+1,IF(AND(O2016&gt;730,O2016&lt;1096),+'PL2'!$P$3+1,IF(AND(O2016&gt;1095,O2016&lt;1461),+'PL2'!$Q$3+1,IF(AND(O2016&gt;1460,O2016&lt;3000),+'PL2'!$R$3+1,0)))))</f>
        <v>0</v>
      </c>
      <c r="M2016" s="3">
        <f>IF(AND(O2016&gt;0,O2016&lt;366),+'PL2'!$N$2+1,IF(AND(O2016&gt;365,O2016&lt;731),+'PL2'!$O$2+1,IF(AND(O2016&gt;730,O2016&lt;1096),+'PL2'!$P$2+1,IF(AND(O2016&gt;1095,O2016&lt;1461),+'PL2'!$Q$2+1,IF(AND(O2016&gt;1460,O2016&lt;1826),+'PL2'!$R$2+1,IF(AND(O2016&gt;1825,O2016&lt;2190),+'PL2'!$S$2+1,0))))))</f>
        <v>0</v>
      </c>
      <c r="N2016" s="70">
        <f t="shared" si="107"/>
        <v>-1</v>
      </c>
      <c r="O2016" s="19" t="str">
        <f>IF(A2016&gt;'PL2'!$C$2+553,IF(A2016='PL2'!$C$2+554,1,O2015+1), "")</f>
        <v/>
      </c>
    </row>
    <row r="2017" spans="1:15" x14ac:dyDescent="0.55000000000000004">
      <c r="A2017">
        <v>2015</v>
      </c>
      <c r="B2017" s="2">
        <v>41837</v>
      </c>
      <c r="C2017">
        <v>1.889999985694885</v>
      </c>
      <c r="D2017">
        <v>142196</v>
      </c>
      <c r="E2017">
        <v>4311.759765625</v>
      </c>
      <c r="F2017" s="20">
        <f t="shared" si="108"/>
        <v>5.7309811073103539E-2</v>
      </c>
      <c r="G2017">
        <v>622.62298583984375</v>
      </c>
      <c r="H2017">
        <v>35.682399749755859</v>
      </c>
      <c r="I2017" s="19">
        <f t="shared" si="109"/>
        <v>2684600.7394975424</v>
      </c>
      <c r="K2017" s="70">
        <f t="shared" si="106"/>
        <v>-1</v>
      </c>
      <c r="L2017" s="3">
        <f>IF(AND(O2017&gt;0,O2017&lt;366),+'PL2'!$N$3+1,IF(AND(O2017&gt;365,O2017&lt;731),+'PL2'!$O$3+1,IF(AND(O2017&gt;730,O2017&lt;1096),+'PL2'!$P$3+1,IF(AND(O2017&gt;1095,O2017&lt;1461),+'PL2'!$Q$3+1,IF(AND(O2017&gt;1460,O2017&lt;3000),+'PL2'!$R$3+1,0)))))</f>
        <v>0</v>
      </c>
      <c r="M2017" s="3">
        <f>IF(AND(O2017&gt;0,O2017&lt;366),+'PL2'!$N$2+1,IF(AND(O2017&gt;365,O2017&lt;731),+'PL2'!$O$2+1,IF(AND(O2017&gt;730,O2017&lt;1096),+'PL2'!$P$2+1,IF(AND(O2017&gt;1095,O2017&lt;1461),+'PL2'!$Q$2+1,IF(AND(O2017&gt;1460,O2017&lt;1826),+'PL2'!$R$2+1,IF(AND(O2017&gt;1825,O2017&lt;2190),+'PL2'!$S$2+1,0))))))</f>
        <v>0</v>
      </c>
      <c r="N2017" s="70">
        <f t="shared" si="107"/>
        <v>-1</v>
      </c>
      <c r="O2017" s="19" t="str">
        <f>IF(A2017&gt;'PL2'!$C$2+553,IF(A2017='PL2'!$C$2+554,1,O2016+1), "")</f>
        <v/>
      </c>
    </row>
    <row r="2018" spans="1:15" x14ac:dyDescent="0.55000000000000004">
      <c r="A2018">
        <v>2016</v>
      </c>
      <c r="B2018" s="2">
        <v>41838</v>
      </c>
      <c r="C2018">
        <v>1.8999999761581421</v>
      </c>
      <c r="D2018">
        <v>137025</v>
      </c>
      <c r="E2018">
        <v>4311.9501953125</v>
      </c>
      <c r="F2018" s="20">
        <f t="shared" si="108"/>
        <v>5.9789857823673388E-2</v>
      </c>
      <c r="G2018">
        <v>628.21600341796875</v>
      </c>
      <c r="H2018">
        <v>37.560901641845703</v>
      </c>
      <c r="I2018" s="19">
        <f t="shared" si="109"/>
        <v>2708836.1186365485</v>
      </c>
      <c r="K2018" s="70">
        <f t="shared" si="106"/>
        <v>-1</v>
      </c>
      <c r="L2018" s="3">
        <f>IF(AND(O2018&gt;0,O2018&lt;366),+'PL2'!$N$3+1,IF(AND(O2018&gt;365,O2018&lt;731),+'PL2'!$O$3+1,IF(AND(O2018&gt;730,O2018&lt;1096),+'PL2'!$P$3+1,IF(AND(O2018&gt;1095,O2018&lt;1461),+'PL2'!$Q$3+1,IF(AND(O2018&gt;1460,O2018&lt;3000),+'PL2'!$R$3+1,0)))))</f>
        <v>0</v>
      </c>
      <c r="M2018" s="3">
        <f>IF(AND(O2018&gt;0,O2018&lt;366),+'PL2'!$N$2+1,IF(AND(O2018&gt;365,O2018&lt;731),+'PL2'!$O$2+1,IF(AND(O2018&gt;730,O2018&lt;1096),+'PL2'!$P$2+1,IF(AND(O2018&gt;1095,O2018&lt;1461),+'PL2'!$Q$2+1,IF(AND(O2018&gt;1460,O2018&lt;1826),+'PL2'!$R$2+1,IF(AND(O2018&gt;1825,O2018&lt;2190),+'PL2'!$S$2+1,0))))))</f>
        <v>0</v>
      </c>
      <c r="N2018" s="70">
        <f t="shared" si="107"/>
        <v>-1</v>
      </c>
      <c r="O2018" s="19" t="str">
        <f>IF(A2018&gt;'PL2'!$C$2+553,IF(A2018='PL2'!$C$2+554,1,O2017+1), "")</f>
        <v/>
      </c>
    </row>
    <row r="2019" spans="1:15" x14ac:dyDescent="0.55000000000000004">
      <c r="A2019">
        <v>2017</v>
      </c>
      <c r="B2019" s="2">
        <v>41839</v>
      </c>
      <c r="C2019">
        <v>1.9099999666213989</v>
      </c>
      <c r="D2019">
        <v>137025</v>
      </c>
      <c r="E2019">
        <v>4435.35009765625</v>
      </c>
      <c r="F2019" s="20">
        <f t="shared" si="108"/>
        <v>6.182461987577198E-2</v>
      </c>
      <c r="G2019">
        <v>625.801025390625</v>
      </c>
      <c r="H2019">
        <v>38.689899444580078</v>
      </c>
      <c r="I2019" s="19">
        <f t="shared" si="109"/>
        <v>2775646.63907969</v>
      </c>
      <c r="K2019" s="70">
        <f t="shared" si="106"/>
        <v>-1</v>
      </c>
      <c r="L2019" s="3">
        <f>IF(AND(O2019&gt;0,O2019&lt;366),+'PL2'!$N$3+1,IF(AND(O2019&gt;365,O2019&lt;731),+'PL2'!$O$3+1,IF(AND(O2019&gt;730,O2019&lt;1096),+'PL2'!$P$3+1,IF(AND(O2019&gt;1095,O2019&lt;1461),+'PL2'!$Q$3+1,IF(AND(O2019&gt;1460,O2019&lt;3000),+'PL2'!$R$3+1,0)))))</f>
        <v>0</v>
      </c>
      <c r="M2019" s="3">
        <f>IF(AND(O2019&gt;0,O2019&lt;366),+'PL2'!$N$2+1,IF(AND(O2019&gt;365,O2019&lt;731),+'PL2'!$O$2+1,IF(AND(O2019&gt;730,O2019&lt;1096),+'PL2'!$P$2+1,IF(AND(O2019&gt;1095,O2019&lt;1461),+'PL2'!$Q$2+1,IF(AND(O2019&gt;1460,O2019&lt;1826),+'PL2'!$R$2+1,IF(AND(O2019&gt;1825,O2019&lt;2190),+'PL2'!$S$2+1,0))))))</f>
        <v>0</v>
      </c>
      <c r="N2019" s="70">
        <f t="shared" si="107"/>
        <v>-1</v>
      </c>
      <c r="O2019" s="19" t="str">
        <f>IF(A2019&gt;'PL2'!$C$2+553,IF(A2019='PL2'!$C$2+554,1,O2018+1), "")</f>
        <v/>
      </c>
    </row>
    <row r="2020" spans="1:15" x14ac:dyDescent="0.55000000000000004">
      <c r="A2020">
        <v>2018</v>
      </c>
      <c r="B2020" s="2">
        <v>41840</v>
      </c>
      <c r="C2020">
        <v>1.919999957084656</v>
      </c>
      <c r="D2020">
        <v>146505</v>
      </c>
      <c r="E2020">
        <v>3883.97998046875</v>
      </c>
      <c r="F2020" s="20">
        <f t="shared" si="108"/>
        <v>5.0900934410550241E-2</v>
      </c>
      <c r="G2020">
        <v>621.37200927734375</v>
      </c>
      <c r="H2020">
        <v>31.628400802612301</v>
      </c>
      <c r="I2020" s="19">
        <f t="shared" si="109"/>
        <v>2413396.4444568455</v>
      </c>
      <c r="K2020" s="70">
        <f t="shared" si="106"/>
        <v>-1</v>
      </c>
      <c r="L2020" s="3">
        <f>IF(AND(O2020&gt;0,O2020&lt;366),+'PL2'!$N$3+1,IF(AND(O2020&gt;365,O2020&lt;731),+'PL2'!$O$3+1,IF(AND(O2020&gt;730,O2020&lt;1096),+'PL2'!$P$3+1,IF(AND(O2020&gt;1095,O2020&lt;1461),+'PL2'!$Q$3+1,IF(AND(O2020&gt;1460,O2020&lt;3000),+'PL2'!$R$3+1,0)))))</f>
        <v>0</v>
      </c>
      <c r="M2020" s="3">
        <f>IF(AND(O2020&gt;0,O2020&lt;366),+'PL2'!$N$2+1,IF(AND(O2020&gt;365,O2020&lt;731),+'PL2'!$O$2+1,IF(AND(O2020&gt;730,O2020&lt;1096),+'PL2'!$P$2+1,IF(AND(O2020&gt;1095,O2020&lt;1461),+'PL2'!$Q$2+1,IF(AND(O2020&gt;1460,O2020&lt;1826),+'PL2'!$R$2+1,IF(AND(O2020&gt;1825,O2020&lt;2190),+'PL2'!$S$2+1,0))))))</f>
        <v>0</v>
      </c>
      <c r="N2020" s="70">
        <f t="shared" si="107"/>
        <v>-1</v>
      </c>
      <c r="O2020" s="19" t="str">
        <f>IF(A2020&gt;'PL2'!$C$2+553,IF(A2020='PL2'!$C$2+554,1,O2019+1), "")</f>
        <v/>
      </c>
    </row>
    <row r="2021" spans="1:15" x14ac:dyDescent="0.55000000000000004">
      <c r="A2021">
        <v>2019</v>
      </c>
      <c r="B2021" s="2">
        <v>41841</v>
      </c>
      <c r="C2021">
        <v>1.929999947547913</v>
      </c>
      <c r="D2021">
        <v>146505</v>
      </c>
      <c r="E2021">
        <v>3885.590087890625</v>
      </c>
      <c r="F2021" s="20">
        <f t="shared" si="108"/>
        <v>5.1187254126627744E-2</v>
      </c>
      <c r="G2021">
        <v>620.010009765625</v>
      </c>
      <c r="H2021">
        <v>31.736600875854489</v>
      </c>
      <c r="I2021" s="19">
        <f t="shared" si="109"/>
        <v>2409104.7483382821</v>
      </c>
      <c r="K2021" s="70">
        <f t="shared" si="106"/>
        <v>-1</v>
      </c>
      <c r="L2021" s="3">
        <f>IF(AND(O2021&gt;0,O2021&lt;366),+'PL2'!$N$3+1,IF(AND(O2021&gt;365,O2021&lt;731),+'PL2'!$O$3+1,IF(AND(O2021&gt;730,O2021&lt;1096),+'PL2'!$P$3+1,IF(AND(O2021&gt;1095,O2021&lt;1461),+'PL2'!$Q$3+1,IF(AND(O2021&gt;1460,O2021&lt;3000),+'PL2'!$R$3+1,0)))))</f>
        <v>0</v>
      </c>
      <c r="M2021" s="3">
        <f>IF(AND(O2021&gt;0,O2021&lt;366),+'PL2'!$N$2+1,IF(AND(O2021&gt;365,O2021&lt;731),+'PL2'!$O$2+1,IF(AND(O2021&gt;730,O2021&lt;1096),+'PL2'!$P$2+1,IF(AND(O2021&gt;1095,O2021&lt;1461),+'PL2'!$Q$2+1,IF(AND(O2021&gt;1460,O2021&lt;1826),+'PL2'!$R$2+1,IF(AND(O2021&gt;1825,O2021&lt;2190),+'PL2'!$S$2+1,0))))))</f>
        <v>0</v>
      </c>
      <c r="N2021" s="70">
        <f t="shared" si="107"/>
        <v>-1</v>
      </c>
      <c r="O2021" s="19" t="str">
        <f>IF(A2021&gt;'PL2'!$C$2+553,IF(A2021='PL2'!$C$2+554,1,O2020+1), "")</f>
        <v/>
      </c>
    </row>
    <row r="2022" spans="1:15" x14ac:dyDescent="0.55000000000000004">
      <c r="A2022">
        <v>2020</v>
      </c>
      <c r="B2022" s="2">
        <v>41842</v>
      </c>
      <c r="C2022">
        <v>1.940000057220459</v>
      </c>
      <c r="D2022">
        <v>123236</v>
      </c>
      <c r="E2022">
        <v>3561.7099609375</v>
      </c>
      <c r="F2022" s="20">
        <f t="shared" si="108"/>
        <v>5.6068985751090823E-2</v>
      </c>
      <c r="G2022">
        <v>618.8079833984375</v>
      </c>
      <c r="H2022">
        <v>34.695899963378913</v>
      </c>
      <c r="I2022" s="19">
        <f t="shared" si="109"/>
        <v>2204014.558377862</v>
      </c>
      <c r="K2022" s="70">
        <f t="shared" si="106"/>
        <v>-1</v>
      </c>
      <c r="L2022" s="3">
        <f>IF(AND(O2022&gt;0,O2022&lt;366),+'PL2'!$N$3+1,IF(AND(O2022&gt;365,O2022&lt;731),+'PL2'!$O$3+1,IF(AND(O2022&gt;730,O2022&lt;1096),+'PL2'!$P$3+1,IF(AND(O2022&gt;1095,O2022&lt;1461),+'PL2'!$Q$3+1,IF(AND(O2022&gt;1460,O2022&lt;3000),+'PL2'!$R$3+1,0)))))</f>
        <v>0</v>
      </c>
      <c r="M2022" s="3">
        <f>IF(AND(O2022&gt;0,O2022&lt;366),+'PL2'!$N$2+1,IF(AND(O2022&gt;365,O2022&lt;731),+'PL2'!$O$2+1,IF(AND(O2022&gt;730,O2022&lt;1096),+'PL2'!$P$2+1,IF(AND(O2022&gt;1095,O2022&lt;1461),+'PL2'!$Q$2+1,IF(AND(O2022&gt;1460,O2022&lt;1826),+'PL2'!$R$2+1,IF(AND(O2022&gt;1825,O2022&lt;2190),+'PL2'!$S$2+1,0))))))</f>
        <v>0</v>
      </c>
      <c r="N2022" s="70">
        <f t="shared" si="107"/>
        <v>-1</v>
      </c>
      <c r="O2022" s="19" t="str">
        <f>IF(A2022&gt;'PL2'!$C$2+553,IF(A2022='PL2'!$C$2+554,1,O2021+1), "")</f>
        <v/>
      </c>
    </row>
    <row r="2023" spans="1:15" x14ac:dyDescent="0.55000000000000004">
      <c r="A2023">
        <v>2021</v>
      </c>
      <c r="B2023" s="2">
        <v>41843</v>
      </c>
      <c r="C2023">
        <v>1.950000047683716</v>
      </c>
      <c r="D2023">
        <v>123236</v>
      </c>
      <c r="E2023">
        <v>3661.010009765625</v>
      </c>
      <c r="F2023" s="20">
        <f t="shared" si="108"/>
        <v>5.7929255198266173E-2</v>
      </c>
      <c r="G2023">
        <v>617.927001953125</v>
      </c>
      <c r="H2023">
        <v>35.796100616455078</v>
      </c>
      <c r="I2023" s="19">
        <f t="shared" si="109"/>
        <v>2262236.9394548535</v>
      </c>
      <c r="K2023" s="70">
        <f t="shared" si="106"/>
        <v>-1</v>
      </c>
      <c r="L2023" s="3">
        <f>IF(AND(O2023&gt;0,O2023&lt;366),+'PL2'!$N$3+1,IF(AND(O2023&gt;365,O2023&lt;731),+'PL2'!$O$3+1,IF(AND(O2023&gt;730,O2023&lt;1096),+'PL2'!$P$3+1,IF(AND(O2023&gt;1095,O2023&lt;1461),+'PL2'!$Q$3+1,IF(AND(O2023&gt;1460,O2023&lt;3000),+'PL2'!$R$3+1,0)))))</f>
        <v>0</v>
      </c>
      <c r="M2023" s="3">
        <f>IF(AND(O2023&gt;0,O2023&lt;366),+'PL2'!$N$2+1,IF(AND(O2023&gt;365,O2023&lt;731),+'PL2'!$O$2+1,IF(AND(O2023&gt;730,O2023&lt;1096),+'PL2'!$P$2+1,IF(AND(O2023&gt;1095,O2023&lt;1461),+'PL2'!$Q$2+1,IF(AND(O2023&gt;1460,O2023&lt;1826),+'PL2'!$R$2+1,IF(AND(O2023&gt;1825,O2023&lt;2190),+'PL2'!$S$2+1,0))))))</f>
        <v>0</v>
      </c>
      <c r="N2023" s="70">
        <f t="shared" si="107"/>
        <v>-1</v>
      </c>
      <c r="O2023" s="19" t="str">
        <f>IF(A2023&gt;'PL2'!$C$2+553,IF(A2023='PL2'!$C$2+554,1,O2022+1), "")</f>
        <v/>
      </c>
    </row>
    <row r="2024" spans="1:15" x14ac:dyDescent="0.55000000000000004">
      <c r="A2024">
        <v>2022</v>
      </c>
      <c r="B2024" s="2">
        <v>41844</v>
      </c>
      <c r="C2024">
        <v>1.9600000381469731</v>
      </c>
      <c r="D2024">
        <v>128407</v>
      </c>
      <c r="E2024">
        <v>3585.699951171875</v>
      </c>
      <c r="F2024" s="20">
        <f t="shared" si="108"/>
        <v>5.4732000911791999E-2</v>
      </c>
      <c r="G2024">
        <v>600.0059814453125</v>
      </c>
      <c r="H2024">
        <v>32.839500427246087</v>
      </c>
      <c r="I2024" s="19">
        <f t="shared" si="109"/>
        <v>2151441.41837129</v>
      </c>
      <c r="K2024" s="70">
        <f t="shared" si="106"/>
        <v>-1</v>
      </c>
      <c r="L2024" s="3">
        <f>IF(AND(O2024&gt;0,O2024&lt;366),+'PL2'!$N$3+1,IF(AND(O2024&gt;365,O2024&lt;731),+'PL2'!$O$3+1,IF(AND(O2024&gt;730,O2024&lt;1096),+'PL2'!$P$3+1,IF(AND(O2024&gt;1095,O2024&lt;1461),+'PL2'!$Q$3+1,IF(AND(O2024&gt;1460,O2024&lt;3000),+'PL2'!$R$3+1,0)))))</f>
        <v>0</v>
      </c>
      <c r="M2024" s="3">
        <f>IF(AND(O2024&gt;0,O2024&lt;366),+'PL2'!$N$2+1,IF(AND(O2024&gt;365,O2024&lt;731),+'PL2'!$O$2+1,IF(AND(O2024&gt;730,O2024&lt;1096),+'PL2'!$P$2+1,IF(AND(O2024&gt;1095,O2024&lt;1461),+'PL2'!$Q$2+1,IF(AND(O2024&gt;1460,O2024&lt;1826),+'PL2'!$R$2+1,IF(AND(O2024&gt;1825,O2024&lt;2190),+'PL2'!$S$2+1,0))))))</f>
        <v>0</v>
      </c>
      <c r="N2024" s="70">
        <f t="shared" si="107"/>
        <v>-1</v>
      </c>
      <c r="O2024" s="19" t="str">
        <f>IF(A2024&gt;'PL2'!$C$2+553,IF(A2024='PL2'!$C$2+554,1,O2023+1), "")</f>
        <v/>
      </c>
    </row>
    <row r="2025" spans="1:15" x14ac:dyDescent="0.55000000000000004">
      <c r="A2025">
        <v>2023</v>
      </c>
      <c r="B2025" s="2">
        <v>41845</v>
      </c>
      <c r="C2025">
        <v>1.970000028610229</v>
      </c>
      <c r="D2025">
        <v>128407</v>
      </c>
      <c r="E2025">
        <v>4085.2900390625</v>
      </c>
      <c r="F2025" s="20">
        <f t="shared" si="108"/>
        <v>6.2675878214070946E-2</v>
      </c>
      <c r="G2025">
        <v>599.927978515625</v>
      </c>
      <c r="H2025">
        <v>37.601001739501953</v>
      </c>
      <c r="I2025" s="19">
        <f t="shared" si="109"/>
        <v>2450879.7947847843</v>
      </c>
      <c r="K2025" s="70">
        <f t="shared" si="106"/>
        <v>-1</v>
      </c>
      <c r="L2025" s="3">
        <f>IF(AND(O2025&gt;0,O2025&lt;366),+'PL2'!$N$3+1,IF(AND(O2025&gt;365,O2025&lt;731),+'PL2'!$O$3+1,IF(AND(O2025&gt;730,O2025&lt;1096),+'PL2'!$P$3+1,IF(AND(O2025&gt;1095,O2025&lt;1461),+'PL2'!$Q$3+1,IF(AND(O2025&gt;1460,O2025&lt;3000),+'PL2'!$R$3+1,0)))))</f>
        <v>0</v>
      </c>
      <c r="M2025" s="3">
        <f>IF(AND(O2025&gt;0,O2025&lt;366),+'PL2'!$N$2+1,IF(AND(O2025&gt;365,O2025&lt;731),+'PL2'!$O$2+1,IF(AND(O2025&gt;730,O2025&lt;1096),+'PL2'!$P$2+1,IF(AND(O2025&gt;1095,O2025&lt;1461),+'PL2'!$Q$2+1,IF(AND(O2025&gt;1460,O2025&lt;1826),+'PL2'!$R$2+1,IF(AND(O2025&gt;1825,O2025&lt;2190),+'PL2'!$S$2+1,0))))))</f>
        <v>0</v>
      </c>
      <c r="N2025" s="70">
        <f t="shared" si="107"/>
        <v>-1</v>
      </c>
      <c r="O2025" s="19" t="str">
        <f>IF(A2025&gt;'PL2'!$C$2+553,IF(A2025='PL2'!$C$2+554,1,O2024+1), "")</f>
        <v/>
      </c>
    </row>
    <row r="2026" spans="1:15" x14ac:dyDescent="0.55000000000000004">
      <c r="A2026">
        <v>2024</v>
      </c>
      <c r="B2026" s="2">
        <v>41846</v>
      </c>
      <c r="C2026">
        <v>1.9800000190734861</v>
      </c>
      <c r="D2026">
        <v>130395</v>
      </c>
      <c r="E2026">
        <v>3358.739990234375</v>
      </c>
      <c r="F2026" s="20">
        <f t="shared" si="108"/>
        <v>5.1001228917726467E-2</v>
      </c>
      <c r="G2026">
        <v>593.85302734375</v>
      </c>
      <c r="H2026">
        <v>30.287200927734379</v>
      </c>
      <c r="I2026" s="19">
        <f t="shared" si="109"/>
        <v>1994597.9112612009</v>
      </c>
      <c r="K2026" s="70">
        <f t="shared" si="106"/>
        <v>-1</v>
      </c>
      <c r="L2026" s="3">
        <f>IF(AND(O2026&gt;0,O2026&lt;366),+'PL2'!$N$3+1,IF(AND(O2026&gt;365,O2026&lt;731),+'PL2'!$O$3+1,IF(AND(O2026&gt;730,O2026&lt;1096),+'PL2'!$P$3+1,IF(AND(O2026&gt;1095,O2026&lt;1461),+'PL2'!$Q$3+1,IF(AND(O2026&gt;1460,O2026&lt;3000),+'PL2'!$R$3+1,0)))))</f>
        <v>0</v>
      </c>
      <c r="M2026" s="3">
        <f>IF(AND(O2026&gt;0,O2026&lt;366),+'PL2'!$N$2+1,IF(AND(O2026&gt;365,O2026&lt;731),+'PL2'!$O$2+1,IF(AND(O2026&gt;730,O2026&lt;1096),+'PL2'!$P$2+1,IF(AND(O2026&gt;1095,O2026&lt;1461),+'PL2'!$Q$2+1,IF(AND(O2026&gt;1460,O2026&lt;1826),+'PL2'!$R$2+1,IF(AND(O2026&gt;1825,O2026&lt;2190),+'PL2'!$S$2+1,0))))))</f>
        <v>0</v>
      </c>
      <c r="N2026" s="70">
        <f t="shared" si="107"/>
        <v>-1</v>
      </c>
      <c r="O2026" s="19" t="str">
        <f>IF(A2026&gt;'PL2'!$C$2+553,IF(A2026='PL2'!$C$2+554,1,O2025+1), "")</f>
        <v/>
      </c>
    </row>
    <row r="2027" spans="1:15" x14ac:dyDescent="0.55000000000000004">
      <c r="A2027">
        <v>2025</v>
      </c>
      <c r="B2027" s="2">
        <v>41847</v>
      </c>
      <c r="C2027">
        <v>2</v>
      </c>
      <c r="D2027">
        <v>130395</v>
      </c>
      <c r="E2027">
        <v>3833.909912109375</v>
      </c>
      <c r="F2027" s="20">
        <f t="shared" si="108"/>
        <v>5.8804554041326361E-2</v>
      </c>
      <c r="G2027">
        <v>590.94500732421875</v>
      </c>
      <c r="H2027">
        <v>34.750301361083977</v>
      </c>
      <c r="I2027" s="19">
        <f t="shared" si="109"/>
        <v>2265629.9210918695</v>
      </c>
      <c r="K2027" s="70">
        <f t="shared" si="106"/>
        <v>-1</v>
      </c>
      <c r="L2027" s="3">
        <f>IF(AND(O2027&gt;0,O2027&lt;366),+'PL2'!$N$3+1,IF(AND(O2027&gt;365,O2027&lt;731),+'PL2'!$O$3+1,IF(AND(O2027&gt;730,O2027&lt;1096),+'PL2'!$P$3+1,IF(AND(O2027&gt;1095,O2027&lt;1461),+'PL2'!$Q$3+1,IF(AND(O2027&gt;1460,O2027&lt;3000),+'PL2'!$R$3+1,0)))))</f>
        <v>0</v>
      </c>
      <c r="M2027" s="3">
        <f>IF(AND(O2027&gt;0,O2027&lt;366),+'PL2'!$N$2+1,IF(AND(O2027&gt;365,O2027&lt;731),+'PL2'!$O$2+1,IF(AND(O2027&gt;730,O2027&lt;1096),+'PL2'!$P$2+1,IF(AND(O2027&gt;1095,O2027&lt;1461),+'PL2'!$Q$2+1,IF(AND(O2027&gt;1460,O2027&lt;1826),+'PL2'!$R$2+1,IF(AND(O2027&gt;1825,O2027&lt;2190),+'PL2'!$S$2+1,0))))))</f>
        <v>0</v>
      </c>
      <c r="N2027" s="70">
        <f t="shared" si="107"/>
        <v>-1</v>
      </c>
      <c r="O2027" s="19" t="str">
        <f>IF(A2027&gt;'PL2'!$C$2+553,IF(A2027='PL2'!$C$2+554,1,O2026+1), "")</f>
        <v/>
      </c>
    </row>
    <row r="2028" spans="1:15" x14ac:dyDescent="0.55000000000000004">
      <c r="A2028">
        <v>2026</v>
      </c>
      <c r="B2028" s="2">
        <v>41848</v>
      </c>
      <c r="C2028">
        <v>2.0999999046325679</v>
      </c>
      <c r="D2028">
        <v>126670</v>
      </c>
      <c r="E2028">
        <v>3760.35009765625</v>
      </c>
      <c r="F2028" s="20">
        <f t="shared" si="108"/>
        <v>6.2341002971999619E-2</v>
      </c>
      <c r="G2028">
        <v>584.6929931640625</v>
      </c>
      <c r="H2028">
        <v>36.450298309326172</v>
      </c>
      <c r="I2028" s="19">
        <f t="shared" si="109"/>
        <v>2198650.3539434075</v>
      </c>
      <c r="K2028" s="70">
        <f t="shared" si="106"/>
        <v>-1</v>
      </c>
      <c r="L2028" s="3">
        <f>IF(AND(O2028&gt;0,O2028&lt;366),+'PL2'!$N$3+1,IF(AND(O2028&gt;365,O2028&lt;731),+'PL2'!$O$3+1,IF(AND(O2028&gt;730,O2028&lt;1096),+'PL2'!$P$3+1,IF(AND(O2028&gt;1095,O2028&lt;1461),+'PL2'!$Q$3+1,IF(AND(O2028&gt;1460,O2028&lt;3000),+'PL2'!$R$3+1,0)))))</f>
        <v>0</v>
      </c>
      <c r="M2028" s="3">
        <f>IF(AND(O2028&gt;0,O2028&lt;366),+'PL2'!$N$2+1,IF(AND(O2028&gt;365,O2028&lt;731),+'PL2'!$O$2+1,IF(AND(O2028&gt;730,O2028&lt;1096),+'PL2'!$P$2+1,IF(AND(O2028&gt;1095,O2028&lt;1461),+'PL2'!$Q$2+1,IF(AND(O2028&gt;1460,O2028&lt;1826),+'PL2'!$R$2+1,IF(AND(O2028&gt;1825,O2028&lt;2190),+'PL2'!$S$2+1,0))))))</f>
        <v>0</v>
      </c>
      <c r="N2028" s="70">
        <f t="shared" si="107"/>
        <v>-1</v>
      </c>
      <c r="O2028" s="19" t="str">
        <f>IF(A2028&gt;'PL2'!$C$2+553,IF(A2028='PL2'!$C$2+554,1,O2027+1), "")</f>
        <v/>
      </c>
    </row>
    <row r="2029" spans="1:15" x14ac:dyDescent="0.55000000000000004">
      <c r="A2029">
        <v>2027</v>
      </c>
      <c r="B2029" s="2">
        <v>41849</v>
      </c>
      <c r="C2029">
        <v>2.2000000476837158</v>
      </c>
      <c r="D2029">
        <v>126670</v>
      </c>
      <c r="E2029">
        <v>3735.39990234375</v>
      </c>
      <c r="F2029" s="20">
        <f t="shared" si="108"/>
        <v>6.4876292439204203E-2</v>
      </c>
      <c r="G2029">
        <v>582.2030029296875</v>
      </c>
      <c r="H2029">
        <v>37.771198272705078</v>
      </c>
      <c r="I2029" s="19">
        <f t="shared" si="109"/>
        <v>2174761.0402877927</v>
      </c>
      <c r="K2029" s="70">
        <f t="shared" ref="K2029:K2092" si="110">+L2029^(0.00273972602739726)-1</f>
        <v>-1</v>
      </c>
      <c r="L2029" s="3">
        <f>IF(AND(O2029&gt;0,O2029&lt;366),+'PL2'!$N$3+1,IF(AND(O2029&gt;365,O2029&lt;731),+'PL2'!$O$3+1,IF(AND(O2029&gt;730,O2029&lt;1096),+'PL2'!$P$3+1,IF(AND(O2029&gt;1095,O2029&lt;1461),+'PL2'!$Q$3+1,IF(AND(O2029&gt;1460,O2029&lt;3000),+'PL2'!$R$3+1,0)))))</f>
        <v>0</v>
      </c>
      <c r="M2029" s="3">
        <f>IF(AND(O2029&gt;0,O2029&lt;366),+'PL2'!$N$2+1,IF(AND(O2029&gt;365,O2029&lt;731),+'PL2'!$O$2+1,IF(AND(O2029&gt;730,O2029&lt;1096),+'PL2'!$P$2+1,IF(AND(O2029&gt;1095,O2029&lt;1461),+'PL2'!$Q$2+1,IF(AND(O2029&gt;1460,O2029&lt;1826),+'PL2'!$R$2+1,IF(AND(O2029&gt;1825,O2029&lt;2190),+'PL2'!$S$2+1,0))))))</f>
        <v>0</v>
      </c>
      <c r="N2029" s="70">
        <f t="shared" ref="N2029:N2092" si="111">+M2029^(0.00273972602739726)-1</f>
        <v>-1</v>
      </c>
      <c r="O2029" s="19" t="str">
        <f>IF(A2029&gt;'PL2'!$C$2+553,IF(A2029='PL2'!$C$2+554,1,O2028+1), "")</f>
        <v/>
      </c>
    </row>
    <row r="2030" spans="1:15" x14ac:dyDescent="0.55000000000000004">
      <c r="A2030">
        <v>2028</v>
      </c>
      <c r="B2030" s="2">
        <v>41850</v>
      </c>
      <c r="C2030">
        <v>2.2999999523162842</v>
      </c>
      <c r="D2030">
        <v>162994</v>
      </c>
      <c r="E2030">
        <v>4311.02978515625</v>
      </c>
      <c r="F2030" s="20">
        <f t="shared" si="108"/>
        <v>6.0832719611111183E-2</v>
      </c>
      <c r="G2030">
        <v>564.3699951171875</v>
      </c>
      <c r="H2030">
        <v>34.332199096679688</v>
      </c>
      <c r="I2030" s="19">
        <f t="shared" si="109"/>
        <v>2433015.8587986827</v>
      </c>
      <c r="K2030" s="70">
        <f t="shared" si="110"/>
        <v>-1</v>
      </c>
      <c r="L2030" s="3">
        <f>IF(AND(O2030&gt;0,O2030&lt;366),+'PL2'!$N$3+1,IF(AND(O2030&gt;365,O2030&lt;731),+'PL2'!$O$3+1,IF(AND(O2030&gt;730,O2030&lt;1096),+'PL2'!$P$3+1,IF(AND(O2030&gt;1095,O2030&lt;1461),+'PL2'!$Q$3+1,IF(AND(O2030&gt;1460,O2030&lt;3000),+'PL2'!$R$3+1,0)))))</f>
        <v>0</v>
      </c>
      <c r="M2030" s="3">
        <f>IF(AND(O2030&gt;0,O2030&lt;366),+'PL2'!$N$2+1,IF(AND(O2030&gt;365,O2030&lt;731),+'PL2'!$O$2+1,IF(AND(O2030&gt;730,O2030&lt;1096),+'PL2'!$P$2+1,IF(AND(O2030&gt;1095,O2030&lt;1461),+'PL2'!$Q$2+1,IF(AND(O2030&gt;1460,O2030&lt;1826),+'PL2'!$R$2+1,IF(AND(O2030&gt;1825,O2030&lt;2190),+'PL2'!$S$2+1,0))))))</f>
        <v>0</v>
      </c>
      <c r="N2030" s="70">
        <f t="shared" si="111"/>
        <v>-1</v>
      </c>
      <c r="O2030" s="19" t="str">
        <f>IF(A2030&gt;'PL2'!$C$2+553,IF(A2030='PL2'!$C$2+554,1,O2029+1), "")</f>
        <v/>
      </c>
    </row>
    <row r="2031" spans="1:15" x14ac:dyDescent="0.55000000000000004">
      <c r="A2031">
        <v>2029</v>
      </c>
      <c r="B2031" s="2">
        <v>41851</v>
      </c>
      <c r="C2031">
        <v>2.4000000953674321</v>
      </c>
      <c r="D2031">
        <v>162994</v>
      </c>
      <c r="E2031">
        <v>3861.260009765625</v>
      </c>
      <c r="F2031" s="20">
        <f t="shared" si="108"/>
        <v>5.6855003200583773E-2</v>
      </c>
      <c r="G2031">
        <v>581.3499755859375</v>
      </c>
      <c r="H2031">
        <v>33.052700042724609</v>
      </c>
      <c r="I2031" s="19">
        <f t="shared" si="109"/>
        <v>2244743.4124082029</v>
      </c>
      <c r="K2031" s="70">
        <f t="shared" si="110"/>
        <v>-1</v>
      </c>
      <c r="L2031" s="3">
        <f>IF(AND(O2031&gt;0,O2031&lt;366),+'PL2'!$N$3+1,IF(AND(O2031&gt;365,O2031&lt;731),+'PL2'!$O$3+1,IF(AND(O2031&gt;730,O2031&lt;1096),+'PL2'!$P$3+1,IF(AND(O2031&gt;1095,O2031&lt;1461),+'PL2'!$Q$3+1,IF(AND(O2031&gt;1460,O2031&lt;3000),+'PL2'!$R$3+1,0)))))</f>
        <v>0</v>
      </c>
      <c r="M2031" s="3">
        <f>IF(AND(O2031&gt;0,O2031&lt;366),+'PL2'!$N$2+1,IF(AND(O2031&gt;365,O2031&lt;731),+'PL2'!$O$2+1,IF(AND(O2031&gt;730,O2031&lt;1096),+'PL2'!$P$2+1,IF(AND(O2031&gt;1095,O2031&lt;1461),+'PL2'!$Q$2+1,IF(AND(O2031&gt;1460,O2031&lt;1826),+'PL2'!$R$2+1,IF(AND(O2031&gt;1825,O2031&lt;2190),+'PL2'!$S$2+1,0))))))</f>
        <v>0</v>
      </c>
      <c r="N2031" s="70">
        <f t="shared" si="111"/>
        <v>-1</v>
      </c>
      <c r="O2031" s="19" t="str">
        <f>IF(A2031&gt;'PL2'!$C$2+553,IF(A2031='PL2'!$C$2+554,1,O2030+1), "")</f>
        <v/>
      </c>
    </row>
    <row r="2032" spans="1:15" x14ac:dyDescent="0.55000000000000004">
      <c r="A2032">
        <v>2030</v>
      </c>
      <c r="B2032" s="2">
        <v>41852</v>
      </c>
      <c r="C2032">
        <v>2.5</v>
      </c>
      <c r="D2032">
        <v>142503</v>
      </c>
      <c r="E2032">
        <v>3935.679931640625</v>
      </c>
      <c r="F2032" s="20">
        <f t="shared" si="108"/>
        <v>6.9045562753777545E-2</v>
      </c>
      <c r="G2032">
        <v>595.083984375</v>
      </c>
      <c r="H2032">
        <v>41.087898254394531</v>
      </c>
      <c r="I2032" s="19">
        <f t="shared" si="109"/>
        <v>2342060.0949454308</v>
      </c>
      <c r="K2032" s="70">
        <f t="shared" si="110"/>
        <v>-1</v>
      </c>
      <c r="L2032" s="3">
        <f>IF(AND(O2032&gt;0,O2032&lt;366),+'PL2'!$N$3+1,IF(AND(O2032&gt;365,O2032&lt;731),+'PL2'!$O$3+1,IF(AND(O2032&gt;730,O2032&lt;1096),+'PL2'!$P$3+1,IF(AND(O2032&gt;1095,O2032&lt;1461),+'PL2'!$Q$3+1,IF(AND(O2032&gt;1460,O2032&lt;3000),+'PL2'!$R$3+1,0)))))</f>
        <v>0</v>
      </c>
      <c r="M2032" s="3">
        <f>IF(AND(O2032&gt;0,O2032&lt;366),+'PL2'!$N$2+1,IF(AND(O2032&gt;365,O2032&lt;731),+'PL2'!$O$2+1,IF(AND(O2032&gt;730,O2032&lt;1096),+'PL2'!$P$2+1,IF(AND(O2032&gt;1095,O2032&lt;1461),+'PL2'!$Q$2+1,IF(AND(O2032&gt;1460,O2032&lt;1826),+'PL2'!$R$2+1,IF(AND(O2032&gt;1825,O2032&lt;2190),+'PL2'!$S$2+1,0))))))</f>
        <v>0</v>
      </c>
      <c r="N2032" s="70">
        <f t="shared" si="111"/>
        <v>-1</v>
      </c>
      <c r="O2032" s="19" t="str">
        <f>IF(A2032&gt;'PL2'!$C$2+553,IF(A2032='PL2'!$C$2+554,1,O2031+1), "")</f>
        <v/>
      </c>
    </row>
    <row r="2033" spans="1:15" x14ac:dyDescent="0.55000000000000004">
      <c r="A2033">
        <v>2031</v>
      </c>
      <c r="B2033" s="2">
        <v>41853</v>
      </c>
      <c r="C2033">
        <v>2.5999999046325679</v>
      </c>
      <c r="D2033">
        <v>142503</v>
      </c>
      <c r="E2033">
        <v>4083.469970703125</v>
      </c>
      <c r="F2033" s="20">
        <f t="shared" si="108"/>
        <v>7.4503845774461452E-2</v>
      </c>
      <c r="G2033">
        <v>587.28802490234375</v>
      </c>
      <c r="H2033">
        <v>43.755199432373047</v>
      </c>
      <c r="I2033" s="19">
        <f t="shared" si="109"/>
        <v>2398173.0138422698</v>
      </c>
      <c r="K2033" s="70">
        <f t="shared" si="110"/>
        <v>-1</v>
      </c>
      <c r="L2033" s="3">
        <f>IF(AND(O2033&gt;0,O2033&lt;366),+'PL2'!$N$3+1,IF(AND(O2033&gt;365,O2033&lt;731),+'PL2'!$O$3+1,IF(AND(O2033&gt;730,O2033&lt;1096),+'PL2'!$P$3+1,IF(AND(O2033&gt;1095,O2033&lt;1461),+'PL2'!$Q$3+1,IF(AND(O2033&gt;1460,O2033&lt;3000),+'PL2'!$R$3+1,0)))))</f>
        <v>0</v>
      </c>
      <c r="M2033" s="3">
        <f>IF(AND(O2033&gt;0,O2033&lt;366),+'PL2'!$N$2+1,IF(AND(O2033&gt;365,O2033&lt;731),+'PL2'!$O$2+1,IF(AND(O2033&gt;730,O2033&lt;1096),+'PL2'!$P$2+1,IF(AND(O2033&gt;1095,O2033&lt;1461),+'PL2'!$Q$2+1,IF(AND(O2033&gt;1460,O2033&lt;1826),+'PL2'!$R$2+1,IF(AND(O2033&gt;1825,O2033&lt;2190),+'PL2'!$S$2+1,0))))))</f>
        <v>0</v>
      </c>
      <c r="N2033" s="70">
        <f t="shared" si="111"/>
        <v>-1</v>
      </c>
      <c r="O2033" s="19" t="str">
        <f>IF(A2033&gt;'PL2'!$C$2+553,IF(A2033='PL2'!$C$2+554,1,O2032+1), "")</f>
        <v/>
      </c>
    </row>
    <row r="2034" spans="1:15" x14ac:dyDescent="0.55000000000000004">
      <c r="A2034">
        <v>2032</v>
      </c>
      <c r="B2034" s="2">
        <v>41854</v>
      </c>
      <c r="C2034">
        <v>2.7000000476837158</v>
      </c>
      <c r="D2034">
        <v>141572</v>
      </c>
      <c r="E2034">
        <v>3858.550048828125</v>
      </c>
      <c r="F2034" s="20">
        <f t="shared" si="108"/>
        <v>7.3588600258708933E-2</v>
      </c>
      <c r="G2034">
        <v>585.50799560546875</v>
      </c>
      <c r="H2034">
        <v>43.086700439453118</v>
      </c>
      <c r="I2034" s="19">
        <f t="shared" si="109"/>
        <v>2259211.905032739</v>
      </c>
      <c r="K2034" s="70">
        <f t="shared" si="110"/>
        <v>-1</v>
      </c>
      <c r="L2034" s="3">
        <f>IF(AND(O2034&gt;0,O2034&lt;366),+'PL2'!$N$3+1,IF(AND(O2034&gt;365,O2034&lt;731),+'PL2'!$O$3+1,IF(AND(O2034&gt;730,O2034&lt;1096),+'PL2'!$P$3+1,IF(AND(O2034&gt;1095,O2034&lt;1461),+'PL2'!$Q$3+1,IF(AND(O2034&gt;1460,O2034&lt;3000),+'PL2'!$R$3+1,0)))))</f>
        <v>0</v>
      </c>
      <c r="M2034" s="3">
        <f>IF(AND(O2034&gt;0,O2034&lt;366),+'PL2'!$N$2+1,IF(AND(O2034&gt;365,O2034&lt;731),+'PL2'!$O$2+1,IF(AND(O2034&gt;730,O2034&lt;1096),+'PL2'!$P$2+1,IF(AND(O2034&gt;1095,O2034&lt;1461),+'PL2'!$Q$2+1,IF(AND(O2034&gt;1460,O2034&lt;1826),+'PL2'!$R$2+1,IF(AND(O2034&gt;1825,O2034&lt;2190),+'PL2'!$S$2+1,0))))))</f>
        <v>0</v>
      </c>
      <c r="N2034" s="70">
        <f t="shared" si="111"/>
        <v>-1</v>
      </c>
      <c r="O2034" s="19" t="str">
        <f>IF(A2034&gt;'PL2'!$C$2+553,IF(A2034='PL2'!$C$2+554,1,O2033+1), "")</f>
        <v/>
      </c>
    </row>
    <row r="2035" spans="1:15" x14ac:dyDescent="0.55000000000000004">
      <c r="A2035">
        <v>2033</v>
      </c>
      <c r="B2035" s="2">
        <v>41855</v>
      </c>
      <c r="C2035">
        <v>2.7999999523162842</v>
      </c>
      <c r="D2035">
        <v>141572</v>
      </c>
      <c r="E2035">
        <v>3211.10009765625</v>
      </c>
      <c r="F2035" s="20">
        <f t="shared" si="108"/>
        <v>6.3508886787785129E-2</v>
      </c>
      <c r="G2035">
        <v>586.76397705078125</v>
      </c>
      <c r="H2035">
        <v>37.264701843261719</v>
      </c>
      <c r="I2035" s="19">
        <f t="shared" si="109"/>
        <v>1884157.8640089333</v>
      </c>
      <c r="K2035" s="70">
        <f t="shared" si="110"/>
        <v>-1</v>
      </c>
      <c r="L2035" s="3">
        <f>IF(AND(O2035&gt;0,O2035&lt;366),+'PL2'!$N$3+1,IF(AND(O2035&gt;365,O2035&lt;731),+'PL2'!$O$3+1,IF(AND(O2035&gt;730,O2035&lt;1096),+'PL2'!$P$3+1,IF(AND(O2035&gt;1095,O2035&lt;1461),+'PL2'!$Q$3+1,IF(AND(O2035&gt;1460,O2035&lt;3000),+'PL2'!$R$3+1,0)))))</f>
        <v>0</v>
      </c>
      <c r="M2035" s="3">
        <f>IF(AND(O2035&gt;0,O2035&lt;366),+'PL2'!$N$2+1,IF(AND(O2035&gt;365,O2035&lt;731),+'PL2'!$O$2+1,IF(AND(O2035&gt;730,O2035&lt;1096),+'PL2'!$P$2+1,IF(AND(O2035&gt;1095,O2035&lt;1461),+'PL2'!$Q$2+1,IF(AND(O2035&gt;1460,O2035&lt;1826),+'PL2'!$R$2+1,IF(AND(O2035&gt;1825,O2035&lt;2190),+'PL2'!$S$2+1,0))))))</f>
        <v>0</v>
      </c>
      <c r="N2035" s="70">
        <f t="shared" si="111"/>
        <v>-1</v>
      </c>
      <c r="O2035" s="19" t="str">
        <f>IF(A2035&gt;'PL2'!$C$2+553,IF(A2035='PL2'!$C$2+554,1,O2034+1), "")</f>
        <v/>
      </c>
    </row>
    <row r="2036" spans="1:15" x14ac:dyDescent="0.55000000000000004">
      <c r="A2036">
        <v>2034</v>
      </c>
      <c r="B2036" s="2">
        <v>41856</v>
      </c>
      <c r="C2036">
        <v>2.9000000953674321</v>
      </c>
      <c r="D2036">
        <v>122944</v>
      </c>
      <c r="E2036">
        <v>3387.10009765625</v>
      </c>
      <c r="F2036" s="20">
        <f t="shared" si="108"/>
        <v>7.9894835097460329E-2</v>
      </c>
      <c r="G2036">
        <v>583.11199951171875</v>
      </c>
      <c r="H2036">
        <v>46.587600708007813</v>
      </c>
      <c r="I2036" s="19">
        <f t="shared" si="109"/>
        <v>1975058.7104906738</v>
      </c>
      <c r="K2036" s="70">
        <f t="shared" si="110"/>
        <v>-1</v>
      </c>
      <c r="L2036" s="3">
        <f>IF(AND(O2036&gt;0,O2036&lt;366),+'PL2'!$N$3+1,IF(AND(O2036&gt;365,O2036&lt;731),+'PL2'!$O$3+1,IF(AND(O2036&gt;730,O2036&lt;1096),+'PL2'!$P$3+1,IF(AND(O2036&gt;1095,O2036&lt;1461),+'PL2'!$Q$3+1,IF(AND(O2036&gt;1460,O2036&lt;3000),+'PL2'!$R$3+1,0)))))</f>
        <v>0</v>
      </c>
      <c r="M2036" s="3">
        <f>IF(AND(O2036&gt;0,O2036&lt;366),+'PL2'!$N$2+1,IF(AND(O2036&gt;365,O2036&lt;731),+'PL2'!$O$2+1,IF(AND(O2036&gt;730,O2036&lt;1096),+'PL2'!$P$2+1,IF(AND(O2036&gt;1095,O2036&lt;1461),+'PL2'!$Q$2+1,IF(AND(O2036&gt;1460,O2036&lt;1826),+'PL2'!$R$2+1,IF(AND(O2036&gt;1825,O2036&lt;2190),+'PL2'!$S$2+1,0))))))</f>
        <v>0</v>
      </c>
      <c r="N2036" s="70">
        <f t="shared" si="111"/>
        <v>-1</v>
      </c>
      <c r="O2036" s="19" t="str">
        <f>IF(A2036&gt;'PL2'!$C$2+553,IF(A2036='PL2'!$C$2+554,1,O2035+1), "")</f>
        <v/>
      </c>
    </row>
    <row r="2037" spans="1:15" x14ac:dyDescent="0.55000000000000004">
      <c r="A2037">
        <v>2035</v>
      </c>
      <c r="B2037" s="2">
        <v>41857</v>
      </c>
      <c r="C2037">
        <v>3</v>
      </c>
      <c r="D2037">
        <v>122944</v>
      </c>
      <c r="E2037">
        <v>4113.16015625</v>
      </c>
      <c r="F2037" s="20">
        <f t="shared" si="108"/>
        <v>0.10036667481739654</v>
      </c>
      <c r="G2037">
        <v>583.0360107421875</v>
      </c>
      <c r="H2037">
        <v>58.517398834228523</v>
      </c>
      <c r="I2037" s="19">
        <f t="shared" si="109"/>
        <v>2398120.4890437126</v>
      </c>
      <c r="K2037" s="70">
        <f t="shared" si="110"/>
        <v>-1</v>
      </c>
      <c r="L2037" s="3">
        <f>IF(AND(O2037&gt;0,O2037&lt;366),+'PL2'!$N$3+1,IF(AND(O2037&gt;365,O2037&lt;731),+'PL2'!$O$3+1,IF(AND(O2037&gt;730,O2037&lt;1096),+'PL2'!$P$3+1,IF(AND(O2037&gt;1095,O2037&lt;1461),+'PL2'!$Q$3+1,IF(AND(O2037&gt;1460,O2037&lt;3000),+'PL2'!$R$3+1,0)))))</f>
        <v>0</v>
      </c>
      <c r="M2037" s="3">
        <f>IF(AND(O2037&gt;0,O2037&lt;366),+'PL2'!$N$2+1,IF(AND(O2037&gt;365,O2037&lt;731),+'PL2'!$O$2+1,IF(AND(O2037&gt;730,O2037&lt;1096),+'PL2'!$P$2+1,IF(AND(O2037&gt;1095,O2037&lt;1461),+'PL2'!$Q$2+1,IF(AND(O2037&gt;1460,O2037&lt;1826),+'PL2'!$R$2+1,IF(AND(O2037&gt;1825,O2037&lt;2190),+'PL2'!$S$2+1,0))))))</f>
        <v>0</v>
      </c>
      <c r="N2037" s="70">
        <f t="shared" si="111"/>
        <v>-1</v>
      </c>
      <c r="O2037" s="19" t="str">
        <f>IF(A2037&gt;'PL2'!$C$2+553,IF(A2037='PL2'!$C$2+554,1,O2036+1), "")</f>
        <v/>
      </c>
    </row>
    <row r="2038" spans="1:15" x14ac:dyDescent="0.55000000000000004">
      <c r="A2038">
        <v>2036</v>
      </c>
      <c r="B2038" s="2">
        <v>41858</v>
      </c>
      <c r="C2038">
        <v>3.0099999904632568</v>
      </c>
      <c r="D2038">
        <v>146229</v>
      </c>
      <c r="E2038">
        <v>4010.97998046875</v>
      </c>
      <c r="F2038" s="20">
        <f t="shared" si="108"/>
        <v>8.2562622345494066E-2</v>
      </c>
      <c r="G2038">
        <v>587.39697265625</v>
      </c>
      <c r="H2038">
        <v>48.497001647949219</v>
      </c>
      <c r="I2038" s="19">
        <f t="shared" si="109"/>
        <v>2356037.4979121685</v>
      </c>
      <c r="K2038" s="70">
        <f t="shared" si="110"/>
        <v>-1</v>
      </c>
      <c r="L2038" s="3">
        <f>IF(AND(O2038&gt;0,O2038&lt;366),+'PL2'!$N$3+1,IF(AND(O2038&gt;365,O2038&lt;731),+'PL2'!$O$3+1,IF(AND(O2038&gt;730,O2038&lt;1096),+'PL2'!$P$3+1,IF(AND(O2038&gt;1095,O2038&lt;1461),+'PL2'!$Q$3+1,IF(AND(O2038&gt;1460,O2038&lt;3000),+'PL2'!$R$3+1,0)))))</f>
        <v>0</v>
      </c>
      <c r="M2038" s="3">
        <f>IF(AND(O2038&gt;0,O2038&lt;366),+'PL2'!$N$2+1,IF(AND(O2038&gt;365,O2038&lt;731),+'PL2'!$O$2+1,IF(AND(O2038&gt;730,O2038&lt;1096),+'PL2'!$P$2+1,IF(AND(O2038&gt;1095,O2038&lt;1461),+'PL2'!$Q$2+1,IF(AND(O2038&gt;1460,O2038&lt;1826),+'PL2'!$R$2+1,IF(AND(O2038&gt;1825,O2038&lt;2190),+'PL2'!$S$2+1,0))))))</f>
        <v>0</v>
      </c>
      <c r="N2038" s="70">
        <f t="shared" si="111"/>
        <v>-1</v>
      </c>
      <c r="O2038" s="19" t="str">
        <f>IF(A2038&gt;'PL2'!$C$2+553,IF(A2038='PL2'!$C$2+554,1,O2037+1), "")</f>
        <v/>
      </c>
    </row>
    <row r="2039" spans="1:15" x14ac:dyDescent="0.55000000000000004">
      <c r="A2039">
        <v>2037</v>
      </c>
      <c r="B2039" s="2">
        <v>41859</v>
      </c>
      <c r="C2039">
        <v>3.0199999809265141</v>
      </c>
      <c r="D2039">
        <v>146229</v>
      </c>
      <c r="E2039">
        <v>3961.169921875</v>
      </c>
      <c r="F2039" s="20">
        <f t="shared" si="108"/>
        <v>8.1808212382695505E-2</v>
      </c>
      <c r="G2039">
        <v>590.531982421875</v>
      </c>
      <c r="H2039">
        <v>48.310398101806641</v>
      </c>
      <c r="I2039" s="19">
        <f t="shared" si="109"/>
        <v>2339197.5266747475</v>
      </c>
      <c r="K2039" s="70">
        <f t="shared" si="110"/>
        <v>-1</v>
      </c>
      <c r="L2039" s="3">
        <f>IF(AND(O2039&gt;0,O2039&lt;366),+'PL2'!$N$3+1,IF(AND(O2039&gt;365,O2039&lt;731),+'PL2'!$O$3+1,IF(AND(O2039&gt;730,O2039&lt;1096),+'PL2'!$P$3+1,IF(AND(O2039&gt;1095,O2039&lt;1461),+'PL2'!$Q$3+1,IF(AND(O2039&gt;1460,O2039&lt;3000),+'PL2'!$R$3+1,0)))))</f>
        <v>0</v>
      </c>
      <c r="M2039" s="3">
        <f>IF(AND(O2039&gt;0,O2039&lt;366),+'PL2'!$N$2+1,IF(AND(O2039&gt;365,O2039&lt;731),+'PL2'!$O$2+1,IF(AND(O2039&gt;730,O2039&lt;1096),+'PL2'!$P$2+1,IF(AND(O2039&gt;1095,O2039&lt;1461),+'PL2'!$Q$2+1,IF(AND(O2039&gt;1460,O2039&lt;1826),+'PL2'!$R$2+1,IF(AND(O2039&gt;1825,O2039&lt;2190),+'PL2'!$S$2+1,0))))))</f>
        <v>0</v>
      </c>
      <c r="N2039" s="70">
        <f t="shared" si="111"/>
        <v>-1</v>
      </c>
      <c r="O2039" s="19" t="str">
        <f>IF(A2039&gt;'PL2'!$C$2+553,IF(A2039='PL2'!$C$2+554,1,O2038+1), "")</f>
        <v/>
      </c>
    </row>
    <row r="2040" spans="1:15" x14ac:dyDescent="0.55000000000000004">
      <c r="A2040">
        <v>2038</v>
      </c>
      <c r="B2040" s="2">
        <v>41860</v>
      </c>
      <c r="C2040">
        <v>3.029999971389771</v>
      </c>
      <c r="D2040">
        <v>169673</v>
      </c>
      <c r="E2040">
        <v>4559.31005859375</v>
      </c>
      <c r="F2040" s="20">
        <f t="shared" si="108"/>
        <v>8.1419609172326518E-2</v>
      </c>
      <c r="G2040">
        <v>588.094970703125</v>
      </c>
      <c r="H2040">
        <v>47.882499694824219</v>
      </c>
      <c r="I2040" s="19">
        <f t="shared" si="109"/>
        <v>2681307.3153351545</v>
      </c>
      <c r="K2040" s="70">
        <f t="shared" si="110"/>
        <v>-1</v>
      </c>
      <c r="L2040" s="3">
        <f>IF(AND(O2040&gt;0,O2040&lt;366),+'PL2'!$N$3+1,IF(AND(O2040&gt;365,O2040&lt;731),+'PL2'!$O$3+1,IF(AND(O2040&gt;730,O2040&lt;1096),+'PL2'!$P$3+1,IF(AND(O2040&gt;1095,O2040&lt;1461),+'PL2'!$Q$3+1,IF(AND(O2040&gt;1460,O2040&lt;3000),+'PL2'!$R$3+1,0)))))</f>
        <v>0</v>
      </c>
      <c r="M2040" s="3">
        <f>IF(AND(O2040&gt;0,O2040&lt;366),+'PL2'!$N$2+1,IF(AND(O2040&gt;365,O2040&lt;731),+'PL2'!$O$2+1,IF(AND(O2040&gt;730,O2040&lt;1096),+'PL2'!$P$2+1,IF(AND(O2040&gt;1095,O2040&lt;1461),+'PL2'!$Q$2+1,IF(AND(O2040&gt;1460,O2040&lt;1826),+'PL2'!$R$2+1,IF(AND(O2040&gt;1825,O2040&lt;2190),+'PL2'!$S$2+1,0))))))</f>
        <v>0</v>
      </c>
      <c r="N2040" s="70">
        <f t="shared" si="111"/>
        <v>-1</v>
      </c>
      <c r="O2040" s="19" t="str">
        <f>IF(A2040&gt;'PL2'!$C$2+553,IF(A2040='PL2'!$C$2+554,1,O2039+1), "")</f>
        <v/>
      </c>
    </row>
    <row r="2041" spans="1:15" x14ac:dyDescent="0.55000000000000004">
      <c r="A2041">
        <v>2039</v>
      </c>
      <c r="B2041" s="2">
        <v>41861</v>
      </c>
      <c r="C2041">
        <v>3.0399999618530269</v>
      </c>
      <c r="D2041">
        <v>169673</v>
      </c>
      <c r="E2041">
        <v>4434.830078125</v>
      </c>
      <c r="F2041" s="20">
        <f t="shared" si="108"/>
        <v>7.9458035564436633E-2</v>
      </c>
      <c r="G2041">
        <v>589.45001220703125</v>
      </c>
      <c r="H2041">
        <v>46.836498260498047</v>
      </c>
      <c r="I2041" s="19">
        <f t="shared" si="109"/>
        <v>2614110.6436868906</v>
      </c>
      <c r="K2041" s="70">
        <f t="shared" si="110"/>
        <v>-1</v>
      </c>
      <c r="L2041" s="3">
        <f>IF(AND(O2041&gt;0,O2041&lt;366),+'PL2'!$N$3+1,IF(AND(O2041&gt;365,O2041&lt;731),+'PL2'!$O$3+1,IF(AND(O2041&gt;730,O2041&lt;1096),+'PL2'!$P$3+1,IF(AND(O2041&gt;1095,O2041&lt;1461),+'PL2'!$Q$3+1,IF(AND(O2041&gt;1460,O2041&lt;3000),+'PL2'!$R$3+1,0)))))</f>
        <v>0</v>
      </c>
      <c r="M2041" s="3">
        <f>IF(AND(O2041&gt;0,O2041&lt;366),+'PL2'!$N$2+1,IF(AND(O2041&gt;365,O2041&lt;731),+'PL2'!$O$2+1,IF(AND(O2041&gt;730,O2041&lt;1096),+'PL2'!$P$2+1,IF(AND(O2041&gt;1095,O2041&lt;1461),+'PL2'!$Q$2+1,IF(AND(O2041&gt;1460,O2041&lt;1826),+'PL2'!$R$2+1,IF(AND(O2041&gt;1825,O2041&lt;2190),+'PL2'!$S$2+1,0))))))</f>
        <v>0</v>
      </c>
      <c r="N2041" s="70">
        <f t="shared" si="111"/>
        <v>-1</v>
      </c>
      <c r="O2041" s="19" t="str">
        <f>IF(A2041&gt;'PL2'!$C$2+553,IF(A2041='PL2'!$C$2+554,1,O2040+1), "")</f>
        <v/>
      </c>
    </row>
    <row r="2042" spans="1:15" x14ac:dyDescent="0.55000000000000004">
      <c r="A2042">
        <v>2040</v>
      </c>
      <c r="B2042" s="2">
        <v>41862</v>
      </c>
      <c r="C2042">
        <v>3.0499999523162842</v>
      </c>
      <c r="D2042">
        <v>178499</v>
      </c>
      <c r="E2042">
        <v>4562.25</v>
      </c>
      <c r="F2042" s="20">
        <f t="shared" si="108"/>
        <v>7.7954847267799637E-2</v>
      </c>
      <c r="G2042">
        <v>573.3070068359375</v>
      </c>
      <c r="H2042">
        <v>44.692100524902337</v>
      </c>
      <c r="I2042" s="19">
        <f t="shared" si="109"/>
        <v>2615569.8919372559</v>
      </c>
      <c r="K2042" s="70">
        <f t="shared" si="110"/>
        <v>-1</v>
      </c>
      <c r="L2042" s="3">
        <f>IF(AND(O2042&gt;0,O2042&lt;366),+'PL2'!$N$3+1,IF(AND(O2042&gt;365,O2042&lt;731),+'PL2'!$O$3+1,IF(AND(O2042&gt;730,O2042&lt;1096),+'PL2'!$P$3+1,IF(AND(O2042&gt;1095,O2042&lt;1461),+'PL2'!$Q$3+1,IF(AND(O2042&gt;1460,O2042&lt;3000),+'PL2'!$R$3+1,0)))))</f>
        <v>0</v>
      </c>
      <c r="M2042" s="3">
        <f>IF(AND(O2042&gt;0,O2042&lt;366),+'PL2'!$N$2+1,IF(AND(O2042&gt;365,O2042&lt;731),+'PL2'!$O$2+1,IF(AND(O2042&gt;730,O2042&lt;1096),+'PL2'!$P$2+1,IF(AND(O2042&gt;1095,O2042&lt;1461),+'PL2'!$Q$2+1,IF(AND(O2042&gt;1460,O2042&lt;1826),+'PL2'!$R$2+1,IF(AND(O2042&gt;1825,O2042&lt;2190),+'PL2'!$S$2+1,0))))))</f>
        <v>0</v>
      </c>
      <c r="N2042" s="70">
        <f t="shared" si="111"/>
        <v>-1</v>
      </c>
      <c r="O2042" s="19" t="str">
        <f>IF(A2042&gt;'PL2'!$C$2+553,IF(A2042='PL2'!$C$2+554,1,O2041+1), "")</f>
        <v/>
      </c>
    </row>
    <row r="2043" spans="1:15" x14ac:dyDescent="0.55000000000000004">
      <c r="A2043">
        <v>2041</v>
      </c>
      <c r="B2043" s="2">
        <v>41863</v>
      </c>
      <c r="C2043">
        <v>3.059999942779541</v>
      </c>
      <c r="D2043">
        <v>178499</v>
      </c>
      <c r="E2043">
        <v>4362.52001953125</v>
      </c>
      <c r="F2043" s="20">
        <f t="shared" si="108"/>
        <v>7.4786475051065976E-2</v>
      </c>
      <c r="G2043">
        <v>568.21002197265625</v>
      </c>
      <c r="H2043">
        <v>42.494400024414063</v>
      </c>
      <c r="I2043" s="19">
        <f t="shared" si="109"/>
        <v>2478827.5961540043</v>
      </c>
      <c r="K2043" s="70">
        <f t="shared" si="110"/>
        <v>-1</v>
      </c>
      <c r="L2043" s="3">
        <f>IF(AND(O2043&gt;0,O2043&lt;366),+'PL2'!$N$3+1,IF(AND(O2043&gt;365,O2043&lt;731),+'PL2'!$O$3+1,IF(AND(O2043&gt;730,O2043&lt;1096),+'PL2'!$P$3+1,IF(AND(O2043&gt;1095,O2043&lt;1461),+'PL2'!$Q$3+1,IF(AND(O2043&gt;1460,O2043&lt;3000),+'PL2'!$R$3+1,0)))))</f>
        <v>0</v>
      </c>
      <c r="M2043" s="3">
        <f>IF(AND(O2043&gt;0,O2043&lt;366),+'PL2'!$N$2+1,IF(AND(O2043&gt;365,O2043&lt;731),+'PL2'!$O$2+1,IF(AND(O2043&gt;730,O2043&lt;1096),+'PL2'!$P$2+1,IF(AND(O2043&gt;1095,O2043&lt;1461),+'PL2'!$Q$2+1,IF(AND(O2043&gt;1460,O2043&lt;1826),+'PL2'!$R$2+1,IF(AND(O2043&gt;1825,O2043&lt;2190),+'PL2'!$S$2+1,0))))))</f>
        <v>0</v>
      </c>
      <c r="N2043" s="70">
        <f t="shared" si="111"/>
        <v>-1</v>
      </c>
      <c r="O2043" s="19" t="str">
        <f>IF(A2043&gt;'PL2'!$C$2+553,IF(A2043='PL2'!$C$2+554,1,O2042+1), "")</f>
        <v/>
      </c>
    </row>
    <row r="2044" spans="1:15" x14ac:dyDescent="0.55000000000000004">
      <c r="A2044">
        <v>2042</v>
      </c>
      <c r="B2044" s="2">
        <v>41864</v>
      </c>
      <c r="C2044">
        <v>3.0699999332427979</v>
      </c>
      <c r="D2044">
        <v>153980</v>
      </c>
      <c r="E2044">
        <v>3637.419921875</v>
      </c>
      <c r="F2044" s="20">
        <f t="shared" si="108"/>
        <v>7.2521619153995798E-2</v>
      </c>
      <c r="G2044">
        <v>544.5679931640625</v>
      </c>
      <c r="H2044">
        <v>39.493000030517578</v>
      </c>
      <c r="I2044" s="19">
        <f t="shared" si="109"/>
        <v>1980822.4671504498</v>
      </c>
      <c r="K2044" s="70">
        <f t="shared" si="110"/>
        <v>-1</v>
      </c>
      <c r="L2044" s="3">
        <f>IF(AND(O2044&gt;0,O2044&lt;366),+'PL2'!$N$3+1,IF(AND(O2044&gt;365,O2044&lt;731),+'PL2'!$O$3+1,IF(AND(O2044&gt;730,O2044&lt;1096),+'PL2'!$P$3+1,IF(AND(O2044&gt;1095,O2044&lt;1461),+'PL2'!$Q$3+1,IF(AND(O2044&gt;1460,O2044&lt;3000),+'PL2'!$R$3+1,0)))))</f>
        <v>0</v>
      </c>
      <c r="M2044" s="3">
        <f>IF(AND(O2044&gt;0,O2044&lt;366),+'PL2'!$N$2+1,IF(AND(O2044&gt;365,O2044&lt;731),+'PL2'!$O$2+1,IF(AND(O2044&gt;730,O2044&lt;1096),+'PL2'!$P$2+1,IF(AND(O2044&gt;1095,O2044&lt;1461),+'PL2'!$Q$2+1,IF(AND(O2044&gt;1460,O2044&lt;1826),+'PL2'!$R$2+1,IF(AND(O2044&gt;1825,O2044&lt;2190),+'PL2'!$S$2+1,0))))))</f>
        <v>0</v>
      </c>
      <c r="N2044" s="70">
        <f t="shared" si="111"/>
        <v>-1</v>
      </c>
      <c r="O2044" s="19" t="str">
        <f>IF(A2044&gt;'PL2'!$C$2+553,IF(A2044='PL2'!$C$2+554,1,O2043+1), "")</f>
        <v/>
      </c>
    </row>
    <row r="2045" spans="1:15" x14ac:dyDescent="0.55000000000000004">
      <c r="A2045">
        <v>2043</v>
      </c>
      <c r="B2045" s="2">
        <v>41865</v>
      </c>
      <c r="C2045">
        <v>3.0799999237060551</v>
      </c>
      <c r="D2045">
        <v>153980</v>
      </c>
      <c r="E2045">
        <v>4512.2001953125</v>
      </c>
      <c r="F2045" s="20">
        <f t="shared" si="108"/>
        <v>9.0255723193329959E-2</v>
      </c>
      <c r="G2045">
        <v>508.55398559570313</v>
      </c>
      <c r="H2045">
        <v>45.899898529052727</v>
      </c>
      <c r="I2045" s="19">
        <f t="shared" si="109"/>
        <v>2294697.393131882</v>
      </c>
      <c r="K2045" s="70">
        <f t="shared" si="110"/>
        <v>-1</v>
      </c>
      <c r="L2045" s="3">
        <f>IF(AND(O2045&gt;0,O2045&lt;366),+'PL2'!$N$3+1,IF(AND(O2045&gt;365,O2045&lt;731),+'PL2'!$O$3+1,IF(AND(O2045&gt;730,O2045&lt;1096),+'PL2'!$P$3+1,IF(AND(O2045&gt;1095,O2045&lt;1461),+'PL2'!$Q$3+1,IF(AND(O2045&gt;1460,O2045&lt;3000),+'PL2'!$R$3+1,0)))))</f>
        <v>0</v>
      </c>
      <c r="M2045" s="3">
        <f>IF(AND(O2045&gt;0,O2045&lt;366),+'PL2'!$N$2+1,IF(AND(O2045&gt;365,O2045&lt;731),+'PL2'!$O$2+1,IF(AND(O2045&gt;730,O2045&lt;1096),+'PL2'!$P$2+1,IF(AND(O2045&gt;1095,O2045&lt;1461),+'PL2'!$Q$2+1,IF(AND(O2045&gt;1460,O2045&lt;1826),+'PL2'!$R$2+1,IF(AND(O2045&gt;1825,O2045&lt;2190),+'PL2'!$S$2+1,0))))))</f>
        <v>0</v>
      </c>
      <c r="N2045" s="70">
        <f t="shared" si="111"/>
        <v>-1</v>
      </c>
      <c r="O2045" s="19" t="str">
        <f>IF(A2045&gt;'PL2'!$C$2+553,IF(A2045='PL2'!$C$2+554,1,O2044+1), "")</f>
        <v/>
      </c>
    </row>
    <row r="2046" spans="1:15" x14ac:dyDescent="0.55000000000000004">
      <c r="A2046">
        <v>2044</v>
      </c>
      <c r="B2046" s="2">
        <v>41866</v>
      </c>
      <c r="C2046">
        <v>3.089999914169312</v>
      </c>
      <c r="D2046">
        <v>159865</v>
      </c>
      <c r="E2046">
        <v>4137.0400390625</v>
      </c>
      <c r="F2046" s="20">
        <f t="shared" si="108"/>
        <v>7.9964053205005048E-2</v>
      </c>
      <c r="G2046">
        <v>496.61599731445313</v>
      </c>
      <c r="H2046">
        <v>39.711399078369141</v>
      </c>
      <c r="I2046" s="19">
        <f t="shared" si="109"/>
        <v>2054520.2649288476</v>
      </c>
      <c r="K2046" s="70">
        <f t="shared" si="110"/>
        <v>-1</v>
      </c>
      <c r="L2046" s="3">
        <f>IF(AND(O2046&gt;0,O2046&lt;366),+'PL2'!$N$3+1,IF(AND(O2046&gt;365,O2046&lt;731),+'PL2'!$O$3+1,IF(AND(O2046&gt;730,O2046&lt;1096),+'PL2'!$P$3+1,IF(AND(O2046&gt;1095,O2046&lt;1461),+'PL2'!$Q$3+1,IF(AND(O2046&gt;1460,O2046&lt;3000),+'PL2'!$R$3+1,0)))))</f>
        <v>0</v>
      </c>
      <c r="M2046" s="3">
        <f>IF(AND(O2046&gt;0,O2046&lt;366),+'PL2'!$N$2+1,IF(AND(O2046&gt;365,O2046&lt;731),+'PL2'!$O$2+1,IF(AND(O2046&gt;730,O2046&lt;1096),+'PL2'!$P$2+1,IF(AND(O2046&gt;1095,O2046&lt;1461),+'PL2'!$Q$2+1,IF(AND(O2046&gt;1460,O2046&lt;1826),+'PL2'!$R$2+1,IF(AND(O2046&gt;1825,O2046&lt;2190),+'PL2'!$S$2+1,0))))))</f>
        <v>0</v>
      </c>
      <c r="N2046" s="70">
        <f t="shared" si="111"/>
        <v>-1</v>
      </c>
      <c r="O2046" s="19" t="str">
        <f>IF(A2046&gt;'PL2'!$C$2+553,IF(A2046='PL2'!$C$2+554,1,O2045+1), "")</f>
        <v/>
      </c>
    </row>
    <row r="2047" spans="1:15" x14ac:dyDescent="0.55000000000000004">
      <c r="A2047">
        <v>2045</v>
      </c>
      <c r="B2047" s="2">
        <v>41867</v>
      </c>
      <c r="C2047">
        <v>3.0999999046325679</v>
      </c>
      <c r="D2047">
        <v>159865</v>
      </c>
      <c r="E2047">
        <v>3963.050048828125</v>
      </c>
      <c r="F2047" s="20">
        <f t="shared" si="108"/>
        <v>7.6848933621626245E-2</v>
      </c>
      <c r="G2047">
        <v>519.83099365234375</v>
      </c>
      <c r="H2047">
        <v>39.948501586914063</v>
      </c>
      <c r="I2047" s="19">
        <f t="shared" si="109"/>
        <v>2060116.2447762936</v>
      </c>
      <c r="K2047" s="70">
        <f t="shared" si="110"/>
        <v>-1</v>
      </c>
      <c r="L2047" s="3">
        <f>IF(AND(O2047&gt;0,O2047&lt;366),+'PL2'!$N$3+1,IF(AND(O2047&gt;365,O2047&lt;731),+'PL2'!$O$3+1,IF(AND(O2047&gt;730,O2047&lt;1096),+'PL2'!$P$3+1,IF(AND(O2047&gt;1095,O2047&lt;1461),+'PL2'!$Q$3+1,IF(AND(O2047&gt;1460,O2047&lt;3000),+'PL2'!$R$3+1,0)))))</f>
        <v>0</v>
      </c>
      <c r="M2047" s="3">
        <f>IF(AND(O2047&gt;0,O2047&lt;366),+'PL2'!$N$2+1,IF(AND(O2047&gt;365,O2047&lt;731),+'PL2'!$O$2+1,IF(AND(O2047&gt;730,O2047&lt;1096),+'PL2'!$P$2+1,IF(AND(O2047&gt;1095,O2047&lt;1461),+'PL2'!$Q$2+1,IF(AND(O2047&gt;1460,O2047&lt;1826),+'PL2'!$R$2+1,IF(AND(O2047&gt;1825,O2047&lt;2190),+'PL2'!$S$2+1,0))))))</f>
        <v>0</v>
      </c>
      <c r="N2047" s="70">
        <f t="shared" si="111"/>
        <v>-1</v>
      </c>
      <c r="O2047" s="19" t="str">
        <f>IF(A2047&gt;'PL2'!$C$2+553,IF(A2047='PL2'!$C$2+554,1,O2046+1), "")</f>
        <v/>
      </c>
    </row>
    <row r="2048" spans="1:15" x14ac:dyDescent="0.55000000000000004">
      <c r="A2048">
        <v>2046</v>
      </c>
      <c r="B2048" s="2">
        <v>41868</v>
      </c>
      <c r="C2048">
        <v>3.1099998950958252</v>
      </c>
      <c r="D2048">
        <v>161826</v>
      </c>
      <c r="E2048">
        <v>4287.31982421875</v>
      </c>
      <c r="F2048" s="20">
        <f t="shared" si="108"/>
        <v>8.2394449616023158E-2</v>
      </c>
      <c r="G2048">
        <v>492.95098876953119</v>
      </c>
      <c r="H2048">
        <v>40.616401672363281</v>
      </c>
      <c r="I2048" s="19">
        <f t="shared" si="109"/>
        <v>2113438.5465198453</v>
      </c>
      <c r="K2048" s="70">
        <f t="shared" si="110"/>
        <v>-1</v>
      </c>
      <c r="L2048" s="3">
        <f>IF(AND(O2048&gt;0,O2048&lt;366),+'PL2'!$N$3+1,IF(AND(O2048&gt;365,O2048&lt;731),+'PL2'!$O$3+1,IF(AND(O2048&gt;730,O2048&lt;1096),+'PL2'!$P$3+1,IF(AND(O2048&gt;1095,O2048&lt;1461),+'PL2'!$Q$3+1,IF(AND(O2048&gt;1460,O2048&lt;3000),+'PL2'!$R$3+1,0)))))</f>
        <v>0</v>
      </c>
      <c r="M2048" s="3">
        <f>IF(AND(O2048&gt;0,O2048&lt;366),+'PL2'!$N$2+1,IF(AND(O2048&gt;365,O2048&lt;731),+'PL2'!$O$2+1,IF(AND(O2048&gt;730,O2048&lt;1096),+'PL2'!$P$2+1,IF(AND(O2048&gt;1095,O2048&lt;1461),+'PL2'!$Q$2+1,IF(AND(O2048&gt;1460,O2048&lt;1826),+'PL2'!$R$2+1,IF(AND(O2048&gt;1825,O2048&lt;2190),+'PL2'!$S$2+1,0))))))</f>
        <v>0</v>
      </c>
      <c r="N2048" s="70">
        <f t="shared" si="111"/>
        <v>-1</v>
      </c>
      <c r="O2048" s="19" t="str">
        <f>IF(A2048&gt;'PL2'!$C$2+553,IF(A2048='PL2'!$C$2+554,1,O2047+1), "")</f>
        <v/>
      </c>
    </row>
    <row r="2049" spans="1:15" x14ac:dyDescent="0.55000000000000004">
      <c r="A2049">
        <v>2047</v>
      </c>
      <c r="B2049" s="2">
        <v>41869</v>
      </c>
      <c r="C2049">
        <v>3.119999885559082</v>
      </c>
      <c r="D2049">
        <v>161826</v>
      </c>
      <c r="E2049">
        <v>4961.759765625</v>
      </c>
      <c r="F2049" s="20">
        <f t="shared" si="108"/>
        <v>9.5662562881871013E-2</v>
      </c>
      <c r="G2049">
        <v>460.6719970703125</v>
      </c>
      <c r="H2049">
        <v>44.069099426269531</v>
      </c>
      <c r="I2049" s="19">
        <f t="shared" si="109"/>
        <v>2285743.7802135944</v>
      </c>
      <c r="K2049" s="70">
        <f t="shared" si="110"/>
        <v>-1</v>
      </c>
      <c r="L2049" s="3">
        <f>IF(AND(O2049&gt;0,O2049&lt;366),+'PL2'!$N$3+1,IF(AND(O2049&gt;365,O2049&lt;731),+'PL2'!$O$3+1,IF(AND(O2049&gt;730,O2049&lt;1096),+'PL2'!$P$3+1,IF(AND(O2049&gt;1095,O2049&lt;1461),+'PL2'!$Q$3+1,IF(AND(O2049&gt;1460,O2049&lt;3000),+'PL2'!$R$3+1,0)))))</f>
        <v>0</v>
      </c>
      <c r="M2049" s="3">
        <f>IF(AND(O2049&gt;0,O2049&lt;366),+'PL2'!$N$2+1,IF(AND(O2049&gt;365,O2049&lt;731),+'PL2'!$O$2+1,IF(AND(O2049&gt;730,O2049&lt;1096),+'PL2'!$P$2+1,IF(AND(O2049&gt;1095,O2049&lt;1461),+'PL2'!$Q$2+1,IF(AND(O2049&gt;1460,O2049&lt;1826),+'PL2'!$R$2+1,IF(AND(O2049&gt;1825,O2049&lt;2190),+'PL2'!$S$2+1,0))))))</f>
        <v>0</v>
      </c>
      <c r="N2049" s="70">
        <f t="shared" si="111"/>
        <v>-1</v>
      </c>
      <c r="O2049" s="19" t="str">
        <f>IF(A2049&gt;'PL2'!$C$2+553,IF(A2049='PL2'!$C$2+554,1,O2048+1), "")</f>
        <v/>
      </c>
    </row>
    <row r="2050" spans="1:15" x14ac:dyDescent="0.55000000000000004">
      <c r="A2050">
        <v>2048</v>
      </c>
      <c r="B2050" s="2">
        <v>41870</v>
      </c>
      <c r="C2050">
        <v>3.130000114440918</v>
      </c>
      <c r="D2050">
        <v>202038</v>
      </c>
      <c r="E2050">
        <v>4662.7998046875</v>
      </c>
      <c r="F2050" s="20">
        <f t="shared" ref="F2050:F2113" si="112">+(C2050/D2050)*E2050</f>
        <v>7.2236727359640096E-2</v>
      </c>
      <c r="G2050">
        <v>486.73599243164063</v>
      </c>
      <c r="H2050">
        <v>35.160198211669922</v>
      </c>
      <c r="I2050" s="19">
        <f t="shared" ref="I2050:I2113" si="113">+E2050*G2050</f>
        <v>2269552.4904446304</v>
      </c>
      <c r="K2050" s="70">
        <f t="shared" si="110"/>
        <v>-1</v>
      </c>
      <c r="L2050" s="3">
        <f>IF(AND(O2050&gt;0,O2050&lt;366),+'PL2'!$N$3+1,IF(AND(O2050&gt;365,O2050&lt;731),+'PL2'!$O$3+1,IF(AND(O2050&gt;730,O2050&lt;1096),+'PL2'!$P$3+1,IF(AND(O2050&gt;1095,O2050&lt;1461),+'PL2'!$Q$3+1,IF(AND(O2050&gt;1460,O2050&lt;3000),+'PL2'!$R$3+1,0)))))</f>
        <v>0</v>
      </c>
      <c r="M2050" s="3">
        <f>IF(AND(O2050&gt;0,O2050&lt;366),+'PL2'!$N$2+1,IF(AND(O2050&gt;365,O2050&lt;731),+'PL2'!$O$2+1,IF(AND(O2050&gt;730,O2050&lt;1096),+'PL2'!$P$2+1,IF(AND(O2050&gt;1095,O2050&lt;1461),+'PL2'!$Q$2+1,IF(AND(O2050&gt;1460,O2050&lt;1826),+'PL2'!$R$2+1,IF(AND(O2050&gt;1825,O2050&lt;2190),+'PL2'!$S$2+1,0))))))</f>
        <v>0</v>
      </c>
      <c r="N2050" s="70">
        <f t="shared" si="111"/>
        <v>-1</v>
      </c>
      <c r="O2050" s="19" t="str">
        <f>IF(A2050&gt;'PL2'!$C$2+553,IF(A2050='PL2'!$C$2+554,1,O2049+1), "")</f>
        <v/>
      </c>
    </row>
    <row r="2051" spans="1:15" x14ac:dyDescent="0.55000000000000004">
      <c r="A2051">
        <v>2049</v>
      </c>
      <c r="B2051" s="2">
        <v>41871</v>
      </c>
      <c r="C2051">
        <v>3.1400001049041748</v>
      </c>
      <c r="D2051">
        <v>202038</v>
      </c>
      <c r="E2051">
        <v>4236.97021484375</v>
      </c>
      <c r="F2051" s="20">
        <f t="shared" si="112"/>
        <v>6.5849428914784541E-2</v>
      </c>
      <c r="G2051">
        <v>511.92599487304688</v>
      </c>
      <c r="H2051">
        <v>33.709999084472663</v>
      </c>
      <c r="I2051" s="19">
        <f t="shared" si="113"/>
        <v>2169015.1924813539</v>
      </c>
      <c r="K2051" s="70">
        <f t="shared" si="110"/>
        <v>-1</v>
      </c>
      <c r="L2051" s="3">
        <f>IF(AND(O2051&gt;0,O2051&lt;366),+'PL2'!$N$3+1,IF(AND(O2051&gt;365,O2051&lt;731),+'PL2'!$O$3+1,IF(AND(O2051&gt;730,O2051&lt;1096),+'PL2'!$P$3+1,IF(AND(O2051&gt;1095,O2051&lt;1461),+'PL2'!$Q$3+1,IF(AND(O2051&gt;1460,O2051&lt;3000),+'PL2'!$R$3+1,0)))))</f>
        <v>0</v>
      </c>
      <c r="M2051" s="3">
        <f>IF(AND(O2051&gt;0,O2051&lt;366),+'PL2'!$N$2+1,IF(AND(O2051&gt;365,O2051&lt;731),+'PL2'!$O$2+1,IF(AND(O2051&gt;730,O2051&lt;1096),+'PL2'!$P$2+1,IF(AND(O2051&gt;1095,O2051&lt;1461),+'PL2'!$Q$2+1,IF(AND(O2051&gt;1460,O2051&lt;1826),+'PL2'!$R$2+1,IF(AND(O2051&gt;1825,O2051&lt;2190),+'PL2'!$S$2+1,0))))))</f>
        <v>0</v>
      </c>
      <c r="N2051" s="70">
        <f t="shared" si="111"/>
        <v>-1</v>
      </c>
      <c r="O2051" s="19" t="str">
        <f>IF(A2051&gt;'PL2'!$C$2+553,IF(A2051='PL2'!$C$2+554,1,O2050+1), "")</f>
        <v/>
      </c>
    </row>
    <row r="2052" spans="1:15" x14ac:dyDescent="0.55000000000000004">
      <c r="A2052">
        <v>2050</v>
      </c>
      <c r="B2052" s="2">
        <v>41872</v>
      </c>
      <c r="C2052">
        <v>3.1500000953674321</v>
      </c>
      <c r="D2052">
        <v>199135</v>
      </c>
      <c r="E2052">
        <v>4136.43017578125</v>
      </c>
      <c r="F2052" s="20">
        <f t="shared" si="112"/>
        <v>6.5431769644671511E-2</v>
      </c>
      <c r="G2052">
        <v>516.1610107421875</v>
      </c>
      <c r="H2052">
        <v>33.773300170898438</v>
      </c>
      <c r="I2052" s="19">
        <f t="shared" si="113"/>
        <v>2135063.9803957343</v>
      </c>
      <c r="K2052" s="70">
        <f t="shared" si="110"/>
        <v>-1</v>
      </c>
      <c r="L2052" s="3">
        <f>IF(AND(O2052&gt;0,O2052&lt;366),+'PL2'!$N$3+1,IF(AND(O2052&gt;365,O2052&lt;731),+'PL2'!$O$3+1,IF(AND(O2052&gt;730,O2052&lt;1096),+'PL2'!$P$3+1,IF(AND(O2052&gt;1095,O2052&lt;1461),+'PL2'!$Q$3+1,IF(AND(O2052&gt;1460,O2052&lt;3000),+'PL2'!$R$3+1,0)))))</f>
        <v>0</v>
      </c>
      <c r="M2052" s="3">
        <f>IF(AND(O2052&gt;0,O2052&lt;366),+'PL2'!$N$2+1,IF(AND(O2052&gt;365,O2052&lt;731),+'PL2'!$O$2+1,IF(AND(O2052&gt;730,O2052&lt;1096),+'PL2'!$P$2+1,IF(AND(O2052&gt;1095,O2052&lt;1461),+'PL2'!$Q$2+1,IF(AND(O2052&gt;1460,O2052&lt;1826),+'PL2'!$R$2+1,IF(AND(O2052&gt;1825,O2052&lt;2190),+'PL2'!$S$2+1,0))))))</f>
        <v>0</v>
      </c>
      <c r="N2052" s="70">
        <f t="shared" si="111"/>
        <v>-1</v>
      </c>
      <c r="O2052" s="19" t="str">
        <f>IF(A2052&gt;'PL2'!$C$2+553,IF(A2052='PL2'!$C$2+554,1,O2051+1), "")</f>
        <v/>
      </c>
    </row>
    <row r="2053" spans="1:15" x14ac:dyDescent="0.55000000000000004">
      <c r="A2053">
        <v>2051</v>
      </c>
      <c r="B2053" s="2">
        <v>41873</v>
      </c>
      <c r="C2053">
        <v>3.160000085830688</v>
      </c>
      <c r="D2053">
        <v>199135</v>
      </c>
      <c r="E2053">
        <v>3935.75</v>
      </c>
      <c r="F2053" s="20">
        <f t="shared" si="112"/>
        <v>6.2454969431833332E-2</v>
      </c>
      <c r="G2053">
        <v>513.9420166015625</v>
      </c>
      <c r="H2053">
        <v>32.098201751708977</v>
      </c>
      <c r="I2053" s="19">
        <f t="shared" si="113"/>
        <v>2022747.2918395996</v>
      </c>
      <c r="K2053" s="70">
        <f t="shared" si="110"/>
        <v>-1</v>
      </c>
      <c r="L2053" s="3">
        <f>IF(AND(O2053&gt;0,O2053&lt;366),+'PL2'!$N$3+1,IF(AND(O2053&gt;365,O2053&lt;731),+'PL2'!$O$3+1,IF(AND(O2053&gt;730,O2053&lt;1096),+'PL2'!$P$3+1,IF(AND(O2053&gt;1095,O2053&lt;1461),+'PL2'!$Q$3+1,IF(AND(O2053&gt;1460,O2053&lt;3000),+'PL2'!$R$3+1,0)))))</f>
        <v>0</v>
      </c>
      <c r="M2053" s="3">
        <f>IF(AND(O2053&gt;0,O2053&lt;366),+'PL2'!$N$2+1,IF(AND(O2053&gt;365,O2053&lt;731),+'PL2'!$O$2+1,IF(AND(O2053&gt;730,O2053&lt;1096),+'PL2'!$P$2+1,IF(AND(O2053&gt;1095,O2053&lt;1461),+'PL2'!$Q$2+1,IF(AND(O2053&gt;1460,O2053&lt;1826),+'PL2'!$R$2+1,IF(AND(O2053&gt;1825,O2053&lt;2190),+'PL2'!$S$2+1,0))))))</f>
        <v>0</v>
      </c>
      <c r="N2053" s="70">
        <f t="shared" si="111"/>
        <v>-1</v>
      </c>
      <c r="O2053" s="19" t="str">
        <f>IF(A2053&gt;'PL2'!$C$2+553,IF(A2053='PL2'!$C$2+554,1,O2052+1), "")</f>
        <v/>
      </c>
    </row>
    <row r="2054" spans="1:15" x14ac:dyDescent="0.55000000000000004">
      <c r="A2054">
        <v>2052</v>
      </c>
      <c r="B2054" s="2">
        <v>41874</v>
      </c>
      <c r="C2054">
        <v>3.1700000762939449</v>
      </c>
      <c r="D2054">
        <v>186096</v>
      </c>
      <c r="E2054">
        <v>4058.6201171875</v>
      </c>
      <c r="F2054" s="20">
        <f t="shared" si="112"/>
        <v>6.913542516299391E-2</v>
      </c>
      <c r="G2054">
        <v>497.218994140625</v>
      </c>
      <c r="H2054">
        <v>34.375400543212891</v>
      </c>
      <c r="I2054" s="19">
        <f t="shared" si="113"/>
        <v>2018023.0122668743</v>
      </c>
      <c r="K2054" s="70">
        <f t="shared" si="110"/>
        <v>-1</v>
      </c>
      <c r="L2054" s="3">
        <f>IF(AND(O2054&gt;0,O2054&lt;366),+'PL2'!$N$3+1,IF(AND(O2054&gt;365,O2054&lt;731),+'PL2'!$O$3+1,IF(AND(O2054&gt;730,O2054&lt;1096),+'PL2'!$P$3+1,IF(AND(O2054&gt;1095,O2054&lt;1461),+'PL2'!$Q$3+1,IF(AND(O2054&gt;1460,O2054&lt;3000),+'PL2'!$R$3+1,0)))))</f>
        <v>0</v>
      </c>
      <c r="M2054" s="3">
        <f>IF(AND(O2054&gt;0,O2054&lt;366),+'PL2'!$N$2+1,IF(AND(O2054&gt;365,O2054&lt;731),+'PL2'!$O$2+1,IF(AND(O2054&gt;730,O2054&lt;1096),+'PL2'!$P$2+1,IF(AND(O2054&gt;1095,O2054&lt;1461),+'PL2'!$Q$2+1,IF(AND(O2054&gt;1460,O2054&lt;1826),+'PL2'!$R$2+1,IF(AND(O2054&gt;1825,O2054&lt;2190),+'PL2'!$S$2+1,0))))))</f>
        <v>0</v>
      </c>
      <c r="N2054" s="70">
        <f t="shared" si="111"/>
        <v>-1</v>
      </c>
      <c r="O2054" s="19" t="str">
        <f>IF(A2054&gt;'PL2'!$C$2+553,IF(A2054='PL2'!$C$2+554,1,O2053+1), "")</f>
        <v/>
      </c>
    </row>
    <row r="2055" spans="1:15" x14ac:dyDescent="0.55000000000000004">
      <c r="A2055">
        <v>2053</v>
      </c>
      <c r="B2055" s="2">
        <v>41875</v>
      </c>
      <c r="C2055">
        <v>3.1800000667572021</v>
      </c>
      <c r="D2055">
        <v>186096</v>
      </c>
      <c r="E2055">
        <v>3659.0400390625</v>
      </c>
      <c r="F2055" s="20">
        <f t="shared" si="112"/>
        <v>6.2525511394581429E-2</v>
      </c>
      <c r="G2055">
        <v>508.572998046875</v>
      </c>
      <c r="H2055">
        <v>31.798799514770511</v>
      </c>
      <c r="I2055" s="19">
        <f t="shared" si="113"/>
        <v>1860888.9626395702</v>
      </c>
      <c r="K2055" s="70">
        <f t="shared" si="110"/>
        <v>-1</v>
      </c>
      <c r="L2055" s="3">
        <f>IF(AND(O2055&gt;0,O2055&lt;366),+'PL2'!$N$3+1,IF(AND(O2055&gt;365,O2055&lt;731),+'PL2'!$O$3+1,IF(AND(O2055&gt;730,O2055&lt;1096),+'PL2'!$P$3+1,IF(AND(O2055&gt;1095,O2055&lt;1461),+'PL2'!$Q$3+1,IF(AND(O2055&gt;1460,O2055&lt;3000),+'PL2'!$R$3+1,0)))))</f>
        <v>0</v>
      </c>
      <c r="M2055" s="3">
        <f>IF(AND(O2055&gt;0,O2055&lt;366),+'PL2'!$N$2+1,IF(AND(O2055&gt;365,O2055&lt;731),+'PL2'!$O$2+1,IF(AND(O2055&gt;730,O2055&lt;1096),+'PL2'!$P$2+1,IF(AND(O2055&gt;1095,O2055&lt;1461),+'PL2'!$Q$2+1,IF(AND(O2055&gt;1460,O2055&lt;1826),+'PL2'!$R$2+1,IF(AND(O2055&gt;1825,O2055&lt;2190),+'PL2'!$S$2+1,0))))))</f>
        <v>0</v>
      </c>
      <c r="N2055" s="70">
        <f t="shared" si="111"/>
        <v>-1</v>
      </c>
      <c r="O2055" s="19" t="str">
        <f>IF(A2055&gt;'PL2'!$C$2+553,IF(A2055='PL2'!$C$2+554,1,O2054+1), "")</f>
        <v/>
      </c>
    </row>
    <row r="2056" spans="1:15" x14ac:dyDescent="0.55000000000000004">
      <c r="A2056">
        <v>2054</v>
      </c>
      <c r="B2056" s="2">
        <v>41876</v>
      </c>
      <c r="C2056">
        <v>3.190000057220459</v>
      </c>
      <c r="D2056">
        <v>158834</v>
      </c>
      <c r="E2056">
        <v>3441.449951171875</v>
      </c>
      <c r="F2056" s="20">
        <f t="shared" si="112"/>
        <v>6.9117604172655903E-2</v>
      </c>
      <c r="G2056">
        <v>501.6300048828125</v>
      </c>
      <c r="H2056">
        <v>34.671501159667969</v>
      </c>
      <c r="I2056" s="19">
        <f t="shared" si="113"/>
        <v>1726334.5558103025</v>
      </c>
      <c r="K2056" s="70">
        <f t="shared" si="110"/>
        <v>-1</v>
      </c>
      <c r="L2056" s="3">
        <f>IF(AND(O2056&gt;0,O2056&lt;366),+'PL2'!$N$3+1,IF(AND(O2056&gt;365,O2056&lt;731),+'PL2'!$O$3+1,IF(AND(O2056&gt;730,O2056&lt;1096),+'PL2'!$P$3+1,IF(AND(O2056&gt;1095,O2056&lt;1461),+'PL2'!$Q$3+1,IF(AND(O2056&gt;1460,O2056&lt;3000),+'PL2'!$R$3+1,0)))))</f>
        <v>0</v>
      </c>
      <c r="M2056" s="3">
        <f>IF(AND(O2056&gt;0,O2056&lt;366),+'PL2'!$N$2+1,IF(AND(O2056&gt;365,O2056&lt;731),+'PL2'!$O$2+1,IF(AND(O2056&gt;730,O2056&lt;1096),+'PL2'!$P$2+1,IF(AND(O2056&gt;1095,O2056&lt;1461),+'PL2'!$Q$2+1,IF(AND(O2056&gt;1460,O2056&lt;1826),+'PL2'!$R$2+1,IF(AND(O2056&gt;1825,O2056&lt;2190),+'PL2'!$S$2+1,0))))))</f>
        <v>0</v>
      </c>
      <c r="N2056" s="70">
        <f t="shared" si="111"/>
        <v>-1</v>
      </c>
      <c r="O2056" s="19" t="str">
        <f>IF(A2056&gt;'PL2'!$C$2+553,IF(A2056='PL2'!$C$2+554,1,O2055+1), "")</f>
        <v/>
      </c>
    </row>
    <row r="2057" spans="1:15" x14ac:dyDescent="0.55000000000000004">
      <c r="A2057">
        <v>2055</v>
      </c>
      <c r="B2057" s="2">
        <v>41877</v>
      </c>
      <c r="C2057">
        <v>3.2000000476837158</v>
      </c>
      <c r="D2057">
        <v>158834</v>
      </c>
      <c r="E2057">
        <v>4336.56005859375</v>
      </c>
      <c r="F2057" s="20">
        <f t="shared" si="112"/>
        <v>8.7367896006417381E-2</v>
      </c>
      <c r="G2057">
        <v>513.469970703125</v>
      </c>
      <c r="H2057">
        <v>44.860801696777337</v>
      </c>
      <c r="I2057" s="19">
        <f t="shared" si="113"/>
        <v>2226693.3662384748</v>
      </c>
      <c r="K2057" s="70">
        <f t="shared" si="110"/>
        <v>-1</v>
      </c>
      <c r="L2057" s="3">
        <f>IF(AND(O2057&gt;0,O2057&lt;366),+'PL2'!$N$3+1,IF(AND(O2057&gt;365,O2057&lt;731),+'PL2'!$O$3+1,IF(AND(O2057&gt;730,O2057&lt;1096),+'PL2'!$P$3+1,IF(AND(O2057&gt;1095,O2057&lt;1461),+'PL2'!$Q$3+1,IF(AND(O2057&gt;1460,O2057&lt;3000),+'PL2'!$R$3+1,0)))))</f>
        <v>0</v>
      </c>
      <c r="M2057" s="3">
        <f>IF(AND(O2057&gt;0,O2057&lt;366),+'PL2'!$N$2+1,IF(AND(O2057&gt;365,O2057&lt;731),+'PL2'!$O$2+1,IF(AND(O2057&gt;730,O2057&lt;1096),+'PL2'!$P$2+1,IF(AND(O2057&gt;1095,O2057&lt;1461),+'PL2'!$Q$2+1,IF(AND(O2057&gt;1460,O2057&lt;1826),+'PL2'!$R$2+1,IF(AND(O2057&gt;1825,O2057&lt;2190),+'PL2'!$S$2+1,0))))))</f>
        <v>0</v>
      </c>
      <c r="N2057" s="70">
        <f t="shared" si="111"/>
        <v>-1</v>
      </c>
      <c r="O2057" s="19" t="str">
        <f>IF(A2057&gt;'PL2'!$C$2+553,IF(A2057='PL2'!$C$2+554,1,O2056+1), "")</f>
        <v/>
      </c>
    </row>
    <row r="2058" spans="1:15" x14ac:dyDescent="0.55000000000000004">
      <c r="A2058">
        <v>2056</v>
      </c>
      <c r="B2058" s="2">
        <v>41878</v>
      </c>
      <c r="C2058">
        <v>3.2100000381469731</v>
      </c>
      <c r="D2058">
        <v>190837</v>
      </c>
      <c r="E2058">
        <v>4236.5400390625</v>
      </c>
      <c r="F2058" s="20">
        <f t="shared" si="112"/>
        <v>7.126130512951788E-2</v>
      </c>
      <c r="G2058">
        <v>510.42999267578119</v>
      </c>
      <c r="H2058">
        <v>36.3739013671875</v>
      </c>
      <c r="I2058" s="19">
        <f t="shared" si="113"/>
        <v>2162457.1011093254</v>
      </c>
      <c r="K2058" s="70">
        <f t="shared" si="110"/>
        <v>-1</v>
      </c>
      <c r="L2058" s="3">
        <f>IF(AND(O2058&gt;0,O2058&lt;366),+'PL2'!$N$3+1,IF(AND(O2058&gt;365,O2058&lt;731),+'PL2'!$O$3+1,IF(AND(O2058&gt;730,O2058&lt;1096),+'PL2'!$P$3+1,IF(AND(O2058&gt;1095,O2058&lt;1461),+'PL2'!$Q$3+1,IF(AND(O2058&gt;1460,O2058&lt;3000),+'PL2'!$R$3+1,0)))))</f>
        <v>0</v>
      </c>
      <c r="M2058" s="3">
        <f>IF(AND(O2058&gt;0,O2058&lt;366),+'PL2'!$N$2+1,IF(AND(O2058&gt;365,O2058&lt;731),+'PL2'!$O$2+1,IF(AND(O2058&gt;730,O2058&lt;1096),+'PL2'!$P$2+1,IF(AND(O2058&gt;1095,O2058&lt;1461),+'PL2'!$Q$2+1,IF(AND(O2058&gt;1460,O2058&lt;1826),+'PL2'!$R$2+1,IF(AND(O2058&gt;1825,O2058&lt;2190),+'PL2'!$S$2+1,0))))))</f>
        <v>0</v>
      </c>
      <c r="N2058" s="70">
        <f t="shared" si="111"/>
        <v>-1</v>
      </c>
      <c r="O2058" s="19" t="str">
        <f>IF(A2058&gt;'PL2'!$C$2+553,IF(A2058='PL2'!$C$2+554,1,O2057+1), "")</f>
        <v/>
      </c>
    </row>
    <row r="2059" spans="1:15" x14ac:dyDescent="0.55000000000000004">
      <c r="A2059">
        <v>2057</v>
      </c>
      <c r="B2059" s="2">
        <v>41879</v>
      </c>
      <c r="C2059">
        <v>3.220000028610229</v>
      </c>
      <c r="D2059">
        <v>190837</v>
      </c>
      <c r="E2059">
        <v>4335.39990234375</v>
      </c>
      <c r="F2059" s="20">
        <f t="shared" si="112"/>
        <v>7.315136901954894E-2</v>
      </c>
      <c r="G2059">
        <v>507.0150146484375</v>
      </c>
      <c r="H2059">
        <v>37.088798522949219</v>
      </c>
      <c r="I2059" s="19">
        <f t="shared" si="113"/>
        <v>2198112.8449936509</v>
      </c>
      <c r="K2059" s="70">
        <f t="shared" si="110"/>
        <v>-1</v>
      </c>
      <c r="L2059" s="3">
        <f>IF(AND(O2059&gt;0,O2059&lt;366),+'PL2'!$N$3+1,IF(AND(O2059&gt;365,O2059&lt;731),+'PL2'!$O$3+1,IF(AND(O2059&gt;730,O2059&lt;1096),+'PL2'!$P$3+1,IF(AND(O2059&gt;1095,O2059&lt;1461),+'PL2'!$Q$3+1,IF(AND(O2059&gt;1460,O2059&lt;3000),+'PL2'!$R$3+1,0)))))</f>
        <v>0</v>
      </c>
      <c r="M2059" s="3">
        <f>IF(AND(O2059&gt;0,O2059&lt;366),+'PL2'!$N$2+1,IF(AND(O2059&gt;365,O2059&lt;731),+'PL2'!$O$2+1,IF(AND(O2059&gt;730,O2059&lt;1096),+'PL2'!$P$2+1,IF(AND(O2059&gt;1095,O2059&lt;1461),+'PL2'!$Q$2+1,IF(AND(O2059&gt;1460,O2059&lt;1826),+'PL2'!$R$2+1,IF(AND(O2059&gt;1825,O2059&lt;2190),+'PL2'!$S$2+1,0))))))</f>
        <v>0</v>
      </c>
      <c r="N2059" s="70">
        <f t="shared" si="111"/>
        <v>-1</v>
      </c>
      <c r="O2059" s="19" t="str">
        <f>IF(A2059&gt;'PL2'!$C$2+553,IF(A2059='PL2'!$C$2+554,1,O2058+1), "")</f>
        <v/>
      </c>
    </row>
    <row r="2060" spans="1:15" x14ac:dyDescent="0.55000000000000004">
      <c r="A2060">
        <v>2058</v>
      </c>
      <c r="B2060" s="2">
        <v>41880</v>
      </c>
      <c r="C2060">
        <v>3.2300000190734859</v>
      </c>
      <c r="D2060">
        <v>196764</v>
      </c>
      <c r="E2060">
        <v>4260.43017578125</v>
      </c>
      <c r="F2060" s="20">
        <f t="shared" si="112"/>
        <v>6.9937537095376659E-2</v>
      </c>
      <c r="G2060">
        <v>508.4219970703125</v>
      </c>
      <c r="H2060">
        <v>35.55780029296875</v>
      </c>
      <c r="I2060" s="19">
        <f t="shared" si="113"/>
        <v>2166096.4183493257</v>
      </c>
      <c r="K2060" s="70">
        <f t="shared" si="110"/>
        <v>-1</v>
      </c>
      <c r="L2060" s="3">
        <f>IF(AND(O2060&gt;0,O2060&lt;366),+'PL2'!$N$3+1,IF(AND(O2060&gt;365,O2060&lt;731),+'PL2'!$O$3+1,IF(AND(O2060&gt;730,O2060&lt;1096),+'PL2'!$P$3+1,IF(AND(O2060&gt;1095,O2060&lt;1461),+'PL2'!$Q$3+1,IF(AND(O2060&gt;1460,O2060&lt;3000),+'PL2'!$R$3+1,0)))))</f>
        <v>0</v>
      </c>
      <c r="M2060" s="3">
        <f>IF(AND(O2060&gt;0,O2060&lt;366),+'PL2'!$N$2+1,IF(AND(O2060&gt;365,O2060&lt;731),+'PL2'!$O$2+1,IF(AND(O2060&gt;730,O2060&lt;1096),+'PL2'!$P$2+1,IF(AND(O2060&gt;1095,O2060&lt;1461),+'PL2'!$Q$2+1,IF(AND(O2060&gt;1460,O2060&lt;1826),+'PL2'!$R$2+1,IF(AND(O2060&gt;1825,O2060&lt;2190),+'PL2'!$S$2+1,0))))))</f>
        <v>0</v>
      </c>
      <c r="N2060" s="70">
        <f t="shared" si="111"/>
        <v>-1</v>
      </c>
      <c r="O2060" s="19" t="str">
        <f>IF(A2060&gt;'PL2'!$C$2+553,IF(A2060='PL2'!$C$2+554,1,O2059+1), "")</f>
        <v/>
      </c>
    </row>
    <row r="2061" spans="1:15" x14ac:dyDescent="0.55000000000000004">
      <c r="A2061">
        <v>2059</v>
      </c>
      <c r="B2061" s="2">
        <v>41881</v>
      </c>
      <c r="C2061">
        <v>3.2400000095367432</v>
      </c>
      <c r="D2061">
        <v>196764</v>
      </c>
      <c r="E2061">
        <v>4559.14013671875</v>
      </c>
      <c r="F2061" s="20">
        <f t="shared" si="112"/>
        <v>7.5072747486573235E-2</v>
      </c>
      <c r="G2061">
        <v>501.2030029296875</v>
      </c>
      <c r="H2061">
        <v>37.626701354980469</v>
      </c>
      <c r="I2061" s="19">
        <f t="shared" si="113"/>
        <v>2285054.7273007035</v>
      </c>
      <c r="K2061" s="70">
        <f t="shared" si="110"/>
        <v>-1</v>
      </c>
      <c r="L2061" s="3">
        <f>IF(AND(O2061&gt;0,O2061&lt;366),+'PL2'!$N$3+1,IF(AND(O2061&gt;365,O2061&lt;731),+'PL2'!$O$3+1,IF(AND(O2061&gt;730,O2061&lt;1096),+'PL2'!$P$3+1,IF(AND(O2061&gt;1095,O2061&lt;1461),+'PL2'!$Q$3+1,IF(AND(O2061&gt;1460,O2061&lt;3000),+'PL2'!$R$3+1,0)))))</f>
        <v>0</v>
      </c>
      <c r="M2061" s="3">
        <f>IF(AND(O2061&gt;0,O2061&lt;366),+'PL2'!$N$2+1,IF(AND(O2061&gt;365,O2061&lt;731),+'PL2'!$O$2+1,IF(AND(O2061&gt;730,O2061&lt;1096),+'PL2'!$P$2+1,IF(AND(O2061&gt;1095,O2061&lt;1461),+'PL2'!$Q$2+1,IF(AND(O2061&gt;1460,O2061&lt;1826),+'PL2'!$R$2+1,IF(AND(O2061&gt;1825,O2061&lt;2190),+'PL2'!$S$2+1,0))))))</f>
        <v>0</v>
      </c>
      <c r="N2061" s="70">
        <f t="shared" si="111"/>
        <v>-1</v>
      </c>
      <c r="O2061" s="19" t="str">
        <f>IF(A2061&gt;'PL2'!$C$2+553,IF(A2061='PL2'!$C$2+554,1,O2060+1), "")</f>
        <v/>
      </c>
    </row>
    <row r="2062" spans="1:15" x14ac:dyDescent="0.55000000000000004">
      <c r="A2062">
        <v>2060</v>
      </c>
      <c r="B2062" s="2">
        <v>41882</v>
      </c>
      <c r="C2062">
        <v>3.25</v>
      </c>
      <c r="D2062">
        <v>231138</v>
      </c>
      <c r="E2062">
        <v>4708.89013671875</v>
      </c>
      <c r="F2062" s="20">
        <f t="shared" si="112"/>
        <v>6.6211064144952092E-2</v>
      </c>
      <c r="G2062">
        <v>478.072998046875</v>
      </c>
      <c r="H2062">
        <v>31.65369987487793</v>
      </c>
      <c r="I2062" s="19">
        <f t="shared" si="113"/>
        <v>2251193.2251344919</v>
      </c>
      <c r="K2062" s="70">
        <f t="shared" si="110"/>
        <v>-1</v>
      </c>
      <c r="L2062" s="3">
        <f>IF(AND(O2062&gt;0,O2062&lt;366),+'PL2'!$N$3+1,IF(AND(O2062&gt;365,O2062&lt;731),+'PL2'!$O$3+1,IF(AND(O2062&gt;730,O2062&lt;1096),+'PL2'!$P$3+1,IF(AND(O2062&gt;1095,O2062&lt;1461),+'PL2'!$Q$3+1,IF(AND(O2062&gt;1460,O2062&lt;3000),+'PL2'!$R$3+1,0)))))</f>
        <v>0</v>
      </c>
      <c r="M2062" s="3">
        <f>IF(AND(O2062&gt;0,O2062&lt;366),+'PL2'!$N$2+1,IF(AND(O2062&gt;365,O2062&lt;731),+'PL2'!$O$2+1,IF(AND(O2062&gt;730,O2062&lt;1096),+'PL2'!$P$2+1,IF(AND(O2062&gt;1095,O2062&lt;1461),+'PL2'!$Q$2+1,IF(AND(O2062&gt;1460,O2062&lt;1826),+'PL2'!$R$2+1,IF(AND(O2062&gt;1825,O2062&lt;2190),+'PL2'!$S$2+1,0))))))</f>
        <v>0</v>
      </c>
      <c r="N2062" s="70">
        <f t="shared" si="111"/>
        <v>-1</v>
      </c>
      <c r="O2062" s="19" t="str">
        <f>IF(A2062&gt;'PL2'!$C$2+553,IF(A2062='PL2'!$C$2+554,1,O2061+1), "")</f>
        <v/>
      </c>
    </row>
    <row r="2063" spans="1:15" x14ac:dyDescent="0.55000000000000004">
      <c r="A2063">
        <v>2061</v>
      </c>
      <c r="B2063" s="2">
        <v>41883</v>
      </c>
      <c r="C2063">
        <v>3.2599999904632568</v>
      </c>
      <c r="D2063">
        <v>231138</v>
      </c>
      <c r="E2063">
        <v>3410.909912109375</v>
      </c>
      <c r="F2063" s="20">
        <f t="shared" si="112"/>
        <v>4.8107910776019482E-2</v>
      </c>
      <c r="G2063">
        <v>474.135009765625</v>
      </c>
      <c r="H2063">
        <v>22.809600830078121</v>
      </c>
      <c r="I2063" s="19">
        <f t="shared" si="113"/>
        <v>1617231.8044876456</v>
      </c>
      <c r="K2063" s="70">
        <f t="shared" si="110"/>
        <v>-1</v>
      </c>
      <c r="L2063" s="3">
        <f>IF(AND(O2063&gt;0,O2063&lt;366),+'PL2'!$N$3+1,IF(AND(O2063&gt;365,O2063&lt;731),+'PL2'!$O$3+1,IF(AND(O2063&gt;730,O2063&lt;1096),+'PL2'!$P$3+1,IF(AND(O2063&gt;1095,O2063&lt;1461),+'PL2'!$Q$3+1,IF(AND(O2063&gt;1460,O2063&lt;3000),+'PL2'!$R$3+1,0)))))</f>
        <v>0</v>
      </c>
      <c r="M2063" s="3">
        <f>IF(AND(O2063&gt;0,O2063&lt;366),+'PL2'!$N$2+1,IF(AND(O2063&gt;365,O2063&lt;731),+'PL2'!$O$2+1,IF(AND(O2063&gt;730,O2063&lt;1096),+'PL2'!$P$2+1,IF(AND(O2063&gt;1095,O2063&lt;1461),+'PL2'!$Q$2+1,IF(AND(O2063&gt;1460,O2063&lt;1826),+'PL2'!$R$2+1,IF(AND(O2063&gt;1825,O2063&lt;2190),+'PL2'!$S$2+1,0))))))</f>
        <v>0</v>
      </c>
      <c r="N2063" s="70">
        <f t="shared" si="111"/>
        <v>-1</v>
      </c>
      <c r="O2063" s="19" t="str">
        <f>IF(A2063&gt;'PL2'!$C$2+553,IF(A2063='PL2'!$C$2+554,1,O2062+1), "")</f>
        <v/>
      </c>
    </row>
    <row r="2064" spans="1:15" x14ac:dyDescent="0.55000000000000004">
      <c r="A2064">
        <v>2062</v>
      </c>
      <c r="B2064" s="2">
        <v>41884</v>
      </c>
      <c r="C2064">
        <v>3.2699999809265141</v>
      </c>
      <c r="D2064">
        <v>194978</v>
      </c>
      <c r="E2064">
        <v>3686.60009765625</v>
      </c>
      <c r="F2064" s="20">
        <f t="shared" si="112"/>
        <v>6.1828422945253425E-2</v>
      </c>
      <c r="G2064">
        <v>475.3179931640625</v>
      </c>
      <c r="H2064">
        <v>29.388200759887699</v>
      </c>
      <c r="I2064" s="19">
        <f t="shared" si="113"/>
        <v>1752307.3600164056</v>
      </c>
      <c r="K2064" s="70">
        <f t="shared" si="110"/>
        <v>-1</v>
      </c>
      <c r="L2064" s="3">
        <f>IF(AND(O2064&gt;0,O2064&lt;366),+'PL2'!$N$3+1,IF(AND(O2064&gt;365,O2064&lt;731),+'PL2'!$O$3+1,IF(AND(O2064&gt;730,O2064&lt;1096),+'PL2'!$P$3+1,IF(AND(O2064&gt;1095,O2064&lt;1461),+'PL2'!$Q$3+1,IF(AND(O2064&gt;1460,O2064&lt;3000),+'PL2'!$R$3+1,0)))))</f>
        <v>0</v>
      </c>
      <c r="M2064" s="3">
        <f>IF(AND(O2064&gt;0,O2064&lt;366),+'PL2'!$N$2+1,IF(AND(O2064&gt;365,O2064&lt;731),+'PL2'!$O$2+1,IF(AND(O2064&gt;730,O2064&lt;1096),+'PL2'!$P$2+1,IF(AND(O2064&gt;1095,O2064&lt;1461),+'PL2'!$Q$2+1,IF(AND(O2064&gt;1460,O2064&lt;1826),+'PL2'!$R$2+1,IF(AND(O2064&gt;1825,O2064&lt;2190),+'PL2'!$S$2+1,0))))))</f>
        <v>0</v>
      </c>
      <c r="N2064" s="70">
        <f t="shared" si="111"/>
        <v>-1</v>
      </c>
      <c r="O2064" s="19" t="str">
        <f>IF(A2064&gt;'PL2'!$C$2+553,IF(A2064='PL2'!$C$2+554,1,O2063+1), "")</f>
        <v/>
      </c>
    </row>
    <row r="2065" spans="1:15" x14ac:dyDescent="0.55000000000000004">
      <c r="A2065">
        <v>2063</v>
      </c>
      <c r="B2065" s="2">
        <v>41885</v>
      </c>
      <c r="C2065">
        <v>3.279999971389771</v>
      </c>
      <c r="D2065">
        <v>194978</v>
      </c>
      <c r="E2065">
        <v>4236.1298828125</v>
      </c>
      <c r="F2065" s="20">
        <f t="shared" si="112"/>
        <v>7.1261916187612726E-2</v>
      </c>
      <c r="G2065">
        <v>474.5369873046875</v>
      </c>
      <c r="H2065">
        <v>33.816398620605469</v>
      </c>
      <c r="I2065" s="19">
        <f t="shared" si="113"/>
        <v>2010200.3124212027</v>
      </c>
      <c r="K2065" s="70">
        <f t="shared" si="110"/>
        <v>-1</v>
      </c>
      <c r="L2065" s="3">
        <f>IF(AND(O2065&gt;0,O2065&lt;366),+'PL2'!$N$3+1,IF(AND(O2065&gt;365,O2065&lt;731),+'PL2'!$O$3+1,IF(AND(O2065&gt;730,O2065&lt;1096),+'PL2'!$P$3+1,IF(AND(O2065&gt;1095,O2065&lt;1461),+'PL2'!$Q$3+1,IF(AND(O2065&gt;1460,O2065&lt;3000),+'PL2'!$R$3+1,0)))))</f>
        <v>0</v>
      </c>
      <c r="M2065" s="3">
        <f>IF(AND(O2065&gt;0,O2065&lt;366),+'PL2'!$N$2+1,IF(AND(O2065&gt;365,O2065&lt;731),+'PL2'!$O$2+1,IF(AND(O2065&gt;730,O2065&lt;1096),+'PL2'!$P$2+1,IF(AND(O2065&gt;1095,O2065&lt;1461),+'PL2'!$Q$2+1,IF(AND(O2065&gt;1460,O2065&lt;1826),+'PL2'!$R$2+1,IF(AND(O2065&gt;1825,O2065&lt;2190),+'PL2'!$S$2+1,0))))))</f>
        <v>0</v>
      </c>
      <c r="N2065" s="70">
        <f t="shared" si="111"/>
        <v>-1</v>
      </c>
      <c r="O2065" s="19" t="str">
        <f>IF(A2065&gt;'PL2'!$C$2+553,IF(A2065='PL2'!$C$2+554,1,O2064+1), "")</f>
        <v/>
      </c>
    </row>
    <row r="2066" spans="1:15" x14ac:dyDescent="0.55000000000000004">
      <c r="A2066">
        <v>2064</v>
      </c>
      <c r="B2066" s="2">
        <v>41886</v>
      </c>
      <c r="C2066">
        <v>3.2899999618530269</v>
      </c>
      <c r="D2066">
        <v>227702</v>
      </c>
      <c r="E2066">
        <v>3961.199951171875</v>
      </c>
      <c r="F2066" s="20">
        <f t="shared" si="112"/>
        <v>5.7234225822556155E-2</v>
      </c>
      <c r="G2066">
        <v>489.08599853515619</v>
      </c>
      <c r="H2066">
        <v>27.992500305175781</v>
      </c>
      <c r="I2066" s="19">
        <f t="shared" si="113"/>
        <v>1937367.4335163084</v>
      </c>
      <c r="K2066" s="70">
        <f t="shared" si="110"/>
        <v>-1</v>
      </c>
      <c r="L2066" s="3">
        <f>IF(AND(O2066&gt;0,O2066&lt;366),+'PL2'!$N$3+1,IF(AND(O2066&gt;365,O2066&lt;731),+'PL2'!$O$3+1,IF(AND(O2066&gt;730,O2066&lt;1096),+'PL2'!$P$3+1,IF(AND(O2066&gt;1095,O2066&lt;1461),+'PL2'!$Q$3+1,IF(AND(O2066&gt;1460,O2066&lt;3000),+'PL2'!$R$3+1,0)))))</f>
        <v>0</v>
      </c>
      <c r="M2066" s="3">
        <f>IF(AND(O2066&gt;0,O2066&lt;366),+'PL2'!$N$2+1,IF(AND(O2066&gt;365,O2066&lt;731),+'PL2'!$O$2+1,IF(AND(O2066&gt;730,O2066&lt;1096),+'PL2'!$P$2+1,IF(AND(O2066&gt;1095,O2066&lt;1461),+'PL2'!$Q$2+1,IF(AND(O2066&gt;1460,O2066&lt;1826),+'PL2'!$R$2+1,IF(AND(O2066&gt;1825,O2066&lt;2190),+'PL2'!$S$2+1,0))))))</f>
        <v>0</v>
      </c>
      <c r="N2066" s="70">
        <f t="shared" si="111"/>
        <v>-1</v>
      </c>
      <c r="O2066" s="19" t="str">
        <f>IF(A2066&gt;'PL2'!$C$2+553,IF(A2066='PL2'!$C$2+554,1,O2065+1), "")</f>
        <v/>
      </c>
    </row>
    <row r="2067" spans="1:15" x14ac:dyDescent="0.55000000000000004">
      <c r="A2067">
        <v>2065</v>
      </c>
      <c r="B2067" s="2">
        <v>41887</v>
      </c>
      <c r="C2067">
        <v>3.2999999523162842</v>
      </c>
      <c r="D2067">
        <v>227702</v>
      </c>
      <c r="E2067">
        <v>3636.0400390625</v>
      </c>
      <c r="F2067" s="20">
        <f t="shared" si="112"/>
        <v>5.2695768836138239E-2</v>
      </c>
      <c r="G2067">
        <v>480.50100708007813</v>
      </c>
      <c r="H2067">
        <v>25.320400238037109</v>
      </c>
      <c r="I2067" s="19">
        <f t="shared" si="113"/>
        <v>1747120.9005530179</v>
      </c>
      <c r="K2067" s="70">
        <f t="shared" si="110"/>
        <v>-1</v>
      </c>
      <c r="L2067" s="3">
        <f>IF(AND(O2067&gt;0,O2067&lt;366),+'PL2'!$N$3+1,IF(AND(O2067&gt;365,O2067&lt;731),+'PL2'!$O$3+1,IF(AND(O2067&gt;730,O2067&lt;1096),+'PL2'!$P$3+1,IF(AND(O2067&gt;1095,O2067&lt;1461),+'PL2'!$Q$3+1,IF(AND(O2067&gt;1460,O2067&lt;3000),+'PL2'!$R$3+1,0)))))</f>
        <v>0</v>
      </c>
      <c r="M2067" s="3">
        <f>IF(AND(O2067&gt;0,O2067&lt;366),+'PL2'!$N$2+1,IF(AND(O2067&gt;365,O2067&lt;731),+'PL2'!$O$2+1,IF(AND(O2067&gt;730,O2067&lt;1096),+'PL2'!$P$2+1,IF(AND(O2067&gt;1095,O2067&lt;1461),+'PL2'!$Q$2+1,IF(AND(O2067&gt;1460,O2067&lt;1826),+'PL2'!$R$2+1,IF(AND(O2067&gt;1825,O2067&lt;2190),+'PL2'!$S$2+1,0))))))</f>
        <v>0</v>
      </c>
      <c r="N2067" s="70">
        <f t="shared" si="111"/>
        <v>-1</v>
      </c>
      <c r="O2067" s="19" t="str">
        <f>IF(A2067&gt;'PL2'!$C$2+553,IF(A2067='PL2'!$C$2+554,1,O2066+1), "")</f>
        <v/>
      </c>
    </row>
    <row r="2068" spans="1:15" x14ac:dyDescent="0.55000000000000004">
      <c r="A2068">
        <v>2066</v>
      </c>
      <c r="B2068" s="2">
        <v>41888</v>
      </c>
      <c r="C2068">
        <v>3.309999942779541</v>
      </c>
      <c r="D2068">
        <v>229065</v>
      </c>
      <c r="E2068">
        <v>4484.60986328125</v>
      </c>
      <c r="F2068" s="20">
        <f t="shared" si="112"/>
        <v>6.4802821866498606E-2</v>
      </c>
      <c r="G2068">
        <v>482.23699951171881</v>
      </c>
      <c r="H2068">
        <v>31.250299453735352</v>
      </c>
      <c r="I2068" s="19">
        <f t="shared" si="113"/>
        <v>2162644.8044494097</v>
      </c>
      <c r="K2068" s="70">
        <f t="shared" si="110"/>
        <v>-1</v>
      </c>
      <c r="L2068" s="3">
        <f>IF(AND(O2068&gt;0,O2068&lt;366),+'PL2'!$N$3+1,IF(AND(O2068&gt;365,O2068&lt;731),+'PL2'!$O$3+1,IF(AND(O2068&gt;730,O2068&lt;1096),+'PL2'!$P$3+1,IF(AND(O2068&gt;1095,O2068&lt;1461),+'PL2'!$Q$3+1,IF(AND(O2068&gt;1460,O2068&lt;3000),+'PL2'!$R$3+1,0)))))</f>
        <v>0</v>
      </c>
      <c r="M2068" s="3">
        <f>IF(AND(O2068&gt;0,O2068&lt;366),+'PL2'!$N$2+1,IF(AND(O2068&gt;365,O2068&lt;731),+'PL2'!$O$2+1,IF(AND(O2068&gt;730,O2068&lt;1096),+'PL2'!$P$2+1,IF(AND(O2068&gt;1095,O2068&lt;1461),+'PL2'!$Q$2+1,IF(AND(O2068&gt;1460,O2068&lt;1826),+'PL2'!$R$2+1,IF(AND(O2068&gt;1825,O2068&lt;2190),+'PL2'!$S$2+1,0))))))</f>
        <v>0</v>
      </c>
      <c r="N2068" s="70">
        <f t="shared" si="111"/>
        <v>-1</v>
      </c>
      <c r="O2068" s="19" t="str">
        <f>IF(A2068&gt;'PL2'!$C$2+553,IF(A2068='PL2'!$C$2+554,1,O2067+1), "")</f>
        <v/>
      </c>
    </row>
    <row r="2069" spans="1:15" x14ac:dyDescent="0.55000000000000004">
      <c r="A2069">
        <v>2067</v>
      </c>
      <c r="B2069" s="2">
        <v>41889</v>
      </c>
      <c r="C2069">
        <v>3.3199999332427979</v>
      </c>
      <c r="D2069">
        <v>229065</v>
      </c>
      <c r="E2069">
        <v>3894.7900390625</v>
      </c>
      <c r="F2069" s="20">
        <f t="shared" si="112"/>
        <v>5.6449927617410842E-2</v>
      </c>
      <c r="G2069">
        <v>479.48300170898438</v>
      </c>
      <c r="H2069">
        <v>27.066799163818359</v>
      </c>
      <c r="I2069" s="19">
        <f t="shared" si="113"/>
        <v>1867485.61895594</v>
      </c>
      <c r="K2069" s="70">
        <f t="shared" si="110"/>
        <v>-1</v>
      </c>
      <c r="L2069" s="3">
        <f>IF(AND(O2069&gt;0,O2069&lt;366),+'PL2'!$N$3+1,IF(AND(O2069&gt;365,O2069&lt;731),+'PL2'!$O$3+1,IF(AND(O2069&gt;730,O2069&lt;1096),+'PL2'!$P$3+1,IF(AND(O2069&gt;1095,O2069&lt;1461),+'PL2'!$Q$3+1,IF(AND(O2069&gt;1460,O2069&lt;3000),+'PL2'!$R$3+1,0)))))</f>
        <v>0</v>
      </c>
      <c r="M2069" s="3">
        <f>IF(AND(O2069&gt;0,O2069&lt;366),+'PL2'!$N$2+1,IF(AND(O2069&gt;365,O2069&lt;731),+'PL2'!$O$2+1,IF(AND(O2069&gt;730,O2069&lt;1096),+'PL2'!$P$2+1,IF(AND(O2069&gt;1095,O2069&lt;1461),+'PL2'!$Q$2+1,IF(AND(O2069&gt;1460,O2069&lt;1826),+'PL2'!$R$2+1,IF(AND(O2069&gt;1825,O2069&lt;2190),+'PL2'!$S$2+1,0))))))</f>
        <v>0</v>
      </c>
      <c r="N2069" s="70">
        <f t="shared" si="111"/>
        <v>-1</v>
      </c>
      <c r="O2069" s="19" t="str">
        <f>IF(A2069&gt;'PL2'!$C$2+553,IF(A2069='PL2'!$C$2+554,1,O2068+1), "")</f>
        <v/>
      </c>
    </row>
    <row r="2070" spans="1:15" x14ac:dyDescent="0.55000000000000004">
      <c r="A2070">
        <v>2068</v>
      </c>
      <c r="B2070" s="2">
        <v>41890</v>
      </c>
      <c r="C2070">
        <v>3.3299999237060551</v>
      </c>
      <c r="D2070">
        <v>208613</v>
      </c>
      <c r="E2070">
        <v>3612.199951171875</v>
      </c>
      <c r="F2070" s="20">
        <f t="shared" si="112"/>
        <v>5.7659999912821162E-2</v>
      </c>
      <c r="G2070">
        <v>472.14801025390619</v>
      </c>
      <c r="H2070">
        <v>27.224100112915039</v>
      </c>
      <c r="I2070" s="19">
        <f t="shared" si="113"/>
        <v>1705493.0195850579</v>
      </c>
      <c r="K2070" s="70">
        <f t="shared" si="110"/>
        <v>-1</v>
      </c>
      <c r="L2070" s="3">
        <f>IF(AND(O2070&gt;0,O2070&lt;366),+'PL2'!$N$3+1,IF(AND(O2070&gt;365,O2070&lt;731),+'PL2'!$O$3+1,IF(AND(O2070&gt;730,O2070&lt;1096),+'PL2'!$P$3+1,IF(AND(O2070&gt;1095,O2070&lt;1461),+'PL2'!$Q$3+1,IF(AND(O2070&gt;1460,O2070&lt;3000),+'PL2'!$R$3+1,0)))))</f>
        <v>0</v>
      </c>
      <c r="M2070" s="3">
        <f>IF(AND(O2070&gt;0,O2070&lt;366),+'PL2'!$N$2+1,IF(AND(O2070&gt;365,O2070&lt;731),+'PL2'!$O$2+1,IF(AND(O2070&gt;730,O2070&lt;1096),+'PL2'!$P$2+1,IF(AND(O2070&gt;1095,O2070&lt;1461),+'PL2'!$Q$2+1,IF(AND(O2070&gt;1460,O2070&lt;1826),+'PL2'!$R$2+1,IF(AND(O2070&gt;1825,O2070&lt;2190),+'PL2'!$S$2+1,0))))))</f>
        <v>0</v>
      </c>
      <c r="N2070" s="70">
        <f t="shared" si="111"/>
        <v>-1</v>
      </c>
      <c r="O2070" s="19" t="str">
        <f>IF(A2070&gt;'PL2'!$C$2+553,IF(A2070='PL2'!$C$2+554,1,O2069+1), "")</f>
        <v/>
      </c>
    </row>
    <row r="2071" spans="1:15" x14ac:dyDescent="0.55000000000000004">
      <c r="A2071">
        <v>2069</v>
      </c>
      <c r="B2071" s="2">
        <v>41891</v>
      </c>
      <c r="C2071">
        <v>3.339999914169312</v>
      </c>
      <c r="D2071">
        <v>208613</v>
      </c>
      <c r="E2071">
        <v>3664.110107421875</v>
      </c>
      <c r="F2071" s="20">
        <f t="shared" si="112"/>
        <v>5.8664260828883964E-2</v>
      </c>
      <c r="G2071">
        <v>471.55801391601563</v>
      </c>
      <c r="H2071">
        <v>27.663600921630859</v>
      </c>
      <c r="I2071" s="19">
        <f t="shared" si="113"/>
        <v>1727840.485025458</v>
      </c>
      <c r="K2071" s="70">
        <f t="shared" si="110"/>
        <v>-1</v>
      </c>
      <c r="L2071" s="3">
        <f>IF(AND(O2071&gt;0,O2071&lt;366),+'PL2'!$N$3+1,IF(AND(O2071&gt;365,O2071&lt;731),+'PL2'!$O$3+1,IF(AND(O2071&gt;730,O2071&lt;1096),+'PL2'!$P$3+1,IF(AND(O2071&gt;1095,O2071&lt;1461),+'PL2'!$Q$3+1,IF(AND(O2071&gt;1460,O2071&lt;3000),+'PL2'!$R$3+1,0)))))</f>
        <v>0</v>
      </c>
      <c r="M2071" s="3">
        <f>IF(AND(O2071&gt;0,O2071&lt;366),+'PL2'!$N$2+1,IF(AND(O2071&gt;365,O2071&lt;731),+'PL2'!$O$2+1,IF(AND(O2071&gt;730,O2071&lt;1096),+'PL2'!$P$2+1,IF(AND(O2071&gt;1095,O2071&lt;1461),+'PL2'!$Q$2+1,IF(AND(O2071&gt;1460,O2071&lt;1826),+'PL2'!$R$2+1,IF(AND(O2071&gt;1825,O2071&lt;2190),+'PL2'!$S$2+1,0))))))</f>
        <v>0</v>
      </c>
      <c r="N2071" s="70">
        <f t="shared" si="111"/>
        <v>-1</v>
      </c>
      <c r="O2071" s="19" t="str">
        <f>IF(A2071&gt;'PL2'!$C$2+553,IF(A2071='PL2'!$C$2+554,1,O2070+1), "")</f>
        <v/>
      </c>
    </row>
    <row r="2072" spans="1:15" x14ac:dyDescent="0.55000000000000004">
      <c r="A2072">
        <v>2070</v>
      </c>
      <c r="B2072" s="2">
        <v>41892</v>
      </c>
      <c r="C2072">
        <v>3.3499999046325679</v>
      </c>
      <c r="D2072">
        <v>212704</v>
      </c>
      <c r="E2072">
        <v>3937.75</v>
      </c>
      <c r="F2072" s="20">
        <f t="shared" si="112"/>
        <v>6.2017931606678262E-2</v>
      </c>
      <c r="G2072">
        <v>477.52700805664063</v>
      </c>
      <c r="H2072">
        <v>29.615200042724609</v>
      </c>
      <c r="I2072" s="19">
        <f t="shared" si="113"/>
        <v>1880381.9759750366</v>
      </c>
      <c r="K2072" s="70">
        <f t="shared" si="110"/>
        <v>-1</v>
      </c>
      <c r="L2072" s="3">
        <f>IF(AND(O2072&gt;0,O2072&lt;366),+'PL2'!$N$3+1,IF(AND(O2072&gt;365,O2072&lt;731),+'PL2'!$O$3+1,IF(AND(O2072&gt;730,O2072&lt;1096),+'PL2'!$P$3+1,IF(AND(O2072&gt;1095,O2072&lt;1461),+'PL2'!$Q$3+1,IF(AND(O2072&gt;1460,O2072&lt;3000),+'PL2'!$R$3+1,0)))))</f>
        <v>0</v>
      </c>
      <c r="M2072" s="3">
        <f>IF(AND(O2072&gt;0,O2072&lt;366),+'PL2'!$N$2+1,IF(AND(O2072&gt;365,O2072&lt;731),+'PL2'!$O$2+1,IF(AND(O2072&gt;730,O2072&lt;1096),+'PL2'!$P$2+1,IF(AND(O2072&gt;1095,O2072&lt;1461),+'PL2'!$Q$2+1,IF(AND(O2072&gt;1460,O2072&lt;1826),+'PL2'!$R$2+1,IF(AND(O2072&gt;1825,O2072&lt;2190),+'PL2'!$S$2+1,0))))))</f>
        <v>0</v>
      </c>
      <c r="N2072" s="70">
        <f t="shared" si="111"/>
        <v>-1</v>
      </c>
      <c r="O2072" s="19" t="str">
        <f>IF(A2072&gt;'PL2'!$C$2+553,IF(A2072='PL2'!$C$2+554,1,O2071+1), "")</f>
        <v/>
      </c>
    </row>
    <row r="2073" spans="1:15" x14ac:dyDescent="0.55000000000000004">
      <c r="A2073">
        <v>2071</v>
      </c>
      <c r="B2073" s="2">
        <v>41893</v>
      </c>
      <c r="C2073">
        <v>3.3599998950958252</v>
      </c>
      <c r="D2073">
        <v>212704</v>
      </c>
      <c r="E2073">
        <v>4260.14990234375</v>
      </c>
      <c r="F2073" s="20">
        <f t="shared" si="112"/>
        <v>6.7295881718103509E-2</v>
      </c>
      <c r="G2073">
        <v>476.33499145507813</v>
      </c>
      <c r="H2073">
        <v>32.055400848388672</v>
      </c>
      <c r="I2073" s="19">
        <f t="shared" si="113"/>
        <v>2029258.4673302621</v>
      </c>
      <c r="K2073" s="70">
        <f t="shared" si="110"/>
        <v>-1</v>
      </c>
      <c r="L2073" s="3">
        <f>IF(AND(O2073&gt;0,O2073&lt;366),+'PL2'!$N$3+1,IF(AND(O2073&gt;365,O2073&lt;731),+'PL2'!$O$3+1,IF(AND(O2073&gt;730,O2073&lt;1096),+'PL2'!$P$3+1,IF(AND(O2073&gt;1095,O2073&lt;1461),+'PL2'!$Q$3+1,IF(AND(O2073&gt;1460,O2073&lt;3000),+'PL2'!$R$3+1,0)))))</f>
        <v>0</v>
      </c>
      <c r="M2073" s="3">
        <f>IF(AND(O2073&gt;0,O2073&lt;366),+'PL2'!$N$2+1,IF(AND(O2073&gt;365,O2073&lt;731),+'PL2'!$O$2+1,IF(AND(O2073&gt;730,O2073&lt;1096),+'PL2'!$P$2+1,IF(AND(O2073&gt;1095,O2073&lt;1461),+'PL2'!$Q$2+1,IF(AND(O2073&gt;1460,O2073&lt;1826),+'PL2'!$R$2+1,IF(AND(O2073&gt;1825,O2073&lt;2190),+'PL2'!$S$2+1,0))))))</f>
        <v>0</v>
      </c>
      <c r="N2073" s="70">
        <f t="shared" si="111"/>
        <v>-1</v>
      </c>
      <c r="O2073" s="19" t="str">
        <f>IF(A2073&gt;'PL2'!$C$2+553,IF(A2073='PL2'!$C$2+554,1,O2072+1), "")</f>
        <v/>
      </c>
    </row>
    <row r="2074" spans="1:15" x14ac:dyDescent="0.55000000000000004">
      <c r="A2074">
        <v>2072</v>
      </c>
      <c r="B2074" s="2">
        <v>41894</v>
      </c>
      <c r="C2074">
        <v>3.369999885559082</v>
      </c>
      <c r="D2074">
        <v>219521</v>
      </c>
      <c r="E2074">
        <v>3860.699951171875</v>
      </c>
      <c r="F2074" s="20">
        <f t="shared" si="112"/>
        <v>5.9267944267870375E-2</v>
      </c>
      <c r="G2074">
        <v>473.82501220703119</v>
      </c>
      <c r="H2074">
        <v>28.082599639892582</v>
      </c>
      <c r="I2074" s="19">
        <f t="shared" si="113"/>
        <v>1829296.2014916984</v>
      </c>
      <c r="K2074" s="70">
        <f t="shared" si="110"/>
        <v>-1</v>
      </c>
      <c r="L2074" s="3">
        <f>IF(AND(O2074&gt;0,O2074&lt;366),+'PL2'!$N$3+1,IF(AND(O2074&gt;365,O2074&lt;731),+'PL2'!$O$3+1,IF(AND(O2074&gt;730,O2074&lt;1096),+'PL2'!$P$3+1,IF(AND(O2074&gt;1095,O2074&lt;1461),+'PL2'!$Q$3+1,IF(AND(O2074&gt;1460,O2074&lt;3000),+'PL2'!$R$3+1,0)))))</f>
        <v>0</v>
      </c>
      <c r="M2074" s="3">
        <f>IF(AND(O2074&gt;0,O2074&lt;366),+'PL2'!$N$2+1,IF(AND(O2074&gt;365,O2074&lt;731),+'PL2'!$O$2+1,IF(AND(O2074&gt;730,O2074&lt;1096),+'PL2'!$P$2+1,IF(AND(O2074&gt;1095,O2074&lt;1461),+'PL2'!$Q$2+1,IF(AND(O2074&gt;1460,O2074&lt;1826),+'PL2'!$R$2+1,IF(AND(O2074&gt;1825,O2074&lt;2190),+'PL2'!$S$2+1,0))))))</f>
        <v>0</v>
      </c>
      <c r="N2074" s="70">
        <f t="shared" si="111"/>
        <v>-1</v>
      </c>
      <c r="O2074" s="19" t="str">
        <f>IF(A2074&gt;'PL2'!$C$2+553,IF(A2074='PL2'!$C$2+554,1,O2073+1), "")</f>
        <v/>
      </c>
    </row>
    <row r="2075" spans="1:15" x14ac:dyDescent="0.55000000000000004">
      <c r="A2075">
        <v>2073</v>
      </c>
      <c r="B2075" s="2">
        <v>41895</v>
      </c>
      <c r="C2075">
        <v>3.380000114440918</v>
      </c>
      <c r="D2075">
        <v>219521</v>
      </c>
      <c r="E2075">
        <v>4534.5498046875</v>
      </c>
      <c r="F2075" s="20">
        <f t="shared" si="112"/>
        <v>6.9819192053524673E-2</v>
      </c>
      <c r="G2075">
        <v>477.08599853515619</v>
      </c>
      <c r="H2075">
        <v>33.309799194335938</v>
      </c>
      <c r="I2075" s="19">
        <f t="shared" si="113"/>
        <v>2163370.2214767332</v>
      </c>
      <c r="K2075" s="70">
        <f t="shared" si="110"/>
        <v>-1</v>
      </c>
      <c r="L2075" s="3">
        <f>IF(AND(O2075&gt;0,O2075&lt;366),+'PL2'!$N$3+1,IF(AND(O2075&gt;365,O2075&lt;731),+'PL2'!$O$3+1,IF(AND(O2075&gt;730,O2075&lt;1096),+'PL2'!$P$3+1,IF(AND(O2075&gt;1095,O2075&lt;1461),+'PL2'!$Q$3+1,IF(AND(O2075&gt;1460,O2075&lt;3000),+'PL2'!$R$3+1,0)))))</f>
        <v>0</v>
      </c>
      <c r="M2075" s="3">
        <f>IF(AND(O2075&gt;0,O2075&lt;366),+'PL2'!$N$2+1,IF(AND(O2075&gt;365,O2075&lt;731),+'PL2'!$O$2+1,IF(AND(O2075&gt;730,O2075&lt;1096),+'PL2'!$P$2+1,IF(AND(O2075&gt;1095,O2075&lt;1461),+'PL2'!$Q$2+1,IF(AND(O2075&gt;1460,O2075&lt;1826),+'PL2'!$R$2+1,IF(AND(O2075&gt;1825,O2075&lt;2190),+'PL2'!$S$2+1,0))))))</f>
        <v>0</v>
      </c>
      <c r="N2075" s="70">
        <f t="shared" si="111"/>
        <v>-1</v>
      </c>
      <c r="O2075" s="19" t="str">
        <f>IF(A2075&gt;'PL2'!$C$2+553,IF(A2075='PL2'!$C$2+554,1,O2074+1), "")</f>
        <v/>
      </c>
    </row>
    <row r="2076" spans="1:15" x14ac:dyDescent="0.55000000000000004">
      <c r="A2076">
        <v>2074</v>
      </c>
      <c r="B2076" s="2">
        <v>41896</v>
      </c>
      <c r="C2076">
        <v>3.3900001049041748</v>
      </c>
      <c r="D2076">
        <v>252084</v>
      </c>
      <c r="E2076">
        <v>3961.22998046875</v>
      </c>
      <c r="F2076" s="20">
        <f t="shared" si="112"/>
        <v>5.3270219646382261E-2</v>
      </c>
      <c r="G2076">
        <v>474.71499633789063</v>
      </c>
      <c r="H2076">
        <v>25.288200378417969</v>
      </c>
      <c r="I2076" s="19">
        <f t="shared" si="113"/>
        <v>1880455.2756717652</v>
      </c>
      <c r="K2076" s="70">
        <f t="shared" si="110"/>
        <v>-1</v>
      </c>
      <c r="L2076" s="3">
        <f>IF(AND(O2076&gt;0,O2076&lt;366),+'PL2'!$N$3+1,IF(AND(O2076&gt;365,O2076&lt;731),+'PL2'!$O$3+1,IF(AND(O2076&gt;730,O2076&lt;1096),+'PL2'!$P$3+1,IF(AND(O2076&gt;1095,O2076&lt;1461),+'PL2'!$Q$3+1,IF(AND(O2076&gt;1460,O2076&lt;3000),+'PL2'!$R$3+1,0)))))</f>
        <v>0</v>
      </c>
      <c r="M2076" s="3">
        <f>IF(AND(O2076&gt;0,O2076&lt;366),+'PL2'!$N$2+1,IF(AND(O2076&gt;365,O2076&lt;731),+'PL2'!$O$2+1,IF(AND(O2076&gt;730,O2076&lt;1096),+'PL2'!$P$2+1,IF(AND(O2076&gt;1095,O2076&lt;1461),+'PL2'!$Q$2+1,IF(AND(O2076&gt;1460,O2076&lt;1826),+'PL2'!$R$2+1,IF(AND(O2076&gt;1825,O2076&lt;2190),+'PL2'!$S$2+1,0))))))</f>
        <v>0</v>
      </c>
      <c r="N2076" s="70">
        <f t="shared" si="111"/>
        <v>-1</v>
      </c>
      <c r="O2076" s="19" t="str">
        <f>IF(A2076&gt;'PL2'!$C$2+553,IF(A2076='PL2'!$C$2+554,1,O2075+1), "")</f>
        <v/>
      </c>
    </row>
    <row r="2077" spans="1:15" x14ac:dyDescent="0.55000000000000004">
      <c r="A2077">
        <v>2075</v>
      </c>
      <c r="B2077" s="2">
        <v>41897</v>
      </c>
      <c r="C2077">
        <v>3.4000000953674321</v>
      </c>
      <c r="D2077">
        <v>252084</v>
      </c>
      <c r="E2077">
        <v>3962.22998046875</v>
      </c>
      <c r="F2077" s="20">
        <f t="shared" si="112"/>
        <v>5.3440846350666635E-2</v>
      </c>
      <c r="G2077">
        <v>471.3590087890625</v>
      </c>
      <c r="H2077">
        <v>25.189800262451168</v>
      </c>
      <c r="I2077" s="19">
        <f t="shared" si="113"/>
        <v>1867632.7961880565</v>
      </c>
      <c r="K2077" s="70">
        <f t="shared" si="110"/>
        <v>-1</v>
      </c>
      <c r="L2077" s="3">
        <f>IF(AND(O2077&gt;0,O2077&lt;366),+'PL2'!$N$3+1,IF(AND(O2077&gt;365,O2077&lt;731),+'PL2'!$O$3+1,IF(AND(O2077&gt;730,O2077&lt;1096),+'PL2'!$P$3+1,IF(AND(O2077&gt;1095,O2077&lt;1461),+'PL2'!$Q$3+1,IF(AND(O2077&gt;1460,O2077&lt;3000),+'PL2'!$R$3+1,0)))))</f>
        <v>0</v>
      </c>
      <c r="M2077" s="3">
        <f>IF(AND(O2077&gt;0,O2077&lt;366),+'PL2'!$N$2+1,IF(AND(O2077&gt;365,O2077&lt;731),+'PL2'!$O$2+1,IF(AND(O2077&gt;730,O2077&lt;1096),+'PL2'!$P$2+1,IF(AND(O2077&gt;1095,O2077&lt;1461),+'PL2'!$Q$2+1,IF(AND(O2077&gt;1460,O2077&lt;1826),+'PL2'!$R$2+1,IF(AND(O2077&gt;1825,O2077&lt;2190),+'PL2'!$S$2+1,0))))))</f>
        <v>0</v>
      </c>
      <c r="N2077" s="70">
        <f t="shared" si="111"/>
        <v>-1</v>
      </c>
      <c r="O2077" s="19" t="str">
        <f>IF(A2077&gt;'PL2'!$C$2+553,IF(A2077='PL2'!$C$2+554,1,O2076+1), "")</f>
        <v/>
      </c>
    </row>
    <row r="2078" spans="1:15" x14ac:dyDescent="0.55000000000000004">
      <c r="A2078">
        <v>2076</v>
      </c>
      <c r="B2078" s="2">
        <v>41898</v>
      </c>
      <c r="C2078">
        <v>3.410000085830688</v>
      </c>
      <c r="D2078">
        <v>250601</v>
      </c>
      <c r="E2078">
        <v>4289.35009765625</v>
      </c>
      <c r="F2078" s="20">
        <f t="shared" si="112"/>
        <v>5.8366423921555312E-2</v>
      </c>
      <c r="G2078">
        <v>463.739013671875</v>
      </c>
      <c r="H2078">
        <v>27.066799163818359</v>
      </c>
      <c r="I2078" s="19">
        <f t="shared" si="113"/>
        <v>1989138.9835804701</v>
      </c>
      <c r="K2078" s="70">
        <f t="shared" si="110"/>
        <v>-1</v>
      </c>
      <c r="L2078" s="3">
        <f>IF(AND(O2078&gt;0,O2078&lt;366),+'PL2'!$N$3+1,IF(AND(O2078&gt;365,O2078&lt;731),+'PL2'!$O$3+1,IF(AND(O2078&gt;730,O2078&lt;1096),+'PL2'!$P$3+1,IF(AND(O2078&gt;1095,O2078&lt;1461),+'PL2'!$Q$3+1,IF(AND(O2078&gt;1460,O2078&lt;3000),+'PL2'!$R$3+1,0)))))</f>
        <v>0</v>
      </c>
      <c r="M2078" s="3">
        <f>IF(AND(O2078&gt;0,O2078&lt;366),+'PL2'!$N$2+1,IF(AND(O2078&gt;365,O2078&lt;731),+'PL2'!$O$2+1,IF(AND(O2078&gt;730,O2078&lt;1096),+'PL2'!$P$2+1,IF(AND(O2078&gt;1095,O2078&lt;1461),+'PL2'!$Q$2+1,IF(AND(O2078&gt;1460,O2078&lt;1826),+'PL2'!$R$2+1,IF(AND(O2078&gt;1825,O2078&lt;2190),+'PL2'!$S$2+1,0))))))</f>
        <v>0</v>
      </c>
      <c r="N2078" s="70">
        <f t="shared" si="111"/>
        <v>-1</v>
      </c>
      <c r="O2078" s="19" t="str">
        <f>IF(A2078&gt;'PL2'!$C$2+553,IF(A2078='PL2'!$C$2+554,1,O2077+1), "")</f>
        <v/>
      </c>
    </row>
    <row r="2079" spans="1:15" x14ac:dyDescent="0.55000000000000004">
      <c r="A2079">
        <v>2077</v>
      </c>
      <c r="B2079" s="2">
        <v>41899</v>
      </c>
      <c r="C2079">
        <v>3.4200000762939449</v>
      </c>
      <c r="D2079">
        <v>250601</v>
      </c>
      <c r="E2079">
        <v>4662.27001953125</v>
      </c>
      <c r="F2079" s="20">
        <f t="shared" si="112"/>
        <v>6.3626896231458965E-2</v>
      </c>
      <c r="G2079">
        <v>454.91400146484381</v>
      </c>
      <c r="H2079">
        <v>28.94479942321777</v>
      </c>
      <c r="I2079" s="19">
        <f t="shared" si="113"/>
        <v>2120931.9104945366</v>
      </c>
      <c r="K2079" s="70">
        <f t="shared" si="110"/>
        <v>-1</v>
      </c>
      <c r="L2079" s="3">
        <f>IF(AND(O2079&gt;0,O2079&lt;366),+'PL2'!$N$3+1,IF(AND(O2079&gt;365,O2079&lt;731),+'PL2'!$O$3+1,IF(AND(O2079&gt;730,O2079&lt;1096),+'PL2'!$P$3+1,IF(AND(O2079&gt;1095,O2079&lt;1461),+'PL2'!$Q$3+1,IF(AND(O2079&gt;1460,O2079&lt;3000),+'PL2'!$R$3+1,0)))))</f>
        <v>0</v>
      </c>
      <c r="M2079" s="3">
        <f>IF(AND(O2079&gt;0,O2079&lt;366),+'PL2'!$N$2+1,IF(AND(O2079&gt;365,O2079&lt;731),+'PL2'!$O$2+1,IF(AND(O2079&gt;730,O2079&lt;1096),+'PL2'!$P$2+1,IF(AND(O2079&gt;1095,O2079&lt;1461),+'PL2'!$Q$2+1,IF(AND(O2079&gt;1460,O2079&lt;1826),+'PL2'!$R$2+1,IF(AND(O2079&gt;1825,O2079&lt;2190),+'PL2'!$S$2+1,0))))))</f>
        <v>0</v>
      </c>
      <c r="N2079" s="70">
        <f t="shared" si="111"/>
        <v>-1</v>
      </c>
      <c r="O2079" s="19" t="str">
        <f>IF(A2079&gt;'PL2'!$C$2+553,IF(A2079='PL2'!$C$2+554,1,O2078+1), "")</f>
        <v/>
      </c>
    </row>
    <row r="2080" spans="1:15" x14ac:dyDescent="0.55000000000000004">
      <c r="A2080">
        <v>2078</v>
      </c>
      <c r="B2080" s="2">
        <v>41900</v>
      </c>
      <c r="C2080">
        <v>3.4300000667572021</v>
      </c>
      <c r="D2080">
        <v>274326</v>
      </c>
      <c r="E2080">
        <v>4487.35009765625</v>
      </c>
      <c r="F2080" s="20">
        <f t="shared" si="112"/>
        <v>5.6107008211120621E-2</v>
      </c>
      <c r="G2080">
        <v>421.45901489257813</v>
      </c>
      <c r="H2080">
        <v>23.646799087524411</v>
      </c>
      <c r="I2080" s="19">
        <f t="shared" si="113"/>
        <v>1891234.1516363174</v>
      </c>
      <c r="K2080" s="70">
        <f t="shared" si="110"/>
        <v>-1</v>
      </c>
      <c r="L2080" s="3">
        <f>IF(AND(O2080&gt;0,O2080&lt;366),+'PL2'!$N$3+1,IF(AND(O2080&gt;365,O2080&lt;731),+'PL2'!$O$3+1,IF(AND(O2080&gt;730,O2080&lt;1096),+'PL2'!$P$3+1,IF(AND(O2080&gt;1095,O2080&lt;1461),+'PL2'!$Q$3+1,IF(AND(O2080&gt;1460,O2080&lt;3000),+'PL2'!$R$3+1,0)))))</f>
        <v>0</v>
      </c>
      <c r="M2080" s="3">
        <f>IF(AND(O2080&gt;0,O2080&lt;366),+'PL2'!$N$2+1,IF(AND(O2080&gt;365,O2080&lt;731),+'PL2'!$O$2+1,IF(AND(O2080&gt;730,O2080&lt;1096),+'PL2'!$P$2+1,IF(AND(O2080&gt;1095,O2080&lt;1461),+'PL2'!$Q$2+1,IF(AND(O2080&gt;1460,O2080&lt;1826),+'PL2'!$R$2+1,IF(AND(O2080&gt;1825,O2080&lt;2190),+'PL2'!$S$2+1,0))))))</f>
        <v>0</v>
      </c>
      <c r="N2080" s="70">
        <f t="shared" si="111"/>
        <v>-1</v>
      </c>
      <c r="O2080" s="19" t="str">
        <f>IF(A2080&gt;'PL2'!$C$2+553,IF(A2080='PL2'!$C$2+554,1,O2079+1), "")</f>
        <v/>
      </c>
    </row>
    <row r="2081" spans="1:15" x14ac:dyDescent="0.55000000000000004">
      <c r="A2081">
        <v>2079</v>
      </c>
      <c r="B2081" s="2">
        <v>41901</v>
      </c>
      <c r="C2081">
        <v>3.440000057220459</v>
      </c>
      <c r="D2081">
        <v>274326</v>
      </c>
      <c r="E2081">
        <v>4285.60986328125</v>
      </c>
      <c r="F2081" s="20">
        <f t="shared" si="112"/>
        <v>5.3740798082981794E-2</v>
      </c>
      <c r="G2081">
        <v>391.94400024414063</v>
      </c>
      <c r="H2081">
        <v>21.063400268554691</v>
      </c>
      <c r="I2081" s="19">
        <f t="shared" si="113"/>
        <v>1679719.0733001977</v>
      </c>
      <c r="K2081" s="70">
        <f t="shared" si="110"/>
        <v>-1</v>
      </c>
      <c r="L2081" s="3">
        <f>IF(AND(O2081&gt;0,O2081&lt;366),+'PL2'!$N$3+1,IF(AND(O2081&gt;365,O2081&lt;731),+'PL2'!$O$3+1,IF(AND(O2081&gt;730,O2081&lt;1096),+'PL2'!$P$3+1,IF(AND(O2081&gt;1095,O2081&lt;1461),+'PL2'!$Q$3+1,IF(AND(O2081&gt;1460,O2081&lt;3000),+'PL2'!$R$3+1,0)))))</f>
        <v>0</v>
      </c>
      <c r="M2081" s="3">
        <f>IF(AND(O2081&gt;0,O2081&lt;366),+'PL2'!$N$2+1,IF(AND(O2081&gt;365,O2081&lt;731),+'PL2'!$O$2+1,IF(AND(O2081&gt;730,O2081&lt;1096),+'PL2'!$P$2+1,IF(AND(O2081&gt;1095,O2081&lt;1461),+'PL2'!$Q$2+1,IF(AND(O2081&gt;1460,O2081&lt;1826),+'PL2'!$R$2+1,IF(AND(O2081&gt;1825,O2081&lt;2190),+'PL2'!$S$2+1,0))))))</f>
        <v>0</v>
      </c>
      <c r="N2081" s="70">
        <f t="shared" si="111"/>
        <v>-1</v>
      </c>
      <c r="O2081" s="19" t="str">
        <f>IF(A2081&gt;'PL2'!$C$2+553,IF(A2081='PL2'!$C$2+554,1,O2080+1), "")</f>
        <v/>
      </c>
    </row>
    <row r="2082" spans="1:15" x14ac:dyDescent="0.55000000000000004">
      <c r="A2082">
        <v>2080</v>
      </c>
      <c r="B2082" s="2">
        <v>41902</v>
      </c>
      <c r="C2082">
        <v>3.4500000476837158</v>
      </c>
      <c r="D2082">
        <v>256532</v>
      </c>
      <c r="E2082">
        <v>4410.27001953125</v>
      </c>
      <c r="F2082" s="20">
        <f t="shared" si="112"/>
        <v>5.931202258463223E-2</v>
      </c>
      <c r="G2082">
        <v>406.82501220703119</v>
      </c>
      <c r="H2082">
        <v>24.12960052490234</v>
      </c>
      <c r="I2082" s="19">
        <f t="shared" si="113"/>
        <v>1794208.1545321045</v>
      </c>
      <c r="K2082" s="70">
        <f t="shared" si="110"/>
        <v>-1</v>
      </c>
      <c r="L2082" s="3">
        <f>IF(AND(O2082&gt;0,O2082&lt;366),+'PL2'!$N$3+1,IF(AND(O2082&gt;365,O2082&lt;731),+'PL2'!$O$3+1,IF(AND(O2082&gt;730,O2082&lt;1096),+'PL2'!$P$3+1,IF(AND(O2082&gt;1095,O2082&lt;1461),+'PL2'!$Q$3+1,IF(AND(O2082&gt;1460,O2082&lt;3000),+'PL2'!$R$3+1,0)))))</f>
        <v>0</v>
      </c>
      <c r="M2082" s="3">
        <f>IF(AND(O2082&gt;0,O2082&lt;366),+'PL2'!$N$2+1,IF(AND(O2082&gt;365,O2082&lt;731),+'PL2'!$O$2+1,IF(AND(O2082&gt;730,O2082&lt;1096),+'PL2'!$P$2+1,IF(AND(O2082&gt;1095,O2082&lt;1461),+'PL2'!$Q$2+1,IF(AND(O2082&gt;1460,O2082&lt;1826),+'PL2'!$R$2+1,IF(AND(O2082&gt;1825,O2082&lt;2190),+'PL2'!$S$2+1,0))))))</f>
        <v>0</v>
      </c>
      <c r="N2082" s="70">
        <f t="shared" si="111"/>
        <v>-1</v>
      </c>
      <c r="O2082" s="19" t="str">
        <f>IF(A2082&gt;'PL2'!$C$2+553,IF(A2082='PL2'!$C$2+554,1,O2081+1), "")</f>
        <v/>
      </c>
    </row>
    <row r="2083" spans="1:15" x14ac:dyDescent="0.55000000000000004">
      <c r="A2083">
        <v>2081</v>
      </c>
      <c r="B2083" s="2">
        <v>41903</v>
      </c>
      <c r="C2083">
        <v>3.4600000381469731</v>
      </c>
      <c r="D2083">
        <v>256532</v>
      </c>
      <c r="E2083">
        <v>4109.33984375</v>
      </c>
      <c r="F2083" s="20">
        <f t="shared" si="112"/>
        <v>5.5425116617552103E-2</v>
      </c>
      <c r="G2083">
        <v>396.56698608398438</v>
      </c>
      <c r="H2083">
        <v>21.979799270629879</v>
      </c>
      <c r="I2083" s="19">
        <f t="shared" si="113"/>
        <v>1629628.5166307688</v>
      </c>
      <c r="K2083" s="70">
        <f t="shared" si="110"/>
        <v>-1</v>
      </c>
      <c r="L2083" s="3">
        <f>IF(AND(O2083&gt;0,O2083&lt;366),+'PL2'!$N$3+1,IF(AND(O2083&gt;365,O2083&lt;731),+'PL2'!$O$3+1,IF(AND(O2083&gt;730,O2083&lt;1096),+'PL2'!$P$3+1,IF(AND(O2083&gt;1095,O2083&lt;1461),+'PL2'!$Q$3+1,IF(AND(O2083&gt;1460,O2083&lt;3000),+'PL2'!$R$3+1,0)))))</f>
        <v>0</v>
      </c>
      <c r="M2083" s="3">
        <f>IF(AND(O2083&gt;0,O2083&lt;366),+'PL2'!$N$2+1,IF(AND(O2083&gt;365,O2083&lt;731),+'PL2'!$O$2+1,IF(AND(O2083&gt;730,O2083&lt;1096),+'PL2'!$P$2+1,IF(AND(O2083&gt;1095,O2083&lt;1461),+'PL2'!$Q$2+1,IF(AND(O2083&gt;1460,O2083&lt;1826),+'PL2'!$R$2+1,IF(AND(O2083&gt;1825,O2083&lt;2190),+'PL2'!$S$2+1,0))))))</f>
        <v>0</v>
      </c>
      <c r="N2083" s="70">
        <f t="shared" si="111"/>
        <v>-1</v>
      </c>
      <c r="O2083" s="19" t="str">
        <f>IF(A2083&gt;'PL2'!$C$2+553,IF(A2083='PL2'!$C$2+554,1,O2082+1), "")</f>
        <v/>
      </c>
    </row>
    <row r="2084" spans="1:15" x14ac:dyDescent="0.55000000000000004">
      <c r="A2084">
        <v>2082</v>
      </c>
      <c r="B2084" s="2">
        <v>41904</v>
      </c>
      <c r="C2084">
        <v>3.470000028610229</v>
      </c>
      <c r="D2084">
        <v>232807</v>
      </c>
      <c r="E2084">
        <v>4211.7099609375</v>
      </c>
      <c r="F2084" s="20">
        <f t="shared" si="112"/>
        <v>6.2775748516801955E-2</v>
      </c>
      <c r="G2084">
        <v>398.885009765625</v>
      </c>
      <c r="H2084">
        <v>25.040300369262699</v>
      </c>
      <c r="I2084" s="19">
        <f t="shared" si="113"/>
        <v>1679987.9688985348</v>
      </c>
      <c r="K2084" s="70">
        <f t="shared" si="110"/>
        <v>-1</v>
      </c>
      <c r="L2084" s="3">
        <f>IF(AND(O2084&gt;0,O2084&lt;366),+'PL2'!$N$3+1,IF(AND(O2084&gt;365,O2084&lt;731),+'PL2'!$O$3+1,IF(AND(O2084&gt;730,O2084&lt;1096),+'PL2'!$P$3+1,IF(AND(O2084&gt;1095,O2084&lt;1461),+'PL2'!$Q$3+1,IF(AND(O2084&gt;1460,O2084&lt;3000),+'PL2'!$R$3+1,0)))))</f>
        <v>0</v>
      </c>
      <c r="M2084" s="3">
        <f>IF(AND(O2084&gt;0,O2084&lt;366),+'PL2'!$N$2+1,IF(AND(O2084&gt;365,O2084&lt;731),+'PL2'!$O$2+1,IF(AND(O2084&gt;730,O2084&lt;1096),+'PL2'!$P$2+1,IF(AND(O2084&gt;1095,O2084&lt;1461),+'PL2'!$Q$2+1,IF(AND(O2084&gt;1460,O2084&lt;1826),+'PL2'!$R$2+1,IF(AND(O2084&gt;1825,O2084&lt;2190),+'PL2'!$S$2+1,0))))))</f>
        <v>0</v>
      </c>
      <c r="N2084" s="70">
        <f t="shared" si="111"/>
        <v>-1</v>
      </c>
      <c r="O2084" s="19" t="str">
        <f>IF(A2084&gt;'PL2'!$C$2+553,IF(A2084='PL2'!$C$2+554,1,O2083+1), "")</f>
        <v/>
      </c>
    </row>
    <row r="2085" spans="1:15" x14ac:dyDescent="0.55000000000000004">
      <c r="A2085">
        <v>2083</v>
      </c>
      <c r="B2085" s="2">
        <v>41905</v>
      </c>
      <c r="C2085">
        <v>3.4800000190734859</v>
      </c>
      <c r="D2085">
        <v>232807</v>
      </c>
      <c r="E2085">
        <v>3762.739990234375</v>
      </c>
      <c r="F2085" s="20">
        <f t="shared" si="112"/>
        <v>5.6245453262935362E-2</v>
      </c>
      <c r="G2085">
        <v>435.37799072265619</v>
      </c>
      <c r="H2085">
        <v>24.48800086975098</v>
      </c>
      <c r="I2085" s="19">
        <f t="shared" si="113"/>
        <v>1638214.1765600292</v>
      </c>
      <c r="K2085" s="70">
        <f t="shared" si="110"/>
        <v>-1</v>
      </c>
      <c r="L2085" s="3">
        <f>IF(AND(O2085&gt;0,O2085&lt;366),+'PL2'!$N$3+1,IF(AND(O2085&gt;365,O2085&lt;731),+'PL2'!$O$3+1,IF(AND(O2085&gt;730,O2085&lt;1096),+'PL2'!$P$3+1,IF(AND(O2085&gt;1095,O2085&lt;1461),+'PL2'!$Q$3+1,IF(AND(O2085&gt;1460,O2085&lt;3000),+'PL2'!$R$3+1,0)))))</f>
        <v>0</v>
      </c>
      <c r="M2085" s="3">
        <f>IF(AND(O2085&gt;0,O2085&lt;366),+'PL2'!$N$2+1,IF(AND(O2085&gt;365,O2085&lt;731),+'PL2'!$O$2+1,IF(AND(O2085&gt;730,O2085&lt;1096),+'PL2'!$P$2+1,IF(AND(O2085&gt;1095,O2085&lt;1461),+'PL2'!$Q$2+1,IF(AND(O2085&gt;1460,O2085&lt;1826),+'PL2'!$R$2+1,IF(AND(O2085&gt;1825,O2085&lt;2190),+'PL2'!$S$2+1,0))))))</f>
        <v>0</v>
      </c>
      <c r="N2085" s="70">
        <f t="shared" si="111"/>
        <v>-1</v>
      </c>
      <c r="O2085" s="19" t="str">
        <f>IF(A2085&gt;'PL2'!$C$2+553,IF(A2085='PL2'!$C$2+554,1,O2084+1), "")</f>
        <v/>
      </c>
    </row>
    <row r="2086" spans="1:15" x14ac:dyDescent="0.55000000000000004">
      <c r="A2086">
        <v>2084</v>
      </c>
      <c r="B2086" s="2">
        <v>41906</v>
      </c>
      <c r="C2086">
        <v>3.4900000095367432</v>
      </c>
      <c r="D2086">
        <v>241704</v>
      </c>
      <c r="E2086">
        <v>3912.360107421875</v>
      </c>
      <c r="F2086" s="20">
        <f t="shared" si="112"/>
        <v>5.649114955571078E-2</v>
      </c>
      <c r="G2086">
        <v>422.29800415039063</v>
      </c>
      <c r="H2086">
        <v>23.856100082397461</v>
      </c>
      <c r="I2086" s="19">
        <f t="shared" si="113"/>
        <v>1652181.8648818657</v>
      </c>
      <c r="K2086" s="70">
        <f t="shared" si="110"/>
        <v>-1</v>
      </c>
      <c r="L2086" s="3">
        <f>IF(AND(O2086&gt;0,O2086&lt;366),+'PL2'!$N$3+1,IF(AND(O2086&gt;365,O2086&lt;731),+'PL2'!$O$3+1,IF(AND(O2086&gt;730,O2086&lt;1096),+'PL2'!$P$3+1,IF(AND(O2086&gt;1095,O2086&lt;1461),+'PL2'!$Q$3+1,IF(AND(O2086&gt;1460,O2086&lt;3000),+'PL2'!$R$3+1,0)))))</f>
        <v>0</v>
      </c>
      <c r="M2086" s="3">
        <f>IF(AND(O2086&gt;0,O2086&lt;366),+'PL2'!$N$2+1,IF(AND(O2086&gt;365,O2086&lt;731),+'PL2'!$O$2+1,IF(AND(O2086&gt;730,O2086&lt;1096),+'PL2'!$P$2+1,IF(AND(O2086&gt;1095,O2086&lt;1461),+'PL2'!$Q$2+1,IF(AND(O2086&gt;1460,O2086&lt;1826),+'PL2'!$R$2+1,IF(AND(O2086&gt;1825,O2086&lt;2190),+'PL2'!$S$2+1,0))))))</f>
        <v>0</v>
      </c>
      <c r="N2086" s="70">
        <f t="shared" si="111"/>
        <v>-1</v>
      </c>
      <c r="O2086" s="19" t="str">
        <f>IF(A2086&gt;'PL2'!$C$2+553,IF(A2086='PL2'!$C$2+554,1,O2085+1), "")</f>
        <v/>
      </c>
    </row>
    <row r="2087" spans="1:15" x14ac:dyDescent="0.55000000000000004">
      <c r="A2087">
        <v>2085</v>
      </c>
      <c r="B2087" s="2">
        <v>41907</v>
      </c>
      <c r="C2087">
        <v>3.5</v>
      </c>
      <c r="D2087">
        <v>241704</v>
      </c>
      <c r="E2087">
        <v>4313.2099609375</v>
      </c>
      <c r="F2087" s="20">
        <f t="shared" si="112"/>
        <v>6.2457530133060477E-2</v>
      </c>
      <c r="G2087">
        <v>408.79800415039063</v>
      </c>
      <c r="H2087">
        <v>25.532499313354489</v>
      </c>
      <c r="I2087" s="19">
        <f t="shared" si="113"/>
        <v>1763231.6235128343</v>
      </c>
      <c r="K2087" s="70">
        <f t="shared" si="110"/>
        <v>-1</v>
      </c>
      <c r="L2087" s="3">
        <f>IF(AND(O2087&gt;0,O2087&lt;366),+'PL2'!$N$3+1,IF(AND(O2087&gt;365,O2087&lt;731),+'PL2'!$O$3+1,IF(AND(O2087&gt;730,O2087&lt;1096),+'PL2'!$P$3+1,IF(AND(O2087&gt;1095,O2087&lt;1461),+'PL2'!$Q$3+1,IF(AND(O2087&gt;1460,O2087&lt;3000),+'PL2'!$R$3+1,0)))))</f>
        <v>0</v>
      </c>
      <c r="M2087" s="3">
        <f>IF(AND(O2087&gt;0,O2087&lt;366),+'PL2'!$N$2+1,IF(AND(O2087&gt;365,O2087&lt;731),+'PL2'!$O$2+1,IF(AND(O2087&gt;730,O2087&lt;1096),+'PL2'!$P$2+1,IF(AND(O2087&gt;1095,O2087&lt;1461),+'PL2'!$Q$2+1,IF(AND(O2087&gt;1460,O2087&lt;1826),+'PL2'!$R$2+1,IF(AND(O2087&gt;1825,O2087&lt;2190),+'PL2'!$S$2+1,0))))))</f>
        <v>0</v>
      </c>
      <c r="N2087" s="70">
        <f t="shared" si="111"/>
        <v>-1</v>
      </c>
      <c r="O2087" s="19" t="str">
        <f>IF(A2087&gt;'PL2'!$C$2+553,IF(A2087='PL2'!$C$2+554,1,O2086+1), "")</f>
        <v/>
      </c>
    </row>
    <row r="2088" spans="1:15" x14ac:dyDescent="0.55000000000000004">
      <c r="A2088">
        <v>2086</v>
      </c>
      <c r="B2088" s="2">
        <v>41908</v>
      </c>
      <c r="C2088">
        <v>3.5099999904632568</v>
      </c>
      <c r="D2088">
        <v>260177</v>
      </c>
      <c r="E2088">
        <v>3397.85009765625</v>
      </c>
      <c r="F2088" s="20">
        <f t="shared" si="112"/>
        <v>4.5839769888841107E-2</v>
      </c>
      <c r="G2088">
        <v>401.92001342773438</v>
      </c>
      <c r="H2088">
        <v>18.42390060424805</v>
      </c>
      <c r="I2088" s="19">
        <f t="shared" si="113"/>
        <v>1365663.9568754286</v>
      </c>
      <c r="K2088" s="70">
        <f t="shared" si="110"/>
        <v>-1</v>
      </c>
      <c r="L2088" s="3">
        <f>IF(AND(O2088&gt;0,O2088&lt;366),+'PL2'!$N$3+1,IF(AND(O2088&gt;365,O2088&lt;731),+'PL2'!$O$3+1,IF(AND(O2088&gt;730,O2088&lt;1096),+'PL2'!$P$3+1,IF(AND(O2088&gt;1095,O2088&lt;1461),+'PL2'!$Q$3+1,IF(AND(O2088&gt;1460,O2088&lt;3000),+'PL2'!$R$3+1,0)))))</f>
        <v>0</v>
      </c>
      <c r="M2088" s="3">
        <f>IF(AND(O2088&gt;0,O2088&lt;366),+'PL2'!$N$2+1,IF(AND(O2088&gt;365,O2088&lt;731),+'PL2'!$O$2+1,IF(AND(O2088&gt;730,O2088&lt;1096),+'PL2'!$P$2+1,IF(AND(O2088&gt;1095,O2088&lt;1461),+'PL2'!$Q$2+1,IF(AND(O2088&gt;1460,O2088&lt;1826),+'PL2'!$R$2+1,IF(AND(O2088&gt;1825,O2088&lt;2190),+'PL2'!$S$2+1,0))))))</f>
        <v>0</v>
      </c>
      <c r="N2088" s="70">
        <f t="shared" si="111"/>
        <v>-1</v>
      </c>
      <c r="O2088" s="19" t="str">
        <f>IF(A2088&gt;'PL2'!$C$2+553,IF(A2088='PL2'!$C$2+554,1,O2087+1), "")</f>
        <v/>
      </c>
    </row>
    <row r="2089" spans="1:15" x14ac:dyDescent="0.55000000000000004">
      <c r="A2089">
        <v>2087</v>
      </c>
      <c r="B2089" s="2">
        <v>41909</v>
      </c>
      <c r="C2089">
        <v>3.5199999809265141</v>
      </c>
      <c r="D2089">
        <v>260177</v>
      </c>
      <c r="E2089">
        <v>3360.469970703125</v>
      </c>
      <c r="F2089" s="20">
        <f t="shared" si="112"/>
        <v>4.546464227344893E-2</v>
      </c>
      <c r="G2089">
        <v>398.35699462890619</v>
      </c>
      <c r="H2089">
        <v>18.111200332641602</v>
      </c>
      <c r="I2089" s="19">
        <f t="shared" si="113"/>
        <v>1338666.7180699853</v>
      </c>
      <c r="K2089" s="70">
        <f t="shared" si="110"/>
        <v>-1</v>
      </c>
      <c r="L2089" s="3">
        <f>IF(AND(O2089&gt;0,O2089&lt;366),+'PL2'!$N$3+1,IF(AND(O2089&gt;365,O2089&lt;731),+'PL2'!$O$3+1,IF(AND(O2089&gt;730,O2089&lt;1096),+'PL2'!$P$3+1,IF(AND(O2089&gt;1095,O2089&lt;1461),+'PL2'!$Q$3+1,IF(AND(O2089&gt;1460,O2089&lt;3000),+'PL2'!$R$3+1,0)))))</f>
        <v>0</v>
      </c>
      <c r="M2089" s="3">
        <f>IF(AND(O2089&gt;0,O2089&lt;366),+'PL2'!$N$2+1,IF(AND(O2089&gt;365,O2089&lt;731),+'PL2'!$O$2+1,IF(AND(O2089&gt;730,O2089&lt;1096),+'PL2'!$P$2+1,IF(AND(O2089&gt;1095,O2089&lt;1461),+'PL2'!$Q$2+1,IF(AND(O2089&gt;1460,O2089&lt;1826),+'PL2'!$R$2+1,IF(AND(O2089&gt;1825,O2089&lt;2190),+'PL2'!$S$2+1,0))))))</f>
        <v>0</v>
      </c>
      <c r="N2089" s="70">
        <f t="shared" si="111"/>
        <v>-1</v>
      </c>
      <c r="O2089" s="19" t="str">
        <f>IF(A2089&gt;'PL2'!$C$2+553,IF(A2089='PL2'!$C$2+554,1,O2088+1), "")</f>
        <v/>
      </c>
    </row>
    <row r="2090" spans="1:15" x14ac:dyDescent="0.55000000000000004">
      <c r="A2090">
        <v>2088</v>
      </c>
      <c r="B2090" s="2">
        <v>41910</v>
      </c>
      <c r="C2090">
        <v>3.529999971389771</v>
      </c>
      <c r="D2090">
        <v>239501</v>
      </c>
      <c r="E2090">
        <v>3260.77001953125</v>
      </c>
      <c r="F2090" s="20">
        <f t="shared" si="112"/>
        <v>4.8060417600151714E-2</v>
      </c>
      <c r="G2090">
        <v>376.197998046875</v>
      </c>
      <c r="H2090">
        <v>18.0802001953125</v>
      </c>
      <c r="I2090" s="19">
        <f t="shared" si="113"/>
        <v>1226695.1534389257</v>
      </c>
      <c r="K2090" s="70">
        <f t="shared" si="110"/>
        <v>-1</v>
      </c>
      <c r="L2090" s="3">
        <f>IF(AND(O2090&gt;0,O2090&lt;366),+'PL2'!$N$3+1,IF(AND(O2090&gt;365,O2090&lt;731),+'PL2'!$O$3+1,IF(AND(O2090&gt;730,O2090&lt;1096),+'PL2'!$P$3+1,IF(AND(O2090&gt;1095,O2090&lt;1461),+'PL2'!$Q$3+1,IF(AND(O2090&gt;1460,O2090&lt;3000),+'PL2'!$R$3+1,0)))))</f>
        <v>0</v>
      </c>
      <c r="M2090" s="3">
        <f>IF(AND(O2090&gt;0,O2090&lt;366),+'PL2'!$N$2+1,IF(AND(O2090&gt;365,O2090&lt;731),+'PL2'!$O$2+1,IF(AND(O2090&gt;730,O2090&lt;1096),+'PL2'!$P$2+1,IF(AND(O2090&gt;1095,O2090&lt;1461),+'PL2'!$Q$2+1,IF(AND(O2090&gt;1460,O2090&lt;1826),+'PL2'!$R$2+1,IF(AND(O2090&gt;1825,O2090&lt;2190),+'PL2'!$S$2+1,0))))))</f>
        <v>0</v>
      </c>
      <c r="N2090" s="70">
        <f t="shared" si="111"/>
        <v>-1</v>
      </c>
      <c r="O2090" s="19" t="str">
        <f>IF(A2090&gt;'PL2'!$C$2+553,IF(A2090='PL2'!$C$2+554,1,O2089+1), "")</f>
        <v/>
      </c>
    </row>
    <row r="2091" spans="1:15" x14ac:dyDescent="0.55000000000000004">
      <c r="A2091">
        <v>2089</v>
      </c>
      <c r="B2091" s="2">
        <v>41911</v>
      </c>
      <c r="C2091">
        <v>3.5399999618530269</v>
      </c>
      <c r="D2091">
        <v>239501</v>
      </c>
      <c r="E2091">
        <v>3437.18994140625</v>
      </c>
      <c r="F2091" s="20">
        <f t="shared" si="112"/>
        <v>5.0804181450013711E-2</v>
      </c>
      <c r="G2091">
        <v>374.7340087890625</v>
      </c>
      <c r="H2091">
        <v>19.03809928894043</v>
      </c>
      <c r="I2091" s="19">
        <f t="shared" si="113"/>
        <v>1288031.9657126069</v>
      </c>
      <c r="K2091" s="70">
        <f t="shared" si="110"/>
        <v>-1</v>
      </c>
      <c r="L2091" s="3">
        <f>IF(AND(O2091&gt;0,O2091&lt;366),+'PL2'!$N$3+1,IF(AND(O2091&gt;365,O2091&lt;731),+'PL2'!$O$3+1,IF(AND(O2091&gt;730,O2091&lt;1096),+'PL2'!$P$3+1,IF(AND(O2091&gt;1095,O2091&lt;1461),+'PL2'!$Q$3+1,IF(AND(O2091&gt;1460,O2091&lt;3000),+'PL2'!$R$3+1,0)))))</f>
        <v>0</v>
      </c>
      <c r="M2091" s="3">
        <f>IF(AND(O2091&gt;0,O2091&lt;366),+'PL2'!$N$2+1,IF(AND(O2091&gt;365,O2091&lt;731),+'PL2'!$O$2+1,IF(AND(O2091&gt;730,O2091&lt;1096),+'PL2'!$P$2+1,IF(AND(O2091&gt;1095,O2091&lt;1461),+'PL2'!$Q$2+1,IF(AND(O2091&gt;1460,O2091&lt;1826),+'PL2'!$R$2+1,IF(AND(O2091&gt;1825,O2091&lt;2190),+'PL2'!$S$2+1,0))))))</f>
        <v>0</v>
      </c>
      <c r="N2091" s="70">
        <f t="shared" si="111"/>
        <v>-1</v>
      </c>
      <c r="O2091" s="19" t="str">
        <f>IF(A2091&gt;'PL2'!$C$2+553,IF(A2091='PL2'!$C$2+554,1,O2090+1), "")</f>
        <v/>
      </c>
    </row>
    <row r="2092" spans="1:15" x14ac:dyDescent="0.55000000000000004">
      <c r="A2092">
        <v>2090</v>
      </c>
      <c r="B2092" s="2">
        <v>41912</v>
      </c>
      <c r="C2092">
        <v>3.5499999523162842</v>
      </c>
      <c r="D2092">
        <v>261900</v>
      </c>
      <c r="E2092">
        <v>3837.1298828125</v>
      </c>
      <c r="F2092" s="20">
        <f t="shared" si="112"/>
        <v>5.2011496376539762E-2</v>
      </c>
      <c r="G2092">
        <v>386.26901245117188</v>
      </c>
      <c r="H2092">
        <v>20.090400695800781</v>
      </c>
      <c r="I2092" s="19">
        <f t="shared" si="113"/>
        <v>1482164.3704808652</v>
      </c>
      <c r="K2092" s="70">
        <f t="shared" si="110"/>
        <v>-1</v>
      </c>
      <c r="L2092" s="3">
        <f>IF(AND(O2092&gt;0,O2092&lt;366),+'PL2'!$N$3+1,IF(AND(O2092&gt;365,O2092&lt;731),+'PL2'!$O$3+1,IF(AND(O2092&gt;730,O2092&lt;1096),+'PL2'!$P$3+1,IF(AND(O2092&gt;1095,O2092&lt;1461),+'PL2'!$Q$3+1,IF(AND(O2092&gt;1460,O2092&lt;3000),+'PL2'!$R$3+1,0)))))</f>
        <v>0</v>
      </c>
      <c r="M2092" s="3">
        <f>IF(AND(O2092&gt;0,O2092&lt;366),+'PL2'!$N$2+1,IF(AND(O2092&gt;365,O2092&lt;731),+'PL2'!$O$2+1,IF(AND(O2092&gt;730,O2092&lt;1096),+'PL2'!$P$2+1,IF(AND(O2092&gt;1095,O2092&lt;1461),+'PL2'!$Q$2+1,IF(AND(O2092&gt;1460,O2092&lt;1826),+'PL2'!$R$2+1,IF(AND(O2092&gt;1825,O2092&lt;2190),+'PL2'!$S$2+1,0))))))</f>
        <v>0</v>
      </c>
      <c r="N2092" s="70">
        <f t="shared" si="111"/>
        <v>-1</v>
      </c>
      <c r="O2092" s="19" t="str">
        <f>IF(A2092&gt;'PL2'!$C$2+553,IF(A2092='PL2'!$C$2+554,1,O2091+1), "")</f>
        <v/>
      </c>
    </row>
    <row r="2093" spans="1:15" x14ac:dyDescent="0.55000000000000004">
      <c r="A2093">
        <v>2091</v>
      </c>
      <c r="B2093" s="2">
        <v>41913</v>
      </c>
      <c r="C2093">
        <v>3.559999942779541</v>
      </c>
      <c r="D2093">
        <v>261900</v>
      </c>
      <c r="E2093">
        <v>3887.909912109375</v>
      </c>
      <c r="F2093" s="20">
        <f t="shared" si="112"/>
        <v>5.2848259124251187E-2</v>
      </c>
      <c r="G2093">
        <v>381.33200073242188</v>
      </c>
      <c r="H2093">
        <v>20.152700424194339</v>
      </c>
      <c r="I2093" s="19">
        <f t="shared" si="113"/>
        <v>1482584.4654520825</v>
      </c>
      <c r="K2093" s="70">
        <f t="shared" ref="K2093:K2156" si="114">+L2093^(0.00273972602739726)-1</f>
        <v>-1</v>
      </c>
      <c r="L2093" s="3">
        <f>IF(AND(O2093&gt;0,O2093&lt;366),+'PL2'!$N$3+1,IF(AND(O2093&gt;365,O2093&lt;731),+'PL2'!$O$3+1,IF(AND(O2093&gt;730,O2093&lt;1096),+'PL2'!$P$3+1,IF(AND(O2093&gt;1095,O2093&lt;1461),+'PL2'!$Q$3+1,IF(AND(O2093&gt;1460,O2093&lt;3000),+'PL2'!$R$3+1,0)))))</f>
        <v>0</v>
      </c>
      <c r="M2093" s="3">
        <f>IF(AND(O2093&gt;0,O2093&lt;366),+'PL2'!$N$2+1,IF(AND(O2093&gt;365,O2093&lt;731),+'PL2'!$O$2+1,IF(AND(O2093&gt;730,O2093&lt;1096),+'PL2'!$P$2+1,IF(AND(O2093&gt;1095,O2093&lt;1461),+'PL2'!$Q$2+1,IF(AND(O2093&gt;1460,O2093&lt;1826),+'PL2'!$R$2+1,IF(AND(O2093&gt;1825,O2093&lt;2190),+'PL2'!$S$2+1,0))))))</f>
        <v>0</v>
      </c>
      <c r="N2093" s="70">
        <f t="shared" ref="N2093:N2156" si="115">+M2093^(0.00273972602739726)-1</f>
        <v>-1</v>
      </c>
      <c r="O2093" s="19" t="str">
        <f>IF(A2093&gt;'PL2'!$C$2+553,IF(A2093='PL2'!$C$2+554,1,O2092+1), "")</f>
        <v/>
      </c>
    </row>
    <row r="2094" spans="1:15" x14ac:dyDescent="0.55000000000000004">
      <c r="A2094">
        <v>2092</v>
      </c>
      <c r="B2094" s="2">
        <v>41914</v>
      </c>
      <c r="C2094">
        <v>3.5699999332427979</v>
      </c>
      <c r="D2094">
        <v>255008</v>
      </c>
      <c r="E2094">
        <v>3461.25</v>
      </c>
      <c r="F2094" s="20">
        <f t="shared" si="112"/>
        <v>4.8455978906295619E-2</v>
      </c>
      <c r="G2094">
        <v>371.98599243164063</v>
      </c>
      <c r="H2094">
        <v>18.024900436401371</v>
      </c>
      <c r="I2094" s="19">
        <f t="shared" si="113"/>
        <v>1287536.5163040161</v>
      </c>
      <c r="K2094" s="70">
        <f t="shared" si="114"/>
        <v>-1</v>
      </c>
      <c r="L2094" s="3">
        <f>IF(AND(O2094&gt;0,O2094&lt;366),+'PL2'!$N$3+1,IF(AND(O2094&gt;365,O2094&lt;731),+'PL2'!$O$3+1,IF(AND(O2094&gt;730,O2094&lt;1096),+'PL2'!$P$3+1,IF(AND(O2094&gt;1095,O2094&lt;1461),+'PL2'!$Q$3+1,IF(AND(O2094&gt;1460,O2094&lt;3000),+'PL2'!$R$3+1,0)))))</f>
        <v>0</v>
      </c>
      <c r="M2094" s="3">
        <f>IF(AND(O2094&gt;0,O2094&lt;366),+'PL2'!$N$2+1,IF(AND(O2094&gt;365,O2094&lt;731),+'PL2'!$O$2+1,IF(AND(O2094&gt;730,O2094&lt;1096),+'PL2'!$P$2+1,IF(AND(O2094&gt;1095,O2094&lt;1461),+'PL2'!$Q$2+1,IF(AND(O2094&gt;1460,O2094&lt;1826),+'PL2'!$R$2+1,IF(AND(O2094&gt;1825,O2094&lt;2190),+'PL2'!$S$2+1,0))))))</f>
        <v>0</v>
      </c>
      <c r="N2094" s="70">
        <f t="shared" si="115"/>
        <v>-1</v>
      </c>
      <c r="O2094" s="19" t="str">
        <f>IF(A2094&gt;'PL2'!$C$2+553,IF(A2094='PL2'!$C$2+554,1,O2093+1), "")</f>
        <v/>
      </c>
    </row>
    <row r="2095" spans="1:15" x14ac:dyDescent="0.55000000000000004">
      <c r="A2095">
        <v>2093</v>
      </c>
      <c r="B2095" s="2">
        <v>41915</v>
      </c>
      <c r="C2095">
        <v>3.5799999237060551</v>
      </c>
      <c r="D2095">
        <v>255008</v>
      </c>
      <c r="E2095">
        <v>3661.070068359375</v>
      </c>
      <c r="F2095" s="20">
        <f t="shared" si="112"/>
        <v>5.1396938783916914E-2</v>
      </c>
      <c r="G2095">
        <v>356.5570068359375</v>
      </c>
      <c r="H2095">
        <v>18.325899124145511</v>
      </c>
      <c r="I2095" s="19">
        <f t="shared" si="113"/>
        <v>1305380.1853908598</v>
      </c>
      <c r="K2095" s="70">
        <f t="shared" si="114"/>
        <v>-1</v>
      </c>
      <c r="L2095" s="3">
        <f>IF(AND(O2095&gt;0,O2095&lt;366),+'PL2'!$N$3+1,IF(AND(O2095&gt;365,O2095&lt;731),+'PL2'!$O$3+1,IF(AND(O2095&gt;730,O2095&lt;1096),+'PL2'!$P$3+1,IF(AND(O2095&gt;1095,O2095&lt;1461),+'PL2'!$Q$3+1,IF(AND(O2095&gt;1460,O2095&lt;3000),+'PL2'!$R$3+1,0)))))</f>
        <v>0</v>
      </c>
      <c r="M2095" s="3">
        <f>IF(AND(O2095&gt;0,O2095&lt;366),+'PL2'!$N$2+1,IF(AND(O2095&gt;365,O2095&lt;731),+'PL2'!$O$2+1,IF(AND(O2095&gt;730,O2095&lt;1096),+'PL2'!$P$2+1,IF(AND(O2095&gt;1095,O2095&lt;1461),+'PL2'!$Q$2+1,IF(AND(O2095&gt;1460,O2095&lt;1826),+'PL2'!$R$2+1,IF(AND(O2095&gt;1825,O2095&lt;2190),+'PL2'!$S$2+1,0))))))</f>
        <v>0</v>
      </c>
      <c r="N2095" s="70">
        <f t="shared" si="115"/>
        <v>-1</v>
      </c>
      <c r="O2095" s="19" t="str">
        <f>IF(A2095&gt;'PL2'!$C$2+553,IF(A2095='PL2'!$C$2+554,1,O2094+1), "")</f>
        <v/>
      </c>
    </row>
    <row r="2096" spans="1:15" x14ac:dyDescent="0.55000000000000004">
      <c r="A2096">
        <v>2094</v>
      </c>
      <c r="B2096" s="2">
        <v>41916</v>
      </c>
      <c r="C2096">
        <v>3.589999914169312</v>
      </c>
      <c r="D2096">
        <v>246393</v>
      </c>
      <c r="E2096">
        <v>3862.570068359375</v>
      </c>
      <c r="F2096" s="20">
        <f t="shared" si="112"/>
        <v>5.6278490922563186E-2</v>
      </c>
      <c r="G2096">
        <v>325.49200439453119</v>
      </c>
      <c r="H2096">
        <v>18.31819915771484</v>
      </c>
      <c r="I2096" s="19">
        <f t="shared" si="113"/>
        <v>1257235.6736646143</v>
      </c>
      <c r="K2096" s="70">
        <f t="shared" si="114"/>
        <v>-1</v>
      </c>
      <c r="L2096" s="3">
        <f>IF(AND(O2096&gt;0,O2096&lt;366),+'PL2'!$N$3+1,IF(AND(O2096&gt;365,O2096&lt;731),+'PL2'!$O$3+1,IF(AND(O2096&gt;730,O2096&lt;1096),+'PL2'!$P$3+1,IF(AND(O2096&gt;1095,O2096&lt;1461),+'PL2'!$Q$3+1,IF(AND(O2096&gt;1460,O2096&lt;3000),+'PL2'!$R$3+1,0)))))</f>
        <v>0</v>
      </c>
      <c r="M2096" s="3">
        <f>IF(AND(O2096&gt;0,O2096&lt;366),+'PL2'!$N$2+1,IF(AND(O2096&gt;365,O2096&lt;731),+'PL2'!$O$2+1,IF(AND(O2096&gt;730,O2096&lt;1096),+'PL2'!$P$2+1,IF(AND(O2096&gt;1095,O2096&lt;1461),+'PL2'!$Q$2+1,IF(AND(O2096&gt;1460,O2096&lt;1826),+'PL2'!$R$2+1,IF(AND(O2096&gt;1825,O2096&lt;2190),+'PL2'!$S$2+1,0))))))</f>
        <v>0</v>
      </c>
      <c r="N2096" s="70">
        <f t="shared" si="115"/>
        <v>-1</v>
      </c>
      <c r="O2096" s="19" t="str">
        <f>IF(A2096&gt;'PL2'!$C$2+553,IF(A2096='PL2'!$C$2+554,1,O2095+1), "")</f>
        <v/>
      </c>
    </row>
    <row r="2097" spans="1:15" x14ac:dyDescent="0.55000000000000004">
      <c r="A2097">
        <v>2095</v>
      </c>
      <c r="B2097" s="2">
        <v>41917</v>
      </c>
      <c r="C2097">
        <v>3.5999999046325679</v>
      </c>
      <c r="D2097">
        <v>246393</v>
      </c>
      <c r="E2097">
        <v>4236.89013671875</v>
      </c>
      <c r="F2097" s="20">
        <f t="shared" si="112"/>
        <v>6.1904372640968562E-2</v>
      </c>
      <c r="G2097">
        <v>319.6409912109375</v>
      </c>
      <c r="H2097">
        <v>19.787200927734379</v>
      </c>
      <c r="I2097" s="19">
        <f t="shared" si="113"/>
        <v>1354283.7629526258</v>
      </c>
      <c r="K2097" s="70">
        <f t="shared" si="114"/>
        <v>-1</v>
      </c>
      <c r="L2097" s="3">
        <f>IF(AND(O2097&gt;0,O2097&lt;366),+'PL2'!$N$3+1,IF(AND(O2097&gt;365,O2097&lt;731),+'PL2'!$O$3+1,IF(AND(O2097&gt;730,O2097&lt;1096),+'PL2'!$P$3+1,IF(AND(O2097&gt;1095,O2097&lt;1461),+'PL2'!$Q$3+1,IF(AND(O2097&gt;1460,O2097&lt;3000),+'PL2'!$R$3+1,0)))))</f>
        <v>0</v>
      </c>
      <c r="M2097" s="3">
        <f>IF(AND(O2097&gt;0,O2097&lt;366),+'PL2'!$N$2+1,IF(AND(O2097&gt;365,O2097&lt;731),+'PL2'!$O$2+1,IF(AND(O2097&gt;730,O2097&lt;1096),+'PL2'!$P$2+1,IF(AND(O2097&gt;1095,O2097&lt;1461),+'PL2'!$Q$2+1,IF(AND(O2097&gt;1460,O2097&lt;1826),+'PL2'!$R$2+1,IF(AND(O2097&gt;1825,O2097&lt;2190),+'PL2'!$S$2+1,0))))))</f>
        <v>0</v>
      </c>
      <c r="N2097" s="70">
        <f t="shared" si="115"/>
        <v>-1</v>
      </c>
      <c r="O2097" s="19" t="str">
        <f>IF(A2097&gt;'PL2'!$C$2+553,IF(A2097='PL2'!$C$2+554,1,O2096+1), "")</f>
        <v/>
      </c>
    </row>
    <row r="2098" spans="1:15" x14ac:dyDescent="0.55000000000000004">
      <c r="A2098">
        <v>2096</v>
      </c>
      <c r="B2098" s="2">
        <v>41918</v>
      </c>
      <c r="C2098">
        <v>3.6099998950958252</v>
      </c>
      <c r="D2098">
        <v>275685</v>
      </c>
      <c r="E2098">
        <v>4037.610107421875</v>
      </c>
      <c r="F2098" s="20">
        <f t="shared" si="112"/>
        <v>5.2871110376809805E-2</v>
      </c>
      <c r="G2098">
        <v>328.45901489257813</v>
      </c>
      <c r="H2098">
        <v>17.365999221801761</v>
      </c>
      <c r="I2098" s="19">
        <f t="shared" si="113"/>
        <v>1326189.4384041056</v>
      </c>
      <c r="K2098" s="70">
        <f t="shared" si="114"/>
        <v>-1</v>
      </c>
      <c r="L2098" s="3">
        <f>IF(AND(O2098&gt;0,O2098&lt;366),+'PL2'!$N$3+1,IF(AND(O2098&gt;365,O2098&lt;731),+'PL2'!$O$3+1,IF(AND(O2098&gt;730,O2098&lt;1096),+'PL2'!$P$3+1,IF(AND(O2098&gt;1095,O2098&lt;1461),+'PL2'!$Q$3+1,IF(AND(O2098&gt;1460,O2098&lt;3000),+'PL2'!$R$3+1,0)))))</f>
        <v>0</v>
      </c>
      <c r="M2098" s="3">
        <f>IF(AND(O2098&gt;0,O2098&lt;366),+'PL2'!$N$2+1,IF(AND(O2098&gt;365,O2098&lt;731),+'PL2'!$O$2+1,IF(AND(O2098&gt;730,O2098&lt;1096),+'PL2'!$P$2+1,IF(AND(O2098&gt;1095,O2098&lt;1461),+'PL2'!$Q$2+1,IF(AND(O2098&gt;1460,O2098&lt;1826),+'PL2'!$R$2+1,IF(AND(O2098&gt;1825,O2098&lt;2190),+'PL2'!$S$2+1,0))))))</f>
        <v>0</v>
      </c>
      <c r="N2098" s="70">
        <f t="shared" si="115"/>
        <v>-1</v>
      </c>
      <c r="O2098" s="19" t="str">
        <f>IF(A2098&gt;'PL2'!$C$2+553,IF(A2098='PL2'!$C$2+554,1,O2097+1), "")</f>
        <v/>
      </c>
    </row>
    <row r="2099" spans="1:15" x14ac:dyDescent="0.55000000000000004">
      <c r="A2099">
        <v>2097</v>
      </c>
      <c r="B2099" s="2">
        <v>41919</v>
      </c>
      <c r="C2099">
        <v>3.619999885559082</v>
      </c>
      <c r="D2099">
        <v>275685</v>
      </c>
      <c r="E2099">
        <v>3363.360107421875</v>
      </c>
      <c r="F2099" s="20">
        <f t="shared" si="112"/>
        <v>4.4164039407153709E-2</v>
      </c>
      <c r="G2099">
        <v>334.09100341796881</v>
      </c>
      <c r="H2099">
        <v>14.754799842834471</v>
      </c>
      <c r="I2099" s="19">
        <f t="shared" si="113"/>
        <v>1123668.3531445416</v>
      </c>
      <c r="K2099" s="70">
        <f t="shared" si="114"/>
        <v>-1</v>
      </c>
      <c r="L2099" s="3">
        <f>IF(AND(O2099&gt;0,O2099&lt;366),+'PL2'!$N$3+1,IF(AND(O2099&gt;365,O2099&lt;731),+'PL2'!$O$3+1,IF(AND(O2099&gt;730,O2099&lt;1096),+'PL2'!$P$3+1,IF(AND(O2099&gt;1095,O2099&lt;1461),+'PL2'!$Q$3+1,IF(AND(O2099&gt;1460,O2099&lt;3000),+'PL2'!$R$3+1,0)))))</f>
        <v>0</v>
      </c>
      <c r="M2099" s="3">
        <f>IF(AND(O2099&gt;0,O2099&lt;366),+'PL2'!$N$2+1,IF(AND(O2099&gt;365,O2099&lt;731),+'PL2'!$O$2+1,IF(AND(O2099&gt;730,O2099&lt;1096),+'PL2'!$P$2+1,IF(AND(O2099&gt;1095,O2099&lt;1461),+'PL2'!$Q$2+1,IF(AND(O2099&gt;1460,O2099&lt;1826),+'PL2'!$R$2+1,IF(AND(O2099&gt;1825,O2099&lt;2190),+'PL2'!$S$2+1,0))))))</f>
        <v>0</v>
      </c>
      <c r="N2099" s="70">
        <f t="shared" si="115"/>
        <v>-1</v>
      </c>
      <c r="O2099" s="19" t="str">
        <f>IF(A2099&gt;'PL2'!$C$2+553,IF(A2099='PL2'!$C$2+554,1,O2098+1), "")</f>
        <v/>
      </c>
    </row>
    <row r="2100" spans="1:15" x14ac:dyDescent="0.55000000000000004">
      <c r="A2100">
        <v>2098</v>
      </c>
      <c r="B2100" s="2">
        <v>41920</v>
      </c>
      <c r="C2100">
        <v>3.630000114440918</v>
      </c>
      <c r="D2100">
        <v>225717</v>
      </c>
      <c r="E2100">
        <v>3612.5400390625</v>
      </c>
      <c r="F2100" s="20">
        <f t="shared" si="112"/>
        <v>5.8097178126677536E-2</v>
      </c>
      <c r="G2100">
        <v>352.78900146484381</v>
      </c>
      <c r="H2100">
        <v>20.496000289916989</v>
      </c>
      <c r="I2100" s="19">
        <f t="shared" si="113"/>
        <v>1274464.3931326272</v>
      </c>
      <c r="K2100" s="70">
        <f t="shared" si="114"/>
        <v>-1</v>
      </c>
      <c r="L2100" s="3">
        <f>IF(AND(O2100&gt;0,O2100&lt;366),+'PL2'!$N$3+1,IF(AND(O2100&gt;365,O2100&lt;731),+'PL2'!$O$3+1,IF(AND(O2100&gt;730,O2100&lt;1096),+'PL2'!$P$3+1,IF(AND(O2100&gt;1095,O2100&lt;1461),+'PL2'!$Q$3+1,IF(AND(O2100&gt;1460,O2100&lt;3000),+'PL2'!$R$3+1,0)))))</f>
        <v>0</v>
      </c>
      <c r="M2100" s="3">
        <f>IF(AND(O2100&gt;0,O2100&lt;366),+'PL2'!$N$2+1,IF(AND(O2100&gt;365,O2100&lt;731),+'PL2'!$O$2+1,IF(AND(O2100&gt;730,O2100&lt;1096),+'PL2'!$P$2+1,IF(AND(O2100&gt;1095,O2100&lt;1461),+'PL2'!$Q$2+1,IF(AND(O2100&gt;1460,O2100&lt;1826),+'PL2'!$R$2+1,IF(AND(O2100&gt;1825,O2100&lt;2190),+'PL2'!$S$2+1,0))))))</f>
        <v>0</v>
      </c>
      <c r="N2100" s="70">
        <f t="shared" si="115"/>
        <v>-1</v>
      </c>
      <c r="O2100" s="19" t="str">
        <f>IF(A2100&gt;'PL2'!$C$2+553,IF(A2100='PL2'!$C$2+554,1,O2099+1), "")</f>
        <v/>
      </c>
    </row>
    <row r="2101" spans="1:15" x14ac:dyDescent="0.55000000000000004">
      <c r="A2101">
        <v>2099</v>
      </c>
      <c r="B2101" s="2">
        <v>41921</v>
      </c>
      <c r="C2101">
        <v>3.6400001049041748</v>
      </c>
      <c r="D2101">
        <v>225717</v>
      </c>
      <c r="E2101">
        <v>3713.89990234375</v>
      </c>
      <c r="F2101" s="20">
        <f t="shared" si="112"/>
        <v>5.9891793857506766E-2</v>
      </c>
      <c r="G2101">
        <v>363.77499389648438</v>
      </c>
      <c r="H2101">
        <v>21.787099838256839</v>
      </c>
      <c r="I2101" s="19">
        <f t="shared" si="113"/>
        <v>1351023.9143072516</v>
      </c>
      <c r="K2101" s="70">
        <f t="shared" si="114"/>
        <v>-1</v>
      </c>
      <c r="L2101" s="3">
        <f>IF(AND(O2101&gt;0,O2101&lt;366),+'PL2'!$N$3+1,IF(AND(O2101&gt;365,O2101&lt;731),+'PL2'!$O$3+1,IF(AND(O2101&gt;730,O2101&lt;1096),+'PL2'!$P$3+1,IF(AND(O2101&gt;1095,O2101&lt;1461),+'PL2'!$Q$3+1,IF(AND(O2101&gt;1460,O2101&lt;3000),+'PL2'!$R$3+1,0)))))</f>
        <v>0</v>
      </c>
      <c r="M2101" s="3">
        <f>IF(AND(O2101&gt;0,O2101&lt;366),+'PL2'!$N$2+1,IF(AND(O2101&gt;365,O2101&lt;731),+'PL2'!$O$2+1,IF(AND(O2101&gt;730,O2101&lt;1096),+'PL2'!$P$2+1,IF(AND(O2101&gt;1095,O2101&lt;1461),+'PL2'!$Q$2+1,IF(AND(O2101&gt;1460,O2101&lt;1826),+'PL2'!$R$2+1,IF(AND(O2101&gt;1825,O2101&lt;2190),+'PL2'!$S$2+1,0))))))</f>
        <v>0</v>
      </c>
      <c r="N2101" s="70">
        <f t="shared" si="115"/>
        <v>-1</v>
      </c>
      <c r="O2101" s="19" t="str">
        <f>IF(A2101&gt;'PL2'!$C$2+553,IF(A2101='PL2'!$C$2+554,1,O2100+1), "")</f>
        <v/>
      </c>
    </row>
    <row r="2102" spans="1:15" x14ac:dyDescent="0.55000000000000004">
      <c r="A2102">
        <v>2100</v>
      </c>
      <c r="B2102" s="2">
        <v>41922</v>
      </c>
      <c r="C2102">
        <v>3.6500000953674321</v>
      </c>
      <c r="D2102">
        <v>276657</v>
      </c>
      <c r="E2102">
        <v>3888.010009765625</v>
      </c>
      <c r="F2102" s="20">
        <f t="shared" si="112"/>
        <v>5.12954196222545E-2</v>
      </c>
      <c r="G2102">
        <v>358.68600463867188</v>
      </c>
      <c r="H2102">
        <v>18.398899078369141</v>
      </c>
      <c r="I2102" s="19">
        <f t="shared" si="113"/>
        <v>1394574.7763979957</v>
      </c>
      <c r="K2102" s="70">
        <f t="shared" si="114"/>
        <v>-1</v>
      </c>
      <c r="L2102" s="3">
        <f>IF(AND(O2102&gt;0,O2102&lt;366),+'PL2'!$N$3+1,IF(AND(O2102&gt;365,O2102&lt;731),+'PL2'!$O$3+1,IF(AND(O2102&gt;730,O2102&lt;1096),+'PL2'!$P$3+1,IF(AND(O2102&gt;1095,O2102&lt;1461),+'PL2'!$Q$3+1,IF(AND(O2102&gt;1460,O2102&lt;3000),+'PL2'!$R$3+1,0)))))</f>
        <v>0</v>
      </c>
      <c r="M2102" s="3">
        <f>IF(AND(O2102&gt;0,O2102&lt;366),+'PL2'!$N$2+1,IF(AND(O2102&gt;365,O2102&lt;731),+'PL2'!$O$2+1,IF(AND(O2102&gt;730,O2102&lt;1096),+'PL2'!$P$2+1,IF(AND(O2102&gt;1095,O2102&lt;1461),+'PL2'!$Q$2+1,IF(AND(O2102&gt;1460,O2102&lt;1826),+'PL2'!$R$2+1,IF(AND(O2102&gt;1825,O2102&lt;2190),+'PL2'!$S$2+1,0))))))</f>
        <v>0</v>
      </c>
      <c r="N2102" s="70">
        <f t="shared" si="115"/>
        <v>-1</v>
      </c>
      <c r="O2102" s="19" t="str">
        <f>IF(A2102&gt;'PL2'!$C$2+553,IF(A2102='PL2'!$C$2+554,1,O2101+1), "")</f>
        <v/>
      </c>
    </row>
    <row r="2103" spans="1:15" x14ac:dyDescent="0.55000000000000004">
      <c r="A2103">
        <v>2101</v>
      </c>
      <c r="B2103" s="2">
        <v>41923</v>
      </c>
      <c r="C2103">
        <v>3.660000085830688</v>
      </c>
      <c r="D2103">
        <v>276657</v>
      </c>
      <c r="E2103">
        <v>3610.3798828125</v>
      </c>
      <c r="F2103" s="20">
        <f t="shared" si="112"/>
        <v>4.7763080930448676E-2</v>
      </c>
      <c r="G2103">
        <v>359.2030029296875</v>
      </c>
      <c r="H2103">
        <v>17.156600952148441</v>
      </c>
      <c r="I2103" s="19">
        <f t="shared" si="113"/>
        <v>1296859.2956231833</v>
      </c>
      <c r="K2103" s="70">
        <f t="shared" si="114"/>
        <v>-1</v>
      </c>
      <c r="L2103" s="3">
        <f>IF(AND(O2103&gt;0,O2103&lt;366),+'PL2'!$N$3+1,IF(AND(O2103&gt;365,O2103&lt;731),+'PL2'!$O$3+1,IF(AND(O2103&gt;730,O2103&lt;1096),+'PL2'!$P$3+1,IF(AND(O2103&gt;1095,O2103&lt;1461),+'PL2'!$Q$3+1,IF(AND(O2103&gt;1460,O2103&lt;3000),+'PL2'!$R$3+1,0)))))</f>
        <v>0</v>
      </c>
      <c r="M2103" s="3">
        <f>IF(AND(O2103&gt;0,O2103&lt;366),+'PL2'!$N$2+1,IF(AND(O2103&gt;365,O2103&lt;731),+'PL2'!$O$2+1,IF(AND(O2103&gt;730,O2103&lt;1096),+'PL2'!$P$2+1,IF(AND(O2103&gt;1095,O2103&lt;1461),+'PL2'!$Q$2+1,IF(AND(O2103&gt;1460,O2103&lt;1826),+'PL2'!$R$2+1,IF(AND(O2103&gt;1825,O2103&lt;2190),+'PL2'!$S$2+1,0))))))</f>
        <v>0</v>
      </c>
      <c r="N2103" s="70">
        <f t="shared" si="115"/>
        <v>-1</v>
      </c>
      <c r="O2103" s="19" t="str">
        <f>IF(A2103&gt;'PL2'!$C$2+553,IF(A2103='PL2'!$C$2+554,1,O2102+1), "")</f>
        <v/>
      </c>
    </row>
    <row r="2104" spans="1:15" x14ac:dyDescent="0.55000000000000004">
      <c r="A2104">
        <v>2102</v>
      </c>
      <c r="B2104" s="2">
        <v>41924</v>
      </c>
      <c r="C2104">
        <v>3.6700000762939449</v>
      </c>
      <c r="D2104">
        <v>257517</v>
      </c>
      <c r="E2104">
        <v>3711.02001953125</v>
      </c>
      <c r="F2104" s="20">
        <f t="shared" si="112"/>
        <v>5.2887552102610876E-2</v>
      </c>
      <c r="G2104">
        <v>376.18899536132813</v>
      </c>
      <c r="H2104">
        <v>19.895700454711911</v>
      </c>
      <c r="I2104" s="19">
        <f t="shared" si="113"/>
        <v>1396044.8929132372</v>
      </c>
      <c r="K2104" s="70">
        <f t="shared" si="114"/>
        <v>-1</v>
      </c>
      <c r="L2104" s="3">
        <f>IF(AND(O2104&gt;0,O2104&lt;366),+'PL2'!$N$3+1,IF(AND(O2104&gt;365,O2104&lt;731),+'PL2'!$O$3+1,IF(AND(O2104&gt;730,O2104&lt;1096),+'PL2'!$P$3+1,IF(AND(O2104&gt;1095,O2104&lt;1461),+'PL2'!$Q$3+1,IF(AND(O2104&gt;1460,O2104&lt;3000),+'PL2'!$R$3+1,0)))))</f>
        <v>0</v>
      </c>
      <c r="M2104" s="3">
        <f>IF(AND(O2104&gt;0,O2104&lt;366),+'PL2'!$N$2+1,IF(AND(O2104&gt;365,O2104&lt;731),+'PL2'!$O$2+1,IF(AND(O2104&gt;730,O2104&lt;1096),+'PL2'!$P$2+1,IF(AND(O2104&gt;1095,O2104&lt;1461),+'PL2'!$Q$2+1,IF(AND(O2104&gt;1460,O2104&lt;1826),+'PL2'!$R$2+1,IF(AND(O2104&gt;1825,O2104&lt;2190),+'PL2'!$S$2+1,0))))))</f>
        <v>0</v>
      </c>
      <c r="N2104" s="70">
        <f t="shared" si="115"/>
        <v>-1</v>
      </c>
      <c r="O2104" s="19" t="str">
        <f>IF(A2104&gt;'PL2'!$C$2+553,IF(A2104='PL2'!$C$2+554,1,O2103+1), "")</f>
        <v/>
      </c>
    </row>
    <row r="2105" spans="1:15" x14ac:dyDescent="0.55000000000000004">
      <c r="A2105">
        <v>2103</v>
      </c>
      <c r="B2105" s="2">
        <v>41925</v>
      </c>
      <c r="C2105">
        <v>3.6800000667572021</v>
      </c>
      <c r="D2105">
        <v>257517</v>
      </c>
      <c r="E2105">
        <v>3888.10009765625</v>
      </c>
      <c r="F2105" s="20">
        <f t="shared" si="112"/>
        <v>5.5562190530853046E-2</v>
      </c>
      <c r="G2105">
        <v>388.37701416015619</v>
      </c>
      <c r="H2105">
        <v>21.579099655151371</v>
      </c>
      <c r="I2105" s="19">
        <f t="shared" si="113"/>
        <v>1510048.7066835461</v>
      </c>
      <c r="K2105" s="70">
        <f t="shared" si="114"/>
        <v>-1</v>
      </c>
      <c r="L2105" s="3">
        <f>IF(AND(O2105&gt;0,O2105&lt;366),+'PL2'!$N$3+1,IF(AND(O2105&gt;365,O2105&lt;731),+'PL2'!$O$3+1,IF(AND(O2105&gt;730,O2105&lt;1096),+'PL2'!$P$3+1,IF(AND(O2105&gt;1095,O2105&lt;1461),+'PL2'!$Q$3+1,IF(AND(O2105&gt;1460,O2105&lt;3000),+'PL2'!$R$3+1,0)))))</f>
        <v>0</v>
      </c>
      <c r="M2105" s="3">
        <f>IF(AND(O2105&gt;0,O2105&lt;366),+'PL2'!$N$2+1,IF(AND(O2105&gt;365,O2105&lt;731),+'PL2'!$O$2+1,IF(AND(O2105&gt;730,O2105&lt;1096),+'PL2'!$P$2+1,IF(AND(O2105&gt;1095,O2105&lt;1461),+'PL2'!$Q$2+1,IF(AND(O2105&gt;1460,O2105&lt;1826),+'PL2'!$R$2+1,IF(AND(O2105&gt;1825,O2105&lt;2190),+'PL2'!$S$2+1,0))))))</f>
        <v>0</v>
      </c>
      <c r="N2105" s="70">
        <f t="shared" si="115"/>
        <v>-1</v>
      </c>
      <c r="O2105" s="19" t="str">
        <f>IF(A2105&gt;'PL2'!$C$2+553,IF(A2105='PL2'!$C$2+554,1,O2104+1), "")</f>
        <v/>
      </c>
    </row>
    <row r="2106" spans="1:15" x14ac:dyDescent="0.55000000000000004">
      <c r="A2106">
        <v>2104</v>
      </c>
      <c r="B2106" s="2">
        <v>41926</v>
      </c>
      <c r="C2106">
        <v>3.690000057220459</v>
      </c>
      <c r="D2106">
        <v>243598</v>
      </c>
      <c r="E2106">
        <v>3313.27001953125</v>
      </c>
      <c r="F2106" s="20">
        <f t="shared" si="112"/>
        <v>5.0189108948583909E-2</v>
      </c>
      <c r="G2106">
        <v>398.70700073242188</v>
      </c>
      <c r="H2106">
        <v>20.010700225830082</v>
      </c>
      <c r="I2106" s="19">
        <f t="shared" si="113"/>
        <v>1321023.9521039575</v>
      </c>
      <c r="K2106" s="70">
        <f t="shared" si="114"/>
        <v>-1</v>
      </c>
      <c r="L2106" s="3">
        <f>IF(AND(O2106&gt;0,O2106&lt;366),+'PL2'!$N$3+1,IF(AND(O2106&gt;365,O2106&lt;731),+'PL2'!$O$3+1,IF(AND(O2106&gt;730,O2106&lt;1096),+'PL2'!$P$3+1,IF(AND(O2106&gt;1095,O2106&lt;1461),+'PL2'!$Q$3+1,IF(AND(O2106&gt;1460,O2106&lt;3000),+'PL2'!$R$3+1,0)))))</f>
        <v>0</v>
      </c>
      <c r="M2106" s="3">
        <f>IF(AND(O2106&gt;0,O2106&lt;366),+'PL2'!$N$2+1,IF(AND(O2106&gt;365,O2106&lt;731),+'PL2'!$O$2+1,IF(AND(O2106&gt;730,O2106&lt;1096),+'PL2'!$P$2+1,IF(AND(O2106&gt;1095,O2106&lt;1461),+'PL2'!$Q$2+1,IF(AND(O2106&gt;1460,O2106&lt;1826),+'PL2'!$R$2+1,IF(AND(O2106&gt;1825,O2106&lt;2190),+'PL2'!$S$2+1,0))))))</f>
        <v>0</v>
      </c>
      <c r="N2106" s="70">
        <f t="shared" si="115"/>
        <v>-1</v>
      </c>
      <c r="O2106" s="19" t="str">
        <f>IF(A2106&gt;'PL2'!$C$2+553,IF(A2106='PL2'!$C$2+554,1,O2105+1), "")</f>
        <v/>
      </c>
    </row>
    <row r="2107" spans="1:15" x14ac:dyDescent="0.55000000000000004">
      <c r="A2107">
        <v>2105</v>
      </c>
      <c r="B2107" s="2">
        <v>41927</v>
      </c>
      <c r="C2107">
        <v>3.7000000476837158</v>
      </c>
      <c r="D2107">
        <v>243598</v>
      </c>
      <c r="E2107">
        <v>3787.550048828125</v>
      </c>
      <c r="F2107" s="20">
        <f t="shared" si="112"/>
        <v>5.7528942607363451E-2</v>
      </c>
      <c r="G2107">
        <v>391.84298706054688</v>
      </c>
      <c r="H2107">
        <v>22.542299270629879</v>
      </c>
      <c r="I2107" s="19">
        <f t="shared" si="113"/>
        <v>1484124.9247741327</v>
      </c>
      <c r="K2107" s="70">
        <f t="shared" si="114"/>
        <v>-1</v>
      </c>
      <c r="L2107" s="3">
        <f>IF(AND(O2107&gt;0,O2107&lt;366),+'PL2'!$N$3+1,IF(AND(O2107&gt;365,O2107&lt;731),+'PL2'!$O$3+1,IF(AND(O2107&gt;730,O2107&lt;1096),+'PL2'!$P$3+1,IF(AND(O2107&gt;1095,O2107&lt;1461),+'PL2'!$Q$3+1,IF(AND(O2107&gt;1460,O2107&lt;3000),+'PL2'!$R$3+1,0)))))</f>
        <v>0</v>
      </c>
      <c r="M2107" s="3">
        <f>IF(AND(O2107&gt;0,O2107&lt;366),+'PL2'!$N$2+1,IF(AND(O2107&gt;365,O2107&lt;731),+'PL2'!$O$2+1,IF(AND(O2107&gt;730,O2107&lt;1096),+'PL2'!$P$2+1,IF(AND(O2107&gt;1095,O2107&lt;1461),+'PL2'!$Q$2+1,IF(AND(O2107&gt;1460,O2107&lt;1826),+'PL2'!$R$2+1,IF(AND(O2107&gt;1825,O2107&lt;2190),+'PL2'!$S$2+1,0))))))</f>
        <v>0</v>
      </c>
      <c r="N2107" s="70">
        <f t="shared" si="115"/>
        <v>-1</v>
      </c>
      <c r="O2107" s="19" t="str">
        <f>IF(A2107&gt;'PL2'!$C$2+553,IF(A2107='PL2'!$C$2+554,1,O2106+1), "")</f>
        <v/>
      </c>
    </row>
    <row r="2108" spans="1:15" x14ac:dyDescent="0.55000000000000004">
      <c r="A2108">
        <v>2106</v>
      </c>
      <c r="B2108" s="2">
        <v>41928</v>
      </c>
      <c r="C2108">
        <v>3.7100000381469731</v>
      </c>
      <c r="D2108">
        <v>260997</v>
      </c>
      <c r="E2108">
        <v>3712.159912109375</v>
      </c>
      <c r="F2108" s="20">
        <f t="shared" si="112"/>
        <v>5.2767324588150227E-2</v>
      </c>
      <c r="G2108">
        <v>380.07998657226563</v>
      </c>
      <c r="H2108">
        <v>20.05579948425293</v>
      </c>
      <c r="I2108" s="19">
        <f t="shared" si="113"/>
        <v>1410917.689548634</v>
      </c>
      <c r="K2108" s="70">
        <f t="shared" si="114"/>
        <v>-1</v>
      </c>
      <c r="L2108" s="3">
        <f>IF(AND(O2108&gt;0,O2108&lt;366),+'PL2'!$N$3+1,IF(AND(O2108&gt;365,O2108&lt;731),+'PL2'!$O$3+1,IF(AND(O2108&gt;730,O2108&lt;1096),+'PL2'!$P$3+1,IF(AND(O2108&gt;1095,O2108&lt;1461),+'PL2'!$Q$3+1,IF(AND(O2108&gt;1460,O2108&lt;3000),+'PL2'!$R$3+1,0)))))</f>
        <v>0</v>
      </c>
      <c r="M2108" s="3">
        <f>IF(AND(O2108&gt;0,O2108&lt;366),+'PL2'!$N$2+1,IF(AND(O2108&gt;365,O2108&lt;731),+'PL2'!$O$2+1,IF(AND(O2108&gt;730,O2108&lt;1096),+'PL2'!$P$2+1,IF(AND(O2108&gt;1095,O2108&lt;1461),+'PL2'!$Q$2+1,IF(AND(O2108&gt;1460,O2108&lt;1826),+'PL2'!$R$2+1,IF(AND(O2108&gt;1825,O2108&lt;2190),+'PL2'!$S$2+1,0))))))</f>
        <v>0</v>
      </c>
      <c r="N2108" s="70">
        <f t="shared" si="115"/>
        <v>-1</v>
      </c>
      <c r="O2108" s="19" t="str">
        <f>IF(A2108&gt;'PL2'!$C$2+553,IF(A2108='PL2'!$C$2+554,1,O2107+1), "")</f>
        <v/>
      </c>
    </row>
    <row r="2109" spans="1:15" x14ac:dyDescent="0.55000000000000004">
      <c r="A2109">
        <v>2107</v>
      </c>
      <c r="B2109" s="2">
        <v>41929</v>
      </c>
      <c r="C2109">
        <v>3.720000028610229</v>
      </c>
      <c r="D2109">
        <v>260997</v>
      </c>
      <c r="E2109">
        <v>3561.699951171875</v>
      </c>
      <c r="F2109" s="20">
        <f t="shared" si="112"/>
        <v>5.0765042970840377E-2</v>
      </c>
      <c r="G2109">
        <v>380.4219970703125</v>
      </c>
      <c r="H2109">
        <v>19.312099456787109</v>
      </c>
      <c r="I2109" s="19">
        <f t="shared" si="113"/>
        <v>1354949.0083900392</v>
      </c>
      <c r="K2109" s="70">
        <f t="shared" si="114"/>
        <v>-1</v>
      </c>
      <c r="L2109" s="3">
        <f>IF(AND(O2109&gt;0,O2109&lt;366),+'PL2'!$N$3+1,IF(AND(O2109&gt;365,O2109&lt;731),+'PL2'!$O$3+1,IF(AND(O2109&gt;730,O2109&lt;1096),+'PL2'!$P$3+1,IF(AND(O2109&gt;1095,O2109&lt;1461),+'PL2'!$Q$3+1,IF(AND(O2109&gt;1460,O2109&lt;3000),+'PL2'!$R$3+1,0)))))</f>
        <v>0</v>
      </c>
      <c r="M2109" s="3">
        <f>IF(AND(O2109&gt;0,O2109&lt;366),+'PL2'!$N$2+1,IF(AND(O2109&gt;365,O2109&lt;731),+'PL2'!$O$2+1,IF(AND(O2109&gt;730,O2109&lt;1096),+'PL2'!$P$2+1,IF(AND(O2109&gt;1095,O2109&lt;1461),+'PL2'!$Q$2+1,IF(AND(O2109&gt;1460,O2109&lt;1826),+'PL2'!$R$2+1,IF(AND(O2109&gt;1825,O2109&lt;2190),+'PL2'!$S$2+1,0))))))</f>
        <v>0</v>
      </c>
      <c r="N2109" s="70">
        <f t="shared" si="115"/>
        <v>-1</v>
      </c>
      <c r="O2109" s="19" t="str">
        <f>IF(A2109&gt;'PL2'!$C$2+553,IF(A2109='PL2'!$C$2+554,1,O2108+1), "")</f>
        <v/>
      </c>
    </row>
    <row r="2110" spans="1:15" x14ac:dyDescent="0.55000000000000004">
      <c r="A2110">
        <v>2108</v>
      </c>
      <c r="B2110" s="2">
        <v>41930</v>
      </c>
      <c r="C2110">
        <v>3.7300000190734859</v>
      </c>
      <c r="D2110">
        <v>294057</v>
      </c>
      <c r="E2110">
        <v>4110.35009765625</v>
      </c>
      <c r="F2110" s="20">
        <f t="shared" si="112"/>
        <v>5.2138211104161836E-2</v>
      </c>
      <c r="G2110">
        <v>388.96200561523438</v>
      </c>
      <c r="H2110">
        <v>20.279800415039059</v>
      </c>
      <c r="I2110" s="19">
        <f t="shared" si="113"/>
        <v>1598770.0177651495</v>
      </c>
      <c r="K2110" s="70">
        <f t="shared" si="114"/>
        <v>-1</v>
      </c>
      <c r="L2110" s="3">
        <f>IF(AND(O2110&gt;0,O2110&lt;366),+'PL2'!$N$3+1,IF(AND(O2110&gt;365,O2110&lt;731),+'PL2'!$O$3+1,IF(AND(O2110&gt;730,O2110&lt;1096),+'PL2'!$P$3+1,IF(AND(O2110&gt;1095,O2110&lt;1461),+'PL2'!$Q$3+1,IF(AND(O2110&gt;1460,O2110&lt;3000),+'PL2'!$R$3+1,0)))))</f>
        <v>0</v>
      </c>
      <c r="M2110" s="3">
        <f>IF(AND(O2110&gt;0,O2110&lt;366),+'PL2'!$N$2+1,IF(AND(O2110&gt;365,O2110&lt;731),+'PL2'!$O$2+1,IF(AND(O2110&gt;730,O2110&lt;1096),+'PL2'!$P$2+1,IF(AND(O2110&gt;1095,O2110&lt;1461),+'PL2'!$Q$2+1,IF(AND(O2110&gt;1460,O2110&lt;1826),+'PL2'!$R$2+1,IF(AND(O2110&gt;1825,O2110&lt;2190),+'PL2'!$S$2+1,0))))))</f>
        <v>0</v>
      </c>
      <c r="N2110" s="70">
        <f t="shared" si="115"/>
        <v>-1</v>
      </c>
      <c r="O2110" s="19" t="str">
        <f>IF(A2110&gt;'PL2'!$C$2+553,IF(A2110='PL2'!$C$2+554,1,O2109+1), "")</f>
        <v/>
      </c>
    </row>
    <row r="2111" spans="1:15" x14ac:dyDescent="0.55000000000000004">
      <c r="A2111">
        <v>2109</v>
      </c>
      <c r="B2111" s="2">
        <v>41931</v>
      </c>
      <c r="C2111">
        <v>3.7400000095367432</v>
      </c>
      <c r="D2111">
        <v>294057</v>
      </c>
      <c r="E2111">
        <v>3335.550048828125</v>
      </c>
      <c r="F2111" s="20">
        <f t="shared" si="112"/>
        <v>4.242360227584268E-2</v>
      </c>
      <c r="G2111">
        <v>386.5889892578125</v>
      </c>
      <c r="H2111">
        <v>16.40049934387207</v>
      </c>
      <c r="I2111" s="19">
        <f t="shared" si="113"/>
        <v>1289486.921995312</v>
      </c>
      <c r="K2111" s="70">
        <f t="shared" si="114"/>
        <v>-1</v>
      </c>
      <c r="L2111" s="3">
        <f>IF(AND(O2111&gt;0,O2111&lt;366),+'PL2'!$N$3+1,IF(AND(O2111&gt;365,O2111&lt;731),+'PL2'!$O$3+1,IF(AND(O2111&gt;730,O2111&lt;1096),+'PL2'!$P$3+1,IF(AND(O2111&gt;1095,O2111&lt;1461),+'PL2'!$Q$3+1,IF(AND(O2111&gt;1460,O2111&lt;3000),+'PL2'!$R$3+1,0)))))</f>
        <v>0</v>
      </c>
      <c r="M2111" s="3">
        <f>IF(AND(O2111&gt;0,O2111&lt;366),+'PL2'!$N$2+1,IF(AND(O2111&gt;365,O2111&lt;731),+'PL2'!$O$2+1,IF(AND(O2111&gt;730,O2111&lt;1096),+'PL2'!$P$2+1,IF(AND(O2111&gt;1095,O2111&lt;1461),+'PL2'!$Q$2+1,IF(AND(O2111&gt;1460,O2111&lt;1826),+'PL2'!$R$2+1,IF(AND(O2111&gt;1825,O2111&lt;2190),+'PL2'!$S$2+1,0))))))</f>
        <v>0</v>
      </c>
      <c r="N2111" s="70">
        <f t="shared" si="115"/>
        <v>-1</v>
      </c>
      <c r="O2111" s="19" t="str">
        <f>IF(A2111&gt;'PL2'!$C$2+553,IF(A2111='PL2'!$C$2+554,1,O2110+1), "")</f>
        <v/>
      </c>
    </row>
    <row r="2112" spans="1:15" x14ac:dyDescent="0.55000000000000004">
      <c r="A2112">
        <v>2110</v>
      </c>
      <c r="B2112" s="2">
        <v>41932</v>
      </c>
      <c r="C2112">
        <v>3.75</v>
      </c>
      <c r="D2112">
        <v>240118</v>
      </c>
      <c r="E2112">
        <v>3437.9599609375</v>
      </c>
      <c r="F2112" s="20">
        <f t="shared" si="112"/>
        <v>5.3691725957719226E-2</v>
      </c>
      <c r="G2112">
        <v>379.37100219726563</v>
      </c>
      <c r="H2112">
        <v>20.369100570678711</v>
      </c>
      <c r="I2112" s="19">
        <f t="shared" si="113"/>
        <v>1304262.3158949316</v>
      </c>
      <c r="K2112" s="70">
        <f t="shared" si="114"/>
        <v>-1</v>
      </c>
      <c r="L2112" s="3">
        <f>IF(AND(O2112&gt;0,O2112&lt;366),+'PL2'!$N$3+1,IF(AND(O2112&gt;365,O2112&lt;731),+'PL2'!$O$3+1,IF(AND(O2112&gt;730,O2112&lt;1096),+'PL2'!$P$3+1,IF(AND(O2112&gt;1095,O2112&lt;1461),+'PL2'!$Q$3+1,IF(AND(O2112&gt;1460,O2112&lt;3000),+'PL2'!$R$3+1,0)))))</f>
        <v>0</v>
      </c>
      <c r="M2112" s="3">
        <f>IF(AND(O2112&gt;0,O2112&lt;366),+'PL2'!$N$2+1,IF(AND(O2112&gt;365,O2112&lt;731),+'PL2'!$O$2+1,IF(AND(O2112&gt;730,O2112&lt;1096),+'PL2'!$P$2+1,IF(AND(O2112&gt;1095,O2112&lt;1461),+'PL2'!$Q$2+1,IF(AND(O2112&gt;1460,O2112&lt;1826),+'PL2'!$R$2+1,IF(AND(O2112&gt;1825,O2112&lt;2190),+'PL2'!$S$2+1,0))))))</f>
        <v>0</v>
      </c>
      <c r="N2112" s="70">
        <f t="shared" si="115"/>
        <v>-1</v>
      </c>
      <c r="O2112" s="19" t="str">
        <f>IF(A2112&gt;'PL2'!$C$2+553,IF(A2112='PL2'!$C$2+554,1,O2111+1), "")</f>
        <v/>
      </c>
    </row>
    <row r="2113" spans="1:15" x14ac:dyDescent="0.55000000000000004">
      <c r="A2113">
        <v>2111</v>
      </c>
      <c r="B2113" s="2">
        <v>41933</v>
      </c>
      <c r="C2113">
        <v>3.7599999904632568</v>
      </c>
      <c r="D2113">
        <v>240118</v>
      </c>
      <c r="E2113">
        <v>3838.02001953125</v>
      </c>
      <c r="F2113" s="20">
        <f t="shared" si="112"/>
        <v>6.0099431266441031E-2</v>
      </c>
      <c r="G2113">
        <v>382.37701416015619</v>
      </c>
      <c r="H2113">
        <v>22.980600357055661</v>
      </c>
      <c r="I2113" s="19">
        <f t="shared" si="113"/>
        <v>1467570.6353552637</v>
      </c>
      <c r="K2113" s="70">
        <f t="shared" si="114"/>
        <v>-1</v>
      </c>
      <c r="L2113" s="3">
        <f>IF(AND(O2113&gt;0,O2113&lt;366),+'PL2'!$N$3+1,IF(AND(O2113&gt;365,O2113&lt;731),+'PL2'!$O$3+1,IF(AND(O2113&gt;730,O2113&lt;1096),+'PL2'!$P$3+1,IF(AND(O2113&gt;1095,O2113&lt;1461),+'PL2'!$Q$3+1,IF(AND(O2113&gt;1460,O2113&lt;3000),+'PL2'!$R$3+1,0)))))</f>
        <v>0</v>
      </c>
      <c r="M2113" s="3">
        <f>IF(AND(O2113&gt;0,O2113&lt;366),+'PL2'!$N$2+1,IF(AND(O2113&gt;365,O2113&lt;731),+'PL2'!$O$2+1,IF(AND(O2113&gt;730,O2113&lt;1096),+'PL2'!$P$2+1,IF(AND(O2113&gt;1095,O2113&lt;1461),+'PL2'!$Q$2+1,IF(AND(O2113&gt;1460,O2113&lt;1826),+'PL2'!$R$2+1,IF(AND(O2113&gt;1825,O2113&lt;2190),+'PL2'!$S$2+1,0))))))</f>
        <v>0</v>
      </c>
      <c r="N2113" s="70">
        <f t="shared" si="115"/>
        <v>-1</v>
      </c>
      <c r="O2113" s="19" t="str">
        <f>IF(A2113&gt;'PL2'!$C$2+553,IF(A2113='PL2'!$C$2+554,1,O2112+1), "")</f>
        <v/>
      </c>
    </row>
    <row r="2114" spans="1:15" x14ac:dyDescent="0.55000000000000004">
      <c r="A2114">
        <v>2112</v>
      </c>
      <c r="B2114" s="2">
        <v>41934</v>
      </c>
      <c r="C2114">
        <v>3.7699999809265141</v>
      </c>
      <c r="D2114">
        <v>297537</v>
      </c>
      <c r="E2114">
        <v>3987.669921875</v>
      </c>
      <c r="F2114" s="20">
        <f t="shared" ref="F2114:F2177" si="116">+(C2114/D2114)*E2114</f>
        <v>5.0526541335732977E-2</v>
      </c>
      <c r="G2114">
        <v>379.09600830078119</v>
      </c>
      <c r="H2114">
        <v>19.154399871826168</v>
      </c>
      <c r="I2114" s="19">
        <f t="shared" ref="I2114:I2177" si="117">+E2114*G2114</f>
        <v>1511709.7498039005</v>
      </c>
      <c r="K2114" s="70">
        <f t="shared" si="114"/>
        <v>-1</v>
      </c>
      <c r="L2114" s="3">
        <f>IF(AND(O2114&gt;0,O2114&lt;366),+'PL2'!$N$3+1,IF(AND(O2114&gt;365,O2114&lt;731),+'PL2'!$O$3+1,IF(AND(O2114&gt;730,O2114&lt;1096),+'PL2'!$P$3+1,IF(AND(O2114&gt;1095,O2114&lt;1461),+'PL2'!$Q$3+1,IF(AND(O2114&gt;1460,O2114&lt;3000),+'PL2'!$R$3+1,0)))))</f>
        <v>0</v>
      </c>
      <c r="M2114" s="3">
        <f>IF(AND(O2114&gt;0,O2114&lt;366),+'PL2'!$N$2+1,IF(AND(O2114&gt;365,O2114&lt;731),+'PL2'!$O$2+1,IF(AND(O2114&gt;730,O2114&lt;1096),+'PL2'!$P$2+1,IF(AND(O2114&gt;1095,O2114&lt;1461),+'PL2'!$Q$2+1,IF(AND(O2114&gt;1460,O2114&lt;1826),+'PL2'!$R$2+1,IF(AND(O2114&gt;1825,O2114&lt;2190),+'PL2'!$S$2+1,0))))))</f>
        <v>0</v>
      </c>
      <c r="N2114" s="70">
        <f t="shared" si="115"/>
        <v>-1</v>
      </c>
      <c r="O2114" s="19" t="str">
        <f>IF(A2114&gt;'PL2'!$C$2+553,IF(A2114='PL2'!$C$2+554,1,O2113+1), "")</f>
        <v/>
      </c>
    </row>
    <row r="2115" spans="1:15" x14ac:dyDescent="0.55000000000000004">
      <c r="A2115">
        <v>2113</v>
      </c>
      <c r="B2115" s="2">
        <v>41935</v>
      </c>
      <c r="C2115">
        <v>3.779999971389771</v>
      </c>
      <c r="D2115">
        <v>297537</v>
      </c>
      <c r="E2115">
        <v>3787.7900390625</v>
      </c>
      <c r="F2115" s="20">
        <f t="shared" si="116"/>
        <v>4.8121229424531099E-2</v>
      </c>
      <c r="G2115">
        <v>355.86099243164063</v>
      </c>
      <c r="H2115">
        <v>17.1245002746582</v>
      </c>
      <c r="I2115" s="19">
        <f t="shared" si="117"/>
        <v>1347926.7224234641</v>
      </c>
      <c r="K2115" s="70">
        <f t="shared" si="114"/>
        <v>-1</v>
      </c>
      <c r="L2115" s="3">
        <f>IF(AND(O2115&gt;0,O2115&lt;366),+'PL2'!$N$3+1,IF(AND(O2115&gt;365,O2115&lt;731),+'PL2'!$O$3+1,IF(AND(O2115&gt;730,O2115&lt;1096),+'PL2'!$P$3+1,IF(AND(O2115&gt;1095,O2115&lt;1461),+'PL2'!$Q$3+1,IF(AND(O2115&gt;1460,O2115&lt;3000),+'PL2'!$R$3+1,0)))))</f>
        <v>0</v>
      </c>
      <c r="M2115" s="3">
        <f>IF(AND(O2115&gt;0,O2115&lt;366),+'PL2'!$N$2+1,IF(AND(O2115&gt;365,O2115&lt;731),+'PL2'!$O$2+1,IF(AND(O2115&gt;730,O2115&lt;1096),+'PL2'!$P$2+1,IF(AND(O2115&gt;1095,O2115&lt;1461),+'PL2'!$Q$2+1,IF(AND(O2115&gt;1460,O2115&lt;1826),+'PL2'!$R$2+1,IF(AND(O2115&gt;1825,O2115&lt;2190),+'PL2'!$S$2+1,0))))))</f>
        <v>0</v>
      </c>
      <c r="N2115" s="70">
        <f t="shared" si="115"/>
        <v>-1</v>
      </c>
      <c r="O2115" s="19" t="str">
        <f>IF(A2115&gt;'PL2'!$C$2+553,IF(A2115='PL2'!$C$2+554,1,O2114+1), "")</f>
        <v/>
      </c>
    </row>
    <row r="2116" spans="1:15" x14ac:dyDescent="0.55000000000000004">
      <c r="A2116">
        <v>2114</v>
      </c>
      <c r="B2116" s="2">
        <v>41936</v>
      </c>
      <c r="C2116">
        <v>3.7899999618530269</v>
      </c>
      <c r="D2116">
        <v>291584</v>
      </c>
      <c r="E2116">
        <v>3987.35009765625</v>
      </c>
      <c r="F2116" s="20">
        <f t="shared" si="116"/>
        <v>5.1827455271934844E-2</v>
      </c>
      <c r="G2116">
        <v>355.16900634765619</v>
      </c>
      <c r="H2116">
        <v>18.407499313354489</v>
      </c>
      <c r="I2116" s="19">
        <f t="shared" si="117"/>
        <v>1416183.1721448002</v>
      </c>
      <c r="K2116" s="70">
        <f t="shared" si="114"/>
        <v>-1</v>
      </c>
      <c r="L2116" s="3">
        <f>IF(AND(O2116&gt;0,O2116&lt;366),+'PL2'!$N$3+1,IF(AND(O2116&gt;365,O2116&lt;731),+'PL2'!$O$3+1,IF(AND(O2116&gt;730,O2116&lt;1096),+'PL2'!$P$3+1,IF(AND(O2116&gt;1095,O2116&lt;1461),+'PL2'!$Q$3+1,IF(AND(O2116&gt;1460,O2116&lt;3000),+'PL2'!$R$3+1,0)))))</f>
        <v>0</v>
      </c>
      <c r="M2116" s="3">
        <f>IF(AND(O2116&gt;0,O2116&lt;366),+'PL2'!$N$2+1,IF(AND(O2116&gt;365,O2116&lt;731),+'PL2'!$O$2+1,IF(AND(O2116&gt;730,O2116&lt;1096),+'PL2'!$P$2+1,IF(AND(O2116&gt;1095,O2116&lt;1461),+'PL2'!$Q$2+1,IF(AND(O2116&gt;1460,O2116&lt;1826),+'PL2'!$R$2+1,IF(AND(O2116&gt;1825,O2116&lt;2190),+'PL2'!$S$2+1,0))))))</f>
        <v>0</v>
      </c>
      <c r="N2116" s="70">
        <f t="shared" si="115"/>
        <v>-1</v>
      </c>
      <c r="O2116" s="19" t="str">
        <f>IF(A2116&gt;'PL2'!$C$2+553,IF(A2116='PL2'!$C$2+554,1,O2115+1), "")</f>
        <v/>
      </c>
    </row>
    <row r="2117" spans="1:15" x14ac:dyDescent="0.55000000000000004">
      <c r="A2117">
        <v>2115</v>
      </c>
      <c r="B2117" s="2">
        <v>41937</v>
      </c>
      <c r="C2117">
        <v>3.7999999523162842</v>
      </c>
      <c r="D2117">
        <v>291584</v>
      </c>
      <c r="E2117">
        <v>3886.110107421875</v>
      </c>
      <c r="F2117" s="20">
        <f t="shared" si="116"/>
        <v>5.0644816666548763E-2</v>
      </c>
      <c r="G2117">
        <v>346.11300659179688</v>
      </c>
      <c r="H2117">
        <v>17.528799057006839</v>
      </c>
      <c r="I2117" s="19">
        <f t="shared" si="117"/>
        <v>1345033.2532265559</v>
      </c>
      <c r="K2117" s="70">
        <f t="shared" si="114"/>
        <v>-1</v>
      </c>
      <c r="L2117" s="3">
        <f>IF(AND(O2117&gt;0,O2117&lt;366),+'PL2'!$N$3+1,IF(AND(O2117&gt;365,O2117&lt;731),+'PL2'!$O$3+1,IF(AND(O2117&gt;730,O2117&lt;1096),+'PL2'!$P$3+1,IF(AND(O2117&gt;1095,O2117&lt;1461),+'PL2'!$Q$3+1,IF(AND(O2117&gt;1460,O2117&lt;3000),+'PL2'!$R$3+1,0)))))</f>
        <v>0</v>
      </c>
      <c r="M2117" s="3">
        <f>IF(AND(O2117&gt;0,O2117&lt;366),+'PL2'!$N$2+1,IF(AND(O2117&gt;365,O2117&lt;731),+'PL2'!$O$2+1,IF(AND(O2117&gt;730,O2117&lt;1096),+'PL2'!$P$2+1,IF(AND(O2117&gt;1095,O2117&lt;1461),+'PL2'!$Q$2+1,IF(AND(O2117&gt;1460,O2117&lt;1826),+'PL2'!$R$2+1,IF(AND(O2117&gt;1825,O2117&lt;2190),+'PL2'!$S$2+1,0))))))</f>
        <v>0</v>
      </c>
      <c r="N2117" s="70">
        <f t="shared" si="115"/>
        <v>-1</v>
      </c>
      <c r="O2117" s="19" t="str">
        <f>IF(A2117&gt;'PL2'!$C$2+553,IF(A2117='PL2'!$C$2+554,1,O2116+1), "")</f>
        <v/>
      </c>
    </row>
    <row r="2118" spans="1:15" x14ac:dyDescent="0.55000000000000004">
      <c r="A2118">
        <v>2116</v>
      </c>
      <c r="B2118" s="2">
        <v>41938</v>
      </c>
      <c r="C2118">
        <v>3.809999942779541</v>
      </c>
      <c r="D2118">
        <v>232551</v>
      </c>
      <c r="E2118">
        <v>3136.219970703125</v>
      </c>
      <c r="F2118" s="20">
        <f t="shared" si="116"/>
        <v>5.1382268444009963E-2</v>
      </c>
      <c r="G2118">
        <v>351.54098510742188</v>
      </c>
      <c r="H2118">
        <v>18.0629997253418</v>
      </c>
      <c r="I2118" s="19">
        <f t="shared" si="117"/>
        <v>1102509.8580145463</v>
      </c>
      <c r="K2118" s="70">
        <f t="shared" si="114"/>
        <v>-1</v>
      </c>
      <c r="L2118" s="3">
        <f>IF(AND(O2118&gt;0,O2118&lt;366),+'PL2'!$N$3+1,IF(AND(O2118&gt;365,O2118&lt;731),+'PL2'!$O$3+1,IF(AND(O2118&gt;730,O2118&lt;1096),+'PL2'!$P$3+1,IF(AND(O2118&gt;1095,O2118&lt;1461),+'PL2'!$Q$3+1,IF(AND(O2118&gt;1460,O2118&lt;3000),+'PL2'!$R$3+1,0)))))</f>
        <v>0</v>
      </c>
      <c r="M2118" s="3">
        <f>IF(AND(O2118&gt;0,O2118&lt;366),+'PL2'!$N$2+1,IF(AND(O2118&gt;365,O2118&lt;731),+'PL2'!$O$2+1,IF(AND(O2118&gt;730,O2118&lt;1096),+'PL2'!$P$2+1,IF(AND(O2118&gt;1095,O2118&lt;1461),+'PL2'!$Q$2+1,IF(AND(O2118&gt;1460,O2118&lt;1826),+'PL2'!$R$2+1,IF(AND(O2118&gt;1825,O2118&lt;2190),+'PL2'!$S$2+1,0))))))</f>
        <v>0</v>
      </c>
      <c r="N2118" s="70">
        <f t="shared" si="115"/>
        <v>-1</v>
      </c>
      <c r="O2118" s="19" t="str">
        <f>IF(A2118&gt;'PL2'!$C$2+553,IF(A2118='PL2'!$C$2+554,1,O2117+1), "")</f>
        <v/>
      </c>
    </row>
    <row r="2119" spans="1:15" x14ac:dyDescent="0.55000000000000004">
      <c r="A2119">
        <v>2117</v>
      </c>
      <c r="B2119" s="2">
        <v>41939</v>
      </c>
      <c r="C2119">
        <v>3.8199999332427979</v>
      </c>
      <c r="D2119">
        <v>232551</v>
      </c>
      <c r="E2119">
        <v>3988.530029296875</v>
      </c>
      <c r="F2119" s="20">
        <f t="shared" si="116"/>
        <v>6.5517604506757476E-2</v>
      </c>
      <c r="G2119">
        <v>348.96099853515619</v>
      </c>
      <c r="H2119">
        <v>22.863100051879879</v>
      </c>
      <c r="I2119" s="19">
        <f t="shared" si="117"/>
        <v>1391841.4217108933</v>
      </c>
      <c r="K2119" s="70">
        <f t="shared" si="114"/>
        <v>-1</v>
      </c>
      <c r="L2119" s="3">
        <f>IF(AND(O2119&gt;0,O2119&lt;366),+'PL2'!$N$3+1,IF(AND(O2119&gt;365,O2119&lt;731),+'PL2'!$O$3+1,IF(AND(O2119&gt;730,O2119&lt;1096),+'PL2'!$P$3+1,IF(AND(O2119&gt;1095,O2119&lt;1461),+'PL2'!$Q$3+1,IF(AND(O2119&gt;1460,O2119&lt;3000),+'PL2'!$R$3+1,0)))))</f>
        <v>0</v>
      </c>
      <c r="M2119" s="3">
        <f>IF(AND(O2119&gt;0,O2119&lt;366),+'PL2'!$N$2+1,IF(AND(O2119&gt;365,O2119&lt;731),+'PL2'!$O$2+1,IF(AND(O2119&gt;730,O2119&lt;1096),+'PL2'!$P$2+1,IF(AND(O2119&gt;1095,O2119&lt;1461),+'PL2'!$Q$2+1,IF(AND(O2119&gt;1460,O2119&lt;1826),+'PL2'!$R$2+1,IF(AND(O2119&gt;1825,O2119&lt;2190),+'PL2'!$S$2+1,0))))))</f>
        <v>0</v>
      </c>
      <c r="N2119" s="70">
        <f t="shared" si="115"/>
        <v>-1</v>
      </c>
      <c r="O2119" s="19" t="str">
        <f>IF(A2119&gt;'PL2'!$C$2+553,IF(A2119='PL2'!$C$2+554,1,O2118+1), "")</f>
        <v/>
      </c>
    </row>
    <row r="2120" spans="1:15" x14ac:dyDescent="0.55000000000000004">
      <c r="A2120">
        <v>2118</v>
      </c>
      <c r="B2120" s="2">
        <v>41940</v>
      </c>
      <c r="C2120">
        <v>3.8299999237060551</v>
      </c>
      <c r="D2120">
        <v>268328</v>
      </c>
      <c r="E2120">
        <v>3463.3701171875</v>
      </c>
      <c r="F2120" s="20">
        <f t="shared" si="116"/>
        <v>4.943467429636101E-2</v>
      </c>
      <c r="G2120">
        <v>351.89700317382813</v>
      </c>
      <c r="H2120">
        <v>17.395900726318359</v>
      </c>
      <c r="I2120" s="19">
        <f t="shared" si="117"/>
        <v>1218749.5651200712</v>
      </c>
      <c r="K2120" s="70">
        <f t="shared" si="114"/>
        <v>-1</v>
      </c>
      <c r="L2120" s="3">
        <f>IF(AND(O2120&gt;0,O2120&lt;366),+'PL2'!$N$3+1,IF(AND(O2120&gt;365,O2120&lt;731),+'PL2'!$O$3+1,IF(AND(O2120&gt;730,O2120&lt;1096),+'PL2'!$P$3+1,IF(AND(O2120&gt;1095,O2120&lt;1461),+'PL2'!$Q$3+1,IF(AND(O2120&gt;1460,O2120&lt;3000),+'PL2'!$R$3+1,0)))))</f>
        <v>0</v>
      </c>
      <c r="M2120" s="3">
        <f>IF(AND(O2120&gt;0,O2120&lt;366),+'PL2'!$N$2+1,IF(AND(O2120&gt;365,O2120&lt;731),+'PL2'!$O$2+1,IF(AND(O2120&gt;730,O2120&lt;1096),+'PL2'!$P$2+1,IF(AND(O2120&gt;1095,O2120&lt;1461),+'PL2'!$Q$2+1,IF(AND(O2120&gt;1460,O2120&lt;1826),+'PL2'!$R$2+1,IF(AND(O2120&gt;1825,O2120&lt;2190),+'PL2'!$S$2+1,0))))))</f>
        <v>0</v>
      </c>
      <c r="N2120" s="70">
        <f t="shared" si="115"/>
        <v>-1</v>
      </c>
      <c r="O2120" s="19" t="str">
        <f>IF(A2120&gt;'PL2'!$C$2+553,IF(A2120='PL2'!$C$2+554,1,O2119+1), "")</f>
        <v/>
      </c>
    </row>
    <row r="2121" spans="1:15" x14ac:dyDescent="0.55000000000000004">
      <c r="A2121">
        <v>2119</v>
      </c>
      <c r="B2121" s="2">
        <v>41941</v>
      </c>
      <c r="C2121">
        <v>3.839999914169312</v>
      </c>
      <c r="D2121">
        <v>268328</v>
      </c>
      <c r="E2121">
        <v>3889.27001953125</v>
      </c>
      <c r="F2121" s="20">
        <f t="shared" si="116"/>
        <v>5.5658733122079238E-2</v>
      </c>
      <c r="G2121">
        <v>333.37899780273438</v>
      </c>
      <c r="H2121">
        <v>18.555500030517582</v>
      </c>
      <c r="I2121" s="19">
        <f t="shared" si="117"/>
        <v>1296600.9412955493</v>
      </c>
      <c r="K2121" s="70">
        <f t="shared" si="114"/>
        <v>-1</v>
      </c>
      <c r="L2121" s="3">
        <f>IF(AND(O2121&gt;0,O2121&lt;366),+'PL2'!$N$3+1,IF(AND(O2121&gt;365,O2121&lt;731),+'PL2'!$O$3+1,IF(AND(O2121&gt;730,O2121&lt;1096),+'PL2'!$P$3+1,IF(AND(O2121&gt;1095,O2121&lt;1461),+'PL2'!$Q$3+1,IF(AND(O2121&gt;1460,O2121&lt;3000),+'PL2'!$R$3+1,0)))))</f>
        <v>0</v>
      </c>
      <c r="M2121" s="3">
        <f>IF(AND(O2121&gt;0,O2121&lt;366),+'PL2'!$N$2+1,IF(AND(O2121&gt;365,O2121&lt;731),+'PL2'!$O$2+1,IF(AND(O2121&gt;730,O2121&lt;1096),+'PL2'!$P$2+1,IF(AND(O2121&gt;1095,O2121&lt;1461),+'PL2'!$Q$2+1,IF(AND(O2121&gt;1460,O2121&lt;1826),+'PL2'!$R$2+1,IF(AND(O2121&gt;1825,O2121&lt;2190),+'PL2'!$S$2+1,0))))))</f>
        <v>0</v>
      </c>
      <c r="N2121" s="70">
        <f t="shared" si="115"/>
        <v>-1</v>
      </c>
      <c r="O2121" s="19" t="str">
        <f>IF(A2121&gt;'PL2'!$C$2+553,IF(A2121='PL2'!$C$2+554,1,O2120+1), "")</f>
        <v/>
      </c>
    </row>
    <row r="2122" spans="1:15" x14ac:dyDescent="0.55000000000000004">
      <c r="A2122">
        <v>2120</v>
      </c>
      <c r="B2122" s="2">
        <v>41942</v>
      </c>
      <c r="C2122">
        <v>3.8499999046325679</v>
      </c>
      <c r="D2122">
        <v>309472</v>
      </c>
      <c r="E2122">
        <v>4263.85986328125</v>
      </c>
      <c r="F2122" s="20">
        <f t="shared" si="116"/>
        <v>5.3044734473553172E-2</v>
      </c>
      <c r="G2122">
        <v>343.78298950195313</v>
      </c>
      <c r="H2122">
        <v>18.23590087890625</v>
      </c>
      <c r="I2122" s="19">
        <f t="shared" si="117"/>
        <v>1465842.4906162173</v>
      </c>
      <c r="K2122" s="70">
        <f t="shared" si="114"/>
        <v>-1</v>
      </c>
      <c r="L2122" s="3">
        <f>IF(AND(O2122&gt;0,O2122&lt;366),+'PL2'!$N$3+1,IF(AND(O2122&gt;365,O2122&lt;731),+'PL2'!$O$3+1,IF(AND(O2122&gt;730,O2122&lt;1096),+'PL2'!$P$3+1,IF(AND(O2122&gt;1095,O2122&lt;1461),+'PL2'!$Q$3+1,IF(AND(O2122&gt;1460,O2122&lt;3000),+'PL2'!$R$3+1,0)))))</f>
        <v>0</v>
      </c>
      <c r="M2122" s="3">
        <f>IF(AND(O2122&gt;0,O2122&lt;366),+'PL2'!$N$2+1,IF(AND(O2122&gt;365,O2122&lt;731),+'PL2'!$O$2+1,IF(AND(O2122&gt;730,O2122&lt;1096),+'PL2'!$P$2+1,IF(AND(O2122&gt;1095,O2122&lt;1461),+'PL2'!$Q$2+1,IF(AND(O2122&gt;1460,O2122&lt;1826),+'PL2'!$R$2+1,IF(AND(O2122&gt;1825,O2122&lt;2190),+'PL2'!$S$2+1,0))))))</f>
        <v>0</v>
      </c>
      <c r="N2122" s="70">
        <f t="shared" si="115"/>
        <v>-1</v>
      </c>
      <c r="O2122" s="19" t="str">
        <f>IF(A2122&gt;'PL2'!$C$2+553,IF(A2122='PL2'!$C$2+554,1,O2121+1), "")</f>
        <v/>
      </c>
    </row>
    <row r="2123" spans="1:15" x14ac:dyDescent="0.55000000000000004">
      <c r="A2123">
        <v>2121</v>
      </c>
      <c r="B2123" s="2">
        <v>41943</v>
      </c>
      <c r="C2123">
        <v>3.8599998950958252</v>
      </c>
      <c r="D2123">
        <v>309472</v>
      </c>
      <c r="E2123">
        <v>4712.8798828125</v>
      </c>
      <c r="F2123" s="20">
        <f t="shared" si="116"/>
        <v>5.8783075216030767E-2</v>
      </c>
      <c r="G2123">
        <v>336.79901123046881</v>
      </c>
      <c r="H2123">
        <v>19.798099517822269</v>
      </c>
      <c r="I2123" s="19">
        <f t="shared" si="117"/>
        <v>1587293.2845792177</v>
      </c>
      <c r="K2123" s="70">
        <f t="shared" si="114"/>
        <v>-1</v>
      </c>
      <c r="L2123" s="3">
        <f>IF(AND(O2123&gt;0,O2123&lt;366),+'PL2'!$N$3+1,IF(AND(O2123&gt;365,O2123&lt;731),+'PL2'!$O$3+1,IF(AND(O2123&gt;730,O2123&lt;1096),+'PL2'!$P$3+1,IF(AND(O2123&gt;1095,O2123&lt;1461),+'PL2'!$Q$3+1,IF(AND(O2123&gt;1460,O2123&lt;3000),+'PL2'!$R$3+1,0)))))</f>
        <v>0</v>
      </c>
      <c r="M2123" s="3">
        <f>IF(AND(O2123&gt;0,O2123&lt;366),+'PL2'!$N$2+1,IF(AND(O2123&gt;365,O2123&lt;731),+'PL2'!$O$2+1,IF(AND(O2123&gt;730,O2123&lt;1096),+'PL2'!$P$2+1,IF(AND(O2123&gt;1095,O2123&lt;1461),+'PL2'!$Q$2+1,IF(AND(O2123&gt;1460,O2123&lt;1826),+'PL2'!$R$2+1,IF(AND(O2123&gt;1825,O2123&lt;2190),+'PL2'!$S$2+1,0))))))</f>
        <v>0</v>
      </c>
      <c r="N2123" s="70">
        <f t="shared" si="115"/>
        <v>-1</v>
      </c>
      <c r="O2123" s="19" t="str">
        <f>IF(A2123&gt;'PL2'!$C$2+553,IF(A2123='PL2'!$C$2+554,1,O2122+1), "")</f>
        <v/>
      </c>
    </row>
    <row r="2124" spans="1:15" x14ac:dyDescent="0.55000000000000004">
      <c r="A2124">
        <v>2122</v>
      </c>
      <c r="B2124" s="2">
        <v>41944</v>
      </c>
      <c r="C2124">
        <v>3.869999885559082</v>
      </c>
      <c r="D2124">
        <v>286217</v>
      </c>
      <c r="E2124">
        <v>3987.580078125</v>
      </c>
      <c r="F2124" s="20">
        <f t="shared" si="116"/>
        <v>5.3916903768823743E-2</v>
      </c>
      <c r="G2124">
        <v>325.38699340820313</v>
      </c>
      <c r="H2124">
        <v>17.543899536132809</v>
      </c>
      <c r="I2124" s="19">
        <f t="shared" si="117"/>
        <v>1297506.6925955415</v>
      </c>
      <c r="K2124" s="70">
        <f t="shared" si="114"/>
        <v>-1</v>
      </c>
      <c r="L2124" s="3">
        <f>IF(AND(O2124&gt;0,O2124&lt;366),+'PL2'!$N$3+1,IF(AND(O2124&gt;365,O2124&lt;731),+'PL2'!$O$3+1,IF(AND(O2124&gt;730,O2124&lt;1096),+'PL2'!$P$3+1,IF(AND(O2124&gt;1095,O2124&lt;1461),+'PL2'!$Q$3+1,IF(AND(O2124&gt;1460,O2124&lt;3000),+'PL2'!$R$3+1,0)))))</f>
        <v>0</v>
      </c>
      <c r="M2124" s="3">
        <f>IF(AND(O2124&gt;0,O2124&lt;366),+'PL2'!$N$2+1,IF(AND(O2124&gt;365,O2124&lt;731),+'PL2'!$O$2+1,IF(AND(O2124&gt;730,O2124&lt;1096),+'PL2'!$P$2+1,IF(AND(O2124&gt;1095,O2124&lt;1461),+'PL2'!$Q$2+1,IF(AND(O2124&gt;1460,O2124&lt;1826),+'PL2'!$R$2+1,IF(AND(O2124&gt;1825,O2124&lt;2190),+'PL2'!$S$2+1,0))))))</f>
        <v>0</v>
      </c>
      <c r="N2124" s="70">
        <f t="shared" si="115"/>
        <v>-1</v>
      </c>
      <c r="O2124" s="19" t="str">
        <f>IF(A2124&gt;'PL2'!$C$2+553,IF(A2124='PL2'!$C$2+554,1,O2123+1), "")</f>
        <v/>
      </c>
    </row>
    <row r="2125" spans="1:15" x14ac:dyDescent="0.55000000000000004">
      <c r="A2125">
        <v>2123</v>
      </c>
      <c r="B2125" s="2">
        <v>41945</v>
      </c>
      <c r="C2125">
        <v>3.880000114440918</v>
      </c>
      <c r="D2125">
        <v>286217</v>
      </c>
      <c r="E2125">
        <v>3887.64990234375</v>
      </c>
      <c r="F2125" s="20">
        <f t="shared" si="116"/>
        <v>5.2701558838224048E-2</v>
      </c>
      <c r="G2125">
        <v>323.74301147460938</v>
      </c>
      <c r="H2125">
        <v>17.061800003051761</v>
      </c>
      <c r="I2125" s="19">
        <f t="shared" si="117"/>
        <v>1258599.4869437367</v>
      </c>
      <c r="K2125" s="70">
        <f t="shared" si="114"/>
        <v>-1</v>
      </c>
      <c r="L2125" s="3">
        <f>IF(AND(O2125&gt;0,O2125&lt;366),+'PL2'!$N$3+1,IF(AND(O2125&gt;365,O2125&lt;731),+'PL2'!$O$3+1,IF(AND(O2125&gt;730,O2125&lt;1096),+'PL2'!$P$3+1,IF(AND(O2125&gt;1095,O2125&lt;1461),+'PL2'!$Q$3+1,IF(AND(O2125&gt;1460,O2125&lt;3000),+'PL2'!$R$3+1,0)))))</f>
        <v>0</v>
      </c>
      <c r="M2125" s="3">
        <f>IF(AND(O2125&gt;0,O2125&lt;366),+'PL2'!$N$2+1,IF(AND(O2125&gt;365,O2125&lt;731),+'PL2'!$O$2+1,IF(AND(O2125&gt;730,O2125&lt;1096),+'PL2'!$P$2+1,IF(AND(O2125&gt;1095,O2125&lt;1461),+'PL2'!$Q$2+1,IF(AND(O2125&gt;1460,O2125&lt;1826),+'PL2'!$R$2+1,IF(AND(O2125&gt;1825,O2125&lt;2190),+'PL2'!$S$2+1,0))))))</f>
        <v>0</v>
      </c>
      <c r="N2125" s="70">
        <f t="shared" si="115"/>
        <v>-1</v>
      </c>
      <c r="O2125" s="19" t="str">
        <f>IF(A2125&gt;'PL2'!$C$2+553,IF(A2125='PL2'!$C$2+554,1,O2124+1), "")</f>
        <v/>
      </c>
    </row>
    <row r="2126" spans="1:15" x14ac:dyDescent="0.55000000000000004">
      <c r="A2126">
        <v>2124</v>
      </c>
      <c r="B2126" s="2">
        <v>41946</v>
      </c>
      <c r="C2126">
        <v>3.8900001049041748</v>
      </c>
      <c r="D2126">
        <v>277273</v>
      </c>
      <c r="E2126">
        <v>4241.58984375</v>
      </c>
      <c r="F2126" s="20">
        <f t="shared" si="116"/>
        <v>5.9507362552963981E-2</v>
      </c>
      <c r="G2126">
        <v>324.23001098632813</v>
      </c>
      <c r="H2126">
        <v>19.294099807739261</v>
      </c>
      <c r="I2126" s="19">
        <f t="shared" si="117"/>
        <v>1375250.7216385603</v>
      </c>
      <c r="K2126" s="70">
        <f t="shared" si="114"/>
        <v>-1</v>
      </c>
      <c r="L2126" s="3">
        <f>IF(AND(O2126&gt;0,O2126&lt;366),+'PL2'!$N$3+1,IF(AND(O2126&gt;365,O2126&lt;731),+'PL2'!$O$3+1,IF(AND(O2126&gt;730,O2126&lt;1096),+'PL2'!$P$3+1,IF(AND(O2126&gt;1095,O2126&lt;1461),+'PL2'!$Q$3+1,IF(AND(O2126&gt;1460,O2126&lt;3000),+'PL2'!$R$3+1,0)))))</f>
        <v>0</v>
      </c>
      <c r="M2126" s="3">
        <f>IF(AND(O2126&gt;0,O2126&lt;366),+'PL2'!$N$2+1,IF(AND(O2126&gt;365,O2126&lt;731),+'PL2'!$O$2+1,IF(AND(O2126&gt;730,O2126&lt;1096),+'PL2'!$P$2+1,IF(AND(O2126&gt;1095,O2126&lt;1461),+'PL2'!$Q$2+1,IF(AND(O2126&gt;1460,O2126&lt;1826),+'PL2'!$R$2+1,IF(AND(O2126&gt;1825,O2126&lt;2190),+'PL2'!$S$2+1,0))))))</f>
        <v>0</v>
      </c>
      <c r="N2126" s="70">
        <f t="shared" si="115"/>
        <v>-1</v>
      </c>
      <c r="O2126" s="19" t="str">
        <f>IF(A2126&gt;'PL2'!$C$2+553,IF(A2126='PL2'!$C$2+554,1,O2125+1), "")</f>
        <v/>
      </c>
    </row>
    <row r="2127" spans="1:15" x14ac:dyDescent="0.55000000000000004">
      <c r="A2127">
        <v>2125</v>
      </c>
      <c r="B2127" s="2">
        <v>41947</v>
      </c>
      <c r="C2127">
        <v>3.9000000953674321</v>
      </c>
      <c r="D2127">
        <v>277273</v>
      </c>
      <c r="E2127">
        <v>4063.52001953125</v>
      </c>
      <c r="F2127" s="20">
        <f t="shared" si="116"/>
        <v>5.7155685781519819E-2</v>
      </c>
      <c r="G2127">
        <v>328.28298950195313</v>
      </c>
      <c r="H2127">
        <v>18.763200759887699</v>
      </c>
      <c r="I2127" s="19">
        <f t="shared" si="117"/>
        <v>1333984.4999127537</v>
      </c>
      <c r="K2127" s="70">
        <f t="shared" si="114"/>
        <v>-1</v>
      </c>
      <c r="L2127" s="3">
        <f>IF(AND(O2127&gt;0,O2127&lt;366),+'PL2'!$N$3+1,IF(AND(O2127&gt;365,O2127&lt;731),+'PL2'!$O$3+1,IF(AND(O2127&gt;730,O2127&lt;1096),+'PL2'!$P$3+1,IF(AND(O2127&gt;1095,O2127&lt;1461),+'PL2'!$Q$3+1,IF(AND(O2127&gt;1460,O2127&lt;3000),+'PL2'!$R$3+1,0)))))</f>
        <v>0</v>
      </c>
      <c r="M2127" s="3">
        <f>IF(AND(O2127&gt;0,O2127&lt;366),+'PL2'!$N$2+1,IF(AND(O2127&gt;365,O2127&lt;731),+'PL2'!$O$2+1,IF(AND(O2127&gt;730,O2127&lt;1096),+'PL2'!$P$2+1,IF(AND(O2127&gt;1095,O2127&lt;1461),+'PL2'!$Q$2+1,IF(AND(O2127&gt;1460,O2127&lt;1826),+'PL2'!$R$2+1,IF(AND(O2127&gt;1825,O2127&lt;2190),+'PL2'!$S$2+1,0))))))</f>
        <v>0</v>
      </c>
      <c r="N2127" s="70">
        <f t="shared" si="115"/>
        <v>-1</v>
      </c>
      <c r="O2127" s="19" t="str">
        <f>IF(A2127&gt;'PL2'!$C$2+553,IF(A2127='PL2'!$C$2+554,1,O2126+1), "")</f>
        <v/>
      </c>
    </row>
    <row r="2128" spans="1:15" x14ac:dyDescent="0.55000000000000004">
      <c r="A2128">
        <v>2126</v>
      </c>
      <c r="B2128" s="2">
        <v>41948</v>
      </c>
      <c r="C2128">
        <v>3.910000085830688</v>
      </c>
      <c r="D2128">
        <v>314993</v>
      </c>
      <c r="E2128">
        <v>3463.39990234375</v>
      </c>
      <c r="F2128" s="20">
        <f t="shared" si="116"/>
        <v>4.2991094771725274E-2</v>
      </c>
      <c r="G2128">
        <v>337.13900756835938</v>
      </c>
      <c r="H2128">
        <v>14.49400043487549</v>
      </c>
      <c r="I2128" s="19">
        <f t="shared" si="117"/>
        <v>1167647.2058885247</v>
      </c>
      <c r="K2128" s="70">
        <f t="shared" si="114"/>
        <v>-1</v>
      </c>
      <c r="L2128" s="3">
        <f>IF(AND(O2128&gt;0,O2128&lt;366),+'PL2'!$N$3+1,IF(AND(O2128&gt;365,O2128&lt;731),+'PL2'!$O$3+1,IF(AND(O2128&gt;730,O2128&lt;1096),+'PL2'!$P$3+1,IF(AND(O2128&gt;1095,O2128&lt;1461),+'PL2'!$Q$3+1,IF(AND(O2128&gt;1460,O2128&lt;3000),+'PL2'!$R$3+1,0)))))</f>
        <v>0</v>
      </c>
      <c r="M2128" s="3">
        <f>IF(AND(O2128&gt;0,O2128&lt;366),+'PL2'!$N$2+1,IF(AND(O2128&gt;365,O2128&lt;731),+'PL2'!$O$2+1,IF(AND(O2128&gt;730,O2128&lt;1096),+'PL2'!$P$2+1,IF(AND(O2128&gt;1095,O2128&lt;1461),+'PL2'!$Q$2+1,IF(AND(O2128&gt;1460,O2128&lt;1826),+'PL2'!$R$2+1,IF(AND(O2128&gt;1825,O2128&lt;2190),+'PL2'!$S$2+1,0))))))</f>
        <v>0</v>
      </c>
      <c r="N2128" s="70">
        <f t="shared" si="115"/>
        <v>-1</v>
      </c>
      <c r="O2128" s="19" t="str">
        <f>IF(A2128&gt;'PL2'!$C$2+553,IF(A2128='PL2'!$C$2+554,1,O2127+1), "")</f>
        <v/>
      </c>
    </row>
    <row r="2129" spans="1:15" x14ac:dyDescent="0.55000000000000004">
      <c r="A2129">
        <v>2127</v>
      </c>
      <c r="B2129" s="2">
        <v>41949</v>
      </c>
      <c r="C2129">
        <v>3.9200000762939449</v>
      </c>
      <c r="D2129">
        <v>314993</v>
      </c>
      <c r="E2129">
        <v>3864.419921875</v>
      </c>
      <c r="F2129" s="20">
        <f t="shared" si="116"/>
        <v>4.8091628666611139E-2</v>
      </c>
      <c r="G2129">
        <v>348.2349853515625</v>
      </c>
      <c r="H2129">
        <v>16.747200012207031</v>
      </c>
      <c r="I2129" s="19">
        <f t="shared" si="117"/>
        <v>1345726.2148864269</v>
      </c>
      <c r="K2129" s="70">
        <f t="shared" si="114"/>
        <v>-1</v>
      </c>
      <c r="L2129" s="3">
        <f>IF(AND(O2129&gt;0,O2129&lt;366),+'PL2'!$N$3+1,IF(AND(O2129&gt;365,O2129&lt;731),+'PL2'!$O$3+1,IF(AND(O2129&gt;730,O2129&lt;1096),+'PL2'!$P$3+1,IF(AND(O2129&gt;1095,O2129&lt;1461),+'PL2'!$Q$3+1,IF(AND(O2129&gt;1460,O2129&lt;3000),+'PL2'!$R$3+1,0)))))</f>
        <v>0</v>
      </c>
      <c r="M2129" s="3">
        <f>IF(AND(O2129&gt;0,O2129&lt;366),+'PL2'!$N$2+1,IF(AND(O2129&gt;365,O2129&lt;731),+'PL2'!$O$2+1,IF(AND(O2129&gt;730,O2129&lt;1096),+'PL2'!$P$2+1,IF(AND(O2129&gt;1095,O2129&lt;1461),+'PL2'!$Q$2+1,IF(AND(O2129&gt;1460,O2129&lt;1826),+'PL2'!$R$2+1,IF(AND(O2129&gt;1825,O2129&lt;2190),+'PL2'!$S$2+1,0))))))</f>
        <v>0</v>
      </c>
      <c r="N2129" s="70">
        <f t="shared" si="115"/>
        <v>-1</v>
      </c>
      <c r="O2129" s="19" t="str">
        <f>IF(A2129&gt;'PL2'!$C$2+553,IF(A2129='PL2'!$C$2+554,1,O2128+1), "")</f>
        <v/>
      </c>
    </row>
    <row r="2130" spans="1:15" x14ac:dyDescent="0.55000000000000004">
      <c r="A2130">
        <v>2128</v>
      </c>
      <c r="B2130" s="2">
        <v>41950</v>
      </c>
      <c r="C2130">
        <v>3.9300000667572021</v>
      </c>
      <c r="D2130">
        <v>283494</v>
      </c>
      <c r="E2130">
        <v>3763.419921875</v>
      </c>
      <c r="F2130" s="20">
        <f t="shared" si="116"/>
        <v>5.2171264803502489E-2</v>
      </c>
      <c r="G2130">
        <v>341.07901000976563</v>
      </c>
      <c r="H2130">
        <v>17.794500350952148</v>
      </c>
      <c r="I2130" s="19">
        <f t="shared" si="117"/>
        <v>1283623.5412041545</v>
      </c>
      <c r="K2130" s="70">
        <f t="shared" si="114"/>
        <v>-1</v>
      </c>
      <c r="L2130" s="3">
        <f>IF(AND(O2130&gt;0,O2130&lt;366),+'PL2'!$N$3+1,IF(AND(O2130&gt;365,O2130&lt;731),+'PL2'!$O$3+1,IF(AND(O2130&gt;730,O2130&lt;1096),+'PL2'!$P$3+1,IF(AND(O2130&gt;1095,O2130&lt;1461),+'PL2'!$Q$3+1,IF(AND(O2130&gt;1460,O2130&lt;3000),+'PL2'!$R$3+1,0)))))</f>
        <v>0</v>
      </c>
      <c r="M2130" s="3">
        <f>IF(AND(O2130&gt;0,O2130&lt;366),+'PL2'!$N$2+1,IF(AND(O2130&gt;365,O2130&lt;731),+'PL2'!$O$2+1,IF(AND(O2130&gt;730,O2130&lt;1096),+'PL2'!$P$2+1,IF(AND(O2130&gt;1095,O2130&lt;1461),+'PL2'!$Q$2+1,IF(AND(O2130&gt;1460,O2130&lt;1826),+'PL2'!$R$2+1,IF(AND(O2130&gt;1825,O2130&lt;2190),+'PL2'!$S$2+1,0))))))</f>
        <v>0</v>
      </c>
      <c r="N2130" s="70">
        <f t="shared" si="115"/>
        <v>-1</v>
      </c>
      <c r="O2130" s="19" t="str">
        <f>IF(A2130&gt;'PL2'!$C$2+553,IF(A2130='PL2'!$C$2+554,1,O2129+1), "")</f>
        <v/>
      </c>
    </row>
    <row r="2131" spans="1:15" x14ac:dyDescent="0.55000000000000004">
      <c r="A2131">
        <v>2129</v>
      </c>
      <c r="B2131" s="2">
        <v>41951</v>
      </c>
      <c r="C2131">
        <v>3.940000057220459</v>
      </c>
      <c r="D2131">
        <v>283494</v>
      </c>
      <c r="E2131">
        <v>3835.780029296875</v>
      </c>
      <c r="F2131" s="20">
        <f t="shared" si="116"/>
        <v>5.3309676871167583E-2</v>
      </c>
      <c r="G2131">
        <v>344.03399658203119</v>
      </c>
      <c r="H2131">
        <v>18.340299606323239</v>
      </c>
      <c r="I2131" s="19">
        <f t="shared" si="117"/>
        <v>1319638.7334885446</v>
      </c>
      <c r="K2131" s="70">
        <f t="shared" si="114"/>
        <v>-1</v>
      </c>
      <c r="L2131" s="3">
        <f>IF(AND(O2131&gt;0,O2131&lt;366),+'PL2'!$N$3+1,IF(AND(O2131&gt;365,O2131&lt;731),+'PL2'!$O$3+1,IF(AND(O2131&gt;730,O2131&lt;1096),+'PL2'!$P$3+1,IF(AND(O2131&gt;1095,O2131&lt;1461),+'PL2'!$Q$3+1,IF(AND(O2131&gt;1460,O2131&lt;3000),+'PL2'!$R$3+1,0)))))</f>
        <v>0</v>
      </c>
      <c r="M2131" s="3">
        <f>IF(AND(O2131&gt;0,O2131&lt;366),+'PL2'!$N$2+1,IF(AND(O2131&gt;365,O2131&lt;731),+'PL2'!$O$2+1,IF(AND(O2131&gt;730,O2131&lt;1096),+'PL2'!$P$2+1,IF(AND(O2131&gt;1095,O2131&lt;1461),+'PL2'!$Q$2+1,IF(AND(O2131&gt;1460,O2131&lt;1826),+'PL2'!$R$2+1,IF(AND(O2131&gt;1825,O2131&lt;2190),+'PL2'!$S$2+1,0))))))</f>
        <v>0</v>
      </c>
      <c r="N2131" s="70">
        <f t="shared" si="115"/>
        <v>-1</v>
      </c>
      <c r="O2131" s="19" t="str">
        <f>IF(A2131&gt;'PL2'!$C$2+553,IF(A2131='PL2'!$C$2+554,1,O2130+1), "")</f>
        <v/>
      </c>
    </row>
    <row r="2132" spans="1:15" x14ac:dyDescent="0.55000000000000004">
      <c r="A2132">
        <v>2130</v>
      </c>
      <c r="B2132" s="2">
        <v>41952</v>
      </c>
      <c r="C2132">
        <v>3.9500000476837158</v>
      </c>
      <c r="D2132">
        <v>273651</v>
      </c>
      <c r="E2132">
        <v>3765.050048828125</v>
      </c>
      <c r="F2132" s="20">
        <f t="shared" si="116"/>
        <v>5.4346404260911418E-2</v>
      </c>
      <c r="G2132">
        <v>363.30599975585938</v>
      </c>
      <c r="H2132">
        <v>19.744400024414059</v>
      </c>
      <c r="I2132" s="19">
        <f t="shared" si="117"/>
        <v>1367865.2721203491</v>
      </c>
      <c r="K2132" s="70">
        <f t="shared" si="114"/>
        <v>-1</v>
      </c>
      <c r="L2132" s="3">
        <f>IF(AND(O2132&gt;0,O2132&lt;366),+'PL2'!$N$3+1,IF(AND(O2132&gt;365,O2132&lt;731),+'PL2'!$O$3+1,IF(AND(O2132&gt;730,O2132&lt;1096),+'PL2'!$P$3+1,IF(AND(O2132&gt;1095,O2132&lt;1461),+'PL2'!$Q$3+1,IF(AND(O2132&gt;1460,O2132&lt;3000),+'PL2'!$R$3+1,0)))))</f>
        <v>0</v>
      </c>
      <c r="M2132" s="3">
        <f>IF(AND(O2132&gt;0,O2132&lt;366),+'PL2'!$N$2+1,IF(AND(O2132&gt;365,O2132&lt;731),+'PL2'!$O$2+1,IF(AND(O2132&gt;730,O2132&lt;1096),+'PL2'!$P$2+1,IF(AND(O2132&gt;1095,O2132&lt;1461),+'PL2'!$Q$2+1,IF(AND(O2132&gt;1460,O2132&lt;1826),+'PL2'!$R$2+1,IF(AND(O2132&gt;1825,O2132&lt;2190),+'PL2'!$S$2+1,0))))))</f>
        <v>0</v>
      </c>
      <c r="N2132" s="70">
        <f t="shared" si="115"/>
        <v>-1</v>
      </c>
      <c r="O2132" s="19" t="str">
        <f>IF(A2132&gt;'PL2'!$C$2+553,IF(A2132='PL2'!$C$2+554,1,O2131+1), "")</f>
        <v/>
      </c>
    </row>
    <row r="2133" spans="1:15" x14ac:dyDescent="0.55000000000000004">
      <c r="A2133">
        <v>2131</v>
      </c>
      <c r="B2133" s="2">
        <v>41953</v>
      </c>
      <c r="C2133">
        <v>3.9600000381469731</v>
      </c>
      <c r="D2133">
        <v>273651</v>
      </c>
      <c r="E2133">
        <v>3688.419921875</v>
      </c>
      <c r="F2133" s="20">
        <f t="shared" si="116"/>
        <v>5.337507639777328E-2</v>
      </c>
      <c r="G2133">
        <v>365.29000854492188</v>
      </c>
      <c r="H2133">
        <v>19.49740028381348</v>
      </c>
      <c r="I2133" s="19">
        <f t="shared" si="117"/>
        <v>1347342.9447789788</v>
      </c>
      <c r="K2133" s="70">
        <f t="shared" si="114"/>
        <v>-1</v>
      </c>
      <c r="L2133" s="3">
        <f>IF(AND(O2133&gt;0,O2133&lt;366),+'PL2'!$N$3+1,IF(AND(O2133&gt;365,O2133&lt;731),+'PL2'!$O$3+1,IF(AND(O2133&gt;730,O2133&lt;1096),+'PL2'!$P$3+1,IF(AND(O2133&gt;1095,O2133&lt;1461),+'PL2'!$Q$3+1,IF(AND(O2133&gt;1460,O2133&lt;3000),+'PL2'!$R$3+1,0)))))</f>
        <v>0</v>
      </c>
      <c r="M2133" s="3">
        <f>IF(AND(O2133&gt;0,O2133&lt;366),+'PL2'!$N$2+1,IF(AND(O2133&gt;365,O2133&lt;731),+'PL2'!$O$2+1,IF(AND(O2133&gt;730,O2133&lt;1096),+'PL2'!$P$2+1,IF(AND(O2133&gt;1095,O2133&lt;1461),+'PL2'!$Q$2+1,IF(AND(O2133&gt;1460,O2133&lt;1826),+'PL2'!$R$2+1,IF(AND(O2133&gt;1825,O2133&lt;2190),+'PL2'!$S$2+1,0))))))</f>
        <v>0</v>
      </c>
      <c r="N2133" s="70">
        <f t="shared" si="115"/>
        <v>-1</v>
      </c>
      <c r="O2133" s="19" t="str">
        <f>IF(A2133&gt;'PL2'!$C$2+553,IF(A2133='PL2'!$C$2+554,1,O2132+1), "")</f>
        <v/>
      </c>
    </row>
    <row r="2134" spans="1:15" x14ac:dyDescent="0.55000000000000004">
      <c r="A2134">
        <v>2132</v>
      </c>
      <c r="B2134" s="2">
        <v>41954</v>
      </c>
      <c r="C2134">
        <v>3.970000028610229</v>
      </c>
      <c r="D2134">
        <v>277588</v>
      </c>
      <c r="E2134">
        <v>3238.3701171875</v>
      </c>
      <c r="F2134" s="20">
        <f t="shared" si="116"/>
        <v>4.6314428065640033E-2</v>
      </c>
      <c r="G2134">
        <v>366.99301147460938</v>
      </c>
      <c r="H2134">
        <v>16.997100830078121</v>
      </c>
      <c r="I2134" s="19">
        <f t="shared" si="117"/>
        <v>1188459.2015760243</v>
      </c>
      <c r="K2134" s="70">
        <f t="shared" si="114"/>
        <v>-1</v>
      </c>
      <c r="L2134" s="3">
        <f>IF(AND(O2134&gt;0,O2134&lt;366),+'PL2'!$N$3+1,IF(AND(O2134&gt;365,O2134&lt;731),+'PL2'!$O$3+1,IF(AND(O2134&gt;730,O2134&lt;1096),+'PL2'!$P$3+1,IF(AND(O2134&gt;1095,O2134&lt;1461),+'PL2'!$Q$3+1,IF(AND(O2134&gt;1460,O2134&lt;3000),+'PL2'!$R$3+1,0)))))</f>
        <v>0</v>
      </c>
      <c r="M2134" s="3">
        <f>IF(AND(O2134&gt;0,O2134&lt;366),+'PL2'!$N$2+1,IF(AND(O2134&gt;365,O2134&lt;731),+'PL2'!$O$2+1,IF(AND(O2134&gt;730,O2134&lt;1096),+'PL2'!$P$2+1,IF(AND(O2134&gt;1095,O2134&lt;1461),+'PL2'!$Q$2+1,IF(AND(O2134&gt;1460,O2134&lt;1826),+'PL2'!$R$2+1,IF(AND(O2134&gt;1825,O2134&lt;2190),+'PL2'!$S$2+1,0))))))</f>
        <v>0</v>
      </c>
      <c r="N2134" s="70">
        <f t="shared" si="115"/>
        <v>-1</v>
      </c>
      <c r="O2134" s="19" t="str">
        <f>IF(A2134&gt;'PL2'!$C$2+553,IF(A2134='PL2'!$C$2+554,1,O2133+1), "")</f>
        <v/>
      </c>
    </row>
    <row r="2135" spans="1:15" x14ac:dyDescent="0.55000000000000004">
      <c r="A2135">
        <v>2133</v>
      </c>
      <c r="B2135" s="2">
        <v>41955</v>
      </c>
      <c r="C2135">
        <v>3.9800000190734859</v>
      </c>
      <c r="D2135">
        <v>277588</v>
      </c>
      <c r="E2135">
        <v>3690.1201171875</v>
      </c>
      <c r="F2135" s="20">
        <f t="shared" si="116"/>
        <v>5.2908188166598348E-2</v>
      </c>
      <c r="G2135">
        <v>427.239990234375</v>
      </c>
      <c r="H2135">
        <v>22.604499816894531</v>
      </c>
      <c r="I2135" s="19">
        <f t="shared" si="117"/>
        <v>1576566.8828308582</v>
      </c>
      <c r="K2135" s="70">
        <f t="shared" si="114"/>
        <v>-1</v>
      </c>
      <c r="L2135" s="3">
        <f>IF(AND(O2135&gt;0,O2135&lt;366),+'PL2'!$N$3+1,IF(AND(O2135&gt;365,O2135&lt;731),+'PL2'!$O$3+1,IF(AND(O2135&gt;730,O2135&lt;1096),+'PL2'!$P$3+1,IF(AND(O2135&gt;1095,O2135&lt;1461),+'PL2'!$Q$3+1,IF(AND(O2135&gt;1460,O2135&lt;3000),+'PL2'!$R$3+1,0)))))</f>
        <v>0</v>
      </c>
      <c r="M2135" s="3">
        <f>IF(AND(O2135&gt;0,O2135&lt;366),+'PL2'!$N$2+1,IF(AND(O2135&gt;365,O2135&lt;731),+'PL2'!$O$2+1,IF(AND(O2135&gt;730,O2135&lt;1096),+'PL2'!$P$2+1,IF(AND(O2135&gt;1095,O2135&lt;1461),+'PL2'!$Q$2+1,IF(AND(O2135&gt;1460,O2135&lt;1826),+'PL2'!$R$2+1,IF(AND(O2135&gt;1825,O2135&lt;2190),+'PL2'!$S$2+1,0))))))</f>
        <v>0</v>
      </c>
      <c r="N2135" s="70">
        <f t="shared" si="115"/>
        <v>-1</v>
      </c>
      <c r="O2135" s="19" t="str">
        <f>IF(A2135&gt;'PL2'!$C$2+553,IF(A2135='PL2'!$C$2+554,1,O2134+1), "")</f>
        <v/>
      </c>
    </row>
    <row r="2136" spans="1:15" x14ac:dyDescent="0.55000000000000004">
      <c r="A2136">
        <v>2134</v>
      </c>
      <c r="B2136" s="2">
        <v>41956</v>
      </c>
      <c r="C2136">
        <v>3.9900000095367432</v>
      </c>
      <c r="D2136">
        <v>287432</v>
      </c>
      <c r="E2136">
        <v>3639.389892578125</v>
      </c>
      <c r="F2136" s="20">
        <f t="shared" si="116"/>
        <v>5.0520351617407401E-2</v>
      </c>
      <c r="G2136">
        <v>417.15301513671881</v>
      </c>
      <c r="H2136">
        <v>21.074699401855469</v>
      </c>
      <c r="I2136" s="19">
        <f t="shared" si="117"/>
        <v>1518182.466947064</v>
      </c>
      <c r="K2136" s="70">
        <f t="shared" si="114"/>
        <v>-1</v>
      </c>
      <c r="L2136" s="3">
        <f>IF(AND(O2136&gt;0,O2136&lt;366),+'PL2'!$N$3+1,IF(AND(O2136&gt;365,O2136&lt;731),+'PL2'!$O$3+1,IF(AND(O2136&gt;730,O2136&lt;1096),+'PL2'!$P$3+1,IF(AND(O2136&gt;1095,O2136&lt;1461),+'PL2'!$Q$3+1,IF(AND(O2136&gt;1460,O2136&lt;3000),+'PL2'!$R$3+1,0)))))</f>
        <v>0</v>
      </c>
      <c r="M2136" s="3">
        <f>IF(AND(O2136&gt;0,O2136&lt;366),+'PL2'!$N$2+1,IF(AND(O2136&gt;365,O2136&lt;731),+'PL2'!$O$2+1,IF(AND(O2136&gt;730,O2136&lt;1096),+'PL2'!$P$2+1,IF(AND(O2136&gt;1095,O2136&lt;1461),+'PL2'!$Q$2+1,IF(AND(O2136&gt;1460,O2136&lt;1826),+'PL2'!$R$2+1,IF(AND(O2136&gt;1825,O2136&lt;2190),+'PL2'!$S$2+1,0))))))</f>
        <v>0</v>
      </c>
      <c r="N2136" s="70">
        <f t="shared" si="115"/>
        <v>-1</v>
      </c>
      <c r="O2136" s="19" t="str">
        <f>IF(A2136&gt;'PL2'!$C$2+553,IF(A2136='PL2'!$C$2+554,1,O2135+1), "")</f>
        <v/>
      </c>
    </row>
    <row r="2137" spans="1:15" x14ac:dyDescent="0.55000000000000004">
      <c r="A2137">
        <v>2135</v>
      </c>
      <c r="B2137" s="2">
        <v>41957</v>
      </c>
      <c r="C2137">
        <v>4</v>
      </c>
      <c r="D2137">
        <v>287432</v>
      </c>
      <c r="E2137">
        <v>3863.14990234375</v>
      </c>
      <c r="F2137" s="20">
        <f t="shared" si="116"/>
        <v>5.376088817311573E-2</v>
      </c>
      <c r="G2137">
        <v>398.427001953125</v>
      </c>
      <c r="H2137">
        <v>21.4197998046875</v>
      </c>
      <c r="I2137" s="19">
        <f t="shared" si="117"/>
        <v>1539183.2336863279</v>
      </c>
      <c r="K2137" s="70">
        <f t="shared" si="114"/>
        <v>-1</v>
      </c>
      <c r="L2137" s="3">
        <f>IF(AND(O2137&gt;0,O2137&lt;366),+'PL2'!$N$3+1,IF(AND(O2137&gt;365,O2137&lt;731),+'PL2'!$O$3+1,IF(AND(O2137&gt;730,O2137&lt;1096),+'PL2'!$P$3+1,IF(AND(O2137&gt;1095,O2137&lt;1461),+'PL2'!$Q$3+1,IF(AND(O2137&gt;1460,O2137&lt;3000),+'PL2'!$R$3+1,0)))))</f>
        <v>0</v>
      </c>
      <c r="M2137" s="3">
        <f>IF(AND(O2137&gt;0,O2137&lt;366),+'PL2'!$N$2+1,IF(AND(O2137&gt;365,O2137&lt;731),+'PL2'!$O$2+1,IF(AND(O2137&gt;730,O2137&lt;1096),+'PL2'!$P$2+1,IF(AND(O2137&gt;1095,O2137&lt;1461),+'PL2'!$Q$2+1,IF(AND(O2137&gt;1460,O2137&lt;1826),+'PL2'!$R$2+1,IF(AND(O2137&gt;1825,O2137&lt;2190),+'PL2'!$S$2+1,0))))))</f>
        <v>0</v>
      </c>
      <c r="N2137" s="70">
        <f t="shared" si="115"/>
        <v>-1</v>
      </c>
      <c r="O2137" s="19" t="str">
        <f>IF(A2137&gt;'PL2'!$C$2+553,IF(A2137='PL2'!$C$2+554,1,O2136+1), "")</f>
        <v/>
      </c>
    </row>
    <row r="2138" spans="1:15" x14ac:dyDescent="0.55000000000000004">
      <c r="A2138">
        <v>2136</v>
      </c>
      <c r="B2138" s="2">
        <v>41958</v>
      </c>
      <c r="C2138">
        <v>4.0999999046325684</v>
      </c>
      <c r="D2138">
        <v>295306</v>
      </c>
      <c r="E2138">
        <v>3511.199951171875</v>
      </c>
      <c r="F2138" s="20">
        <f t="shared" si="116"/>
        <v>4.874916007446705E-2</v>
      </c>
      <c r="G2138">
        <v>375.12899780273438</v>
      </c>
      <c r="H2138">
        <v>18.287200927734379</v>
      </c>
      <c r="I2138" s="19">
        <f t="shared" si="117"/>
        <v>1317152.9187681153</v>
      </c>
      <c r="K2138" s="70">
        <f t="shared" si="114"/>
        <v>-1</v>
      </c>
      <c r="L2138" s="3">
        <f>IF(AND(O2138&gt;0,O2138&lt;366),+'PL2'!$N$3+1,IF(AND(O2138&gt;365,O2138&lt;731),+'PL2'!$O$3+1,IF(AND(O2138&gt;730,O2138&lt;1096),+'PL2'!$P$3+1,IF(AND(O2138&gt;1095,O2138&lt;1461),+'PL2'!$Q$3+1,IF(AND(O2138&gt;1460,O2138&lt;3000),+'PL2'!$R$3+1,0)))))</f>
        <v>0</v>
      </c>
      <c r="M2138" s="3">
        <f>IF(AND(O2138&gt;0,O2138&lt;366),+'PL2'!$N$2+1,IF(AND(O2138&gt;365,O2138&lt;731),+'PL2'!$O$2+1,IF(AND(O2138&gt;730,O2138&lt;1096),+'PL2'!$P$2+1,IF(AND(O2138&gt;1095,O2138&lt;1461),+'PL2'!$Q$2+1,IF(AND(O2138&gt;1460,O2138&lt;1826),+'PL2'!$R$2+1,IF(AND(O2138&gt;1825,O2138&lt;2190),+'PL2'!$S$2+1,0))))))</f>
        <v>0</v>
      </c>
      <c r="N2138" s="70">
        <f t="shared" si="115"/>
        <v>-1</v>
      </c>
      <c r="O2138" s="19" t="str">
        <f>IF(A2138&gt;'PL2'!$C$2+553,IF(A2138='PL2'!$C$2+554,1,O2137+1), "")</f>
        <v/>
      </c>
    </row>
    <row r="2139" spans="1:15" x14ac:dyDescent="0.55000000000000004">
      <c r="A2139">
        <v>2137</v>
      </c>
      <c r="B2139" s="2">
        <v>41959</v>
      </c>
      <c r="C2139">
        <v>4.1999998092651367</v>
      </c>
      <c r="D2139">
        <v>295306</v>
      </c>
      <c r="E2139">
        <v>3761.610107421875</v>
      </c>
      <c r="F2139" s="20">
        <f t="shared" si="116"/>
        <v>5.3499629989575845E-2</v>
      </c>
      <c r="G2139">
        <v>388.55398559570313</v>
      </c>
      <c r="H2139">
        <v>20.78750038146973</v>
      </c>
      <c r="I2139" s="19">
        <f t="shared" si="117"/>
        <v>1461588.5994958505</v>
      </c>
      <c r="K2139" s="70">
        <f t="shared" si="114"/>
        <v>-1</v>
      </c>
      <c r="L2139" s="3">
        <f>IF(AND(O2139&gt;0,O2139&lt;366),+'PL2'!$N$3+1,IF(AND(O2139&gt;365,O2139&lt;731),+'PL2'!$O$3+1,IF(AND(O2139&gt;730,O2139&lt;1096),+'PL2'!$P$3+1,IF(AND(O2139&gt;1095,O2139&lt;1461),+'PL2'!$Q$3+1,IF(AND(O2139&gt;1460,O2139&lt;3000),+'PL2'!$R$3+1,0)))))</f>
        <v>0</v>
      </c>
      <c r="M2139" s="3">
        <f>IF(AND(O2139&gt;0,O2139&lt;366),+'PL2'!$N$2+1,IF(AND(O2139&gt;365,O2139&lt;731),+'PL2'!$O$2+1,IF(AND(O2139&gt;730,O2139&lt;1096),+'PL2'!$P$2+1,IF(AND(O2139&gt;1095,O2139&lt;1461),+'PL2'!$Q$2+1,IF(AND(O2139&gt;1460,O2139&lt;1826),+'PL2'!$R$2+1,IF(AND(O2139&gt;1825,O2139&lt;2190),+'PL2'!$S$2+1,0))))))</f>
        <v>0</v>
      </c>
      <c r="N2139" s="70">
        <f t="shared" si="115"/>
        <v>-1</v>
      </c>
      <c r="O2139" s="19" t="str">
        <f>IF(A2139&gt;'PL2'!$C$2+553,IF(A2139='PL2'!$C$2+554,1,O2138+1), "")</f>
        <v/>
      </c>
    </row>
    <row r="2140" spans="1:15" x14ac:dyDescent="0.55000000000000004">
      <c r="A2140">
        <v>2138</v>
      </c>
      <c r="B2140" s="2">
        <v>41960</v>
      </c>
      <c r="C2140">
        <v>4.3000001907348633</v>
      </c>
      <c r="D2140">
        <v>299244</v>
      </c>
      <c r="E2140">
        <v>3615.10009765625</v>
      </c>
      <c r="F2140" s="20">
        <f t="shared" si="116"/>
        <v>5.1947344339226507E-2</v>
      </c>
      <c r="G2140">
        <v>385.8590087890625</v>
      </c>
      <c r="H2140">
        <v>20.0443000793457</v>
      </c>
      <c r="I2140" s="19">
        <f t="shared" si="117"/>
        <v>1394918.9403548837</v>
      </c>
      <c r="K2140" s="70">
        <f t="shared" si="114"/>
        <v>-1</v>
      </c>
      <c r="L2140" s="3">
        <f>IF(AND(O2140&gt;0,O2140&lt;366),+'PL2'!$N$3+1,IF(AND(O2140&gt;365,O2140&lt;731),+'PL2'!$O$3+1,IF(AND(O2140&gt;730,O2140&lt;1096),+'PL2'!$P$3+1,IF(AND(O2140&gt;1095,O2140&lt;1461),+'PL2'!$Q$3+1,IF(AND(O2140&gt;1460,O2140&lt;3000),+'PL2'!$R$3+1,0)))))</f>
        <v>0</v>
      </c>
      <c r="M2140" s="3">
        <f>IF(AND(O2140&gt;0,O2140&lt;366),+'PL2'!$N$2+1,IF(AND(O2140&gt;365,O2140&lt;731),+'PL2'!$O$2+1,IF(AND(O2140&gt;730,O2140&lt;1096),+'PL2'!$P$2+1,IF(AND(O2140&gt;1095,O2140&lt;1461),+'PL2'!$Q$2+1,IF(AND(O2140&gt;1460,O2140&lt;1826),+'PL2'!$R$2+1,IF(AND(O2140&gt;1825,O2140&lt;2190),+'PL2'!$S$2+1,0))))))</f>
        <v>0</v>
      </c>
      <c r="N2140" s="70">
        <f t="shared" si="115"/>
        <v>-1</v>
      </c>
      <c r="O2140" s="19" t="str">
        <f>IF(A2140&gt;'PL2'!$C$2+553,IF(A2140='PL2'!$C$2+554,1,O2139+1), "")</f>
        <v/>
      </c>
    </row>
    <row r="2141" spans="1:15" x14ac:dyDescent="0.55000000000000004">
      <c r="A2141">
        <v>2139</v>
      </c>
      <c r="B2141" s="2">
        <v>41961</v>
      </c>
      <c r="C2141">
        <v>4.4000000953674316</v>
      </c>
      <c r="D2141">
        <v>299244</v>
      </c>
      <c r="E2141">
        <v>3863.070068359375</v>
      </c>
      <c r="F2141" s="20">
        <f t="shared" si="116"/>
        <v>5.6801502015720685E-2</v>
      </c>
      <c r="G2141">
        <v>372.37701416015619</v>
      </c>
      <c r="H2141">
        <v>21.1515998840332</v>
      </c>
      <c r="I2141" s="19">
        <f t="shared" si="117"/>
        <v>1438518.4975471345</v>
      </c>
      <c r="K2141" s="70">
        <f t="shared" si="114"/>
        <v>-1</v>
      </c>
      <c r="L2141" s="3">
        <f>IF(AND(O2141&gt;0,O2141&lt;366),+'PL2'!$N$3+1,IF(AND(O2141&gt;365,O2141&lt;731),+'PL2'!$O$3+1,IF(AND(O2141&gt;730,O2141&lt;1096),+'PL2'!$P$3+1,IF(AND(O2141&gt;1095,O2141&lt;1461),+'PL2'!$Q$3+1,IF(AND(O2141&gt;1460,O2141&lt;3000),+'PL2'!$R$3+1,0)))))</f>
        <v>0</v>
      </c>
      <c r="M2141" s="3">
        <f>IF(AND(O2141&gt;0,O2141&lt;366),+'PL2'!$N$2+1,IF(AND(O2141&gt;365,O2141&lt;731),+'PL2'!$O$2+1,IF(AND(O2141&gt;730,O2141&lt;1096),+'PL2'!$P$2+1,IF(AND(O2141&gt;1095,O2141&lt;1461),+'PL2'!$Q$2+1,IF(AND(O2141&gt;1460,O2141&lt;1826),+'PL2'!$R$2+1,IF(AND(O2141&gt;1825,O2141&lt;2190),+'PL2'!$S$2+1,0))))))</f>
        <v>0</v>
      </c>
      <c r="N2141" s="70">
        <f t="shared" si="115"/>
        <v>-1</v>
      </c>
      <c r="O2141" s="19" t="str">
        <f>IF(A2141&gt;'PL2'!$C$2+553,IF(A2141='PL2'!$C$2+554,1,O2140+1), "")</f>
        <v/>
      </c>
    </row>
    <row r="2142" spans="1:15" x14ac:dyDescent="0.55000000000000004">
      <c r="A2142">
        <v>2140</v>
      </c>
      <c r="B2142" s="2">
        <v>41962</v>
      </c>
      <c r="C2142">
        <v>4.5</v>
      </c>
      <c r="D2142">
        <v>274456</v>
      </c>
      <c r="E2142">
        <v>3538.159912109375</v>
      </c>
      <c r="F2142" s="20">
        <f t="shared" si="116"/>
        <v>5.80119203241765E-2</v>
      </c>
      <c r="G2142">
        <v>377.23699951171881</v>
      </c>
      <c r="H2142">
        <v>21.884199142456051</v>
      </c>
      <c r="I2142" s="19">
        <f t="shared" si="117"/>
        <v>1334724.8290367874</v>
      </c>
      <c r="K2142" s="70">
        <f t="shared" si="114"/>
        <v>-1</v>
      </c>
      <c r="L2142" s="3">
        <f>IF(AND(O2142&gt;0,O2142&lt;366),+'PL2'!$N$3+1,IF(AND(O2142&gt;365,O2142&lt;731),+'PL2'!$O$3+1,IF(AND(O2142&gt;730,O2142&lt;1096),+'PL2'!$P$3+1,IF(AND(O2142&gt;1095,O2142&lt;1461),+'PL2'!$Q$3+1,IF(AND(O2142&gt;1460,O2142&lt;3000),+'PL2'!$R$3+1,0)))))</f>
        <v>0</v>
      </c>
      <c r="M2142" s="3">
        <f>IF(AND(O2142&gt;0,O2142&lt;366),+'PL2'!$N$2+1,IF(AND(O2142&gt;365,O2142&lt;731),+'PL2'!$O$2+1,IF(AND(O2142&gt;730,O2142&lt;1096),+'PL2'!$P$2+1,IF(AND(O2142&gt;1095,O2142&lt;1461),+'PL2'!$Q$2+1,IF(AND(O2142&gt;1460,O2142&lt;1826),+'PL2'!$R$2+1,IF(AND(O2142&gt;1825,O2142&lt;2190),+'PL2'!$S$2+1,0))))))</f>
        <v>0</v>
      </c>
      <c r="N2142" s="70">
        <f t="shared" si="115"/>
        <v>-1</v>
      </c>
      <c r="O2142" s="19" t="str">
        <f>IF(A2142&gt;'PL2'!$C$2+553,IF(A2142='PL2'!$C$2+554,1,O2141+1), "")</f>
        <v/>
      </c>
    </row>
    <row r="2143" spans="1:15" x14ac:dyDescent="0.55000000000000004">
      <c r="A2143">
        <v>2141</v>
      </c>
      <c r="B2143" s="2">
        <v>41963</v>
      </c>
      <c r="C2143">
        <v>4.5999999046325684</v>
      </c>
      <c r="D2143">
        <v>274456</v>
      </c>
      <c r="E2143">
        <v>3463.280029296875</v>
      </c>
      <c r="F2143" s="20">
        <f t="shared" si="116"/>
        <v>5.8046054028629369E-2</v>
      </c>
      <c r="G2143">
        <v>356.13900756835938</v>
      </c>
      <c r="H2143">
        <v>20.672500610351559</v>
      </c>
      <c r="I2143" s="19">
        <f t="shared" si="117"/>
        <v>1233409.1125651076</v>
      </c>
      <c r="K2143" s="70">
        <f t="shared" si="114"/>
        <v>-1</v>
      </c>
      <c r="L2143" s="3">
        <f>IF(AND(O2143&gt;0,O2143&lt;366),+'PL2'!$N$3+1,IF(AND(O2143&gt;365,O2143&lt;731),+'PL2'!$O$3+1,IF(AND(O2143&gt;730,O2143&lt;1096),+'PL2'!$P$3+1,IF(AND(O2143&gt;1095,O2143&lt;1461),+'PL2'!$Q$3+1,IF(AND(O2143&gt;1460,O2143&lt;3000),+'PL2'!$R$3+1,0)))))</f>
        <v>0</v>
      </c>
      <c r="M2143" s="3">
        <f>IF(AND(O2143&gt;0,O2143&lt;366),+'PL2'!$N$2+1,IF(AND(O2143&gt;365,O2143&lt;731),+'PL2'!$O$2+1,IF(AND(O2143&gt;730,O2143&lt;1096),+'PL2'!$P$2+1,IF(AND(O2143&gt;1095,O2143&lt;1461),+'PL2'!$Q$2+1,IF(AND(O2143&gt;1460,O2143&lt;1826),+'PL2'!$R$2+1,IF(AND(O2143&gt;1825,O2143&lt;2190),+'PL2'!$S$2+1,0))))))</f>
        <v>0</v>
      </c>
      <c r="N2143" s="70">
        <f t="shared" si="115"/>
        <v>-1</v>
      </c>
      <c r="O2143" s="19" t="str">
        <f>IF(A2143&gt;'PL2'!$C$2+553,IF(A2143='PL2'!$C$2+554,1,O2142+1), "")</f>
        <v/>
      </c>
    </row>
    <row r="2144" spans="1:15" x14ac:dyDescent="0.55000000000000004">
      <c r="A2144">
        <v>2142</v>
      </c>
      <c r="B2144" s="2">
        <v>41964</v>
      </c>
      <c r="C2144">
        <v>4.6999998092651367</v>
      </c>
      <c r="D2144">
        <v>248412</v>
      </c>
      <c r="E2144">
        <v>3187.72998046875</v>
      </c>
      <c r="F2144" s="20">
        <f t="shared" si="116"/>
        <v>6.0312425728998129E-2</v>
      </c>
      <c r="G2144">
        <v>348.86199951171881</v>
      </c>
      <c r="H2144">
        <v>21.040700912475589</v>
      </c>
      <c r="I2144" s="19">
        <f t="shared" si="117"/>
        <v>1112077.8548897805</v>
      </c>
      <c r="K2144" s="70">
        <f t="shared" si="114"/>
        <v>-1</v>
      </c>
      <c r="L2144" s="3">
        <f>IF(AND(O2144&gt;0,O2144&lt;366),+'PL2'!$N$3+1,IF(AND(O2144&gt;365,O2144&lt;731),+'PL2'!$O$3+1,IF(AND(O2144&gt;730,O2144&lt;1096),+'PL2'!$P$3+1,IF(AND(O2144&gt;1095,O2144&lt;1461),+'PL2'!$Q$3+1,IF(AND(O2144&gt;1460,O2144&lt;3000),+'PL2'!$R$3+1,0)))))</f>
        <v>0</v>
      </c>
      <c r="M2144" s="3">
        <f>IF(AND(O2144&gt;0,O2144&lt;366),+'PL2'!$N$2+1,IF(AND(O2144&gt;365,O2144&lt;731),+'PL2'!$O$2+1,IF(AND(O2144&gt;730,O2144&lt;1096),+'PL2'!$P$2+1,IF(AND(O2144&gt;1095,O2144&lt;1461),+'PL2'!$Q$2+1,IF(AND(O2144&gt;1460,O2144&lt;1826),+'PL2'!$R$2+1,IF(AND(O2144&gt;1825,O2144&lt;2190),+'PL2'!$S$2+1,0))))))</f>
        <v>0</v>
      </c>
      <c r="N2144" s="70">
        <f t="shared" si="115"/>
        <v>-1</v>
      </c>
      <c r="O2144" s="19" t="str">
        <f>IF(A2144&gt;'PL2'!$C$2+553,IF(A2144='PL2'!$C$2+554,1,O2143+1), "")</f>
        <v/>
      </c>
    </row>
    <row r="2145" spans="1:15" x14ac:dyDescent="0.55000000000000004">
      <c r="A2145">
        <v>2143</v>
      </c>
      <c r="B2145" s="2">
        <v>41965</v>
      </c>
      <c r="C2145">
        <v>4.8000001907348633</v>
      </c>
      <c r="D2145">
        <v>248412</v>
      </c>
      <c r="E2145">
        <v>3861.010009765625</v>
      </c>
      <c r="F2145" s="20">
        <f t="shared" si="116"/>
        <v>7.4605287922098043E-2</v>
      </c>
      <c r="G2145">
        <v>352.0419921875</v>
      </c>
      <c r="H2145">
        <v>26.264200210571289</v>
      </c>
      <c r="I2145" s="19">
        <f t="shared" si="117"/>
        <v>1359237.6556937695</v>
      </c>
      <c r="K2145" s="70">
        <f t="shared" si="114"/>
        <v>-1</v>
      </c>
      <c r="L2145" s="3">
        <f>IF(AND(O2145&gt;0,O2145&lt;366),+'PL2'!$N$3+1,IF(AND(O2145&gt;365,O2145&lt;731),+'PL2'!$O$3+1,IF(AND(O2145&gt;730,O2145&lt;1096),+'PL2'!$P$3+1,IF(AND(O2145&gt;1095,O2145&lt;1461),+'PL2'!$Q$3+1,IF(AND(O2145&gt;1460,O2145&lt;3000),+'PL2'!$R$3+1,0)))))</f>
        <v>0</v>
      </c>
      <c r="M2145" s="3">
        <f>IF(AND(O2145&gt;0,O2145&lt;366),+'PL2'!$N$2+1,IF(AND(O2145&gt;365,O2145&lt;731),+'PL2'!$O$2+1,IF(AND(O2145&gt;730,O2145&lt;1096),+'PL2'!$P$2+1,IF(AND(O2145&gt;1095,O2145&lt;1461),+'PL2'!$Q$2+1,IF(AND(O2145&gt;1460,O2145&lt;1826),+'PL2'!$R$2+1,IF(AND(O2145&gt;1825,O2145&lt;2190),+'PL2'!$S$2+1,0))))))</f>
        <v>0</v>
      </c>
      <c r="N2145" s="70">
        <f t="shared" si="115"/>
        <v>-1</v>
      </c>
      <c r="O2145" s="19" t="str">
        <f>IF(A2145&gt;'PL2'!$C$2+553,IF(A2145='PL2'!$C$2+554,1,O2144+1), "")</f>
        <v/>
      </c>
    </row>
    <row r="2146" spans="1:15" x14ac:dyDescent="0.55000000000000004">
      <c r="A2146">
        <v>2144</v>
      </c>
      <c r="B2146" s="2">
        <v>41966</v>
      </c>
      <c r="C2146">
        <v>4.9000000953674316</v>
      </c>
      <c r="D2146">
        <v>282469</v>
      </c>
      <c r="E2146">
        <v>3561.909912109375</v>
      </c>
      <c r="F2146" s="20">
        <f t="shared" si="116"/>
        <v>6.1788581787828534E-2</v>
      </c>
      <c r="G2146">
        <v>366.76901245117188</v>
      </c>
      <c r="H2146">
        <v>22.662099838256839</v>
      </c>
      <c r="I2146" s="19">
        <f t="shared" si="117"/>
        <v>1306398.1809043959</v>
      </c>
      <c r="K2146" s="70">
        <f t="shared" si="114"/>
        <v>-1</v>
      </c>
      <c r="L2146" s="3">
        <f>IF(AND(O2146&gt;0,O2146&lt;366),+'PL2'!$N$3+1,IF(AND(O2146&gt;365,O2146&lt;731),+'PL2'!$O$3+1,IF(AND(O2146&gt;730,O2146&lt;1096),+'PL2'!$P$3+1,IF(AND(O2146&gt;1095,O2146&lt;1461),+'PL2'!$Q$3+1,IF(AND(O2146&gt;1460,O2146&lt;3000),+'PL2'!$R$3+1,0)))))</f>
        <v>0</v>
      </c>
      <c r="M2146" s="3">
        <f>IF(AND(O2146&gt;0,O2146&lt;366),+'PL2'!$N$2+1,IF(AND(O2146&gt;365,O2146&lt;731),+'PL2'!$O$2+1,IF(AND(O2146&gt;730,O2146&lt;1096),+'PL2'!$P$2+1,IF(AND(O2146&gt;1095,O2146&lt;1461),+'PL2'!$Q$2+1,IF(AND(O2146&gt;1460,O2146&lt;1826),+'PL2'!$R$2+1,IF(AND(O2146&gt;1825,O2146&lt;2190),+'PL2'!$S$2+1,0))))))</f>
        <v>0</v>
      </c>
      <c r="N2146" s="70">
        <f t="shared" si="115"/>
        <v>-1</v>
      </c>
      <c r="O2146" s="19" t="str">
        <f>IF(A2146&gt;'PL2'!$C$2+553,IF(A2146='PL2'!$C$2+554,1,O2145+1), "")</f>
        <v/>
      </c>
    </row>
    <row r="2147" spans="1:15" x14ac:dyDescent="0.55000000000000004">
      <c r="A2147">
        <v>2145</v>
      </c>
      <c r="B2147" s="2">
        <v>41967</v>
      </c>
      <c r="C2147">
        <v>5</v>
      </c>
      <c r="D2147">
        <v>282469</v>
      </c>
      <c r="E2147">
        <v>3688.080078125</v>
      </c>
      <c r="F2147" s="20">
        <f t="shared" si="116"/>
        <v>6.5282917384297035E-2</v>
      </c>
      <c r="G2147">
        <v>375.23599243164063</v>
      </c>
      <c r="H2147">
        <v>24.496500015258789</v>
      </c>
      <c r="I2147" s="19">
        <f t="shared" si="117"/>
        <v>1383900.3882825971</v>
      </c>
      <c r="K2147" s="70">
        <f t="shared" si="114"/>
        <v>-1</v>
      </c>
      <c r="L2147" s="3">
        <f>IF(AND(O2147&gt;0,O2147&lt;366),+'PL2'!$N$3+1,IF(AND(O2147&gt;365,O2147&lt;731),+'PL2'!$O$3+1,IF(AND(O2147&gt;730,O2147&lt;1096),+'PL2'!$P$3+1,IF(AND(O2147&gt;1095,O2147&lt;1461),+'PL2'!$Q$3+1,IF(AND(O2147&gt;1460,O2147&lt;3000),+'PL2'!$R$3+1,0)))))</f>
        <v>0</v>
      </c>
      <c r="M2147" s="3">
        <f>IF(AND(O2147&gt;0,O2147&lt;366),+'PL2'!$N$2+1,IF(AND(O2147&gt;365,O2147&lt;731),+'PL2'!$O$2+1,IF(AND(O2147&gt;730,O2147&lt;1096),+'PL2'!$P$2+1,IF(AND(O2147&gt;1095,O2147&lt;1461),+'PL2'!$Q$2+1,IF(AND(O2147&gt;1460,O2147&lt;1826),+'PL2'!$R$2+1,IF(AND(O2147&gt;1825,O2147&lt;2190),+'PL2'!$S$2+1,0))))))</f>
        <v>0</v>
      </c>
      <c r="N2147" s="70">
        <f t="shared" si="115"/>
        <v>-1</v>
      </c>
      <c r="O2147" s="19" t="str">
        <f>IF(A2147&gt;'PL2'!$C$2+553,IF(A2147='PL2'!$C$2+554,1,O2146+1), "")</f>
        <v/>
      </c>
    </row>
    <row r="2148" spans="1:15" x14ac:dyDescent="0.55000000000000004">
      <c r="A2148">
        <v>2146</v>
      </c>
      <c r="B2148" s="2">
        <v>41968</v>
      </c>
      <c r="C2148">
        <v>5.0100002288818359</v>
      </c>
      <c r="D2148">
        <v>256426</v>
      </c>
      <c r="E2148">
        <v>3312.18994140625</v>
      </c>
      <c r="F2148" s="20">
        <f t="shared" si="116"/>
        <v>6.4712908849123826E-2</v>
      </c>
      <c r="G2148">
        <v>375.71701049804688</v>
      </c>
      <c r="H2148">
        <v>24.313699722290039</v>
      </c>
      <c r="I2148" s="19">
        <f t="shared" si="117"/>
        <v>1244446.1029868573</v>
      </c>
      <c r="K2148" s="70">
        <f t="shared" si="114"/>
        <v>-1</v>
      </c>
      <c r="L2148" s="3">
        <f>IF(AND(O2148&gt;0,O2148&lt;366),+'PL2'!$N$3+1,IF(AND(O2148&gt;365,O2148&lt;731),+'PL2'!$O$3+1,IF(AND(O2148&gt;730,O2148&lt;1096),+'PL2'!$P$3+1,IF(AND(O2148&gt;1095,O2148&lt;1461),+'PL2'!$Q$3+1,IF(AND(O2148&gt;1460,O2148&lt;3000),+'PL2'!$R$3+1,0)))))</f>
        <v>0</v>
      </c>
      <c r="M2148" s="3">
        <f>IF(AND(O2148&gt;0,O2148&lt;366),+'PL2'!$N$2+1,IF(AND(O2148&gt;365,O2148&lt;731),+'PL2'!$O$2+1,IF(AND(O2148&gt;730,O2148&lt;1096),+'PL2'!$P$2+1,IF(AND(O2148&gt;1095,O2148&lt;1461),+'PL2'!$Q$2+1,IF(AND(O2148&gt;1460,O2148&lt;1826),+'PL2'!$R$2+1,IF(AND(O2148&gt;1825,O2148&lt;2190),+'PL2'!$S$2+1,0))))))</f>
        <v>0</v>
      </c>
      <c r="N2148" s="70">
        <f t="shared" si="115"/>
        <v>-1</v>
      </c>
      <c r="O2148" s="19" t="str">
        <f>IF(A2148&gt;'PL2'!$C$2+553,IF(A2148='PL2'!$C$2+554,1,O2147+1), "")</f>
        <v/>
      </c>
    </row>
    <row r="2149" spans="1:15" x14ac:dyDescent="0.55000000000000004">
      <c r="A2149">
        <v>2147</v>
      </c>
      <c r="B2149" s="2">
        <v>41969</v>
      </c>
      <c r="C2149">
        <v>5.0199999809265137</v>
      </c>
      <c r="D2149">
        <v>256426</v>
      </c>
      <c r="E2149">
        <v>3437.159912109375</v>
      </c>
      <c r="F2149" s="20">
        <f t="shared" si="116"/>
        <v>6.7288584984480676E-2</v>
      </c>
      <c r="G2149">
        <v>368.510009765625</v>
      </c>
      <c r="H2149">
        <v>24.796499252319339</v>
      </c>
      <c r="I2149" s="19">
        <f t="shared" si="117"/>
        <v>1266627.8327774405</v>
      </c>
      <c r="K2149" s="70">
        <f t="shared" si="114"/>
        <v>-1</v>
      </c>
      <c r="L2149" s="3">
        <f>IF(AND(O2149&gt;0,O2149&lt;366),+'PL2'!$N$3+1,IF(AND(O2149&gt;365,O2149&lt;731),+'PL2'!$O$3+1,IF(AND(O2149&gt;730,O2149&lt;1096),+'PL2'!$P$3+1,IF(AND(O2149&gt;1095,O2149&lt;1461),+'PL2'!$Q$3+1,IF(AND(O2149&gt;1460,O2149&lt;3000),+'PL2'!$R$3+1,0)))))</f>
        <v>0</v>
      </c>
      <c r="M2149" s="3">
        <f>IF(AND(O2149&gt;0,O2149&lt;366),+'PL2'!$N$2+1,IF(AND(O2149&gt;365,O2149&lt;731),+'PL2'!$O$2+1,IF(AND(O2149&gt;730,O2149&lt;1096),+'PL2'!$P$2+1,IF(AND(O2149&gt;1095,O2149&lt;1461),+'PL2'!$Q$2+1,IF(AND(O2149&gt;1460,O2149&lt;1826),+'PL2'!$R$2+1,IF(AND(O2149&gt;1825,O2149&lt;2190),+'PL2'!$S$2+1,0))))))</f>
        <v>0</v>
      </c>
      <c r="N2149" s="70">
        <f t="shared" si="115"/>
        <v>-1</v>
      </c>
      <c r="O2149" s="19" t="str">
        <f>IF(A2149&gt;'PL2'!$C$2+553,IF(A2149='PL2'!$C$2+554,1,O2148+1), "")</f>
        <v/>
      </c>
    </row>
    <row r="2150" spans="1:15" x14ac:dyDescent="0.55000000000000004">
      <c r="A2150">
        <v>2148</v>
      </c>
      <c r="B2150" s="2">
        <v>41970</v>
      </c>
      <c r="C2150">
        <v>5.0300002098083496</v>
      </c>
      <c r="D2150">
        <v>262436</v>
      </c>
      <c r="E2150">
        <v>3536.989990234375</v>
      </c>
      <c r="F2150" s="20">
        <f t="shared" si="116"/>
        <v>6.7791996498075491E-2</v>
      </c>
      <c r="G2150">
        <v>369.14300537109381</v>
      </c>
      <c r="H2150">
        <v>25.024900436401371</v>
      </c>
      <c r="I2150" s="19">
        <f t="shared" si="117"/>
        <v>1305655.114962593</v>
      </c>
      <c r="K2150" s="70">
        <f t="shared" si="114"/>
        <v>-1</v>
      </c>
      <c r="L2150" s="3">
        <f>IF(AND(O2150&gt;0,O2150&lt;366),+'PL2'!$N$3+1,IF(AND(O2150&gt;365,O2150&lt;731),+'PL2'!$O$3+1,IF(AND(O2150&gt;730,O2150&lt;1096),+'PL2'!$P$3+1,IF(AND(O2150&gt;1095,O2150&lt;1461),+'PL2'!$Q$3+1,IF(AND(O2150&gt;1460,O2150&lt;3000),+'PL2'!$R$3+1,0)))))</f>
        <v>0</v>
      </c>
      <c r="M2150" s="3">
        <f>IF(AND(O2150&gt;0,O2150&lt;366),+'PL2'!$N$2+1,IF(AND(O2150&gt;365,O2150&lt;731),+'PL2'!$O$2+1,IF(AND(O2150&gt;730,O2150&lt;1096),+'PL2'!$P$2+1,IF(AND(O2150&gt;1095,O2150&lt;1461),+'PL2'!$Q$2+1,IF(AND(O2150&gt;1460,O2150&lt;1826),+'PL2'!$R$2+1,IF(AND(O2150&gt;1825,O2150&lt;2190),+'PL2'!$S$2+1,0))))))</f>
        <v>0</v>
      </c>
      <c r="N2150" s="70">
        <f t="shared" si="115"/>
        <v>-1</v>
      </c>
      <c r="O2150" s="19" t="str">
        <f>IF(A2150&gt;'PL2'!$C$2+553,IF(A2150='PL2'!$C$2+554,1,O2149+1), "")</f>
        <v/>
      </c>
    </row>
    <row r="2151" spans="1:15" x14ac:dyDescent="0.55000000000000004">
      <c r="A2151">
        <v>2149</v>
      </c>
      <c r="B2151" s="2">
        <v>41971</v>
      </c>
      <c r="C2151">
        <v>5.0399999618530273</v>
      </c>
      <c r="D2151">
        <v>262436</v>
      </c>
      <c r="E2151">
        <v>3711.679931640625</v>
      </c>
      <c r="F2151" s="20">
        <f t="shared" si="116"/>
        <v>7.1281633289180593E-2</v>
      </c>
      <c r="G2151">
        <v>375.8489990234375</v>
      </c>
      <c r="H2151">
        <v>26.79109954833984</v>
      </c>
      <c r="I2151" s="19">
        <f t="shared" si="117"/>
        <v>1395031.1870025098</v>
      </c>
      <c r="K2151" s="70">
        <f t="shared" si="114"/>
        <v>-1</v>
      </c>
      <c r="L2151" s="3">
        <f>IF(AND(O2151&gt;0,O2151&lt;366),+'PL2'!$N$3+1,IF(AND(O2151&gt;365,O2151&lt;731),+'PL2'!$O$3+1,IF(AND(O2151&gt;730,O2151&lt;1096),+'PL2'!$P$3+1,IF(AND(O2151&gt;1095,O2151&lt;1461),+'PL2'!$Q$3+1,IF(AND(O2151&gt;1460,O2151&lt;3000),+'PL2'!$R$3+1,0)))))</f>
        <v>0</v>
      </c>
      <c r="M2151" s="3">
        <f>IF(AND(O2151&gt;0,O2151&lt;366),+'PL2'!$N$2+1,IF(AND(O2151&gt;365,O2151&lt;731),+'PL2'!$O$2+1,IF(AND(O2151&gt;730,O2151&lt;1096),+'PL2'!$P$2+1,IF(AND(O2151&gt;1095,O2151&lt;1461),+'PL2'!$Q$2+1,IF(AND(O2151&gt;1460,O2151&lt;1826),+'PL2'!$R$2+1,IF(AND(O2151&gt;1825,O2151&lt;2190),+'PL2'!$S$2+1,0))))))</f>
        <v>0</v>
      </c>
      <c r="N2151" s="70">
        <f t="shared" si="115"/>
        <v>-1</v>
      </c>
      <c r="O2151" s="19" t="str">
        <f>IF(A2151&gt;'PL2'!$C$2+553,IF(A2151='PL2'!$C$2+554,1,O2150+1), "")</f>
        <v/>
      </c>
    </row>
    <row r="2152" spans="1:15" x14ac:dyDescent="0.55000000000000004">
      <c r="A2152">
        <v>2150</v>
      </c>
      <c r="B2152" s="2">
        <v>41972</v>
      </c>
      <c r="C2152">
        <v>5.0500001907348633</v>
      </c>
      <c r="D2152">
        <v>302502</v>
      </c>
      <c r="E2152">
        <v>3936.080078125</v>
      </c>
      <c r="F2152" s="20">
        <f t="shared" si="116"/>
        <v>6.5709334633420421E-2</v>
      </c>
      <c r="G2152">
        <v>375.22299194335938</v>
      </c>
      <c r="H2152">
        <v>24.65570068359375</v>
      </c>
      <c r="I2152" s="19">
        <f t="shared" si="117"/>
        <v>1476907.7434427142</v>
      </c>
      <c r="K2152" s="70">
        <f t="shared" si="114"/>
        <v>-1</v>
      </c>
      <c r="L2152" s="3">
        <f>IF(AND(O2152&gt;0,O2152&lt;366),+'PL2'!$N$3+1,IF(AND(O2152&gt;365,O2152&lt;731),+'PL2'!$O$3+1,IF(AND(O2152&gt;730,O2152&lt;1096),+'PL2'!$P$3+1,IF(AND(O2152&gt;1095,O2152&lt;1461),+'PL2'!$Q$3+1,IF(AND(O2152&gt;1460,O2152&lt;3000),+'PL2'!$R$3+1,0)))))</f>
        <v>0</v>
      </c>
      <c r="M2152" s="3">
        <f>IF(AND(O2152&gt;0,O2152&lt;366),+'PL2'!$N$2+1,IF(AND(O2152&gt;365,O2152&lt;731),+'PL2'!$O$2+1,IF(AND(O2152&gt;730,O2152&lt;1096),+'PL2'!$P$2+1,IF(AND(O2152&gt;1095,O2152&lt;1461),+'PL2'!$Q$2+1,IF(AND(O2152&gt;1460,O2152&lt;1826),+'PL2'!$R$2+1,IF(AND(O2152&gt;1825,O2152&lt;2190),+'PL2'!$S$2+1,0))))))</f>
        <v>0</v>
      </c>
      <c r="N2152" s="70">
        <f t="shared" si="115"/>
        <v>-1</v>
      </c>
      <c r="O2152" s="19" t="str">
        <f>IF(A2152&gt;'PL2'!$C$2+553,IF(A2152='PL2'!$C$2+554,1,O2151+1), "")</f>
        <v/>
      </c>
    </row>
    <row r="2153" spans="1:15" x14ac:dyDescent="0.55000000000000004">
      <c r="A2153">
        <v>2151</v>
      </c>
      <c r="B2153" s="2">
        <v>41973</v>
      </c>
      <c r="C2153">
        <v>5.059999942779541</v>
      </c>
      <c r="D2153">
        <v>302502</v>
      </c>
      <c r="E2153">
        <v>4012.7900390625</v>
      </c>
      <c r="F2153" s="20">
        <f t="shared" si="116"/>
        <v>6.7122588835916985E-2</v>
      </c>
      <c r="G2153">
        <v>377.08999633789063</v>
      </c>
      <c r="H2153">
        <v>25.311300277709961</v>
      </c>
      <c r="I2153" s="19">
        <f t="shared" si="117"/>
        <v>1513182.9811348021</v>
      </c>
      <c r="K2153" s="70">
        <f t="shared" si="114"/>
        <v>-1</v>
      </c>
      <c r="L2153" s="3">
        <f>IF(AND(O2153&gt;0,O2153&lt;366),+'PL2'!$N$3+1,IF(AND(O2153&gt;365,O2153&lt;731),+'PL2'!$O$3+1,IF(AND(O2153&gt;730,O2153&lt;1096),+'PL2'!$P$3+1,IF(AND(O2153&gt;1095,O2153&lt;1461),+'PL2'!$Q$3+1,IF(AND(O2153&gt;1460,O2153&lt;3000),+'PL2'!$R$3+1,0)))))</f>
        <v>0</v>
      </c>
      <c r="M2153" s="3">
        <f>IF(AND(O2153&gt;0,O2153&lt;366),+'PL2'!$N$2+1,IF(AND(O2153&gt;365,O2153&lt;731),+'PL2'!$O$2+1,IF(AND(O2153&gt;730,O2153&lt;1096),+'PL2'!$P$2+1,IF(AND(O2153&gt;1095,O2153&lt;1461),+'PL2'!$Q$2+1,IF(AND(O2153&gt;1460,O2153&lt;1826),+'PL2'!$R$2+1,IF(AND(O2153&gt;1825,O2153&lt;2190),+'PL2'!$S$2+1,0))))))</f>
        <v>0</v>
      </c>
      <c r="N2153" s="70">
        <f t="shared" si="115"/>
        <v>-1</v>
      </c>
      <c r="O2153" s="19" t="str">
        <f>IF(A2153&gt;'PL2'!$C$2+553,IF(A2153='PL2'!$C$2+554,1,O2152+1), "")</f>
        <v/>
      </c>
    </row>
    <row r="2154" spans="1:15" x14ac:dyDescent="0.55000000000000004">
      <c r="A2154">
        <v>2152</v>
      </c>
      <c r="B2154" s="2">
        <v>41974</v>
      </c>
      <c r="C2154">
        <v>5.070000171661377</v>
      </c>
      <c r="D2154">
        <v>286476</v>
      </c>
      <c r="E2154">
        <v>3263.909912109375</v>
      </c>
      <c r="F2154" s="20">
        <f t="shared" si="116"/>
        <v>5.7764084302635473E-2</v>
      </c>
      <c r="G2154">
        <v>378.64401245117188</v>
      </c>
      <c r="H2154">
        <v>21.871999740600589</v>
      </c>
      <c r="I2154" s="19">
        <f t="shared" si="117"/>
        <v>1235859.9454002455</v>
      </c>
      <c r="K2154" s="70">
        <f t="shared" si="114"/>
        <v>-1</v>
      </c>
      <c r="L2154" s="3">
        <f>IF(AND(O2154&gt;0,O2154&lt;366),+'PL2'!$N$3+1,IF(AND(O2154&gt;365,O2154&lt;731),+'PL2'!$O$3+1,IF(AND(O2154&gt;730,O2154&lt;1096),+'PL2'!$P$3+1,IF(AND(O2154&gt;1095,O2154&lt;1461),+'PL2'!$Q$3+1,IF(AND(O2154&gt;1460,O2154&lt;3000),+'PL2'!$R$3+1,0)))))</f>
        <v>0</v>
      </c>
      <c r="M2154" s="3">
        <f>IF(AND(O2154&gt;0,O2154&lt;366),+'PL2'!$N$2+1,IF(AND(O2154&gt;365,O2154&lt;731),+'PL2'!$O$2+1,IF(AND(O2154&gt;730,O2154&lt;1096),+'PL2'!$P$2+1,IF(AND(O2154&gt;1095,O2154&lt;1461),+'PL2'!$Q$2+1,IF(AND(O2154&gt;1460,O2154&lt;1826),+'PL2'!$R$2+1,IF(AND(O2154&gt;1825,O2154&lt;2190),+'PL2'!$S$2+1,0))))))</f>
        <v>0</v>
      </c>
      <c r="N2154" s="70">
        <f t="shared" si="115"/>
        <v>-1</v>
      </c>
      <c r="O2154" s="19" t="str">
        <f>IF(A2154&gt;'PL2'!$C$2+553,IF(A2154='PL2'!$C$2+554,1,O2153+1), "")</f>
        <v/>
      </c>
    </row>
    <row r="2155" spans="1:15" x14ac:dyDescent="0.55000000000000004">
      <c r="A2155">
        <v>2153</v>
      </c>
      <c r="B2155" s="2">
        <v>41975</v>
      </c>
      <c r="C2155">
        <v>5.0799999237060547</v>
      </c>
      <c r="D2155">
        <v>286476</v>
      </c>
      <c r="E2155">
        <v>3764.199951171875</v>
      </c>
      <c r="F2155" s="20">
        <f t="shared" si="116"/>
        <v>6.6749519906615082E-2</v>
      </c>
      <c r="G2155">
        <v>381.5360107421875</v>
      </c>
      <c r="H2155">
        <v>25.467300415039059</v>
      </c>
      <c r="I2155" s="19">
        <f t="shared" si="117"/>
        <v>1436177.8330060542</v>
      </c>
      <c r="K2155" s="70">
        <f t="shared" si="114"/>
        <v>-1</v>
      </c>
      <c r="L2155" s="3">
        <f>IF(AND(O2155&gt;0,O2155&lt;366),+'PL2'!$N$3+1,IF(AND(O2155&gt;365,O2155&lt;731),+'PL2'!$O$3+1,IF(AND(O2155&gt;730,O2155&lt;1096),+'PL2'!$P$3+1,IF(AND(O2155&gt;1095,O2155&lt;1461),+'PL2'!$Q$3+1,IF(AND(O2155&gt;1460,O2155&lt;3000),+'PL2'!$R$3+1,0)))))</f>
        <v>0</v>
      </c>
      <c r="M2155" s="3">
        <f>IF(AND(O2155&gt;0,O2155&lt;366),+'PL2'!$N$2+1,IF(AND(O2155&gt;365,O2155&lt;731),+'PL2'!$O$2+1,IF(AND(O2155&gt;730,O2155&lt;1096),+'PL2'!$P$2+1,IF(AND(O2155&gt;1095,O2155&lt;1461),+'PL2'!$Q$2+1,IF(AND(O2155&gt;1460,O2155&lt;1826),+'PL2'!$R$2+1,IF(AND(O2155&gt;1825,O2155&lt;2190),+'PL2'!$S$2+1,0))))))</f>
        <v>0</v>
      </c>
      <c r="N2155" s="70">
        <f t="shared" si="115"/>
        <v>-1</v>
      </c>
      <c r="O2155" s="19" t="str">
        <f>IF(A2155&gt;'PL2'!$C$2+553,IF(A2155='PL2'!$C$2+554,1,O2154+1), "")</f>
        <v/>
      </c>
    </row>
    <row r="2156" spans="1:15" x14ac:dyDescent="0.55000000000000004">
      <c r="A2156">
        <v>2154</v>
      </c>
      <c r="B2156" s="2">
        <v>41976</v>
      </c>
      <c r="C2156">
        <v>5.0900001525878906</v>
      </c>
      <c r="D2156">
        <v>242402</v>
      </c>
      <c r="E2156">
        <v>2913.659912109375</v>
      </c>
      <c r="F2156" s="20">
        <f t="shared" si="116"/>
        <v>6.1181547170509887E-2</v>
      </c>
      <c r="G2156">
        <v>374.97299194335938</v>
      </c>
      <c r="H2156">
        <v>22.941400527954102</v>
      </c>
      <c r="I2156" s="19">
        <f t="shared" si="117"/>
        <v>1092543.7747490779</v>
      </c>
      <c r="K2156" s="70">
        <f t="shared" si="114"/>
        <v>-1</v>
      </c>
      <c r="L2156" s="3">
        <f>IF(AND(O2156&gt;0,O2156&lt;366),+'PL2'!$N$3+1,IF(AND(O2156&gt;365,O2156&lt;731),+'PL2'!$O$3+1,IF(AND(O2156&gt;730,O2156&lt;1096),+'PL2'!$P$3+1,IF(AND(O2156&gt;1095,O2156&lt;1461),+'PL2'!$Q$3+1,IF(AND(O2156&gt;1460,O2156&lt;3000),+'PL2'!$R$3+1,0)))))</f>
        <v>0</v>
      </c>
      <c r="M2156" s="3">
        <f>IF(AND(O2156&gt;0,O2156&lt;366),+'PL2'!$N$2+1,IF(AND(O2156&gt;365,O2156&lt;731),+'PL2'!$O$2+1,IF(AND(O2156&gt;730,O2156&lt;1096),+'PL2'!$P$2+1,IF(AND(O2156&gt;1095,O2156&lt;1461),+'PL2'!$Q$2+1,IF(AND(O2156&gt;1460,O2156&lt;1826),+'PL2'!$R$2+1,IF(AND(O2156&gt;1825,O2156&lt;2190),+'PL2'!$S$2+1,0))))))</f>
        <v>0</v>
      </c>
      <c r="N2156" s="70">
        <f t="shared" si="115"/>
        <v>-1</v>
      </c>
      <c r="O2156" s="19" t="str">
        <f>IF(A2156&gt;'PL2'!$C$2+553,IF(A2156='PL2'!$C$2+554,1,O2155+1), "")</f>
        <v/>
      </c>
    </row>
    <row r="2157" spans="1:15" x14ac:dyDescent="0.55000000000000004">
      <c r="A2157">
        <v>2155</v>
      </c>
      <c r="B2157" s="2">
        <v>41977</v>
      </c>
      <c r="C2157">
        <v>5.0999999046325684</v>
      </c>
      <c r="D2157">
        <v>242402</v>
      </c>
      <c r="E2157">
        <v>3664.820068359375</v>
      </c>
      <c r="F2157" s="20">
        <f t="shared" si="116"/>
        <v>7.7105725196691177E-2</v>
      </c>
      <c r="G2157">
        <v>369.15499877929688</v>
      </c>
      <c r="H2157">
        <v>28.4640007019043</v>
      </c>
      <c r="I2157" s="19">
        <f t="shared" si="117"/>
        <v>1352886.6478615478</v>
      </c>
      <c r="K2157" s="70">
        <f t="shared" ref="K2157:K2220" si="118">+L2157^(0.00273972602739726)-1</f>
        <v>-1</v>
      </c>
      <c r="L2157" s="3">
        <f>IF(AND(O2157&gt;0,O2157&lt;366),+'PL2'!$N$3+1,IF(AND(O2157&gt;365,O2157&lt;731),+'PL2'!$O$3+1,IF(AND(O2157&gt;730,O2157&lt;1096),+'PL2'!$P$3+1,IF(AND(O2157&gt;1095,O2157&lt;1461),+'PL2'!$Q$3+1,IF(AND(O2157&gt;1460,O2157&lt;3000),+'PL2'!$R$3+1,0)))))</f>
        <v>0</v>
      </c>
      <c r="M2157" s="3">
        <f>IF(AND(O2157&gt;0,O2157&lt;366),+'PL2'!$N$2+1,IF(AND(O2157&gt;365,O2157&lt;731),+'PL2'!$O$2+1,IF(AND(O2157&gt;730,O2157&lt;1096),+'PL2'!$P$2+1,IF(AND(O2157&gt;1095,O2157&lt;1461),+'PL2'!$Q$2+1,IF(AND(O2157&gt;1460,O2157&lt;1826),+'PL2'!$R$2+1,IF(AND(O2157&gt;1825,O2157&lt;2190),+'PL2'!$S$2+1,0))))))</f>
        <v>0</v>
      </c>
      <c r="N2157" s="70">
        <f t="shared" ref="N2157:N2220" si="119">+M2157^(0.00273972602739726)-1</f>
        <v>-1</v>
      </c>
      <c r="O2157" s="19" t="str">
        <f>IF(A2157&gt;'PL2'!$C$2+553,IF(A2157='PL2'!$C$2+554,1,O2156+1), "")</f>
        <v/>
      </c>
    </row>
    <row r="2158" spans="1:15" x14ac:dyDescent="0.55000000000000004">
      <c r="A2158">
        <v>2156</v>
      </c>
      <c r="B2158" s="2">
        <v>41978</v>
      </c>
      <c r="C2158">
        <v>5.1100001335144043</v>
      </c>
      <c r="D2158">
        <v>298317</v>
      </c>
      <c r="E2158">
        <v>3912.3798828125</v>
      </c>
      <c r="F2158" s="20">
        <f t="shared" si="116"/>
        <v>6.7016836866591392E-2</v>
      </c>
      <c r="G2158">
        <v>376.0360107421875</v>
      </c>
      <c r="H2158">
        <v>25.200700759887699</v>
      </c>
      <c r="I2158" s="19">
        <f t="shared" si="117"/>
        <v>1471195.7236407995</v>
      </c>
      <c r="K2158" s="70">
        <f t="shared" si="118"/>
        <v>-1</v>
      </c>
      <c r="L2158" s="3">
        <f>IF(AND(O2158&gt;0,O2158&lt;366),+'PL2'!$N$3+1,IF(AND(O2158&gt;365,O2158&lt;731),+'PL2'!$O$3+1,IF(AND(O2158&gt;730,O2158&lt;1096),+'PL2'!$P$3+1,IF(AND(O2158&gt;1095,O2158&lt;1461),+'PL2'!$Q$3+1,IF(AND(O2158&gt;1460,O2158&lt;3000),+'PL2'!$R$3+1,0)))))</f>
        <v>0</v>
      </c>
      <c r="M2158" s="3">
        <f>IF(AND(O2158&gt;0,O2158&lt;366),+'PL2'!$N$2+1,IF(AND(O2158&gt;365,O2158&lt;731),+'PL2'!$O$2+1,IF(AND(O2158&gt;730,O2158&lt;1096),+'PL2'!$P$2+1,IF(AND(O2158&gt;1095,O2158&lt;1461),+'PL2'!$Q$2+1,IF(AND(O2158&gt;1460,O2158&lt;1826),+'PL2'!$R$2+1,IF(AND(O2158&gt;1825,O2158&lt;2190),+'PL2'!$S$2+1,0))))))</f>
        <v>0</v>
      </c>
      <c r="N2158" s="70">
        <f t="shared" si="119"/>
        <v>-1</v>
      </c>
      <c r="O2158" s="19" t="str">
        <f>IF(A2158&gt;'PL2'!$C$2+553,IF(A2158='PL2'!$C$2+554,1,O2157+1), "")</f>
        <v/>
      </c>
    </row>
    <row r="2159" spans="1:15" x14ac:dyDescent="0.55000000000000004">
      <c r="A2159">
        <v>2157</v>
      </c>
      <c r="B2159" s="2">
        <v>41979</v>
      </c>
      <c r="C2159">
        <v>5.119999885559082</v>
      </c>
      <c r="D2159">
        <v>298317</v>
      </c>
      <c r="E2159">
        <v>3436.18994140625</v>
      </c>
      <c r="F2159" s="20">
        <f t="shared" si="116"/>
        <v>5.897515765698659E-2</v>
      </c>
      <c r="G2159">
        <v>374.01998901367188</v>
      </c>
      <c r="H2159">
        <v>22.05789947509766</v>
      </c>
      <c r="I2159" s="19">
        <f t="shared" si="117"/>
        <v>1285203.7241336554</v>
      </c>
      <c r="K2159" s="70">
        <f t="shared" si="118"/>
        <v>-1</v>
      </c>
      <c r="L2159" s="3">
        <f>IF(AND(O2159&gt;0,O2159&lt;366),+'PL2'!$N$3+1,IF(AND(O2159&gt;365,O2159&lt;731),+'PL2'!$O$3+1,IF(AND(O2159&gt;730,O2159&lt;1096),+'PL2'!$P$3+1,IF(AND(O2159&gt;1095,O2159&lt;1461),+'PL2'!$Q$3+1,IF(AND(O2159&gt;1460,O2159&lt;3000),+'PL2'!$R$3+1,0)))))</f>
        <v>0</v>
      </c>
      <c r="M2159" s="3">
        <f>IF(AND(O2159&gt;0,O2159&lt;366),+'PL2'!$N$2+1,IF(AND(O2159&gt;365,O2159&lt;731),+'PL2'!$O$2+1,IF(AND(O2159&gt;730,O2159&lt;1096),+'PL2'!$P$2+1,IF(AND(O2159&gt;1095,O2159&lt;1461),+'PL2'!$Q$2+1,IF(AND(O2159&gt;1460,O2159&lt;1826),+'PL2'!$R$2+1,IF(AND(O2159&gt;1825,O2159&lt;2190),+'PL2'!$S$2+1,0))))))</f>
        <v>0</v>
      </c>
      <c r="N2159" s="70">
        <f t="shared" si="119"/>
        <v>-1</v>
      </c>
      <c r="O2159" s="19" t="str">
        <f>IF(A2159&gt;'PL2'!$C$2+553,IF(A2159='PL2'!$C$2+554,1,O2158+1), "")</f>
        <v/>
      </c>
    </row>
    <row r="2160" spans="1:15" x14ac:dyDescent="0.55000000000000004">
      <c r="A2160">
        <v>2158</v>
      </c>
      <c r="B2160" s="2">
        <v>41980</v>
      </c>
      <c r="C2160">
        <v>5.130000114440918</v>
      </c>
      <c r="D2160">
        <v>242631</v>
      </c>
      <c r="E2160">
        <v>3160.909912109375</v>
      </c>
      <c r="F2160" s="20">
        <f t="shared" si="116"/>
        <v>6.6831807192232348E-2</v>
      </c>
      <c r="G2160">
        <v>374.25601196289063</v>
      </c>
      <c r="H2160">
        <v>25.012199401855469</v>
      </c>
      <c r="I2160" s="19">
        <f t="shared" si="117"/>
        <v>1182989.5378800258</v>
      </c>
      <c r="K2160" s="70">
        <f t="shared" si="118"/>
        <v>-1</v>
      </c>
      <c r="L2160" s="3">
        <f>IF(AND(O2160&gt;0,O2160&lt;366),+'PL2'!$N$3+1,IF(AND(O2160&gt;365,O2160&lt;731),+'PL2'!$O$3+1,IF(AND(O2160&gt;730,O2160&lt;1096),+'PL2'!$P$3+1,IF(AND(O2160&gt;1095,O2160&lt;1461),+'PL2'!$Q$3+1,IF(AND(O2160&gt;1460,O2160&lt;3000),+'PL2'!$R$3+1,0)))))</f>
        <v>0</v>
      </c>
      <c r="M2160" s="3">
        <f>IF(AND(O2160&gt;0,O2160&lt;366),+'PL2'!$N$2+1,IF(AND(O2160&gt;365,O2160&lt;731),+'PL2'!$O$2+1,IF(AND(O2160&gt;730,O2160&lt;1096),+'PL2'!$P$2+1,IF(AND(O2160&gt;1095,O2160&lt;1461),+'PL2'!$Q$2+1,IF(AND(O2160&gt;1460,O2160&lt;1826),+'PL2'!$R$2+1,IF(AND(O2160&gt;1825,O2160&lt;2190),+'PL2'!$S$2+1,0))))))</f>
        <v>0</v>
      </c>
      <c r="N2160" s="70">
        <f t="shared" si="119"/>
        <v>-1</v>
      </c>
      <c r="O2160" s="19" t="str">
        <f>IF(A2160&gt;'PL2'!$C$2+553,IF(A2160='PL2'!$C$2+554,1,O2159+1), "")</f>
        <v/>
      </c>
    </row>
    <row r="2161" spans="1:15" x14ac:dyDescent="0.55000000000000004">
      <c r="A2161">
        <v>2159</v>
      </c>
      <c r="B2161" s="2">
        <v>41981</v>
      </c>
      <c r="C2161">
        <v>5.1399998664855957</v>
      </c>
      <c r="D2161">
        <v>242631</v>
      </c>
      <c r="E2161">
        <v>4090.780029296875</v>
      </c>
      <c r="F2161" s="20">
        <f t="shared" si="116"/>
        <v>8.6660850445358914E-2</v>
      </c>
      <c r="G2161">
        <v>360.94198608398438</v>
      </c>
      <c r="H2161">
        <v>31.279499053955082</v>
      </c>
      <c r="I2161" s="19">
        <f t="shared" si="117"/>
        <v>1476534.2684071139</v>
      </c>
      <c r="K2161" s="70">
        <f t="shared" si="118"/>
        <v>-1</v>
      </c>
      <c r="L2161" s="3">
        <f>IF(AND(O2161&gt;0,O2161&lt;366),+'PL2'!$N$3+1,IF(AND(O2161&gt;365,O2161&lt;731),+'PL2'!$O$3+1,IF(AND(O2161&gt;730,O2161&lt;1096),+'PL2'!$P$3+1,IF(AND(O2161&gt;1095,O2161&lt;1461),+'PL2'!$Q$3+1,IF(AND(O2161&gt;1460,O2161&lt;3000),+'PL2'!$R$3+1,0)))))</f>
        <v>0</v>
      </c>
      <c r="M2161" s="3">
        <f>IF(AND(O2161&gt;0,O2161&lt;366),+'PL2'!$N$2+1,IF(AND(O2161&gt;365,O2161&lt;731),+'PL2'!$O$2+1,IF(AND(O2161&gt;730,O2161&lt;1096),+'PL2'!$P$2+1,IF(AND(O2161&gt;1095,O2161&lt;1461),+'PL2'!$Q$2+1,IF(AND(O2161&gt;1460,O2161&lt;1826),+'PL2'!$R$2+1,IF(AND(O2161&gt;1825,O2161&lt;2190),+'PL2'!$S$2+1,0))))))</f>
        <v>0</v>
      </c>
      <c r="N2161" s="70">
        <f t="shared" si="119"/>
        <v>-1</v>
      </c>
      <c r="O2161" s="19" t="str">
        <f>IF(A2161&gt;'PL2'!$C$2+553,IF(A2161='PL2'!$C$2+554,1,O2160+1), "")</f>
        <v/>
      </c>
    </row>
    <row r="2162" spans="1:15" x14ac:dyDescent="0.55000000000000004">
      <c r="A2162">
        <v>2160</v>
      </c>
      <c r="B2162" s="2">
        <v>41982</v>
      </c>
      <c r="C2162">
        <v>5.1500000953674316</v>
      </c>
      <c r="D2162">
        <v>276441</v>
      </c>
      <c r="E2162">
        <v>3562.590087890625</v>
      </c>
      <c r="F2162" s="20">
        <f t="shared" si="116"/>
        <v>6.6369819572320257E-2</v>
      </c>
      <c r="G2162">
        <v>351.26901245117188</v>
      </c>
      <c r="H2162">
        <v>23.313699722290039</v>
      </c>
      <c r="I2162" s="19">
        <f t="shared" si="117"/>
        <v>1251427.5019416735</v>
      </c>
      <c r="K2162" s="70">
        <f t="shared" si="118"/>
        <v>-1</v>
      </c>
      <c r="L2162" s="3">
        <f>IF(AND(O2162&gt;0,O2162&lt;366),+'PL2'!$N$3+1,IF(AND(O2162&gt;365,O2162&lt;731),+'PL2'!$O$3+1,IF(AND(O2162&gt;730,O2162&lt;1096),+'PL2'!$P$3+1,IF(AND(O2162&gt;1095,O2162&lt;1461),+'PL2'!$Q$3+1,IF(AND(O2162&gt;1460,O2162&lt;3000),+'PL2'!$R$3+1,0)))))</f>
        <v>0</v>
      </c>
      <c r="M2162" s="3">
        <f>IF(AND(O2162&gt;0,O2162&lt;366),+'PL2'!$N$2+1,IF(AND(O2162&gt;365,O2162&lt;731),+'PL2'!$O$2+1,IF(AND(O2162&gt;730,O2162&lt;1096),+'PL2'!$P$2+1,IF(AND(O2162&gt;1095,O2162&lt;1461),+'PL2'!$Q$2+1,IF(AND(O2162&gt;1460,O2162&lt;1826),+'PL2'!$R$2+1,IF(AND(O2162&gt;1825,O2162&lt;2190),+'PL2'!$S$2+1,0))))))</f>
        <v>0</v>
      </c>
      <c r="N2162" s="70">
        <f t="shared" si="119"/>
        <v>-1</v>
      </c>
      <c r="O2162" s="19" t="str">
        <f>IF(A2162&gt;'PL2'!$C$2+553,IF(A2162='PL2'!$C$2+554,1,O2161+1), "")</f>
        <v/>
      </c>
    </row>
    <row r="2163" spans="1:15" x14ac:dyDescent="0.55000000000000004">
      <c r="A2163">
        <v>2161</v>
      </c>
      <c r="B2163" s="2">
        <v>41983</v>
      </c>
      <c r="C2163">
        <v>5.1599998474121094</v>
      </c>
      <c r="D2163">
        <v>276441</v>
      </c>
      <c r="E2163">
        <v>3587.5</v>
      </c>
      <c r="F2163" s="20">
        <f t="shared" si="116"/>
        <v>6.6963653917439678E-2</v>
      </c>
      <c r="G2163">
        <v>344.61700439453119</v>
      </c>
      <c r="H2163">
        <v>23.076799392700199</v>
      </c>
      <c r="I2163" s="19">
        <f t="shared" si="117"/>
        <v>1236313.5032653806</v>
      </c>
      <c r="K2163" s="70">
        <f t="shared" si="118"/>
        <v>-1</v>
      </c>
      <c r="L2163" s="3">
        <f>IF(AND(O2163&gt;0,O2163&lt;366),+'PL2'!$N$3+1,IF(AND(O2163&gt;365,O2163&lt;731),+'PL2'!$O$3+1,IF(AND(O2163&gt;730,O2163&lt;1096),+'PL2'!$P$3+1,IF(AND(O2163&gt;1095,O2163&lt;1461),+'PL2'!$Q$3+1,IF(AND(O2163&gt;1460,O2163&lt;3000),+'PL2'!$R$3+1,0)))))</f>
        <v>0</v>
      </c>
      <c r="M2163" s="3">
        <f>IF(AND(O2163&gt;0,O2163&lt;366),+'PL2'!$N$2+1,IF(AND(O2163&gt;365,O2163&lt;731),+'PL2'!$O$2+1,IF(AND(O2163&gt;730,O2163&lt;1096),+'PL2'!$P$2+1,IF(AND(O2163&gt;1095,O2163&lt;1461),+'PL2'!$Q$2+1,IF(AND(O2163&gt;1460,O2163&lt;1826),+'PL2'!$R$2+1,IF(AND(O2163&gt;1825,O2163&lt;2190),+'PL2'!$S$2+1,0))))))</f>
        <v>0</v>
      </c>
      <c r="N2163" s="70">
        <f t="shared" si="119"/>
        <v>-1</v>
      </c>
      <c r="O2163" s="19" t="str">
        <f>IF(A2163&gt;'PL2'!$C$2+553,IF(A2163='PL2'!$C$2+554,1,O2162+1), "")</f>
        <v/>
      </c>
    </row>
    <row r="2164" spans="1:15" x14ac:dyDescent="0.55000000000000004">
      <c r="A2164">
        <v>2162</v>
      </c>
      <c r="B2164" s="2">
        <v>41984</v>
      </c>
      <c r="C2164">
        <v>5.1700000762939453</v>
      </c>
      <c r="D2164">
        <v>288373</v>
      </c>
      <c r="E2164">
        <v>3711.969970703125</v>
      </c>
      <c r="F2164" s="20">
        <f t="shared" si="116"/>
        <v>6.654882749680445E-2</v>
      </c>
      <c r="G2164">
        <v>347.13299560546881</v>
      </c>
      <c r="H2164">
        <v>23.101299285888668</v>
      </c>
      <c r="I2164" s="19">
        <f t="shared" si="117"/>
        <v>1288547.2555277201</v>
      </c>
      <c r="K2164" s="70">
        <f t="shared" si="118"/>
        <v>-1</v>
      </c>
      <c r="L2164" s="3">
        <f>IF(AND(O2164&gt;0,O2164&lt;366),+'PL2'!$N$3+1,IF(AND(O2164&gt;365,O2164&lt;731),+'PL2'!$O$3+1,IF(AND(O2164&gt;730,O2164&lt;1096),+'PL2'!$P$3+1,IF(AND(O2164&gt;1095,O2164&lt;1461),+'PL2'!$Q$3+1,IF(AND(O2164&gt;1460,O2164&lt;3000),+'PL2'!$R$3+1,0)))))</f>
        <v>0</v>
      </c>
      <c r="M2164" s="3">
        <f>IF(AND(O2164&gt;0,O2164&lt;366),+'PL2'!$N$2+1,IF(AND(O2164&gt;365,O2164&lt;731),+'PL2'!$O$2+1,IF(AND(O2164&gt;730,O2164&lt;1096),+'PL2'!$P$2+1,IF(AND(O2164&gt;1095,O2164&lt;1461),+'PL2'!$Q$2+1,IF(AND(O2164&gt;1460,O2164&lt;1826),+'PL2'!$R$2+1,IF(AND(O2164&gt;1825,O2164&lt;2190),+'PL2'!$S$2+1,0))))))</f>
        <v>0</v>
      </c>
      <c r="N2164" s="70">
        <f t="shared" si="119"/>
        <v>-1</v>
      </c>
      <c r="O2164" s="19" t="str">
        <f>IF(A2164&gt;'PL2'!$C$2+553,IF(A2164='PL2'!$C$2+554,1,O2163+1), "")</f>
        <v/>
      </c>
    </row>
    <row r="2165" spans="1:15" x14ac:dyDescent="0.55000000000000004">
      <c r="A2165">
        <v>2163</v>
      </c>
      <c r="B2165" s="2">
        <v>41985</v>
      </c>
      <c r="C2165">
        <v>5.179999828338623</v>
      </c>
      <c r="D2165">
        <v>288373</v>
      </c>
      <c r="E2165">
        <v>3536.570068359375</v>
      </c>
      <c r="F2165" s="20">
        <f t="shared" si="116"/>
        <v>6.3526863981749601E-2</v>
      </c>
      <c r="G2165">
        <v>350.94100952148438</v>
      </c>
      <c r="H2165">
        <v>22.2942008972168</v>
      </c>
      <c r="I2165" s="19">
        <f t="shared" si="117"/>
        <v>1241127.4700335041</v>
      </c>
      <c r="K2165" s="70">
        <f t="shared" si="118"/>
        <v>-1</v>
      </c>
      <c r="L2165" s="3">
        <f>IF(AND(O2165&gt;0,O2165&lt;366),+'PL2'!$N$3+1,IF(AND(O2165&gt;365,O2165&lt;731),+'PL2'!$O$3+1,IF(AND(O2165&gt;730,O2165&lt;1096),+'PL2'!$P$3+1,IF(AND(O2165&gt;1095,O2165&lt;1461),+'PL2'!$Q$3+1,IF(AND(O2165&gt;1460,O2165&lt;3000),+'PL2'!$R$3+1,0)))))</f>
        <v>0</v>
      </c>
      <c r="M2165" s="3">
        <f>IF(AND(O2165&gt;0,O2165&lt;366),+'PL2'!$N$2+1,IF(AND(O2165&gt;365,O2165&lt;731),+'PL2'!$O$2+1,IF(AND(O2165&gt;730,O2165&lt;1096),+'PL2'!$P$2+1,IF(AND(O2165&gt;1095,O2165&lt;1461),+'PL2'!$Q$2+1,IF(AND(O2165&gt;1460,O2165&lt;1826),+'PL2'!$R$2+1,IF(AND(O2165&gt;1825,O2165&lt;2190),+'PL2'!$S$2+1,0))))))</f>
        <v>0</v>
      </c>
      <c r="N2165" s="70">
        <f t="shared" si="119"/>
        <v>-1</v>
      </c>
      <c r="O2165" s="19" t="str">
        <f>IF(A2165&gt;'PL2'!$C$2+553,IF(A2165='PL2'!$C$2+554,1,O2164+1), "")</f>
        <v/>
      </c>
    </row>
    <row r="2166" spans="1:15" x14ac:dyDescent="0.55000000000000004">
      <c r="A2166">
        <v>2164</v>
      </c>
      <c r="B2166" s="2">
        <v>41986</v>
      </c>
      <c r="C2166">
        <v>5.190000057220459</v>
      </c>
      <c r="D2166">
        <v>284396</v>
      </c>
      <c r="E2166">
        <v>3660.3701171875</v>
      </c>
      <c r="F2166" s="20">
        <f t="shared" si="116"/>
        <v>6.6798833730612184E-2</v>
      </c>
      <c r="G2166">
        <v>347.47100830078119</v>
      </c>
      <c r="H2166">
        <v>23.210699081420898</v>
      </c>
      <c r="I2166" s="19">
        <f t="shared" si="117"/>
        <v>1271872.4953731892</v>
      </c>
      <c r="K2166" s="70">
        <f t="shared" si="118"/>
        <v>-1</v>
      </c>
      <c r="L2166" s="3">
        <f>IF(AND(O2166&gt;0,O2166&lt;366),+'PL2'!$N$3+1,IF(AND(O2166&gt;365,O2166&lt;731),+'PL2'!$O$3+1,IF(AND(O2166&gt;730,O2166&lt;1096),+'PL2'!$P$3+1,IF(AND(O2166&gt;1095,O2166&lt;1461),+'PL2'!$Q$3+1,IF(AND(O2166&gt;1460,O2166&lt;3000),+'PL2'!$R$3+1,0)))))</f>
        <v>0</v>
      </c>
      <c r="M2166" s="3">
        <f>IF(AND(O2166&gt;0,O2166&lt;366),+'PL2'!$N$2+1,IF(AND(O2166&gt;365,O2166&lt;731),+'PL2'!$O$2+1,IF(AND(O2166&gt;730,O2166&lt;1096),+'PL2'!$P$2+1,IF(AND(O2166&gt;1095,O2166&lt;1461),+'PL2'!$Q$2+1,IF(AND(O2166&gt;1460,O2166&lt;1826),+'PL2'!$R$2+1,IF(AND(O2166&gt;1825,O2166&lt;2190),+'PL2'!$S$2+1,0))))))</f>
        <v>0</v>
      </c>
      <c r="N2166" s="70">
        <f t="shared" si="119"/>
        <v>-1</v>
      </c>
      <c r="O2166" s="19" t="str">
        <f>IF(A2166&gt;'PL2'!$C$2+553,IF(A2166='PL2'!$C$2+554,1,O2165+1), "")</f>
        <v/>
      </c>
    </row>
    <row r="2167" spans="1:15" x14ac:dyDescent="0.55000000000000004">
      <c r="A2167">
        <v>2165</v>
      </c>
      <c r="B2167" s="2">
        <v>41987</v>
      </c>
      <c r="C2167">
        <v>5.1999998092651367</v>
      </c>
      <c r="D2167">
        <v>284396</v>
      </c>
      <c r="E2167">
        <v>3537.080078125</v>
      </c>
      <c r="F2167" s="20">
        <f t="shared" si="116"/>
        <v>6.4673257470588594E-2</v>
      </c>
      <c r="G2167">
        <v>351.14401245117188</v>
      </c>
      <c r="H2167">
        <v>22.709600448608398</v>
      </c>
      <c r="I2167" s="19">
        <f t="shared" si="117"/>
        <v>1242024.490993917</v>
      </c>
      <c r="K2167" s="70">
        <f t="shared" si="118"/>
        <v>-1</v>
      </c>
      <c r="L2167" s="3">
        <f>IF(AND(O2167&gt;0,O2167&lt;366),+'PL2'!$N$3+1,IF(AND(O2167&gt;365,O2167&lt;731),+'PL2'!$O$3+1,IF(AND(O2167&gt;730,O2167&lt;1096),+'PL2'!$P$3+1,IF(AND(O2167&gt;1095,O2167&lt;1461),+'PL2'!$Q$3+1,IF(AND(O2167&gt;1460,O2167&lt;3000),+'PL2'!$R$3+1,0)))))</f>
        <v>0</v>
      </c>
      <c r="M2167" s="3">
        <f>IF(AND(O2167&gt;0,O2167&lt;366),+'PL2'!$N$2+1,IF(AND(O2167&gt;365,O2167&lt;731),+'PL2'!$O$2+1,IF(AND(O2167&gt;730,O2167&lt;1096),+'PL2'!$P$2+1,IF(AND(O2167&gt;1095,O2167&lt;1461),+'PL2'!$Q$2+1,IF(AND(O2167&gt;1460,O2167&lt;1826),+'PL2'!$R$2+1,IF(AND(O2167&gt;1825,O2167&lt;2190),+'PL2'!$S$2+1,0))))))</f>
        <v>0</v>
      </c>
      <c r="N2167" s="70">
        <f t="shared" si="119"/>
        <v>-1</v>
      </c>
      <c r="O2167" s="19" t="str">
        <f>IF(A2167&gt;'PL2'!$C$2+553,IF(A2167='PL2'!$C$2+554,1,O2166+1), "")</f>
        <v/>
      </c>
    </row>
    <row r="2168" spans="1:15" x14ac:dyDescent="0.55000000000000004">
      <c r="A2168">
        <v>2166</v>
      </c>
      <c r="B2168" s="2">
        <v>41988</v>
      </c>
      <c r="C2168">
        <v>5.2100000381469727</v>
      </c>
      <c r="D2168">
        <v>304284</v>
      </c>
      <c r="E2168">
        <v>3539.14990234375</v>
      </c>
      <c r="F2168" s="20">
        <f t="shared" si="116"/>
        <v>6.0597899088413426E-2</v>
      </c>
      <c r="G2168">
        <v>345.09600830078119</v>
      </c>
      <c r="H2168">
        <v>20.912099838256839</v>
      </c>
      <c r="I2168" s="19">
        <f t="shared" si="117"/>
        <v>1221346.5040769277</v>
      </c>
      <c r="K2168" s="70">
        <f t="shared" si="118"/>
        <v>-1</v>
      </c>
      <c r="L2168" s="3">
        <f>IF(AND(O2168&gt;0,O2168&lt;366),+'PL2'!$N$3+1,IF(AND(O2168&gt;365,O2168&lt;731),+'PL2'!$O$3+1,IF(AND(O2168&gt;730,O2168&lt;1096),+'PL2'!$P$3+1,IF(AND(O2168&gt;1095,O2168&lt;1461),+'PL2'!$Q$3+1,IF(AND(O2168&gt;1460,O2168&lt;3000),+'PL2'!$R$3+1,0)))))</f>
        <v>0</v>
      </c>
      <c r="M2168" s="3">
        <f>IF(AND(O2168&gt;0,O2168&lt;366),+'PL2'!$N$2+1,IF(AND(O2168&gt;365,O2168&lt;731),+'PL2'!$O$2+1,IF(AND(O2168&gt;730,O2168&lt;1096),+'PL2'!$P$2+1,IF(AND(O2168&gt;1095,O2168&lt;1461),+'PL2'!$Q$2+1,IF(AND(O2168&gt;1460,O2168&lt;1826),+'PL2'!$R$2+1,IF(AND(O2168&gt;1825,O2168&lt;2190),+'PL2'!$S$2+1,0))))))</f>
        <v>0</v>
      </c>
      <c r="N2168" s="70">
        <f t="shared" si="119"/>
        <v>-1</v>
      </c>
      <c r="O2168" s="19" t="str">
        <f>IF(A2168&gt;'PL2'!$C$2+553,IF(A2168='PL2'!$C$2+554,1,O2167+1), "")</f>
        <v/>
      </c>
    </row>
    <row r="2169" spans="1:15" x14ac:dyDescent="0.55000000000000004">
      <c r="A2169">
        <v>2167</v>
      </c>
      <c r="B2169" s="2">
        <v>41989</v>
      </c>
      <c r="C2169">
        <v>5.2199997901916504</v>
      </c>
      <c r="D2169">
        <v>304284</v>
      </c>
      <c r="E2169">
        <v>3590.02001953125</v>
      </c>
      <c r="F2169" s="20">
        <f t="shared" si="116"/>
        <v>6.1586885109755851E-2</v>
      </c>
      <c r="G2169">
        <v>326.08200073242188</v>
      </c>
      <c r="H2169">
        <v>20.082399368286129</v>
      </c>
      <c r="I2169" s="19">
        <f t="shared" si="117"/>
        <v>1170640.9106381983</v>
      </c>
      <c r="K2169" s="70">
        <f t="shared" si="118"/>
        <v>-1</v>
      </c>
      <c r="L2169" s="3">
        <f>IF(AND(O2169&gt;0,O2169&lt;366),+'PL2'!$N$3+1,IF(AND(O2169&gt;365,O2169&lt;731),+'PL2'!$O$3+1,IF(AND(O2169&gt;730,O2169&lt;1096),+'PL2'!$P$3+1,IF(AND(O2169&gt;1095,O2169&lt;1461),+'PL2'!$Q$3+1,IF(AND(O2169&gt;1460,O2169&lt;3000),+'PL2'!$R$3+1,0)))))</f>
        <v>0</v>
      </c>
      <c r="M2169" s="3">
        <f>IF(AND(O2169&gt;0,O2169&lt;366),+'PL2'!$N$2+1,IF(AND(O2169&gt;365,O2169&lt;731),+'PL2'!$O$2+1,IF(AND(O2169&gt;730,O2169&lt;1096),+'PL2'!$P$2+1,IF(AND(O2169&gt;1095,O2169&lt;1461),+'PL2'!$Q$2+1,IF(AND(O2169&gt;1460,O2169&lt;1826),+'PL2'!$R$2+1,IF(AND(O2169&gt;1825,O2169&lt;2190),+'PL2'!$S$2+1,0))))))</f>
        <v>0</v>
      </c>
      <c r="N2169" s="70">
        <f t="shared" si="119"/>
        <v>-1</v>
      </c>
      <c r="O2169" s="19" t="str">
        <f>IF(A2169&gt;'PL2'!$C$2+553,IF(A2169='PL2'!$C$2+554,1,O2168+1), "")</f>
        <v/>
      </c>
    </row>
    <row r="2170" spans="1:15" x14ac:dyDescent="0.55000000000000004">
      <c r="A2170">
        <v>2168</v>
      </c>
      <c r="B2170" s="2">
        <v>41990</v>
      </c>
      <c r="C2170">
        <v>5.2300000190734863</v>
      </c>
      <c r="D2170">
        <v>252575</v>
      </c>
      <c r="E2170">
        <v>3215.179931640625</v>
      </c>
      <c r="F2170" s="20">
        <f t="shared" si="116"/>
        <v>6.6575833331902048E-2</v>
      </c>
      <c r="G2170">
        <v>319.17098999023438</v>
      </c>
      <c r="H2170">
        <v>21.249099731445309</v>
      </c>
      <c r="I2170" s="19">
        <f t="shared" si="117"/>
        <v>1026192.1617784724</v>
      </c>
      <c r="K2170" s="70">
        <f t="shared" si="118"/>
        <v>-1</v>
      </c>
      <c r="L2170" s="3">
        <f>IF(AND(O2170&gt;0,O2170&lt;366),+'PL2'!$N$3+1,IF(AND(O2170&gt;365,O2170&lt;731),+'PL2'!$O$3+1,IF(AND(O2170&gt;730,O2170&lt;1096),+'PL2'!$P$3+1,IF(AND(O2170&gt;1095,O2170&lt;1461),+'PL2'!$Q$3+1,IF(AND(O2170&gt;1460,O2170&lt;3000),+'PL2'!$R$3+1,0)))))</f>
        <v>0</v>
      </c>
      <c r="M2170" s="3">
        <f>IF(AND(O2170&gt;0,O2170&lt;366),+'PL2'!$N$2+1,IF(AND(O2170&gt;365,O2170&lt;731),+'PL2'!$O$2+1,IF(AND(O2170&gt;730,O2170&lt;1096),+'PL2'!$P$2+1,IF(AND(O2170&gt;1095,O2170&lt;1461),+'PL2'!$Q$2+1,IF(AND(O2170&gt;1460,O2170&lt;1826),+'PL2'!$R$2+1,IF(AND(O2170&gt;1825,O2170&lt;2190),+'PL2'!$S$2+1,0))))))</f>
        <v>0</v>
      </c>
      <c r="N2170" s="70">
        <f t="shared" si="119"/>
        <v>-1</v>
      </c>
      <c r="O2170" s="19" t="str">
        <f>IF(A2170&gt;'PL2'!$C$2+553,IF(A2170='PL2'!$C$2+554,1,O2169+1), "")</f>
        <v/>
      </c>
    </row>
    <row r="2171" spans="1:15" x14ac:dyDescent="0.55000000000000004">
      <c r="A2171">
        <v>2169</v>
      </c>
      <c r="B2171" s="2">
        <v>41991</v>
      </c>
      <c r="C2171">
        <v>5.2399997711181641</v>
      </c>
      <c r="D2171">
        <v>252575</v>
      </c>
      <c r="E2171">
        <v>3238.739990234375</v>
      </c>
      <c r="F2171" s="20">
        <f t="shared" si="116"/>
        <v>6.719191055147726E-2</v>
      </c>
      <c r="G2171">
        <v>310.74600219726563</v>
      </c>
      <c r="H2171">
        <v>20.87960052490234</v>
      </c>
      <c r="I2171" s="19">
        <f t="shared" si="117"/>
        <v>1006425.5041217431</v>
      </c>
      <c r="K2171" s="70">
        <f t="shared" si="118"/>
        <v>-1</v>
      </c>
      <c r="L2171" s="3">
        <f>IF(AND(O2171&gt;0,O2171&lt;366),+'PL2'!$N$3+1,IF(AND(O2171&gt;365,O2171&lt;731),+'PL2'!$O$3+1,IF(AND(O2171&gt;730,O2171&lt;1096),+'PL2'!$P$3+1,IF(AND(O2171&gt;1095,O2171&lt;1461),+'PL2'!$Q$3+1,IF(AND(O2171&gt;1460,O2171&lt;3000),+'PL2'!$R$3+1,0)))))</f>
        <v>0</v>
      </c>
      <c r="M2171" s="3">
        <f>IF(AND(O2171&gt;0,O2171&lt;366),+'PL2'!$N$2+1,IF(AND(O2171&gt;365,O2171&lt;731),+'PL2'!$O$2+1,IF(AND(O2171&gt;730,O2171&lt;1096),+'PL2'!$P$2+1,IF(AND(O2171&gt;1095,O2171&lt;1461),+'PL2'!$Q$2+1,IF(AND(O2171&gt;1460,O2171&lt;1826),+'PL2'!$R$2+1,IF(AND(O2171&gt;1825,O2171&lt;2190),+'PL2'!$S$2+1,0))))))</f>
        <v>0</v>
      </c>
      <c r="N2171" s="70">
        <f t="shared" si="119"/>
        <v>-1</v>
      </c>
      <c r="O2171" s="19" t="str">
        <f>IF(A2171&gt;'PL2'!$C$2+553,IF(A2171='PL2'!$C$2+554,1,O2170+1), "")</f>
        <v/>
      </c>
    </row>
    <row r="2172" spans="1:15" x14ac:dyDescent="0.55000000000000004">
      <c r="A2172">
        <v>2170</v>
      </c>
      <c r="B2172" s="2">
        <v>41992</v>
      </c>
      <c r="C2172">
        <v>5.25</v>
      </c>
      <c r="D2172">
        <v>243220</v>
      </c>
      <c r="E2172">
        <v>3439.860107421875</v>
      </c>
      <c r="F2172" s="20">
        <f t="shared" si="116"/>
        <v>7.4250742389461583E-2</v>
      </c>
      <c r="G2172">
        <v>317.00601196289063</v>
      </c>
      <c r="H2172">
        <v>23.537900924682621</v>
      </c>
      <c r="I2172" s="19">
        <f t="shared" si="117"/>
        <v>1090456.3343640491</v>
      </c>
      <c r="K2172" s="70">
        <f t="shared" si="118"/>
        <v>-1</v>
      </c>
      <c r="L2172" s="3">
        <f>IF(AND(O2172&gt;0,O2172&lt;366),+'PL2'!$N$3+1,IF(AND(O2172&gt;365,O2172&lt;731),+'PL2'!$O$3+1,IF(AND(O2172&gt;730,O2172&lt;1096),+'PL2'!$P$3+1,IF(AND(O2172&gt;1095,O2172&lt;1461),+'PL2'!$Q$3+1,IF(AND(O2172&gt;1460,O2172&lt;3000),+'PL2'!$R$3+1,0)))))</f>
        <v>0</v>
      </c>
      <c r="M2172" s="3">
        <f>IF(AND(O2172&gt;0,O2172&lt;366),+'PL2'!$N$2+1,IF(AND(O2172&gt;365,O2172&lt;731),+'PL2'!$O$2+1,IF(AND(O2172&gt;730,O2172&lt;1096),+'PL2'!$P$2+1,IF(AND(O2172&gt;1095,O2172&lt;1461),+'PL2'!$Q$2+1,IF(AND(O2172&gt;1460,O2172&lt;1826),+'PL2'!$R$2+1,IF(AND(O2172&gt;1825,O2172&lt;2190),+'PL2'!$S$2+1,0))))))</f>
        <v>0</v>
      </c>
      <c r="N2172" s="70">
        <f t="shared" si="119"/>
        <v>-1</v>
      </c>
      <c r="O2172" s="19" t="str">
        <f>IF(A2172&gt;'PL2'!$C$2+553,IF(A2172='PL2'!$C$2+554,1,O2171+1), "")</f>
        <v/>
      </c>
    </row>
    <row r="2173" spans="1:15" x14ac:dyDescent="0.55000000000000004">
      <c r="A2173">
        <v>2171</v>
      </c>
      <c r="B2173" s="2">
        <v>41993</v>
      </c>
      <c r="C2173">
        <v>5.2600002288818359</v>
      </c>
      <c r="D2173">
        <v>243220</v>
      </c>
      <c r="E2173">
        <v>3362.139892578125</v>
      </c>
      <c r="F2173" s="20">
        <f t="shared" si="116"/>
        <v>7.2711358459393513E-2</v>
      </c>
      <c r="G2173">
        <v>329.57400512695313</v>
      </c>
      <c r="H2173">
        <v>23.963800430297852</v>
      </c>
      <c r="I2173" s="19">
        <f t="shared" si="117"/>
        <v>1108073.9101940766</v>
      </c>
      <c r="K2173" s="70">
        <f t="shared" si="118"/>
        <v>-1</v>
      </c>
      <c r="L2173" s="3">
        <f>IF(AND(O2173&gt;0,O2173&lt;366),+'PL2'!$N$3+1,IF(AND(O2173&gt;365,O2173&lt;731),+'PL2'!$O$3+1,IF(AND(O2173&gt;730,O2173&lt;1096),+'PL2'!$P$3+1,IF(AND(O2173&gt;1095,O2173&lt;1461),+'PL2'!$Q$3+1,IF(AND(O2173&gt;1460,O2173&lt;3000),+'PL2'!$R$3+1,0)))))</f>
        <v>0</v>
      </c>
      <c r="M2173" s="3">
        <f>IF(AND(O2173&gt;0,O2173&lt;366),+'PL2'!$N$2+1,IF(AND(O2173&gt;365,O2173&lt;731),+'PL2'!$O$2+1,IF(AND(O2173&gt;730,O2173&lt;1096),+'PL2'!$P$2+1,IF(AND(O2173&gt;1095,O2173&lt;1461),+'PL2'!$Q$2+1,IF(AND(O2173&gt;1460,O2173&lt;1826),+'PL2'!$R$2+1,IF(AND(O2173&gt;1825,O2173&lt;2190),+'PL2'!$S$2+1,0))))))</f>
        <v>0</v>
      </c>
      <c r="N2173" s="70">
        <f t="shared" si="119"/>
        <v>-1</v>
      </c>
      <c r="O2173" s="19" t="str">
        <f>IF(A2173&gt;'PL2'!$C$2+553,IF(A2173='PL2'!$C$2+554,1,O2172+1), "")</f>
        <v/>
      </c>
    </row>
    <row r="2174" spans="1:15" x14ac:dyDescent="0.55000000000000004">
      <c r="A2174">
        <v>2172</v>
      </c>
      <c r="B2174" s="2">
        <v>41994</v>
      </c>
      <c r="C2174">
        <v>5.2699999809265137</v>
      </c>
      <c r="D2174">
        <v>284410</v>
      </c>
      <c r="E2174">
        <v>3311.340087890625</v>
      </c>
      <c r="F2174" s="20">
        <f t="shared" si="116"/>
        <v>6.1357765901426789E-2</v>
      </c>
      <c r="G2174">
        <v>319.24099731445313</v>
      </c>
      <c r="H2174">
        <v>19.587900161743161</v>
      </c>
      <c r="I2174" s="19">
        <f t="shared" si="117"/>
        <v>1057115.512105532</v>
      </c>
      <c r="K2174" s="70">
        <f t="shared" si="118"/>
        <v>-1</v>
      </c>
      <c r="L2174" s="3">
        <f>IF(AND(O2174&gt;0,O2174&lt;366),+'PL2'!$N$3+1,IF(AND(O2174&gt;365,O2174&lt;731),+'PL2'!$O$3+1,IF(AND(O2174&gt;730,O2174&lt;1096),+'PL2'!$P$3+1,IF(AND(O2174&gt;1095,O2174&lt;1461),+'PL2'!$Q$3+1,IF(AND(O2174&gt;1460,O2174&lt;3000),+'PL2'!$R$3+1,0)))))</f>
        <v>0</v>
      </c>
      <c r="M2174" s="3">
        <f>IF(AND(O2174&gt;0,O2174&lt;366),+'PL2'!$N$2+1,IF(AND(O2174&gt;365,O2174&lt;731),+'PL2'!$O$2+1,IF(AND(O2174&gt;730,O2174&lt;1096),+'PL2'!$P$2+1,IF(AND(O2174&gt;1095,O2174&lt;1461),+'PL2'!$Q$2+1,IF(AND(O2174&gt;1460,O2174&lt;1826),+'PL2'!$R$2+1,IF(AND(O2174&gt;1825,O2174&lt;2190),+'PL2'!$S$2+1,0))))))</f>
        <v>0</v>
      </c>
      <c r="N2174" s="70">
        <f t="shared" si="119"/>
        <v>-1</v>
      </c>
      <c r="O2174" s="19" t="str">
        <f>IF(A2174&gt;'PL2'!$C$2+553,IF(A2174='PL2'!$C$2+554,1,O2173+1), "")</f>
        <v/>
      </c>
    </row>
    <row r="2175" spans="1:15" x14ac:dyDescent="0.55000000000000004">
      <c r="A2175">
        <v>2173</v>
      </c>
      <c r="B2175" s="2">
        <v>41995</v>
      </c>
      <c r="C2175">
        <v>5.2800002098083496</v>
      </c>
      <c r="D2175">
        <v>284410</v>
      </c>
      <c r="E2175">
        <v>4114</v>
      </c>
      <c r="F2175" s="20">
        <f t="shared" si="116"/>
        <v>7.637537661527917E-2</v>
      </c>
      <c r="G2175">
        <v>330.67098999023438</v>
      </c>
      <c r="H2175">
        <v>25.255100250244141</v>
      </c>
      <c r="I2175" s="19">
        <f t="shared" si="117"/>
        <v>1360380.4528198242</v>
      </c>
      <c r="K2175" s="70">
        <f t="shared" si="118"/>
        <v>-1</v>
      </c>
      <c r="L2175" s="3">
        <f>IF(AND(O2175&gt;0,O2175&lt;366),+'PL2'!$N$3+1,IF(AND(O2175&gt;365,O2175&lt;731),+'PL2'!$O$3+1,IF(AND(O2175&gt;730,O2175&lt;1096),+'PL2'!$P$3+1,IF(AND(O2175&gt;1095,O2175&lt;1461),+'PL2'!$Q$3+1,IF(AND(O2175&gt;1460,O2175&lt;3000),+'PL2'!$R$3+1,0)))))</f>
        <v>0</v>
      </c>
      <c r="M2175" s="3">
        <f>IF(AND(O2175&gt;0,O2175&lt;366),+'PL2'!$N$2+1,IF(AND(O2175&gt;365,O2175&lt;731),+'PL2'!$O$2+1,IF(AND(O2175&gt;730,O2175&lt;1096),+'PL2'!$P$2+1,IF(AND(O2175&gt;1095,O2175&lt;1461),+'PL2'!$Q$2+1,IF(AND(O2175&gt;1460,O2175&lt;1826),+'PL2'!$R$2+1,IF(AND(O2175&gt;1825,O2175&lt;2190),+'PL2'!$S$2+1,0))))))</f>
        <v>0</v>
      </c>
      <c r="N2175" s="70">
        <f t="shared" si="119"/>
        <v>-1</v>
      </c>
      <c r="O2175" s="19" t="str">
        <f>IF(A2175&gt;'PL2'!$C$2+553,IF(A2175='PL2'!$C$2+554,1,O2174+1), "")</f>
        <v/>
      </c>
    </row>
    <row r="2176" spans="1:15" x14ac:dyDescent="0.55000000000000004">
      <c r="A2176">
        <v>2174</v>
      </c>
      <c r="B2176" s="2">
        <v>41996</v>
      </c>
      <c r="C2176">
        <v>5.2899999618530273</v>
      </c>
      <c r="D2176">
        <v>317755</v>
      </c>
      <c r="E2176">
        <v>3764.159912109375</v>
      </c>
      <c r="F2176" s="20">
        <f t="shared" si="116"/>
        <v>6.2665908613451518E-2</v>
      </c>
      <c r="G2176">
        <v>334.0469970703125</v>
      </c>
      <c r="H2176">
        <v>20.93339920043945</v>
      </c>
      <c r="I2176" s="19">
        <f t="shared" si="117"/>
        <v>1257406.3151325881</v>
      </c>
      <c r="K2176" s="70">
        <f t="shared" si="118"/>
        <v>-1</v>
      </c>
      <c r="L2176" s="3">
        <f>IF(AND(O2176&gt;0,O2176&lt;366),+'PL2'!$N$3+1,IF(AND(O2176&gt;365,O2176&lt;731),+'PL2'!$O$3+1,IF(AND(O2176&gt;730,O2176&lt;1096),+'PL2'!$P$3+1,IF(AND(O2176&gt;1095,O2176&lt;1461),+'PL2'!$Q$3+1,IF(AND(O2176&gt;1460,O2176&lt;3000),+'PL2'!$R$3+1,0)))))</f>
        <v>0</v>
      </c>
      <c r="M2176" s="3">
        <f>IF(AND(O2176&gt;0,O2176&lt;366),+'PL2'!$N$2+1,IF(AND(O2176&gt;365,O2176&lt;731),+'PL2'!$O$2+1,IF(AND(O2176&gt;730,O2176&lt;1096),+'PL2'!$P$2+1,IF(AND(O2176&gt;1095,O2176&lt;1461),+'PL2'!$Q$2+1,IF(AND(O2176&gt;1460,O2176&lt;1826),+'PL2'!$R$2+1,IF(AND(O2176&gt;1825,O2176&lt;2190),+'PL2'!$S$2+1,0))))))</f>
        <v>0</v>
      </c>
      <c r="N2176" s="70">
        <f t="shared" si="119"/>
        <v>-1</v>
      </c>
      <c r="O2176" s="19" t="str">
        <f>IF(A2176&gt;'PL2'!$C$2+553,IF(A2176='PL2'!$C$2+554,1,O2175+1), "")</f>
        <v/>
      </c>
    </row>
    <row r="2177" spans="1:15" x14ac:dyDescent="0.55000000000000004">
      <c r="A2177">
        <v>2175</v>
      </c>
      <c r="B2177" s="2">
        <v>41997</v>
      </c>
      <c r="C2177">
        <v>5.3000001907348633</v>
      </c>
      <c r="D2177">
        <v>317755</v>
      </c>
      <c r="E2177">
        <v>3836.10009765625</v>
      </c>
      <c r="F2177" s="20">
        <f t="shared" si="116"/>
        <v>6.398430000867382E-2</v>
      </c>
      <c r="G2177">
        <v>321.88400268554688</v>
      </c>
      <c r="H2177">
        <v>20.595500946044918</v>
      </c>
      <c r="I2177" s="19">
        <f t="shared" si="117"/>
        <v>1234779.254136011</v>
      </c>
      <c r="K2177" s="70">
        <f t="shared" si="118"/>
        <v>-1</v>
      </c>
      <c r="L2177" s="3">
        <f>IF(AND(O2177&gt;0,O2177&lt;366),+'PL2'!$N$3+1,IF(AND(O2177&gt;365,O2177&lt;731),+'PL2'!$O$3+1,IF(AND(O2177&gt;730,O2177&lt;1096),+'PL2'!$P$3+1,IF(AND(O2177&gt;1095,O2177&lt;1461),+'PL2'!$Q$3+1,IF(AND(O2177&gt;1460,O2177&lt;3000),+'PL2'!$R$3+1,0)))))</f>
        <v>0</v>
      </c>
      <c r="M2177" s="3">
        <f>IF(AND(O2177&gt;0,O2177&lt;366),+'PL2'!$N$2+1,IF(AND(O2177&gt;365,O2177&lt;731),+'PL2'!$O$2+1,IF(AND(O2177&gt;730,O2177&lt;1096),+'PL2'!$P$2+1,IF(AND(O2177&gt;1095,O2177&lt;1461),+'PL2'!$Q$2+1,IF(AND(O2177&gt;1460,O2177&lt;1826),+'PL2'!$R$2+1,IF(AND(O2177&gt;1825,O2177&lt;2190),+'PL2'!$S$2+1,0))))))</f>
        <v>0</v>
      </c>
      <c r="N2177" s="70">
        <f t="shared" si="119"/>
        <v>-1</v>
      </c>
      <c r="O2177" s="19" t="str">
        <f>IF(A2177&gt;'PL2'!$C$2+553,IF(A2177='PL2'!$C$2+554,1,O2176+1), "")</f>
        <v/>
      </c>
    </row>
    <row r="2178" spans="1:15" x14ac:dyDescent="0.55000000000000004">
      <c r="A2178">
        <v>2176</v>
      </c>
      <c r="B2178" s="2">
        <v>41998</v>
      </c>
      <c r="C2178">
        <v>5.309999942779541</v>
      </c>
      <c r="D2178">
        <v>331485</v>
      </c>
      <c r="E2178">
        <v>3959.31005859375</v>
      </c>
      <c r="F2178" s="20">
        <f t="shared" ref="F2178:F2241" si="120">+(C2178/D2178)*E2178</f>
        <v>6.3423491815856756E-2</v>
      </c>
      <c r="G2178">
        <v>318.61199951171881</v>
      </c>
      <c r="H2178">
        <v>20.207500457763668</v>
      </c>
      <c r="I2178" s="19">
        <f t="shared" ref="I2178:I2241" si="121">+E2178*G2178</f>
        <v>1261483.6944554152</v>
      </c>
      <c r="K2178" s="70">
        <f t="shared" si="118"/>
        <v>-1</v>
      </c>
      <c r="L2178" s="3">
        <f>IF(AND(O2178&gt;0,O2178&lt;366),+'PL2'!$N$3+1,IF(AND(O2178&gt;365,O2178&lt;731),+'PL2'!$O$3+1,IF(AND(O2178&gt;730,O2178&lt;1096),+'PL2'!$P$3+1,IF(AND(O2178&gt;1095,O2178&lt;1461),+'PL2'!$Q$3+1,IF(AND(O2178&gt;1460,O2178&lt;3000),+'PL2'!$R$3+1,0)))))</f>
        <v>0</v>
      </c>
      <c r="M2178" s="3">
        <f>IF(AND(O2178&gt;0,O2178&lt;366),+'PL2'!$N$2+1,IF(AND(O2178&gt;365,O2178&lt;731),+'PL2'!$O$2+1,IF(AND(O2178&gt;730,O2178&lt;1096),+'PL2'!$P$2+1,IF(AND(O2178&gt;1095,O2178&lt;1461),+'PL2'!$Q$2+1,IF(AND(O2178&gt;1460,O2178&lt;1826),+'PL2'!$R$2+1,IF(AND(O2178&gt;1825,O2178&lt;2190),+'PL2'!$S$2+1,0))))))</f>
        <v>0</v>
      </c>
      <c r="N2178" s="70">
        <f t="shared" si="119"/>
        <v>-1</v>
      </c>
      <c r="O2178" s="19" t="str">
        <f>IF(A2178&gt;'PL2'!$C$2+553,IF(A2178='PL2'!$C$2+554,1,O2177+1), "")</f>
        <v/>
      </c>
    </row>
    <row r="2179" spans="1:15" x14ac:dyDescent="0.55000000000000004">
      <c r="A2179">
        <v>2177</v>
      </c>
      <c r="B2179" s="2">
        <v>41999</v>
      </c>
      <c r="C2179">
        <v>5.320000171661377</v>
      </c>
      <c r="D2179">
        <v>331485</v>
      </c>
      <c r="E2179">
        <v>3819.300048828125</v>
      </c>
      <c r="F2179" s="20">
        <f t="shared" si="120"/>
        <v>6.1295916603743554E-2</v>
      </c>
      <c r="G2179">
        <v>327.15798950195313</v>
      </c>
      <c r="H2179">
        <v>20.053400039672852</v>
      </c>
      <c r="I2179" s="19">
        <f t="shared" si="121"/>
        <v>1249514.5252793208</v>
      </c>
      <c r="K2179" s="70">
        <f t="shared" si="118"/>
        <v>-1</v>
      </c>
      <c r="L2179" s="3">
        <f>IF(AND(O2179&gt;0,O2179&lt;366),+'PL2'!$N$3+1,IF(AND(O2179&gt;365,O2179&lt;731),+'PL2'!$O$3+1,IF(AND(O2179&gt;730,O2179&lt;1096),+'PL2'!$P$3+1,IF(AND(O2179&gt;1095,O2179&lt;1461),+'PL2'!$Q$3+1,IF(AND(O2179&gt;1460,O2179&lt;3000),+'PL2'!$R$3+1,0)))))</f>
        <v>0</v>
      </c>
      <c r="M2179" s="3">
        <f>IF(AND(O2179&gt;0,O2179&lt;366),+'PL2'!$N$2+1,IF(AND(O2179&gt;365,O2179&lt;731),+'PL2'!$O$2+1,IF(AND(O2179&gt;730,O2179&lt;1096),+'PL2'!$P$2+1,IF(AND(O2179&gt;1095,O2179&lt;1461),+'PL2'!$Q$2+1,IF(AND(O2179&gt;1460,O2179&lt;1826),+'PL2'!$R$2+1,IF(AND(O2179&gt;1825,O2179&lt;2190),+'PL2'!$S$2+1,0))))))</f>
        <v>0</v>
      </c>
      <c r="N2179" s="70">
        <f t="shared" si="119"/>
        <v>-1</v>
      </c>
      <c r="O2179" s="19" t="str">
        <f>IF(A2179&gt;'PL2'!$C$2+553,IF(A2179='PL2'!$C$2+554,1,O2178+1), "")</f>
        <v/>
      </c>
    </row>
    <row r="2180" spans="1:15" x14ac:dyDescent="0.55000000000000004">
      <c r="A2180">
        <v>2178</v>
      </c>
      <c r="B2180" s="2">
        <v>42000</v>
      </c>
      <c r="C2180">
        <v>5.3299999237060547</v>
      </c>
      <c r="D2180">
        <v>313832</v>
      </c>
      <c r="E2180">
        <v>3817.169921875</v>
      </c>
      <c r="F2180" s="20">
        <f t="shared" si="120"/>
        <v>6.4829320758771555E-2</v>
      </c>
      <c r="G2180">
        <v>315.1669921875</v>
      </c>
      <c r="H2180">
        <v>20.432100296020511</v>
      </c>
      <c r="I2180" s="19">
        <f t="shared" si="121"/>
        <v>1203045.9629459381</v>
      </c>
      <c r="K2180" s="70">
        <f t="shared" si="118"/>
        <v>-1</v>
      </c>
      <c r="L2180" s="3">
        <f>IF(AND(O2180&gt;0,O2180&lt;366),+'PL2'!$N$3+1,IF(AND(O2180&gt;365,O2180&lt;731),+'PL2'!$O$3+1,IF(AND(O2180&gt;730,O2180&lt;1096),+'PL2'!$P$3+1,IF(AND(O2180&gt;1095,O2180&lt;1461),+'PL2'!$Q$3+1,IF(AND(O2180&gt;1460,O2180&lt;3000),+'PL2'!$R$3+1,0)))))</f>
        <v>0</v>
      </c>
      <c r="M2180" s="3">
        <f>IF(AND(O2180&gt;0,O2180&lt;366),+'PL2'!$N$2+1,IF(AND(O2180&gt;365,O2180&lt;731),+'PL2'!$O$2+1,IF(AND(O2180&gt;730,O2180&lt;1096),+'PL2'!$P$2+1,IF(AND(O2180&gt;1095,O2180&lt;1461),+'PL2'!$Q$2+1,IF(AND(O2180&gt;1460,O2180&lt;1826),+'PL2'!$R$2+1,IF(AND(O2180&gt;1825,O2180&lt;2190),+'PL2'!$S$2+1,0))))))</f>
        <v>0</v>
      </c>
      <c r="N2180" s="70">
        <f t="shared" si="119"/>
        <v>-1</v>
      </c>
      <c r="O2180" s="19" t="str">
        <f>IF(A2180&gt;'PL2'!$C$2+553,IF(A2180='PL2'!$C$2+554,1,O2179+1), "")</f>
        <v/>
      </c>
    </row>
    <row r="2181" spans="1:15" x14ac:dyDescent="0.55000000000000004">
      <c r="A2181">
        <v>2179</v>
      </c>
      <c r="B2181" s="2">
        <v>42001</v>
      </c>
      <c r="C2181">
        <v>5.3400001525878906</v>
      </c>
      <c r="D2181">
        <v>313832</v>
      </c>
      <c r="E2181">
        <v>4237.2900390625</v>
      </c>
      <c r="F2181" s="20">
        <f t="shared" si="120"/>
        <v>7.2099497358946496E-2</v>
      </c>
      <c r="G2181">
        <v>316.79598999023438</v>
      </c>
      <c r="H2181">
        <v>22.840799331665039</v>
      </c>
      <c r="I2181" s="19">
        <f t="shared" si="121"/>
        <v>1342356.4928005636</v>
      </c>
      <c r="K2181" s="70">
        <f t="shared" si="118"/>
        <v>-1</v>
      </c>
      <c r="L2181" s="3">
        <f>IF(AND(O2181&gt;0,O2181&lt;366),+'PL2'!$N$3+1,IF(AND(O2181&gt;365,O2181&lt;731),+'PL2'!$O$3+1,IF(AND(O2181&gt;730,O2181&lt;1096),+'PL2'!$P$3+1,IF(AND(O2181&gt;1095,O2181&lt;1461),+'PL2'!$Q$3+1,IF(AND(O2181&gt;1460,O2181&lt;3000),+'PL2'!$R$3+1,0)))))</f>
        <v>0</v>
      </c>
      <c r="M2181" s="3">
        <f>IF(AND(O2181&gt;0,O2181&lt;366),+'PL2'!$N$2+1,IF(AND(O2181&gt;365,O2181&lt;731),+'PL2'!$O$2+1,IF(AND(O2181&gt;730,O2181&lt;1096),+'PL2'!$P$2+1,IF(AND(O2181&gt;1095,O2181&lt;1461),+'PL2'!$Q$2+1,IF(AND(O2181&gt;1460,O2181&lt;1826),+'PL2'!$R$2+1,IF(AND(O2181&gt;1825,O2181&lt;2190),+'PL2'!$S$2+1,0))))))</f>
        <v>0</v>
      </c>
      <c r="N2181" s="70">
        <f t="shared" si="119"/>
        <v>-1</v>
      </c>
      <c r="O2181" s="19" t="str">
        <f>IF(A2181&gt;'PL2'!$C$2+553,IF(A2181='PL2'!$C$2+554,1,O2180+1), "")</f>
        <v/>
      </c>
    </row>
    <row r="2182" spans="1:15" x14ac:dyDescent="0.55000000000000004">
      <c r="A2182">
        <v>2180</v>
      </c>
      <c r="B2182" s="2">
        <v>42002</v>
      </c>
      <c r="C2182">
        <v>5.3499999046325684</v>
      </c>
      <c r="D2182">
        <v>331485</v>
      </c>
      <c r="E2182">
        <v>4114.43994140625</v>
      </c>
      <c r="F2182" s="20">
        <f t="shared" si="120"/>
        <v>6.6404975471408556E-2</v>
      </c>
      <c r="G2182">
        <v>312.44100952148438</v>
      </c>
      <c r="H2182">
        <v>20.747600555419918</v>
      </c>
      <c r="I2182" s="19">
        <f t="shared" si="121"/>
        <v>1285519.7689084858</v>
      </c>
      <c r="K2182" s="70">
        <f t="shared" si="118"/>
        <v>-1</v>
      </c>
      <c r="L2182" s="3">
        <f>IF(AND(O2182&gt;0,O2182&lt;366),+'PL2'!$N$3+1,IF(AND(O2182&gt;365,O2182&lt;731),+'PL2'!$O$3+1,IF(AND(O2182&gt;730,O2182&lt;1096),+'PL2'!$P$3+1,IF(AND(O2182&gt;1095,O2182&lt;1461),+'PL2'!$Q$3+1,IF(AND(O2182&gt;1460,O2182&lt;3000),+'PL2'!$R$3+1,0)))))</f>
        <v>0</v>
      </c>
      <c r="M2182" s="3">
        <f>IF(AND(O2182&gt;0,O2182&lt;366),+'PL2'!$N$2+1,IF(AND(O2182&gt;365,O2182&lt;731),+'PL2'!$O$2+1,IF(AND(O2182&gt;730,O2182&lt;1096),+'PL2'!$P$2+1,IF(AND(O2182&gt;1095,O2182&lt;1461),+'PL2'!$Q$2+1,IF(AND(O2182&gt;1460,O2182&lt;1826),+'PL2'!$R$2+1,IF(AND(O2182&gt;1825,O2182&lt;2190),+'PL2'!$S$2+1,0))))))</f>
        <v>0</v>
      </c>
      <c r="N2182" s="70">
        <f t="shared" si="119"/>
        <v>-1</v>
      </c>
      <c r="O2182" s="19" t="str">
        <f>IF(A2182&gt;'PL2'!$C$2+553,IF(A2182='PL2'!$C$2+554,1,O2181+1), "")</f>
        <v/>
      </c>
    </row>
    <row r="2183" spans="1:15" x14ac:dyDescent="0.55000000000000004">
      <c r="A2183">
        <v>2181</v>
      </c>
      <c r="B2183" s="2">
        <v>42003</v>
      </c>
      <c r="C2183">
        <v>5.3600001335144043</v>
      </c>
      <c r="D2183">
        <v>331485</v>
      </c>
      <c r="E2183">
        <v>3888.8701171875</v>
      </c>
      <c r="F2183" s="20">
        <f t="shared" si="120"/>
        <v>6.2881712135828702E-2</v>
      </c>
      <c r="G2183">
        <v>309.87100219726563</v>
      </c>
      <c r="H2183">
        <v>19.485200881958011</v>
      </c>
      <c r="I2183" s="19">
        <f t="shared" si="121"/>
        <v>1205048.0806278884</v>
      </c>
      <c r="K2183" s="70">
        <f t="shared" si="118"/>
        <v>-1</v>
      </c>
      <c r="L2183" s="3">
        <f>IF(AND(O2183&gt;0,O2183&lt;366),+'PL2'!$N$3+1,IF(AND(O2183&gt;365,O2183&lt;731),+'PL2'!$O$3+1,IF(AND(O2183&gt;730,O2183&lt;1096),+'PL2'!$P$3+1,IF(AND(O2183&gt;1095,O2183&lt;1461),+'PL2'!$Q$3+1,IF(AND(O2183&gt;1460,O2183&lt;3000),+'PL2'!$R$3+1,0)))))</f>
        <v>0</v>
      </c>
      <c r="M2183" s="3">
        <f>IF(AND(O2183&gt;0,O2183&lt;366),+'PL2'!$N$2+1,IF(AND(O2183&gt;365,O2183&lt;731),+'PL2'!$O$2+1,IF(AND(O2183&gt;730,O2183&lt;1096),+'PL2'!$P$2+1,IF(AND(O2183&gt;1095,O2183&lt;1461),+'PL2'!$Q$2+1,IF(AND(O2183&gt;1460,O2183&lt;1826),+'PL2'!$R$2+1,IF(AND(O2183&gt;1825,O2183&lt;2190),+'PL2'!$S$2+1,0))))))</f>
        <v>0</v>
      </c>
      <c r="N2183" s="70">
        <f t="shared" si="119"/>
        <v>-1</v>
      </c>
      <c r="O2183" s="19" t="str">
        <f>IF(A2183&gt;'PL2'!$C$2+553,IF(A2183='PL2'!$C$2+554,1,O2182+1), "")</f>
        <v/>
      </c>
    </row>
    <row r="2184" spans="1:15" x14ac:dyDescent="0.55000000000000004">
      <c r="A2184">
        <v>2182</v>
      </c>
      <c r="B2184" s="2">
        <v>42004</v>
      </c>
      <c r="C2184">
        <v>5.369999885559082</v>
      </c>
      <c r="D2184">
        <v>313142</v>
      </c>
      <c r="E2184">
        <v>3811.3798828125</v>
      </c>
      <c r="F2184" s="20">
        <f t="shared" si="120"/>
        <v>6.5360473952792375E-2</v>
      </c>
      <c r="G2184">
        <v>319.69601440429688</v>
      </c>
      <c r="H2184">
        <v>20.895500183105469</v>
      </c>
      <c r="I2184" s="19">
        <f t="shared" si="121"/>
        <v>1218482.9579158723</v>
      </c>
      <c r="K2184" s="70">
        <f t="shared" si="118"/>
        <v>-1</v>
      </c>
      <c r="L2184" s="3">
        <f>IF(AND(O2184&gt;0,O2184&lt;366),+'PL2'!$N$3+1,IF(AND(O2184&gt;365,O2184&lt;731),+'PL2'!$O$3+1,IF(AND(O2184&gt;730,O2184&lt;1096),+'PL2'!$P$3+1,IF(AND(O2184&gt;1095,O2184&lt;1461),+'PL2'!$Q$3+1,IF(AND(O2184&gt;1460,O2184&lt;3000),+'PL2'!$R$3+1,0)))))</f>
        <v>0</v>
      </c>
      <c r="M2184" s="3">
        <f>IF(AND(O2184&gt;0,O2184&lt;366),+'PL2'!$N$2+1,IF(AND(O2184&gt;365,O2184&lt;731),+'PL2'!$O$2+1,IF(AND(O2184&gt;730,O2184&lt;1096),+'PL2'!$P$2+1,IF(AND(O2184&gt;1095,O2184&lt;1461),+'PL2'!$Q$2+1,IF(AND(O2184&gt;1460,O2184&lt;1826),+'PL2'!$R$2+1,IF(AND(O2184&gt;1825,O2184&lt;2190),+'PL2'!$S$2+1,0))))))</f>
        <v>0</v>
      </c>
      <c r="N2184" s="70">
        <f t="shared" si="119"/>
        <v>-1</v>
      </c>
      <c r="O2184" s="19" t="str">
        <f>IF(A2184&gt;'PL2'!$C$2+553,IF(A2184='PL2'!$C$2+554,1,O2183+1), "")</f>
        <v/>
      </c>
    </row>
    <row r="2185" spans="1:15" x14ac:dyDescent="0.55000000000000004">
      <c r="A2185">
        <v>2183</v>
      </c>
      <c r="B2185" s="2">
        <v>42005</v>
      </c>
      <c r="C2185">
        <v>5.380000114440918</v>
      </c>
      <c r="D2185">
        <v>313142</v>
      </c>
      <c r="E2185">
        <v>4133.0498046875</v>
      </c>
      <c r="F2185" s="20">
        <f t="shared" si="120"/>
        <v>7.1008706664097324E-2</v>
      </c>
      <c r="G2185">
        <v>313.92498779296881</v>
      </c>
      <c r="H2185">
        <v>22.291400909423832</v>
      </c>
      <c r="I2185" s="19">
        <f t="shared" si="121"/>
        <v>1297467.6094842555</v>
      </c>
      <c r="K2185" s="70">
        <f t="shared" si="118"/>
        <v>-1</v>
      </c>
      <c r="L2185" s="3">
        <f>IF(AND(O2185&gt;0,O2185&lt;366),+'PL2'!$N$3+1,IF(AND(O2185&gt;365,O2185&lt;731),+'PL2'!$O$3+1,IF(AND(O2185&gt;730,O2185&lt;1096),+'PL2'!$P$3+1,IF(AND(O2185&gt;1095,O2185&lt;1461),+'PL2'!$Q$3+1,IF(AND(O2185&gt;1460,O2185&lt;3000),+'PL2'!$R$3+1,0)))))</f>
        <v>0</v>
      </c>
      <c r="M2185" s="3">
        <f>IF(AND(O2185&gt;0,O2185&lt;366),+'PL2'!$N$2+1,IF(AND(O2185&gt;365,O2185&lt;731),+'PL2'!$O$2+1,IF(AND(O2185&gt;730,O2185&lt;1096),+'PL2'!$P$2+1,IF(AND(O2185&gt;1095,O2185&lt;1461),+'PL2'!$Q$2+1,IF(AND(O2185&gt;1460,O2185&lt;1826),+'PL2'!$R$2+1,IF(AND(O2185&gt;1825,O2185&lt;2190),+'PL2'!$S$2+1,0))))))</f>
        <v>0</v>
      </c>
      <c r="N2185" s="70">
        <f t="shared" si="119"/>
        <v>-1</v>
      </c>
      <c r="O2185" s="19" t="str">
        <f>IF(A2185&gt;'PL2'!$C$2+553,IF(A2185='PL2'!$C$2+554,1,O2184+1), "")</f>
        <v/>
      </c>
    </row>
    <row r="2186" spans="1:15" x14ac:dyDescent="0.55000000000000004">
      <c r="A2186">
        <v>2184</v>
      </c>
      <c r="B2186" s="2">
        <v>42006</v>
      </c>
      <c r="C2186">
        <v>5.3899998664855957</v>
      </c>
      <c r="D2186">
        <v>323244</v>
      </c>
      <c r="E2186">
        <v>4136.81982421875</v>
      </c>
      <c r="F2186" s="20">
        <f t="shared" si="120"/>
        <v>6.8980269704044084E-2</v>
      </c>
      <c r="G2186">
        <v>314.59201049804688</v>
      </c>
      <c r="H2186">
        <v>21.70059967041016</v>
      </c>
      <c r="I2186" s="19">
        <f t="shared" si="121"/>
        <v>1301410.4655691534</v>
      </c>
      <c r="K2186" s="70">
        <f t="shared" si="118"/>
        <v>-1</v>
      </c>
      <c r="L2186" s="3">
        <f>IF(AND(O2186&gt;0,O2186&lt;366),+'PL2'!$N$3+1,IF(AND(O2186&gt;365,O2186&lt;731),+'PL2'!$O$3+1,IF(AND(O2186&gt;730,O2186&lt;1096),+'PL2'!$P$3+1,IF(AND(O2186&gt;1095,O2186&lt;1461),+'PL2'!$Q$3+1,IF(AND(O2186&gt;1460,O2186&lt;3000),+'PL2'!$R$3+1,0)))))</f>
        <v>0</v>
      </c>
      <c r="M2186" s="3">
        <f>IF(AND(O2186&gt;0,O2186&lt;366),+'PL2'!$N$2+1,IF(AND(O2186&gt;365,O2186&lt;731),+'PL2'!$O$2+1,IF(AND(O2186&gt;730,O2186&lt;1096),+'PL2'!$P$2+1,IF(AND(O2186&gt;1095,O2186&lt;1461),+'PL2'!$Q$2+1,IF(AND(O2186&gt;1460,O2186&lt;1826),+'PL2'!$R$2+1,IF(AND(O2186&gt;1825,O2186&lt;2190),+'PL2'!$S$2+1,0))))))</f>
        <v>0</v>
      </c>
      <c r="N2186" s="70">
        <f t="shared" si="119"/>
        <v>-1</v>
      </c>
      <c r="O2186" s="19" t="str">
        <f>IF(A2186&gt;'PL2'!$C$2+553,IF(A2186='PL2'!$C$2+554,1,O2185+1), "")</f>
        <v/>
      </c>
    </row>
    <row r="2187" spans="1:15" x14ac:dyDescent="0.55000000000000004">
      <c r="A2187">
        <v>2185</v>
      </c>
      <c r="B2187" s="2">
        <v>42007</v>
      </c>
      <c r="C2187">
        <v>5.4000000953674316</v>
      </c>
      <c r="D2187">
        <v>323244</v>
      </c>
      <c r="E2187">
        <v>4061.800048828125</v>
      </c>
      <c r="F2187" s="20">
        <f t="shared" si="120"/>
        <v>6.7854997002373782E-2</v>
      </c>
      <c r="G2187">
        <v>279.85101318359381</v>
      </c>
      <c r="H2187">
        <v>18.989299774169918</v>
      </c>
      <c r="I2187" s="19">
        <f t="shared" si="121"/>
        <v>1136698.8590137216</v>
      </c>
      <c r="K2187" s="70">
        <f t="shared" si="118"/>
        <v>-1</v>
      </c>
      <c r="L2187" s="3">
        <f>IF(AND(O2187&gt;0,O2187&lt;366),+'PL2'!$N$3+1,IF(AND(O2187&gt;365,O2187&lt;731),+'PL2'!$O$3+1,IF(AND(O2187&gt;730,O2187&lt;1096),+'PL2'!$P$3+1,IF(AND(O2187&gt;1095,O2187&lt;1461),+'PL2'!$Q$3+1,IF(AND(O2187&gt;1460,O2187&lt;3000),+'PL2'!$R$3+1,0)))))</f>
        <v>0</v>
      </c>
      <c r="M2187" s="3">
        <f>IF(AND(O2187&gt;0,O2187&lt;366),+'PL2'!$N$2+1,IF(AND(O2187&gt;365,O2187&lt;731),+'PL2'!$O$2+1,IF(AND(O2187&gt;730,O2187&lt;1096),+'PL2'!$P$2+1,IF(AND(O2187&gt;1095,O2187&lt;1461),+'PL2'!$Q$2+1,IF(AND(O2187&gt;1460,O2187&lt;1826),+'PL2'!$R$2+1,IF(AND(O2187&gt;1825,O2187&lt;2190),+'PL2'!$S$2+1,0))))))</f>
        <v>0</v>
      </c>
      <c r="N2187" s="70">
        <f t="shared" si="119"/>
        <v>-1</v>
      </c>
      <c r="O2187" s="19" t="str">
        <f>IF(A2187&gt;'PL2'!$C$2+553,IF(A2187='PL2'!$C$2+554,1,O2186+1), "")</f>
        <v/>
      </c>
    </row>
    <row r="2188" spans="1:15" x14ac:dyDescent="0.55000000000000004">
      <c r="A2188">
        <v>2186</v>
      </c>
      <c r="B2188" s="2">
        <v>42008</v>
      </c>
      <c r="C2188">
        <v>5.4099998474121094</v>
      </c>
      <c r="D2188">
        <v>335365</v>
      </c>
      <c r="E2188">
        <v>4321.75</v>
      </c>
      <c r="F2188" s="20">
        <f t="shared" si="120"/>
        <v>6.9717074949840571E-2</v>
      </c>
      <c r="G2188">
        <v>263.63400268554688</v>
      </c>
      <c r="H2188">
        <v>18.379800796508789</v>
      </c>
      <c r="I2188" s="19">
        <f t="shared" si="121"/>
        <v>1139360.2511062622</v>
      </c>
      <c r="K2188" s="70">
        <f t="shared" si="118"/>
        <v>-1</v>
      </c>
      <c r="L2188" s="3">
        <f>IF(AND(O2188&gt;0,O2188&lt;366),+'PL2'!$N$3+1,IF(AND(O2188&gt;365,O2188&lt;731),+'PL2'!$O$3+1,IF(AND(O2188&gt;730,O2188&lt;1096),+'PL2'!$P$3+1,IF(AND(O2188&gt;1095,O2188&lt;1461),+'PL2'!$Q$3+1,IF(AND(O2188&gt;1460,O2188&lt;3000),+'PL2'!$R$3+1,0)))))</f>
        <v>0</v>
      </c>
      <c r="M2188" s="3">
        <f>IF(AND(O2188&gt;0,O2188&lt;366),+'PL2'!$N$2+1,IF(AND(O2188&gt;365,O2188&lt;731),+'PL2'!$O$2+1,IF(AND(O2188&gt;730,O2188&lt;1096),+'PL2'!$P$2+1,IF(AND(O2188&gt;1095,O2188&lt;1461),+'PL2'!$Q$2+1,IF(AND(O2188&gt;1460,O2188&lt;1826),+'PL2'!$R$2+1,IF(AND(O2188&gt;1825,O2188&lt;2190),+'PL2'!$S$2+1,0))))))</f>
        <v>0</v>
      </c>
      <c r="N2188" s="70">
        <f t="shared" si="119"/>
        <v>-1</v>
      </c>
      <c r="O2188" s="19" t="str">
        <f>IF(A2188&gt;'PL2'!$C$2+553,IF(A2188='PL2'!$C$2+554,1,O2187+1), "")</f>
        <v/>
      </c>
    </row>
    <row r="2189" spans="1:15" x14ac:dyDescent="0.55000000000000004">
      <c r="A2189">
        <v>2187</v>
      </c>
      <c r="B2189" s="2">
        <v>42009</v>
      </c>
      <c r="C2189">
        <v>5.4200000762939453</v>
      </c>
      <c r="D2189">
        <v>335365</v>
      </c>
      <c r="E2189">
        <v>3916.090087890625</v>
      </c>
      <c r="F2189" s="20">
        <f t="shared" si="120"/>
        <v>6.3289873943736377E-2</v>
      </c>
      <c r="G2189">
        <v>272.94900512695313</v>
      </c>
      <c r="H2189">
        <v>17.274900436401371</v>
      </c>
      <c r="I2189" s="19">
        <f t="shared" si="121"/>
        <v>1068892.8934772685</v>
      </c>
      <c r="K2189" s="70">
        <f t="shared" si="118"/>
        <v>-1</v>
      </c>
      <c r="L2189" s="3">
        <f>IF(AND(O2189&gt;0,O2189&lt;366),+'PL2'!$N$3+1,IF(AND(O2189&gt;365,O2189&lt;731),+'PL2'!$O$3+1,IF(AND(O2189&gt;730,O2189&lt;1096),+'PL2'!$P$3+1,IF(AND(O2189&gt;1095,O2189&lt;1461),+'PL2'!$Q$3+1,IF(AND(O2189&gt;1460,O2189&lt;3000),+'PL2'!$R$3+1,0)))))</f>
        <v>0</v>
      </c>
      <c r="M2189" s="3">
        <f>IF(AND(O2189&gt;0,O2189&lt;366),+'PL2'!$N$2+1,IF(AND(O2189&gt;365,O2189&lt;731),+'PL2'!$O$2+1,IF(AND(O2189&gt;730,O2189&lt;1096),+'PL2'!$P$2+1,IF(AND(O2189&gt;1095,O2189&lt;1461),+'PL2'!$Q$2+1,IF(AND(O2189&gt;1460,O2189&lt;1826),+'PL2'!$R$2+1,IF(AND(O2189&gt;1825,O2189&lt;2190),+'PL2'!$S$2+1,0))))))</f>
        <v>0</v>
      </c>
      <c r="N2189" s="70">
        <f t="shared" si="119"/>
        <v>-1</v>
      </c>
      <c r="O2189" s="19" t="str">
        <f>IF(A2189&gt;'PL2'!$C$2+553,IF(A2189='PL2'!$C$2+554,1,O2188+1), "")</f>
        <v/>
      </c>
    </row>
    <row r="2190" spans="1:15" x14ac:dyDescent="0.55000000000000004">
      <c r="A2190">
        <v>2188</v>
      </c>
      <c r="B2190" s="2">
        <v>42010</v>
      </c>
      <c r="C2190">
        <v>5.429999828338623</v>
      </c>
      <c r="D2190">
        <v>317183</v>
      </c>
      <c r="E2190">
        <v>3962.85009765625</v>
      </c>
      <c r="F2190" s="20">
        <f t="shared" si="120"/>
        <v>6.7841830583622489E-2</v>
      </c>
      <c r="G2190">
        <v>285.57598876953119</v>
      </c>
      <c r="H2190">
        <v>19.37400054931641</v>
      </c>
      <c r="I2190" s="19">
        <f t="shared" si="121"/>
        <v>1131694.8349836168</v>
      </c>
      <c r="K2190" s="70">
        <f t="shared" si="118"/>
        <v>-1</v>
      </c>
      <c r="L2190" s="3">
        <f>IF(AND(O2190&gt;0,O2190&lt;366),+'PL2'!$N$3+1,IF(AND(O2190&gt;365,O2190&lt;731),+'PL2'!$O$3+1,IF(AND(O2190&gt;730,O2190&lt;1096),+'PL2'!$P$3+1,IF(AND(O2190&gt;1095,O2190&lt;1461),+'PL2'!$Q$3+1,IF(AND(O2190&gt;1460,O2190&lt;3000),+'PL2'!$R$3+1,0)))))</f>
        <v>0</v>
      </c>
      <c r="M2190" s="3">
        <f>IF(AND(O2190&gt;0,O2190&lt;366),+'PL2'!$N$2+1,IF(AND(O2190&gt;365,O2190&lt;731),+'PL2'!$O$2+1,IF(AND(O2190&gt;730,O2190&lt;1096),+'PL2'!$P$2+1,IF(AND(O2190&gt;1095,O2190&lt;1461),+'PL2'!$Q$2+1,IF(AND(O2190&gt;1460,O2190&lt;1826),+'PL2'!$R$2+1,IF(AND(O2190&gt;1825,O2190&lt;2190),+'PL2'!$S$2+1,0))))))</f>
        <v>0</v>
      </c>
      <c r="N2190" s="70">
        <f t="shared" si="119"/>
        <v>-1</v>
      </c>
      <c r="O2190" s="19" t="str">
        <f>IF(A2190&gt;'PL2'!$C$2+553,IF(A2190='PL2'!$C$2+554,1,O2189+1), "")</f>
        <v/>
      </c>
    </row>
    <row r="2191" spans="1:15" x14ac:dyDescent="0.55000000000000004">
      <c r="A2191">
        <v>2189</v>
      </c>
      <c r="B2191" s="2">
        <v>42011</v>
      </c>
      <c r="C2191">
        <v>5.440000057220459</v>
      </c>
      <c r="D2191">
        <v>317183</v>
      </c>
      <c r="E2191">
        <v>3512.780029296875</v>
      </c>
      <c r="F2191" s="20">
        <f t="shared" si="120"/>
        <v>6.024762853109368E-2</v>
      </c>
      <c r="G2191">
        <v>294.87799072265619</v>
      </c>
      <c r="H2191">
        <v>17.76569938659668</v>
      </c>
      <c r="I2191" s="19">
        <f t="shared" si="121"/>
        <v>1035841.5168897358</v>
      </c>
      <c r="K2191" s="70">
        <f t="shared" si="118"/>
        <v>-1</v>
      </c>
      <c r="L2191" s="3">
        <f>IF(AND(O2191&gt;0,O2191&lt;366),+'PL2'!$N$3+1,IF(AND(O2191&gt;365,O2191&lt;731),+'PL2'!$O$3+1,IF(AND(O2191&gt;730,O2191&lt;1096),+'PL2'!$P$3+1,IF(AND(O2191&gt;1095,O2191&lt;1461),+'PL2'!$Q$3+1,IF(AND(O2191&gt;1460,O2191&lt;3000),+'PL2'!$R$3+1,0)))))</f>
        <v>0</v>
      </c>
      <c r="M2191" s="3">
        <f>IF(AND(O2191&gt;0,O2191&lt;366),+'PL2'!$N$2+1,IF(AND(O2191&gt;365,O2191&lt;731),+'PL2'!$O$2+1,IF(AND(O2191&gt;730,O2191&lt;1096),+'PL2'!$P$2+1,IF(AND(O2191&gt;1095,O2191&lt;1461),+'PL2'!$Q$2+1,IF(AND(O2191&gt;1460,O2191&lt;1826),+'PL2'!$R$2+1,IF(AND(O2191&gt;1825,O2191&lt;2190),+'PL2'!$S$2+1,0))))))</f>
        <v>0</v>
      </c>
      <c r="N2191" s="70">
        <f t="shared" si="119"/>
        <v>-1</v>
      </c>
      <c r="O2191" s="19" t="str">
        <f>IF(A2191&gt;'PL2'!$C$2+553,IF(A2191='PL2'!$C$2+554,1,O2190+1), "")</f>
        <v/>
      </c>
    </row>
    <row r="2192" spans="1:15" x14ac:dyDescent="0.55000000000000004">
      <c r="A2192">
        <v>2190</v>
      </c>
      <c r="B2192" s="2">
        <v>42012</v>
      </c>
      <c r="C2192">
        <v>5.4499998092651367</v>
      </c>
      <c r="D2192">
        <v>272737</v>
      </c>
      <c r="E2192">
        <v>3691.280029296875</v>
      </c>
      <c r="F2192" s="20">
        <f t="shared" si="120"/>
        <v>7.3761445845676149E-2</v>
      </c>
      <c r="G2192">
        <v>283.25100708007813</v>
      </c>
      <c r="H2192">
        <v>20.892999649047852</v>
      </c>
      <c r="I2192" s="19">
        <f t="shared" si="121"/>
        <v>1045558.7857129201</v>
      </c>
      <c r="K2192" s="70">
        <f t="shared" si="118"/>
        <v>-1</v>
      </c>
      <c r="L2192" s="3">
        <f>IF(AND(O2192&gt;0,O2192&lt;366),+'PL2'!$N$3+1,IF(AND(O2192&gt;365,O2192&lt;731),+'PL2'!$O$3+1,IF(AND(O2192&gt;730,O2192&lt;1096),+'PL2'!$P$3+1,IF(AND(O2192&gt;1095,O2192&lt;1461),+'PL2'!$Q$3+1,IF(AND(O2192&gt;1460,O2192&lt;3000),+'PL2'!$R$3+1,0)))))</f>
        <v>0</v>
      </c>
      <c r="M2192" s="3">
        <f>IF(AND(O2192&gt;0,O2192&lt;366),+'PL2'!$N$2+1,IF(AND(O2192&gt;365,O2192&lt;731),+'PL2'!$O$2+1,IF(AND(O2192&gt;730,O2192&lt;1096),+'PL2'!$P$2+1,IF(AND(O2192&gt;1095,O2192&lt;1461),+'PL2'!$Q$2+1,IF(AND(O2192&gt;1460,O2192&lt;1826),+'PL2'!$R$2+1,IF(AND(O2192&gt;1825,O2192&lt;2190),+'PL2'!$S$2+1,0))))))</f>
        <v>0</v>
      </c>
      <c r="N2192" s="70">
        <f t="shared" si="119"/>
        <v>-1</v>
      </c>
      <c r="O2192" s="19" t="str">
        <f>IF(A2192&gt;'PL2'!$C$2+553,IF(A2192='PL2'!$C$2+554,1,O2191+1), "")</f>
        <v/>
      </c>
    </row>
    <row r="2193" spans="1:15" x14ac:dyDescent="0.55000000000000004">
      <c r="A2193">
        <v>2191</v>
      </c>
      <c r="B2193" s="2">
        <v>42013</v>
      </c>
      <c r="C2193">
        <v>5.4600000381469727</v>
      </c>
      <c r="D2193">
        <v>272737</v>
      </c>
      <c r="E2193">
        <v>3515.199951171875</v>
      </c>
      <c r="F2193" s="20">
        <f t="shared" si="120"/>
        <v>7.0371793586835207E-2</v>
      </c>
      <c r="G2193">
        <v>288.843994140625</v>
      </c>
      <c r="H2193">
        <v>20.32649993896484</v>
      </c>
      <c r="I2193" s="19">
        <f t="shared" si="121"/>
        <v>1015344.3940994143</v>
      </c>
      <c r="K2193" s="70">
        <f t="shared" si="118"/>
        <v>-1</v>
      </c>
      <c r="L2193" s="3">
        <f>IF(AND(O2193&gt;0,O2193&lt;366),+'PL2'!$N$3+1,IF(AND(O2193&gt;365,O2193&lt;731),+'PL2'!$O$3+1,IF(AND(O2193&gt;730,O2193&lt;1096),+'PL2'!$P$3+1,IF(AND(O2193&gt;1095,O2193&lt;1461),+'PL2'!$Q$3+1,IF(AND(O2193&gt;1460,O2193&lt;3000),+'PL2'!$R$3+1,0)))))</f>
        <v>0</v>
      </c>
      <c r="M2193" s="3">
        <f>IF(AND(O2193&gt;0,O2193&lt;366),+'PL2'!$N$2+1,IF(AND(O2193&gt;365,O2193&lt;731),+'PL2'!$O$2+1,IF(AND(O2193&gt;730,O2193&lt;1096),+'PL2'!$P$2+1,IF(AND(O2193&gt;1095,O2193&lt;1461),+'PL2'!$Q$2+1,IF(AND(O2193&gt;1460,O2193&lt;1826),+'PL2'!$R$2+1,IF(AND(O2193&gt;1825,O2193&lt;2190),+'PL2'!$S$2+1,0))))))</f>
        <v>0</v>
      </c>
      <c r="N2193" s="70">
        <f t="shared" si="119"/>
        <v>-1</v>
      </c>
      <c r="O2193" s="19" t="str">
        <f>IF(A2193&gt;'PL2'!$C$2+553,IF(A2193='PL2'!$C$2+554,1,O2192+1), "")</f>
        <v/>
      </c>
    </row>
    <row r="2194" spans="1:15" x14ac:dyDescent="0.55000000000000004">
      <c r="A2194">
        <v>2192</v>
      </c>
      <c r="B2194" s="2">
        <v>42014</v>
      </c>
      <c r="C2194">
        <v>5.4699997901916504</v>
      </c>
      <c r="D2194">
        <v>284858</v>
      </c>
      <c r="E2194">
        <v>3690.260009765625</v>
      </c>
      <c r="F2194" s="20">
        <f t="shared" si="120"/>
        <v>7.0862399789265548E-2</v>
      </c>
      <c r="G2194">
        <v>274.06698608398438</v>
      </c>
      <c r="H2194">
        <v>19.420999526977539</v>
      </c>
      <c r="I2194" s="19">
        <f t="shared" si="121"/>
        <v>1011378.4387427196</v>
      </c>
      <c r="K2194" s="70">
        <f t="shared" si="118"/>
        <v>-1</v>
      </c>
      <c r="L2194" s="3">
        <f>IF(AND(O2194&gt;0,O2194&lt;366),+'PL2'!$N$3+1,IF(AND(O2194&gt;365,O2194&lt;731),+'PL2'!$O$3+1,IF(AND(O2194&gt;730,O2194&lt;1096),+'PL2'!$P$3+1,IF(AND(O2194&gt;1095,O2194&lt;1461),+'PL2'!$Q$3+1,IF(AND(O2194&gt;1460,O2194&lt;3000),+'PL2'!$R$3+1,0)))))</f>
        <v>0</v>
      </c>
      <c r="M2194" s="3">
        <f>IF(AND(O2194&gt;0,O2194&lt;366),+'PL2'!$N$2+1,IF(AND(O2194&gt;365,O2194&lt;731),+'PL2'!$O$2+1,IF(AND(O2194&gt;730,O2194&lt;1096),+'PL2'!$P$2+1,IF(AND(O2194&gt;1095,O2194&lt;1461),+'PL2'!$Q$2+1,IF(AND(O2194&gt;1460,O2194&lt;1826),+'PL2'!$R$2+1,IF(AND(O2194&gt;1825,O2194&lt;2190),+'PL2'!$S$2+1,0))))))</f>
        <v>0</v>
      </c>
      <c r="N2194" s="70">
        <f t="shared" si="119"/>
        <v>-1</v>
      </c>
      <c r="O2194" s="19" t="str">
        <f>IF(A2194&gt;'PL2'!$C$2+553,IF(A2194='PL2'!$C$2+554,1,O2193+1), "")</f>
        <v/>
      </c>
    </row>
    <row r="2195" spans="1:15" x14ac:dyDescent="0.55000000000000004">
      <c r="A2195">
        <v>2193</v>
      </c>
      <c r="B2195" s="2">
        <v>42015</v>
      </c>
      <c r="C2195">
        <v>5.4800000190734863</v>
      </c>
      <c r="D2195">
        <v>284858</v>
      </c>
      <c r="E2195">
        <v>3888.5400390625</v>
      </c>
      <c r="F2195" s="20">
        <f t="shared" si="120"/>
        <v>7.4806392968533489E-2</v>
      </c>
      <c r="G2195">
        <v>265.36898803710938</v>
      </c>
      <c r="H2195">
        <v>19.851299285888668</v>
      </c>
      <c r="I2195" s="19">
        <f t="shared" si="121"/>
        <v>1031897.9351077974</v>
      </c>
      <c r="K2195" s="70">
        <f t="shared" si="118"/>
        <v>-1</v>
      </c>
      <c r="L2195" s="3">
        <f>IF(AND(O2195&gt;0,O2195&lt;366),+'PL2'!$N$3+1,IF(AND(O2195&gt;365,O2195&lt;731),+'PL2'!$O$3+1,IF(AND(O2195&gt;730,O2195&lt;1096),+'PL2'!$P$3+1,IF(AND(O2195&gt;1095,O2195&lt;1461),+'PL2'!$Q$3+1,IF(AND(O2195&gt;1460,O2195&lt;3000),+'PL2'!$R$3+1,0)))))</f>
        <v>0</v>
      </c>
      <c r="M2195" s="3">
        <f>IF(AND(O2195&gt;0,O2195&lt;366),+'PL2'!$N$2+1,IF(AND(O2195&gt;365,O2195&lt;731),+'PL2'!$O$2+1,IF(AND(O2195&gt;730,O2195&lt;1096),+'PL2'!$P$2+1,IF(AND(O2195&gt;1095,O2195&lt;1461),+'PL2'!$Q$2+1,IF(AND(O2195&gt;1460,O2195&lt;1826),+'PL2'!$R$2+1,IF(AND(O2195&gt;1825,O2195&lt;2190),+'PL2'!$S$2+1,0))))))</f>
        <v>0</v>
      </c>
      <c r="N2195" s="70">
        <f t="shared" si="119"/>
        <v>-1</v>
      </c>
      <c r="O2195" s="19" t="str">
        <f>IF(A2195&gt;'PL2'!$C$2+553,IF(A2195='PL2'!$C$2+554,1,O2194+1), "")</f>
        <v/>
      </c>
    </row>
    <row r="2196" spans="1:15" x14ac:dyDescent="0.55000000000000004">
      <c r="A2196">
        <v>2194</v>
      </c>
      <c r="B2196" s="2">
        <v>42016</v>
      </c>
      <c r="C2196">
        <v>5.4899997711181641</v>
      </c>
      <c r="D2196">
        <v>358478</v>
      </c>
      <c r="E2196">
        <v>3582.949951171875</v>
      </c>
      <c r="F2196" s="20">
        <f t="shared" si="120"/>
        <v>5.4871970976911925E-2</v>
      </c>
      <c r="G2196">
        <v>267.08700561523438</v>
      </c>
      <c r="H2196">
        <v>14.655599594116209</v>
      </c>
      <c r="I2196" s="19">
        <f t="shared" si="121"/>
        <v>956959.37372774631</v>
      </c>
      <c r="K2196" s="70">
        <f t="shared" si="118"/>
        <v>-1</v>
      </c>
      <c r="L2196" s="3">
        <f>IF(AND(O2196&gt;0,O2196&lt;366),+'PL2'!$N$3+1,IF(AND(O2196&gt;365,O2196&lt;731),+'PL2'!$O$3+1,IF(AND(O2196&gt;730,O2196&lt;1096),+'PL2'!$P$3+1,IF(AND(O2196&gt;1095,O2196&lt;1461),+'PL2'!$Q$3+1,IF(AND(O2196&gt;1460,O2196&lt;3000),+'PL2'!$R$3+1,0)))))</f>
        <v>0</v>
      </c>
      <c r="M2196" s="3">
        <f>IF(AND(O2196&gt;0,O2196&lt;366),+'PL2'!$N$2+1,IF(AND(O2196&gt;365,O2196&lt;731),+'PL2'!$O$2+1,IF(AND(O2196&gt;730,O2196&lt;1096),+'PL2'!$P$2+1,IF(AND(O2196&gt;1095,O2196&lt;1461),+'PL2'!$Q$2+1,IF(AND(O2196&gt;1460,O2196&lt;1826),+'PL2'!$R$2+1,IF(AND(O2196&gt;1825,O2196&lt;2190),+'PL2'!$S$2+1,0))))))</f>
        <v>0</v>
      </c>
      <c r="N2196" s="70">
        <f t="shared" si="119"/>
        <v>-1</v>
      </c>
      <c r="O2196" s="19" t="str">
        <f>IF(A2196&gt;'PL2'!$C$2+553,IF(A2196='PL2'!$C$2+554,1,O2195+1), "")</f>
        <v/>
      </c>
    </row>
    <row r="2197" spans="1:15" x14ac:dyDescent="0.55000000000000004">
      <c r="A2197">
        <v>2195</v>
      </c>
      <c r="B2197" s="2">
        <v>42017</v>
      </c>
      <c r="C2197">
        <v>5.5</v>
      </c>
      <c r="D2197">
        <v>358478</v>
      </c>
      <c r="E2197">
        <v>3190.510009765625</v>
      </c>
      <c r="F2197" s="20">
        <f t="shared" si="120"/>
        <v>4.895085626931342E-2</v>
      </c>
      <c r="G2197">
        <v>226.98199462890619</v>
      </c>
      <c r="H2197">
        <v>11.11100006103516</v>
      </c>
      <c r="I2197" s="19">
        <f t="shared" si="121"/>
        <v>724188.32590009249</v>
      </c>
      <c r="K2197" s="70">
        <f t="shared" si="118"/>
        <v>-1</v>
      </c>
      <c r="L2197" s="3">
        <f>IF(AND(O2197&gt;0,O2197&lt;366),+'PL2'!$N$3+1,IF(AND(O2197&gt;365,O2197&lt;731),+'PL2'!$O$3+1,IF(AND(O2197&gt;730,O2197&lt;1096),+'PL2'!$P$3+1,IF(AND(O2197&gt;1095,O2197&lt;1461),+'PL2'!$Q$3+1,IF(AND(O2197&gt;1460,O2197&lt;3000),+'PL2'!$R$3+1,0)))))</f>
        <v>0</v>
      </c>
      <c r="M2197" s="3">
        <f>IF(AND(O2197&gt;0,O2197&lt;366),+'PL2'!$N$2+1,IF(AND(O2197&gt;365,O2197&lt;731),+'PL2'!$O$2+1,IF(AND(O2197&gt;730,O2197&lt;1096),+'PL2'!$P$2+1,IF(AND(O2197&gt;1095,O2197&lt;1461),+'PL2'!$Q$2+1,IF(AND(O2197&gt;1460,O2197&lt;1826),+'PL2'!$R$2+1,IF(AND(O2197&gt;1825,O2197&lt;2190),+'PL2'!$S$2+1,0))))))</f>
        <v>0</v>
      </c>
      <c r="N2197" s="70">
        <f t="shared" si="119"/>
        <v>-1</v>
      </c>
      <c r="O2197" s="19" t="str">
        <f>IF(A2197&gt;'PL2'!$C$2+553,IF(A2197='PL2'!$C$2+554,1,O2196+1), "")</f>
        <v/>
      </c>
    </row>
    <row r="2198" spans="1:15" x14ac:dyDescent="0.55000000000000004">
      <c r="A2198">
        <v>2196</v>
      </c>
      <c r="B2198" s="2">
        <v>42018</v>
      </c>
      <c r="C2198">
        <v>5.5100002288818359</v>
      </c>
      <c r="D2198">
        <v>330062</v>
      </c>
      <c r="E2198">
        <v>3640.219970703125</v>
      </c>
      <c r="F2198" s="20">
        <f t="shared" si="120"/>
        <v>6.0769227817059977E-2</v>
      </c>
      <c r="G2198">
        <v>177.27900695800781</v>
      </c>
      <c r="H2198">
        <v>10.77309989929199</v>
      </c>
      <c r="I2198" s="19">
        <f t="shared" si="121"/>
        <v>645334.58151495829</v>
      </c>
      <c r="K2198" s="70">
        <f t="shared" si="118"/>
        <v>-1</v>
      </c>
      <c r="L2198" s="3">
        <f>IF(AND(O2198&gt;0,O2198&lt;366),+'PL2'!$N$3+1,IF(AND(O2198&gt;365,O2198&lt;731),+'PL2'!$O$3+1,IF(AND(O2198&gt;730,O2198&lt;1096),+'PL2'!$P$3+1,IF(AND(O2198&gt;1095,O2198&lt;1461),+'PL2'!$Q$3+1,IF(AND(O2198&gt;1460,O2198&lt;3000),+'PL2'!$R$3+1,0)))))</f>
        <v>0</v>
      </c>
      <c r="M2198" s="3">
        <f>IF(AND(O2198&gt;0,O2198&lt;366),+'PL2'!$N$2+1,IF(AND(O2198&gt;365,O2198&lt;731),+'PL2'!$O$2+1,IF(AND(O2198&gt;730,O2198&lt;1096),+'PL2'!$P$2+1,IF(AND(O2198&gt;1095,O2198&lt;1461),+'PL2'!$Q$2+1,IF(AND(O2198&gt;1460,O2198&lt;1826),+'PL2'!$R$2+1,IF(AND(O2198&gt;1825,O2198&lt;2190),+'PL2'!$S$2+1,0))))))</f>
        <v>0</v>
      </c>
      <c r="N2198" s="70">
        <f t="shared" si="119"/>
        <v>-1</v>
      </c>
      <c r="O2198" s="19" t="str">
        <f>IF(A2198&gt;'PL2'!$C$2+553,IF(A2198='PL2'!$C$2+554,1,O2197+1), "")</f>
        <v/>
      </c>
    </row>
    <row r="2199" spans="1:15" x14ac:dyDescent="0.55000000000000004">
      <c r="A2199">
        <v>2197</v>
      </c>
      <c r="B2199" s="2">
        <v>42019</v>
      </c>
      <c r="C2199">
        <v>5.5199999809265137</v>
      </c>
      <c r="D2199">
        <v>330062</v>
      </c>
      <c r="E2199">
        <v>3792.25</v>
      </c>
      <c r="F2199" s="20">
        <f t="shared" si="120"/>
        <v>6.3422084116525293E-2</v>
      </c>
      <c r="G2199">
        <v>210.46400451660159</v>
      </c>
      <c r="H2199">
        <v>13.348099708557131</v>
      </c>
      <c r="I2199" s="19">
        <f t="shared" si="121"/>
        <v>798132.12112808239</v>
      </c>
      <c r="K2199" s="70">
        <f t="shared" si="118"/>
        <v>-1</v>
      </c>
      <c r="L2199" s="3">
        <f>IF(AND(O2199&gt;0,O2199&lt;366),+'PL2'!$N$3+1,IF(AND(O2199&gt;365,O2199&lt;731),+'PL2'!$O$3+1,IF(AND(O2199&gt;730,O2199&lt;1096),+'PL2'!$P$3+1,IF(AND(O2199&gt;1095,O2199&lt;1461),+'PL2'!$Q$3+1,IF(AND(O2199&gt;1460,O2199&lt;3000),+'PL2'!$R$3+1,0)))))</f>
        <v>0</v>
      </c>
      <c r="M2199" s="3">
        <f>IF(AND(O2199&gt;0,O2199&lt;366),+'PL2'!$N$2+1,IF(AND(O2199&gt;365,O2199&lt;731),+'PL2'!$O$2+1,IF(AND(O2199&gt;730,O2199&lt;1096),+'PL2'!$P$2+1,IF(AND(O2199&gt;1095,O2199&lt;1461),+'PL2'!$Q$2+1,IF(AND(O2199&gt;1460,O2199&lt;1826),+'PL2'!$R$2+1,IF(AND(O2199&gt;1825,O2199&lt;2190),+'PL2'!$S$2+1,0))))))</f>
        <v>0</v>
      </c>
      <c r="N2199" s="70">
        <f t="shared" si="119"/>
        <v>-1</v>
      </c>
      <c r="O2199" s="19" t="str">
        <f>IF(A2199&gt;'PL2'!$C$2+553,IF(A2199='PL2'!$C$2+554,1,O2198+1), "")</f>
        <v/>
      </c>
    </row>
    <row r="2200" spans="1:15" x14ac:dyDescent="0.55000000000000004">
      <c r="A2200">
        <v>2198</v>
      </c>
      <c r="B2200" s="2">
        <v>42020</v>
      </c>
      <c r="C2200">
        <v>5.5300002098083496</v>
      </c>
      <c r="D2200">
        <v>325691</v>
      </c>
      <c r="E2200">
        <v>3489.590087890625</v>
      </c>
      <c r="F2200" s="20">
        <f t="shared" si="120"/>
        <v>5.9250743551956586E-2</v>
      </c>
      <c r="G2200">
        <v>207.2239990234375</v>
      </c>
      <c r="H2200">
        <v>12.278200149536129</v>
      </c>
      <c r="I2200" s="19">
        <f t="shared" si="121"/>
        <v>723126.81296524405</v>
      </c>
      <c r="K2200" s="70">
        <f t="shared" si="118"/>
        <v>-1</v>
      </c>
      <c r="L2200" s="3">
        <f>IF(AND(O2200&gt;0,O2200&lt;366),+'PL2'!$N$3+1,IF(AND(O2200&gt;365,O2200&lt;731),+'PL2'!$O$3+1,IF(AND(O2200&gt;730,O2200&lt;1096),+'PL2'!$P$3+1,IF(AND(O2200&gt;1095,O2200&lt;1461),+'PL2'!$Q$3+1,IF(AND(O2200&gt;1460,O2200&lt;3000),+'PL2'!$R$3+1,0)))))</f>
        <v>0</v>
      </c>
      <c r="M2200" s="3">
        <f>IF(AND(O2200&gt;0,O2200&lt;366),+'PL2'!$N$2+1,IF(AND(O2200&gt;365,O2200&lt;731),+'PL2'!$O$2+1,IF(AND(O2200&gt;730,O2200&lt;1096),+'PL2'!$P$2+1,IF(AND(O2200&gt;1095,O2200&lt;1461),+'PL2'!$Q$2+1,IF(AND(O2200&gt;1460,O2200&lt;1826),+'PL2'!$R$2+1,IF(AND(O2200&gt;1825,O2200&lt;2190),+'PL2'!$S$2+1,0))))))</f>
        <v>0</v>
      </c>
      <c r="N2200" s="70">
        <f t="shared" si="119"/>
        <v>-1</v>
      </c>
      <c r="O2200" s="19" t="str">
        <f>IF(A2200&gt;'PL2'!$C$2+553,IF(A2200='PL2'!$C$2+554,1,O2199+1), "")</f>
        <v/>
      </c>
    </row>
    <row r="2201" spans="1:15" x14ac:dyDescent="0.55000000000000004">
      <c r="A2201">
        <v>2199</v>
      </c>
      <c r="B2201" s="2">
        <v>42021</v>
      </c>
      <c r="C2201">
        <v>5.5399999618530273</v>
      </c>
      <c r="D2201">
        <v>325691</v>
      </c>
      <c r="E2201">
        <v>3463.340087890625</v>
      </c>
      <c r="F2201" s="20">
        <f t="shared" si="120"/>
        <v>5.8911372911127802E-2</v>
      </c>
      <c r="G2201">
        <v>199.625</v>
      </c>
      <c r="H2201">
        <v>11.76019954681396</v>
      </c>
      <c r="I2201" s="19">
        <f t="shared" si="121"/>
        <v>691369.26504516602</v>
      </c>
      <c r="K2201" s="70">
        <f t="shared" si="118"/>
        <v>-1</v>
      </c>
      <c r="L2201" s="3">
        <f>IF(AND(O2201&gt;0,O2201&lt;366),+'PL2'!$N$3+1,IF(AND(O2201&gt;365,O2201&lt;731),+'PL2'!$O$3+1,IF(AND(O2201&gt;730,O2201&lt;1096),+'PL2'!$P$3+1,IF(AND(O2201&gt;1095,O2201&lt;1461),+'PL2'!$Q$3+1,IF(AND(O2201&gt;1460,O2201&lt;3000),+'PL2'!$R$3+1,0)))))</f>
        <v>0</v>
      </c>
      <c r="M2201" s="3">
        <f>IF(AND(O2201&gt;0,O2201&lt;366),+'PL2'!$N$2+1,IF(AND(O2201&gt;365,O2201&lt;731),+'PL2'!$O$2+1,IF(AND(O2201&gt;730,O2201&lt;1096),+'PL2'!$P$2+1,IF(AND(O2201&gt;1095,O2201&lt;1461),+'PL2'!$Q$2+1,IF(AND(O2201&gt;1460,O2201&lt;1826),+'PL2'!$R$2+1,IF(AND(O2201&gt;1825,O2201&lt;2190),+'PL2'!$S$2+1,0))))))</f>
        <v>0</v>
      </c>
      <c r="N2201" s="70">
        <f t="shared" si="119"/>
        <v>-1</v>
      </c>
      <c r="O2201" s="19" t="str">
        <f>IF(A2201&gt;'PL2'!$C$2+553,IF(A2201='PL2'!$C$2+554,1,O2200+1), "")</f>
        <v/>
      </c>
    </row>
    <row r="2202" spans="1:15" x14ac:dyDescent="0.55000000000000004">
      <c r="A2202">
        <v>2200</v>
      </c>
      <c r="B2202" s="2">
        <v>42022</v>
      </c>
      <c r="C2202">
        <v>5.5500001907348633</v>
      </c>
      <c r="D2202">
        <v>325691</v>
      </c>
      <c r="E2202">
        <v>3838.8798828125</v>
      </c>
      <c r="F2202" s="20">
        <f t="shared" si="120"/>
        <v>6.5417171741981223E-2</v>
      </c>
      <c r="G2202">
        <v>209.9320068359375</v>
      </c>
      <c r="H2202">
        <v>13.733200073242189</v>
      </c>
      <c r="I2202" s="19">
        <f t="shared" si="121"/>
        <v>805903.7578009367</v>
      </c>
      <c r="K2202" s="70">
        <f t="shared" si="118"/>
        <v>-1</v>
      </c>
      <c r="L2202" s="3">
        <f>IF(AND(O2202&gt;0,O2202&lt;366),+'PL2'!$N$3+1,IF(AND(O2202&gt;365,O2202&lt;731),+'PL2'!$O$3+1,IF(AND(O2202&gt;730,O2202&lt;1096),+'PL2'!$P$3+1,IF(AND(O2202&gt;1095,O2202&lt;1461),+'PL2'!$Q$3+1,IF(AND(O2202&gt;1460,O2202&lt;3000),+'PL2'!$R$3+1,0)))))</f>
        <v>0</v>
      </c>
      <c r="M2202" s="3">
        <f>IF(AND(O2202&gt;0,O2202&lt;366),+'PL2'!$N$2+1,IF(AND(O2202&gt;365,O2202&lt;731),+'PL2'!$O$2+1,IF(AND(O2202&gt;730,O2202&lt;1096),+'PL2'!$P$2+1,IF(AND(O2202&gt;1095,O2202&lt;1461),+'PL2'!$Q$2+1,IF(AND(O2202&gt;1460,O2202&lt;1826),+'PL2'!$R$2+1,IF(AND(O2202&gt;1825,O2202&lt;2190),+'PL2'!$S$2+1,0))))))</f>
        <v>0</v>
      </c>
      <c r="N2202" s="70">
        <f t="shared" si="119"/>
        <v>-1</v>
      </c>
      <c r="O2202" s="19" t="str">
        <f>IF(A2202&gt;'PL2'!$C$2+553,IF(A2202='PL2'!$C$2+554,1,O2201+1), "")</f>
        <v/>
      </c>
    </row>
    <row r="2203" spans="1:15" x14ac:dyDescent="0.55000000000000004">
      <c r="A2203">
        <v>2201</v>
      </c>
      <c r="B2203" s="2">
        <v>42023</v>
      </c>
      <c r="C2203">
        <v>5.559999942779541</v>
      </c>
      <c r="D2203">
        <v>325691</v>
      </c>
      <c r="E2203">
        <v>3614.35009765625</v>
      </c>
      <c r="F2203" s="20">
        <f t="shared" si="120"/>
        <v>6.1702000780353088E-2</v>
      </c>
      <c r="G2203">
        <v>213.9779968261719</v>
      </c>
      <c r="H2203">
        <v>13.20289993286133</v>
      </c>
      <c r="I2203" s="19">
        <f t="shared" si="121"/>
        <v>773391.39372496319</v>
      </c>
      <c r="K2203" s="70">
        <f t="shared" si="118"/>
        <v>-1</v>
      </c>
      <c r="L2203" s="3">
        <f>IF(AND(O2203&gt;0,O2203&lt;366),+'PL2'!$N$3+1,IF(AND(O2203&gt;365,O2203&lt;731),+'PL2'!$O$3+1,IF(AND(O2203&gt;730,O2203&lt;1096),+'PL2'!$P$3+1,IF(AND(O2203&gt;1095,O2203&lt;1461),+'PL2'!$Q$3+1,IF(AND(O2203&gt;1460,O2203&lt;3000),+'PL2'!$R$3+1,0)))))</f>
        <v>0</v>
      </c>
      <c r="M2203" s="3">
        <f>IF(AND(O2203&gt;0,O2203&lt;366),+'PL2'!$N$2+1,IF(AND(O2203&gt;365,O2203&lt;731),+'PL2'!$O$2+1,IF(AND(O2203&gt;730,O2203&lt;1096),+'PL2'!$P$2+1,IF(AND(O2203&gt;1095,O2203&lt;1461),+'PL2'!$Q$2+1,IF(AND(O2203&gt;1460,O2203&lt;1826),+'PL2'!$R$2+1,IF(AND(O2203&gt;1825,O2203&lt;2190),+'PL2'!$S$2+1,0))))))</f>
        <v>0</v>
      </c>
      <c r="N2203" s="70">
        <f t="shared" si="119"/>
        <v>-1</v>
      </c>
      <c r="O2203" s="19" t="str">
        <f>IF(A2203&gt;'PL2'!$C$2+553,IF(A2203='PL2'!$C$2+554,1,O2202+1), "")</f>
        <v/>
      </c>
    </row>
    <row r="2204" spans="1:15" x14ac:dyDescent="0.55000000000000004">
      <c r="A2204">
        <v>2202</v>
      </c>
      <c r="B2204" s="2">
        <v>42024</v>
      </c>
      <c r="C2204">
        <v>5.570000171661377</v>
      </c>
      <c r="D2204">
        <v>262301</v>
      </c>
      <c r="E2204">
        <v>2964.3701171875</v>
      </c>
      <c r="F2204" s="20">
        <f t="shared" si="120"/>
        <v>6.2948833826795281E-2</v>
      </c>
      <c r="G2204">
        <v>210.48199462890619</v>
      </c>
      <c r="H2204">
        <v>13.249600410461429</v>
      </c>
      <c r="I2204" s="19">
        <f t="shared" si="121"/>
        <v>623946.53508394945</v>
      </c>
      <c r="K2204" s="70">
        <f t="shared" si="118"/>
        <v>-1</v>
      </c>
      <c r="L2204" s="3">
        <f>IF(AND(O2204&gt;0,O2204&lt;366),+'PL2'!$N$3+1,IF(AND(O2204&gt;365,O2204&lt;731),+'PL2'!$O$3+1,IF(AND(O2204&gt;730,O2204&lt;1096),+'PL2'!$P$3+1,IF(AND(O2204&gt;1095,O2204&lt;1461),+'PL2'!$Q$3+1,IF(AND(O2204&gt;1460,O2204&lt;3000),+'PL2'!$R$3+1,0)))))</f>
        <v>0</v>
      </c>
      <c r="M2204" s="3">
        <f>IF(AND(O2204&gt;0,O2204&lt;366),+'PL2'!$N$2+1,IF(AND(O2204&gt;365,O2204&lt;731),+'PL2'!$O$2+1,IF(AND(O2204&gt;730,O2204&lt;1096),+'PL2'!$P$2+1,IF(AND(O2204&gt;1095,O2204&lt;1461),+'PL2'!$Q$2+1,IF(AND(O2204&gt;1460,O2204&lt;1826),+'PL2'!$R$2+1,IF(AND(O2204&gt;1825,O2204&lt;2190),+'PL2'!$S$2+1,0))))))</f>
        <v>0</v>
      </c>
      <c r="N2204" s="70">
        <f t="shared" si="119"/>
        <v>-1</v>
      </c>
      <c r="O2204" s="19" t="str">
        <f>IF(A2204&gt;'PL2'!$C$2+553,IF(A2204='PL2'!$C$2+554,1,O2203+1), "")</f>
        <v/>
      </c>
    </row>
    <row r="2205" spans="1:15" x14ac:dyDescent="0.55000000000000004">
      <c r="A2205">
        <v>2203</v>
      </c>
      <c r="B2205" s="2">
        <v>42025</v>
      </c>
      <c r="C2205">
        <v>5.5799999237060547</v>
      </c>
      <c r="D2205">
        <v>262301</v>
      </c>
      <c r="E2205">
        <v>3738.39990234375</v>
      </c>
      <c r="F2205" s="20">
        <f t="shared" si="120"/>
        <v>7.9527989484831724E-2</v>
      </c>
      <c r="G2205">
        <v>225.98199462890619</v>
      </c>
      <c r="H2205">
        <v>17.97190093994141</v>
      </c>
      <c r="I2205" s="19">
        <f t="shared" si="121"/>
        <v>844811.06665214873</v>
      </c>
      <c r="K2205" s="70">
        <f t="shared" si="118"/>
        <v>-1</v>
      </c>
      <c r="L2205" s="3">
        <f>IF(AND(O2205&gt;0,O2205&lt;366),+'PL2'!$N$3+1,IF(AND(O2205&gt;365,O2205&lt;731),+'PL2'!$O$3+1,IF(AND(O2205&gt;730,O2205&lt;1096),+'PL2'!$P$3+1,IF(AND(O2205&gt;1095,O2205&lt;1461),+'PL2'!$Q$3+1,IF(AND(O2205&gt;1460,O2205&lt;3000),+'PL2'!$R$3+1,0)))))</f>
        <v>0</v>
      </c>
      <c r="M2205" s="3">
        <f>IF(AND(O2205&gt;0,O2205&lt;366),+'PL2'!$N$2+1,IF(AND(O2205&gt;365,O2205&lt;731),+'PL2'!$O$2+1,IF(AND(O2205&gt;730,O2205&lt;1096),+'PL2'!$P$2+1,IF(AND(O2205&gt;1095,O2205&lt;1461),+'PL2'!$Q$2+1,IF(AND(O2205&gt;1460,O2205&lt;1826),+'PL2'!$R$2+1,IF(AND(O2205&gt;1825,O2205&lt;2190),+'PL2'!$S$2+1,0))))))</f>
        <v>0</v>
      </c>
      <c r="N2205" s="70">
        <f t="shared" si="119"/>
        <v>-1</v>
      </c>
      <c r="O2205" s="19" t="str">
        <f>IF(A2205&gt;'PL2'!$C$2+553,IF(A2205='PL2'!$C$2+554,1,O2204+1), "")</f>
        <v/>
      </c>
    </row>
    <row r="2206" spans="1:15" x14ac:dyDescent="0.55000000000000004">
      <c r="A2206">
        <v>2204</v>
      </c>
      <c r="B2206" s="2">
        <v>42026</v>
      </c>
      <c r="C2206">
        <v>5.5900001525878906</v>
      </c>
      <c r="D2206">
        <v>327876</v>
      </c>
      <c r="E2206">
        <v>3388.39990234375</v>
      </c>
      <c r="F2206" s="20">
        <f t="shared" si="120"/>
        <v>5.7769266341941336E-2</v>
      </c>
      <c r="G2206">
        <v>232.66200256347659</v>
      </c>
      <c r="H2206">
        <v>13.440699577331539</v>
      </c>
      <c r="I2206" s="19">
        <f t="shared" si="121"/>
        <v>788351.90676518541</v>
      </c>
      <c r="K2206" s="70">
        <f t="shared" si="118"/>
        <v>-1</v>
      </c>
      <c r="L2206" s="3">
        <f>IF(AND(O2206&gt;0,O2206&lt;366),+'PL2'!$N$3+1,IF(AND(O2206&gt;365,O2206&lt;731),+'PL2'!$O$3+1,IF(AND(O2206&gt;730,O2206&lt;1096),+'PL2'!$P$3+1,IF(AND(O2206&gt;1095,O2206&lt;1461),+'PL2'!$Q$3+1,IF(AND(O2206&gt;1460,O2206&lt;3000),+'PL2'!$R$3+1,0)))))</f>
        <v>0</v>
      </c>
      <c r="M2206" s="3">
        <f>IF(AND(O2206&gt;0,O2206&lt;366),+'PL2'!$N$2+1,IF(AND(O2206&gt;365,O2206&lt;731),+'PL2'!$O$2+1,IF(AND(O2206&gt;730,O2206&lt;1096),+'PL2'!$P$2+1,IF(AND(O2206&gt;1095,O2206&lt;1461),+'PL2'!$Q$2+1,IF(AND(O2206&gt;1460,O2206&lt;1826),+'PL2'!$R$2+1,IF(AND(O2206&gt;1825,O2206&lt;2190),+'PL2'!$S$2+1,0))))))</f>
        <v>0</v>
      </c>
      <c r="N2206" s="70">
        <f t="shared" si="119"/>
        <v>-1</v>
      </c>
      <c r="O2206" s="19" t="str">
        <f>IF(A2206&gt;'PL2'!$C$2+553,IF(A2206='PL2'!$C$2+554,1,O2205+1), "")</f>
        <v/>
      </c>
    </row>
    <row r="2207" spans="1:15" x14ac:dyDescent="0.55000000000000004">
      <c r="A2207">
        <v>2205</v>
      </c>
      <c r="B2207" s="2">
        <v>42027</v>
      </c>
      <c r="C2207">
        <v>5.5999999046325684</v>
      </c>
      <c r="D2207">
        <v>327876</v>
      </c>
      <c r="E2207">
        <v>3113.679931640625</v>
      </c>
      <c r="F2207" s="20">
        <f t="shared" si="120"/>
        <v>5.3180492991996488E-2</v>
      </c>
      <c r="G2207">
        <v>232.96699523925781</v>
      </c>
      <c r="H2207">
        <v>12.38930034637451</v>
      </c>
      <c r="I2207" s="19">
        <f t="shared" si="121"/>
        <v>725384.65781109408</v>
      </c>
      <c r="K2207" s="70">
        <f t="shared" si="118"/>
        <v>-1</v>
      </c>
      <c r="L2207" s="3">
        <f>IF(AND(O2207&gt;0,O2207&lt;366),+'PL2'!$N$3+1,IF(AND(O2207&gt;365,O2207&lt;731),+'PL2'!$O$3+1,IF(AND(O2207&gt;730,O2207&lt;1096),+'PL2'!$P$3+1,IF(AND(O2207&gt;1095,O2207&lt;1461),+'PL2'!$Q$3+1,IF(AND(O2207&gt;1460,O2207&lt;3000),+'PL2'!$R$3+1,0)))))</f>
        <v>0</v>
      </c>
      <c r="M2207" s="3">
        <f>IF(AND(O2207&gt;0,O2207&lt;366),+'PL2'!$N$2+1,IF(AND(O2207&gt;365,O2207&lt;731),+'PL2'!$O$2+1,IF(AND(O2207&gt;730,O2207&lt;1096),+'PL2'!$P$2+1,IF(AND(O2207&gt;1095,O2207&lt;1461),+'PL2'!$Q$2+1,IF(AND(O2207&gt;1460,O2207&lt;1826),+'PL2'!$R$2+1,IF(AND(O2207&gt;1825,O2207&lt;2190),+'PL2'!$S$2+1,0))))))</f>
        <v>0</v>
      </c>
      <c r="N2207" s="70">
        <f t="shared" si="119"/>
        <v>-1</v>
      </c>
      <c r="O2207" s="19" t="str">
        <f>IF(A2207&gt;'PL2'!$C$2+553,IF(A2207='PL2'!$C$2+554,1,O2206+1), "")</f>
        <v/>
      </c>
    </row>
    <row r="2208" spans="1:15" x14ac:dyDescent="0.55000000000000004">
      <c r="A2208">
        <v>2206</v>
      </c>
      <c r="B2208" s="2">
        <v>42028</v>
      </c>
      <c r="C2208">
        <v>5.6100001335144043</v>
      </c>
      <c r="D2208">
        <v>264487</v>
      </c>
      <c r="E2208">
        <v>3161.550048828125</v>
      </c>
      <c r="F2208" s="20">
        <f t="shared" si="120"/>
        <v>6.7059236166761516E-2</v>
      </c>
      <c r="G2208">
        <v>247.9859924316406</v>
      </c>
      <c r="H2208">
        <v>16.629800796508789</v>
      </c>
      <c r="I2208" s="19">
        <f t="shared" si="121"/>
        <v>784020.12648094434</v>
      </c>
      <c r="K2208" s="70">
        <f t="shared" si="118"/>
        <v>-1</v>
      </c>
      <c r="L2208" s="3">
        <f>IF(AND(O2208&gt;0,O2208&lt;366),+'PL2'!$N$3+1,IF(AND(O2208&gt;365,O2208&lt;731),+'PL2'!$O$3+1,IF(AND(O2208&gt;730,O2208&lt;1096),+'PL2'!$P$3+1,IF(AND(O2208&gt;1095,O2208&lt;1461),+'PL2'!$Q$3+1,IF(AND(O2208&gt;1460,O2208&lt;3000),+'PL2'!$R$3+1,0)))))</f>
        <v>0</v>
      </c>
      <c r="M2208" s="3">
        <f>IF(AND(O2208&gt;0,O2208&lt;366),+'PL2'!$N$2+1,IF(AND(O2208&gt;365,O2208&lt;731),+'PL2'!$O$2+1,IF(AND(O2208&gt;730,O2208&lt;1096),+'PL2'!$P$2+1,IF(AND(O2208&gt;1095,O2208&lt;1461),+'PL2'!$Q$2+1,IF(AND(O2208&gt;1460,O2208&lt;1826),+'PL2'!$R$2+1,IF(AND(O2208&gt;1825,O2208&lt;2190),+'PL2'!$S$2+1,0))))))</f>
        <v>0</v>
      </c>
      <c r="N2208" s="70">
        <f t="shared" si="119"/>
        <v>-1</v>
      </c>
      <c r="O2208" s="19" t="str">
        <f>IF(A2208&gt;'PL2'!$C$2+553,IF(A2208='PL2'!$C$2+554,1,O2207+1), "")</f>
        <v/>
      </c>
    </row>
    <row r="2209" spans="1:15" x14ac:dyDescent="0.55000000000000004">
      <c r="A2209">
        <v>2207</v>
      </c>
      <c r="B2209" s="2">
        <v>42029</v>
      </c>
      <c r="C2209">
        <v>5.619999885559082</v>
      </c>
      <c r="D2209">
        <v>264487</v>
      </c>
      <c r="E2209">
        <v>3138.31005859375</v>
      </c>
      <c r="F2209" s="20">
        <f t="shared" si="120"/>
        <v>6.6684949241912803E-2</v>
      </c>
      <c r="G2209">
        <v>254.50700378417969</v>
      </c>
      <c r="H2209">
        <v>16.971799850463871</v>
      </c>
      <c r="I2209" s="19">
        <f t="shared" si="121"/>
        <v>798721.88995844871</v>
      </c>
      <c r="K2209" s="70">
        <f t="shared" si="118"/>
        <v>-1</v>
      </c>
      <c r="L2209" s="3">
        <f>IF(AND(O2209&gt;0,O2209&lt;366),+'PL2'!$N$3+1,IF(AND(O2209&gt;365,O2209&lt;731),+'PL2'!$O$3+1,IF(AND(O2209&gt;730,O2209&lt;1096),+'PL2'!$P$3+1,IF(AND(O2209&gt;1095,O2209&lt;1461),+'PL2'!$Q$3+1,IF(AND(O2209&gt;1460,O2209&lt;3000),+'PL2'!$R$3+1,0)))))</f>
        <v>0</v>
      </c>
      <c r="M2209" s="3">
        <f>IF(AND(O2209&gt;0,O2209&lt;366),+'PL2'!$N$2+1,IF(AND(O2209&gt;365,O2209&lt;731),+'PL2'!$O$2+1,IF(AND(O2209&gt;730,O2209&lt;1096),+'PL2'!$P$2+1,IF(AND(O2209&gt;1095,O2209&lt;1461),+'PL2'!$Q$2+1,IF(AND(O2209&gt;1460,O2209&lt;1826),+'PL2'!$R$2+1,IF(AND(O2209&gt;1825,O2209&lt;2190),+'PL2'!$S$2+1,0))))))</f>
        <v>0</v>
      </c>
      <c r="N2209" s="70">
        <f t="shared" si="119"/>
        <v>-1</v>
      </c>
      <c r="O2209" s="19" t="str">
        <f>IF(A2209&gt;'PL2'!$C$2+553,IF(A2209='PL2'!$C$2+554,1,O2208+1), "")</f>
        <v/>
      </c>
    </row>
    <row r="2210" spans="1:15" x14ac:dyDescent="0.55000000000000004">
      <c r="A2210">
        <v>2208</v>
      </c>
      <c r="B2210" s="2">
        <v>42030</v>
      </c>
      <c r="C2210">
        <v>5.630000114440918</v>
      </c>
      <c r="D2210">
        <v>277602</v>
      </c>
      <c r="E2210">
        <v>3191.02001953125</v>
      </c>
      <c r="F2210" s="20">
        <f t="shared" si="120"/>
        <v>6.4716547701904881E-2</v>
      </c>
      <c r="G2210">
        <v>271.94900512695313</v>
      </c>
      <c r="H2210">
        <v>17.599599838256839</v>
      </c>
      <c r="I2210" s="19">
        <f t="shared" si="121"/>
        <v>867794.71965171397</v>
      </c>
      <c r="K2210" s="70">
        <f t="shared" si="118"/>
        <v>-1</v>
      </c>
      <c r="L2210" s="3">
        <f>IF(AND(O2210&gt;0,O2210&lt;366),+'PL2'!$N$3+1,IF(AND(O2210&gt;365,O2210&lt;731),+'PL2'!$O$3+1,IF(AND(O2210&gt;730,O2210&lt;1096),+'PL2'!$P$3+1,IF(AND(O2210&gt;1095,O2210&lt;1461),+'PL2'!$Q$3+1,IF(AND(O2210&gt;1460,O2210&lt;3000),+'PL2'!$R$3+1,0)))))</f>
        <v>0</v>
      </c>
      <c r="M2210" s="3">
        <f>IF(AND(O2210&gt;0,O2210&lt;366),+'PL2'!$N$2+1,IF(AND(O2210&gt;365,O2210&lt;731),+'PL2'!$O$2+1,IF(AND(O2210&gt;730,O2210&lt;1096),+'PL2'!$P$2+1,IF(AND(O2210&gt;1095,O2210&lt;1461),+'PL2'!$Q$2+1,IF(AND(O2210&gt;1460,O2210&lt;1826),+'PL2'!$R$2+1,IF(AND(O2210&gt;1825,O2210&lt;2190),+'PL2'!$S$2+1,0))))))</f>
        <v>0</v>
      </c>
      <c r="N2210" s="70">
        <f t="shared" si="119"/>
        <v>-1</v>
      </c>
      <c r="O2210" s="19" t="str">
        <f>IF(A2210&gt;'PL2'!$C$2+553,IF(A2210='PL2'!$C$2+554,1,O2209+1), "")</f>
        <v/>
      </c>
    </row>
    <row r="2211" spans="1:15" x14ac:dyDescent="0.55000000000000004">
      <c r="A2211">
        <v>2209</v>
      </c>
      <c r="B2211" s="2">
        <v>42031</v>
      </c>
      <c r="C2211">
        <v>5.6399998664855957</v>
      </c>
      <c r="D2211">
        <v>277602</v>
      </c>
      <c r="E2211">
        <v>3739.030029296875</v>
      </c>
      <c r="F2211" s="20">
        <f t="shared" si="120"/>
        <v>7.5965334781521773E-2</v>
      </c>
      <c r="G2211">
        <v>262.05999755859381</v>
      </c>
      <c r="H2211">
        <v>19.907499313354489</v>
      </c>
      <c r="I2211" s="19">
        <f t="shared" si="121"/>
        <v>979850.20034904801</v>
      </c>
      <c r="K2211" s="70">
        <f t="shared" si="118"/>
        <v>-1</v>
      </c>
      <c r="L2211" s="3">
        <f>IF(AND(O2211&gt;0,O2211&lt;366),+'PL2'!$N$3+1,IF(AND(O2211&gt;365,O2211&lt;731),+'PL2'!$O$3+1,IF(AND(O2211&gt;730,O2211&lt;1096),+'PL2'!$P$3+1,IF(AND(O2211&gt;1095,O2211&lt;1461),+'PL2'!$Q$3+1,IF(AND(O2211&gt;1460,O2211&lt;3000),+'PL2'!$R$3+1,0)))))</f>
        <v>0</v>
      </c>
      <c r="M2211" s="3">
        <f>IF(AND(O2211&gt;0,O2211&lt;366),+'PL2'!$N$2+1,IF(AND(O2211&gt;365,O2211&lt;731),+'PL2'!$O$2+1,IF(AND(O2211&gt;730,O2211&lt;1096),+'PL2'!$P$2+1,IF(AND(O2211&gt;1095,O2211&lt;1461),+'PL2'!$Q$2+1,IF(AND(O2211&gt;1460,O2211&lt;1826),+'PL2'!$R$2+1,IF(AND(O2211&gt;1825,O2211&lt;2190),+'PL2'!$S$2+1,0))))))</f>
        <v>0</v>
      </c>
      <c r="N2211" s="70">
        <f t="shared" si="119"/>
        <v>-1</v>
      </c>
      <c r="O2211" s="19" t="str">
        <f>IF(A2211&gt;'PL2'!$C$2+553,IF(A2211='PL2'!$C$2+554,1,O2210+1), "")</f>
        <v/>
      </c>
    </row>
    <row r="2212" spans="1:15" x14ac:dyDescent="0.55000000000000004">
      <c r="A2212">
        <v>2210</v>
      </c>
      <c r="B2212" s="2">
        <v>42032</v>
      </c>
      <c r="C2212">
        <v>5.6500000953674316</v>
      </c>
      <c r="D2212">
        <v>324166</v>
      </c>
      <c r="E2212">
        <v>4111.58984375</v>
      </c>
      <c r="F2212" s="20">
        <f t="shared" si="120"/>
        <v>7.1662305760935019E-2</v>
      </c>
      <c r="G2212">
        <v>233.20899963378909</v>
      </c>
      <c r="H2212">
        <v>16.712299346923832</v>
      </c>
      <c r="I2212" s="19">
        <f t="shared" si="121"/>
        <v>958859.7543653847</v>
      </c>
      <c r="K2212" s="70">
        <f t="shared" si="118"/>
        <v>-1</v>
      </c>
      <c r="L2212" s="3">
        <f>IF(AND(O2212&gt;0,O2212&lt;366),+'PL2'!$N$3+1,IF(AND(O2212&gt;365,O2212&lt;731),+'PL2'!$O$3+1,IF(AND(O2212&gt;730,O2212&lt;1096),+'PL2'!$P$3+1,IF(AND(O2212&gt;1095,O2212&lt;1461),+'PL2'!$Q$3+1,IF(AND(O2212&gt;1460,O2212&lt;3000),+'PL2'!$R$3+1,0)))))</f>
        <v>0</v>
      </c>
      <c r="M2212" s="3">
        <f>IF(AND(O2212&gt;0,O2212&lt;366),+'PL2'!$N$2+1,IF(AND(O2212&gt;365,O2212&lt;731),+'PL2'!$O$2+1,IF(AND(O2212&gt;730,O2212&lt;1096),+'PL2'!$P$2+1,IF(AND(O2212&gt;1095,O2212&lt;1461),+'PL2'!$Q$2+1,IF(AND(O2212&gt;1460,O2212&lt;1826),+'PL2'!$R$2+1,IF(AND(O2212&gt;1825,O2212&lt;2190),+'PL2'!$S$2+1,0))))))</f>
        <v>0</v>
      </c>
      <c r="N2212" s="70">
        <f t="shared" si="119"/>
        <v>-1</v>
      </c>
      <c r="O2212" s="19" t="str">
        <f>IF(A2212&gt;'PL2'!$C$2+553,IF(A2212='PL2'!$C$2+554,1,O2211+1), "")</f>
        <v/>
      </c>
    </row>
    <row r="2213" spans="1:15" x14ac:dyDescent="0.55000000000000004">
      <c r="A2213">
        <v>2211</v>
      </c>
      <c r="B2213" s="2">
        <v>42033</v>
      </c>
      <c r="C2213">
        <v>5.6599998474121094</v>
      </c>
      <c r="D2213">
        <v>324166</v>
      </c>
      <c r="E2213">
        <v>4112.22998046875</v>
      </c>
      <c r="F2213" s="20">
        <f t="shared" si="120"/>
        <v>7.1800315461759176E-2</v>
      </c>
      <c r="G2213">
        <v>232.4049987792969</v>
      </c>
      <c r="H2213">
        <v>16.686800003051761</v>
      </c>
      <c r="I2213" s="19">
        <f t="shared" si="121"/>
        <v>955702.80359102797</v>
      </c>
      <c r="K2213" s="70">
        <f t="shared" si="118"/>
        <v>-1</v>
      </c>
      <c r="L2213" s="3">
        <f>IF(AND(O2213&gt;0,O2213&lt;366),+'PL2'!$N$3+1,IF(AND(O2213&gt;365,O2213&lt;731),+'PL2'!$O$3+1,IF(AND(O2213&gt;730,O2213&lt;1096),+'PL2'!$P$3+1,IF(AND(O2213&gt;1095,O2213&lt;1461),+'PL2'!$Q$3+1,IF(AND(O2213&gt;1460,O2213&lt;3000),+'PL2'!$R$3+1,0)))))</f>
        <v>0</v>
      </c>
      <c r="M2213" s="3">
        <f>IF(AND(O2213&gt;0,O2213&lt;366),+'PL2'!$N$2+1,IF(AND(O2213&gt;365,O2213&lt;731),+'PL2'!$O$2+1,IF(AND(O2213&gt;730,O2213&lt;1096),+'PL2'!$P$2+1,IF(AND(O2213&gt;1095,O2213&lt;1461),+'PL2'!$Q$2+1,IF(AND(O2213&gt;1460,O2213&lt;1826),+'PL2'!$R$2+1,IF(AND(O2213&gt;1825,O2213&lt;2190),+'PL2'!$S$2+1,0))))))</f>
        <v>0</v>
      </c>
      <c r="N2213" s="70">
        <f t="shared" si="119"/>
        <v>-1</v>
      </c>
      <c r="O2213" s="19" t="str">
        <f>IF(A2213&gt;'PL2'!$C$2+553,IF(A2213='PL2'!$C$2+554,1,O2212+1), "")</f>
        <v/>
      </c>
    </row>
    <row r="2214" spans="1:15" x14ac:dyDescent="0.55000000000000004">
      <c r="A2214">
        <v>2212</v>
      </c>
      <c r="B2214" s="2">
        <v>42034</v>
      </c>
      <c r="C2214">
        <v>5.6700000762939453</v>
      </c>
      <c r="D2214">
        <v>285184</v>
      </c>
      <c r="E2214">
        <v>3461.2099609375</v>
      </c>
      <c r="F2214" s="20">
        <f t="shared" si="120"/>
        <v>6.8815434044634305E-2</v>
      </c>
      <c r="G2214">
        <v>226.50300598144531</v>
      </c>
      <c r="H2214">
        <v>15.58689975738525</v>
      </c>
      <c r="I2214" s="19">
        <f t="shared" si="121"/>
        <v>783974.46048526466</v>
      </c>
      <c r="K2214" s="70">
        <f t="shared" si="118"/>
        <v>-1</v>
      </c>
      <c r="L2214" s="3">
        <f>IF(AND(O2214&gt;0,O2214&lt;366),+'PL2'!$N$3+1,IF(AND(O2214&gt;365,O2214&lt;731),+'PL2'!$O$3+1,IF(AND(O2214&gt;730,O2214&lt;1096),+'PL2'!$P$3+1,IF(AND(O2214&gt;1095,O2214&lt;1461),+'PL2'!$Q$3+1,IF(AND(O2214&gt;1460,O2214&lt;3000),+'PL2'!$R$3+1,0)))))</f>
        <v>0</v>
      </c>
      <c r="M2214" s="3">
        <f>IF(AND(O2214&gt;0,O2214&lt;366),+'PL2'!$N$2+1,IF(AND(O2214&gt;365,O2214&lt;731),+'PL2'!$O$2+1,IF(AND(O2214&gt;730,O2214&lt;1096),+'PL2'!$P$2+1,IF(AND(O2214&gt;1095,O2214&lt;1461),+'PL2'!$Q$2+1,IF(AND(O2214&gt;1460,O2214&lt;1826),+'PL2'!$R$2+1,IF(AND(O2214&gt;1825,O2214&lt;2190),+'PL2'!$S$2+1,0))))))</f>
        <v>0</v>
      </c>
      <c r="N2214" s="70">
        <f t="shared" si="119"/>
        <v>-1</v>
      </c>
      <c r="O2214" s="19" t="str">
        <f>IF(A2214&gt;'PL2'!$C$2+553,IF(A2214='PL2'!$C$2+554,1,O2213+1), "")</f>
        <v/>
      </c>
    </row>
    <row r="2215" spans="1:15" x14ac:dyDescent="0.55000000000000004">
      <c r="A2215">
        <v>2213</v>
      </c>
      <c r="B2215" s="2">
        <v>42035</v>
      </c>
      <c r="C2215">
        <v>5.679999828338623</v>
      </c>
      <c r="D2215">
        <v>285184</v>
      </c>
      <c r="E2215">
        <v>4162.52001953125</v>
      </c>
      <c r="F2215" s="20">
        <f t="shared" si="120"/>
        <v>8.2904766734436655E-2</v>
      </c>
      <c r="G2215">
        <v>216.91400146484381</v>
      </c>
      <c r="H2215">
        <v>17.983200073242191</v>
      </c>
      <c r="I2215" s="19">
        <f t="shared" si="121"/>
        <v>902908.87361404323</v>
      </c>
      <c r="K2215" s="70">
        <f t="shared" si="118"/>
        <v>-1</v>
      </c>
      <c r="L2215" s="3">
        <f>IF(AND(O2215&gt;0,O2215&lt;366),+'PL2'!$N$3+1,IF(AND(O2215&gt;365,O2215&lt;731),+'PL2'!$O$3+1,IF(AND(O2215&gt;730,O2215&lt;1096),+'PL2'!$P$3+1,IF(AND(O2215&gt;1095,O2215&lt;1461),+'PL2'!$Q$3+1,IF(AND(O2215&gt;1460,O2215&lt;3000),+'PL2'!$R$3+1,0)))))</f>
        <v>0</v>
      </c>
      <c r="M2215" s="3">
        <f>IF(AND(O2215&gt;0,O2215&lt;366),+'PL2'!$N$2+1,IF(AND(O2215&gt;365,O2215&lt;731),+'PL2'!$O$2+1,IF(AND(O2215&gt;730,O2215&lt;1096),+'PL2'!$P$2+1,IF(AND(O2215&gt;1095,O2215&lt;1461),+'PL2'!$Q$2+1,IF(AND(O2215&gt;1460,O2215&lt;1826),+'PL2'!$R$2+1,IF(AND(O2215&gt;1825,O2215&lt;2190),+'PL2'!$S$2+1,0))))))</f>
        <v>0</v>
      </c>
      <c r="N2215" s="70">
        <f t="shared" si="119"/>
        <v>-1</v>
      </c>
      <c r="O2215" s="19" t="str">
        <f>IF(A2215&gt;'PL2'!$C$2+553,IF(A2215='PL2'!$C$2+554,1,O2214+1), "")</f>
        <v/>
      </c>
    </row>
    <row r="2216" spans="1:15" x14ac:dyDescent="0.55000000000000004">
      <c r="A2216">
        <v>2214</v>
      </c>
      <c r="B2216" s="2">
        <v>42036</v>
      </c>
      <c r="C2216">
        <v>5.690000057220459</v>
      </c>
      <c r="D2216">
        <v>348787</v>
      </c>
      <c r="E2216">
        <v>3886.2099609375</v>
      </c>
      <c r="F2216" s="20">
        <f t="shared" si="120"/>
        <v>6.3398391855502334E-2</v>
      </c>
      <c r="G2216">
        <v>226.39599609375</v>
      </c>
      <c r="H2216">
        <v>14.35309982299805</v>
      </c>
      <c r="I2216" s="19">
        <f t="shared" si="121"/>
        <v>879822.37513589859</v>
      </c>
      <c r="K2216" s="70">
        <f t="shared" si="118"/>
        <v>-1</v>
      </c>
      <c r="L2216" s="3">
        <f>IF(AND(O2216&gt;0,O2216&lt;366),+'PL2'!$N$3+1,IF(AND(O2216&gt;365,O2216&lt;731),+'PL2'!$O$3+1,IF(AND(O2216&gt;730,O2216&lt;1096),+'PL2'!$P$3+1,IF(AND(O2216&gt;1095,O2216&lt;1461),+'PL2'!$Q$3+1,IF(AND(O2216&gt;1460,O2216&lt;3000),+'PL2'!$R$3+1,0)))))</f>
        <v>0</v>
      </c>
      <c r="M2216" s="3">
        <f>IF(AND(O2216&gt;0,O2216&lt;366),+'PL2'!$N$2+1,IF(AND(O2216&gt;365,O2216&lt;731),+'PL2'!$O$2+1,IF(AND(O2216&gt;730,O2216&lt;1096),+'PL2'!$P$2+1,IF(AND(O2216&gt;1095,O2216&lt;1461),+'PL2'!$Q$2+1,IF(AND(O2216&gt;1460,O2216&lt;1826),+'PL2'!$R$2+1,IF(AND(O2216&gt;1825,O2216&lt;2190),+'PL2'!$S$2+1,0))))))</f>
        <v>0</v>
      </c>
      <c r="N2216" s="70">
        <f t="shared" si="119"/>
        <v>-1</v>
      </c>
      <c r="O2216" s="19" t="str">
        <f>IF(A2216&gt;'PL2'!$C$2+553,IF(A2216='PL2'!$C$2+554,1,O2215+1), "")</f>
        <v/>
      </c>
    </row>
    <row r="2217" spans="1:15" x14ac:dyDescent="0.55000000000000004">
      <c r="A2217">
        <v>2215</v>
      </c>
      <c r="B2217" s="2">
        <v>42037</v>
      </c>
      <c r="C2217">
        <v>5.6999998092651367</v>
      </c>
      <c r="D2217">
        <v>348787</v>
      </c>
      <c r="E2217">
        <v>3987.4599609375</v>
      </c>
      <c r="F2217" s="20">
        <f t="shared" si="120"/>
        <v>6.5164472921284688E-2</v>
      </c>
      <c r="G2217">
        <v>237.54100036621091</v>
      </c>
      <c r="H2217">
        <v>15.47920036315918</v>
      </c>
      <c r="I2217" s="19">
        <f t="shared" si="121"/>
        <v>947185.22804130602</v>
      </c>
      <c r="K2217" s="70">
        <f t="shared" si="118"/>
        <v>-1</v>
      </c>
      <c r="L2217" s="3">
        <f>IF(AND(O2217&gt;0,O2217&lt;366),+'PL2'!$N$3+1,IF(AND(O2217&gt;365,O2217&lt;731),+'PL2'!$O$3+1,IF(AND(O2217&gt;730,O2217&lt;1096),+'PL2'!$P$3+1,IF(AND(O2217&gt;1095,O2217&lt;1461),+'PL2'!$Q$3+1,IF(AND(O2217&gt;1460,O2217&lt;3000),+'PL2'!$R$3+1,0)))))</f>
        <v>0</v>
      </c>
      <c r="M2217" s="3">
        <f>IF(AND(O2217&gt;0,O2217&lt;366),+'PL2'!$N$2+1,IF(AND(O2217&gt;365,O2217&lt;731),+'PL2'!$O$2+1,IF(AND(O2217&gt;730,O2217&lt;1096),+'PL2'!$P$2+1,IF(AND(O2217&gt;1095,O2217&lt;1461),+'PL2'!$Q$2+1,IF(AND(O2217&gt;1460,O2217&lt;1826),+'PL2'!$R$2+1,IF(AND(O2217&gt;1825,O2217&lt;2190),+'PL2'!$S$2+1,0))))))</f>
        <v>0</v>
      </c>
      <c r="N2217" s="70">
        <f t="shared" si="119"/>
        <v>-1</v>
      </c>
      <c r="O2217" s="19" t="str">
        <f>IF(A2217&gt;'PL2'!$C$2+553,IF(A2217='PL2'!$C$2+554,1,O2216+1), "")</f>
        <v/>
      </c>
    </row>
    <row r="2218" spans="1:15" x14ac:dyDescent="0.55000000000000004">
      <c r="A2218">
        <v>2216</v>
      </c>
      <c r="B2218" s="2">
        <v>42038</v>
      </c>
      <c r="C2218">
        <v>5.7100000381469727</v>
      </c>
      <c r="D2218">
        <v>276978</v>
      </c>
      <c r="E2218">
        <v>3188.070068359375</v>
      </c>
      <c r="F2218" s="20">
        <f t="shared" si="120"/>
        <v>6.5723198997563889E-2</v>
      </c>
      <c r="G2218">
        <v>226.9570007324219</v>
      </c>
      <c r="H2218">
        <v>14.916299819946291</v>
      </c>
      <c r="I2218" s="19">
        <f t="shared" si="121"/>
        <v>723554.82083965105</v>
      </c>
      <c r="K2218" s="70">
        <f t="shared" si="118"/>
        <v>-1</v>
      </c>
      <c r="L2218" s="3">
        <f>IF(AND(O2218&gt;0,O2218&lt;366),+'PL2'!$N$3+1,IF(AND(O2218&gt;365,O2218&lt;731),+'PL2'!$O$3+1,IF(AND(O2218&gt;730,O2218&lt;1096),+'PL2'!$P$3+1,IF(AND(O2218&gt;1095,O2218&lt;1461),+'PL2'!$Q$3+1,IF(AND(O2218&gt;1460,O2218&lt;3000),+'PL2'!$R$3+1,0)))))</f>
        <v>0</v>
      </c>
      <c r="M2218" s="3">
        <f>IF(AND(O2218&gt;0,O2218&lt;366),+'PL2'!$N$2+1,IF(AND(O2218&gt;365,O2218&lt;731),+'PL2'!$O$2+1,IF(AND(O2218&gt;730,O2218&lt;1096),+'PL2'!$P$2+1,IF(AND(O2218&gt;1095,O2218&lt;1461),+'PL2'!$Q$2+1,IF(AND(O2218&gt;1460,O2218&lt;1826),+'PL2'!$R$2+1,IF(AND(O2218&gt;1825,O2218&lt;2190),+'PL2'!$S$2+1,0))))))</f>
        <v>0</v>
      </c>
      <c r="N2218" s="70">
        <f t="shared" si="119"/>
        <v>-1</v>
      </c>
      <c r="O2218" s="19" t="str">
        <f>IF(A2218&gt;'PL2'!$C$2+553,IF(A2218='PL2'!$C$2+554,1,O2217+1), "")</f>
        <v/>
      </c>
    </row>
    <row r="2219" spans="1:15" x14ac:dyDescent="0.55000000000000004">
      <c r="A2219">
        <v>2217</v>
      </c>
      <c r="B2219" s="2">
        <v>42039</v>
      </c>
      <c r="C2219">
        <v>5.7199997901916504</v>
      </c>
      <c r="D2219">
        <v>276978</v>
      </c>
      <c r="E2219">
        <v>3987.580078125</v>
      </c>
      <c r="F2219" s="20">
        <f t="shared" si="120"/>
        <v>8.2349346194453735E-2</v>
      </c>
      <c r="G2219">
        <v>226.72900390625</v>
      </c>
      <c r="H2219">
        <v>18.670999526977539</v>
      </c>
      <c r="I2219" s="19">
        <f t="shared" si="121"/>
        <v>904100.05910968781</v>
      </c>
      <c r="K2219" s="70">
        <f t="shared" si="118"/>
        <v>-1</v>
      </c>
      <c r="L2219" s="3">
        <f>IF(AND(O2219&gt;0,O2219&lt;366),+'PL2'!$N$3+1,IF(AND(O2219&gt;365,O2219&lt;731),+'PL2'!$O$3+1,IF(AND(O2219&gt;730,O2219&lt;1096),+'PL2'!$P$3+1,IF(AND(O2219&gt;1095,O2219&lt;1461),+'PL2'!$Q$3+1,IF(AND(O2219&gt;1460,O2219&lt;3000),+'PL2'!$R$3+1,0)))))</f>
        <v>0</v>
      </c>
      <c r="M2219" s="3">
        <f>IF(AND(O2219&gt;0,O2219&lt;366),+'PL2'!$N$2+1,IF(AND(O2219&gt;365,O2219&lt;731),+'PL2'!$O$2+1,IF(AND(O2219&gt;730,O2219&lt;1096),+'PL2'!$P$2+1,IF(AND(O2219&gt;1095,O2219&lt;1461),+'PL2'!$Q$2+1,IF(AND(O2219&gt;1460,O2219&lt;1826),+'PL2'!$R$2+1,IF(AND(O2219&gt;1825,O2219&lt;2190),+'PL2'!$S$2+1,0))))))</f>
        <v>0</v>
      </c>
      <c r="N2219" s="70">
        <f t="shared" si="119"/>
        <v>-1</v>
      </c>
      <c r="O2219" s="19" t="str">
        <f>IF(A2219&gt;'PL2'!$C$2+553,IF(A2219='PL2'!$C$2+554,1,O2218+1), "")</f>
        <v/>
      </c>
    </row>
    <row r="2220" spans="1:15" x14ac:dyDescent="0.55000000000000004">
      <c r="A2220">
        <v>2218</v>
      </c>
      <c r="B2220" s="2">
        <v>42040</v>
      </c>
      <c r="C2220">
        <v>5.7300000190734863</v>
      </c>
      <c r="D2220">
        <v>301598</v>
      </c>
      <c r="E2220">
        <v>3987.10009765625</v>
      </c>
      <c r="F2220" s="20">
        <f t="shared" si="120"/>
        <v>7.5750116498180406E-2</v>
      </c>
      <c r="G2220">
        <v>216.77099609375</v>
      </c>
      <c r="H2220">
        <v>16.420400619506839</v>
      </c>
      <c r="I2220" s="19">
        <f t="shared" si="121"/>
        <v>864287.65969443321</v>
      </c>
      <c r="K2220" s="70">
        <f t="shared" si="118"/>
        <v>-1</v>
      </c>
      <c r="L2220" s="3">
        <f>IF(AND(O2220&gt;0,O2220&lt;366),+'PL2'!$N$3+1,IF(AND(O2220&gt;365,O2220&lt;731),+'PL2'!$O$3+1,IF(AND(O2220&gt;730,O2220&lt;1096),+'PL2'!$P$3+1,IF(AND(O2220&gt;1095,O2220&lt;1461),+'PL2'!$Q$3+1,IF(AND(O2220&gt;1460,O2220&lt;3000),+'PL2'!$R$3+1,0)))))</f>
        <v>0</v>
      </c>
      <c r="M2220" s="3">
        <f>IF(AND(O2220&gt;0,O2220&lt;366),+'PL2'!$N$2+1,IF(AND(O2220&gt;365,O2220&lt;731),+'PL2'!$O$2+1,IF(AND(O2220&gt;730,O2220&lt;1096),+'PL2'!$P$2+1,IF(AND(O2220&gt;1095,O2220&lt;1461),+'PL2'!$Q$2+1,IF(AND(O2220&gt;1460,O2220&lt;1826),+'PL2'!$R$2+1,IF(AND(O2220&gt;1825,O2220&lt;2190),+'PL2'!$S$2+1,0))))))</f>
        <v>0</v>
      </c>
      <c r="N2220" s="70">
        <f t="shared" si="119"/>
        <v>-1</v>
      </c>
      <c r="O2220" s="19" t="str">
        <f>IF(A2220&gt;'PL2'!$C$2+553,IF(A2220='PL2'!$C$2+554,1,O2219+1), "")</f>
        <v/>
      </c>
    </row>
    <row r="2221" spans="1:15" x14ac:dyDescent="0.55000000000000004">
      <c r="A2221">
        <v>2219</v>
      </c>
      <c r="B2221" s="2">
        <v>42041</v>
      </c>
      <c r="C2221">
        <v>5.7399997711181641</v>
      </c>
      <c r="D2221">
        <v>301598</v>
      </c>
      <c r="E2221">
        <v>4436.7099609375</v>
      </c>
      <c r="F2221" s="20">
        <f t="shared" si="120"/>
        <v>8.4439267370138155E-2</v>
      </c>
      <c r="G2221">
        <v>222.48199462890619</v>
      </c>
      <c r="H2221">
        <v>18.786199569702148</v>
      </c>
      <c r="I2221" s="19">
        <f t="shared" si="121"/>
        <v>987088.0816993115</v>
      </c>
      <c r="K2221" s="70">
        <f t="shared" ref="K2221:K2284" si="122">+L2221^(0.00273972602739726)-1</f>
        <v>-1</v>
      </c>
      <c r="L2221" s="3">
        <f>IF(AND(O2221&gt;0,O2221&lt;366),+'PL2'!$N$3+1,IF(AND(O2221&gt;365,O2221&lt;731),+'PL2'!$O$3+1,IF(AND(O2221&gt;730,O2221&lt;1096),+'PL2'!$P$3+1,IF(AND(O2221&gt;1095,O2221&lt;1461),+'PL2'!$Q$3+1,IF(AND(O2221&gt;1460,O2221&lt;3000),+'PL2'!$R$3+1,0)))))</f>
        <v>0</v>
      </c>
      <c r="M2221" s="3">
        <f>IF(AND(O2221&gt;0,O2221&lt;366),+'PL2'!$N$2+1,IF(AND(O2221&gt;365,O2221&lt;731),+'PL2'!$O$2+1,IF(AND(O2221&gt;730,O2221&lt;1096),+'PL2'!$P$2+1,IF(AND(O2221&gt;1095,O2221&lt;1461),+'PL2'!$Q$2+1,IF(AND(O2221&gt;1460,O2221&lt;1826),+'PL2'!$R$2+1,IF(AND(O2221&gt;1825,O2221&lt;2190),+'PL2'!$S$2+1,0))))))</f>
        <v>0</v>
      </c>
      <c r="N2221" s="70">
        <f t="shared" ref="N2221:N2284" si="123">+M2221^(0.00273972602739726)-1</f>
        <v>-1</v>
      </c>
      <c r="O2221" s="19" t="str">
        <f>IF(A2221&gt;'PL2'!$C$2+553,IF(A2221='PL2'!$C$2+554,1,O2220+1), "")</f>
        <v/>
      </c>
    </row>
    <row r="2222" spans="1:15" x14ac:dyDescent="0.55000000000000004">
      <c r="A2222">
        <v>2220</v>
      </c>
      <c r="B2222" s="2">
        <v>42042</v>
      </c>
      <c r="C2222">
        <v>5.75</v>
      </c>
      <c r="D2222">
        <v>352890</v>
      </c>
      <c r="E2222">
        <v>3986.760009765625</v>
      </c>
      <c r="F2222" s="20">
        <f t="shared" si="120"/>
        <v>6.4960384414838451E-2</v>
      </c>
      <c r="G2222">
        <v>227.3269958496094</v>
      </c>
      <c r="H2222">
        <v>14.7672004699707</v>
      </c>
      <c r="I2222" s="19">
        <f t="shared" si="121"/>
        <v>906298.17619337898</v>
      </c>
      <c r="K2222" s="70">
        <f t="shared" si="122"/>
        <v>-1</v>
      </c>
      <c r="L2222" s="3">
        <f>IF(AND(O2222&gt;0,O2222&lt;366),+'PL2'!$N$3+1,IF(AND(O2222&gt;365,O2222&lt;731),+'PL2'!$O$3+1,IF(AND(O2222&gt;730,O2222&lt;1096),+'PL2'!$P$3+1,IF(AND(O2222&gt;1095,O2222&lt;1461),+'PL2'!$Q$3+1,IF(AND(O2222&gt;1460,O2222&lt;3000),+'PL2'!$R$3+1,0)))))</f>
        <v>0</v>
      </c>
      <c r="M2222" s="3">
        <f>IF(AND(O2222&gt;0,O2222&lt;366),+'PL2'!$N$2+1,IF(AND(O2222&gt;365,O2222&lt;731),+'PL2'!$O$2+1,IF(AND(O2222&gt;730,O2222&lt;1096),+'PL2'!$P$2+1,IF(AND(O2222&gt;1095,O2222&lt;1461),+'PL2'!$Q$2+1,IF(AND(O2222&gt;1460,O2222&lt;1826),+'PL2'!$R$2+1,IF(AND(O2222&gt;1825,O2222&lt;2190),+'PL2'!$S$2+1,0))))))</f>
        <v>0</v>
      </c>
      <c r="N2222" s="70">
        <f t="shared" si="123"/>
        <v>-1</v>
      </c>
      <c r="O2222" s="19" t="str">
        <f>IF(A2222&gt;'PL2'!$C$2+553,IF(A2222='PL2'!$C$2+554,1,O2221+1), "")</f>
        <v/>
      </c>
    </row>
    <row r="2223" spans="1:15" x14ac:dyDescent="0.55000000000000004">
      <c r="A2223">
        <v>2221</v>
      </c>
      <c r="B2223" s="2">
        <v>42043</v>
      </c>
      <c r="C2223">
        <v>5.7600002288818359</v>
      </c>
      <c r="D2223">
        <v>352890</v>
      </c>
      <c r="E2223">
        <v>3311.75</v>
      </c>
      <c r="F2223" s="20">
        <f t="shared" si="120"/>
        <v>5.4055600209695423E-2</v>
      </c>
      <c r="G2223">
        <v>222.86799621582031</v>
      </c>
      <c r="H2223">
        <v>12.047300338745121</v>
      </c>
      <c r="I2223" s="19">
        <f t="shared" si="121"/>
        <v>738083.08646774292</v>
      </c>
      <c r="K2223" s="70">
        <f t="shared" si="122"/>
        <v>-1</v>
      </c>
      <c r="L2223" s="3">
        <f>IF(AND(O2223&gt;0,O2223&lt;366),+'PL2'!$N$3+1,IF(AND(O2223&gt;365,O2223&lt;731),+'PL2'!$O$3+1,IF(AND(O2223&gt;730,O2223&lt;1096),+'PL2'!$P$3+1,IF(AND(O2223&gt;1095,O2223&lt;1461),+'PL2'!$Q$3+1,IF(AND(O2223&gt;1460,O2223&lt;3000),+'PL2'!$R$3+1,0)))))</f>
        <v>0</v>
      </c>
      <c r="M2223" s="3">
        <f>IF(AND(O2223&gt;0,O2223&lt;366),+'PL2'!$N$2+1,IF(AND(O2223&gt;365,O2223&lt;731),+'PL2'!$O$2+1,IF(AND(O2223&gt;730,O2223&lt;1096),+'PL2'!$P$2+1,IF(AND(O2223&gt;1095,O2223&lt;1461),+'PL2'!$Q$2+1,IF(AND(O2223&gt;1460,O2223&lt;1826),+'PL2'!$R$2+1,IF(AND(O2223&gt;1825,O2223&lt;2190),+'PL2'!$S$2+1,0))))))</f>
        <v>0</v>
      </c>
      <c r="N2223" s="70">
        <f t="shared" si="123"/>
        <v>-1</v>
      </c>
      <c r="O2223" s="19" t="str">
        <f>IF(A2223&gt;'PL2'!$C$2+553,IF(A2223='PL2'!$C$2+554,1,O2222+1), "")</f>
        <v/>
      </c>
    </row>
    <row r="2224" spans="1:15" x14ac:dyDescent="0.55000000000000004">
      <c r="A2224">
        <v>2222</v>
      </c>
      <c r="B2224" s="2">
        <v>42044</v>
      </c>
      <c r="C2224">
        <v>5.7699999809265137</v>
      </c>
      <c r="D2224">
        <v>342533</v>
      </c>
      <c r="E2224">
        <v>4039.889892578125</v>
      </c>
      <c r="F2224" s="20">
        <f t="shared" si="120"/>
        <v>6.8052317887972835E-2</v>
      </c>
      <c r="G2224">
        <v>220.17399597167969</v>
      </c>
      <c r="H2224">
        <v>14.983400344848629</v>
      </c>
      <c r="I2224" s="19">
        <f t="shared" si="121"/>
        <v>889478.70093452558</v>
      </c>
      <c r="K2224" s="70">
        <f t="shared" si="122"/>
        <v>-1</v>
      </c>
      <c r="L2224" s="3">
        <f>IF(AND(O2224&gt;0,O2224&lt;366),+'PL2'!$N$3+1,IF(AND(O2224&gt;365,O2224&lt;731),+'PL2'!$O$3+1,IF(AND(O2224&gt;730,O2224&lt;1096),+'PL2'!$P$3+1,IF(AND(O2224&gt;1095,O2224&lt;1461),+'PL2'!$Q$3+1,IF(AND(O2224&gt;1460,O2224&lt;3000),+'PL2'!$R$3+1,0)))))</f>
        <v>0</v>
      </c>
      <c r="M2224" s="3">
        <f>IF(AND(O2224&gt;0,O2224&lt;366),+'PL2'!$N$2+1,IF(AND(O2224&gt;365,O2224&lt;731),+'PL2'!$O$2+1,IF(AND(O2224&gt;730,O2224&lt;1096),+'PL2'!$P$2+1,IF(AND(O2224&gt;1095,O2224&lt;1461),+'PL2'!$Q$2+1,IF(AND(O2224&gt;1460,O2224&lt;1826),+'PL2'!$R$2+1,IF(AND(O2224&gt;1825,O2224&lt;2190),+'PL2'!$S$2+1,0))))))</f>
        <v>0</v>
      </c>
      <c r="N2224" s="70">
        <f t="shared" si="123"/>
        <v>-1</v>
      </c>
      <c r="O2224" s="19" t="str">
        <f>IF(A2224&gt;'PL2'!$C$2+553,IF(A2224='PL2'!$C$2+554,1,O2223+1), "")</f>
        <v/>
      </c>
    </row>
    <row r="2225" spans="1:15" x14ac:dyDescent="0.55000000000000004">
      <c r="A2225">
        <v>2223</v>
      </c>
      <c r="B2225" s="2">
        <v>42045</v>
      </c>
      <c r="C2225">
        <v>5.7800002098083496</v>
      </c>
      <c r="D2225">
        <v>342533</v>
      </c>
      <c r="E2225">
        <v>3614.340087890625</v>
      </c>
      <c r="F2225" s="20">
        <f t="shared" si="120"/>
        <v>6.0989412600615238E-2</v>
      </c>
      <c r="G2225">
        <v>220.08299255371091</v>
      </c>
      <c r="H2225">
        <v>13.42269992828369</v>
      </c>
      <c r="I2225" s="19">
        <f t="shared" si="121"/>
        <v>795454.78264981124</v>
      </c>
      <c r="K2225" s="70">
        <f t="shared" si="122"/>
        <v>-1</v>
      </c>
      <c r="L2225" s="3">
        <f>IF(AND(O2225&gt;0,O2225&lt;366),+'PL2'!$N$3+1,IF(AND(O2225&gt;365,O2225&lt;731),+'PL2'!$O$3+1,IF(AND(O2225&gt;730,O2225&lt;1096),+'PL2'!$P$3+1,IF(AND(O2225&gt;1095,O2225&lt;1461),+'PL2'!$Q$3+1,IF(AND(O2225&gt;1460,O2225&lt;3000),+'PL2'!$R$3+1,0)))))</f>
        <v>0</v>
      </c>
      <c r="M2225" s="3">
        <f>IF(AND(O2225&gt;0,O2225&lt;366),+'PL2'!$N$2+1,IF(AND(O2225&gt;365,O2225&lt;731),+'PL2'!$O$2+1,IF(AND(O2225&gt;730,O2225&lt;1096),+'PL2'!$P$2+1,IF(AND(O2225&gt;1095,O2225&lt;1461),+'PL2'!$Q$2+1,IF(AND(O2225&gt;1460,O2225&lt;1826),+'PL2'!$R$2+1,IF(AND(O2225&gt;1825,O2225&lt;2190),+'PL2'!$S$2+1,0))))))</f>
        <v>0</v>
      </c>
      <c r="N2225" s="70">
        <f t="shared" si="123"/>
        <v>-1</v>
      </c>
      <c r="O2225" s="19" t="str">
        <f>IF(A2225&gt;'PL2'!$C$2+553,IF(A2225='PL2'!$C$2+554,1,O2224+1), "")</f>
        <v/>
      </c>
    </row>
    <row r="2226" spans="1:15" x14ac:dyDescent="0.55000000000000004">
      <c r="A2226">
        <v>2224</v>
      </c>
      <c r="B2226" s="2">
        <v>42046</v>
      </c>
      <c r="C2226">
        <v>5.7899999618530273</v>
      </c>
      <c r="D2226">
        <v>331484</v>
      </c>
      <c r="E2226">
        <v>3964.409912109375</v>
      </c>
      <c r="F2226" s="20">
        <f t="shared" si="120"/>
        <v>6.9245976396698022E-2</v>
      </c>
      <c r="G2226">
        <v>219.49200439453119</v>
      </c>
      <c r="H2226">
        <v>15.19890022277832</v>
      </c>
      <c r="I2226" s="19">
        <f t="shared" si="121"/>
        <v>870156.27785043395</v>
      </c>
      <c r="K2226" s="70">
        <f t="shared" si="122"/>
        <v>-1</v>
      </c>
      <c r="L2226" s="3">
        <f>IF(AND(O2226&gt;0,O2226&lt;366),+'PL2'!$N$3+1,IF(AND(O2226&gt;365,O2226&lt;731),+'PL2'!$O$3+1,IF(AND(O2226&gt;730,O2226&lt;1096),+'PL2'!$P$3+1,IF(AND(O2226&gt;1095,O2226&lt;1461),+'PL2'!$Q$3+1,IF(AND(O2226&gt;1460,O2226&lt;3000),+'PL2'!$R$3+1,0)))))</f>
        <v>0</v>
      </c>
      <c r="M2226" s="3">
        <f>IF(AND(O2226&gt;0,O2226&lt;366),+'PL2'!$N$2+1,IF(AND(O2226&gt;365,O2226&lt;731),+'PL2'!$O$2+1,IF(AND(O2226&gt;730,O2226&lt;1096),+'PL2'!$P$2+1,IF(AND(O2226&gt;1095,O2226&lt;1461),+'PL2'!$Q$2+1,IF(AND(O2226&gt;1460,O2226&lt;1826),+'PL2'!$R$2+1,IF(AND(O2226&gt;1825,O2226&lt;2190),+'PL2'!$S$2+1,0))))))</f>
        <v>0</v>
      </c>
      <c r="N2226" s="70">
        <f t="shared" si="123"/>
        <v>-1</v>
      </c>
      <c r="O2226" s="19" t="str">
        <f>IF(A2226&gt;'PL2'!$C$2+553,IF(A2226='PL2'!$C$2+554,1,O2225+1), "")</f>
        <v/>
      </c>
    </row>
    <row r="2227" spans="1:15" x14ac:dyDescent="0.55000000000000004">
      <c r="A2227">
        <v>2225</v>
      </c>
      <c r="B2227" s="2">
        <v>42047</v>
      </c>
      <c r="C2227">
        <v>5.8000001907348633</v>
      </c>
      <c r="D2227">
        <v>331484</v>
      </c>
      <c r="E2227">
        <v>2987.550048828125</v>
      </c>
      <c r="F2227" s="20">
        <f t="shared" si="120"/>
        <v>5.2273385300747779E-2</v>
      </c>
      <c r="G2227">
        <v>221.85099792480469</v>
      </c>
      <c r="H2227">
        <v>11.59689998626709</v>
      </c>
      <c r="I2227" s="19">
        <f t="shared" si="121"/>
        <v>662790.9596828185</v>
      </c>
      <c r="K2227" s="70">
        <f t="shared" si="122"/>
        <v>-1</v>
      </c>
      <c r="L2227" s="3">
        <f>IF(AND(O2227&gt;0,O2227&lt;366),+'PL2'!$N$3+1,IF(AND(O2227&gt;365,O2227&lt;731),+'PL2'!$O$3+1,IF(AND(O2227&gt;730,O2227&lt;1096),+'PL2'!$P$3+1,IF(AND(O2227&gt;1095,O2227&lt;1461),+'PL2'!$Q$3+1,IF(AND(O2227&gt;1460,O2227&lt;3000),+'PL2'!$R$3+1,0)))))</f>
        <v>0</v>
      </c>
      <c r="M2227" s="3">
        <f>IF(AND(O2227&gt;0,O2227&lt;366),+'PL2'!$N$2+1,IF(AND(O2227&gt;365,O2227&lt;731),+'PL2'!$O$2+1,IF(AND(O2227&gt;730,O2227&lt;1096),+'PL2'!$P$2+1,IF(AND(O2227&gt;1095,O2227&lt;1461),+'PL2'!$Q$2+1,IF(AND(O2227&gt;1460,O2227&lt;1826),+'PL2'!$R$2+1,IF(AND(O2227&gt;1825,O2227&lt;2190),+'PL2'!$S$2+1,0))))))</f>
        <v>0</v>
      </c>
      <c r="N2227" s="70">
        <f t="shared" si="123"/>
        <v>-1</v>
      </c>
      <c r="O2227" s="19" t="str">
        <f>IF(A2227&gt;'PL2'!$C$2+553,IF(A2227='PL2'!$C$2+554,1,O2226+1), "")</f>
        <v/>
      </c>
    </row>
    <row r="2228" spans="1:15" x14ac:dyDescent="0.55000000000000004">
      <c r="A2228">
        <v>2226</v>
      </c>
      <c r="B2228" s="2">
        <v>42048</v>
      </c>
      <c r="C2228">
        <v>5.809999942779541</v>
      </c>
      <c r="D2228">
        <v>309385</v>
      </c>
      <c r="E2228">
        <v>3667.419921875</v>
      </c>
      <c r="F2228" s="20">
        <f t="shared" si="120"/>
        <v>6.8871178422490742E-2</v>
      </c>
      <c r="G2228">
        <v>235.78700256347659</v>
      </c>
      <c r="H2228">
        <v>16.238899230957031</v>
      </c>
      <c r="I2228" s="19">
        <f t="shared" si="121"/>
        <v>864729.95052048576</v>
      </c>
      <c r="K2228" s="70">
        <f t="shared" si="122"/>
        <v>-1</v>
      </c>
      <c r="L2228" s="3">
        <f>IF(AND(O2228&gt;0,O2228&lt;366),+'PL2'!$N$3+1,IF(AND(O2228&gt;365,O2228&lt;731),+'PL2'!$O$3+1,IF(AND(O2228&gt;730,O2228&lt;1096),+'PL2'!$P$3+1,IF(AND(O2228&gt;1095,O2228&lt;1461),+'PL2'!$Q$3+1,IF(AND(O2228&gt;1460,O2228&lt;3000),+'PL2'!$R$3+1,0)))))</f>
        <v>0</v>
      </c>
      <c r="M2228" s="3">
        <f>IF(AND(O2228&gt;0,O2228&lt;366),+'PL2'!$N$2+1,IF(AND(O2228&gt;365,O2228&lt;731),+'PL2'!$O$2+1,IF(AND(O2228&gt;730,O2228&lt;1096),+'PL2'!$P$2+1,IF(AND(O2228&gt;1095,O2228&lt;1461),+'PL2'!$Q$2+1,IF(AND(O2228&gt;1460,O2228&lt;1826),+'PL2'!$R$2+1,IF(AND(O2228&gt;1825,O2228&lt;2190),+'PL2'!$S$2+1,0))))))</f>
        <v>0</v>
      </c>
      <c r="N2228" s="70">
        <f t="shared" si="123"/>
        <v>-1</v>
      </c>
      <c r="O2228" s="19" t="str">
        <f>IF(A2228&gt;'PL2'!$C$2+553,IF(A2228='PL2'!$C$2+554,1,O2227+1), "")</f>
        <v/>
      </c>
    </row>
    <row r="2229" spans="1:15" x14ac:dyDescent="0.55000000000000004">
      <c r="A2229">
        <v>2227</v>
      </c>
      <c r="B2229" s="2">
        <v>42049</v>
      </c>
      <c r="C2229">
        <v>5.820000171661377</v>
      </c>
      <c r="D2229">
        <v>309385</v>
      </c>
      <c r="E2229">
        <v>4015.02001953125</v>
      </c>
      <c r="F2229" s="20">
        <f t="shared" si="120"/>
        <v>7.5528604175689643E-2</v>
      </c>
      <c r="G2229">
        <v>257.4739990234375</v>
      </c>
      <c r="H2229">
        <v>19.446699142456051</v>
      </c>
      <c r="I2229" s="19">
        <f t="shared" si="121"/>
        <v>1033763.2605878711</v>
      </c>
      <c r="K2229" s="70">
        <f t="shared" si="122"/>
        <v>-1</v>
      </c>
      <c r="L2229" s="3">
        <f>IF(AND(O2229&gt;0,O2229&lt;366),+'PL2'!$N$3+1,IF(AND(O2229&gt;365,O2229&lt;731),+'PL2'!$O$3+1,IF(AND(O2229&gt;730,O2229&lt;1096),+'PL2'!$P$3+1,IF(AND(O2229&gt;1095,O2229&lt;1461),+'PL2'!$Q$3+1,IF(AND(O2229&gt;1460,O2229&lt;3000),+'PL2'!$R$3+1,0)))))</f>
        <v>0</v>
      </c>
      <c r="M2229" s="3">
        <f>IF(AND(O2229&gt;0,O2229&lt;366),+'PL2'!$N$2+1,IF(AND(O2229&gt;365,O2229&lt;731),+'PL2'!$O$2+1,IF(AND(O2229&gt;730,O2229&lt;1096),+'PL2'!$P$2+1,IF(AND(O2229&gt;1095,O2229&lt;1461),+'PL2'!$Q$2+1,IF(AND(O2229&gt;1460,O2229&lt;1826),+'PL2'!$R$2+1,IF(AND(O2229&gt;1825,O2229&lt;2190),+'PL2'!$S$2+1,0))))))</f>
        <v>0</v>
      </c>
      <c r="N2229" s="70">
        <f t="shared" si="123"/>
        <v>-1</v>
      </c>
      <c r="O2229" s="19" t="str">
        <f>IF(A2229&gt;'PL2'!$C$2+553,IF(A2229='PL2'!$C$2+554,1,O2228+1), "")</f>
        <v/>
      </c>
    </row>
    <row r="2230" spans="1:15" x14ac:dyDescent="0.55000000000000004">
      <c r="A2230">
        <v>2228</v>
      </c>
      <c r="B2230" s="2">
        <v>42050</v>
      </c>
      <c r="C2230">
        <v>5.8299999237060547</v>
      </c>
      <c r="D2230">
        <v>296125</v>
      </c>
      <c r="E2230">
        <v>3513.820068359375</v>
      </c>
      <c r="F2230" s="20">
        <f t="shared" si="120"/>
        <v>6.9178795206253973E-2</v>
      </c>
      <c r="G2230">
        <v>234.32899475097659</v>
      </c>
      <c r="H2230">
        <v>16.210599899291989</v>
      </c>
      <c r="I2230" s="19">
        <f t="shared" si="121"/>
        <v>823389.92435446021</v>
      </c>
      <c r="K2230" s="70">
        <f t="shared" si="122"/>
        <v>-1</v>
      </c>
      <c r="L2230" s="3">
        <f>IF(AND(O2230&gt;0,O2230&lt;366),+'PL2'!$N$3+1,IF(AND(O2230&gt;365,O2230&lt;731),+'PL2'!$O$3+1,IF(AND(O2230&gt;730,O2230&lt;1096),+'PL2'!$P$3+1,IF(AND(O2230&gt;1095,O2230&lt;1461),+'PL2'!$Q$3+1,IF(AND(O2230&gt;1460,O2230&lt;3000),+'PL2'!$R$3+1,0)))))</f>
        <v>0</v>
      </c>
      <c r="M2230" s="3">
        <f>IF(AND(O2230&gt;0,O2230&lt;366),+'PL2'!$N$2+1,IF(AND(O2230&gt;365,O2230&lt;731),+'PL2'!$O$2+1,IF(AND(O2230&gt;730,O2230&lt;1096),+'PL2'!$P$2+1,IF(AND(O2230&gt;1095,O2230&lt;1461),+'PL2'!$Q$2+1,IF(AND(O2230&gt;1460,O2230&lt;1826),+'PL2'!$R$2+1,IF(AND(O2230&gt;1825,O2230&lt;2190),+'PL2'!$S$2+1,0))))))</f>
        <v>0</v>
      </c>
      <c r="N2230" s="70">
        <f t="shared" si="123"/>
        <v>-1</v>
      </c>
      <c r="O2230" s="19" t="str">
        <f>IF(A2230&gt;'PL2'!$C$2+553,IF(A2230='PL2'!$C$2+554,1,O2229+1), "")</f>
        <v/>
      </c>
    </row>
    <row r="2231" spans="1:15" x14ac:dyDescent="0.55000000000000004">
      <c r="A2231">
        <v>2229</v>
      </c>
      <c r="B2231" s="2">
        <v>42051</v>
      </c>
      <c r="C2231">
        <v>5.8400001525878906</v>
      </c>
      <c r="D2231">
        <v>296125</v>
      </c>
      <c r="E2231">
        <v>3940.3798828125</v>
      </c>
      <c r="F2231" s="20">
        <f t="shared" si="120"/>
        <v>7.7709815506557214E-2</v>
      </c>
      <c r="G2231">
        <v>233.56199645996091</v>
      </c>
      <c r="H2231">
        <v>18.150100708007809</v>
      </c>
      <c r="I2231" s="19">
        <f t="shared" si="121"/>
        <v>920322.9922403543</v>
      </c>
      <c r="K2231" s="70">
        <f t="shared" si="122"/>
        <v>-1</v>
      </c>
      <c r="L2231" s="3">
        <f>IF(AND(O2231&gt;0,O2231&lt;366),+'PL2'!$N$3+1,IF(AND(O2231&gt;365,O2231&lt;731),+'PL2'!$O$3+1,IF(AND(O2231&gt;730,O2231&lt;1096),+'PL2'!$P$3+1,IF(AND(O2231&gt;1095,O2231&lt;1461),+'PL2'!$Q$3+1,IF(AND(O2231&gt;1460,O2231&lt;3000),+'PL2'!$R$3+1,0)))))</f>
        <v>0</v>
      </c>
      <c r="M2231" s="3">
        <f>IF(AND(O2231&gt;0,O2231&lt;366),+'PL2'!$N$2+1,IF(AND(O2231&gt;365,O2231&lt;731),+'PL2'!$O$2+1,IF(AND(O2231&gt;730,O2231&lt;1096),+'PL2'!$P$2+1,IF(AND(O2231&gt;1095,O2231&lt;1461),+'PL2'!$Q$2+1,IF(AND(O2231&gt;1460,O2231&lt;1826),+'PL2'!$R$2+1,IF(AND(O2231&gt;1825,O2231&lt;2190),+'PL2'!$S$2+1,0))))))</f>
        <v>0</v>
      </c>
      <c r="N2231" s="70">
        <f t="shared" si="123"/>
        <v>-1</v>
      </c>
      <c r="O2231" s="19" t="str">
        <f>IF(A2231&gt;'PL2'!$C$2+553,IF(A2231='PL2'!$C$2+554,1,O2230+1), "")</f>
        <v/>
      </c>
    </row>
    <row r="2232" spans="1:15" x14ac:dyDescent="0.55000000000000004">
      <c r="A2232">
        <v>2230</v>
      </c>
      <c r="B2232" s="2">
        <v>42052</v>
      </c>
      <c r="C2232">
        <v>5.8499999046325684</v>
      </c>
      <c r="D2232">
        <v>342533</v>
      </c>
      <c r="E2232">
        <v>3740.969970703125</v>
      </c>
      <c r="F2232" s="20">
        <f t="shared" si="120"/>
        <v>6.3890702419464929E-2</v>
      </c>
      <c r="G2232">
        <v>243.59800720214841</v>
      </c>
      <c r="H2232">
        <v>15.56359958648682</v>
      </c>
      <c r="I2232" s="19">
        <f t="shared" si="121"/>
        <v>911292.82986636076</v>
      </c>
      <c r="K2232" s="70">
        <f t="shared" si="122"/>
        <v>-1</v>
      </c>
      <c r="L2232" s="3">
        <f>IF(AND(O2232&gt;0,O2232&lt;366),+'PL2'!$N$3+1,IF(AND(O2232&gt;365,O2232&lt;731),+'PL2'!$O$3+1,IF(AND(O2232&gt;730,O2232&lt;1096),+'PL2'!$P$3+1,IF(AND(O2232&gt;1095,O2232&lt;1461),+'PL2'!$Q$3+1,IF(AND(O2232&gt;1460,O2232&lt;3000),+'PL2'!$R$3+1,0)))))</f>
        <v>0</v>
      </c>
      <c r="M2232" s="3">
        <f>IF(AND(O2232&gt;0,O2232&lt;366),+'PL2'!$N$2+1,IF(AND(O2232&gt;365,O2232&lt;731),+'PL2'!$O$2+1,IF(AND(O2232&gt;730,O2232&lt;1096),+'PL2'!$P$2+1,IF(AND(O2232&gt;1095,O2232&lt;1461),+'PL2'!$Q$2+1,IF(AND(O2232&gt;1460,O2232&lt;1826),+'PL2'!$R$2+1,IF(AND(O2232&gt;1825,O2232&lt;2190),+'PL2'!$S$2+1,0))))))</f>
        <v>0</v>
      </c>
      <c r="N2232" s="70">
        <f t="shared" si="123"/>
        <v>-1</v>
      </c>
      <c r="O2232" s="19" t="str">
        <f>IF(A2232&gt;'PL2'!$C$2+553,IF(A2232='PL2'!$C$2+554,1,O2231+1), "")</f>
        <v/>
      </c>
    </row>
    <row r="2233" spans="1:15" x14ac:dyDescent="0.55000000000000004">
      <c r="A2233">
        <v>2231</v>
      </c>
      <c r="B2233" s="2">
        <v>42053</v>
      </c>
      <c r="C2233">
        <v>5.8600001335144043</v>
      </c>
      <c r="D2233">
        <v>342533</v>
      </c>
      <c r="E2233">
        <v>4189.97021484375</v>
      </c>
      <c r="F2233" s="20">
        <f t="shared" si="120"/>
        <v>7.1681344624914253E-2</v>
      </c>
      <c r="G2233">
        <v>236.21400451660159</v>
      </c>
      <c r="H2233">
        <v>16.932100296020511</v>
      </c>
      <c r="I2233" s="19">
        <f t="shared" si="121"/>
        <v>989729.6432535277</v>
      </c>
      <c r="K2233" s="70">
        <f t="shared" si="122"/>
        <v>-1</v>
      </c>
      <c r="L2233" s="3">
        <f>IF(AND(O2233&gt;0,O2233&lt;366),+'PL2'!$N$3+1,IF(AND(O2233&gt;365,O2233&lt;731),+'PL2'!$O$3+1,IF(AND(O2233&gt;730,O2233&lt;1096),+'PL2'!$P$3+1,IF(AND(O2233&gt;1095,O2233&lt;1461),+'PL2'!$Q$3+1,IF(AND(O2233&gt;1460,O2233&lt;3000),+'PL2'!$R$3+1,0)))))</f>
        <v>0</v>
      </c>
      <c r="M2233" s="3">
        <f>IF(AND(O2233&gt;0,O2233&lt;366),+'PL2'!$N$2+1,IF(AND(O2233&gt;365,O2233&lt;731),+'PL2'!$O$2+1,IF(AND(O2233&gt;730,O2233&lt;1096),+'PL2'!$P$2+1,IF(AND(O2233&gt;1095,O2233&lt;1461),+'PL2'!$Q$2+1,IF(AND(O2233&gt;1460,O2233&lt;1826),+'PL2'!$R$2+1,IF(AND(O2233&gt;1825,O2233&lt;2190),+'PL2'!$S$2+1,0))))))</f>
        <v>0</v>
      </c>
      <c r="N2233" s="70">
        <f t="shared" si="123"/>
        <v>-1</v>
      </c>
      <c r="O2233" s="19" t="str">
        <f>IF(A2233&gt;'PL2'!$C$2+553,IF(A2233='PL2'!$C$2+554,1,O2232+1), "")</f>
        <v/>
      </c>
    </row>
    <row r="2234" spans="1:15" x14ac:dyDescent="0.55000000000000004">
      <c r="A2234">
        <v>2232</v>
      </c>
      <c r="B2234" s="2">
        <v>42054</v>
      </c>
      <c r="C2234">
        <v>5.869999885559082</v>
      </c>
      <c r="D2234">
        <v>362422</v>
      </c>
      <c r="E2234">
        <v>4163.580078125</v>
      </c>
      <c r="F2234" s="20">
        <f t="shared" si="120"/>
        <v>6.7435791927945396E-2</v>
      </c>
      <c r="G2234">
        <v>239.83500671386719</v>
      </c>
      <c r="H2234">
        <v>16.17350006103516</v>
      </c>
      <c r="I2234" s="19">
        <f t="shared" si="121"/>
        <v>998572.25599083304</v>
      </c>
      <c r="K2234" s="70">
        <f t="shared" si="122"/>
        <v>-1</v>
      </c>
      <c r="L2234" s="3">
        <f>IF(AND(O2234&gt;0,O2234&lt;366),+'PL2'!$N$3+1,IF(AND(O2234&gt;365,O2234&lt;731),+'PL2'!$O$3+1,IF(AND(O2234&gt;730,O2234&lt;1096),+'PL2'!$P$3+1,IF(AND(O2234&gt;1095,O2234&lt;1461),+'PL2'!$Q$3+1,IF(AND(O2234&gt;1460,O2234&lt;3000),+'PL2'!$R$3+1,0)))))</f>
        <v>0</v>
      </c>
      <c r="M2234" s="3">
        <f>IF(AND(O2234&gt;0,O2234&lt;366),+'PL2'!$N$2+1,IF(AND(O2234&gt;365,O2234&lt;731),+'PL2'!$O$2+1,IF(AND(O2234&gt;730,O2234&lt;1096),+'PL2'!$P$2+1,IF(AND(O2234&gt;1095,O2234&lt;1461),+'PL2'!$Q$2+1,IF(AND(O2234&gt;1460,O2234&lt;1826),+'PL2'!$R$2+1,IF(AND(O2234&gt;1825,O2234&lt;2190),+'PL2'!$S$2+1,0))))))</f>
        <v>0</v>
      </c>
      <c r="N2234" s="70">
        <f t="shared" si="123"/>
        <v>-1</v>
      </c>
      <c r="O2234" s="19" t="str">
        <f>IF(A2234&gt;'PL2'!$C$2+553,IF(A2234='PL2'!$C$2+554,1,O2233+1), "")</f>
        <v/>
      </c>
    </row>
    <row r="2235" spans="1:15" x14ac:dyDescent="0.55000000000000004">
      <c r="A2235">
        <v>2233</v>
      </c>
      <c r="B2235" s="2">
        <v>42055</v>
      </c>
      <c r="C2235">
        <v>5.880000114440918</v>
      </c>
      <c r="D2235">
        <v>362422</v>
      </c>
      <c r="E2235">
        <v>3965.10009765625</v>
      </c>
      <c r="F2235" s="20">
        <f t="shared" si="120"/>
        <v>6.4330501536850535E-2</v>
      </c>
      <c r="G2235">
        <v>243.7760009765625</v>
      </c>
      <c r="H2235">
        <v>15.68220043182373</v>
      </c>
      <c r="I2235" s="19">
        <f t="shared" si="121"/>
        <v>966596.24527841806</v>
      </c>
      <c r="K2235" s="70">
        <f t="shared" si="122"/>
        <v>-1</v>
      </c>
      <c r="L2235" s="3">
        <f>IF(AND(O2235&gt;0,O2235&lt;366),+'PL2'!$N$3+1,IF(AND(O2235&gt;365,O2235&lt;731),+'PL2'!$O$3+1,IF(AND(O2235&gt;730,O2235&lt;1096),+'PL2'!$P$3+1,IF(AND(O2235&gt;1095,O2235&lt;1461),+'PL2'!$Q$3+1,IF(AND(O2235&gt;1460,O2235&lt;3000),+'PL2'!$R$3+1,0)))))</f>
        <v>0</v>
      </c>
      <c r="M2235" s="3">
        <f>IF(AND(O2235&gt;0,O2235&lt;366),+'PL2'!$N$2+1,IF(AND(O2235&gt;365,O2235&lt;731),+'PL2'!$O$2+1,IF(AND(O2235&gt;730,O2235&lt;1096),+'PL2'!$P$2+1,IF(AND(O2235&gt;1095,O2235&lt;1461),+'PL2'!$Q$2+1,IF(AND(O2235&gt;1460,O2235&lt;1826),+'PL2'!$R$2+1,IF(AND(O2235&gt;1825,O2235&lt;2190),+'PL2'!$S$2+1,0))))))</f>
        <v>0</v>
      </c>
      <c r="N2235" s="70">
        <f t="shared" si="123"/>
        <v>-1</v>
      </c>
      <c r="O2235" s="19" t="str">
        <f>IF(A2235&gt;'PL2'!$C$2+553,IF(A2235='PL2'!$C$2+554,1,O2234+1), "")</f>
        <v/>
      </c>
    </row>
    <row r="2236" spans="1:15" x14ac:dyDescent="0.55000000000000004">
      <c r="A2236">
        <v>2234</v>
      </c>
      <c r="B2236" s="2">
        <v>42056</v>
      </c>
      <c r="C2236">
        <v>5.8899998664855957</v>
      </c>
      <c r="D2236">
        <v>304965</v>
      </c>
      <c r="E2236">
        <v>3562.949951171875</v>
      </c>
      <c r="F2236" s="20">
        <f t="shared" si="120"/>
        <v>6.8813715464716291E-2</v>
      </c>
      <c r="G2236">
        <v>244.25599670410159</v>
      </c>
      <c r="H2236">
        <v>16.808200836181641</v>
      </c>
      <c r="I2236" s="19">
        <f t="shared" si="121"/>
        <v>870271.89153031644</v>
      </c>
      <c r="K2236" s="70">
        <f t="shared" si="122"/>
        <v>-1</v>
      </c>
      <c r="L2236" s="3">
        <f>IF(AND(O2236&gt;0,O2236&lt;366),+'PL2'!$N$3+1,IF(AND(O2236&gt;365,O2236&lt;731),+'PL2'!$O$3+1,IF(AND(O2236&gt;730,O2236&lt;1096),+'PL2'!$P$3+1,IF(AND(O2236&gt;1095,O2236&lt;1461),+'PL2'!$Q$3+1,IF(AND(O2236&gt;1460,O2236&lt;3000),+'PL2'!$R$3+1,0)))))</f>
        <v>0</v>
      </c>
      <c r="M2236" s="3">
        <f>IF(AND(O2236&gt;0,O2236&lt;366),+'PL2'!$N$2+1,IF(AND(O2236&gt;365,O2236&lt;731),+'PL2'!$O$2+1,IF(AND(O2236&gt;730,O2236&lt;1096),+'PL2'!$P$2+1,IF(AND(O2236&gt;1095,O2236&lt;1461),+'PL2'!$Q$2+1,IF(AND(O2236&gt;1460,O2236&lt;1826),+'PL2'!$R$2+1,IF(AND(O2236&gt;1825,O2236&lt;2190),+'PL2'!$S$2+1,0))))))</f>
        <v>0</v>
      </c>
      <c r="N2236" s="70">
        <f t="shared" si="123"/>
        <v>-1</v>
      </c>
      <c r="O2236" s="19" t="str">
        <f>IF(A2236&gt;'PL2'!$C$2+553,IF(A2236='PL2'!$C$2+554,1,O2235+1), "")</f>
        <v/>
      </c>
    </row>
    <row r="2237" spans="1:15" x14ac:dyDescent="0.55000000000000004">
      <c r="A2237">
        <v>2235</v>
      </c>
      <c r="B2237" s="2">
        <v>42057</v>
      </c>
      <c r="C2237">
        <v>5.9000000953674316</v>
      </c>
      <c r="D2237">
        <v>304965</v>
      </c>
      <c r="E2237">
        <v>3787.360107421875</v>
      </c>
      <c r="F2237" s="20">
        <f t="shared" si="120"/>
        <v>7.3272096781531876E-2</v>
      </c>
      <c r="G2237">
        <v>235.5299987792969</v>
      </c>
      <c r="H2237">
        <v>17.25779914855957</v>
      </c>
      <c r="I2237" s="19">
        <f t="shared" si="121"/>
        <v>892036.92147783202</v>
      </c>
      <c r="K2237" s="70">
        <f t="shared" si="122"/>
        <v>-1</v>
      </c>
      <c r="L2237" s="3">
        <f>IF(AND(O2237&gt;0,O2237&lt;366),+'PL2'!$N$3+1,IF(AND(O2237&gt;365,O2237&lt;731),+'PL2'!$O$3+1,IF(AND(O2237&gt;730,O2237&lt;1096),+'PL2'!$P$3+1,IF(AND(O2237&gt;1095,O2237&lt;1461),+'PL2'!$Q$3+1,IF(AND(O2237&gt;1460,O2237&lt;3000),+'PL2'!$R$3+1,0)))))</f>
        <v>0</v>
      </c>
      <c r="M2237" s="3">
        <f>IF(AND(O2237&gt;0,O2237&lt;366),+'PL2'!$N$2+1,IF(AND(O2237&gt;365,O2237&lt;731),+'PL2'!$O$2+1,IF(AND(O2237&gt;730,O2237&lt;1096),+'PL2'!$P$2+1,IF(AND(O2237&gt;1095,O2237&lt;1461),+'PL2'!$Q$2+1,IF(AND(O2237&gt;1460,O2237&lt;1826),+'PL2'!$R$2+1,IF(AND(O2237&gt;1825,O2237&lt;2190),+'PL2'!$S$2+1,0))))))</f>
        <v>0</v>
      </c>
      <c r="N2237" s="70">
        <f t="shared" si="123"/>
        <v>-1</v>
      </c>
      <c r="O2237" s="19" t="str">
        <f>IF(A2237&gt;'PL2'!$C$2+553,IF(A2237='PL2'!$C$2+554,1,O2236+1), "")</f>
        <v/>
      </c>
    </row>
    <row r="2238" spans="1:15" x14ac:dyDescent="0.55000000000000004">
      <c r="A2238">
        <v>2236</v>
      </c>
      <c r="B2238" s="2">
        <v>42058</v>
      </c>
      <c r="C2238">
        <v>5.9099998474121094</v>
      </c>
      <c r="D2238">
        <v>317935</v>
      </c>
      <c r="E2238">
        <v>3564.52001953125</v>
      </c>
      <c r="F2238" s="20">
        <f t="shared" si="120"/>
        <v>6.6259810249035489E-2</v>
      </c>
      <c r="G2238">
        <v>238.08500671386719</v>
      </c>
      <c r="H2238">
        <v>15.77550029754639</v>
      </c>
      <c r="I2238" s="19">
        <f t="shared" si="121"/>
        <v>848658.77278181165</v>
      </c>
      <c r="K2238" s="70">
        <f t="shared" si="122"/>
        <v>-1</v>
      </c>
      <c r="L2238" s="3">
        <f>IF(AND(O2238&gt;0,O2238&lt;366),+'PL2'!$N$3+1,IF(AND(O2238&gt;365,O2238&lt;731),+'PL2'!$O$3+1,IF(AND(O2238&gt;730,O2238&lt;1096),+'PL2'!$P$3+1,IF(AND(O2238&gt;1095,O2238&lt;1461),+'PL2'!$Q$3+1,IF(AND(O2238&gt;1460,O2238&lt;3000),+'PL2'!$R$3+1,0)))))</f>
        <v>0</v>
      </c>
      <c r="M2238" s="3">
        <f>IF(AND(O2238&gt;0,O2238&lt;366),+'PL2'!$N$2+1,IF(AND(O2238&gt;365,O2238&lt;731),+'PL2'!$O$2+1,IF(AND(O2238&gt;730,O2238&lt;1096),+'PL2'!$P$2+1,IF(AND(O2238&gt;1095,O2238&lt;1461),+'PL2'!$Q$2+1,IF(AND(O2238&gt;1460,O2238&lt;1826),+'PL2'!$R$2+1,IF(AND(O2238&gt;1825,O2238&lt;2190),+'PL2'!$S$2+1,0))))))</f>
        <v>0</v>
      </c>
      <c r="N2238" s="70">
        <f t="shared" si="123"/>
        <v>-1</v>
      </c>
      <c r="O2238" s="19" t="str">
        <f>IF(A2238&gt;'PL2'!$C$2+553,IF(A2238='PL2'!$C$2+554,1,O2237+1), "")</f>
        <v/>
      </c>
    </row>
    <row r="2239" spans="1:15" x14ac:dyDescent="0.55000000000000004">
      <c r="A2239">
        <v>2237</v>
      </c>
      <c r="B2239" s="2">
        <v>42059</v>
      </c>
      <c r="C2239">
        <v>5.9200000762939453</v>
      </c>
      <c r="D2239">
        <v>317935</v>
      </c>
      <c r="E2239">
        <v>3239.409912109375</v>
      </c>
      <c r="F2239" s="20">
        <f t="shared" si="120"/>
        <v>6.0318325842813346E-2</v>
      </c>
      <c r="G2239">
        <v>238.75999450683591</v>
      </c>
      <c r="H2239">
        <v>14.4015998840332</v>
      </c>
      <c r="I2239" s="19">
        <f t="shared" si="121"/>
        <v>773441.49282062415</v>
      </c>
      <c r="K2239" s="70">
        <f t="shared" si="122"/>
        <v>-1</v>
      </c>
      <c r="L2239" s="3">
        <f>IF(AND(O2239&gt;0,O2239&lt;366),+'PL2'!$N$3+1,IF(AND(O2239&gt;365,O2239&lt;731),+'PL2'!$O$3+1,IF(AND(O2239&gt;730,O2239&lt;1096),+'PL2'!$P$3+1,IF(AND(O2239&gt;1095,O2239&lt;1461),+'PL2'!$Q$3+1,IF(AND(O2239&gt;1460,O2239&lt;3000),+'PL2'!$R$3+1,0)))))</f>
        <v>0</v>
      </c>
      <c r="M2239" s="3">
        <f>IF(AND(O2239&gt;0,O2239&lt;366),+'PL2'!$N$2+1,IF(AND(O2239&gt;365,O2239&lt;731),+'PL2'!$O$2+1,IF(AND(O2239&gt;730,O2239&lt;1096),+'PL2'!$P$2+1,IF(AND(O2239&gt;1095,O2239&lt;1461),+'PL2'!$Q$2+1,IF(AND(O2239&gt;1460,O2239&lt;1826),+'PL2'!$R$2+1,IF(AND(O2239&gt;1825,O2239&lt;2190),+'PL2'!$S$2+1,0))))))</f>
        <v>0</v>
      </c>
      <c r="N2239" s="70">
        <f t="shared" si="123"/>
        <v>-1</v>
      </c>
      <c r="O2239" s="19" t="str">
        <f>IF(A2239&gt;'PL2'!$C$2+553,IF(A2239='PL2'!$C$2+554,1,O2238+1), "")</f>
        <v/>
      </c>
    </row>
    <row r="2240" spans="1:15" x14ac:dyDescent="0.55000000000000004">
      <c r="A2240">
        <v>2238</v>
      </c>
      <c r="B2240" s="2">
        <v>42060</v>
      </c>
      <c r="C2240">
        <v>5.929999828338623</v>
      </c>
      <c r="D2240">
        <v>362028</v>
      </c>
      <c r="E2240">
        <v>3990.22998046875</v>
      </c>
      <c r="F2240" s="20">
        <f t="shared" si="120"/>
        <v>6.5359759740161852E-2</v>
      </c>
      <c r="G2240">
        <v>237.2510070800781</v>
      </c>
      <c r="H2240">
        <v>15.50669956207275</v>
      </c>
      <c r="I2240" s="19">
        <f t="shared" si="121"/>
        <v>946686.08134733129</v>
      </c>
      <c r="K2240" s="70">
        <f t="shared" si="122"/>
        <v>-1</v>
      </c>
      <c r="L2240" s="3">
        <f>IF(AND(O2240&gt;0,O2240&lt;366),+'PL2'!$N$3+1,IF(AND(O2240&gt;365,O2240&lt;731),+'PL2'!$O$3+1,IF(AND(O2240&gt;730,O2240&lt;1096),+'PL2'!$P$3+1,IF(AND(O2240&gt;1095,O2240&lt;1461),+'PL2'!$Q$3+1,IF(AND(O2240&gt;1460,O2240&lt;3000),+'PL2'!$R$3+1,0)))))</f>
        <v>0</v>
      </c>
      <c r="M2240" s="3">
        <f>IF(AND(O2240&gt;0,O2240&lt;366),+'PL2'!$N$2+1,IF(AND(O2240&gt;365,O2240&lt;731),+'PL2'!$O$2+1,IF(AND(O2240&gt;730,O2240&lt;1096),+'PL2'!$P$2+1,IF(AND(O2240&gt;1095,O2240&lt;1461),+'PL2'!$Q$2+1,IF(AND(O2240&gt;1460,O2240&lt;1826),+'PL2'!$R$2+1,IF(AND(O2240&gt;1825,O2240&lt;2190),+'PL2'!$S$2+1,0))))))</f>
        <v>0</v>
      </c>
      <c r="N2240" s="70">
        <f t="shared" si="123"/>
        <v>-1</v>
      </c>
      <c r="O2240" s="19" t="str">
        <f>IF(A2240&gt;'PL2'!$C$2+553,IF(A2240='PL2'!$C$2+554,1,O2239+1), "")</f>
        <v/>
      </c>
    </row>
    <row r="2241" spans="1:15" x14ac:dyDescent="0.55000000000000004">
      <c r="A2241">
        <v>2239</v>
      </c>
      <c r="B2241" s="2">
        <v>42061</v>
      </c>
      <c r="C2241">
        <v>5.940000057220459</v>
      </c>
      <c r="D2241">
        <v>362028</v>
      </c>
      <c r="E2241">
        <v>3764.10009765625</v>
      </c>
      <c r="F2241" s="20">
        <f t="shared" si="120"/>
        <v>6.1759739013174844E-2</v>
      </c>
      <c r="G2241">
        <v>236.0950012207031</v>
      </c>
      <c r="H2241">
        <v>14.58119964599609</v>
      </c>
      <c r="I2241" s="19">
        <f t="shared" si="121"/>
        <v>888685.21715100098</v>
      </c>
      <c r="K2241" s="70">
        <f t="shared" si="122"/>
        <v>-1</v>
      </c>
      <c r="L2241" s="3">
        <f>IF(AND(O2241&gt;0,O2241&lt;366),+'PL2'!$N$3+1,IF(AND(O2241&gt;365,O2241&lt;731),+'PL2'!$O$3+1,IF(AND(O2241&gt;730,O2241&lt;1096),+'PL2'!$P$3+1,IF(AND(O2241&gt;1095,O2241&lt;1461),+'PL2'!$Q$3+1,IF(AND(O2241&gt;1460,O2241&lt;3000),+'PL2'!$R$3+1,0)))))</f>
        <v>0</v>
      </c>
      <c r="M2241" s="3">
        <f>IF(AND(O2241&gt;0,O2241&lt;366),+'PL2'!$N$2+1,IF(AND(O2241&gt;365,O2241&lt;731),+'PL2'!$O$2+1,IF(AND(O2241&gt;730,O2241&lt;1096),+'PL2'!$P$2+1,IF(AND(O2241&gt;1095,O2241&lt;1461),+'PL2'!$Q$2+1,IF(AND(O2241&gt;1460,O2241&lt;1826),+'PL2'!$R$2+1,IF(AND(O2241&gt;1825,O2241&lt;2190),+'PL2'!$S$2+1,0))))))</f>
        <v>0</v>
      </c>
      <c r="N2241" s="70">
        <f t="shared" si="123"/>
        <v>-1</v>
      </c>
      <c r="O2241" s="19" t="str">
        <f>IF(A2241&gt;'PL2'!$C$2+553,IF(A2241='PL2'!$C$2+554,1,O2240+1), "")</f>
        <v/>
      </c>
    </row>
    <row r="2242" spans="1:15" x14ac:dyDescent="0.55000000000000004">
      <c r="A2242">
        <v>2240</v>
      </c>
      <c r="B2242" s="2">
        <v>42062</v>
      </c>
      <c r="C2242">
        <v>5.9499998092651367</v>
      </c>
      <c r="D2242">
        <v>366669</v>
      </c>
      <c r="E2242">
        <v>3814.389892578125</v>
      </c>
      <c r="F2242" s="20">
        <f t="shared" ref="F2242:F2305" si="124">+(C2242/D2242)*E2242</f>
        <v>6.1896749202421553E-2</v>
      </c>
      <c r="G2242">
        <v>252.51100158691409</v>
      </c>
      <c r="H2242">
        <v>15.629599571228029</v>
      </c>
      <c r="I2242" s="19">
        <f t="shared" ref="I2242:I2305" si="125">+E2242*G2242</f>
        <v>963175.412217904</v>
      </c>
      <c r="K2242" s="70">
        <f t="shared" si="122"/>
        <v>-1</v>
      </c>
      <c r="L2242" s="3">
        <f>IF(AND(O2242&gt;0,O2242&lt;366),+'PL2'!$N$3+1,IF(AND(O2242&gt;365,O2242&lt;731),+'PL2'!$O$3+1,IF(AND(O2242&gt;730,O2242&lt;1096),+'PL2'!$P$3+1,IF(AND(O2242&gt;1095,O2242&lt;1461),+'PL2'!$Q$3+1,IF(AND(O2242&gt;1460,O2242&lt;3000),+'PL2'!$R$3+1,0)))))</f>
        <v>0</v>
      </c>
      <c r="M2242" s="3">
        <f>IF(AND(O2242&gt;0,O2242&lt;366),+'PL2'!$N$2+1,IF(AND(O2242&gt;365,O2242&lt;731),+'PL2'!$O$2+1,IF(AND(O2242&gt;730,O2242&lt;1096),+'PL2'!$P$2+1,IF(AND(O2242&gt;1095,O2242&lt;1461),+'PL2'!$Q$2+1,IF(AND(O2242&gt;1460,O2242&lt;1826),+'PL2'!$R$2+1,IF(AND(O2242&gt;1825,O2242&lt;2190),+'PL2'!$S$2+1,0))))))</f>
        <v>0</v>
      </c>
      <c r="N2242" s="70">
        <f t="shared" si="123"/>
        <v>-1</v>
      </c>
      <c r="O2242" s="19" t="str">
        <f>IF(A2242&gt;'PL2'!$C$2+553,IF(A2242='PL2'!$C$2+554,1,O2241+1), "")</f>
        <v/>
      </c>
    </row>
    <row r="2243" spans="1:15" x14ac:dyDescent="0.55000000000000004">
      <c r="A2243">
        <v>2241</v>
      </c>
      <c r="B2243" s="2">
        <v>42063</v>
      </c>
      <c r="C2243">
        <v>5.9600000381469727</v>
      </c>
      <c r="D2243">
        <v>366669</v>
      </c>
      <c r="E2243">
        <v>3563.5</v>
      </c>
      <c r="F2243" s="20">
        <f t="shared" si="124"/>
        <v>5.7922704498980654E-2</v>
      </c>
      <c r="G2243">
        <v>253.52799987792969</v>
      </c>
      <c r="H2243">
        <v>14.685000419616699</v>
      </c>
      <c r="I2243" s="19">
        <f t="shared" si="125"/>
        <v>903447.02756500244</v>
      </c>
      <c r="K2243" s="70">
        <f t="shared" si="122"/>
        <v>-1</v>
      </c>
      <c r="L2243" s="3">
        <f>IF(AND(O2243&gt;0,O2243&lt;366),+'PL2'!$N$3+1,IF(AND(O2243&gt;365,O2243&lt;731),+'PL2'!$O$3+1,IF(AND(O2243&gt;730,O2243&lt;1096),+'PL2'!$P$3+1,IF(AND(O2243&gt;1095,O2243&lt;1461),+'PL2'!$Q$3+1,IF(AND(O2243&gt;1460,O2243&lt;3000),+'PL2'!$R$3+1,0)))))</f>
        <v>0</v>
      </c>
      <c r="M2243" s="3">
        <f>IF(AND(O2243&gt;0,O2243&lt;366),+'PL2'!$N$2+1,IF(AND(O2243&gt;365,O2243&lt;731),+'PL2'!$O$2+1,IF(AND(O2243&gt;730,O2243&lt;1096),+'PL2'!$P$2+1,IF(AND(O2243&gt;1095,O2243&lt;1461),+'PL2'!$Q$2+1,IF(AND(O2243&gt;1460,O2243&lt;1826),+'PL2'!$R$2+1,IF(AND(O2243&gt;1825,O2243&lt;2190),+'PL2'!$S$2+1,0))))))</f>
        <v>0</v>
      </c>
      <c r="N2243" s="70">
        <f t="shared" si="123"/>
        <v>-1</v>
      </c>
      <c r="O2243" s="19" t="str">
        <f>IF(A2243&gt;'PL2'!$C$2+553,IF(A2243='PL2'!$C$2+554,1,O2242+1), "")</f>
        <v/>
      </c>
    </row>
    <row r="2244" spans="1:15" x14ac:dyDescent="0.55000000000000004">
      <c r="A2244">
        <v>2242</v>
      </c>
      <c r="B2244" s="2">
        <v>42064</v>
      </c>
      <c r="C2244">
        <v>5.9699997901916504</v>
      </c>
      <c r="D2244">
        <v>348104</v>
      </c>
      <c r="E2244">
        <v>3513.969970703125</v>
      </c>
      <c r="F2244" s="20">
        <f t="shared" si="124"/>
        <v>6.0264748431036165E-2</v>
      </c>
      <c r="G2244">
        <v>258.74200439453119</v>
      </c>
      <c r="H2244">
        <v>15.593000411987299</v>
      </c>
      <c r="I2244" s="19">
        <f t="shared" si="125"/>
        <v>909211.63360191858</v>
      </c>
      <c r="K2244" s="70">
        <f t="shared" si="122"/>
        <v>-1</v>
      </c>
      <c r="L2244" s="3">
        <f>IF(AND(O2244&gt;0,O2244&lt;366),+'PL2'!$N$3+1,IF(AND(O2244&gt;365,O2244&lt;731),+'PL2'!$O$3+1,IF(AND(O2244&gt;730,O2244&lt;1096),+'PL2'!$P$3+1,IF(AND(O2244&gt;1095,O2244&lt;1461),+'PL2'!$Q$3+1,IF(AND(O2244&gt;1460,O2244&lt;3000),+'PL2'!$R$3+1,0)))))</f>
        <v>0</v>
      </c>
      <c r="M2244" s="3">
        <f>IF(AND(O2244&gt;0,O2244&lt;366),+'PL2'!$N$2+1,IF(AND(O2244&gt;365,O2244&lt;731),+'PL2'!$O$2+1,IF(AND(O2244&gt;730,O2244&lt;1096),+'PL2'!$P$2+1,IF(AND(O2244&gt;1095,O2244&lt;1461),+'PL2'!$Q$2+1,IF(AND(O2244&gt;1460,O2244&lt;1826),+'PL2'!$R$2+1,IF(AND(O2244&gt;1825,O2244&lt;2190),+'PL2'!$S$2+1,0))))))</f>
        <v>0</v>
      </c>
      <c r="N2244" s="70">
        <f t="shared" si="123"/>
        <v>-1</v>
      </c>
      <c r="O2244" s="19" t="str">
        <f>IF(A2244&gt;'PL2'!$C$2+553,IF(A2244='PL2'!$C$2+554,1,O2243+1), "")</f>
        <v/>
      </c>
    </row>
    <row r="2245" spans="1:15" x14ac:dyDescent="0.55000000000000004">
      <c r="A2245">
        <v>2243</v>
      </c>
      <c r="B2245" s="2">
        <v>42065</v>
      </c>
      <c r="C2245">
        <v>5.9800000190734863</v>
      </c>
      <c r="D2245">
        <v>348104</v>
      </c>
      <c r="E2245">
        <v>3965.389892578125</v>
      </c>
      <c r="F2245" s="20">
        <f t="shared" si="124"/>
        <v>6.8120537636025436E-2</v>
      </c>
      <c r="G2245">
        <v>271.35299682617188</v>
      </c>
      <c r="H2245">
        <v>18.484699249267582</v>
      </c>
      <c r="I2245" s="19">
        <f t="shared" si="125"/>
        <v>1076020.430935286</v>
      </c>
      <c r="K2245" s="70">
        <f t="shared" si="122"/>
        <v>-1</v>
      </c>
      <c r="L2245" s="3">
        <f>IF(AND(O2245&gt;0,O2245&lt;366),+'PL2'!$N$3+1,IF(AND(O2245&gt;365,O2245&lt;731),+'PL2'!$O$3+1,IF(AND(O2245&gt;730,O2245&lt;1096),+'PL2'!$P$3+1,IF(AND(O2245&gt;1095,O2245&lt;1461),+'PL2'!$Q$3+1,IF(AND(O2245&gt;1460,O2245&lt;3000),+'PL2'!$R$3+1,0)))))</f>
        <v>0</v>
      </c>
      <c r="M2245" s="3">
        <f>IF(AND(O2245&gt;0,O2245&lt;366),+'PL2'!$N$2+1,IF(AND(O2245&gt;365,O2245&lt;731),+'PL2'!$O$2+1,IF(AND(O2245&gt;730,O2245&lt;1096),+'PL2'!$P$2+1,IF(AND(O2245&gt;1095,O2245&lt;1461),+'PL2'!$Q$2+1,IF(AND(O2245&gt;1460,O2245&lt;1826),+'PL2'!$R$2+1,IF(AND(O2245&gt;1825,O2245&lt;2190),+'PL2'!$S$2+1,0))))))</f>
        <v>0</v>
      </c>
      <c r="N2245" s="70">
        <f t="shared" si="123"/>
        <v>-1</v>
      </c>
      <c r="O2245" s="19" t="str">
        <f>IF(A2245&gt;'PL2'!$C$2+553,IF(A2245='PL2'!$C$2+554,1,O2244+1), "")</f>
        <v/>
      </c>
    </row>
    <row r="2246" spans="1:15" x14ac:dyDescent="0.55000000000000004">
      <c r="A2246">
        <v>2244</v>
      </c>
      <c r="B2246" s="2">
        <v>42066</v>
      </c>
      <c r="C2246">
        <v>5.9899997711181641</v>
      </c>
      <c r="D2246">
        <v>357387</v>
      </c>
      <c r="E2246">
        <v>3965.639892578125</v>
      </c>
      <c r="F2246" s="20">
        <f t="shared" si="124"/>
        <v>6.6466273392373057E-2</v>
      </c>
      <c r="G2246">
        <v>281.45001220703119</v>
      </c>
      <c r="H2246">
        <v>18.706899642944339</v>
      </c>
      <c r="I2246" s="19">
        <f t="shared" si="125"/>
        <v>1116129.3961748031</v>
      </c>
      <c r="K2246" s="70">
        <f t="shared" si="122"/>
        <v>-1</v>
      </c>
      <c r="L2246" s="3">
        <f>IF(AND(O2246&gt;0,O2246&lt;366),+'PL2'!$N$3+1,IF(AND(O2246&gt;365,O2246&lt;731),+'PL2'!$O$3+1,IF(AND(O2246&gt;730,O2246&lt;1096),+'PL2'!$P$3+1,IF(AND(O2246&gt;1095,O2246&lt;1461),+'PL2'!$Q$3+1,IF(AND(O2246&gt;1460,O2246&lt;3000),+'PL2'!$R$3+1,0)))))</f>
        <v>0</v>
      </c>
      <c r="M2246" s="3">
        <f>IF(AND(O2246&gt;0,O2246&lt;366),+'PL2'!$N$2+1,IF(AND(O2246&gt;365,O2246&lt;731),+'PL2'!$O$2+1,IF(AND(O2246&gt;730,O2246&lt;1096),+'PL2'!$P$2+1,IF(AND(O2246&gt;1095,O2246&lt;1461),+'PL2'!$Q$2+1,IF(AND(O2246&gt;1460,O2246&lt;1826),+'PL2'!$R$2+1,IF(AND(O2246&gt;1825,O2246&lt;2190),+'PL2'!$S$2+1,0))))))</f>
        <v>0</v>
      </c>
      <c r="N2246" s="70">
        <f t="shared" si="123"/>
        <v>-1</v>
      </c>
      <c r="O2246" s="19" t="str">
        <f>IF(A2246&gt;'PL2'!$C$2+553,IF(A2246='PL2'!$C$2+554,1,O2245+1), "")</f>
        <v/>
      </c>
    </row>
    <row r="2247" spans="1:15" x14ac:dyDescent="0.55000000000000004">
      <c r="A2247">
        <v>2245</v>
      </c>
      <c r="B2247" s="2">
        <v>42067</v>
      </c>
      <c r="C2247">
        <v>6</v>
      </c>
      <c r="D2247">
        <v>357387</v>
      </c>
      <c r="E2247">
        <v>3514.530029296875</v>
      </c>
      <c r="F2247" s="20">
        <f t="shared" si="124"/>
        <v>5.9003769515346811E-2</v>
      </c>
      <c r="G2247">
        <v>271.9219970703125</v>
      </c>
      <c r="H2247">
        <v>16.044399261474609</v>
      </c>
      <c r="I2247" s="19">
        <f t="shared" si="125"/>
        <v>955678.02432999015</v>
      </c>
      <c r="K2247" s="70">
        <f t="shared" si="122"/>
        <v>-1</v>
      </c>
      <c r="L2247" s="3">
        <f>IF(AND(O2247&gt;0,O2247&lt;366),+'PL2'!$N$3+1,IF(AND(O2247&gt;365,O2247&lt;731),+'PL2'!$O$3+1,IF(AND(O2247&gt;730,O2247&lt;1096),+'PL2'!$P$3+1,IF(AND(O2247&gt;1095,O2247&lt;1461),+'PL2'!$Q$3+1,IF(AND(O2247&gt;1460,O2247&lt;3000),+'PL2'!$R$3+1,0)))))</f>
        <v>0</v>
      </c>
      <c r="M2247" s="3">
        <f>IF(AND(O2247&gt;0,O2247&lt;366),+'PL2'!$N$2+1,IF(AND(O2247&gt;365,O2247&lt;731),+'PL2'!$O$2+1,IF(AND(O2247&gt;730,O2247&lt;1096),+'PL2'!$P$2+1,IF(AND(O2247&gt;1095,O2247&lt;1461),+'PL2'!$Q$2+1,IF(AND(O2247&gt;1460,O2247&lt;1826),+'PL2'!$R$2+1,IF(AND(O2247&gt;1825,O2247&lt;2190),+'PL2'!$S$2+1,0))))))</f>
        <v>0</v>
      </c>
      <c r="N2247" s="70">
        <f t="shared" si="123"/>
        <v>-1</v>
      </c>
      <c r="O2247" s="19" t="str">
        <f>IF(A2247&gt;'PL2'!$C$2+553,IF(A2247='PL2'!$C$2+554,1,O2246+1), "")</f>
        <v/>
      </c>
    </row>
    <row r="2248" spans="1:15" x14ac:dyDescent="0.55000000000000004">
      <c r="A2248">
        <v>2246</v>
      </c>
      <c r="B2248" s="2">
        <v>42068</v>
      </c>
      <c r="C2248">
        <v>6.0999999046325684</v>
      </c>
      <c r="D2248">
        <v>264559</v>
      </c>
      <c r="E2248">
        <v>3314.889892578125</v>
      </c>
      <c r="F2248" s="20">
        <f t="shared" si="124"/>
        <v>7.6432206156638136E-2</v>
      </c>
      <c r="G2248">
        <v>274.864990234375</v>
      </c>
      <c r="H2248">
        <v>21.008499145507809</v>
      </c>
      <c r="I2248" s="19">
        <f t="shared" si="125"/>
        <v>911147.17795151472</v>
      </c>
      <c r="K2248" s="70">
        <f t="shared" si="122"/>
        <v>-1</v>
      </c>
      <c r="L2248" s="3">
        <f>IF(AND(O2248&gt;0,O2248&lt;366),+'PL2'!$N$3+1,IF(AND(O2248&gt;365,O2248&lt;731),+'PL2'!$O$3+1,IF(AND(O2248&gt;730,O2248&lt;1096),+'PL2'!$P$3+1,IF(AND(O2248&gt;1095,O2248&lt;1461),+'PL2'!$Q$3+1,IF(AND(O2248&gt;1460,O2248&lt;3000),+'PL2'!$R$3+1,0)))))</f>
        <v>0</v>
      </c>
      <c r="M2248" s="3">
        <f>IF(AND(O2248&gt;0,O2248&lt;366),+'PL2'!$N$2+1,IF(AND(O2248&gt;365,O2248&lt;731),+'PL2'!$O$2+1,IF(AND(O2248&gt;730,O2248&lt;1096),+'PL2'!$P$2+1,IF(AND(O2248&gt;1095,O2248&lt;1461),+'PL2'!$Q$2+1,IF(AND(O2248&gt;1460,O2248&lt;1826),+'PL2'!$R$2+1,IF(AND(O2248&gt;1825,O2248&lt;2190),+'PL2'!$S$2+1,0))))))</f>
        <v>0</v>
      </c>
      <c r="N2248" s="70">
        <f t="shared" si="123"/>
        <v>-1</v>
      </c>
      <c r="O2248" s="19" t="str">
        <f>IF(A2248&gt;'PL2'!$C$2+553,IF(A2248='PL2'!$C$2+554,1,O2247+1), "")</f>
        <v/>
      </c>
    </row>
    <row r="2249" spans="1:15" x14ac:dyDescent="0.55000000000000004">
      <c r="A2249">
        <v>2247</v>
      </c>
      <c r="B2249" s="2">
        <v>42069</v>
      </c>
      <c r="C2249">
        <v>6.1999998092651367</v>
      </c>
      <c r="D2249">
        <v>264559</v>
      </c>
      <c r="E2249">
        <v>3716.77001953125</v>
      </c>
      <c r="F2249" s="20">
        <f t="shared" si="124"/>
        <v>8.7103343345628498E-2</v>
      </c>
      <c r="G2249">
        <v>272.21099853515619</v>
      </c>
      <c r="H2249">
        <v>23.710500717163089</v>
      </c>
      <c r="I2249" s="19">
        <f t="shared" si="125"/>
        <v>1011745.6783421335</v>
      </c>
      <c r="K2249" s="70">
        <f t="shared" si="122"/>
        <v>-1</v>
      </c>
      <c r="L2249" s="3">
        <f>IF(AND(O2249&gt;0,O2249&lt;366),+'PL2'!$N$3+1,IF(AND(O2249&gt;365,O2249&lt;731),+'PL2'!$O$3+1,IF(AND(O2249&gt;730,O2249&lt;1096),+'PL2'!$P$3+1,IF(AND(O2249&gt;1095,O2249&lt;1461),+'PL2'!$Q$3+1,IF(AND(O2249&gt;1460,O2249&lt;3000),+'PL2'!$R$3+1,0)))))</f>
        <v>0</v>
      </c>
      <c r="M2249" s="3">
        <f>IF(AND(O2249&gt;0,O2249&lt;366),+'PL2'!$N$2+1,IF(AND(O2249&gt;365,O2249&lt;731),+'PL2'!$O$2+1,IF(AND(O2249&gt;730,O2249&lt;1096),+'PL2'!$P$2+1,IF(AND(O2249&gt;1095,O2249&lt;1461),+'PL2'!$Q$2+1,IF(AND(O2249&gt;1460,O2249&lt;1826),+'PL2'!$R$2+1,IF(AND(O2249&gt;1825,O2249&lt;2190),+'PL2'!$S$2+1,0))))))</f>
        <v>0</v>
      </c>
      <c r="N2249" s="70">
        <f t="shared" si="123"/>
        <v>-1</v>
      </c>
      <c r="O2249" s="19" t="str">
        <f>IF(A2249&gt;'PL2'!$C$2+553,IF(A2249='PL2'!$C$2+554,1,O2248+1), "")</f>
        <v/>
      </c>
    </row>
    <row r="2250" spans="1:15" x14ac:dyDescent="0.55000000000000004">
      <c r="A2250">
        <v>2248</v>
      </c>
      <c r="B2250" s="2">
        <v>42070</v>
      </c>
      <c r="C2250">
        <v>6.3000001907348633</v>
      </c>
      <c r="D2250">
        <v>327218</v>
      </c>
      <c r="E2250">
        <v>3513.070068359375</v>
      </c>
      <c r="F2250" s="20">
        <f t="shared" si="124"/>
        <v>6.7637911425193611E-2</v>
      </c>
      <c r="G2250">
        <v>275.8900146484375</v>
      </c>
      <c r="H2250">
        <v>18.660600662231449</v>
      </c>
      <c r="I2250" s="19">
        <f t="shared" si="125"/>
        <v>969220.9526206553</v>
      </c>
      <c r="K2250" s="70">
        <f t="shared" si="122"/>
        <v>-1</v>
      </c>
      <c r="L2250" s="3">
        <f>IF(AND(O2250&gt;0,O2250&lt;366),+'PL2'!$N$3+1,IF(AND(O2250&gt;365,O2250&lt;731),+'PL2'!$O$3+1,IF(AND(O2250&gt;730,O2250&lt;1096),+'PL2'!$P$3+1,IF(AND(O2250&gt;1095,O2250&lt;1461),+'PL2'!$Q$3+1,IF(AND(O2250&gt;1460,O2250&lt;3000),+'PL2'!$R$3+1,0)))))</f>
        <v>0</v>
      </c>
      <c r="M2250" s="3">
        <f>IF(AND(O2250&gt;0,O2250&lt;366),+'PL2'!$N$2+1,IF(AND(O2250&gt;365,O2250&lt;731),+'PL2'!$O$2+1,IF(AND(O2250&gt;730,O2250&lt;1096),+'PL2'!$P$2+1,IF(AND(O2250&gt;1095,O2250&lt;1461),+'PL2'!$Q$2+1,IF(AND(O2250&gt;1460,O2250&lt;1826),+'PL2'!$R$2+1,IF(AND(O2250&gt;1825,O2250&lt;2190),+'PL2'!$S$2+1,0))))))</f>
        <v>0</v>
      </c>
      <c r="N2250" s="70">
        <f t="shared" si="123"/>
        <v>-1</v>
      </c>
      <c r="O2250" s="19" t="str">
        <f>IF(A2250&gt;'PL2'!$C$2+553,IF(A2250='PL2'!$C$2+554,1,O2249+1), "")</f>
        <v/>
      </c>
    </row>
    <row r="2251" spans="1:15" x14ac:dyDescent="0.55000000000000004">
      <c r="A2251">
        <v>2249</v>
      </c>
      <c r="B2251" s="2">
        <v>42071</v>
      </c>
      <c r="C2251">
        <v>6.4000000953674316</v>
      </c>
      <c r="D2251">
        <v>327218</v>
      </c>
      <c r="E2251">
        <v>3913.219970703125</v>
      </c>
      <c r="F2251" s="20">
        <f t="shared" si="124"/>
        <v>7.6537990531369726E-2</v>
      </c>
      <c r="G2251">
        <v>274.47500610351563</v>
      </c>
      <c r="H2251">
        <v>21.00779914855957</v>
      </c>
      <c r="I2251" s="19">
        <f t="shared" si="125"/>
        <v>1074081.0753431395</v>
      </c>
      <c r="K2251" s="70">
        <f t="shared" si="122"/>
        <v>-1</v>
      </c>
      <c r="L2251" s="3">
        <f>IF(AND(O2251&gt;0,O2251&lt;366),+'PL2'!$N$3+1,IF(AND(O2251&gt;365,O2251&lt;731),+'PL2'!$O$3+1,IF(AND(O2251&gt;730,O2251&lt;1096),+'PL2'!$P$3+1,IF(AND(O2251&gt;1095,O2251&lt;1461),+'PL2'!$Q$3+1,IF(AND(O2251&gt;1460,O2251&lt;3000),+'PL2'!$R$3+1,0)))))</f>
        <v>0</v>
      </c>
      <c r="M2251" s="3">
        <f>IF(AND(O2251&gt;0,O2251&lt;366),+'PL2'!$N$2+1,IF(AND(O2251&gt;365,O2251&lt;731),+'PL2'!$O$2+1,IF(AND(O2251&gt;730,O2251&lt;1096),+'PL2'!$P$2+1,IF(AND(O2251&gt;1095,O2251&lt;1461),+'PL2'!$Q$2+1,IF(AND(O2251&gt;1460,O2251&lt;1826),+'PL2'!$R$2+1,IF(AND(O2251&gt;1825,O2251&lt;2190),+'PL2'!$S$2+1,0))))))</f>
        <v>0</v>
      </c>
      <c r="N2251" s="70">
        <f t="shared" si="123"/>
        <v>-1</v>
      </c>
      <c r="O2251" s="19" t="str">
        <f>IF(A2251&gt;'PL2'!$C$2+553,IF(A2251='PL2'!$C$2+554,1,O2250+1), "")</f>
        <v/>
      </c>
    </row>
    <row r="2252" spans="1:15" x14ac:dyDescent="0.55000000000000004">
      <c r="A2252">
        <v>2250</v>
      </c>
      <c r="B2252" s="2">
        <v>42072</v>
      </c>
      <c r="C2252">
        <v>6.5</v>
      </c>
      <c r="D2252">
        <v>311208</v>
      </c>
      <c r="E2252">
        <v>3615.719970703125</v>
      </c>
      <c r="F2252" s="20">
        <f t="shared" si="124"/>
        <v>7.5519201979288172E-2</v>
      </c>
      <c r="G2252">
        <v>288.5159912109375</v>
      </c>
      <c r="H2252">
        <v>21.78849983215332</v>
      </c>
      <c r="I2252" s="19">
        <f t="shared" si="125"/>
        <v>1043193.031288594</v>
      </c>
      <c r="K2252" s="70">
        <f t="shared" si="122"/>
        <v>-1</v>
      </c>
      <c r="L2252" s="3">
        <f>IF(AND(O2252&gt;0,O2252&lt;366),+'PL2'!$N$3+1,IF(AND(O2252&gt;365,O2252&lt;731),+'PL2'!$O$3+1,IF(AND(O2252&gt;730,O2252&lt;1096),+'PL2'!$P$3+1,IF(AND(O2252&gt;1095,O2252&lt;1461),+'PL2'!$Q$3+1,IF(AND(O2252&gt;1460,O2252&lt;3000),+'PL2'!$R$3+1,0)))))</f>
        <v>0</v>
      </c>
      <c r="M2252" s="3">
        <f>IF(AND(O2252&gt;0,O2252&lt;366),+'PL2'!$N$2+1,IF(AND(O2252&gt;365,O2252&lt;731),+'PL2'!$O$2+1,IF(AND(O2252&gt;730,O2252&lt;1096),+'PL2'!$P$2+1,IF(AND(O2252&gt;1095,O2252&lt;1461),+'PL2'!$Q$2+1,IF(AND(O2252&gt;1460,O2252&lt;1826),+'PL2'!$R$2+1,IF(AND(O2252&gt;1825,O2252&lt;2190),+'PL2'!$S$2+1,0))))))</f>
        <v>0</v>
      </c>
      <c r="N2252" s="70">
        <f t="shared" si="123"/>
        <v>-1</v>
      </c>
      <c r="O2252" s="19" t="str">
        <f>IF(A2252&gt;'PL2'!$C$2+553,IF(A2252='PL2'!$C$2+554,1,O2251+1), "")</f>
        <v/>
      </c>
    </row>
    <row r="2253" spans="1:15" x14ac:dyDescent="0.55000000000000004">
      <c r="A2253">
        <v>2251</v>
      </c>
      <c r="B2253" s="2">
        <v>42073</v>
      </c>
      <c r="C2253">
        <v>6.5999999046325684</v>
      </c>
      <c r="D2253">
        <v>311208</v>
      </c>
      <c r="E2253">
        <v>3815.360107421875</v>
      </c>
      <c r="F2253" s="20">
        <f t="shared" si="124"/>
        <v>8.0914939028313163E-2</v>
      </c>
      <c r="G2253">
        <v>290.51199340820313</v>
      </c>
      <c r="H2253">
        <v>23.50679969787598</v>
      </c>
      <c r="I2253" s="19">
        <f t="shared" si="125"/>
        <v>1108407.8703772649</v>
      </c>
      <c r="K2253" s="70">
        <f t="shared" si="122"/>
        <v>-1</v>
      </c>
      <c r="L2253" s="3">
        <f>IF(AND(O2253&gt;0,O2253&lt;366),+'PL2'!$N$3+1,IF(AND(O2253&gt;365,O2253&lt;731),+'PL2'!$O$3+1,IF(AND(O2253&gt;730,O2253&lt;1096),+'PL2'!$P$3+1,IF(AND(O2253&gt;1095,O2253&lt;1461),+'PL2'!$Q$3+1,IF(AND(O2253&gt;1460,O2253&lt;3000),+'PL2'!$R$3+1,0)))))</f>
        <v>0</v>
      </c>
      <c r="M2253" s="3">
        <f>IF(AND(O2253&gt;0,O2253&lt;366),+'PL2'!$N$2+1,IF(AND(O2253&gt;365,O2253&lt;731),+'PL2'!$O$2+1,IF(AND(O2253&gt;730,O2253&lt;1096),+'PL2'!$P$2+1,IF(AND(O2253&gt;1095,O2253&lt;1461),+'PL2'!$Q$2+1,IF(AND(O2253&gt;1460,O2253&lt;1826),+'PL2'!$R$2+1,IF(AND(O2253&gt;1825,O2253&lt;2190),+'PL2'!$S$2+1,0))))))</f>
        <v>0</v>
      </c>
      <c r="N2253" s="70">
        <f t="shared" si="123"/>
        <v>-1</v>
      </c>
      <c r="O2253" s="19" t="str">
        <f>IF(A2253&gt;'PL2'!$C$2+553,IF(A2253='PL2'!$C$2+554,1,O2252+1), "")</f>
        <v/>
      </c>
    </row>
    <row r="2254" spans="1:15" x14ac:dyDescent="0.55000000000000004">
      <c r="A2254">
        <v>2252</v>
      </c>
      <c r="B2254" s="2">
        <v>42074</v>
      </c>
      <c r="C2254">
        <v>6.6999998092651367</v>
      </c>
      <c r="D2254">
        <v>391368</v>
      </c>
      <c r="E2254">
        <v>3865.320068359375</v>
      </c>
      <c r="F2254" s="20">
        <f t="shared" si="124"/>
        <v>6.6172103290909112E-2</v>
      </c>
      <c r="G2254">
        <v>295.82998657226563</v>
      </c>
      <c r="H2254">
        <v>19.575700759887699</v>
      </c>
      <c r="I2254" s="19">
        <f t="shared" si="125"/>
        <v>1143477.5839202628</v>
      </c>
      <c r="K2254" s="70">
        <f t="shared" si="122"/>
        <v>-1</v>
      </c>
      <c r="L2254" s="3">
        <f>IF(AND(O2254&gt;0,O2254&lt;366),+'PL2'!$N$3+1,IF(AND(O2254&gt;365,O2254&lt;731),+'PL2'!$O$3+1,IF(AND(O2254&gt;730,O2254&lt;1096),+'PL2'!$P$3+1,IF(AND(O2254&gt;1095,O2254&lt;1461),+'PL2'!$Q$3+1,IF(AND(O2254&gt;1460,O2254&lt;3000),+'PL2'!$R$3+1,0)))))</f>
        <v>0</v>
      </c>
      <c r="M2254" s="3">
        <f>IF(AND(O2254&gt;0,O2254&lt;366),+'PL2'!$N$2+1,IF(AND(O2254&gt;365,O2254&lt;731),+'PL2'!$O$2+1,IF(AND(O2254&gt;730,O2254&lt;1096),+'PL2'!$P$2+1,IF(AND(O2254&gt;1095,O2254&lt;1461),+'PL2'!$Q$2+1,IF(AND(O2254&gt;1460,O2254&lt;1826),+'PL2'!$R$2+1,IF(AND(O2254&gt;1825,O2254&lt;2190),+'PL2'!$S$2+1,0))))))</f>
        <v>0</v>
      </c>
      <c r="N2254" s="70">
        <f t="shared" si="123"/>
        <v>-1</v>
      </c>
      <c r="O2254" s="19" t="str">
        <f>IF(A2254&gt;'PL2'!$C$2+553,IF(A2254='PL2'!$C$2+554,1,O2253+1), "")</f>
        <v/>
      </c>
    </row>
    <row r="2255" spans="1:15" x14ac:dyDescent="0.55000000000000004">
      <c r="A2255">
        <v>2253</v>
      </c>
      <c r="B2255" s="2">
        <v>42075</v>
      </c>
      <c r="C2255">
        <v>6.8000001907348633</v>
      </c>
      <c r="D2255">
        <v>391368</v>
      </c>
      <c r="E2255">
        <v>3289.010009765625</v>
      </c>
      <c r="F2255" s="20">
        <f t="shared" si="124"/>
        <v>5.7146390848856123E-2</v>
      </c>
      <c r="G2255">
        <v>293.86700439453119</v>
      </c>
      <c r="H2255">
        <v>16.793399810791019</v>
      </c>
      <c r="I2255" s="19">
        <f t="shared" si="125"/>
        <v>966531.51899345196</v>
      </c>
      <c r="K2255" s="70">
        <f t="shared" si="122"/>
        <v>-1</v>
      </c>
      <c r="L2255" s="3">
        <f>IF(AND(O2255&gt;0,O2255&lt;366),+'PL2'!$N$3+1,IF(AND(O2255&gt;365,O2255&lt;731),+'PL2'!$O$3+1,IF(AND(O2255&gt;730,O2255&lt;1096),+'PL2'!$P$3+1,IF(AND(O2255&gt;1095,O2255&lt;1461),+'PL2'!$Q$3+1,IF(AND(O2255&gt;1460,O2255&lt;3000),+'PL2'!$R$3+1,0)))))</f>
        <v>0</v>
      </c>
      <c r="M2255" s="3">
        <f>IF(AND(O2255&gt;0,O2255&lt;366),+'PL2'!$N$2+1,IF(AND(O2255&gt;365,O2255&lt;731),+'PL2'!$O$2+1,IF(AND(O2255&gt;730,O2255&lt;1096),+'PL2'!$P$2+1,IF(AND(O2255&gt;1095,O2255&lt;1461),+'PL2'!$Q$2+1,IF(AND(O2255&gt;1460,O2255&lt;1826),+'PL2'!$R$2+1,IF(AND(O2255&gt;1825,O2255&lt;2190),+'PL2'!$S$2+1,0))))))</f>
        <v>0</v>
      </c>
      <c r="N2255" s="70">
        <f t="shared" si="123"/>
        <v>-1</v>
      </c>
      <c r="O2255" s="19" t="str">
        <f>IF(A2255&gt;'PL2'!$C$2+553,IF(A2255='PL2'!$C$2+554,1,O2254+1), "")</f>
        <v/>
      </c>
    </row>
    <row r="2256" spans="1:15" x14ac:dyDescent="0.55000000000000004">
      <c r="A2256">
        <v>2254</v>
      </c>
      <c r="B2256" s="2">
        <v>42076</v>
      </c>
      <c r="C2256">
        <v>6.9000000953674316</v>
      </c>
      <c r="D2256">
        <v>327711</v>
      </c>
      <c r="E2256">
        <v>3663.699951171875</v>
      </c>
      <c r="F2256" s="20">
        <f t="shared" si="124"/>
        <v>7.7139705449263504E-2</v>
      </c>
      <c r="G2256">
        <v>284.28399658203119</v>
      </c>
      <c r="H2256">
        <v>21.929599761962891</v>
      </c>
      <c r="I2256" s="19">
        <f t="shared" si="125"/>
        <v>1041531.2643965331</v>
      </c>
      <c r="K2256" s="70">
        <f t="shared" si="122"/>
        <v>-1</v>
      </c>
      <c r="L2256" s="3">
        <f>IF(AND(O2256&gt;0,O2256&lt;366),+'PL2'!$N$3+1,IF(AND(O2256&gt;365,O2256&lt;731),+'PL2'!$O$3+1,IF(AND(O2256&gt;730,O2256&lt;1096),+'PL2'!$P$3+1,IF(AND(O2256&gt;1095,O2256&lt;1461),+'PL2'!$Q$3+1,IF(AND(O2256&gt;1460,O2256&lt;3000),+'PL2'!$R$3+1,0)))))</f>
        <v>0</v>
      </c>
      <c r="M2256" s="3">
        <f>IF(AND(O2256&gt;0,O2256&lt;366),+'PL2'!$N$2+1,IF(AND(O2256&gt;365,O2256&lt;731),+'PL2'!$O$2+1,IF(AND(O2256&gt;730,O2256&lt;1096),+'PL2'!$P$2+1,IF(AND(O2256&gt;1095,O2256&lt;1461),+'PL2'!$Q$2+1,IF(AND(O2256&gt;1460,O2256&lt;1826),+'PL2'!$R$2+1,IF(AND(O2256&gt;1825,O2256&lt;2190),+'PL2'!$S$2+1,0))))))</f>
        <v>0</v>
      </c>
      <c r="N2256" s="70">
        <f t="shared" si="123"/>
        <v>-1</v>
      </c>
      <c r="O2256" s="19" t="str">
        <f>IF(A2256&gt;'PL2'!$C$2+553,IF(A2256='PL2'!$C$2+554,1,O2255+1), "")</f>
        <v/>
      </c>
    </row>
    <row r="2257" spans="1:15" x14ac:dyDescent="0.55000000000000004">
      <c r="A2257">
        <v>2255</v>
      </c>
      <c r="B2257" s="2">
        <v>42077</v>
      </c>
      <c r="C2257">
        <v>7</v>
      </c>
      <c r="D2257">
        <v>327711</v>
      </c>
      <c r="E2257">
        <v>3287.35009765625</v>
      </c>
      <c r="F2257" s="20">
        <f t="shared" si="124"/>
        <v>7.0218731393190195E-2</v>
      </c>
      <c r="G2257">
        <v>281.36199951171881</v>
      </c>
      <c r="H2257">
        <v>19.756900787353519</v>
      </c>
      <c r="I2257" s="19">
        <f t="shared" si="125"/>
        <v>924935.39657160663</v>
      </c>
      <c r="K2257" s="70">
        <f t="shared" si="122"/>
        <v>-1</v>
      </c>
      <c r="L2257" s="3">
        <f>IF(AND(O2257&gt;0,O2257&lt;366),+'PL2'!$N$3+1,IF(AND(O2257&gt;365,O2257&lt;731),+'PL2'!$O$3+1,IF(AND(O2257&gt;730,O2257&lt;1096),+'PL2'!$P$3+1,IF(AND(O2257&gt;1095,O2257&lt;1461),+'PL2'!$Q$3+1,IF(AND(O2257&gt;1460,O2257&lt;3000),+'PL2'!$R$3+1,0)))))</f>
        <v>0</v>
      </c>
      <c r="M2257" s="3">
        <f>IF(AND(O2257&gt;0,O2257&lt;366),+'PL2'!$N$2+1,IF(AND(O2257&gt;365,O2257&lt;731),+'PL2'!$O$2+1,IF(AND(O2257&gt;730,O2257&lt;1096),+'PL2'!$P$2+1,IF(AND(O2257&gt;1095,O2257&lt;1461),+'PL2'!$Q$2+1,IF(AND(O2257&gt;1460,O2257&lt;1826),+'PL2'!$R$2+1,IF(AND(O2257&gt;1825,O2257&lt;2190),+'PL2'!$S$2+1,0))))))</f>
        <v>0</v>
      </c>
      <c r="N2257" s="70">
        <f t="shared" si="123"/>
        <v>-1</v>
      </c>
      <c r="O2257" s="19" t="str">
        <f>IF(A2257&gt;'PL2'!$C$2+553,IF(A2257='PL2'!$C$2+554,1,O2256+1), "")</f>
        <v/>
      </c>
    </row>
    <row r="2258" spans="1:15" x14ac:dyDescent="0.55000000000000004">
      <c r="A2258">
        <v>2256</v>
      </c>
      <c r="B2258" s="2">
        <v>42078</v>
      </c>
      <c r="C2258">
        <v>7.0999999046325684</v>
      </c>
      <c r="D2258">
        <v>346573</v>
      </c>
      <c r="E2258">
        <v>3586.969970703125</v>
      </c>
      <c r="F2258" s="20">
        <f t="shared" si="124"/>
        <v>7.3483757967043234E-2</v>
      </c>
      <c r="G2258">
        <v>285.34100341796881</v>
      </c>
      <c r="H2258">
        <v>20.967899322509769</v>
      </c>
      <c r="I2258" s="19">
        <f t="shared" si="125"/>
        <v>1023509.6106705519</v>
      </c>
      <c r="K2258" s="70">
        <f t="shared" si="122"/>
        <v>-1</v>
      </c>
      <c r="L2258" s="3">
        <f>IF(AND(O2258&gt;0,O2258&lt;366),+'PL2'!$N$3+1,IF(AND(O2258&gt;365,O2258&lt;731),+'PL2'!$O$3+1,IF(AND(O2258&gt;730,O2258&lt;1096),+'PL2'!$P$3+1,IF(AND(O2258&gt;1095,O2258&lt;1461),+'PL2'!$Q$3+1,IF(AND(O2258&gt;1460,O2258&lt;3000),+'PL2'!$R$3+1,0)))))</f>
        <v>0</v>
      </c>
      <c r="M2258" s="3">
        <f>IF(AND(O2258&gt;0,O2258&lt;366),+'PL2'!$N$2+1,IF(AND(O2258&gt;365,O2258&lt;731),+'PL2'!$O$2+1,IF(AND(O2258&gt;730,O2258&lt;1096),+'PL2'!$P$2+1,IF(AND(O2258&gt;1095,O2258&lt;1461),+'PL2'!$Q$2+1,IF(AND(O2258&gt;1460,O2258&lt;1826),+'PL2'!$R$2+1,IF(AND(O2258&gt;1825,O2258&lt;2190),+'PL2'!$S$2+1,0))))))</f>
        <v>0</v>
      </c>
      <c r="N2258" s="70">
        <f t="shared" si="123"/>
        <v>-1</v>
      </c>
      <c r="O2258" s="19" t="str">
        <f>IF(A2258&gt;'PL2'!$C$2+553,IF(A2258='PL2'!$C$2+554,1,O2257+1), "")</f>
        <v/>
      </c>
    </row>
    <row r="2259" spans="1:15" x14ac:dyDescent="0.55000000000000004">
      <c r="A2259">
        <v>2257</v>
      </c>
      <c r="B2259" s="2">
        <v>42079</v>
      </c>
      <c r="C2259">
        <v>7.1999998092651367</v>
      </c>
      <c r="D2259">
        <v>346573</v>
      </c>
      <c r="E2259">
        <v>3490.1298828125</v>
      </c>
      <c r="F2259" s="20">
        <f t="shared" si="124"/>
        <v>7.2506901837594256E-2</v>
      </c>
      <c r="G2259">
        <v>290.37600708007813</v>
      </c>
      <c r="H2259">
        <v>21.054300308227539</v>
      </c>
      <c r="I2259" s="19">
        <f t="shared" si="125"/>
        <v>1013449.9795619547</v>
      </c>
      <c r="K2259" s="70">
        <f t="shared" si="122"/>
        <v>-1</v>
      </c>
      <c r="L2259" s="3">
        <f>IF(AND(O2259&gt;0,O2259&lt;366),+'PL2'!$N$3+1,IF(AND(O2259&gt;365,O2259&lt;731),+'PL2'!$O$3+1,IF(AND(O2259&gt;730,O2259&lt;1096),+'PL2'!$P$3+1,IF(AND(O2259&gt;1095,O2259&lt;1461),+'PL2'!$Q$3+1,IF(AND(O2259&gt;1460,O2259&lt;3000),+'PL2'!$R$3+1,0)))))</f>
        <v>0</v>
      </c>
      <c r="M2259" s="3">
        <f>IF(AND(O2259&gt;0,O2259&lt;366),+'PL2'!$N$2+1,IF(AND(O2259&gt;365,O2259&lt;731),+'PL2'!$O$2+1,IF(AND(O2259&gt;730,O2259&lt;1096),+'PL2'!$P$2+1,IF(AND(O2259&gt;1095,O2259&lt;1461),+'PL2'!$Q$2+1,IF(AND(O2259&gt;1460,O2259&lt;1826),+'PL2'!$R$2+1,IF(AND(O2259&gt;1825,O2259&lt;2190),+'PL2'!$S$2+1,0))))))</f>
        <v>0</v>
      </c>
      <c r="N2259" s="70">
        <f t="shared" si="123"/>
        <v>-1</v>
      </c>
      <c r="O2259" s="19" t="str">
        <f>IF(A2259&gt;'PL2'!$C$2+553,IF(A2259='PL2'!$C$2+554,1,O2258+1), "")</f>
        <v/>
      </c>
    </row>
    <row r="2260" spans="1:15" x14ac:dyDescent="0.55000000000000004">
      <c r="A2260">
        <v>2258</v>
      </c>
      <c r="B2260" s="2">
        <v>42080</v>
      </c>
      <c r="C2260">
        <v>7.3000001907348633</v>
      </c>
      <c r="D2260">
        <v>337142</v>
      </c>
      <c r="E2260">
        <v>3214.10009765625</v>
      </c>
      <c r="F2260" s="20">
        <f t="shared" si="124"/>
        <v>6.959361730645118E-2</v>
      </c>
      <c r="G2260">
        <v>284.45498657226563</v>
      </c>
      <c r="H2260">
        <v>19.79630088806152</v>
      </c>
      <c r="I2260" s="19">
        <f t="shared" si="125"/>
        <v>914266.80012072623</v>
      </c>
      <c r="K2260" s="70">
        <f t="shared" si="122"/>
        <v>-1</v>
      </c>
      <c r="L2260" s="3">
        <f>IF(AND(O2260&gt;0,O2260&lt;366),+'PL2'!$N$3+1,IF(AND(O2260&gt;365,O2260&lt;731),+'PL2'!$O$3+1,IF(AND(O2260&gt;730,O2260&lt;1096),+'PL2'!$P$3+1,IF(AND(O2260&gt;1095,O2260&lt;1461),+'PL2'!$Q$3+1,IF(AND(O2260&gt;1460,O2260&lt;3000),+'PL2'!$R$3+1,0)))))</f>
        <v>0</v>
      </c>
      <c r="M2260" s="3">
        <f>IF(AND(O2260&gt;0,O2260&lt;366),+'PL2'!$N$2+1,IF(AND(O2260&gt;365,O2260&lt;731),+'PL2'!$O$2+1,IF(AND(O2260&gt;730,O2260&lt;1096),+'PL2'!$P$2+1,IF(AND(O2260&gt;1095,O2260&lt;1461),+'PL2'!$Q$2+1,IF(AND(O2260&gt;1460,O2260&lt;1826),+'PL2'!$R$2+1,IF(AND(O2260&gt;1825,O2260&lt;2190),+'PL2'!$S$2+1,0))))))</f>
        <v>0</v>
      </c>
      <c r="N2260" s="70">
        <f t="shared" si="123"/>
        <v>-1</v>
      </c>
      <c r="O2260" s="19" t="str">
        <f>IF(A2260&gt;'PL2'!$C$2+553,IF(A2260='PL2'!$C$2+554,1,O2259+1), "")</f>
        <v/>
      </c>
    </row>
    <row r="2261" spans="1:15" x14ac:dyDescent="0.55000000000000004">
      <c r="A2261">
        <v>2259</v>
      </c>
      <c r="B2261" s="2">
        <v>42081</v>
      </c>
      <c r="C2261">
        <v>7.4000000953674316</v>
      </c>
      <c r="D2261">
        <v>337142</v>
      </c>
      <c r="E2261">
        <v>3840.159912109375</v>
      </c>
      <c r="F2261" s="20">
        <f t="shared" si="124"/>
        <v>8.4288471076981092E-2</v>
      </c>
      <c r="G2261">
        <v>255.3659973144531</v>
      </c>
      <c r="H2261">
        <v>21.52440071105957</v>
      </c>
      <c r="I2261" s="19">
        <f t="shared" si="125"/>
        <v>980646.26580279309</v>
      </c>
      <c r="K2261" s="70">
        <f t="shared" si="122"/>
        <v>-1</v>
      </c>
      <c r="L2261" s="3">
        <f>IF(AND(O2261&gt;0,O2261&lt;366),+'PL2'!$N$3+1,IF(AND(O2261&gt;365,O2261&lt;731),+'PL2'!$O$3+1,IF(AND(O2261&gt;730,O2261&lt;1096),+'PL2'!$P$3+1,IF(AND(O2261&gt;1095,O2261&lt;1461),+'PL2'!$Q$3+1,IF(AND(O2261&gt;1460,O2261&lt;3000),+'PL2'!$R$3+1,0)))))</f>
        <v>0</v>
      </c>
      <c r="M2261" s="3">
        <f>IF(AND(O2261&gt;0,O2261&lt;366),+'PL2'!$N$2+1,IF(AND(O2261&gt;365,O2261&lt;731),+'PL2'!$O$2+1,IF(AND(O2261&gt;730,O2261&lt;1096),+'PL2'!$P$2+1,IF(AND(O2261&gt;1095,O2261&lt;1461),+'PL2'!$Q$2+1,IF(AND(O2261&gt;1460,O2261&lt;1826),+'PL2'!$R$2+1,IF(AND(O2261&gt;1825,O2261&lt;2190),+'PL2'!$S$2+1,0))))))</f>
        <v>0</v>
      </c>
      <c r="N2261" s="70">
        <f t="shared" si="123"/>
        <v>-1</v>
      </c>
      <c r="O2261" s="19" t="str">
        <f>IF(A2261&gt;'PL2'!$C$2+553,IF(A2261='PL2'!$C$2+554,1,O2260+1), "")</f>
        <v/>
      </c>
    </row>
    <row r="2262" spans="1:15" x14ac:dyDescent="0.55000000000000004">
      <c r="A2262">
        <v>2260</v>
      </c>
      <c r="B2262" s="2">
        <v>42082</v>
      </c>
      <c r="C2262">
        <v>7.5</v>
      </c>
      <c r="D2262">
        <v>337142</v>
      </c>
      <c r="E2262">
        <v>3441.489990234375</v>
      </c>
      <c r="F2262" s="20">
        <f t="shared" si="124"/>
        <v>7.6558764338936755E-2</v>
      </c>
      <c r="G2262">
        <v>259.739990234375</v>
      </c>
      <c r="H2262">
        <v>19.88540077209473</v>
      </c>
      <c r="I2262" s="19">
        <f t="shared" si="125"/>
        <v>893892.57645517588</v>
      </c>
      <c r="K2262" s="70">
        <f t="shared" si="122"/>
        <v>-1</v>
      </c>
      <c r="L2262" s="3">
        <f>IF(AND(O2262&gt;0,O2262&lt;366),+'PL2'!$N$3+1,IF(AND(O2262&gt;365,O2262&lt;731),+'PL2'!$O$3+1,IF(AND(O2262&gt;730,O2262&lt;1096),+'PL2'!$P$3+1,IF(AND(O2262&gt;1095,O2262&lt;1461),+'PL2'!$Q$3+1,IF(AND(O2262&gt;1460,O2262&lt;3000),+'PL2'!$R$3+1,0)))))</f>
        <v>0</v>
      </c>
      <c r="M2262" s="3">
        <f>IF(AND(O2262&gt;0,O2262&lt;366),+'PL2'!$N$2+1,IF(AND(O2262&gt;365,O2262&lt;731),+'PL2'!$O$2+1,IF(AND(O2262&gt;730,O2262&lt;1096),+'PL2'!$P$2+1,IF(AND(O2262&gt;1095,O2262&lt;1461),+'PL2'!$Q$2+1,IF(AND(O2262&gt;1460,O2262&lt;1826),+'PL2'!$R$2+1,IF(AND(O2262&gt;1825,O2262&lt;2190),+'PL2'!$S$2+1,0))))))</f>
        <v>0</v>
      </c>
      <c r="N2262" s="70">
        <f t="shared" si="123"/>
        <v>-1</v>
      </c>
      <c r="O2262" s="19" t="str">
        <f>IF(A2262&gt;'PL2'!$C$2+553,IF(A2262='PL2'!$C$2+554,1,O2261+1), "")</f>
        <v/>
      </c>
    </row>
    <row r="2263" spans="1:15" x14ac:dyDescent="0.55000000000000004">
      <c r="A2263">
        <v>2261</v>
      </c>
      <c r="B2263" s="2">
        <v>42083</v>
      </c>
      <c r="C2263">
        <v>7.5999999046325684</v>
      </c>
      <c r="D2263">
        <v>337142</v>
      </c>
      <c r="E2263">
        <v>3416.10009765625</v>
      </c>
      <c r="F2263" s="20">
        <f t="shared" si="124"/>
        <v>7.7007197016102438E-2</v>
      </c>
      <c r="G2263">
        <v>260.8380126953125</v>
      </c>
      <c r="H2263">
        <v>20.086399078369141</v>
      </c>
      <c r="I2263" s="19">
        <f t="shared" si="125"/>
        <v>891048.76064091921</v>
      </c>
      <c r="K2263" s="70">
        <f t="shared" si="122"/>
        <v>-1</v>
      </c>
      <c r="L2263" s="3">
        <f>IF(AND(O2263&gt;0,O2263&lt;366),+'PL2'!$N$3+1,IF(AND(O2263&gt;365,O2263&lt;731),+'PL2'!$O$3+1,IF(AND(O2263&gt;730,O2263&lt;1096),+'PL2'!$P$3+1,IF(AND(O2263&gt;1095,O2263&lt;1461),+'PL2'!$Q$3+1,IF(AND(O2263&gt;1460,O2263&lt;3000),+'PL2'!$R$3+1,0)))))</f>
        <v>0</v>
      </c>
      <c r="M2263" s="3">
        <f>IF(AND(O2263&gt;0,O2263&lt;366),+'PL2'!$N$2+1,IF(AND(O2263&gt;365,O2263&lt;731),+'PL2'!$O$2+1,IF(AND(O2263&gt;730,O2263&lt;1096),+'PL2'!$P$2+1,IF(AND(O2263&gt;1095,O2263&lt;1461),+'PL2'!$Q$2+1,IF(AND(O2263&gt;1460,O2263&lt;1826),+'PL2'!$R$2+1,IF(AND(O2263&gt;1825,O2263&lt;2190),+'PL2'!$S$2+1,0))))))</f>
        <v>0</v>
      </c>
      <c r="N2263" s="70">
        <f t="shared" si="123"/>
        <v>-1</v>
      </c>
      <c r="O2263" s="19" t="str">
        <f>IF(A2263&gt;'PL2'!$C$2+553,IF(A2263='PL2'!$C$2+554,1,O2262+1), "")</f>
        <v/>
      </c>
    </row>
    <row r="2264" spans="1:15" x14ac:dyDescent="0.55000000000000004">
      <c r="A2264">
        <v>2262</v>
      </c>
      <c r="B2264" s="2">
        <v>42084</v>
      </c>
      <c r="C2264">
        <v>7.6999998092651367</v>
      </c>
      <c r="D2264">
        <v>337142</v>
      </c>
      <c r="E2264">
        <v>3788.260009765625</v>
      </c>
      <c r="F2264" s="20">
        <f t="shared" si="124"/>
        <v>8.6520223978745037E-2</v>
      </c>
      <c r="G2264">
        <v>259.61599731445313</v>
      </c>
      <c r="H2264">
        <v>22.46199989318848</v>
      </c>
      <c r="I2264" s="19">
        <f t="shared" si="125"/>
        <v>983492.90052176267</v>
      </c>
      <c r="K2264" s="70">
        <f t="shared" si="122"/>
        <v>-1</v>
      </c>
      <c r="L2264" s="3">
        <f>IF(AND(O2264&gt;0,O2264&lt;366),+'PL2'!$N$3+1,IF(AND(O2264&gt;365,O2264&lt;731),+'PL2'!$O$3+1,IF(AND(O2264&gt;730,O2264&lt;1096),+'PL2'!$P$3+1,IF(AND(O2264&gt;1095,O2264&lt;1461),+'PL2'!$Q$3+1,IF(AND(O2264&gt;1460,O2264&lt;3000),+'PL2'!$R$3+1,0)))))</f>
        <v>0</v>
      </c>
      <c r="M2264" s="3">
        <f>IF(AND(O2264&gt;0,O2264&lt;366),+'PL2'!$N$2+1,IF(AND(O2264&gt;365,O2264&lt;731),+'PL2'!$O$2+1,IF(AND(O2264&gt;730,O2264&lt;1096),+'PL2'!$P$2+1,IF(AND(O2264&gt;1095,O2264&lt;1461),+'PL2'!$Q$2+1,IF(AND(O2264&gt;1460,O2264&lt;1826),+'PL2'!$R$2+1,IF(AND(O2264&gt;1825,O2264&lt;2190),+'PL2'!$S$2+1,0))))))</f>
        <v>0</v>
      </c>
      <c r="N2264" s="70">
        <f t="shared" si="123"/>
        <v>-1</v>
      </c>
      <c r="O2264" s="19" t="str">
        <f>IF(A2264&gt;'PL2'!$C$2+553,IF(A2264='PL2'!$C$2+554,1,O2263+1), "")</f>
        <v/>
      </c>
    </row>
    <row r="2265" spans="1:15" x14ac:dyDescent="0.55000000000000004">
      <c r="A2265">
        <v>2263</v>
      </c>
      <c r="B2265" s="2">
        <v>42085</v>
      </c>
      <c r="C2265">
        <v>7.8000001907348633</v>
      </c>
      <c r="D2265">
        <v>337142</v>
      </c>
      <c r="E2265">
        <v>3563.139892578125</v>
      </c>
      <c r="F2265" s="20">
        <f t="shared" si="124"/>
        <v>8.2435566739606392E-2</v>
      </c>
      <c r="G2265">
        <v>267.7969970703125</v>
      </c>
      <c r="H2265">
        <v>22.07600021362305</v>
      </c>
      <c r="I2265" s="19">
        <f t="shared" si="125"/>
        <v>954198.16337385774</v>
      </c>
      <c r="K2265" s="70">
        <f t="shared" si="122"/>
        <v>-1</v>
      </c>
      <c r="L2265" s="3">
        <f>IF(AND(O2265&gt;0,O2265&lt;366),+'PL2'!$N$3+1,IF(AND(O2265&gt;365,O2265&lt;731),+'PL2'!$O$3+1,IF(AND(O2265&gt;730,O2265&lt;1096),+'PL2'!$P$3+1,IF(AND(O2265&gt;1095,O2265&lt;1461),+'PL2'!$Q$3+1,IF(AND(O2265&gt;1460,O2265&lt;3000),+'PL2'!$R$3+1,0)))))</f>
        <v>0</v>
      </c>
      <c r="M2265" s="3">
        <f>IF(AND(O2265&gt;0,O2265&lt;366),+'PL2'!$N$2+1,IF(AND(O2265&gt;365,O2265&lt;731),+'PL2'!$O$2+1,IF(AND(O2265&gt;730,O2265&lt;1096),+'PL2'!$P$2+1,IF(AND(O2265&gt;1095,O2265&lt;1461),+'PL2'!$Q$2+1,IF(AND(O2265&gt;1460,O2265&lt;1826),+'PL2'!$R$2+1,IF(AND(O2265&gt;1825,O2265&lt;2190),+'PL2'!$S$2+1,0))))))</f>
        <v>0</v>
      </c>
      <c r="N2265" s="70">
        <f t="shared" si="123"/>
        <v>-1</v>
      </c>
      <c r="O2265" s="19" t="str">
        <f>IF(A2265&gt;'PL2'!$C$2+553,IF(A2265='PL2'!$C$2+554,1,O2264+1), "")</f>
        <v/>
      </c>
    </row>
    <row r="2266" spans="1:15" x14ac:dyDescent="0.55000000000000004">
      <c r="A2266">
        <v>2264</v>
      </c>
      <c r="B2266" s="2">
        <v>42086</v>
      </c>
      <c r="C2266">
        <v>7.9000000953674316</v>
      </c>
      <c r="D2266">
        <v>358361</v>
      </c>
      <c r="E2266">
        <v>3642.570068359375</v>
      </c>
      <c r="F2266" s="20">
        <f t="shared" si="124"/>
        <v>8.0299764448200597E-2</v>
      </c>
      <c r="G2266">
        <v>265.9429931640625</v>
      </c>
      <c r="H2266">
        <v>21.35519981384277</v>
      </c>
      <c r="I2266" s="19">
        <f t="shared" si="125"/>
        <v>968715.98678931594</v>
      </c>
      <c r="K2266" s="70">
        <f t="shared" si="122"/>
        <v>-1</v>
      </c>
      <c r="L2266" s="3">
        <f>IF(AND(O2266&gt;0,O2266&lt;366),+'PL2'!$N$3+1,IF(AND(O2266&gt;365,O2266&lt;731),+'PL2'!$O$3+1,IF(AND(O2266&gt;730,O2266&lt;1096),+'PL2'!$P$3+1,IF(AND(O2266&gt;1095,O2266&lt;1461),+'PL2'!$Q$3+1,IF(AND(O2266&gt;1460,O2266&lt;3000),+'PL2'!$R$3+1,0)))))</f>
        <v>0</v>
      </c>
      <c r="M2266" s="3">
        <f>IF(AND(O2266&gt;0,O2266&lt;366),+'PL2'!$N$2+1,IF(AND(O2266&gt;365,O2266&lt;731),+'PL2'!$O$2+1,IF(AND(O2266&gt;730,O2266&lt;1096),+'PL2'!$P$2+1,IF(AND(O2266&gt;1095,O2266&lt;1461),+'PL2'!$Q$2+1,IF(AND(O2266&gt;1460,O2266&lt;1826),+'PL2'!$R$2+1,IF(AND(O2266&gt;1825,O2266&lt;2190),+'PL2'!$S$2+1,0))))))</f>
        <v>0</v>
      </c>
      <c r="N2266" s="70">
        <f t="shared" si="123"/>
        <v>-1</v>
      </c>
      <c r="O2266" s="19" t="str">
        <f>IF(A2266&gt;'PL2'!$C$2+553,IF(A2266='PL2'!$C$2+554,1,O2265+1), "")</f>
        <v/>
      </c>
    </row>
    <row r="2267" spans="1:15" x14ac:dyDescent="0.55000000000000004">
      <c r="A2267">
        <v>2265</v>
      </c>
      <c r="B2267" s="2">
        <v>42087</v>
      </c>
      <c r="C2267">
        <v>8</v>
      </c>
      <c r="D2267">
        <v>358361</v>
      </c>
      <c r="E2267">
        <v>4338.68017578125</v>
      </c>
      <c r="F2267" s="20">
        <f t="shared" si="124"/>
        <v>9.6856079222487942E-2</v>
      </c>
      <c r="G2267">
        <v>245.44200134277341</v>
      </c>
      <c r="H2267">
        <v>23.77249908447266</v>
      </c>
      <c r="I2267" s="19">
        <f t="shared" si="125"/>
        <v>1064894.3455299658</v>
      </c>
      <c r="K2267" s="70">
        <f t="shared" si="122"/>
        <v>-1</v>
      </c>
      <c r="L2267" s="3">
        <f>IF(AND(O2267&gt;0,O2267&lt;366),+'PL2'!$N$3+1,IF(AND(O2267&gt;365,O2267&lt;731),+'PL2'!$O$3+1,IF(AND(O2267&gt;730,O2267&lt;1096),+'PL2'!$P$3+1,IF(AND(O2267&gt;1095,O2267&lt;1461),+'PL2'!$Q$3+1,IF(AND(O2267&gt;1460,O2267&lt;3000),+'PL2'!$R$3+1,0)))))</f>
        <v>0</v>
      </c>
      <c r="M2267" s="3">
        <f>IF(AND(O2267&gt;0,O2267&lt;366),+'PL2'!$N$2+1,IF(AND(O2267&gt;365,O2267&lt;731),+'PL2'!$O$2+1,IF(AND(O2267&gt;730,O2267&lt;1096),+'PL2'!$P$2+1,IF(AND(O2267&gt;1095,O2267&lt;1461),+'PL2'!$Q$2+1,IF(AND(O2267&gt;1460,O2267&lt;1826),+'PL2'!$R$2+1,IF(AND(O2267&gt;1825,O2267&lt;2190),+'PL2'!$S$2+1,0))))))</f>
        <v>0</v>
      </c>
      <c r="N2267" s="70">
        <f t="shared" si="123"/>
        <v>-1</v>
      </c>
      <c r="O2267" s="19" t="str">
        <f>IF(A2267&gt;'PL2'!$C$2+553,IF(A2267='PL2'!$C$2+554,1,O2266+1), "")</f>
        <v/>
      </c>
    </row>
    <row r="2268" spans="1:15" x14ac:dyDescent="0.55000000000000004">
      <c r="A2268">
        <v>2266</v>
      </c>
      <c r="B2268" s="2">
        <v>42088</v>
      </c>
      <c r="C2268">
        <v>8.1000003814697266</v>
      </c>
      <c r="D2268">
        <v>385509</v>
      </c>
      <c r="E2268">
        <v>4065.77001953125</v>
      </c>
      <c r="F2268" s="20">
        <f t="shared" si="124"/>
        <v>8.542664038756892E-2</v>
      </c>
      <c r="G2268">
        <v>246.1340026855469</v>
      </c>
      <c r="H2268">
        <v>21.026399612426761</v>
      </c>
      <c r="I2268" s="19">
        <f t="shared" si="125"/>
        <v>1000724.2489061208</v>
      </c>
      <c r="K2268" s="70">
        <f t="shared" si="122"/>
        <v>-1</v>
      </c>
      <c r="L2268" s="3">
        <f>IF(AND(O2268&gt;0,O2268&lt;366),+'PL2'!$N$3+1,IF(AND(O2268&gt;365,O2268&lt;731),+'PL2'!$O$3+1,IF(AND(O2268&gt;730,O2268&lt;1096),+'PL2'!$P$3+1,IF(AND(O2268&gt;1095,O2268&lt;1461),+'PL2'!$Q$3+1,IF(AND(O2268&gt;1460,O2268&lt;3000),+'PL2'!$R$3+1,0)))))</f>
        <v>0</v>
      </c>
      <c r="M2268" s="3">
        <f>IF(AND(O2268&gt;0,O2268&lt;366),+'PL2'!$N$2+1,IF(AND(O2268&gt;365,O2268&lt;731),+'PL2'!$O$2+1,IF(AND(O2268&gt;730,O2268&lt;1096),+'PL2'!$P$2+1,IF(AND(O2268&gt;1095,O2268&lt;1461),+'PL2'!$Q$2+1,IF(AND(O2268&gt;1460,O2268&lt;1826),+'PL2'!$R$2+1,IF(AND(O2268&gt;1825,O2268&lt;2190),+'PL2'!$S$2+1,0))))))</f>
        <v>0</v>
      </c>
      <c r="N2268" s="70">
        <f t="shared" si="123"/>
        <v>-1</v>
      </c>
      <c r="O2268" s="19" t="str">
        <f>IF(A2268&gt;'PL2'!$C$2+553,IF(A2268='PL2'!$C$2+554,1,O2267+1), "")</f>
        <v/>
      </c>
    </row>
    <row r="2269" spans="1:15" x14ac:dyDescent="0.55000000000000004">
      <c r="A2269">
        <v>2267</v>
      </c>
      <c r="B2269" s="2">
        <v>42089</v>
      </c>
      <c r="C2269">
        <v>8.1999998092651367</v>
      </c>
      <c r="D2269">
        <v>385509</v>
      </c>
      <c r="E2269">
        <v>3714.530029296875</v>
      </c>
      <c r="F2269" s="20">
        <f t="shared" si="124"/>
        <v>7.901020606975194E-2</v>
      </c>
      <c r="G2269">
        <v>247.64799499511719</v>
      </c>
      <c r="H2269">
        <v>19.56669998168945</v>
      </c>
      <c r="I2269" s="19">
        <f t="shared" si="125"/>
        <v>919895.914104525</v>
      </c>
      <c r="K2269" s="70">
        <f t="shared" si="122"/>
        <v>-1</v>
      </c>
      <c r="L2269" s="3">
        <f>IF(AND(O2269&gt;0,O2269&lt;366),+'PL2'!$N$3+1,IF(AND(O2269&gt;365,O2269&lt;731),+'PL2'!$O$3+1,IF(AND(O2269&gt;730,O2269&lt;1096),+'PL2'!$P$3+1,IF(AND(O2269&gt;1095,O2269&lt;1461),+'PL2'!$Q$3+1,IF(AND(O2269&gt;1460,O2269&lt;3000),+'PL2'!$R$3+1,0)))))</f>
        <v>0</v>
      </c>
      <c r="M2269" s="3">
        <f>IF(AND(O2269&gt;0,O2269&lt;366),+'PL2'!$N$2+1,IF(AND(O2269&gt;365,O2269&lt;731),+'PL2'!$O$2+1,IF(AND(O2269&gt;730,O2269&lt;1096),+'PL2'!$P$2+1,IF(AND(O2269&gt;1095,O2269&lt;1461),+'PL2'!$Q$2+1,IF(AND(O2269&gt;1460,O2269&lt;1826),+'PL2'!$R$2+1,IF(AND(O2269&gt;1825,O2269&lt;2190),+'PL2'!$S$2+1,0))))))</f>
        <v>0</v>
      </c>
      <c r="N2269" s="70">
        <f t="shared" si="123"/>
        <v>-1</v>
      </c>
      <c r="O2269" s="19" t="str">
        <f>IF(A2269&gt;'PL2'!$C$2+553,IF(A2269='PL2'!$C$2+554,1,O2268+1), "")</f>
        <v/>
      </c>
    </row>
    <row r="2270" spans="1:15" x14ac:dyDescent="0.55000000000000004">
      <c r="A2270">
        <v>2268</v>
      </c>
      <c r="B2270" s="2">
        <v>42090</v>
      </c>
      <c r="C2270">
        <v>8.3000001907348633</v>
      </c>
      <c r="D2270">
        <v>399443</v>
      </c>
      <c r="E2270">
        <v>4288.97998046875</v>
      </c>
      <c r="F2270" s="20">
        <f t="shared" si="124"/>
        <v>8.9120436848182688E-2</v>
      </c>
      <c r="G2270">
        <v>246.58099365234381</v>
      </c>
      <c r="H2270">
        <v>21.975400924682621</v>
      </c>
      <c r="I2270" s="19">
        <f t="shared" si="125"/>
        <v>1057580.9453389945</v>
      </c>
      <c r="K2270" s="70">
        <f t="shared" si="122"/>
        <v>-1</v>
      </c>
      <c r="L2270" s="3">
        <f>IF(AND(O2270&gt;0,O2270&lt;366),+'PL2'!$N$3+1,IF(AND(O2270&gt;365,O2270&lt;731),+'PL2'!$O$3+1,IF(AND(O2270&gt;730,O2270&lt;1096),+'PL2'!$P$3+1,IF(AND(O2270&gt;1095,O2270&lt;1461),+'PL2'!$Q$3+1,IF(AND(O2270&gt;1460,O2270&lt;3000),+'PL2'!$R$3+1,0)))))</f>
        <v>0</v>
      </c>
      <c r="M2270" s="3">
        <f>IF(AND(O2270&gt;0,O2270&lt;366),+'PL2'!$N$2+1,IF(AND(O2270&gt;365,O2270&lt;731),+'PL2'!$O$2+1,IF(AND(O2270&gt;730,O2270&lt;1096),+'PL2'!$P$2+1,IF(AND(O2270&gt;1095,O2270&lt;1461),+'PL2'!$Q$2+1,IF(AND(O2270&gt;1460,O2270&lt;1826),+'PL2'!$R$2+1,IF(AND(O2270&gt;1825,O2270&lt;2190),+'PL2'!$S$2+1,0))))))</f>
        <v>0</v>
      </c>
      <c r="N2270" s="70">
        <f t="shared" si="123"/>
        <v>-1</v>
      </c>
      <c r="O2270" s="19" t="str">
        <f>IF(A2270&gt;'PL2'!$C$2+553,IF(A2270='PL2'!$C$2+554,1,O2269+1), "")</f>
        <v/>
      </c>
    </row>
    <row r="2271" spans="1:15" x14ac:dyDescent="0.55000000000000004">
      <c r="A2271">
        <v>2269</v>
      </c>
      <c r="B2271" s="2">
        <v>42091</v>
      </c>
      <c r="C2271">
        <v>8.3999996185302734</v>
      </c>
      <c r="D2271">
        <v>399443</v>
      </c>
      <c r="E2271">
        <v>3712.590087890625</v>
      </c>
      <c r="F2271" s="20">
        <f t="shared" si="124"/>
        <v>7.8073105103958568E-2</v>
      </c>
      <c r="G2271">
        <v>252.25199890136719</v>
      </c>
      <c r="H2271">
        <v>19.694099426269531</v>
      </c>
      <c r="I2271" s="19">
        <f t="shared" si="125"/>
        <v>936508.27077181265</v>
      </c>
      <c r="K2271" s="70">
        <f t="shared" si="122"/>
        <v>-1</v>
      </c>
      <c r="L2271" s="3">
        <f>IF(AND(O2271&gt;0,O2271&lt;366),+'PL2'!$N$3+1,IF(AND(O2271&gt;365,O2271&lt;731),+'PL2'!$O$3+1,IF(AND(O2271&gt;730,O2271&lt;1096),+'PL2'!$P$3+1,IF(AND(O2271&gt;1095,O2271&lt;1461),+'PL2'!$Q$3+1,IF(AND(O2271&gt;1460,O2271&lt;3000),+'PL2'!$R$3+1,0)))))</f>
        <v>0</v>
      </c>
      <c r="M2271" s="3">
        <f>IF(AND(O2271&gt;0,O2271&lt;366),+'PL2'!$N$2+1,IF(AND(O2271&gt;365,O2271&lt;731),+'PL2'!$O$2+1,IF(AND(O2271&gt;730,O2271&lt;1096),+'PL2'!$P$2+1,IF(AND(O2271&gt;1095,O2271&lt;1461),+'PL2'!$Q$2+1,IF(AND(O2271&gt;1460,O2271&lt;1826),+'PL2'!$R$2+1,IF(AND(O2271&gt;1825,O2271&lt;2190),+'PL2'!$S$2+1,0))))))</f>
        <v>0</v>
      </c>
      <c r="N2271" s="70">
        <f t="shared" si="123"/>
        <v>-1</v>
      </c>
      <c r="O2271" s="19" t="str">
        <f>IF(A2271&gt;'PL2'!$C$2+553,IF(A2271='PL2'!$C$2+554,1,O2270+1), "")</f>
        <v/>
      </c>
    </row>
    <row r="2272" spans="1:15" x14ac:dyDescent="0.55000000000000004">
      <c r="A2272">
        <v>2270</v>
      </c>
      <c r="B2272" s="2">
        <v>42092</v>
      </c>
      <c r="C2272">
        <v>8.5</v>
      </c>
      <c r="D2272">
        <v>350674</v>
      </c>
      <c r="E2272">
        <v>3837.760009765625</v>
      </c>
      <c r="F2272" s="20">
        <f t="shared" si="124"/>
        <v>9.3023606206926707E-2</v>
      </c>
      <c r="G2272">
        <v>242.01600646972659</v>
      </c>
      <c r="H2272">
        <v>22.513200759887699</v>
      </c>
      <c r="I2272" s="19">
        <f t="shared" si="125"/>
        <v>928799.35135269549</v>
      </c>
      <c r="K2272" s="70">
        <f t="shared" si="122"/>
        <v>-1</v>
      </c>
      <c r="L2272" s="3">
        <f>IF(AND(O2272&gt;0,O2272&lt;366),+'PL2'!$N$3+1,IF(AND(O2272&gt;365,O2272&lt;731),+'PL2'!$O$3+1,IF(AND(O2272&gt;730,O2272&lt;1096),+'PL2'!$P$3+1,IF(AND(O2272&gt;1095,O2272&lt;1461),+'PL2'!$Q$3+1,IF(AND(O2272&gt;1460,O2272&lt;3000),+'PL2'!$R$3+1,0)))))</f>
        <v>0</v>
      </c>
      <c r="M2272" s="3">
        <f>IF(AND(O2272&gt;0,O2272&lt;366),+'PL2'!$N$2+1,IF(AND(O2272&gt;365,O2272&lt;731),+'PL2'!$O$2+1,IF(AND(O2272&gt;730,O2272&lt;1096),+'PL2'!$P$2+1,IF(AND(O2272&gt;1095,O2272&lt;1461),+'PL2'!$Q$2+1,IF(AND(O2272&gt;1460,O2272&lt;1826),+'PL2'!$R$2+1,IF(AND(O2272&gt;1825,O2272&lt;2190),+'PL2'!$S$2+1,0))))))</f>
        <v>0</v>
      </c>
      <c r="N2272" s="70">
        <f t="shared" si="123"/>
        <v>-1</v>
      </c>
      <c r="O2272" s="19" t="str">
        <f>IF(A2272&gt;'PL2'!$C$2+553,IF(A2272='PL2'!$C$2+554,1,O2271+1), "")</f>
        <v/>
      </c>
    </row>
    <row r="2273" spans="1:15" x14ac:dyDescent="0.55000000000000004">
      <c r="A2273">
        <v>2271</v>
      </c>
      <c r="B2273" s="2">
        <v>42093</v>
      </c>
      <c r="C2273">
        <v>8.6000003814697266</v>
      </c>
      <c r="D2273">
        <v>350674</v>
      </c>
      <c r="E2273">
        <v>3565.4599609375</v>
      </c>
      <c r="F2273" s="20">
        <f t="shared" si="124"/>
        <v>8.7440064060003125E-2</v>
      </c>
      <c r="G2273">
        <v>246.85200500488281</v>
      </c>
      <c r="H2273">
        <v>21.58480072021484</v>
      </c>
      <c r="I2273" s="19">
        <f t="shared" si="125"/>
        <v>880140.94012205303</v>
      </c>
      <c r="K2273" s="70">
        <f t="shared" si="122"/>
        <v>-1</v>
      </c>
      <c r="L2273" s="3">
        <f>IF(AND(O2273&gt;0,O2273&lt;366),+'PL2'!$N$3+1,IF(AND(O2273&gt;365,O2273&lt;731),+'PL2'!$O$3+1,IF(AND(O2273&gt;730,O2273&lt;1096),+'PL2'!$P$3+1,IF(AND(O2273&gt;1095,O2273&lt;1461),+'PL2'!$Q$3+1,IF(AND(O2273&gt;1460,O2273&lt;3000),+'PL2'!$R$3+1,0)))))</f>
        <v>0</v>
      </c>
      <c r="M2273" s="3">
        <f>IF(AND(O2273&gt;0,O2273&lt;366),+'PL2'!$N$2+1,IF(AND(O2273&gt;365,O2273&lt;731),+'PL2'!$O$2+1,IF(AND(O2273&gt;730,O2273&lt;1096),+'PL2'!$P$2+1,IF(AND(O2273&gt;1095,O2273&lt;1461),+'PL2'!$Q$2+1,IF(AND(O2273&gt;1460,O2273&lt;1826),+'PL2'!$R$2+1,IF(AND(O2273&gt;1825,O2273&lt;2190),+'PL2'!$S$2+1,0))))))</f>
        <v>0</v>
      </c>
      <c r="N2273" s="70">
        <f t="shared" si="123"/>
        <v>-1</v>
      </c>
      <c r="O2273" s="19" t="str">
        <f>IF(A2273&gt;'PL2'!$C$2+553,IF(A2273='PL2'!$C$2+554,1,O2272+1), "")</f>
        <v/>
      </c>
    </row>
    <row r="2274" spans="1:15" x14ac:dyDescent="0.55000000000000004">
      <c r="A2274">
        <v>2272</v>
      </c>
      <c r="B2274" s="2">
        <v>42094</v>
      </c>
      <c r="C2274">
        <v>8.6999998092651367</v>
      </c>
      <c r="D2274">
        <v>346029</v>
      </c>
      <c r="E2274">
        <v>3766.300048828125</v>
      </c>
      <c r="F2274" s="20">
        <f t="shared" si="124"/>
        <v>9.4693825391628919E-2</v>
      </c>
      <c r="G2274">
        <v>243.3890075683594</v>
      </c>
      <c r="H2274">
        <v>23.04739952087402</v>
      </c>
      <c r="I2274" s="19">
        <f t="shared" si="125"/>
        <v>916676.03108894092</v>
      </c>
      <c r="K2274" s="70">
        <f t="shared" si="122"/>
        <v>-1</v>
      </c>
      <c r="L2274" s="3">
        <f>IF(AND(O2274&gt;0,O2274&lt;366),+'PL2'!$N$3+1,IF(AND(O2274&gt;365,O2274&lt;731),+'PL2'!$O$3+1,IF(AND(O2274&gt;730,O2274&lt;1096),+'PL2'!$P$3+1,IF(AND(O2274&gt;1095,O2274&lt;1461),+'PL2'!$Q$3+1,IF(AND(O2274&gt;1460,O2274&lt;3000),+'PL2'!$R$3+1,0)))))</f>
        <v>0</v>
      </c>
      <c r="M2274" s="3">
        <f>IF(AND(O2274&gt;0,O2274&lt;366),+'PL2'!$N$2+1,IF(AND(O2274&gt;365,O2274&lt;731),+'PL2'!$O$2+1,IF(AND(O2274&gt;730,O2274&lt;1096),+'PL2'!$P$2+1,IF(AND(O2274&gt;1095,O2274&lt;1461),+'PL2'!$Q$2+1,IF(AND(O2274&gt;1460,O2274&lt;1826),+'PL2'!$R$2+1,IF(AND(O2274&gt;1825,O2274&lt;2190),+'PL2'!$S$2+1,0))))))</f>
        <v>0</v>
      </c>
      <c r="N2274" s="70">
        <f t="shared" si="123"/>
        <v>-1</v>
      </c>
      <c r="O2274" s="19" t="str">
        <f>IF(A2274&gt;'PL2'!$C$2+553,IF(A2274='PL2'!$C$2+554,1,O2273+1), "")</f>
        <v/>
      </c>
    </row>
    <row r="2275" spans="1:15" x14ac:dyDescent="0.55000000000000004">
      <c r="A2275">
        <v>2273</v>
      </c>
      <c r="B2275" s="2">
        <v>42095</v>
      </c>
      <c r="C2275">
        <v>8.8000001907348633</v>
      </c>
      <c r="D2275">
        <v>346029</v>
      </c>
      <c r="E2275">
        <v>3316.840087890625</v>
      </c>
      <c r="F2275" s="20">
        <f t="shared" si="124"/>
        <v>8.4351870525518208E-2</v>
      </c>
      <c r="G2275">
        <v>246.55499267578119</v>
      </c>
      <c r="H2275">
        <v>20.79739952087402</v>
      </c>
      <c r="I2275" s="19">
        <f t="shared" si="125"/>
        <v>817783.48357661045</v>
      </c>
      <c r="K2275" s="70">
        <f t="shared" si="122"/>
        <v>-1</v>
      </c>
      <c r="L2275" s="3">
        <f>IF(AND(O2275&gt;0,O2275&lt;366),+'PL2'!$N$3+1,IF(AND(O2275&gt;365,O2275&lt;731),+'PL2'!$O$3+1,IF(AND(O2275&gt;730,O2275&lt;1096),+'PL2'!$P$3+1,IF(AND(O2275&gt;1095,O2275&lt;1461),+'PL2'!$Q$3+1,IF(AND(O2275&gt;1460,O2275&lt;3000),+'PL2'!$R$3+1,0)))))</f>
        <v>0</v>
      </c>
      <c r="M2275" s="3">
        <f>IF(AND(O2275&gt;0,O2275&lt;366),+'PL2'!$N$2+1,IF(AND(O2275&gt;365,O2275&lt;731),+'PL2'!$O$2+1,IF(AND(O2275&gt;730,O2275&lt;1096),+'PL2'!$P$2+1,IF(AND(O2275&gt;1095,O2275&lt;1461),+'PL2'!$Q$2+1,IF(AND(O2275&gt;1460,O2275&lt;1826),+'PL2'!$R$2+1,IF(AND(O2275&gt;1825,O2275&lt;2190),+'PL2'!$S$2+1,0))))))</f>
        <v>0</v>
      </c>
      <c r="N2275" s="70">
        <f t="shared" si="123"/>
        <v>-1</v>
      </c>
      <c r="O2275" s="19" t="str">
        <f>IF(A2275&gt;'PL2'!$C$2+553,IF(A2275='PL2'!$C$2+554,1,O2274+1), "")</f>
        <v/>
      </c>
    </row>
    <row r="2276" spans="1:15" x14ac:dyDescent="0.55000000000000004">
      <c r="A2276">
        <v>2274</v>
      </c>
      <c r="B2276" s="2">
        <v>42096</v>
      </c>
      <c r="C2276">
        <v>8.8999996185302734</v>
      </c>
      <c r="D2276">
        <v>341384</v>
      </c>
      <c r="E2276">
        <v>4165.68994140625</v>
      </c>
      <c r="F2276" s="20">
        <f t="shared" si="124"/>
        <v>0.10860098566257066</v>
      </c>
      <c r="G2276">
        <v>252.25700378417969</v>
      </c>
      <c r="H2276">
        <v>27.39539909362793</v>
      </c>
      <c r="I2276" s="19">
        <f t="shared" si="125"/>
        <v>1050824.4633130357</v>
      </c>
      <c r="K2276" s="70">
        <f t="shared" si="122"/>
        <v>-1</v>
      </c>
      <c r="L2276" s="3">
        <f>IF(AND(O2276&gt;0,O2276&lt;366),+'PL2'!$N$3+1,IF(AND(O2276&gt;365,O2276&lt;731),+'PL2'!$O$3+1,IF(AND(O2276&gt;730,O2276&lt;1096),+'PL2'!$P$3+1,IF(AND(O2276&gt;1095,O2276&lt;1461),+'PL2'!$Q$3+1,IF(AND(O2276&gt;1460,O2276&lt;3000),+'PL2'!$R$3+1,0)))))</f>
        <v>0</v>
      </c>
      <c r="M2276" s="3">
        <f>IF(AND(O2276&gt;0,O2276&lt;366),+'PL2'!$N$2+1,IF(AND(O2276&gt;365,O2276&lt;731),+'PL2'!$O$2+1,IF(AND(O2276&gt;730,O2276&lt;1096),+'PL2'!$P$2+1,IF(AND(O2276&gt;1095,O2276&lt;1461),+'PL2'!$Q$2+1,IF(AND(O2276&gt;1460,O2276&lt;1826),+'PL2'!$R$2+1,IF(AND(O2276&gt;1825,O2276&lt;2190),+'PL2'!$S$2+1,0))))))</f>
        <v>0</v>
      </c>
      <c r="N2276" s="70">
        <f t="shared" si="123"/>
        <v>-1</v>
      </c>
      <c r="O2276" s="19" t="str">
        <f>IF(A2276&gt;'PL2'!$C$2+553,IF(A2276='PL2'!$C$2+554,1,O2275+1), "")</f>
        <v/>
      </c>
    </row>
    <row r="2277" spans="1:15" x14ac:dyDescent="0.55000000000000004">
      <c r="A2277">
        <v>2275</v>
      </c>
      <c r="B2277" s="2">
        <v>42097</v>
      </c>
      <c r="C2277">
        <v>9</v>
      </c>
      <c r="D2277">
        <v>341384</v>
      </c>
      <c r="E2277">
        <v>3664.93994140625</v>
      </c>
      <c r="F2277" s="20">
        <f t="shared" si="124"/>
        <v>9.6619816607269968E-2</v>
      </c>
      <c r="G2277">
        <v>253.54400634765619</v>
      </c>
      <c r="H2277">
        <v>24.49740028381348</v>
      </c>
      <c r="I2277" s="19">
        <f t="shared" si="125"/>
        <v>929223.55576768494</v>
      </c>
      <c r="K2277" s="70">
        <f t="shared" si="122"/>
        <v>-1</v>
      </c>
      <c r="L2277" s="3">
        <f>IF(AND(O2277&gt;0,O2277&lt;366),+'PL2'!$N$3+1,IF(AND(O2277&gt;365,O2277&lt;731),+'PL2'!$O$3+1,IF(AND(O2277&gt;730,O2277&lt;1096),+'PL2'!$P$3+1,IF(AND(O2277&gt;1095,O2277&lt;1461),+'PL2'!$Q$3+1,IF(AND(O2277&gt;1460,O2277&lt;3000),+'PL2'!$R$3+1,0)))))</f>
        <v>0</v>
      </c>
      <c r="M2277" s="3">
        <f>IF(AND(O2277&gt;0,O2277&lt;366),+'PL2'!$N$2+1,IF(AND(O2277&gt;365,O2277&lt;731),+'PL2'!$O$2+1,IF(AND(O2277&gt;730,O2277&lt;1096),+'PL2'!$P$2+1,IF(AND(O2277&gt;1095,O2277&lt;1461),+'PL2'!$Q$2+1,IF(AND(O2277&gt;1460,O2277&lt;1826),+'PL2'!$R$2+1,IF(AND(O2277&gt;1825,O2277&lt;2190),+'PL2'!$S$2+1,0))))))</f>
        <v>0</v>
      </c>
      <c r="N2277" s="70">
        <f t="shared" si="123"/>
        <v>-1</v>
      </c>
      <c r="O2277" s="19" t="str">
        <f>IF(A2277&gt;'PL2'!$C$2+553,IF(A2277='PL2'!$C$2+554,1,O2276+1), "")</f>
        <v/>
      </c>
    </row>
    <row r="2278" spans="1:15" x14ac:dyDescent="0.55000000000000004">
      <c r="A2278">
        <v>2276</v>
      </c>
      <c r="B2278" s="2">
        <v>42098</v>
      </c>
      <c r="C2278">
        <v>9.0100002288818359</v>
      </c>
      <c r="D2278">
        <v>357641</v>
      </c>
      <c r="E2278">
        <v>3838.75</v>
      </c>
      <c r="F2278" s="20">
        <f t="shared" si="124"/>
        <v>9.6709097610788886E-2</v>
      </c>
      <c r="G2278">
        <v>253.1210021972656</v>
      </c>
      <c r="H2278">
        <v>24.479099273681641</v>
      </c>
      <c r="I2278" s="19">
        <f t="shared" si="125"/>
        <v>971668.2471847533</v>
      </c>
      <c r="K2278" s="70">
        <f t="shared" si="122"/>
        <v>-1</v>
      </c>
      <c r="L2278" s="3">
        <f>IF(AND(O2278&gt;0,O2278&lt;366),+'PL2'!$N$3+1,IF(AND(O2278&gt;365,O2278&lt;731),+'PL2'!$O$3+1,IF(AND(O2278&gt;730,O2278&lt;1096),+'PL2'!$P$3+1,IF(AND(O2278&gt;1095,O2278&lt;1461),+'PL2'!$Q$3+1,IF(AND(O2278&gt;1460,O2278&lt;3000),+'PL2'!$R$3+1,0)))))</f>
        <v>0</v>
      </c>
      <c r="M2278" s="3">
        <f>IF(AND(O2278&gt;0,O2278&lt;366),+'PL2'!$N$2+1,IF(AND(O2278&gt;365,O2278&lt;731),+'PL2'!$O$2+1,IF(AND(O2278&gt;730,O2278&lt;1096),+'PL2'!$P$2+1,IF(AND(O2278&gt;1095,O2278&lt;1461),+'PL2'!$Q$2+1,IF(AND(O2278&gt;1460,O2278&lt;1826),+'PL2'!$R$2+1,IF(AND(O2278&gt;1825,O2278&lt;2190),+'PL2'!$S$2+1,0))))))</f>
        <v>0</v>
      </c>
      <c r="N2278" s="70">
        <f t="shared" si="123"/>
        <v>-1</v>
      </c>
      <c r="O2278" s="19" t="str">
        <f>IF(A2278&gt;'PL2'!$C$2+553,IF(A2278='PL2'!$C$2+554,1,O2277+1), "")</f>
        <v/>
      </c>
    </row>
    <row r="2279" spans="1:15" x14ac:dyDescent="0.55000000000000004">
      <c r="A2279">
        <v>2277</v>
      </c>
      <c r="B2279" s="2">
        <v>42099</v>
      </c>
      <c r="C2279">
        <v>9.0200004577636719</v>
      </c>
      <c r="D2279">
        <v>357641</v>
      </c>
      <c r="E2279">
        <v>3714.840087890625</v>
      </c>
      <c r="F2279" s="20">
        <f t="shared" si="124"/>
        <v>9.3691325360605399E-2</v>
      </c>
      <c r="G2279">
        <v>259.94500732421881</v>
      </c>
      <c r="H2279">
        <v>24.35460090637207</v>
      </c>
      <c r="I2279" s="19">
        <f t="shared" si="125"/>
        <v>965654.13385503017</v>
      </c>
      <c r="K2279" s="70">
        <f t="shared" si="122"/>
        <v>-1</v>
      </c>
      <c r="L2279" s="3">
        <f>IF(AND(O2279&gt;0,O2279&lt;366),+'PL2'!$N$3+1,IF(AND(O2279&gt;365,O2279&lt;731),+'PL2'!$O$3+1,IF(AND(O2279&gt;730,O2279&lt;1096),+'PL2'!$P$3+1,IF(AND(O2279&gt;1095,O2279&lt;1461),+'PL2'!$Q$3+1,IF(AND(O2279&gt;1460,O2279&lt;3000),+'PL2'!$R$3+1,0)))))</f>
        <v>0</v>
      </c>
      <c r="M2279" s="3">
        <f>IF(AND(O2279&gt;0,O2279&lt;366),+'PL2'!$N$2+1,IF(AND(O2279&gt;365,O2279&lt;731),+'PL2'!$O$2+1,IF(AND(O2279&gt;730,O2279&lt;1096),+'PL2'!$P$2+1,IF(AND(O2279&gt;1095,O2279&lt;1461),+'PL2'!$Q$2+1,IF(AND(O2279&gt;1460,O2279&lt;1826),+'PL2'!$R$2+1,IF(AND(O2279&gt;1825,O2279&lt;2190),+'PL2'!$S$2+1,0))))))</f>
        <v>0</v>
      </c>
      <c r="N2279" s="70">
        <f t="shared" si="123"/>
        <v>-1</v>
      </c>
      <c r="O2279" s="19" t="str">
        <f>IF(A2279&gt;'PL2'!$C$2+553,IF(A2279='PL2'!$C$2+554,1,O2278+1), "")</f>
        <v/>
      </c>
    </row>
    <row r="2280" spans="1:15" x14ac:dyDescent="0.55000000000000004">
      <c r="A2280">
        <v>2278</v>
      </c>
      <c r="B2280" s="2">
        <v>42100</v>
      </c>
      <c r="C2280">
        <v>9.0299997329711914</v>
      </c>
      <c r="D2280">
        <v>317081</v>
      </c>
      <c r="E2280">
        <v>3166.090087890625</v>
      </c>
      <c r="F2280" s="20">
        <f t="shared" si="124"/>
        <v>9.0165581186558263E-2</v>
      </c>
      <c r="G2280">
        <v>254.51899719238281</v>
      </c>
      <c r="H2280">
        <v>22.94890022277832</v>
      </c>
      <c r="I2280" s="19">
        <f t="shared" si="125"/>
        <v>805830.07419066504</v>
      </c>
      <c r="K2280" s="70">
        <f t="shared" si="122"/>
        <v>-1</v>
      </c>
      <c r="L2280" s="3">
        <f>IF(AND(O2280&gt;0,O2280&lt;366),+'PL2'!$N$3+1,IF(AND(O2280&gt;365,O2280&lt;731),+'PL2'!$O$3+1,IF(AND(O2280&gt;730,O2280&lt;1096),+'PL2'!$P$3+1,IF(AND(O2280&gt;1095,O2280&lt;1461),+'PL2'!$Q$3+1,IF(AND(O2280&gt;1460,O2280&lt;3000),+'PL2'!$R$3+1,0)))))</f>
        <v>0</v>
      </c>
      <c r="M2280" s="3">
        <f>IF(AND(O2280&gt;0,O2280&lt;366),+'PL2'!$N$2+1,IF(AND(O2280&gt;365,O2280&lt;731),+'PL2'!$O$2+1,IF(AND(O2280&gt;730,O2280&lt;1096),+'PL2'!$P$2+1,IF(AND(O2280&gt;1095,O2280&lt;1461),+'PL2'!$Q$2+1,IF(AND(O2280&gt;1460,O2280&lt;1826),+'PL2'!$R$2+1,IF(AND(O2280&gt;1825,O2280&lt;2190),+'PL2'!$S$2+1,0))))))</f>
        <v>0</v>
      </c>
      <c r="N2280" s="70">
        <f t="shared" si="123"/>
        <v>-1</v>
      </c>
      <c r="O2280" s="19" t="str">
        <f>IF(A2280&gt;'PL2'!$C$2+553,IF(A2280='PL2'!$C$2+554,1,O2279+1), "")</f>
        <v/>
      </c>
    </row>
    <row r="2281" spans="1:15" x14ac:dyDescent="0.55000000000000004">
      <c r="A2281">
        <v>2279</v>
      </c>
      <c r="B2281" s="2">
        <v>42101</v>
      </c>
      <c r="C2281">
        <v>9.0399999618530273</v>
      </c>
      <c r="D2281">
        <v>317081</v>
      </c>
      <c r="E2281">
        <v>3815.68994140625</v>
      </c>
      <c r="F2281" s="20">
        <f t="shared" si="124"/>
        <v>0.10878556874980046</v>
      </c>
      <c r="G2281">
        <v>252.79600524902341</v>
      </c>
      <c r="H2281">
        <v>27.500600814819339</v>
      </c>
      <c r="I2281" s="19">
        <f t="shared" si="125"/>
        <v>964591.17445638019</v>
      </c>
      <c r="K2281" s="70">
        <f t="shared" si="122"/>
        <v>-1</v>
      </c>
      <c r="L2281" s="3">
        <f>IF(AND(O2281&gt;0,O2281&lt;366),+'PL2'!$N$3+1,IF(AND(O2281&gt;365,O2281&lt;731),+'PL2'!$O$3+1,IF(AND(O2281&gt;730,O2281&lt;1096),+'PL2'!$P$3+1,IF(AND(O2281&gt;1095,O2281&lt;1461),+'PL2'!$Q$3+1,IF(AND(O2281&gt;1460,O2281&lt;3000),+'PL2'!$R$3+1,0)))))</f>
        <v>0</v>
      </c>
      <c r="M2281" s="3">
        <f>IF(AND(O2281&gt;0,O2281&lt;366),+'PL2'!$N$2+1,IF(AND(O2281&gt;365,O2281&lt;731),+'PL2'!$O$2+1,IF(AND(O2281&gt;730,O2281&lt;1096),+'PL2'!$P$2+1,IF(AND(O2281&gt;1095,O2281&lt;1461),+'PL2'!$Q$2+1,IF(AND(O2281&gt;1460,O2281&lt;1826),+'PL2'!$R$2+1,IF(AND(O2281&gt;1825,O2281&lt;2190),+'PL2'!$S$2+1,0))))))</f>
        <v>0</v>
      </c>
      <c r="N2281" s="70">
        <f t="shared" si="123"/>
        <v>-1</v>
      </c>
      <c r="O2281" s="19" t="str">
        <f>IF(A2281&gt;'PL2'!$C$2+553,IF(A2281='PL2'!$C$2+554,1,O2280+1), "")</f>
        <v/>
      </c>
    </row>
    <row r="2282" spans="1:15" x14ac:dyDescent="0.55000000000000004">
      <c r="A2282">
        <v>2280</v>
      </c>
      <c r="B2282" s="2">
        <v>42102</v>
      </c>
      <c r="C2282">
        <v>9.0500001907348633</v>
      </c>
      <c r="D2282">
        <v>292501</v>
      </c>
      <c r="E2282">
        <v>3141.14990234375</v>
      </c>
      <c r="F2282" s="20">
        <f t="shared" si="124"/>
        <v>9.7187384710950522E-2</v>
      </c>
      <c r="G2282">
        <v>244.36000061035159</v>
      </c>
      <c r="H2282">
        <v>23.748699188232418</v>
      </c>
      <c r="I2282" s="19">
        <f t="shared" si="125"/>
        <v>767571.39205392462</v>
      </c>
      <c r="K2282" s="70">
        <f t="shared" si="122"/>
        <v>-1</v>
      </c>
      <c r="L2282" s="3">
        <f>IF(AND(O2282&gt;0,O2282&lt;366),+'PL2'!$N$3+1,IF(AND(O2282&gt;365,O2282&lt;731),+'PL2'!$O$3+1,IF(AND(O2282&gt;730,O2282&lt;1096),+'PL2'!$P$3+1,IF(AND(O2282&gt;1095,O2282&lt;1461),+'PL2'!$Q$3+1,IF(AND(O2282&gt;1460,O2282&lt;3000),+'PL2'!$R$3+1,0)))))</f>
        <v>0</v>
      </c>
      <c r="M2282" s="3">
        <f>IF(AND(O2282&gt;0,O2282&lt;366),+'PL2'!$N$2+1,IF(AND(O2282&gt;365,O2282&lt;731),+'PL2'!$O$2+1,IF(AND(O2282&gt;730,O2282&lt;1096),+'PL2'!$P$2+1,IF(AND(O2282&gt;1095,O2282&lt;1461),+'PL2'!$Q$2+1,IF(AND(O2282&gt;1460,O2282&lt;1826),+'PL2'!$R$2+1,IF(AND(O2282&gt;1825,O2282&lt;2190),+'PL2'!$S$2+1,0))))))</f>
        <v>0</v>
      </c>
      <c r="N2282" s="70">
        <f t="shared" si="123"/>
        <v>-1</v>
      </c>
      <c r="O2282" s="19" t="str">
        <f>IF(A2282&gt;'PL2'!$C$2+553,IF(A2282='PL2'!$C$2+554,1,O2281+1), "")</f>
        <v/>
      </c>
    </row>
    <row r="2283" spans="1:15" x14ac:dyDescent="0.55000000000000004">
      <c r="A2283">
        <v>2281</v>
      </c>
      <c r="B2283" s="2">
        <v>42103</v>
      </c>
      <c r="C2283">
        <v>9.0600004196166992</v>
      </c>
      <c r="D2283">
        <v>292501</v>
      </c>
      <c r="E2283">
        <v>3343.8798828125</v>
      </c>
      <c r="F2283" s="20">
        <f t="shared" si="124"/>
        <v>0.10357418655467533</v>
      </c>
      <c r="G2283">
        <v>243.25999450683591</v>
      </c>
      <c r="H2283">
        <v>25.195499420166019</v>
      </c>
      <c r="I2283" s="19">
        <f t="shared" si="125"/>
        <v>813432.20192448783</v>
      </c>
      <c r="K2283" s="70">
        <f t="shared" si="122"/>
        <v>-1</v>
      </c>
      <c r="L2283" s="3">
        <f>IF(AND(O2283&gt;0,O2283&lt;366),+'PL2'!$N$3+1,IF(AND(O2283&gt;365,O2283&lt;731),+'PL2'!$O$3+1,IF(AND(O2283&gt;730,O2283&lt;1096),+'PL2'!$P$3+1,IF(AND(O2283&gt;1095,O2283&lt;1461),+'PL2'!$Q$3+1,IF(AND(O2283&gt;1460,O2283&lt;3000),+'PL2'!$R$3+1,0)))))</f>
        <v>0</v>
      </c>
      <c r="M2283" s="3">
        <f>IF(AND(O2283&gt;0,O2283&lt;366),+'PL2'!$N$2+1,IF(AND(O2283&gt;365,O2283&lt;731),+'PL2'!$O$2+1,IF(AND(O2283&gt;730,O2283&lt;1096),+'PL2'!$P$2+1,IF(AND(O2283&gt;1095,O2283&lt;1461),+'PL2'!$Q$2+1,IF(AND(O2283&gt;1460,O2283&lt;1826),+'PL2'!$R$2+1,IF(AND(O2283&gt;1825,O2283&lt;2190),+'PL2'!$S$2+1,0))))))</f>
        <v>0</v>
      </c>
      <c r="N2283" s="70">
        <f t="shared" si="123"/>
        <v>-1</v>
      </c>
      <c r="O2283" s="19" t="str">
        <f>IF(A2283&gt;'PL2'!$C$2+553,IF(A2283='PL2'!$C$2+554,1,O2282+1), "")</f>
        <v/>
      </c>
    </row>
    <row r="2284" spans="1:15" x14ac:dyDescent="0.55000000000000004">
      <c r="A2284">
        <v>2282</v>
      </c>
      <c r="B2284" s="2">
        <v>42104</v>
      </c>
      <c r="C2284">
        <v>9.0699996948242188</v>
      </c>
      <c r="D2284">
        <v>349035</v>
      </c>
      <c r="E2284">
        <v>3827.800048828125</v>
      </c>
      <c r="F2284" s="20">
        <f t="shared" si="124"/>
        <v>9.9468950892372468E-2</v>
      </c>
      <c r="G2284">
        <v>235.2200012207031</v>
      </c>
      <c r="H2284">
        <v>23.397100448608398</v>
      </c>
      <c r="I2284" s="19">
        <f t="shared" si="125"/>
        <v>900375.13215795893</v>
      </c>
      <c r="K2284" s="70">
        <f t="shared" si="122"/>
        <v>-1</v>
      </c>
      <c r="L2284" s="3">
        <f>IF(AND(O2284&gt;0,O2284&lt;366),+'PL2'!$N$3+1,IF(AND(O2284&gt;365,O2284&lt;731),+'PL2'!$O$3+1,IF(AND(O2284&gt;730,O2284&lt;1096),+'PL2'!$P$3+1,IF(AND(O2284&gt;1095,O2284&lt;1461),+'PL2'!$Q$3+1,IF(AND(O2284&gt;1460,O2284&lt;3000),+'PL2'!$R$3+1,0)))))</f>
        <v>0</v>
      </c>
      <c r="M2284" s="3">
        <f>IF(AND(O2284&gt;0,O2284&lt;366),+'PL2'!$N$2+1,IF(AND(O2284&gt;365,O2284&lt;731),+'PL2'!$O$2+1,IF(AND(O2284&gt;730,O2284&lt;1096),+'PL2'!$P$2+1,IF(AND(O2284&gt;1095,O2284&lt;1461),+'PL2'!$Q$2+1,IF(AND(O2284&gt;1460,O2284&lt;1826),+'PL2'!$R$2+1,IF(AND(O2284&gt;1825,O2284&lt;2190),+'PL2'!$S$2+1,0))))))</f>
        <v>0</v>
      </c>
      <c r="N2284" s="70">
        <f t="shared" si="123"/>
        <v>-1</v>
      </c>
      <c r="O2284" s="19" t="str">
        <f>IF(A2284&gt;'PL2'!$C$2+553,IF(A2284='PL2'!$C$2+554,1,O2283+1), "")</f>
        <v/>
      </c>
    </row>
    <row r="2285" spans="1:15" x14ac:dyDescent="0.55000000000000004">
      <c r="A2285">
        <v>2283</v>
      </c>
      <c r="B2285" s="2">
        <v>42105</v>
      </c>
      <c r="C2285">
        <v>9.0799999237060547</v>
      </c>
      <c r="D2285">
        <v>349035</v>
      </c>
      <c r="E2285">
        <v>3516.610107421875</v>
      </c>
      <c r="F2285" s="20">
        <f t="shared" si="124"/>
        <v>9.1483144977135708E-2</v>
      </c>
      <c r="G2285">
        <v>236.11700439453119</v>
      </c>
      <c r="H2285">
        <v>21.600700378417969</v>
      </c>
      <c r="I2285" s="19">
        <f t="shared" si="125"/>
        <v>830331.44418798364</v>
      </c>
      <c r="K2285" s="70">
        <f t="shared" ref="K2285:K2348" si="126">+L2285^(0.00273972602739726)-1</f>
        <v>-1</v>
      </c>
      <c r="L2285" s="3">
        <f>IF(AND(O2285&gt;0,O2285&lt;366),+'PL2'!$N$3+1,IF(AND(O2285&gt;365,O2285&lt;731),+'PL2'!$O$3+1,IF(AND(O2285&gt;730,O2285&lt;1096),+'PL2'!$P$3+1,IF(AND(O2285&gt;1095,O2285&lt;1461),+'PL2'!$Q$3+1,IF(AND(O2285&gt;1460,O2285&lt;3000),+'PL2'!$R$3+1,0)))))</f>
        <v>0</v>
      </c>
      <c r="M2285" s="3">
        <f>IF(AND(O2285&gt;0,O2285&lt;366),+'PL2'!$N$2+1,IF(AND(O2285&gt;365,O2285&lt;731),+'PL2'!$O$2+1,IF(AND(O2285&gt;730,O2285&lt;1096),+'PL2'!$P$2+1,IF(AND(O2285&gt;1095,O2285&lt;1461),+'PL2'!$Q$2+1,IF(AND(O2285&gt;1460,O2285&lt;1826),+'PL2'!$R$2+1,IF(AND(O2285&gt;1825,O2285&lt;2190),+'PL2'!$S$2+1,0))))))</f>
        <v>0</v>
      </c>
      <c r="N2285" s="70">
        <f t="shared" ref="N2285:N2348" si="127">+M2285^(0.00273972602739726)-1</f>
        <v>-1</v>
      </c>
      <c r="O2285" s="19" t="str">
        <f>IF(A2285&gt;'PL2'!$C$2+553,IF(A2285='PL2'!$C$2+554,1,O2284+1), "")</f>
        <v/>
      </c>
    </row>
    <row r="2286" spans="1:15" x14ac:dyDescent="0.55000000000000004">
      <c r="A2286">
        <v>2284</v>
      </c>
      <c r="B2286" s="2">
        <v>42106</v>
      </c>
      <c r="C2286">
        <v>9.0900001525878906</v>
      </c>
      <c r="D2286">
        <v>334287</v>
      </c>
      <c r="E2286">
        <v>3214.10009765625</v>
      </c>
      <c r="F2286" s="20">
        <f t="shared" si="124"/>
        <v>8.7398464128512529E-2</v>
      </c>
      <c r="G2286">
        <v>235.63499450683591</v>
      </c>
      <c r="H2286">
        <v>20.594100952148441</v>
      </c>
      <c r="I2286" s="19">
        <f t="shared" si="125"/>
        <v>757354.4588556512</v>
      </c>
      <c r="K2286" s="70">
        <f t="shared" si="126"/>
        <v>-1</v>
      </c>
      <c r="L2286" s="3">
        <f>IF(AND(O2286&gt;0,O2286&lt;366),+'PL2'!$N$3+1,IF(AND(O2286&gt;365,O2286&lt;731),+'PL2'!$O$3+1,IF(AND(O2286&gt;730,O2286&lt;1096),+'PL2'!$P$3+1,IF(AND(O2286&gt;1095,O2286&lt;1461),+'PL2'!$Q$3+1,IF(AND(O2286&gt;1460,O2286&lt;3000),+'PL2'!$R$3+1,0)))))</f>
        <v>0</v>
      </c>
      <c r="M2286" s="3">
        <f>IF(AND(O2286&gt;0,O2286&lt;366),+'PL2'!$N$2+1,IF(AND(O2286&gt;365,O2286&lt;731),+'PL2'!$O$2+1,IF(AND(O2286&gt;730,O2286&lt;1096),+'PL2'!$P$2+1,IF(AND(O2286&gt;1095,O2286&lt;1461),+'PL2'!$Q$2+1,IF(AND(O2286&gt;1460,O2286&lt;1826),+'PL2'!$R$2+1,IF(AND(O2286&gt;1825,O2286&lt;2190),+'PL2'!$S$2+1,0))))))</f>
        <v>0</v>
      </c>
      <c r="N2286" s="70">
        <f t="shared" si="127"/>
        <v>-1</v>
      </c>
      <c r="O2286" s="19" t="str">
        <f>IF(A2286&gt;'PL2'!$C$2+553,IF(A2286='PL2'!$C$2+554,1,O2285+1), "")</f>
        <v/>
      </c>
    </row>
    <row r="2287" spans="1:15" x14ac:dyDescent="0.55000000000000004">
      <c r="A2287">
        <v>2285</v>
      </c>
      <c r="B2287" s="2">
        <v>42107</v>
      </c>
      <c r="C2287">
        <v>9.1000003814697266</v>
      </c>
      <c r="D2287">
        <v>334287</v>
      </c>
      <c r="E2287">
        <v>3917.280029296875</v>
      </c>
      <c r="F2287" s="20">
        <f t="shared" si="124"/>
        <v>0.10663666179338505</v>
      </c>
      <c r="G2287">
        <v>223.406005859375</v>
      </c>
      <c r="H2287">
        <v>23.823299407958981</v>
      </c>
      <c r="I2287" s="19">
        <f t="shared" si="125"/>
        <v>875143.88517791033</v>
      </c>
      <c r="K2287" s="70">
        <f t="shared" si="126"/>
        <v>-1</v>
      </c>
      <c r="L2287" s="3">
        <f>IF(AND(O2287&gt;0,O2287&lt;366),+'PL2'!$N$3+1,IF(AND(O2287&gt;365,O2287&lt;731),+'PL2'!$O$3+1,IF(AND(O2287&gt;730,O2287&lt;1096),+'PL2'!$P$3+1,IF(AND(O2287&gt;1095,O2287&lt;1461),+'PL2'!$Q$3+1,IF(AND(O2287&gt;1460,O2287&lt;3000),+'PL2'!$R$3+1,0)))))</f>
        <v>0</v>
      </c>
      <c r="M2287" s="3">
        <f>IF(AND(O2287&gt;0,O2287&lt;366),+'PL2'!$N$2+1,IF(AND(O2287&gt;365,O2287&lt;731),+'PL2'!$O$2+1,IF(AND(O2287&gt;730,O2287&lt;1096),+'PL2'!$P$2+1,IF(AND(O2287&gt;1095,O2287&lt;1461),+'PL2'!$Q$2+1,IF(AND(O2287&gt;1460,O2287&lt;1826),+'PL2'!$R$2+1,IF(AND(O2287&gt;1825,O2287&lt;2190),+'PL2'!$S$2+1,0))))))</f>
        <v>0</v>
      </c>
      <c r="N2287" s="70">
        <f t="shared" si="127"/>
        <v>-1</v>
      </c>
      <c r="O2287" s="19" t="str">
        <f>IF(A2287&gt;'PL2'!$C$2+553,IF(A2287='PL2'!$C$2+554,1,O2286+1), "")</f>
        <v/>
      </c>
    </row>
    <row r="2288" spans="1:15" x14ac:dyDescent="0.55000000000000004">
      <c r="A2288">
        <v>2286</v>
      </c>
      <c r="B2288" s="2">
        <v>42108</v>
      </c>
      <c r="C2288">
        <v>9.1099996566772461</v>
      </c>
      <c r="D2288">
        <v>388363</v>
      </c>
      <c r="E2288">
        <v>3741.02001953125</v>
      </c>
      <c r="F2288" s="20">
        <f t="shared" si="124"/>
        <v>8.7754732282818895E-2</v>
      </c>
      <c r="G2288">
        <v>218.27400207519531</v>
      </c>
      <c r="H2288">
        <v>19.154600143432621</v>
      </c>
      <c r="I2288" s="19">
        <f t="shared" si="125"/>
        <v>816567.41150651127</v>
      </c>
      <c r="K2288" s="70">
        <f t="shared" si="126"/>
        <v>-1</v>
      </c>
      <c r="L2288" s="3">
        <f>IF(AND(O2288&gt;0,O2288&lt;366),+'PL2'!$N$3+1,IF(AND(O2288&gt;365,O2288&lt;731),+'PL2'!$O$3+1,IF(AND(O2288&gt;730,O2288&lt;1096),+'PL2'!$P$3+1,IF(AND(O2288&gt;1095,O2288&lt;1461),+'PL2'!$Q$3+1,IF(AND(O2288&gt;1460,O2288&lt;3000),+'PL2'!$R$3+1,0)))))</f>
        <v>0</v>
      </c>
      <c r="M2288" s="3">
        <f>IF(AND(O2288&gt;0,O2288&lt;366),+'PL2'!$N$2+1,IF(AND(O2288&gt;365,O2288&lt;731),+'PL2'!$O$2+1,IF(AND(O2288&gt;730,O2288&lt;1096),+'PL2'!$P$2+1,IF(AND(O2288&gt;1095,O2288&lt;1461),+'PL2'!$Q$2+1,IF(AND(O2288&gt;1460,O2288&lt;1826),+'PL2'!$R$2+1,IF(AND(O2288&gt;1825,O2288&lt;2190),+'PL2'!$S$2+1,0))))))</f>
        <v>0</v>
      </c>
      <c r="N2288" s="70">
        <f t="shared" si="127"/>
        <v>-1</v>
      </c>
      <c r="O2288" s="19" t="str">
        <f>IF(A2288&gt;'PL2'!$C$2+553,IF(A2288='PL2'!$C$2+554,1,O2287+1), "")</f>
        <v/>
      </c>
    </row>
    <row r="2289" spans="1:15" x14ac:dyDescent="0.55000000000000004">
      <c r="A2289">
        <v>2287</v>
      </c>
      <c r="B2289" s="2">
        <v>42109</v>
      </c>
      <c r="C2289">
        <v>9.119999885559082</v>
      </c>
      <c r="D2289">
        <v>388363</v>
      </c>
      <c r="E2289">
        <v>3065.47998046875</v>
      </c>
      <c r="F2289" s="20">
        <f t="shared" si="124"/>
        <v>7.198723120137257E-2</v>
      </c>
      <c r="G2289">
        <v>223.56599426269531</v>
      </c>
      <c r="H2289">
        <v>16.093900680541989</v>
      </c>
      <c r="I2289" s="19">
        <f t="shared" si="125"/>
        <v>685337.0797258839</v>
      </c>
      <c r="K2289" s="70">
        <f t="shared" si="126"/>
        <v>-1</v>
      </c>
      <c r="L2289" s="3">
        <f>IF(AND(O2289&gt;0,O2289&lt;366),+'PL2'!$N$3+1,IF(AND(O2289&gt;365,O2289&lt;731),+'PL2'!$O$3+1,IF(AND(O2289&gt;730,O2289&lt;1096),+'PL2'!$P$3+1,IF(AND(O2289&gt;1095,O2289&lt;1461),+'PL2'!$Q$3+1,IF(AND(O2289&gt;1460,O2289&lt;3000),+'PL2'!$R$3+1,0)))))</f>
        <v>0</v>
      </c>
      <c r="M2289" s="3">
        <f>IF(AND(O2289&gt;0,O2289&lt;366),+'PL2'!$N$2+1,IF(AND(O2289&gt;365,O2289&lt;731),+'PL2'!$O$2+1,IF(AND(O2289&gt;730,O2289&lt;1096),+'PL2'!$P$2+1,IF(AND(O2289&gt;1095,O2289&lt;1461),+'PL2'!$Q$2+1,IF(AND(O2289&gt;1460,O2289&lt;1826),+'PL2'!$R$2+1,IF(AND(O2289&gt;1825,O2289&lt;2190),+'PL2'!$S$2+1,0))))))</f>
        <v>0</v>
      </c>
      <c r="N2289" s="70">
        <f t="shared" si="127"/>
        <v>-1</v>
      </c>
      <c r="O2289" s="19" t="str">
        <f>IF(A2289&gt;'PL2'!$C$2+553,IF(A2289='PL2'!$C$2+554,1,O2288+1), "")</f>
        <v/>
      </c>
    </row>
    <row r="2290" spans="1:15" x14ac:dyDescent="0.55000000000000004">
      <c r="A2290">
        <v>2288</v>
      </c>
      <c r="B2290" s="2">
        <v>42110</v>
      </c>
      <c r="C2290">
        <v>9.130000114440918</v>
      </c>
      <c r="D2290">
        <v>339203</v>
      </c>
      <c r="E2290">
        <v>3464.030029296875</v>
      </c>
      <c r="F2290" s="20">
        <f t="shared" si="124"/>
        <v>9.3237956515441339E-2</v>
      </c>
      <c r="G2290">
        <v>228.10699462890619</v>
      </c>
      <c r="H2290">
        <v>21.2681999206543</v>
      </c>
      <c r="I2290" s="19">
        <f t="shared" si="125"/>
        <v>790169.47928719199</v>
      </c>
      <c r="K2290" s="70">
        <f t="shared" si="126"/>
        <v>-1</v>
      </c>
      <c r="L2290" s="3">
        <f>IF(AND(O2290&gt;0,O2290&lt;366),+'PL2'!$N$3+1,IF(AND(O2290&gt;365,O2290&lt;731),+'PL2'!$O$3+1,IF(AND(O2290&gt;730,O2290&lt;1096),+'PL2'!$P$3+1,IF(AND(O2290&gt;1095,O2290&lt;1461),+'PL2'!$Q$3+1,IF(AND(O2290&gt;1460,O2290&lt;3000),+'PL2'!$R$3+1,0)))))</f>
        <v>0</v>
      </c>
      <c r="M2290" s="3">
        <f>IF(AND(O2290&gt;0,O2290&lt;366),+'PL2'!$N$2+1,IF(AND(O2290&gt;365,O2290&lt;731),+'PL2'!$O$2+1,IF(AND(O2290&gt;730,O2290&lt;1096),+'PL2'!$P$2+1,IF(AND(O2290&gt;1095,O2290&lt;1461),+'PL2'!$Q$2+1,IF(AND(O2290&gt;1460,O2290&lt;1826),+'PL2'!$R$2+1,IF(AND(O2290&gt;1825,O2290&lt;2190),+'PL2'!$S$2+1,0))))))</f>
        <v>0</v>
      </c>
      <c r="N2290" s="70">
        <f t="shared" si="127"/>
        <v>-1</v>
      </c>
      <c r="O2290" s="19" t="str">
        <f>IF(A2290&gt;'PL2'!$C$2+553,IF(A2290='PL2'!$C$2+554,1,O2289+1), "")</f>
        <v/>
      </c>
    </row>
    <row r="2291" spans="1:15" x14ac:dyDescent="0.55000000000000004">
      <c r="A2291">
        <v>2289</v>
      </c>
      <c r="B2291" s="2">
        <v>42111</v>
      </c>
      <c r="C2291">
        <v>9.1400003433227539</v>
      </c>
      <c r="D2291">
        <v>339203</v>
      </c>
      <c r="E2291">
        <v>3164.669921875</v>
      </c>
      <c r="F2291" s="20">
        <f t="shared" si="124"/>
        <v>8.5273668488901028E-2</v>
      </c>
      <c r="G2291">
        <v>222.23199462890619</v>
      </c>
      <c r="H2291">
        <v>18.95050048828125</v>
      </c>
      <c r="I2291" s="19">
        <f t="shared" si="125"/>
        <v>703290.90908038593</v>
      </c>
      <c r="K2291" s="70">
        <f t="shared" si="126"/>
        <v>-1</v>
      </c>
      <c r="L2291" s="3">
        <f>IF(AND(O2291&gt;0,O2291&lt;366),+'PL2'!$N$3+1,IF(AND(O2291&gt;365,O2291&lt;731),+'PL2'!$O$3+1,IF(AND(O2291&gt;730,O2291&lt;1096),+'PL2'!$P$3+1,IF(AND(O2291&gt;1095,O2291&lt;1461),+'PL2'!$Q$3+1,IF(AND(O2291&gt;1460,O2291&lt;3000),+'PL2'!$R$3+1,0)))))</f>
        <v>0</v>
      </c>
      <c r="M2291" s="3">
        <f>IF(AND(O2291&gt;0,O2291&lt;366),+'PL2'!$N$2+1,IF(AND(O2291&gt;365,O2291&lt;731),+'PL2'!$O$2+1,IF(AND(O2291&gt;730,O2291&lt;1096),+'PL2'!$P$2+1,IF(AND(O2291&gt;1095,O2291&lt;1461),+'PL2'!$Q$2+1,IF(AND(O2291&gt;1460,O2291&lt;1826),+'PL2'!$R$2+1,IF(AND(O2291&gt;1825,O2291&lt;2190),+'PL2'!$S$2+1,0))))))</f>
        <v>0</v>
      </c>
      <c r="N2291" s="70">
        <f t="shared" si="127"/>
        <v>-1</v>
      </c>
      <c r="O2291" s="19" t="str">
        <f>IF(A2291&gt;'PL2'!$C$2+553,IF(A2291='PL2'!$C$2+554,1,O2290+1), "")</f>
        <v/>
      </c>
    </row>
    <row r="2292" spans="1:15" x14ac:dyDescent="0.55000000000000004">
      <c r="A2292">
        <v>2290</v>
      </c>
      <c r="B2292" s="2">
        <v>42112</v>
      </c>
      <c r="C2292">
        <v>9.1499996185302734</v>
      </c>
      <c r="D2292">
        <v>326913</v>
      </c>
      <c r="E2292">
        <v>3663.330078125</v>
      </c>
      <c r="F2292" s="20">
        <f t="shared" si="124"/>
        <v>0.10253330035022844</v>
      </c>
      <c r="G2292">
        <v>222.84300231933591</v>
      </c>
      <c r="H2292">
        <v>22.848800659179691</v>
      </c>
      <c r="I2292" s="19">
        <f t="shared" si="125"/>
        <v>816347.47309610236</v>
      </c>
      <c r="K2292" s="70">
        <f t="shared" si="126"/>
        <v>-1</v>
      </c>
      <c r="L2292" s="3">
        <f>IF(AND(O2292&gt;0,O2292&lt;366),+'PL2'!$N$3+1,IF(AND(O2292&gt;365,O2292&lt;731),+'PL2'!$O$3+1,IF(AND(O2292&gt;730,O2292&lt;1096),+'PL2'!$P$3+1,IF(AND(O2292&gt;1095,O2292&lt;1461),+'PL2'!$Q$3+1,IF(AND(O2292&gt;1460,O2292&lt;3000),+'PL2'!$R$3+1,0)))))</f>
        <v>0</v>
      </c>
      <c r="M2292" s="3">
        <f>IF(AND(O2292&gt;0,O2292&lt;366),+'PL2'!$N$2+1,IF(AND(O2292&gt;365,O2292&lt;731),+'PL2'!$O$2+1,IF(AND(O2292&gt;730,O2292&lt;1096),+'PL2'!$P$2+1,IF(AND(O2292&gt;1095,O2292&lt;1461),+'PL2'!$Q$2+1,IF(AND(O2292&gt;1460,O2292&lt;1826),+'PL2'!$R$2+1,IF(AND(O2292&gt;1825,O2292&lt;2190),+'PL2'!$S$2+1,0))))))</f>
        <v>0</v>
      </c>
      <c r="N2292" s="70">
        <f t="shared" si="127"/>
        <v>-1</v>
      </c>
      <c r="O2292" s="19" t="str">
        <f>IF(A2292&gt;'PL2'!$C$2+553,IF(A2292='PL2'!$C$2+554,1,O2291+1), "")</f>
        <v/>
      </c>
    </row>
    <row r="2293" spans="1:15" x14ac:dyDescent="0.55000000000000004">
      <c r="A2293">
        <v>2291</v>
      </c>
      <c r="B2293" s="2">
        <v>42113</v>
      </c>
      <c r="C2293">
        <v>9.1599998474121094</v>
      </c>
      <c r="D2293">
        <v>326913</v>
      </c>
      <c r="E2293">
        <v>3638</v>
      </c>
      <c r="F2293" s="20">
        <f t="shared" si="124"/>
        <v>0.10193562031759291</v>
      </c>
      <c r="G2293">
        <v>221.69099426269531</v>
      </c>
      <c r="H2293">
        <v>22.598199844360352</v>
      </c>
      <c r="I2293" s="19">
        <f t="shared" si="125"/>
        <v>806511.83712768555</v>
      </c>
      <c r="K2293" s="70">
        <f t="shared" si="126"/>
        <v>-1</v>
      </c>
      <c r="L2293" s="3">
        <f>IF(AND(O2293&gt;0,O2293&lt;366),+'PL2'!$N$3+1,IF(AND(O2293&gt;365,O2293&lt;731),+'PL2'!$O$3+1,IF(AND(O2293&gt;730,O2293&lt;1096),+'PL2'!$P$3+1,IF(AND(O2293&gt;1095,O2293&lt;1461),+'PL2'!$Q$3+1,IF(AND(O2293&gt;1460,O2293&lt;3000),+'PL2'!$R$3+1,0)))))</f>
        <v>0</v>
      </c>
      <c r="M2293" s="3">
        <f>IF(AND(O2293&gt;0,O2293&lt;366),+'PL2'!$N$2+1,IF(AND(O2293&gt;365,O2293&lt;731),+'PL2'!$O$2+1,IF(AND(O2293&gt;730,O2293&lt;1096),+'PL2'!$P$2+1,IF(AND(O2293&gt;1095,O2293&lt;1461),+'PL2'!$Q$2+1,IF(AND(O2293&gt;1460,O2293&lt;1826),+'PL2'!$R$2+1,IF(AND(O2293&gt;1825,O2293&lt;2190),+'PL2'!$S$2+1,0))))))</f>
        <v>0</v>
      </c>
      <c r="N2293" s="70">
        <f t="shared" si="127"/>
        <v>-1</v>
      </c>
      <c r="O2293" s="19" t="str">
        <f>IF(A2293&gt;'PL2'!$C$2+553,IF(A2293='PL2'!$C$2+554,1,O2292+1), "")</f>
        <v/>
      </c>
    </row>
    <row r="2294" spans="1:15" x14ac:dyDescent="0.55000000000000004">
      <c r="A2294">
        <v>2292</v>
      </c>
      <c r="B2294" s="2">
        <v>42114</v>
      </c>
      <c r="C2294">
        <v>9.1700000762939453</v>
      </c>
      <c r="D2294">
        <v>408027</v>
      </c>
      <c r="E2294">
        <v>3867.02001953125</v>
      </c>
      <c r="F2294" s="20">
        <f t="shared" si="124"/>
        <v>8.6907420033801128E-2</v>
      </c>
      <c r="G2294">
        <v>224.30799865722659</v>
      </c>
      <c r="H2294">
        <v>19.493999481201168</v>
      </c>
      <c r="I2294" s="19">
        <f t="shared" si="125"/>
        <v>867403.52134848398</v>
      </c>
      <c r="K2294" s="70">
        <f t="shared" si="126"/>
        <v>-1</v>
      </c>
      <c r="L2294" s="3">
        <f>IF(AND(O2294&gt;0,O2294&lt;366),+'PL2'!$N$3+1,IF(AND(O2294&gt;365,O2294&lt;731),+'PL2'!$O$3+1,IF(AND(O2294&gt;730,O2294&lt;1096),+'PL2'!$P$3+1,IF(AND(O2294&gt;1095,O2294&lt;1461),+'PL2'!$Q$3+1,IF(AND(O2294&gt;1460,O2294&lt;3000),+'PL2'!$R$3+1,0)))))</f>
        <v>0</v>
      </c>
      <c r="M2294" s="3">
        <f>IF(AND(O2294&gt;0,O2294&lt;366),+'PL2'!$N$2+1,IF(AND(O2294&gt;365,O2294&lt;731),+'PL2'!$O$2+1,IF(AND(O2294&gt;730,O2294&lt;1096),+'PL2'!$P$2+1,IF(AND(O2294&gt;1095,O2294&lt;1461),+'PL2'!$Q$2+1,IF(AND(O2294&gt;1460,O2294&lt;1826),+'PL2'!$R$2+1,IF(AND(O2294&gt;1825,O2294&lt;2190),+'PL2'!$S$2+1,0))))))</f>
        <v>0</v>
      </c>
      <c r="N2294" s="70">
        <f t="shared" si="127"/>
        <v>-1</v>
      </c>
      <c r="O2294" s="19" t="str">
        <f>IF(A2294&gt;'PL2'!$C$2+553,IF(A2294='PL2'!$C$2+554,1,O2293+1), "")</f>
        <v/>
      </c>
    </row>
    <row r="2295" spans="1:15" x14ac:dyDescent="0.55000000000000004">
      <c r="A2295">
        <v>2293</v>
      </c>
      <c r="B2295" s="2">
        <v>42115</v>
      </c>
      <c r="C2295">
        <v>9.1800003051757813</v>
      </c>
      <c r="D2295">
        <v>408027</v>
      </c>
      <c r="E2295">
        <v>3840.429931640625</v>
      </c>
      <c r="F2295" s="20">
        <f t="shared" si="124"/>
        <v>8.6403958425464833E-2</v>
      </c>
      <c r="G2295">
        <v>235.81500244140619</v>
      </c>
      <c r="H2295">
        <v>20.375299453735352</v>
      </c>
      <c r="I2295" s="19">
        <f t="shared" si="125"/>
        <v>905630.99370588339</v>
      </c>
      <c r="K2295" s="70">
        <f t="shared" si="126"/>
        <v>-1</v>
      </c>
      <c r="L2295" s="3">
        <f>IF(AND(O2295&gt;0,O2295&lt;366),+'PL2'!$N$3+1,IF(AND(O2295&gt;365,O2295&lt;731),+'PL2'!$O$3+1,IF(AND(O2295&gt;730,O2295&lt;1096),+'PL2'!$P$3+1,IF(AND(O2295&gt;1095,O2295&lt;1461),+'PL2'!$Q$3+1,IF(AND(O2295&gt;1460,O2295&lt;3000),+'PL2'!$R$3+1,0)))))</f>
        <v>0</v>
      </c>
      <c r="M2295" s="3">
        <f>IF(AND(O2295&gt;0,O2295&lt;366),+'PL2'!$N$2+1,IF(AND(O2295&gt;365,O2295&lt;731),+'PL2'!$O$2+1,IF(AND(O2295&gt;730,O2295&lt;1096),+'PL2'!$P$2+1,IF(AND(O2295&gt;1095,O2295&lt;1461),+'PL2'!$Q$2+1,IF(AND(O2295&gt;1460,O2295&lt;1826),+'PL2'!$R$2+1,IF(AND(O2295&gt;1825,O2295&lt;2190),+'PL2'!$S$2+1,0))))))</f>
        <v>0</v>
      </c>
      <c r="N2295" s="70">
        <f t="shared" si="127"/>
        <v>-1</v>
      </c>
      <c r="O2295" s="19" t="str">
        <f>IF(A2295&gt;'PL2'!$C$2+553,IF(A2295='PL2'!$C$2+554,1,O2294+1), "")</f>
        <v/>
      </c>
    </row>
    <row r="2296" spans="1:15" x14ac:dyDescent="0.55000000000000004">
      <c r="A2296">
        <v>2294</v>
      </c>
      <c r="B2296" s="2">
        <v>42116</v>
      </c>
      <c r="C2296">
        <v>9.1899995803833008</v>
      </c>
      <c r="D2296">
        <v>338443</v>
      </c>
      <c r="E2296">
        <v>3815.860107421875</v>
      </c>
      <c r="F2296" s="20">
        <f t="shared" si="124"/>
        <v>0.10361494486814148</v>
      </c>
      <c r="G2296">
        <v>233.9230041503906</v>
      </c>
      <c r="H2296">
        <v>24.237899780273441</v>
      </c>
      <c r="I2296" s="19">
        <f t="shared" si="125"/>
        <v>892617.45974575717</v>
      </c>
      <c r="K2296" s="70">
        <f t="shared" si="126"/>
        <v>-1</v>
      </c>
      <c r="L2296" s="3">
        <f>IF(AND(O2296&gt;0,O2296&lt;366),+'PL2'!$N$3+1,IF(AND(O2296&gt;365,O2296&lt;731),+'PL2'!$O$3+1,IF(AND(O2296&gt;730,O2296&lt;1096),+'PL2'!$P$3+1,IF(AND(O2296&gt;1095,O2296&lt;1461),+'PL2'!$Q$3+1,IF(AND(O2296&gt;1460,O2296&lt;3000),+'PL2'!$R$3+1,0)))))</f>
        <v>0</v>
      </c>
      <c r="M2296" s="3">
        <f>IF(AND(O2296&gt;0,O2296&lt;366),+'PL2'!$N$2+1,IF(AND(O2296&gt;365,O2296&lt;731),+'PL2'!$O$2+1,IF(AND(O2296&gt;730,O2296&lt;1096),+'PL2'!$P$2+1,IF(AND(O2296&gt;1095,O2296&lt;1461),+'PL2'!$Q$2+1,IF(AND(O2296&gt;1460,O2296&lt;1826),+'PL2'!$R$2+1,IF(AND(O2296&gt;1825,O2296&lt;2190),+'PL2'!$S$2+1,0))))))</f>
        <v>0</v>
      </c>
      <c r="N2296" s="70">
        <f t="shared" si="127"/>
        <v>-1</v>
      </c>
      <c r="O2296" s="19" t="str">
        <f>IF(A2296&gt;'PL2'!$C$2+553,IF(A2296='PL2'!$C$2+554,1,O2295+1), "")</f>
        <v/>
      </c>
    </row>
    <row r="2297" spans="1:15" x14ac:dyDescent="0.55000000000000004">
      <c r="A2297">
        <v>2295</v>
      </c>
      <c r="B2297" s="2">
        <v>42117</v>
      </c>
      <c r="C2297">
        <v>9.1999998092651367</v>
      </c>
      <c r="D2297">
        <v>338443</v>
      </c>
      <c r="E2297">
        <v>3265.860107421875</v>
      </c>
      <c r="F2297" s="20">
        <f t="shared" si="124"/>
        <v>8.8776876358405601E-2</v>
      </c>
      <c r="G2297">
        <v>235.56199645996091</v>
      </c>
      <c r="H2297">
        <v>20.91250038146973</v>
      </c>
      <c r="I2297" s="19">
        <f t="shared" si="125"/>
        <v>769312.52706323925</v>
      </c>
      <c r="K2297" s="70">
        <f t="shared" si="126"/>
        <v>-1</v>
      </c>
      <c r="L2297" s="3">
        <f>IF(AND(O2297&gt;0,O2297&lt;366),+'PL2'!$N$3+1,IF(AND(O2297&gt;365,O2297&lt;731),+'PL2'!$O$3+1,IF(AND(O2297&gt;730,O2297&lt;1096),+'PL2'!$P$3+1,IF(AND(O2297&gt;1095,O2297&lt;1461),+'PL2'!$Q$3+1,IF(AND(O2297&gt;1460,O2297&lt;3000),+'PL2'!$R$3+1,0)))))</f>
        <v>0</v>
      </c>
      <c r="M2297" s="3">
        <f>IF(AND(O2297&gt;0,O2297&lt;366),+'PL2'!$N$2+1,IF(AND(O2297&gt;365,O2297&lt;731),+'PL2'!$O$2+1,IF(AND(O2297&gt;730,O2297&lt;1096),+'PL2'!$P$2+1,IF(AND(O2297&gt;1095,O2297&lt;1461),+'PL2'!$Q$2+1,IF(AND(O2297&gt;1460,O2297&lt;1826),+'PL2'!$R$2+1,IF(AND(O2297&gt;1825,O2297&lt;2190),+'PL2'!$S$2+1,0))))))</f>
        <v>0</v>
      </c>
      <c r="N2297" s="70">
        <f t="shared" si="127"/>
        <v>-1</v>
      </c>
      <c r="O2297" s="19" t="str">
        <f>IF(A2297&gt;'PL2'!$C$2+553,IF(A2297='PL2'!$C$2+554,1,O2296+1), "")</f>
        <v/>
      </c>
    </row>
    <row r="2298" spans="1:15" x14ac:dyDescent="0.55000000000000004">
      <c r="A2298">
        <v>2296</v>
      </c>
      <c r="B2298" s="2">
        <v>42118</v>
      </c>
      <c r="C2298">
        <v>9.2100000381469727</v>
      </c>
      <c r="D2298">
        <v>284008</v>
      </c>
      <c r="E2298">
        <v>3115.60009765625</v>
      </c>
      <c r="F2298" s="20">
        <f t="shared" si="124"/>
        <v>0.10103474908546511</v>
      </c>
      <c r="G2298">
        <v>230.78599548339841</v>
      </c>
      <c r="H2298">
        <v>23.317399978637699</v>
      </c>
      <c r="I2298" s="19">
        <f t="shared" si="125"/>
        <v>719036.87006577093</v>
      </c>
      <c r="K2298" s="70">
        <f t="shared" si="126"/>
        <v>-1</v>
      </c>
      <c r="L2298" s="3">
        <f>IF(AND(O2298&gt;0,O2298&lt;366),+'PL2'!$N$3+1,IF(AND(O2298&gt;365,O2298&lt;731),+'PL2'!$O$3+1,IF(AND(O2298&gt;730,O2298&lt;1096),+'PL2'!$P$3+1,IF(AND(O2298&gt;1095,O2298&lt;1461),+'PL2'!$Q$3+1,IF(AND(O2298&gt;1460,O2298&lt;3000),+'PL2'!$R$3+1,0)))))</f>
        <v>0</v>
      </c>
      <c r="M2298" s="3">
        <f>IF(AND(O2298&gt;0,O2298&lt;366),+'PL2'!$N$2+1,IF(AND(O2298&gt;365,O2298&lt;731),+'PL2'!$O$2+1,IF(AND(O2298&gt;730,O2298&lt;1096),+'PL2'!$P$2+1,IF(AND(O2298&gt;1095,O2298&lt;1461),+'PL2'!$Q$2+1,IF(AND(O2298&gt;1460,O2298&lt;1826),+'PL2'!$R$2+1,IF(AND(O2298&gt;1825,O2298&lt;2190),+'PL2'!$S$2+1,0))))))</f>
        <v>0</v>
      </c>
      <c r="N2298" s="70">
        <f t="shared" si="127"/>
        <v>-1</v>
      </c>
      <c r="O2298" s="19" t="str">
        <f>IF(A2298&gt;'PL2'!$C$2+553,IF(A2298='PL2'!$C$2+554,1,O2297+1), "")</f>
        <v/>
      </c>
    </row>
    <row r="2299" spans="1:15" x14ac:dyDescent="0.55000000000000004">
      <c r="A2299">
        <v>2297</v>
      </c>
      <c r="B2299" s="2">
        <v>42119</v>
      </c>
      <c r="C2299">
        <v>9.2200002670288086</v>
      </c>
      <c r="D2299">
        <v>284008</v>
      </c>
      <c r="E2299">
        <v>4174.35986328125</v>
      </c>
      <c r="F2299" s="20">
        <f t="shared" si="124"/>
        <v>0.13551589763009303</v>
      </c>
      <c r="G2299">
        <v>225.8529968261719</v>
      </c>
      <c r="H2299">
        <v>30.6067008972168</v>
      </c>
      <c r="I2299" s="19">
        <f t="shared" si="125"/>
        <v>942791.68495295953</v>
      </c>
      <c r="K2299" s="70">
        <f t="shared" si="126"/>
        <v>-1</v>
      </c>
      <c r="L2299" s="3">
        <f>IF(AND(O2299&gt;0,O2299&lt;366),+'PL2'!$N$3+1,IF(AND(O2299&gt;365,O2299&lt;731),+'PL2'!$O$3+1,IF(AND(O2299&gt;730,O2299&lt;1096),+'PL2'!$P$3+1,IF(AND(O2299&gt;1095,O2299&lt;1461),+'PL2'!$Q$3+1,IF(AND(O2299&gt;1460,O2299&lt;3000),+'PL2'!$R$3+1,0)))))</f>
        <v>0</v>
      </c>
      <c r="M2299" s="3">
        <f>IF(AND(O2299&gt;0,O2299&lt;366),+'PL2'!$N$2+1,IF(AND(O2299&gt;365,O2299&lt;731),+'PL2'!$O$2+1,IF(AND(O2299&gt;730,O2299&lt;1096),+'PL2'!$P$2+1,IF(AND(O2299&gt;1095,O2299&lt;1461),+'PL2'!$Q$2+1,IF(AND(O2299&gt;1460,O2299&lt;1826),+'PL2'!$R$2+1,IF(AND(O2299&gt;1825,O2299&lt;2190),+'PL2'!$S$2+1,0))))))</f>
        <v>0</v>
      </c>
      <c r="N2299" s="70">
        <f t="shared" si="127"/>
        <v>-1</v>
      </c>
      <c r="O2299" s="19" t="str">
        <f>IF(A2299&gt;'PL2'!$C$2+553,IF(A2299='PL2'!$C$2+554,1,O2298+1), "")</f>
        <v/>
      </c>
    </row>
    <row r="2300" spans="1:15" x14ac:dyDescent="0.55000000000000004">
      <c r="A2300">
        <v>2298</v>
      </c>
      <c r="B2300" s="2">
        <v>42120</v>
      </c>
      <c r="C2300">
        <v>9.2299995422363281</v>
      </c>
      <c r="D2300">
        <v>352643</v>
      </c>
      <c r="E2300">
        <v>3613.43994140625</v>
      </c>
      <c r="F2300" s="20">
        <f t="shared" si="124"/>
        <v>9.4577374299442074E-2</v>
      </c>
      <c r="G2300">
        <v>218.81500244140619</v>
      </c>
      <c r="H2300">
        <v>20.694999694824219</v>
      </c>
      <c r="I2300" s="19">
        <f t="shared" si="125"/>
        <v>790674.86960068322</v>
      </c>
      <c r="K2300" s="70">
        <f t="shared" si="126"/>
        <v>-1</v>
      </c>
      <c r="L2300" s="3">
        <f>IF(AND(O2300&gt;0,O2300&lt;366),+'PL2'!$N$3+1,IF(AND(O2300&gt;365,O2300&lt;731),+'PL2'!$O$3+1,IF(AND(O2300&gt;730,O2300&lt;1096),+'PL2'!$P$3+1,IF(AND(O2300&gt;1095,O2300&lt;1461),+'PL2'!$Q$3+1,IF(AND(O2300&gt;1460,O2300&lt;3000),+'PL2'!$R$3+1,0)))))</f>
        <v>0</v>
      </c>
      <c r="M2300" s="3">
        <f>IF(AND(O2300&gt;0,O2300&lt;366),+'PL2'!$N$2+1,IF(AND(O2300&gt;365,O2300&lt;731),+'PL2'!$O$2+1,IF(AND(O2300&gt;730,O2300&lt;1096),+'PL2'!$P$2+1,IF(AND(O2300&gt;1095,O2300&lt;1461),+'PL2'!$Q$2+1,IF(AND(O2300&gt;1460,O2300&lt;1826),+'PL2'!$R$2+1,IF(AND(O2300&gt;1825,O2300&lt;2190),+'PL2'!$S$2+1,0))))))</f>
        <v>0</v>
      </c>
      <c r="N2300" s="70">
        <f t="shared" si="127"/>
        <v>-1</v>
      </c>
      <c r="O2300" s="19" t="str">
        <f>IF(A2300&gt;'PL2'!$C$2+553,IF(A2300='PL2'!$C$2+554,1,O2299+1), "")</f>
        <v/>
      </c>
    </row>
    <row r="2301" spans="1:15" x14ac:dyDescent="0.55000000000000004">
      <c r="A2301">
        <v>2299</v>
      </c>
      <c r="B2301" s="2">
        <v>42121</v>
      </c>
      <c r="C2301">
        <v>9.2399997711181641</v>
      </c>
      <c r="D2301">
        <v>352643</v>
      </c>
      <c r="E2301">
        <v>3440.719970703125</v>
      </c>
      <c r="F2301" s="20">
        <f t="shared" si="124"/>
        <v>9.0154211885046839E-2</v>
      </c>
      <c r="G2301">
        <v>228.4989929199219</v>
      </c>
      <c r="H2301">
        <v>20.600099563598629</v>
      </c>
      <c r="I2301" s="19">
        <f t="shared" si="125"/>
        <v>786201.04822512728</v>
      </c>
      <c r="K2301" s="70">
        <f t="shared" si="126"/>
        <v>-1</v>
      </c>
      <c r="L2301" s="3">
        <f>IF(AND(O2301&gt;0,O2301&lt;366),+'PL2'!$N$3+1,IF(AND(O2301&gt;365,O2301&lt;731),+'PL2'!$O$3+1,IF(AND(O2301&gt;730,O2301&lt;1096),+'PL2'!$P$3+1,IF(AND(O2301&gt;1095,O2301&lt;1461),+'PL2'!$Q$3+1,IF(AND(O2301&gt;1460,O2301&lt;3000),+'PL2'!$R$3+1,0)))))</f>
        <v>0</v>
      </c>
      <c r="M2301" s="3">
        <f>IF(AND(O2301&gt;0,O2301&lt;366),+'PL2'!$N$2+1,IF(AND(O2301&gt;365,O2301&lt;731),+'PL2'!$O$2+1,IF(AND(O2301&gt;730,O2301&lt;1096),+'PL2'!$P$2+1,IF(AND(O2301&gt;1095,O2301&lt;1461),+'PL2'!$Q$2+1,IF(AND(O2301&gt;1460,O2301&lt;1826),+'PL2'!$R$2+1,IF(AND(O2301&gt;1825,O2301&lt;2190),+'PL2'!$S$2+1,0))))))</f>
        <v>0</v>
      </c>
      <c r="N2301" s="70">
        <f t="shared" si="127"/>
        <v>-1</v>
      </c>
      <c r="O2301" s="19" t="str">
        <f>IF(A2301&gt;'PL2'!$C$2+553,IF(A2301='PL2'!$C$2+554,1,O2300+1), "")</f>
        <v/>
      </c>
    </row>
    <row r="2302" spans="1:15" x14ac:dyDescent="0.55000000000000004">
      <c r="A2302">
        <v>2300</v>
      </c>
      <c r="B2302" s="2">
        <v>42122</v>
      </c>
      <c r="C2302">
        <v>9.25</v>
      </c>
      <c r="D2302">
        <v>371577</v>
      </c>
      <c r="E2302">
        <v>3841.159912109375</v>
      </c>
      <c r="F2302" s="20">
        <f t="shared" si="124"/>
        <v>9.5621443703490044E-2</v>
      </c>
      <c r="G2302">
        <v>225.6759948730469</v>
      </c>
      <c r="H2302">
        <v>21.579500198364261</v>
      </c>
      <c r="I2302" s="19">
        <f t="shared" si="125"/>
        <v>866857.58463174861</v>
      </c>
      <c r="K2302" s="70">
        <f t="shared" si="126"/>
        <v>-1</v>
      </c>
      <c r="L2302" s="3">
        <f>IF(AND(O2302&gt;0,O2302&lt;366),+'PL2'!$N$3+1,IF(AND(O2302&gt;365,O2302&lt;731),+'PL2'!$O$3+1,IF(AND(O2302&gt;730,O2302&lt;1096),+'PL2'!$P$3+1,IF(AND(O2302&gt;1095,O2302&lt;1461),+'PL2'!$Q$3+1,IF(AND(O2302&gt;1460,O2302&lt;3000),+'PL2'!$R$3+1,0)))))</f>
        <v>0</v>
      </c>
      <c r="M2302" s="3">
        <f>IF(AND(O2302&gt;0,O2302&lt;366),+'PL2'!$N$2+1,IF(AND(O2302&gt;365,O2302&lt;731),+'PL2'!$O$2+1,IF(AND(O2302&gt;730,O2302&lt;1096),+'PL2'!$P$2+1,IF(AND(O2302&gt;1095,O2302&lt;1461),+'PL2'!$Q$2+1,IF(AND(O2302&gt;1460,O2302&lt;1826),+'PL2'!$R$2+1,IF(AND(O2302&gt;1825,O2302&lt;2190),+'PL2'!$S$2+1,0))))))</f>
        <v>0</v>
      </c>
      <c r="N2302" s="70">
        <f t="shared" si="127"/>
        <v>-1</v>
      </c>
      <c r="O2302" s="19" t="str">
        <f>IF(A2302&gt;'PL2'!$C$2+553,IF(A2302='PL2'!$C$2+554,1,O2301+1), "")</f>
        <v/>
      </c>
    </row>
    <row r="2303" spans="1:15" x14ac:dyDescent="0.55000000000000004">
      <c r="A2303">
        <v>2301</v>
      </c>
      <c r="B2303" s="2">
        <v>42123</v>
      </c>
      <c r="C2303">
        <v>9.2600002288818359</v>
      </c>
      <c r="D2303">
        <v>371577</v>
      </c>
      <c r="E2303">
        <v>3191.8798828125</v>
      </c>
      <c r="F2303" s="20">
        <f t="shared" si="124"/>
        <v>7.9544235637316302E-2</v>
      </c>
      <c r="G2303">
        <v>225.97599792480469</v>
      </c>
      <c r="H2303">
        <v>17.975099563598629</v>
      </c>
      <c r="I2303" s="19">
        <f t="shared" si="125"/>
        <v>721288.24177466333</v>
      </c>
      <c r="K2303" s="70">
        <f t="shared" si="126"/>
        <v>-1</v>
      </c>
      <c r="L2303" s="3">
        <f>IF(AND(O2303&gt;0,O2303&lt;366),+'PL2'!$N$3+1,IF(AND(O2303&gt;365,O2303&lt;731),+'PL2'!$O$3+1,IF(AND(O2303&gt;730,O2303&lt;1096),+'PL2'!$P$3+1,IF(AND(O2303&gt;1095,O2303&lt;1461),+'PL2'!$Q$3+1,IF(AND(O2303&gt;1460,O2303&lt;3000),+'PL2'!$R$3+1,0)))))</f>
        <v>0</v>
      </c>
      <c r="M2303" s="3">
        <f>IF(AND(O2303&gt;0,O2303&lt;366),+'PL2'!$N$2+1,IF(AND(O2303&gt;365,O2303&lt;731),+'PL2'!$O$2+1,IF(AND(O2303&gt;730,O2303&lt;1096),+'PL2'!$P$2+1,IF(AND(O2303&gt;1095,O2303&lt;1461),+'PL2'!$Q$2+1,IF(AND(O2303&gt;1460,O2303&lt;1826),+'PL2'!$R$2+1,IF(AND(O2303&gt;1825,O2303&lt;2190),+'PL2'!$S$2+1,0))))))</f>
        <v>0</v>
      </c>
      <c r="N2303" s="70">
        <f t="shared" si="127"/>
        <v>-1</v>
      </c>
      <c r="O2303" s="19" t="str">
        <f>IF(A2303&gt;'PL2'!$C$2+553,IF(A2303='PL2'!$C$2+554,1,O2302+1), "")</f>
        <v/>
      </c>
    </row>
    <row r="2304" spans="1:15" x14ac:dyDescent="0.55000000000000004">
      <c r="A2304">
        <v>2302</v>
      </c>
      <c r="B2304" s="2">
        <v>42124</v>
      </c>
      <c r="C2304">
        <v>9.2700004577636719</v>
      </c>
      <c r="D2304">
        <v>314776</v>
      </c>
      <c r="E2304">
        <v>3366.72998046875</v>
      </c>
      <c r="F2304" s="20">
        <f t="shared" si="124"/>
        <v>9.914856424921846E-2</v>
      </c>
      <c r="G2304">
        <v>236.57000732421881</v>
      </c>
      <c r="H2304">
        <v>23.455600738525391</v>
      </c>
      <c r="I2304" s="19">
        <f t="shared" si="125"/>
        <v>796467.33613815927</v>
      </c>
      <c r="K2304" s="70">
        <f t="shared" si="126"/>
        <v>-1</v>
      </c>
      <c r="L2304" s="3">
        <f>IF(AND(O2304&gt;0,O2304&lt;366),+'PL2'!$N$3+1,IF(AND(O2304&gt;365,O2304&lt;731),+'PL2'!$O$3+1,IF(AND(O2304&gt;730,O2304&lt;1096),+'PL2'!$P$3+1,IF(AND(O2304&gt;1095,O2304&lt;1461),+'PL2'!$Q$3+1,IF(AND(O2304&gt;1460,O2304&lt;3000),+'PL2'!$R$3+1,0)))))</f>
        <v>0</v>
      </c>
      <c r="M2304" s="3">
        <f>IF(AND(O2304&gt;0,O2304&lt;366),+'PL2'!$N$2+1,IF(AND(O2304&gt;365,O2304&lt;731),+'PL2'!$O$2+1,IF(AND(O2304&gt;730,O2304&lt;1096),+'PL2'!$P$2+1,IF(AND(O2304&gt;1095,O2304&lt;1461),+'PL2'!$Q$2+1,IF(AND(O2304&gt;1460,O2304&lt;1826),+'PL2'!$R$2+1,IF(AND(O2304&gt;1825,O2304&lt;2190),+'PL2'!$S$2+1,0))))))</f>
        <v>0</v>
      </c>
      <c r="N2304" s="70">
        <f t="shared" si="127"/>
        <v>-1</v>
      </c>
      <c r="O2304" s="19" t="str">
        <f>IF(A2304&gt;'PL2'!$C$2+553,IF(A2304='PL2'!$C$2+554,1,O2303+1), "")</f>
        <v/>
      </c>
    </row>
    <row r="2305" spans="1:15" x14ac:dyDescent="0.55000000000000004">
      <c r="A2305">
        <v>2303</v>
      </c>
      <c r="B2305" s="2">
        <v>42125</v>
      </c>
      <c r="C2305">
        <v>9.2799997329711914</v>
      </c>
      <c r="D2305">
        <v>314776</v>
      </c>
      <c r="E2305">
        <v>3713.739990234375</v>
      </c>
      <c r="F2305" s="20">
        <f t="shared" si="124"/>
        <v>0.1094858125069873</v>
      </c>
      <c r="G2305">
        <v>232.1239929199219</v>
      </c>
      <c r="H2305">
        <v>25.414300918579102</v>
      </c>
      <c r="I2305" s="19">
        <f t="shared" si="125"/>
        <v>862048.15519959491</v>
      </c>
      <c r="K2305" s="70">
        <f t="shared" si="126"/>
        <v>-1</v>
      </c>
      <c r="L2305" s="3">
        <f>IF(AND(O2305&gt;0,O2305&lt;366),+'PL2'!$N$3+1,IF(AND(O2305&gt;365,O2305&lt;731),+'PL2'!$O$3+1,IF(AND(O2305&gt;730,O2305&lt;1096),+'PL2'!$P$3+1,IF(AND(O2305&gt;1095,O2305&lt;1461),+'PL2'!$Q$3+1,IF(AND(O2305&gt;1460,O2305&lt;3000),+'PL2'!$R$3+1,0)))))</f>
        <v>0</v>
      </c>
      <c r="M2305" s="3">
        <f>IF(AND(O2305&gt;0,O2305&lt;366),+'PL2'!$N$2+1,IF(AND(O2305&gt;365,O2305&lt;731),+'PL2'!$O$2+1,IF(AND(O2305&gt;730,O2305&lt;1096),+'PL2'!$P$2+1,IF(AND(O2305&gt;1095,O2305&lt;1461),+'PL2'!$Q$2+1,IF(AND(O2305&gt;1460,O2305&lt;1826),+'PL2'!$R$2+1,IF(AND(O2305&gt;1825,O2305&lt;2190),+'PL2'!$S$2+1,0))))))</f>
        <v>0</v>
      </c>
      <c r="N2305" s="70">
        <f t="shared" si="127"/>
        <v>-1</v>
      </c>
      <c r="O2305" s="19" t="str">
        <f>IF(A2305&gt;'PL2'!$C$2+553,IF(A2305='PL2'!$C$2+554,1,O2304+1), "")</f>
        <v/>
      </c>
    </row>
    <row r="2306" spans="1:15" x14ac:dyDescent="0.55000000000000004">
      <c r="A2306">
        <v>2304</v>
      </c>
      <c r="B2306" s="2">
        <v>42126</v>
      </c>
      <c r="C2306">
        <v>9.2899999618530273</v>
      </c>
      <c r="D2306">
        <v>347910</v>
      </c>
      <c r="E2306">
        <v>3688.989990234375</v>
      </c>
      <c r="F2306" s="20">
        <f t="shared" ref="F2306:F2369" si="128">+(C2306/D2306)*E2306</f>
        <v>9.8504546775181917E-2</v>
      </c>
      <c r="G2306">
        <v>234.90400695800781</v>
      </c>
      <c r="H2306">
        <v>23.13909912109375</v>
      </c>
      <c r="I2306" s="19">
        <f t="shared" ref="I2306:I2369" si="129">+E2306*G2306</f>
        <v>866558.5303340368</v>
      </c>
      <c r="K2306" s="70">
        <f t="shared" si="126"/>
        <v>-1</v>
      </c>
      <c r="L2306" s="3">
        <f>IF(AND(O2306&gt;0,O2306&lt;366),+'PL2'!$N$3+1,IF(AND(O2306&gt;365,O2306&lt;731),+'PL2'!$O$3+1,IF(AND(O2306&gt;730,O2306&lt;1096),+'PL2'!$P$3+1,IF(AND(O2306&gt;1095,O2306&lt;1461),+'PL2'!$Q$3+1,IF(AND(O2306&gt;1460,O2306&lt;3000),+'PL2'!$R$3+1,0)))))</f>
        <v>0</v>
      </c>
      <c r="M2306" s="3">
        <f>IF(AND(O2306&gt;0,O2306&lt;366),+'PL2'!$N$2+1,IF(AND(O2306&gt;365,O2306&lt;731),+'PL2'!$O$2+1,IF(AND(O2306&gt;730,O2306&lt;1096),+'PL2'!$P$2+1,IF(AND(O2306&gt;1095,O2306&lt;1461),+'PL2'!$Q$2+1,IF(AND(O2306&gt;1460,O2306&lt;1826),+'PL2'!$R$2+1,IF(AND(O2306&gt;1825,O2306&lt;2190),+'PL2'!$S$2+1,0))))))</f>
        <v>0</v>
      </c>
      <c r="N2306" s="70">
        <f t="shared" si="127"/>
        <v>-1</v>
      </c>
      <c r="O2306" s="19" t="str">
        <f>IF(A2306&gt;'PL2'!$C$2+553,IF(A2306='PL2'!$C$2+554,1,O2305+1), "")</f>
        <v/>
      </c>
    </row>
    <row r="2307" spans="1:15" x14ac:dyDescent="0.55000000000000004">
      <c r="A2307">
        <v>2305</v>
      </c>
      <c r="B2307" s="2">
        <v>42127</v>
      </c>
      <c r="C2307">
        <v>9.3000001907348633</v>
      </c>
      <c r="D2307">
        <v>347910</v>
      </c>
      <c r="E2307">
        <v>3537.340087890625</v>
      </c>
      <c r="F2307" s="20">
        <f t="shared" si="128"/>
        <v>9.4556820706725567E-2</v>
      </c>
      <c r="G2307">
        <v>240.1199951171875</v>
      </c>
      <c r="H2307">
        <v>22.704999923706051</v>
      </c>
      <c r="I2307" s="19">
        <f t="shared" si="129"/>
        <v>849386.08463212848</v>
      </c>
      <c r="K2307" s="70">
        <f t="shared" si="126"/>
        <v>-1</v>
      </c>
      <c r="L2307" s="3">
        <f>IF(AND(O2307&gt;0,O2307&lt;366),+'PL2'!$N$3+1,IF(AND(O2307&gt;365,O2307&lt;731),+'PL2'!$O$3+1,IF(AND(O2307&gt;730,O2307&lt;1096),+'PL2'!$P$3+1,IF(AND(O2307&gt;1095,O2307&lt;1461),+'PL2'!$Q$3+1,IF(AND(O2307&gt;1460,O2307&lt;3000),+'PL2'!$R$3+1,0)))))</f>
        <v>0</v>
      </c>
      <c r="M2307" s="3">
        <f>IF(AND(O2307&gt;0,O2307&lt;366),+'PL2'!$N$2+1,IF(AND(O2307&gt;365,O2307&lt;731),+'PL2'!$O$2+1,IF(AND(O2307&gt;730,O2307&lt;1096),+'PL2'!$P$2+1,IF(AND(O2307&gt;1095,O2307&lt;1461),+'PL2'!$Q$2+1,IF(AND(O2307&gt;1460,O2307&lt;1826),+'PL2'!$R$2+1,IF(AND(O2307&gt;1825,O2307&lt;2190),+'PL2'!$S$2+1,0))))))</f>
        <v>0</v>
      </c>
      <c r="N2307" s="70">
        <f t="shared" si="127"/>
        <v>-1</v>
      </c>
      <c r="O2307" s="19" t="str">
        <f>IF(A2307&gt;'PL2'!$C$2+553,IF(A2307='PL2'!$C$2+554,1,O2306+1), "")</f>
        <v/>
      </c>
    </row>
    <row r="2308" spans="1:15" x14ac:dyDescent="0.55000000000000004">
      <c r="A2308">
        <v>2306</v>
      </c>
      <c r="B2308" s="2">
        <v>42128</v>
      </c>
      <c r="C2308">
        <v>9.3100004196166992</v>
      </c>
      <c r="D2308">
        <v>312624</v>
      </c>
      <c r="E2308">
        <v>3215.110107421875</v>
      </c>
      <c r="F2308" s="20">
        <f t="shared" si="128"/>
        <v>9.5746572397549606E-2</v>
      </c>
      <c r="G2308">
        <v>238.76899719238281</v>
      </c>
      <c r="H2308">
        <v>22.861299514770511</v>
      </c>
      <c r="I2308" s="19">
        <f t="shared" si="129"/>
        <v>767668.61621221527</v>
      </c>
      <c r="K2308" s="70">
        <f t="shared" si="126"/>
        <v>-1</v>
      </c>
      <c r="L2308" s="3">
        <f>IF(AND(O2308&gt;0,O2308&lt;366),+'PL2'!$N$3+1,IF(AND(O2308&gt;365,O2308&lt;731),+'PL2'!$O$3+1,IF(AND(O2308&gt;730,O2308&lt;1096),+'PL2'!$P$3+1,IF(AND(O2308&gt;1095,O2308&lt;1461),+'PL2'!$Q$3+1,IF(AND(O2308&gt;1460,O2308&lt;3000),+'PL2'!$R$3+1,0)))))</f>
        <v>0</v>
      </c>
      <c r="M2308" s="3">
        <f>IF(AND(O2308&gt;0,O2308&lt;366),+'PL2'!$N$2+1,IF(AND(O2308&gt;365,O2308&lt;731),+'PL2'!$O$2+1,IF(AND(O2308&gt;730,O2308&lt;1096),+'PL2'!$P$2+1,IF(AND(O2308&gt;1095,O2308&lt;1461),+'PL2'!$Q$2+1,IF(AND(O2308&gt;1460,O2308&lt;1826),+'PL2'!$R$2+1,IF(AND(O2308&gt;1825,O2308&lt;2190),+'PL2'!$S$2+1,0))))))</f>
        <v>0</v>
      </c>
      <c r="N2308" s="70">
        <f t="shared" si="127"/>
        <v>-1</v>
      </c>
      <c r="O2308" s="19" t="str">
        <f>IF(A2308&gt;'PL2'!$C$2+553,IF(A2308='PL2'!$C$2+554,1,O2307+1), "")</f>
        <v/>
      </c>
    </row>
    <row r="2309" spans="1:15" x14ac:dyDescent="0.55000000000000004">
      <c r="A2309">
        <v>2307</v>
      </c>
      <c r="B2309" s="2">
        <v>42129</v>
      </c>
      <c r="C2309">
        <v>9.3199996948242188</v>
      </c>
      <c r="D2309">
        <v>312624</v>
      </c>
      <c r="E2309">
        <v>3866.320068359375</v>
      </c>
      <c r="F2309" s="20">
        <f t="shared" si="128"/>
        <v>0.11526338943012093</v>
      </c>
      <c r="G2309">
        <v>236.55299377441409</v>
      </c>
      <c r="H2309">
        <v>27.265899658203121</v>
      </c>
      <c r="I2309" s="19">
        <f t="shared" si="129"/>
        <v>914589.5870605075</v>
      </c>
      <c r="K2309" s="70">
        <f t="shared" si="126"/>
        <v>-1</v>
      </c>
      <c r="L2309" s="3">
        <f>IF(AND(O2309&gt;0,O2309&lt;366),+'PL2'!$N$3+1,IF(AND(O2309&gt;365,O2309&lt;731),+'PL2'!$O$3+1,IF(AND(O2309&gt;730,O2309&lt;1096),+'PL2'!$P$3+1,IF(AND(O2309&gt;1095,O2309&lt;1461),+'PL2'!$Q$3+1,IF(AND(O2309&gt;1460,O2309&lt;3000),+'PL2'!$R$3+1,0)))))</f>
        <v>0</v>
      </c>
      <c r="M2309" s="3">
        <f>IF(AND(O2309&gt;0,O2309&lt;366),+'PL2'!$N$2+1,IF(AND(O2309&gt;365,O2309&lt;731),+'PL2'!$O$2+1,IF(AND(O2309&gt;730,O2309&lt;1096),+'PL2'!$P$2+1,IF(AND(O2309&gt;1095,O2309&lt;1461),+'PL2'!$Q$2+1,IF(AND(O2309&gt;1460,O2309&lt;1826),+'PL2'!$R$2+1,IF(AND(O2309&gt;1825,O2309&lt;2190),+'PL2'!$S$2+1,0))))))</f>
        <v>0</v>
      </c>
      <c r="N2309" s="70">
        <f t="shared" si="127"/>
        <v>-1</v>
      </c>
      <c r="O2309" s="19" t="str">
        <f>IF(A2309&gt;'PL2'!$C$2+553,IF(A2309='PL2'!$C$2+554,1,O2308+1), "")</f>
        <v/>
      </c>
    </row>
    <row r="2310" spans="1:15" x14ac:dyDescent="0.55000000000000004">
      <c r="A2310">
        <v>2308</v>
      </c>
      <c r="B2310" s="2">
        <v>42130</v>
      </c>
      <c r="C2310">
        <v>9.3299999237060547</v>
      </c>
      <c r="D2310">
        <v>338676</v>
      </c>
      <c r="E2310">
        <v>4040.780029296875</v>
      </c>
      <c r="F2310" s="20">
        <f t="shared" si="128"/>
        <v>0.11131723938233827</v>
      </c>
      <c r="G2310">
        <v>230.0480041503906</v>
      </c>
      <c r="H2310">
        <v>25.60829925537109</v>
      </c>
      <c r="I2310" s="19">
        <f t="shared" si="129"/>
        <v>929573.38095050293</v>
      </c>
      <c r="K2310" s="70">
        <f t="shared" si="126"/>
        <v>-1</v>
      </c>
      <c r="L2310" s="3">
        <f>IF(AND(O2310&gt;0,O2310&lt;366),+'PL2'!$N$3+1,IF(AND(O2310&gt;365,O2310&lt;731),+'PL2'!$O$3+1,IF(AND(O2310&gt;730,O2310&lt;1096),+'PL2'!$P$3+1,IF(AND(O2310&gt;1095,O2310&lt;1461),+'PL2'!$Q$3+1,IF(AND(O2310&gt;1460,O2310&lt;3000),+'PL2'!$R$3+1,0)))))</f>
        <v>0</v>
      </c>
      <c r="M2310" s="3">
        <f>IF(AND(O2310&gt;0,O2310&lt;366),+'PL2'!$N$2+1,IF(AND(O2310&gt;365,O2310&lt;731),+'PL2'!$O$2+1,IF(AND(O2310&gt;730,O2310&lt;1096),+'PL2'!$P$2+1,IF(AND(O2310&gt;1095,O2310&lt;1461),+'PL2'!$Q$2+1,IF(AND(O2310&gt;1460,O2310&lt;1826),+'PL2'!$R$2+1,IF(AND(O2310&gt;1825,O2310&lt;2190),+'PL2'!$S$2+1,0))))))</f>
        <v>0</v>
      </c>
      <c r="N2310" s="70">
        <f t="shared" si="127"/>
        <v>-1</v>
      </c>
      <c r="O2310" s="19" t="str">
        <f>IF(A2310&gt;'PL2'!$C$2+553,IF(A2310='PL2'!$C$2+554,1,O2309+1), "")</f>
        <v/>
      </c>
    </row>
    <row r="2311" spans="1:15" x14ac:dyDescent="0.55000000000000004">
      <c r="A2311">
        <v>2309</v>
      </c>
      <c r="B2311" s="2">
        <v>42131</v>
      </c>
      <c r="C2311">
        <v>9.3400001525878906</v>
      </c>
      <c r="D2311">
        <v>338676</v>
      </c>
      <c r="E2311">
        <v>3541</v>
      </c>
      <c r="F2311" s="20">
        <f t="shared" si="128"/>
        <v>9.7653629251301305E-2</v>
      </c>
      <c r="G2311">
        <v>237.78300476074219</v>
      </c>
      <c r="H2311">
        <v>23.220399856567379</v>
      </c>
      <c r="I2311" s="19">
        <f t="shared" si="129"/>
        <v>841989.61985778809</v>
      </c>
      <c r="K2311" s="70">
        <f t="shared" si="126"/>
        <v>-1</v>
      </c>
      <c r="L2311" s="3">
        <f>IF(AND(O2311&gt;0,O2311&lt;366),+'PL2'!$N$3+1,IF(AND(O2311&gt;365,O2311&lt;731),+'PL2'!$O$3+1,IF(AND(O2311&gt;730,O2311&lt;1096),+'PL2'!$P$3+1,IF(AND(O2311&gt;1095,O2311&lt;1461),+'PL2'!$Q$3+1,IF(AND(O2311&gt;1460,O2311&lt;3000),+'PL2'!$R$3+1,0)))))</f>
        <v>0</v>
      </c>
      <c r="M2311" s="3">
        <f>IF(AND(O2311&gt;0,O2311&lt;366),+'PL2'!$N$2+1,IF(AND(O2311&gt;365,O2311&lt;731),+'PL2'!$O$2+1,IF(AND(O2311&gt;730,O2311&lt;1096),+'PL2'!$P$2+1,IF(AND(O2311&gt;1095,O2311&lt;1461),+'PL2'!$Q$2+1,IF(AND(O2311&gt;1460,O2311&lt;1826),+'PL2'!$R$2+1,IF(AND(O2311&gt;1825,O2311&lt;2190),+'PL2'!$S$2+1,0))))))</f>
        <v>0</v>
      </c>
      <c r="N2311" s="70">
        <f t="shared" si="127"/>
        <v>-1</v>
      </c>
      <c r="O2311" s="19" t="str">
        <f>IF(A2311&gt;'PL2'!$C$2+553,IF(A2311='PL2'!$C$2+554,1,O2310+1), "")</f>
        <v/>
      </c>
    </row>
    <row r="2312" spans="1:15" x14ac:dyDescent="0.55000000000000004">
      <c r="A2312">
        <v>2310</v>
      </c>
      <c r="B2312" s="2">
        <v>42132</v>
      </c>
      <c r="C2312">
        <v>9.3500003814697266</v>
      </c>
      <c r="D2312">
        <v>350518</v>
      </c>
      <c r="E2312">
        <v>3766.570068359375</v>
      </c>
      <c r="F2312" s="20">
        <f t="shared" si="128"/>
        <v>0.10047253372435257</v>
      </c>
      <c r="G2312">
        <v>243.39500427246091</v>
      </c>
      <c r="H2312">
        <v>24.454500198364261</v>
      </c>
      <c r="I2312" s="19">
        <f t="shared" si="129"/>
        <v>916764.33788085345</v>
      </c>
      <c r="K2312" s="70">
        <f t="shared" si="126"/>
        <v>-1</v>
      </c>
      <c r="L2312" s="3">
        <f>IF(AND(O2312&gt;0,O2312&lt;366),+'PL2'!$N$3+1,IF(AND(O2312&gt;365,O2312&lt;731),+'PL2'!$O$3+1,IF(AND(O2312&gt;730,O2312&lt;1096),+'PL2'!$P$3+1,IF(AND(O2312&gt;1095,O2312&lt;1461),+'PL2'!$Q$3+1,IF(AND(O2312&gt;1460,O2312&lt;3000),+'PL2'!$R$3+1,0)))))</f>
        <v>0</v>
      </c>
      <c r="M2312" s="3">
        <f>IF(AND(O2312&gt;0,O2312&lt;366),+'PL2'!$N$2+1,IF(AND(O2312&gt;365,O2312&lt;731),+'PL2'!$O$2+1,IF(AND(O2312&gt;730,O2312&lt;1096),+'PL2'!$P$2+1,IF(AND(O2312&gt;1095,O2312&lt;1461),+'PL2'!$Q$2+1,IF(AND(O2312&gt;1460,O2312&lt;1826),+'PL2'!$R$2+1,IF(AND(O2312&gt;1825,O2312&lt;2190),+'PL2'!$S$2+1,0))))))</f>
        <v>0</v>
      </c>
      <c r="N2312" s="70">
        <f t="shared" si="127"/>
        <v>-1</v>
      </c>
      <c r="O2312" s="19" t="str">
        <f>IF(A2312&gt;'PL2'!$C$2+553,IF(A2312='PL2'!$C$2+554,1,O2311+1), "")</f>
        <v/>
      </c>
    </row>
    <row r="2313" spans="1:15" x14ac:dyDescent="0.55000000000000004">
      <c r="A2313">
        <v>2311</v>
      </c>
      <c r="B2313" s="2">
        <v>42133</v>
      </c>
      <c r="C2313">
        <v>9.3599996566772461</v>
      </c>
      <c r="D2313">
        <v>350518</v>
      </c>
      <c r="E2313">
        <v>3238.35009765625</v>
      </c>
      <c r="F2313" s="20">
        <f t="shared" si="128"/>
        <v>8.6474748236219617E-2</v>
      </c>
      <c r="G2313">
        <v>240.48199462890619</v>
      </c>
      <c r="H2313">
        <v>20.795600891113281</v>
      </c>
      <c r="I2313" s="19">
        <f t="shared" si="129"/>
        <v>778764.89079108811</v>
      </c>
      <c r="K2313" s="70">
        <f t="shared" si="126"/>
        <v>-1</v>
      </c>
      <c r="L2313" s="3">
        <f>IF(AND(O2313&gt;0,O2313&lt;366),+'PL2'!$N$3+1,IF(AND(O2313&gt;365,O2313&lt;731),+'PL2'!$O$3+1,IF(AND(O2313&gt;730,O2313&lt;1096),+'PL2'!$P$3+1,IF(AND(O2313&gt;1095,O2313&lt;1461),+'PL2'!$Q$3+1,IF(AND(O2313&gt;1460,O2313&lt;3000),+'PL2'!$R$3+1,0)))))</f>
        <v>0</v>
      </c>
      <c r="M2313" s="3">
        <f>IF(AND(O2313&gt;0,O2313&lt;366),+'PL2'!$N$2+1,IF(AND(O2313&gt;365,O2313&lt;731),+'PL2'!$O$2+1,IF(AND(O2313&gt;730,O2313&lt;1096),+'PL2'!$P$2+1,IF(AND(O2313&gt;1095,O2313&lt;1461),+'PL2'!$Q$2+1,IF(AND(O2313&gt;1460,O2313&lt;1826),+'PL2'!$R$2+1,IF(AND(O2313&gt;1825,O2313&lt;2190),+'PL2'!$S$2+1,0))))))</f>
        <v>0</v>
      </c>
      <c r="N2313" s="70">
        <f t="shared" si="127"/>
        <v>-1</v>
      </c>
      <c r="O2313" s="19" t="str">
        <f>IF(A2313&gt;'PL2'!$C$2+553,IF(A2313='PL2'!$C$2+554,1,O2312+1), "")</f>
        <v/>
      </c>
    </row>
    <row r="2314" spans="1:15" x14ac:dyDescent="0.55000000000000004">
      <c r="A2314">
        <v>2312</v>
      </c>
      <c r="B2314" s="2">
        <v>42134</v>
      </c>
      <c r="C2314">
        <v>9.369999885559082</v>
      </c>
      <c r="D2314">
        <v>305519</v>
      </c>
      <c r="E2314">
        <v>3240.590087890625</v>
      </c>
      <c r="F2314" s="20">
        <f t="shared" si="128"/>
        <v>9.9386057013406873E-2</v>
      </c>
      <c r="G2314">
        <v>239.63099670410159</v>
      </c>
      <c r="H2314">
        <v>23.815999984741211</v>
      </c>
      <c r="I2314" s="19">
        <f t="shared" si="129"/>
        <v>776545.83267066267</v>
      </c>
      <c r="K2314" s="70">
        <f t="shared" si="126"/>
        <v>-1</v>
      </c>
      <c r="L2314" s="3">
        <f>IF(AND(O2314&gt;0,O2314&lt;366),+'PL2'!$N$3+1,IF(AND(O2314&gt;365,O2314&lt;731),+'PL2'!$O$3+1,IF(AND(O2314&gt;730,O2314&lt;1096),+'PL2'!$P$3+1,IF(AND(O2314&gt;1095,O2314&lt;1461),+'PL2'!$Q$3+1,IF(AND(O2314&gt;1460,O2314&lt;3000),+'PL2'!$R$3+1,0)))))</f>
        <v>0</v>
      </c>
      <c r="M2314" s="3">
        <f>IF(AND(O2314&gt;0,O2314&lt;366),+'PL2'!$N$2+1,IF(AND(O2314&gt;365,O2314&lt;731),+'PL2'!$O$2+1,IF(AND(O2314&gt;730,O2314&lt;1096),+'PL2'!$P$2+1,IF(AND(O2314&gt;1095,O2314&lt;1461),+'PL2'!$Q$2+1,IF(AND(O2314&gt;1460,O2314&lt;1826),+'PL2'!$R$2+1,IF(AND(O2314&gt;1825,O2314&lt;2190),+'PL2'!$S$2+1,0))))))</f>
        <v>0</v>
      </c>
      <c r="N2314" s="70">
        <f t="shared" si="127"/>
        <v>-1</v>
      </c>
      <c r="O2314" s="19" t="str">
        <f>IF(A2314&gt;'PL2'!$C$2+553,IF(A2314='PL2'!$C$2+554,1,O2313+1), "")</f>
        <v/>
      </c>
    </row>
    <row r="2315" spans="1:15" x14ac:dyDescent="0.55000000000000004">
      <c r="A2315">
        <v>2313</v>
      </c>
      <c r="B2315" s="2">
        <v>42135</v>
      </c>
      <c r="C2315">
        <v>9.380000114440918</v>
      </c>
      <c r="D2315">
        <v>305519</v>
      </c>
      <c r="E2315">
        <v>3967.330078125</v>
      </c>
      <c r="F2315" s="20">
        <f t="shared" si="128"/>
        <v>0.12180439379167056</v>
      </c>
      <c r="G2315">
        <v>241.85400390625</v>
      </c>
      <c r="H2315">
        <v>29.45890045166016</v>
      </c>
      <c r="I2315" s="19">
        <f t="shared" si="129"/>
        <v>959514.66421222687</v>
      </c>
      <c r="K2315" s="70">
        <f t="shared" si="126"/>
        <v>-1</v>
      </c>
      <c r="L2315" s="3">
        <f>IF(AND(O2315&gt;0,O2315&lt;366),+'PL2'!$N$3+1,IF(AND(O2315&gt;365,O2315&lt;731),+'PL2'!$O$3+1,IF(AND(O2315&gt;730,O2315&lt;1096),+'PL2'!$P$3+1,IF(AND(O2315&gt;1095,O2315&lt;1461),+'PL2'!$Q$3+1,IF(AND(O2315&gt;1460,O2315&lt;3000),+'PL2'!$R$3+1,0)))))</f>
        <v>0</v>
      </c>
      <c r="M2315" s="3">
        <f>IF(AND(O2315&gt;0,O2315&lt;366),+'PL2'!$N$2+1,IF(AND(O2315&gt;365,O2315&lt;731),+'PL2'!$O$2+1,IF(AND(O2315&gt;730,O2315&lt;1096),+'PL2'!$P$2+1,IF(AND(O2315&gt;1095,O2315&lt;1461),+'PL2'!$Q$2+1,IF(AND(O2315&gt;1460,O2315&lt;1826),+'PL2'!$R$2+1,IF(AND(O2315&gt;1825,O2315&lt;2190),+'PL2'!$S$2+1,0))))))</f>
        <v>0</v>
      </c>
      <c r="N2315" s="70">
        <f t="shared" si="127"/>
        <v>-1</v>
      </c>
      <c r="O2315" s="19" t="str">
        <f>IF(A2315&gt;'PL2'!$C$2+553,IF(A2315='PL2'!$C$2+554,1,O2314+1), "")</f>
        <v/>
      </c>
    </row>
    <row r="2316" spans="1:15" x14ac:dyDescent="0.55000000000000004">
      <c r="A2316">
        <v>2314</v>
      </c>
      <c r="B2316" s="2">
        <v>42136</v>
      </c>
      <c r="C2316">
        <v>9.3900003433227539</v>
      </c>
      <c r="D2316">
        <v>374202</v>
      </c>
      <c r="E2316">
        <v>3766.06005859375</v>
      </c>
      <c r="F2316" s="20">
        <f t="shared" si="128"/>
        <v>9.4503250231611338E-2</v>
      </c>
      <c r="G2316">
        <v>240.99000549316409</v>
      </c>
      <c r="H2316">
        <v>22.774299621582031</v>
      </c>
      <c r="I2316" s="19">
        <f t="shared" si="129"/>
        <v>907582.8342080937</v>
      </c>
      <c r="K2316" s="70">
        <f t="shared" si="126"/>
        <v>-1</v>
      </c>
      <c r="L2316" s="3">
        <f>IF(AND(O2316&gt;0,O2316&lt;366),+'PL2'!$N$3+1,IF(AND(O2316&gt;365,O2316&lt;731),+'PL2'!$O$3+1,IF(AND(O2316&gt;730,O2316&lt;1096),+'PL2'!$P$3+1,IF(AND(O2316&gt;1095,O2316&lt;1461),+'PL2'!$Q$3+1,IF(AND(O2316&gt;1460,O2316&lt;3000),+'PL2'!$R$3+1,0)))))</f>
        <v>0</v>
      </c>
      <c r="M2316" s="3">
        <f>IF(AND(O2316&gt;0,O2316&lt;366),+'PL2'!$N$2+1,IF(AND(O2316&gt;365,O2316&lt;731),+'PL2'!$O$2+1,IF(AND(O2316&gt;730,O2316&lt;1096),+'PL2'!$P$2+1,IF(AND(O2316&gt;1095,O2316&lt;1461),+'PL2'!$Q$2+1,IF(AND(O2316&gt;1460,O2316&lt;1826),+'PL2'!$R$2+1,IF(AND(O2316&gt;1825,O2316&lt;2190),+'PL2'!$S$2+1,0))))))</f>
        <v>0</v>
      </c>
      <c r="N2316" s="70">
        <f t="shared" si="127"/>
        <v>-1</v>
      </c>
      <c r="O2316" s="19" t="str">
        <f>IF(A2316&gt;'PL2'!$C$2+553,IF(A2316='PL2'!$C$2+554,1,O2315+1), "")</f>
        <v/>
      </c>
    </row>
    <row r="2317" spans="1:15" x14ac:dyDescent="0.55000000000000004">
      <c r="A2317">
        <v>2315</v>
      </c>
      <c r="B2317" s="2">
        <v>42137</v>
      </c>
      <c r="C2317">
        <v>9.3999996185302734</v>
      </c>
      <c r="D2317">
        <v>374202</v>
      </c>
      <c r="E2317">
        <v>4065.47998046875</v>
      </c>
      <c r="F2317" s="20">
        <f t="shared" si="128"/>
        <v>0.1021253501198516</v>
      </c>
      <c r="G2317">
        <v>235.7980041503906</v>
      </c>
      <c r="H2317">
        <v>24.080999374389648</v>
      </c>
      <c r="I2317" s="19">
        <f t="shared" si="129"/>
        <v>958632.06530790019</v>
      </c>
      <c r="K2317" s="70">
        <f t="shared" si="126"/>
        <v>-1</v>
      </c>
      <c r="L2317" s="3">
        <f>IF(AND(O2317&gt;0,O2317&lt;366),+'PL2'!$N$3+1,IF(AND(O2317&gt;365,O2317&lt;731),+'PL2'!$O$3+1,IF(AND(O2317&gt;730,O2317&lt;1096),+'PL2'!$P$3+1,IF(AND(O2317&gt;1095,O2317&lt;1461),+'PL2'!$Q$3+1,IF(AND(O2317&gt;1460,O2317&lt;3000),+'PL2'!$R$3+1,0)))))</f>
        <v>0</v>
      </c>
      <c r="M2317" s="3">
        <f>IF(AND(O2317&gt;0,O2317&lt;366),+'PL2'!$N$2+1,IF(AND(O2317&gt;365,O2317&lt;731),+'PL2'!$O$2+1,IF(AND(O2317&gt;730,O2317&lt;1096),+'PL2'!$P$2+1,IF(AND(O2317&gt;1095,O2317&lt;1461),+'PL2'!$Q$2+1,IF(AND(O2317&gt;1460,O2317&lt;1826),+'PL2'!$R$2+1,IF(AND(O2317&gt;1825,O2317&lt;2190),+'PL2'!$S$2+1,0))))))</f>
        <v>0</v>
      </c>
      <c r="N2317" s="70">
        <f t="shared" si="127"/>
        <v>-1</v>
      </c>
      <c r="O2317" s="19" t="str">
        <f>IF(A2317&gt;'PL2'!$C$2+553,IF(A2317='PL2'!$C$2+554,1,O2316+1), "")</f>
        <v/>
      </c>
    </row>
    <row r="2318" spans="1:15" x14ac:dyDescent="0.55000000000000004">
      <c r="A2318">
        <v>2316</v>
      </c>
      <c r="B2318" s="2">
        <v>42138</v>
      </c>
      <c r="C2318">
        <v>9.4099998474121094</v>
      </c>
      <c r="D2318">
        <v>331571</v>
      </c>
      <c r="E2318">
        <v>3864.06005859375</v>
      </c>
      <c r="F2318" s="20">
        <f t="shared" si="128"/>
        <v>0.10966219772464543</v>
      </c>
      <c r="G2318">
        <v>236.73899841308591</v>
      </c>
      <c r="H2318">
        <v>25.961299896240231</v>
      </c>
      <c r="I2318" s="19">
        <f t="shared" si="129"/>
        <v>914773.70807949442</v>
      </c>
      <c r="K2318" s="70">
        <f t="shared" si="126"/>
        <v>-1</v>
      </c>
      <c r="L2318" s="3">
        <f>IF(AND(O2318&gt;0,O2318&lt;366),+'PL2'!$N$3+1,IF(AND(O2318&gt;365,O2318&lt;731),+'PL2'!$O$3+1,IF(AND(O2318&gt;730,O2318&lt;1096),+'PL2'!$P$3+1,IF(AND(O2318&gt;1095,O2318&lt;1461),+'PL2'!$Q$3+1,IF(AND(O2318&gt;1460,O2318&lt;3000),+'PL2'!$R$3+1,0)))))</f>
        <v>0</v>
      </c>
      <c r="M2318" s="3">
        <f>IF(AND(O2318&gt;0,O2318&lt;366),+'PL2'!$N$2+1,IF(AND(O2318&gt;365,O2318&lt;731),+'PL2'!$O$2+1,IF(AND(O2318&gt;730,O2318&lt;1096),+'PL2'!$P$2+1,IF(AND(O2318&gt;1095,O2318&lt;1461),+'PL2'!$Q$2+1,IF(AND(O2318&gt;1460,O2318&lt;1826),+'PL2'!$R$2+1,IF(AND(O2318&gt;1825,O2318&lt;2190),+'PL2'!$S$2+1,0))))))</f>
        <v>0</v>
      </c>
      <c r="N2318" s="70">
        <f t="shared" si="127"/>
        <v>-1</v>
      </c>
      <c r="O2318" s="19" t="str">
        <f>IF(A2318&gt;'PL2'!$C$2+553,IF(A2318='PL2'!$C$2+554,1,O2317+1), "")</f>
        <v/>
      </c>
    </row>
    <row r="2319" spans="1:15" x14ac:dyDescent="0.55000000000000004">
      <c r="A2319">
        <v>2317</v>
      </c>
      <c r="B2319" s="2">
        <v>42139</v>
      </c>
      <c r="C2319">
        <v>9.4200000762939453</v>
      </c>
      <c r="D2319">
        <v>331571</v>
      </c>
      <c r="E2319">
        <v>3690.1201171875</v>
      </c>
      <c r="F2319" s="20">
        <f t="shared" si="128"/>
        <v>0.10483706893980496</v>
      </c>
      <c r="G2319">
        <v>237.30999755859381</v>
      </c>
      <c r="H2319">
        <v>24.878900527954102</v>
      </c>
      <c r="I2319" s="19">
        <f t="shared" si="129"/>
        <v>875702.39600068354</v>
      </c>
      <c r="K2319" s="70">
        <f t="shared" si="126"/>
        <v>-1</v>
      </c>
      <c r="L2319" s="3">
        <f>IF(AND(O2319&gt;0,O2319&lt;366),+'PL2'!$N$3+1,IF(AND(O2319&gt;365,O2319&lt;731),+'PL2'!$O$3+1,IF(AND(O2319&gt;730,O2319&lt;1096),+'PL2'!$P$3+1,IF(AND(O2319&gt;1095,O2319&lt;1461),+'PL2'!$Q$3+1,IF(AND(O2319&gt;1460,O2319&lt;3000),+'PL2'!$R$3+1,0)))))</f>
        <v>0</v>
      </c>
      <c r="M2319" s="3">
        <f>IF(AND(O2319&gt;0,O2319&lt;366),+'PL2'!$N$2+1,IF(AND(O2319&gt;365,O2319&lt;731),+'PL2'!$O$2+1,IF(AND(O2319&gt;730,O2319&lt;1096),+'PL2'!$P$2+1,IF(AND(O2319&gt;1095,O2319&lt;1461),+'PL2'!$Q$2+1,IF(AND(O2319&gt;1460,O2319&lt;1826),+'PL2'!$R$2+1,IF(AND(O2319&gt;1825,O2319&lt;2190),+'PL2'!$S$2+1,0))))))</f>
        <v>0</v>
      </c>
      <c r="N2319" s="70">
        <f t="shared" si="127"/>
        <v>-1</v>
      </c>
      <c r="O2319" s="19" t="str">
        <f>IF(A2319&gt;'PL2'!$C$2+553,IF(A2319='PL2'!$C$2+554,1,O2318+1), "")</f>
        <v/>
      </c>
    </row>
    <row r="2320" spans="1:15" x14ac:dyDescent="0.55000000000000004">
      <c r="A2320">
        <v>2318</v>
      </c>
      <c r="B2320" s="2">
        <v>42140</v>
      </c>
      <c r="C2320">
        <v>9.4300003051757813</v>
      </c>
      <c r="D2320">
        <v>303151</v>
      </c>
      <c r="E2320">
        <v>3313.110107421875</v>
      </c>
      <c r="F2320" s="20">
        <f t="shared" si="128"/>
        <v>0.10305962811954848</v>
      </c>
      <c r="G2320">
        <v>235.72700500488281</v>
      </c>
      <c r="H2320">
        <v>24.293899536132809</v>
      </c>
      <c r="I2320" s="19">
        <f t="shared" si="129"/>
        <v>780989.52287396416</v>
      </c>
      <c r="K2320" s="70">
        <f t="shared" si="126"/>
        <v>-1</v>
      </c>
      <c r="L2320" s="3">
        <f>IF(AND(O2320&gt;0,O2320&lt;366),+'PL2'!$N$3+1,IF(AND(O2320&gt;365,O2320&lt;731),+'PL2'!$O$3+1,IF(AND(O2320&gt;730,O2320&lt;1096),+'PL2'!$P$3+1,IF(AND(O2320&gt;1095,O2320&lt;1461),+'PL2'!$Q$3+1,IF(AND(O2320&gt;1460,O2320&lt;3000),+'PL2'!$R$3+1,0)))))</f>
        <v>0</v>
      </c>
      <c r="M2320" s="3">
        <f>IF(AND(O2320&gt;0,O2320&lt;366),+'PL2'!$N$2+1,IF(AND(O2320&gt;365,O2320&lt;731),+'PL2'!$O$2+1,IF(AND(O2320&gt;730,O2320&lt;1096),+'PL2'!$P$2+1,IF(AND(O2320&gt;1095,O2320&lt;1461),+'PL2'!$Q$2+1,IF(AND(O2320&gt;1460,O2320&lt;1826),+'PL2'!$R$2+1,IF(AND(O2320&gt;1825,O2320&lt;2190),+'PL2'!$S$2+1,0))))))</f>
        <v>0</v>
      </c>
      <c r="N2320" s="70">
        <f t="shared" si="127"/>
        <v>-1</v>
      </c>
      <c r="O2320" s="19" t="str">
        <f>IF(A2320&gt;'PL2'!$C$2+553,IF(A2320='PL2'!$C$2+554,1,O2319+1), "")</f>
        <v/>
      </c>
    </row>
    <row r="2321" spans="1:15" x14ac:dyDescent="0.55000000000000004">
      <c r="A2321">
        <v>2319</v>
      </c>
      <c r="B2321" s="2">
        <v>42141</v>
      </c>
      <c r="C2321">
        <v>9.4399995803833008</v>
      </c>
      <c r="D2321">
        <v>303151</v>
      </c>
      <c r="E2321">
        <v>4288.080078125</v>
      </c>
      <c r="F2321" s="20">
        <f t="shared" si="128"/>
        <v>0.13352908002332167</v>
      </c>
      <c r="G2321">
        <v>236.1000061035156</v>
      </c>
      <c r="H2321">
        <v>31.526199340820309</v>
      </c>
      <c r="I2321" s="19">
        <f t="shared" si="129"/>
        <v>1012415.7326176761</v>
      </c>
      <c r="K2321" s="70">
        <f t="shared" si="126"/>
        <v>-1</v>
      </c>
      <c r="L2321" s="3">
        <f>IF(AND(O2321&gt;0,O2321&lt;366),+'PL2'!$N$3+1,IF(AND(O2321&gt;365,O2321&lt;731),+'PL2'!$O$3+1,IF(AND(O2321&gt;730,O2321&lt;1096),+'PL2'!$P$3+1,IF(AND(O2321&gt;1095,O2321&lt;1461),+'PL2'!$Q$3+1,IF(AND(O2321&gt;1460,O2321&lt;3000),+'PL2'!$R$3+1,0)))))</f>
        <v>0</v>
      </c>
      <c r="M2321" s="3">
        <f>IF(AND(O2321&gt;0,O2321&lt;366),+'PL2'!$N$2+1,IF(AND(O2321&gt;365,O2321&lt;731),+'PL2'!$O$2+1,IF(AND(O2321&gt;730,O2321&lt;1096),+'PL2'!$P$2+1,IF(AND(O2321&gt;1095,O2321&lt;1461),+'PL2'!$Q$2+1,IF(AND(O2321&gt;1460,O2321&lt;1826),+'PL2'!$R$2+1,IF(AND(O2321&gt;1825,O2321&lt;2190),+'PL2'!$S$2+1,0))))))</f>
        <v>0</v>
      </c>
      <c r="N2321" s="70">
        <f t="shared" si="127"/>
        <v>-1</v>
      </c>
      <c r="O2321" s="19" t="str">
        <f>IF(A2321&gt;'PL2'!$C$2+553,IF(A2321='PL2'!$C$2+554,1,O2320+1), "")</f>
        <v/>
      </c>
    </row>
    <row r="2322" spans="1:15" x14ac:dyDescent="0.55000000000000004">
      <c r="A2322">
        <v>2320</v>
      </c>
      <c r="B2322" s="2">
        <v>42142</v>
      </c>
      <c r="C2322">
        <v>9.4499998092651367</v>
      </c>
      <c r="D2322">
        <v>332394</v>
      </c>
      <c r="E2322">
        <v>3614.840087890625</v>
      </c>
      <c r="F2322" s="20">
        <f t="shared" si="128"/>
        <v>0.10277032118837999</v>
      </c>
      <c r="G2322">
        <v>232.86500549316409</v>
      </c>
      <c r="H2322">
        <v>23.931600570678711</v>
      </c>
      <c r="I2322" s="19">
        <f t="shared" si="129"/>
        <v>841769.75692356017</v>
      </c>
      <c r="K2322" s="70">
        <f t="shared" si="126"/>
        <v>-1</v>
      </c>
      <c r="L2322" s="3">
        <f>IF(AND(O2322&gt;0,O2322&lt;366),+'PL2'!$N$3+1,IF(AND(O2322&gt;365,O2322&lt;731),+'PL2'!$O$3+1,IF(AND(O2322&gt;730,O2322&lt;1096),+'PL2'!$P$3+1,IF(AND(O2322&gt;1095,O2322&lt;1461),+'PL2'!$Q$3+1,IF(AND(O2322&gt;1460,O2322&lt;3000),+'PL2'!$R$3+1,0)))))</f>
        <v>0</v>
      </c>
      <c r="M2322" s="3">
        <f>IF(AND(O2322&gt;0,O2322&lt;366),+'PL2'!$N$2+1,IF(AND(O2322&gt;365,O2322&lt;731),+'PL2'!$O$2+1,IF(AND(O2322&gt;730,O2322&lt;1096),+'PL2'!$P$2+1,IF(AND(O2322&gt;1095,O2322&lt;1461),+'PL2'!$Q$2+1,IF(AND(O2322&gt;1460,O2322&lt;1826),+'PL2'!$R$2+1,IF(AND(O2322&gt;1825,O2322&lt;2190),+'PL2'!$S$2+1,0))))))</f>
        <v>0</v>
      </c>
      <c r="N2322" s="70">
        <f t="shared" si="127"/>
        <v>-1</v>
      </c>
      <c r="O2322" s="19" t="str">
        <f>IF(A2322&gt;'PL2'!$C$2+553,IF(A2322='PL2'!$C$2+554,1,O2321+1), "")</f>
        <v/>
      </c>
    </row>
    <row r="2323" spans="1:15" x14ac:dyDescent="0.55000000000000004">
      <c r="A2323">
        <v>2321</v>
      </c>
      <c r="B2323" s="2">
        <v>42143</v>
      </c>
      <c r="C2323">
        <v>9.4600000381469727</v>
      </c>
      <c r="D2323">
        <v>332394</v>
      </c>
      <c r="E2323">
        <v>3265.68994140625</v>
      </c>
      <c r="F2323" s="20">
        <f t="shared" si="128"/>
        <v>9.294219200791623E-2</v>
      </c>
      <c r="G2323">
        <v>231.9429931640625</v>
      </c>
      <c r="H2323">
        <v>21.55730056762695</v>
      </c>
      <c r="I2323" s="19">
        <f t="shared" si="129"/>
        <v>757453.89975553751</v>
      </c>
      <c r="K2323" s="70">
        <f t="shared" si="126"/>
        <v>-1</v>
      </c>
      <c r="L2323" s="3">
        <f>IF(AND(O2323&gt;0,O2323&lt;366),+'PL2'!$N$3+1,IF(AND(O2323&gt;365,O2323&lt;731),+'PL2'!$O$3+1,IF(AND(O2323&gt;730,O2323&lt;1096),+'PL2'!$P$3+1,IF(AND(O2323&gt;1095,O2323&lt;1461),+'PL2'!$Q$3+1,IF(AND(O2323&gt;1460,O2323&lt;3000),+'PL2'!$R$3+1,0)))))</f>
        <v>0</v>
      </c>
      <c r="M2323" s="3">
        <f>IF(AND(O2323&gt;0,O2323&lt;366),+'PL2'!$N$2+1,IF(AND(O2323&gt;365,O2323&lt;731),+'PL2'!$O$2+1,IF(AND(O2323&gt;730,O2323&lt;1096),+'PL2'!$P$2+1,IF(AND(O2323&gt;1095,O2323&lt;1461),+'PL2'!$Q$2+1,IF(AND(O2323&gt;1460,O2323&lt;1826),+'PL2'!$R$2+1,IF(AND(O2323&gt;1825,O2323&lt;2190),+'PL2'!$S$2+1,0))))))</f>
        <v>0</v>
      </c>
      <c r="N2323" s="70">
        <f t="shared" si="127"/>
        <v>-1</v>
      </c>
      <c r="O2323" s="19" t="str">
        <f>IF(A2323&gt;'PL2'!$C$2+553,IF(A2323='PL2'!$C$2+554,1,O2322+1), "")</f>
        <v/>
      </c>
    </row>
    <row r="2324" spans="1:15" x14ac:dyDescent="0.55000000000000004">
      <c r="A2324">
        <v>2322</v>
      </c>
      <c r="B2324" s="2">
        <v>42144</v>
      </c>
      <c r="C2324">
        <v>9.4700002670288086</v>
      </c>
      <c r="D2324">
        <v>344525</v>
      </c>
      <c r="E2324">
        <v>3640.0400390625</v>
      </c>
      <c r="F2324" s="20">
        <f t="shared" si="128"/>
        <v>0.10005421998960141</v>
      </c>
      <c r="G2324">
        <v>234.2449951171875</v>
      </c>
      <c r="H2324">
        <v>23.437200546264648</v>
      </c>
      <c r="I2324" s="19">
        <f t="shared" si="129"/>
        <v>852661.16117656231</v>
      </c>
      <c r="K2324" s="70">
        <f t="shared" si="126"/>
        <v>-1</v>
      </c>
      <c r="L2324" s="3">
        <f>IF(AND(O2324&gt;0,O2324&lt;366),+'PL2'!$N$3+1,IF(AND(O2324&gt;365,O2324&lt;731),+'PL2'!$O$3+1,IF(AND(O2324&gt;730,O2324&lt;1096),+'PL2'!$P$3+1,IF(AND(O2324&gt;1095,O2324&lt;1461),+'PL2'!$Q$3+1,IF(AND(O2324&gt;1460,O2324&lt;3000),+'PL2'!$R$3+1,0)))))</f>
        <v>0</v>
      </c>
      <c r="M2324" s="3">
        <f>IF(AND(O2324&gt;0,O2324&lt;366),+'PL2'!$N$2+1,IF(AND(O2324&gt;365,O2324&lt;731),+'PL2'!$O$2+1,IF(AND(O2324&gt;730,O2324&lt;1096),+'PL2'!$P$2+1,IF(AND(O2324&gt;1095,O2324&lt;1461),+'PL2'!$Q$2+1,IF(AND(O2324&gt;1460,O2324&lt;1826),+'PL2'!$R$2+1,IF(AND(O2324&gt;1825,O2324&lt;2190),+'PL2'!$S$2+1,0))))))</f>
        <v>0</v>
      </c>
      <c r="N2324" s="70">
        <f t="shared" si="127"/>
        <v>-1</v>
      </c>
      <c r="O2324" s="19" t="str">
        <f>IF(A2324&gt;'PL2'!$C$2+553,IF(A2324='PL2'!$C$2+554,1,O2323+1), "")</f>
        <v/>
      </c>
    </row>
    <row r="2325" spans="1:15" x14ac:dyDescent="0.55000000000000004">
      <c r="A2325">
        <v>2323</v>
      </c>
      <c r="B2325" s="2">
        <v>42145</v>
      </c>
      <c r="C2325">
        <v>9.4799995422363281</v>
      </c>
      <c r="D2325">
        <v>344525</v>
      </c>
      <c r="E2325">
        <v>3889.47998046875</v>
      </c>
      <c r="F2325" s="20">
        <f t="shared" si="128"/>
        <v>0.10702349157356103</v>
      </c>
      <c r="G2325">
        <v>235.30499267578119</v>
      </c>
      <c r="H2325">
        <v>25.183200836181641</v>
      </c>
      <c r="I2325" s="19">
        <f t="shared" si="129"/>
        <v>915214.05831679679</v>
      </c>
      <c r="K2325" s="70">
        <f t="shared" si="126"/>
        <v>-1</v>
      </c>
      <c r="L2325" s="3">
        <f>IF(AND(O2325&gt;0,O2325&lt;366),+'PL2'!$N$3+1,IF(AND(O2325&gt;365,O2325&lt;731),+'PL2'!$O$3+1,IF(AND(O2325&gt;730,O2325&lt;1096),+'PL2'!$P$3+1,IF(AND(O2325&gt;1095,O2325&lt;1461),+'PL2'!$Q$3+1,IF(AND(O2325&gt;1460,O2325&lt;3000),+'PL2'!$R$3+1,0)))))</f>
        <v>0</v>
      </c>
      <c r="M2325" s="3">
        <f>IF(AND(O2325&gt;0,O2325&lt;366),+'PL2'!$N$2+1,IF(AND(O2325&gt;365,O2325&lt;731),+'PL2'!$O$2+1,IF(AND(O2325&gt;730,O2325&lt;1096),+'PL2'!$P$2+1,IF(AND(O2325&gt;1095,O2325&lt;1461),+'PL2'!$Q$2+1,IF(AND(O2325&gt;1460,O2325&lt;1826),+'PL2'!$R$2+1,IF(AND(O2325&gt;1825,O2325&lt;2190),+'PL2'!$S$2+1,0))))))</f>
        <v>0</v>
      </c>
      <c r="N2325" s="70">
        <f t="shared" si="127"/>
        <v>-1</v>
      </c>
      <c r="O2325" s="19" t="str">
        <f>IF(A2325&gt;'PL2'!$C$2+553,IF(A2325='PL2'!$C$2+554,1,O2324+1), "")</f>
        <v/>
      </c>
    </row>
    <row r="2326" spans="1:15" x14ac:dyDescent="0.55000000000000004">
      <c r="A2326">
        <v>2324</v>
      </c>
      <c r="B2326" s="2">
        <v>42146</v>
      </c>
      <c r="C2326">
        <v>9.4899997711181641</v>
      </c>
      <c r="D2326">
        <v>344525</v>
      </c>
      <c r="E2326">
        <v>3465.340087890625</v>
      </c>
      <c r="F2326" s="20">
        <f t="shared" si="128"/>
        <v>9.545338260192622E-2</v>
      </c>
      <c r="G2326">
        <v>240.51899719238281</v>
      </c>
      <c r="H2326">
        <v>22.958400726318359</v>
      </c>
      <c r="I2326" s="19">
        <f t="shared" si="129"/>
        <v>833480.12287001684</v>
      </c>
      <c r="K2326" s="70">
        <f t="shared" si="126"/>
        <v>-1</v>
      </c>
      <c r="L2326" s="3">
        <f>IF(AND(O2326&gt;0,O2326&lt;366),+'PL2'!$N$3+1,IF(AND(O2326&gt;365,O2326&lt;731),+'PL2'!$O$3+1,IF(AND(O2326&gt;730,O2326&lt;1096),+'PL2'!$P$3+1,IF(AND(O2326&gt;1095,O2326&lt;1461),+'PL2'!$Q$3+1,IF(AND(O2326&gt;1460,O2326&lt;3000),+'PL2'!$R$3+1,0)))))</f>
        <v>0</v>
      </c>
      <c r="M2326" s="3">
        <f>IF(AND(O2326&gt;0,O2326&lt;366),+'PL2'!$N$2+1,IF(AND(O2326&gt;365,O2326&lt;731),+'PL2'!$O$2+1,IF(AND(O2326&gt;730,O2326&lt;1096),+'PL2'!$P$2+1,IF(AND(O2326&gt;1095,O2326&lt;1461),+'PL2'!$Q$2+1,IF(AND(O2326&gt;1460,O2326&lt;1826),+'PL2'!$R$2+1,IF(AND(O2326&gt;1825,O2326&lt;2190),+'PL2'!$S$2+1,0))))))</f>
        <v>0</v>
      </c>
      <c r="N2326" s="70">
        <f t="shared" si="127"/>
        <v>-1</v>
      </c>
      <c r="O2326" s="19" t="str">
        <f>IF(A2326&gt;'PL2'!$C$2+553,IF(A2326='PL2'!$C$2+554,1,O2325+1), "")</f>
        <v/>
      </c>
    </row>
    <row r="2327" spans="1:15" x14ac:dyDescent="0.55000000000000004">
      <c r="A2327">
        <v>2325</v>
      </c>
      <c r="B2327" s="2">
        <v>42147</v>
      </c>
      <c r="C2327">
        <v>9.5</v>
      </c>
      <c r="D2327">
        <v>344525</v>
      </c>
      <c r="E2327">
        <v>2812.760009765625</v>
      </c>
      <c r="F2327" s="20">
        <f t="shared" si="128"/>
        <v>7.7559596815248349E-2</v>
      </c>
      <c r="G2327">
        <v>239.03300476074219</v>
      </c>
      <c r="H2327">
        <v>18.539300918579102</v>
      </c>
      <c r="I2327" s="19">
        <f t="shared" si="129"/>
        <v>672342.47680513188</v>
      </c>
      <c r="K2327" s="70">
        <f t="shared" si="126"/>
        <v>-1</v>
      </c>
      <c r="L2327" s="3">
        <f>IF(AND(O2327&gt;0,O2327&lt;366),+'PL2'!$N$3+1,IF(AND(O2327&gt;365,O2327&lt;731),+'PL2'!$O$3+1,IF(AND(O2327&gt;730,O2327&lt;1096),+'PL2'!$P$3+1,IF(AND(O2327&gt;1095,O2327&lt;1461),+'PL2'!$Q$3+1,IF(AND(O2327&gt;1460,O2327&lt;3000),+'PL2'!$R$3+1,0)))))</f>
        <v>0</v>
      </c>
      <c r="M2327" s="3">
        <f>IF(AND(O2327&gt;0,O2327&lt;366),+'PL2'!$N$2+1,IF(AND(O2327&gt;365,O2327&lt;731),+'PL2'!$O$2+1,IF(AND(O2327&gt;730,O2327&lt;1096),+'PL2'!$P$2+1,IF(AND(O2327&gt;1095,O2327&lt;1461),+'PL2'!$Q$2+1,IF(AND(O2327&gt;1460,O2327&lt;1826),+'PL2'!$R$2+1,IF(AND(O2327&gt;1825,O2327&lt;2190),+'PL2'!$S$2+1,0))))))</f>
        <v>0</v>
      </c>
      <c r="N2327" s="70">
        <f t="shared" si="127"/>
        <v>-1</v>
      </c>
      <c r="O2327" s="19" t="str">
        <f>IF(A2327&gt;'PL2'!$C$2+553,IF(A2327='PL2'!$C$2+554,1,O2326+1), "")</f>
        <v/>
      </c>
    </row>
    <row r="2328" spans="1:15" x14ac:dyDescent="0.55000000000000004">
      <c r="A2328">
        <v>2326</v>
      </c>
      <c r="B2328" s="2">
        <v>42148</v>
      </c>
      <c r="C2328">
        <v>9.5100002288818359</v>
      </c>
      <c r="D2328">
        <v>342099</v>
      </c>
      <c r="E2328">
        <v>3663.52001953125</v>
      </c>
      <c r="F2328" s="20">
        <f t="shared" si="128"/>
        <v>0.10184208730296018</v>
      </c>
      <c r="G2328">
        <v>241.1860046386719</v>
      </c>
      <c r="H2328">
        <v>24.562900543212891</v>
      </c>
      <c r="I2328" s="19">
        <f t="shared" si="129"/>
        <v>883589.75642453146</v>
      </c>
      <c r="K2328" s="70">
        <f t="shared" si="126"/>
        <v>-1</v>
      </c>
      <c r="L2328" s="3">
        <f>IF(AND(O2328&gt;0,O2328&lt;366),+'PL2'!$N$3+1,IF(AND(O2328&gt;365,O2328&lt;731),+'PL2'!$O$3+1,IF(AND(O2328&gt;730,O2328&lt;1096),+'PL2'!$P$3+1,IF(AND(O2328&gt;1095,O2328&lt;1461),+'PL2'!$Q$3+1,IF(AND(O2328&gt;1460,O2328&lt;3000),+'PL2'!$R$3+1,0)))))</f>
        <v>0</v>
      </c>
      <c r="M2328" s="3">
        <f>IF(AND(O2328&gt;0,O2328&lt;366),+'PL2'!$N$2+1,IF(AND(O2328&gt;365,O2328&lt;731),+'PL2'!$O$2+1,IF(AND(O2328&gt;730,O2328&lt;1096),+'PL2'!$P$2+1,IF(AND(O2328&gt;1095,O2328&lt;1461),+'PL2'!$Q$2+1,IF(AND(O2328&gt;1460,O2328&lt;1826),+'PL2'!$R$2+1,IF(AND(O2328&gt;1825,O2328&lt;2190),+'PL2'!$S$2+1,0))))))</f>
        <v>0</v>
      </c>
      <c r="N2328" s="70">
        <f t="shared" si="127"/>
        <v>-1</v>
      </c>
      <c r="O2328" s="19" t="str">
        <f>IF(A2328&gt;'PL2'!$C$2+553,IF(A2328='PL2'!$C$2+554,1,O2327+1), "")</f>
        <v/>
      </c>
    </row>
    <row r="2329" spans="1:15" x14ac:dyDescent="0.55000000000000004">
      <c r="A2329">
        <v>2327</v>
      </c>
      <c r="B2329" s="2">
        <v>42149</v>
      </c>
      <c r="C2329">
        <v>9.5200004577636719</v>
      </c>
      <c r="D2329">
        <v>342099</v>
      </c>
      <c r="E2329">
        <v>3540.530029296875</v>
      </c>
      <c r="F2329" s="20">
        <f t="shared" si="128"/>
        <v>9.8526588793396874E-2</v>
      </c>
      <c r="G2329">
        <v>237.4880065917969</v>
      </c>
      <c r="H2329">
        <v>23.398899078369141</v>
      </c>
      <c r="I2329" s="19">
        <f t="shared" si="129"/>
        <v>840833.41893611115</v>
      </c>
      <c r="K2329" s="70">
        <f t="shared" si="126"/>
        <v>-1</v>
      </c>
      <c r="L2329" s="3">
        <f>IF(AND(O2329&gt;0,O2329&lt;366),+'PL2'!$N$3+1,IF(AND(O2329&gt;365,O2329&lt;731),+'PL2'!$O$3+1,IF(AND(O2329&gt;730,O2329&lt;1096),+'PL2'!$P$3+1,IF(AND(O2329&gt;1095,O2329&lt;1461),+'PL2'!$Q$3+1,IF(AND(O2329&gt;1460,O2329&lt;3000),+'PL2'!$R$3+1,0)))))</f>
        <v>0</v>
      </c>
      <c r="M2329" s="3">
        <f>IF(AND(O2329&gt;0,O2329&lt;366),+'PL2'!$N$2+1,IF(AND(O2329&gt;365,O2329&lt;731),+'PL2'!$O$2+1,IF(AND(O2329&gt;730,O2329&lt;1096),+'PL2'!$P$2+1,IF(AND(O2329&gt;1095,O2329&lt;1461),+'PL2'!$Q$2+1,IF(AND(O2329&gt;1460,O2329&lt;1826),+'PL2'!$R$2+1,IF(AND(O2329&gt;1825,O2329&lt;2190),+'PL2'!$S$2+1,0))))))</f>
        <v>0</v>
      </c>
      <c r="N2329" s="70">
        <f t="shared" si="127"/>
        <v>-1</v>
      </c>
      <c r="O2329" s="19" t="str">
        <f>IF(A2329&gt;'PL2'!$C$2+553,IF(A2329='PL2'!$C$2+554,1,O2328+1), "")</f>
        <v/>
      </c>
    </row>
    <row r="2330" spans="1:15" x14ac:dyDescent="0.55000000000000004">
      <c r="A2330">
        <v>2328</v>
      </c>
      <c r="B2330" s="2">
        <v>42150</v>
      </c>
      <c r="C2330">
        <v>9.5299997329711914</v>
      </c>
      <c r="D2330">
        <v>327542</v>
      </c>
      <c r="E2330">
        <v>3618.050048828125</v>
      </c>
      <c r="F2330" s="20">
        <f t="shared" si="128"/>
        <v>0.10526899145516738</v>
      </c>
      <c r="G2330">
        <v>237.3269958496094</v>
      </c>
      <c r="H2330">
        <v>24.983200073242191</v>
      </c>
      <c r="I2330" s="19">
        <f t="shared" si="129"/>
        <v>858660.94892191153</v>
      </c>
      <c r="K2330" s="70">
        <f t="shared" si="126"/>
        <v>-1</v>
      </c>
      <c r="L2330" s="3">
        <f>IF(AND(O2330&gt;0,O2330&lt;366),+'PL2'!$N$3+1,IF(AND(O2330&gt;365,O2330&lt;731),+'PL2'!$O$3+1,IF(AND(O2330&gt;730,O2330&lt;1096),+'PL2'!$P$3+1,IF(AND(O2330&gt;1095,O2330&lt;1461),+'PL2'!$Q$3+1,IF(AND(O2330&gt;1460,O2330&lt;3000),+'PL2'!$R$3+1,0)))))</f>
        <v>0</v>
      </c>
      <c r="M2330" s="3">
        <f>IF(AND(O2330&gt;0,O2330&lt;366),+'PL2'!$N$2+1,IF(AND(O2330&gt;365,O2330&lt;731),+'PL2'!$O$2+1,IF(AND(O2330&gt;730,O2330&lt;1096),+'PL2'!$P$2+1,IF(AND(O2330&gt;1095,O2330&lt;1461),+'PL2'!$Q$2+1,IF(AND(O2330&gt;1460,O2330&lt;1826),+'PL2'!$R$2+1,IF(AND(O2330&gt;1825,O2330&lt;2190),+'PL2'!$S$2+1,0))))))</f>
        <v>0</v>
      </c>
      <c r="N2330" s="70">
        <f t="shared" si="127"/>
        <v>-1</v>
      </c>
      <c r="O2330" s="19" t="str">
        <f>IF(A2330&gt;'PL2'!$C$2+553,IF(A2330='PL2'!$C$2+554,1,O2329+1), "")</f>
        <v/>
      </c>
    </row>
    <row r="2331" spans="1:15" x14ac:dyDescent="0.55000000000000004">
      <c r="A2331">
        <v>2329</v>
      </c>
      <c r="B2331" s="2">
        <v>42151</v>
      </c>
      <c r="C2331">
        <v>9.5399999618530273</v>
      </c>
      <c r="D2331">
        <v>327542</v>
      </c>
      <c r="E2331">
        <v>3466</v>
      </c>
      <c r="F2331" s="20">
        <f t="shared" si="128"/>
        <v>0.10095083948862311</v>
      </c>
      <c r="G2331">
        <v>237.18499755859381</v>
      </c>
      <c r="H2331">
        <v>23.944000244140621</v>
      </c>
      <c r="I2331" s="19">
        <f t="shared" si="129"/>
        <v>822083.20153808617</v>
      </c>
      <c r="K2331" s="70">
        <f t="shared" si="126"/>
        <v>-1</v>
      </c>
      <c r="L2331" s="3">
        <f>IF(AND(O2331&gt;0,O2331&lt;366),+'PL2'!$N$3+1,IF(AND(O2331&gt;365,O2331&lt;731),+'PL2'!$O$3+1,IF(AND(O2331&gt;730,O2331&lt;1096),+'PL2'!$P$3+1,IF(AND(O2331&gt;1095,O2331&lt;1461),+'PL2'!$Q$3+1,IF(AND(O2331&gt;1460,O2331&lt;3000),+'PL2'!$R$3+1,0)))))</f>
        <v>0</v>
      </c>
      <c r="M2331" s="3">
        <f>IF(AND(O2331&gt;0,O2331&lt;366),+'PL2'!$N$2+1,IF(AND(O2331&gt;365,O2331&lt;731),+'PL2'!$O$2+1,IF(AND(O2331&gt;730,O2331&lt;1096),+'PL2'!$P$2+1,IF(AND(O2331&gt;1095,O2331&lt;1461),+'PL2'!$Q$2+1,IF(AND(O2331&gt;1460,O2331&lt;1826),+'PL2'!$R$2+1,IF(AND(O2331&gt;1825,O2331&lt;2190),+'PL2'!$S$2+1,0))))))</f>
        <v>0</v>
      </c>
      <c r="N2331" s="70">
        <f t="shared" si="127"/>
        <v>-1</v>
      </c>
      <c r="O2331" s="19" t="str">
        <f>IF(A2331&gt;'PL2'!$C$2+553,IF(A2331='PL2'!$C$2+554,1,O2330+1), "")</f>
        <v/>
      </c>
    </row>
    <row r="2332" spans="1:15" x14ac:dyDescent="0.55000000000000004">
      <c r="A2332">
        <v>2330</v>
      </c>
      <c r="B2332" s="2">
        <v>42152</v>
      </c>
      <c r="C2332">
        <v>9.5500001907348633</v>
      </c>
      <c r="D2332">
        <v>320263</v>
      </c>
      <c r="E2332">
        <v>3316.25</v>
      </c>
      <c r="F2332" s="20">
        <f t="shared" si="128"/>
        <v>9.8888064286303728E-2</v>
      </c>
      <c r="G2332">
        <v>237.47200012207031</v>
      </c>
      <c r="H2332">
        <v>23.483100891113281</v>
      </c>
      <c r="I2332" s="19">
        <f t="shared" si="129"/>
        <v>787516.52040481567</v>
      </c>
      <c r="K2332" s="70">
        <f t="shared" si="126"/>
        <v>-1</v>
      </c>
      <c r="L2332" s="3">
        <f>IF(AND(O2332&gt;0,O2332&lt;366),+'PL2'!$N$3+1,IF(AND(O2332&gt;365,O2332&lt;731),+'PL2'!$O$3+1,IF(AND(O2332&gt;730,O2332&lt;1096),+'PL2'!$P$3+1,IF(AND(O2332&gt;1095,O2332&lt;1461),+'PL2'!$Q$3+1,IF(AND(O2332&gt;1460,O2332&lt;3000),+'PL2'!$R$3+1,0)))))</f>
        <v>0</v>
      </c>
      <c r="M2332" s="3">
        <f>IF(AND(O2332&gt;0,O2332&lt;366),+'PL2'!$N$2+1,IF(AND(O2332&gt;365,O2332&lt;731),+'PL2'!$O$2+1,IF(AND(O2332&gt;730,O2332&lt;1096),+'PL2'!$P$2+1,IF(AND(O2332&gt;1095,O2332&lt;1461),+'PL2'!$Q$2+1,IF(AND(O2332&gt;1460,O2332&lt;1826),+'PL2'!$R$2+1,IF(AND(O2332&gt;1825,O2332&lt;2190),+'PL2'!$S$2+1,0))))))</f>
        <v>0</v>
      </c>
      <c r="N2332" s="70">
        <f t="shared" si="127"/>
        <v>-1</v>
      </c>
      <c r="O2332" s="19" t="str">
        <f>IF(A2332&gt;'PL2'!$C$2+553,IF(A2332='PL2'!$C$2+554,1,O2331+1), "")</f>
        <v/>
      </c>
    </row>
    <row r="2333" spans="1:15" x14ac:dyDescent="0.55000000000000004">
      <c r="A2333">
        <v>2331</v>
      </c>
      <c r="B2333" s="2">
        <v>42153</v>
      </c>
      <c r="C2333">
        <v>9.5600004196166992</v>
      </c>
      <c r="D2333">
        <v>320263</v>
      </c>
      <c r="E2333">
        <v>3867.830078125</v>
      </c>
      <c r="F2333" s="20">
        <f t="shared" si="128"/>
        <v>0.11545653781386264</v>
      </c>
      <c r="G2333">
        <v>237.10499572753909</v>
      </c>
      <c r="H2333">
        <v>27.375299453735352</v>
      </c>
      <c r="I2333" s="19">
        <f t="shared" si="129"/>
        <v>917081.83414867532</v>
      </c>
      <c r="K2333" s="70">
        <f t="shared" si="126"/>
        <v>-1</v>
      </c>
      <c r="L2333" s="3">
        <f>IF(AND(O2333&gt;0,O2333&lt;366),+'PL2'!$N$3+1,IF(AND(O2333&gt;365,O2333&lt;731),+'PL2'!$O$3+1,IF(AND(O2333&gt;730,O2333&lt;1096),+'PL2'!$P$3+1,IF(AND(O2333&gt;1095,O2333&lt;1461),+'PL2'!$Q$3+1,IF(AND(O2333&gt;1460,O2333&lt;3000),+'PL2'!$R$3+1,0)))))</f>
        <v>0</v>
      </c>
      <c r="M2333" s="3">
        <f>IF(AND(O2333&gt;0,O2333&lt;366),+'PL2'!$N$2+1,IF(AND(O2333&gt;365,O2333&lt;731),+'PL2'!$O$2+1,IF(AND(O2333&gt;730,O2333&lt;1096),+'PL2'!$P$2+1,IF(AND(O2333&gt;1095,O2333&lt;1461),+'PL2'!$Q$2+1,IF(AND(O2333&gt;1460,O2333&lt;1826),+'PL2'!$R$2+1,IF(AND(O2333&gt;1825,O2333&lt;2190),+'PL2'!$S$2+1,0))))))</f>
        <v>0</v>
      </c>
      <c r="N2333" s="70">
        <f t="shared" si="127"/>
        <v>-1</v>
      </c>
      <c r="O2333" s="19" t="str">
        <f>IF(A2333&gt;'PL2'!$C$2+553,IF(A2333='PL2'!$C$2+554,1,O2332+1), "")</f>
        <v/>
      </c>
    </row>
    <row r="2334" spans="1:15" x14ac:dyDescent="0.55000000000000004">
      <c r="A2334">
        <v>2332</v>
      </c>
      <c r="B2334" s="2">
        <v>42154</v>
      </c>
      <c r="C2334">
        <v>9.5699996948242188</v>
      </c>
      <c r="D2334">
        <v>300853</v>
      </c>
      <c r="E2334">
        <v>3417.0400390625</v>
      </c>
      <c r="F2334" s="20">
        <f t="shared" si="128"/>
        <v>0.10869451902101777</v>
      </c>
      <c r="G2334">
        <v>233.29400634765619</v>
      </c>
      <c r="H2334">
        <v>25.3577995300293</v>
      </c>
      <c r="I2334" s="19">
        <f t="shared" si="129"/>
        <v>797174.9605632422</v>
      </c>
      <c r="K2334" s="70">
        <f t="shared" si="126"/>
        <v>-1</v>
      </c>
      <c r="L2334" s="3">
        <f>IF(AND(O2334&gt;0,O2334&lt;366),+'PL2'!$N$3+1,IF(AND(O2334&gt;365,O2334&lt;731),+'PL2'!$O$3+1,IF(AND(O2334&gt;730,O2334&lt;1096),+'PL2'!$P$3+1,IF(AND(O2334&gt;1095,O2334&lt;1461),+'PL2'!$Q$3+1,IF(AND(O2334&gt;1460,O2334&lt;3000),+'PL2'!$R$3+1,0)))))</f>
        <v>0</v>
      </c>
      <c r="M2334" s="3">
        <f>IF(AND(O2334&gt;0,O2334&lt;366),+'PL2'!$N$2+1,IF(AND(O2334&gt;365,O2334&lt;731),+'PL2'!$O$2+1,IF(AND(O2334&gt;730,O2334&lt;1096),+'PL2'!$P$2+1,IF(AND(O2334&gt;1095,O2334&lt;1461),+'PL2'!$Q$2+1,IF(AND(O2334&gt;1460,O2334&lt;1826),+'PL2'!$R$2+1,IF(AND(O2334&gt;1825,O2334&lt;2190),+'PL2'!$S$2+1,0))))))</f>
        <v>0</v>
      </c>
      <c r="N2334" s="70">
        <f t="shared" si="127"/>
        <v>-1</v>
      </c>
      <c r="O2334" s="19" t="str">
        <f>IF(A2334&gt;'PL2'!$C$2+553,IF(A2334='PL2'!$C$2+554,1,O2333+1), "")</f>
        <v/>
      </c>
    </row>
    <row r="2335" spans="1:15" x14ac:dyDescent="0.55000000000000004">
      <c r="A2335">
        <v>2333</v>
      </c>
      <c r="B2335" s="2">
        <v>42155</v>
      </c>
      <c r="C2335">
        <v>9.5799999237060547</v>
      </c>
      <c r="D2335">
        <v>300853</v>
      </c>
      <c r="E2335">
        <v>3739.4599609375</v>
      </c>
      <c r="F2335" s="20">
        <f t="shared" si="128"/>
        <v>0.11907485097533711</v>
      </c>
      <c r="G2335">
        <v>229.9989929199219</v>
      </c>
      <c r="H2335">
        <v>27.387100219726559</v>
      </c>
      <c r="I2335" s="19">
        <f t="shared" si="129"/>
        <v>860072.02507999551</v>
      </c>
      <c r="K2335" s="70">
        <f t="shared" si="126"/>
        <v>-1</v>
      </c>
      <c r="L2335" s="3">
        <f>IF(AND(O2335&gt;0,O2335&lt;366),+'PL2'!$N$3+1,IF(AND(O2335&gt;365,O2335&lt;731),+'PL2'!$O$3+1,IF(AND(O2335&gt;730,O2335&lt;1096),+'PL2'!$P$3+1,IF(AND(O2335&gt;1095,O2335&lt;1461),+'PL2'!$Q$3+1,IF(AND(O2335&gt;1460,O2335&lt;3000),+'PL2'!$R$3+1,0)))))</f>
        <v>0</v>
      </c>
      <c r="M2335" s="3">
        <f>IF(AND(O2335&gt;0,O2335&lt;366),+'PL2'!$N$2+1,IF(AND(O2335&gt;365,O2335&lt;731),+'PL2'!$O$2+1,IF(AND(O2335&gt;730,O2335&lt;1096),+'PL2'!$P$2+1,IF(AND(O2335&gt;1095,O2335&lt;1461),+'PL2'!$Q$2+1,IF(AND(O2335&gt;1460,O2335&lt;1826),+'PL2'!$R$2+1,IF(AND(O2335&gt;1825,O2335&lt;2190),+'PL2'!$S$2+1,0))))))</f>
        <v>0</v>
      </c>
      <c r="N2335" s="70">
        <f t="shared" si="127"/>
        <v>-1</v>
      </c>
      <c r="O2335" s="19" t="str">
        <f>IF(A2335&gt;'PL2'!$C$2+553,IF(A2335='PL2'!$C$2+554,1,O2334+1), "")</f>
        <v/>
      </c>
    </row>
    <row r="2336" spans="1:15" x14ac:dyDescent="0.55000000000000004">
      <c r="A2336">
        <v>2334</v>
      </c>
      <c r="B2336" s="2">
        <v>42156</v>
      </c>
      <c r="C2336">
        <v>9.5900001525878906</v>
      </c>
      <c r="D2336">
        <v>332394</v>
      </c>
      <c r="E2336">
        <v>3321.7099609375</v>
      </c>
      <c r="F2336" s="20">
        <f t="shared" si="128"/>
        <v>9.5835661992224111E-2</v>
      </c>
      <c r="G2336">
        <v>223.30900573730469</v>
      </c>
      <c r="H2336">
        <v>21.400999069213871</v>
      </c>
      <c r="I2336" s="19">
        <f t="shared" si="129"/>
        <v>741767.74872465432</v>
      </c>
      <c r="K2336" s="70">
        <f t="shared" si="126"/>
        <v>-1</v>
      </c>
      <c r="L2336" s="3">
        <f>IF(AND(O2336&gt;0,O2336&lt;366),+'PL2'!$N$3+1,IF(AND(O2336&gt;365,O2336&lt;731),+'PL2'!$O$3+1,IF(AND(O2336&gt;730,O2336&lt;1096),+'PL2'!$P$3+1,IF(AND(O2336&gt;1095,O2336&lt;1461),+'PL2'!$Q$3+1,IF(AND(O2336&gt;1460,O2336&lt;3000),+'PL2'!$R$3+1,0)))))</f>
        <v>0</v>
      </c>
      <c r="M2336" s="3">
        <f>IF(AND(O2336&gt;0,O2336&lt;366),+'PL2'!$N$2+1,IF(AND(O2336&gt;365,O2336&lt;731),+'PL2'!$O$2+1,IF(AND(O2336&gt;730,O2336&lt;1096),+'PL2'!$P$2+1,IF(AND(O2336&gt;1095,O2336&lt;1461),+'PL2'!$Q$2+1,IF(AND(O2336&gt;1460,O2336&lt;1826),+'PL2'!$R$2+1,IF(AND(O2336&gt;1825,O2336&lt;2190),+'PL2'!$S$2+1,0))))))</f>
        <v>0</v>
      </c>
      <c r="N2336" s="70">
        <f t="shared" si="127"/>
        <v>-1</v>
      </c>
      <c r="O2336" s="19" t="str">
        <f>IF(A2336&gt;'PL2'!$C$2+553,IF(A2336='PL2'!$C$2+554,1,O2335+1), "")</f>
        <v/>
      </c>
    </row>
    <row r="2337" spans="1:15" x14ac:dyDescent="0.55000000000000004">
      <c r="A2337">
        <v>2335</v>
      </c>
      <c r="B2337" s="2">
        <v>42157</v>
      </c>
      <c r="C2337">
        <v>9.6000003814697266</v>
      </c>
      <c r="D2337">
        <v>332394</v>
      </c>
      <c r="E2337">
        <v>3768.56005859375</v>
      </c>
      <c r="F2337" s="20">
        <f t="shared" si="128"/>
        <v>0.10884124863893926</v>
      </c>
      <c r="G2337">
        <v>225.7460021972656</v>
      </c>
      <c r="H2337">
        <v>24.570499420166019</v>
      </c>
      <c r="I2337" s="19">
        <f t="shared" si="129"/>
        <v>850737.36726783204</v>
      </c>
      <c r="K2337" s="70">
        <f t="shared" si="126"/>
        <v>-1</v>
      </c>
      <c r="L2337" s="3">
        <f>IF(AND(O2337&gt;0,O2337&lt;366),+'PL2'!$N$3+1,IF(AND(O2337&gt;365,O2337&lt;731),+'PL2'!$O$3+1,IF(AND(O2337&gt;730,O2337&lt;1096),+'PL2'!$P$3+1,IF(AND(O2337&gt;1095,O2337&lt;1461),+'PL2'!$Q$3+1,IF(AND(O2337&gt;1460,O2337&lt;3000),+'PL2'!$R$3+1,0)))))</f>
        <v>0</v>
      </c>
      <c r="M2337" s="3">
        <f>IF(AND(O2337&gt;0,O2337&lt;366),+'PL2'!$N$2+1,IF(AND(O2337&gt;365,O2337&lt;731),+'PL2'!$O$2+1,IF(AND(O2337&gt;730,O2337&lt;1096),+'PL2'!$P$2+1,IF(AND(O2337&gt;1095,O2337&lt;1461),+'PL2'!$Q$2+1,IF(AND(O2337&gt;1460,O2337&lt;1826),+'PL2'!$R$2+1,IF(AND(O2337&gt;1825,O2337&lt;2190),+'PL2'!$S$2+1,0))))))</f>
        <v>0</v>
      </c>
      <c r="N2337" s="70">
        <f t="shared" si="127"/>
        <v>-1</v>
      </c>
      <c r="O2337" s="19" t="str">
        <f>IF(A2337&gt;'PL2'!$C$2+553,IF(A2337='PL2'!$C$2+554,1,O2336+1), "")</f>
        <v/>
      </c>
    </row>
    <row r="2338" spans="1:15" x14ac:dyDescent="0.55000000000000004">
      <c r="A2338">
        <v>2336</v>
      </c>
      <c r="B2338" s="2">
        <v>42158</v>
      </c>
      <c r="C2338">
        <v>9.6099996566772461</v>
      </c>
      <c r="D2338">
        <v>335928</v>
      </c>
      <c r="E2338">
        <v>3568.030029296875</v>
      </c>
      <c r="F2338" s="20">
        <f t="shared" si="128"/>
        <v>0.10207177537018966</v>
      </c>
      <c r="G2338">
        <v>225.64500427246091</v>
      </c>
      <c r="H2338">
        <v>23.031999588012699</v>
      </c>
      <c r="I2338" s="19">
        <f t="shared" si="129"/>
        <v>805108.15120496217</v>
      </c>
      <c r="K2338" s="70">
        <f t="shared" si="126"/>
        <v>-1</v>
      </c>
      <c r="L2338" s="3">
        <f>IF(AND(O2338&gt;0,O2338&lt;366),+'PL2'!$N$3+1,IF(AND(O2338&gt;365,O2338&lt;731),+'PL2'!$O$3+1,IF(AND(O2338&gt;730,O2338&lt;1096),+'PL2'!$P$3+1,IF(AND(O2338&gt;1095,O2338&lt;1461),+'PL2'!$Q$3+1,IF(AND(O2338&gt;1460,O2338&lt;3000),+'PL2'!$R$3+1,0)))))</f>
        <v>0</v>
      </c>
      <c r="M2338" s="3">
        <f>IF(AND(O2338&gt;0,O2338&lt;366),+'PL2'!$N$2+1,IF(AND(O2338&gt;365,O2338&lt;731),+'PL2'!$O$2+1,IF(AND(O2338&gt;730,O2338&lt;1096),+'PL2'!$P$2+1,IF(AND(O2338&gt;1095,O2338&lt;1461),+'PL2'!$Q$2+1,IF(AND(O2338&gt;1460,O2338&lt;1826),+'PL2'!$R$2+1,IF(AND(O2338&gt;1825,O2338&lt;2190),+'PL2'!$S$2+1,0))))))</f>
        <v>0</v>
      </c>
      <c r="N2338" s="70">
        <f t="shared" si="127"/>
        <v>-1</v>
      </c>
      <c r="O2338" s="19" t="str">
        <f>IF(A2338&gt;'PL2'!$C$2+553,IF(A2338='PL2'!$C$2+554,1,O2337+1), "")</f>
        <v/>
      </c>
    </row>
    <row r="2339" spans="1:15" x14ac:dyDescent="0.55000000000000004">
      <c r="A2339">
        <v>2337</v>
      </c>
      <c r="B2339" s="2">
        <v>42159</v>
      </c>
      <c r="C2339">
        <v>9.619999885559082</v>
      </c>
      <c r="D2339">
        <v>335928</v>
      </c>
      <c r="E2339">
        <v>3541.820068359375</v>
      </c>
      <c r="F2339" s="20">
        <f t="shared" si="128"/>
        <v>0.10142741495882465</v>
      </c>
      <c r="G2339">
        <v>224.3710021972656</v>
      </c>
      <c r="H2339">
        <v>22.757400512695309</v>
      </c>
      <c r="I2339" s="19">
        <f t="shared" si="129"/>
        <v>794681.7183401807</v>
      </c>
      <c r="K2339" s="70">
        <f t="shared" si="126"/>
        <v>-1</v>
      </c>
      <c r="L2339" s="3">
        <f>IF(AND(O2339&gt;0,O2339&lt;366),+'PL2'!$N$3+1,IF(AND(O2339&gt;365,O2339&lt;731),+'PL2'!$O$3+1,IF(AND(O2339&gt;730,O2339&lt;1096),+'PL2'!$P$3+1,IF(AND(O2339&gt;1095,O2339&lt;1461),+'PL2'!$Q$3+1,IF(AND(O2339&gt;1460,O2339&lt;3000),+'PL2'!$R$3+1,0)))))</f>
        <v>0</v>
      </c>
      <c r="M2339" s="3">
        <f>IF(AND(O2339&gt;0,O2339&lt;366),+'PL2'!$N$2+1,IF(AND(O2339&gt;365,O2339&lt;731),+'PL2'!$O$2+1,IF(AND(O2339&gt;730,O2339&lt;1096),+'PL2'!$P$2+1,IF(AND(O2339&gt;1095,O2339&lt;1461),+'PL2'!$Q$2+1,IF(AND(O2339&gt;1460,O2339&lt;1826),+'PL2'!$R$2+1,IF(AND(O2339&gt;1825,O2339&lt;2190),+'PL2'!$S$2+1,0))))))</f>
        <v>0</v>
      </c>
      <c r="N2339" s="70">
        <f t="shared" si="127"/>
        <v>-1</v>
      </c>
      <c r="O2339" s="19" t="str">
        <f>IF(A2339&gt;'PL2'!$C$2+553,IF(A2339='PL2'!$C$2+554,1,O2338+1), "")</f>
        <v/>
      </c>
    </row>
    <row r="2340" spans="1:15" x14ac:dyDescent="0.55000000000000004">
      <c r="A2340">
        <v>2338</v>
      </c>
      <c r="B2340" s="2">
        <v>42160</v>
      </c>
      <c r="C2340">
        <v>9.630000114440918</v>
      </c>
      <c r="D2340">
        <v>335928</v>
      </c>
      <c r="E2340">
        <v>3465.909912109375</v>
      </c>
      <c r="F2340" s="20">
        <f t="shared" si="128"/>
        <v>9.9356745642682931E-2</v>
      </c>
      <c r="G2340">
        <v>225.03599548339841</v>
      </c>
      <c r="H2340">
        <v>22.35880088806152</v>
      </c>
      <c r="I2340" s="19">
        <f t="shared" si="129"/>
        <v>779954.48732731107</v>
      </c>
      <c r="K2340" s="70">
        <f t="shared" si="126"/>
        <v>-1</v>
      </c>
      <c r="L2340" s="3">
        <f>IF(AND(O2340&gt;0,O2340&lt;366),+'PL2'!$N$3+1,IF(AND(O2340&gt;365,O2340&lt;731),+'PL2'!$O$3+1,IF(AND(O2340&gt;730,O2340&lt;1096),+'PL2'!$P$3+1,IF(AND(O2340&gt;1095,O2340&lt;1461),+'PL2'!$Q$3+1,IF(AND(O2340&gt;1460,O2340&lt;3000),+'PL2'!$R$3+1,0)))))</f>
        <v>0</v>
      </c>
      <c r="M2340" s="3">
        <f>IF(AND(O2340&gt;0,O2340&lt;366),+'PL2'!$N$2+1,IF(AND(O2340&gt;365,O2340&lt;731),+'PL2'!$O$2+1,IF(AND(O2340&gt;730,O2340&lt;1096),+'PL2'!$P$2+1,IF(AND(O2340&gt;1095,O2340&lt;1461),+'PL2'!$Q$2+1,IF(AND(O2340&gt;1460,O2340&lt;1826),+'PL2'!$R$2+1,IF(AND(O2340&gt;1825,O2340&lt;2190),+'PL2'!$S$2+1,0))))))</f>
        <v>0</v>
      </c>
      <c r="N2340" s="70">
        <f t="shared" si="127"/>
        <v>-1</v>
      </c>
      <c r="O2340" s="19" t="str">
        <f>IF(A2340&gt;'PL2'!$C$2+553,IF(A2340='PL2'!$C$2+554,1,O2339+1), "")</f>
        <v/>
      </c>
    </row>
    <row r="2341" spans="1:15" x14ac:dyDescent="0.55000000000000004">
      <c r="A2341">
        <v>2339</v>
      </c>
      <c r="B2341" s="2">
        <v>42161</v>
      </c>
      <c r="C2341">
        <v>9.6400003433227539</v>
      </c>
      <c r="D2341">
        <v>335928</v>
      </c>
      <c r="E2341">
        <v>4464.25</v>
      </c>
      <c r="F2341" s="20">
        <f t="shared" si="128"/>
        <v>0.12810891480519218</v>
      </c>
      <c r="G2341">
        <v>225.67900085449219</v>
      </c>
      <c r="H2341">
        <v>28.911500930786129</v>
      </c>
      <c r="I2341" s="19">
        <f t="shared" si="129"/>
        <v>1007487.4795646667</v>
      </c>
      <c r="K2341" s="70">
        <f t="shared" si="126"/>
        <v>-1</v>
      </c>
      <c r="L2341" s="3">
        <f>IF(AND(O2341&gt;0,O2341&lt;366),+'PL2'!$N$3+1,IF(AND(O2341&gt;365,O2341&lt;731),+'PL2'!$O$3+1,IF(AND(O2341&gt;730,O2341&lt;1096),+'PL2'!$P$3+1,IF(AND(O2341&gt;1095,O2341&lt;1461),+'PL2'!$Q$3+1,IF(AND(O2341&gt;1460,O2341&lt;3000),+'PL2'!$R$3+1,0)))))</f>
        <v>0</v>
      </c>
      <c r="M2341" s="3">
        <f>IF(AND(O2341&gt;0,O2341&lt;366),+'PL2'!$N$2+1,IF(AND(O2341&gt;365,O2341&lt;731),+'PL2'!$O$2+1,IF(AND(O2341&gt;730,O2341&lt;1096),+'PL2'!$P$2+1,IF(AND(O2341&gt;1095,O2341&lt;1461),+'PL2'!$Q$2+1,IF(AND(O2341&gt;1460,O2341&lt;1826),+'PL2'!$R$2+1,IF(AND(O2341&gt;1825,O2341&lt;2190),+'PL2'!$S$2+1,0))))))</f>
        <v>0</v>
      </c>
      <c r="N2341" s="70">
        <f t="shared" si="127"/>
        <v>-1</v>
      </c>
      <c r="O2341" s="19" t="str">
        <f>IF(A2341&gt;'PL2'!$C$2+553,IF(A2341='PL2'!$C$2+554,1,O2340+1), "")</f>
        <v/>
      </c>
    </row>
    <row r="2342" spans="1:15" x14ac:dyDescent="0.55000000000000004">
      <c r="A2342">
        <v>2340</v>
      </c>
      <c r="B2342" s="2">
        <v>42162</v>
      </c>
      <c r="C2342">
        <v>9.6499996185302734</v>
      </c>
      <c r="D2342">
        <v>395070</v>
      </c>
      <c r="E2342">
        <v>3737.9599609375</v>
      </c>
      <c r="F2342" s="20">
        <f t="shared" si="128"/>
        <v>9.1303597329911945E-2</v>
      </c>
      <c r="G2342">
        <v>223.38999938964841</v>
      </c>
      <c r="H2342">
        <v>20.396299362182621</v>
      </c>
      <c r="I2342" s="19">
        <f t="shared" si="129"/>
        <v>835022.87339235831</v>
      </c>
      <c r="K2342" s="70">
        <f t="shared" si="126"/>
        <v>-1</v>
      </c>
      <c r="L2342" s="3">
        <f>IF(AND(O2342&gt;0,O2342&lt;366),+'PL2'!$N$3+1,IF(AND(O2342&gt;365,O2342&lt;731),+'PL2'!$O$3+1,IF(AND(O2342&gt;730,O2342&lt;1096),+'PL2'!$P$3+1,IF(AND(O2342&gt;1095,O2342&lt;1461),+'PL2'!$Q$3+1,IF(AND(O2342&gt;1460,O2342&lt;3000),+'PL2'!$R$3+1,0)))))</f>
        <v>0</v>
      </c>
      <c r="M2342" s="3">
        <f>IF(AND(O2342&gt;0,O2342&lt;366),+'PL2'!$N$2+1,IF(AND(O2342&gt;365,O2342&lt;731),+'PL2'!$O$2+1,IF(AND(O2342&gt;730,O2342&lt;1096),+'PL2'!$P$2+1,IF(AND(O2342&gt;1095,O2342&lt;1461),+'PL2'!$Q$2+1,IF(AND(O2342&gt;1460,O2342&lt;1826),+'PL2'!$R$2+1,IF(AND(O2342&gt;1825,O2342&lt;2190),+'PL2'!$S$2+1,0))))))</f>
        <v>0</v>
      </c>
      <c r="N2342" s="70">
        <f t="shared" si="127"/>
        <v>-1</v>
      </c>
      <c r="O2342" s="19" t="str">
        <f>IF(A2342&gt;'PL2'!$C$2+553,IF(A2342='PL2'!$C$2+554,1,O2341+1), "")</f>
        <v/>
      </c>
    </row>
    <row r="2343" spans="1:15" x14ac:dyDescent="0.55000000000000004">
      <c r="A2343">
        <v>2341</v>
      </c>
      <c r="B2343" s="2">
        <v>42163</v>
      </c>
      <c r="C2343">
        <v>9.6599998474121094</v>
      </c>
      <c r="D2343">
        <v>395070</v>
      </c>
      <c r="E2343">
        <v>3942.340087890625</v>
      </c>
      <c r="F2343" s="20">
        <f t="shared" si="128"/>
        <v>9.6395587231300983E-2</v>
      </c>
      <c r="G2343">
        <v>228.64500427246091</v>
      </c>
      <c r="H2343">
        <v>22.040399551391602</v>
      </c>
      <c r="I2343" s="19">
        <f t="shared" si="129"/>
        <v>901396.36623924586</v>
      </c>
      <c r="K2343" s="70">
        <f t="shared" si="126"/>
        <v>-1</v>
      </c>
      <c r="L2343" s="3">
        <f>IF(AND(O2343&gt;0,O2343&lt;366),+'PL2'!$N$3+1,IF(AND(O2343&gt;365,O2343&lt;731),+'PL2'!$O$3+1,IF(AND(O2343&gt;730,O2343&lt;1096),+'PL2'!$P$3+1,IF(AND(O2343&gt;1095,O2343&lt;1461),+'PL2'!$Q$3+1,IF(AND(O2343&gt;1460,O2343&lt;3000),+'PL2'!$R$3+1,0)))))</f>
        <v>0</v>
      </c>
      <c r="M2343" s="3">
        <f>IF(AND(O2343&gt;0,O2343&lt;366),+'PL2'!$N$2+1,IF(AND(O2343&gt;365,O2343&lt;731),+'PL2'!$O$2+1,IF(AND(O2343&gt;730,O2343&lt;1096),+'PL2'!$P$2+1,IF(AND(O2343&gt;1095,O2343&lt;1461),+'PL2'!$Q$2+1,IF(AND(O2343&gt;1460,O2343&lt;1826),+'PL2'!$R$2+1,IF(AND(O2343&gt;1825,O2343&lt;2190),+'PL2'!$S$2+1,0))))))</f>
        <v>0</v>
      </c>
      <c r="N2343" s="70">
        <f t="shared" si="127"/>
        <v>-1</v>
      </c>
      <c r="O2343" s="19" t="str">
        <f>IF(A2343&gt;'PL2'!$C$2+553,IF(A2343='PL2'!$C$2+554,1,O2342+1), "")</f>
        <v/>
      </c>
    </row>
    <row r="2344" spans="1:15" x14ac:dyDescent="0.55000000000000004">
      <c r="A2344">
        <v>2342</v>
      </c>
      <c r="B2344" s="2">
        <v>42164</v>
      </c>
      <c r="C2344">
        <v>9.6700000762939453</v>
      </c>
      <c r="D2344">
        <v>383242</v>
      </c>
      <c r="E2344">
        <v>3792.719970703125</v>
      </c>
      <c r="F2344" s="20">
        <f t="shared" si="128"/>
        <v>9.5698285694315308E-2</v>
      </c>
      <c r="G2344">
        <v>229.33299255371091</v>
      </c>
      <c r="H2344">
        <v>21.94680023193359</v>
      </c>
      <c r="I2344" s="19">
        <f t="shared" si="129"/>
        <v>869795.82079957041</v>
      </c>
      <c r="K2344" s="70">
        <f t="shared" si="126"/>
        <v>-1</v>
      </c>
      <c r="L2344" s="3">
        <f>IF(AND(O2344&gt;0,O2344&lt;366),+'PL2'!$N$3+1,IF(AND(O2344&gt;365,O2344&lt;731),+'PL2'!$O$3+1,IF(AND(O2344&gt;730,O2344&lt;1096),+'PL2'!$P$3+1,IF(AND(O2344&gt;1095,O2344&lt;1461),+'PL2'!$Q$3+1,IF(AND(O2344&gt;1460,O2344&lt;3000),+'PL2'!$R$3+1,0)))))</f>
        <v>0</v>
      </c>
      <c r="M2344" s="3">
        <f>IF(AND(O2344&gt;0,O2344&lt;366),+'PL2'!$N$2+1,IF(AND(O2344&gt;365,O2344&lt;731),+'PL2'!$O$2+1,IF(AND(O2344&gt;730,O2344&lt;1096),+'PL2'!$P$2+1,IF(AND(O2344&gt;1095,O2344&lt;1461),+'PL2'!$Q$2+1,IF(AND(O2344&gt;1460,O2344&lt;1826),+'PL2'!$R$2+1,IF(AND(O2344&gt;1825,O2344&lt;2190),+'PL2'!$S$2+1,0))))))</f>
        <v>0</v>
      </c>
      <c r="N2344" s="70">
        <f t="shared" si="127"/>
        <v>-1</v>
      </c>
      <c r="O2344" s="19" t="str">
        <f>IF(A2344&gt;'PL2'!$C$2+553,IF(A2344='PL2'!$C$2+554,1,O2343+1), "")</f>
        <v/>
      </c>
    </row>
    <row r="2345" spans="1:15" x14ac:dyDescent="0.55000000000000004">
      <c r="A2345">
        <v>2343</v>
      </c>
      <c r="B2345" s="2">
        <v>42165</v>
      </c>
      <c r="C2345">
        <v>9.6800003051757813</v>
      </c>
      <c r="D2345">
        <v>383242</v>
      </c>
      <c r="E2345">
        <v>4245.080078125</v>
      </c>
      <c r="F2345" s="20">
        <f t="shared" si="128"/>
        <v>0.10722305084449416</v>
      </c>
      <c r="G2345">
        <v>228.9519958496094</v>
      </c>
      <c r="H2345">
        <v>24.54890060424805</v>
      </c>
      <c r="I2345" s="19">
        <f t="shared" si="129"/>
        <v>971919.55642813456</v>
      </c>
      <c r="K2345" s="70">
        <f t="shared" si="126"/>
        <v>-1</v>
      </c>
      <c r="L2345" s="3">
        <f>IF(AND(O2345&gt;0,O2345&lt;366),+'PL2'!$N$3+1,IF(AND(O2345&gt;365,O2345&lt;731),+'PL2'!$O$3+1,IF(AND(O2345&gt;730,O2345&lt;1096),+'PL2'!$P$3+1,IF(AND(O2345&gt;1095,O2345&lt;1461),+'PL2'!$Q$3+1,IF(AND(O2345&gt;1460,O2345&lt;3000),+'PL2'!$R$3+1,0)))))</f>
        <v>0</v>
      </c>
      <c r="M2345" s="3">
        <f>IF(AND(O2345&gt;0,O2345&lt;366),+'PL2'!$N$2+1,IF(AND(O2345&gt;365,O2345&lt;731),+'PL2'!$O$2+1,IF(AND(O2345&gt;730,O2345&lt;1096),+'PL2'!$P$2+1,IF(AND(O2345&gt;1095,O2345&lt;1461),+'PL2'!$Q$2+1,IF(AND(O2345&gt;1460,O2345&lt;1826),+'PL2'!$R$2+1,IF(AND(O2345&gt;1825,O2345&lt;2190),+'PL2'!$S$2+1,0))))))</f>
        <v>0</v>
      </c>
      <c r="N2345" s="70">
        <f t="shared" si="127"/>
        <v>-1</v>
      </c>
      <c r="O2345" s="19" t="str">
        <f>IF(A2345&gt;'PL2'!$C$2+553,IF(A2345='PL2'!$C$2+554,1,O2344+1), "")</f>
        <v/>
      </c>
    </row>
    <row r="2346" spans="1:15" x14ac:dyDescent="0.55000000000000004">
      <c r="A2346">
        <v>2344</v>
      </c>
      <c r="B2346" s="2">
        <v>42166</v>
      </c>
      <c r="C2346">
        <v>9.6899995803833008</v>
      </c>
      <c r="D2346">
        <v>366682</v>
      </c>
      <c r="E2346">
        <v>3392.43994140625</v>
      </c>
      <c r="F2346" s="20">
        <f t="shared" si="128"/>
        <v>8.9649182694274909E-2</v>
      </c>
      <c r="G2346">
        <v>230.01899719238281</v>
      </c>
      <c r="H2346">
        <v>20.621000289916989</v>
      </c>
      <c r="I2346" s="19">
        <f t="shared" si="129"/>
        <v>780325.63335765153</v>
      </c>
      <c r="K2346" s="70">
        <f t="shared" si="126"/>
        <v>-1</v>
      </c>
      <c r="L2346" s="3">
        <f>IF(AND(O2346&gt;0,O2346&lt;366),+'PL2'!$N$3+1,IF(AND(O2346&gt;365,O2346&lt;731),+'PL2'!$O$3+1,IF(AND(O2346&gt;730,O2346&lt;1096),+'PL2'!$P$3+1,IF(AND(O2346&gt;1095,O2346&lt;1461),+'PL2'!$Q$3+1,IF(AND(O2346&gt;1460,O2346&lt;3000),+'PL2'!$R$3+1,0)))))</f>
        <v>0</v>
      </c>
      <c r="M2346" s="3">
        <f>IF(AND(O2346&gt;0,O2346&lt;366),+'PL2'!$N$2+1,IF(AND(O2346&gt;365,O2346&lt;731),+'PL2'!$O$2+1,IF(AND(O2346&gt;730,O2346&lt;1096),+'PL2'!$P$2+1,IF(AND(O2346&gt;1095,O2346&lt;1461),+'PL2'!$Q$2+1,IF(AND(O2346&gt;1460,O2346&lt;1826),+'PL2'!$R$2+1,IF(AND(O2346&gt;1825,O2346&lt;2190),+'PL2'!$S$2+1,0))))))</f>
        <v>0</v>
      </c>
      <c r="N2346" s="70">
        <f t="shared" si="127"/>
        <v>-1</v>
      </c>
      <c r="O2346" s="19" t="str">
        <f>IF(A2346&gt;'PL2'!$C$2+553,IF(A2346='PL2'!$C$2+554,1,O2345+1), "")</f>
        <v/>
      </c>
    </row>
    <row r="2347" spans="1:15" x14ac:dyDescent="0.55000000000000004">
      <c r="A2347">
        <v>2345</v>
      </c>
      <c r="B2347" s="2">
        <v>42167</v>
      </c>
      <c r="C2347">
        <v>9.6999998092651367</v>
      </c>
      <c r="D2347">
        <v>366682</v>
      </c>
      <c r="E2347">
        <v>3568.3701171875</v>
      </c>
      <c r="F2347" s="20">
        <f t="shared" si="128"/>
        <v>9.439566015268315E-2</v>
      </c>
      <c r="G2347">
        <v>230.20399475097659</v>
      </c>
      <c r="H2347">
        <v>21.730300903320309</v>
      </c>
      <c r="I2347" s="19">
        <f t="shared" si="129"/>
        <v>821453.05572657299</v>
      </c>
      <c r="K2347" s="70">
        <f t="shared" si="126"/>
        <v>-1</v>
      </c>
      <c r="L2347" s="3">
        <f>IF(AND(O2347&gt;0,O2347&lt;366),+'PL2'!$N$3+1,IF(AND(O2347&gt;365,O2347&lt;731),+'PL2'!$O$3+1,IF(AND(O2347&gt;730,O2347&lt;1096),+'PL2'!$P$3+1,IF(AND(O2347&gt;1095,O2347&lt;1461),+'PL2'!$Q$3+1,IF(AND(O2347&gt;1460,O2347&lt;3000),+'PL2'!$R$3+1,0)))))</f>
        <v>0</v>
      </c>
      <c r="M2347" s="3">
        <f>IF(AND(O2347&gt;0,O2347&lt;366),+'PL2'!$N$2+1,IF(AND(O2347&gt;365,O2347&lt;731),+'PL2'!$O$2+1,IF(AND(O2347&gt;730,O2347&lt;1096),+'PL2'!$P$2+1,IF(AND(O2347&gt;1095,O2347&lt;1461),+'PL2'!$Q$2+1,IF(AND(O2347&gt;1460,O2347&lt;1826),+'PL2'!$R$2+1,IF(AND(O2347&gt;1825,O2347&lt;2190),+'PL2'!$S$2+1,0))))))</f>
        <v>0</v>
      </c>
      <c r="N2347" s="70">
        <f t="shared" si="127"/>
        <v>-1</v>
      </c>
      <c r="O2347" s="19" t="str">
        <f>IF(A2347&gt;'PL2'!$C$2+553,IF(A2347='PL2'!$C$2+554,1,O2346+1), "")</f>
        <v/>
      </c>
    </row>
    <row r="2348" spans="1:15" x14ac:dyDescent="0.55000000000000004">
      <c r="A2348">
        <v>2346</v>
      </c>
      <c r="B2348" s="2">
        <v>42168</v>
      </c>
      <c r="C2348">
        <v>9.7100000381469727</v>
      </c>
      <c r="D2348">
        <v>373779</v>
      </c>
      <c r="E2348">
        <v>3991.89990234375</v>
      </c>
      <c r="F2348" s="20">
        <f t="shared" si="128"/>
        <v>0.1037012464692685</v>
      </c>
      <c r="G2348">
        <v>232.75300598144531</v>
      </c>
      <c r="H2348">
        <v>24.136800765991211</v>
      </c>
      <c r="I2348" s="19">
        <f t="shared" si="129"/>
        <v>929126.7018475458</v>
      </c>
      <c r="K2348" s="70">
        <f t="shared" si="126"/>
        <v>-1</v>
      </c>
      <c r="L2348" s="3">
        <f>IF(AND(O2348&gt;0,O2348&lt;366),+'PL2'!$N$3+1,IF(AND(O2348&gt;365,O2348&lt;731),+'PL2'!$O$3+1,IF(AND(O2348&gt;730,O2348&lt;1096),+'PL2'!$P$3+1,IF(AND(O2348&gt;1095,O2348&lt;1461),+'PL2'!$Q$3+1,IF(AND(O2348&gt;1460,O2348&lt;3000),+'PL2'!$R$3+1,0)))))</f>
        <v>0</v>
      </c>
      <c r="M2348" s="3">
        <f>IF(AND(O2348&gt;0,O2348&lt;366),+'PL2'!$N$2+1,IF(AND(O2348&gt;365,O2348&lt;731),+'PL2'!$O$2+1,IF(AND(O2348&gt;730,O2348&lt;1096),+'PL2'!$P$2+1,IF(AND(O2348&gt;1095,O2348&lt;1461),+'PL2'!$Q$2+1,IF(AND(O2348&gt;1460,O2348&lt;1826),+'PL2'!$R$2+1,IF(AND(O2348&gt;1825,O2348&lt;2190),+'PL2'!$S$2+1,0))))))</f>
        <v>0</v>
      </c>
      <c r="N2348" s="70">
        <f t="shared" si="127"/>
        <v>-1</v>
      </c>
      <c r="O2348" s="19" t="str">
        <f>IF(A2348&gt;'PL2'!$C$2+553,IF(A2348='PL2'!$C$2+554,1,O2347+1), "")</f>
        <v/>
      </c>
    </row>
    <row r="2349" spans="1:15" x14ac:dyDescent="0.55000000000000004">
      <c r="A2349">
        <v>2347</v>
      </c>
      <c r="B2349" s="2">
        <v>42169</v>
      </c>
      <c r="C2349">
        <v>9.7200002670288086</v>
      </c>
      <c r="D2349">
        <v>373779</v>
      </c>
      <c r="E2349">
        <v>3715.97998046875</v>
      </c>
      <c r="F2349" s="20">
        <f t="shared" si="128"/>
        <v>9.6632840267724937E-2</v>
      </c>
      <c r="G2349">
        <v>233.85400390625</v>
      </c>
      <c r="H2349">
        <v>22.59799957275391</v>
      </c>
      <c r="I2349" s="19">
        <f t="shared" si="129"/>
        <v>868996.79686808586</v>
      </c>
      <c r="K2349" s="70">
        <f t="shared" ref="K2349:K2412" si="130">+L2349^(0.00273972602739726)-1</f>
        <v>-1</v>
      </c>
      <c r="L2349" s="3">
        <f>IF(AND(O2349&gt;0,O2349&lt;366),+'PL2'!$N$3+1,IF(AND(O2349&gt;365,O2349&lt;731),+'PL2'!$O$3+1,IF(AND(O2349&gt;730,O2349&lt;1096),+'PL2'!$P$3+1,IF(AND(O2349&gt;1095,O2349&lt;1461),+'PL2'!$Q$3+1,IF(AND(O2349&gt;1460,O2349&lt;3000),+'PL2'!$R$3+1,0)))))</f>
        <v>0</v>
      </c>
      <c r="M2349" s="3">
        <f>IF(AND(O2349&gt;0,O2349&lt;366),+'PL2'!$N$2+1,IF(AND(O2349&gt;365,O2349&lt;731),+'PL2'!$O$2+1,IF(AND(O2349&gt;730,O2349&lt;1096),+'PL2'!$P$2+1,IF(AND(O2349&gt;1095,O2349&lt;1461),+'PL2'!$Q$2+1,IF(AND(O2349&gt;1460,O2349&lt;1826),+'PL2'!$R$2+1,IF(AND(O2349&gt;1825,O2349&lt;2190),+'PL2'!$S$2+1,0))))))</f>
        <v>0</v>
      </c>
      <c r="N2349" s="70">
        <f t="shared" ref="N2349:N2412" si="131">+M2349^(0.00273972602739726)-1</f>
        <v>-1</v>
      </c>
      <c r="O2349" s="19" t="str">
        <f>IF(A2349&gt;'PL2'!$C$2+553,IF(A2349='PL2'!$C$2+554,1,O2348+1), "")</f>
        <v/>
      </c>
    </row>
    <row r="2350" spans="1:15" x14ac:dyDescent="0.55000000000000004">
      <c r="A2350">
        <v>2348</v>
      </c>
      <c r="B2350" s="2">
        <v>42170</v>
      </c>
      <c r="C2350">
        <v>9.7299995422363281</v>
      </c>
      <c r="D2350">
        <v>370533</v>
      </c>
      <c r="E2350">
        <v>3619.8701171875</v>
      </c>
      <c r="F2350" s="20">
        <f t="shared" si="128"/>
        <v>9.5055864344577509E-2</v>
      </c>
      <c r="G2350">
        <v>237.30999755859381</v>
      </c>
      <c r="H2350">
        <v>22.557699203491211</v>
      </c>
      <c r="I2350" s="19">
        <f t="shared" si="129"/>
        <v>859031.36867219233</v>
      </c>
      <c r="K2350" s="70">
        <f t="shared" si="130"/>
        <v>-1</v>
      </c>
      <c r="L2350" s="3">
        <f>IF(AND(O2350&gt;0,O2350&lt;366),+'PL2'!$N$3+1,IF(AND(O2350&gt;365,O2350&lt;731),+'PL2'!$O$3+1,IF(AND(O2350&gt;730,O2350&lt;1096),+'PL2'!$P$3+1,IF(AND(O2350&gt;1095,O2350&lt;1461),+'PL2'!$Q$3+1,IF(AND(O2350&gt;1460,O2350&lt;3000),+'PL2'!$R$3+1,0)))))</f>
        <v>0</v>
      </c>
      <c r="M2350" s="3">
        <f>IF(AND(O2350&gt;0,O2350&lt;366),+'PL2'!$N$2+1,IF(AND(O2350&gt;365,O2350&lt;731),+'PL2'!$O$2+1,IF(AND(O2350&gt;730,O2350&lt;1096),+'PL2'!$P$2+1,IF(AND(O2350&gt;1095,O2350&lt;1461),+'PL2'!$Q$2+1,IF(AND(O2350&gt;1460,O2350&lt;1826),+'PL2'!$R$2+1,IF(AND(O2350&gt;1825,O2350&lt;2190),+'PL2'!$S$2+1,0))))))</f>
        <v>0</v>
      </c>
      <c r="N2350" s="70">
        <f t="shared" si="131"/>
        <v>-1</v>
      </c>
      <c r="O2350" s="19" t="str">
        <f>IF(A2350&gt;'PL2'!$C$2+553,IF(A2350='PL2'!$C$2+554,1,O2349+1), "")</f>
        <v/>
      </c>
    </row>
    <row r="2351" spans="1:15" x14ac:dyDescent="0.55000000000000004">
      <c r="A2351">
        <v>2349</v>
      </c>
      <c r="B2351" s="2">
        <v>42171</v>
      </c>
      <c r="C2351">
        <v>9.7399997711181641</v>
      </c>
      <c r="D2351">
        <v>370533</v>
      </c>
      <c r="E2351">
        <v>2970.1298828125</v>
      </c>
      <c r="F2351" s="20">
        <f t="shared" si="128"/>
        <v>7.8074191445255806E-2</v>
      </c>
      <c r="G2351">
        <v>250.89799499511719</v>
      </c>
      <c r="H2351">
        <v>19.588699340820309</v>
      </c>
      <c r="I2351" s="19">
        <f t="shared" si="129"/>
        <v>745199.63247273862</v>
      </c>
      <c r="K2351" s="70">
        <f t="shared" si="130"/>
        <v>-1</v>
      </c>
      <c r="L2351" s="3">
        <f>IF(AND(O2351&gt;0,O2351&lt;366),+'PL2'!$N$3+1,IF(AND(O2351&gt;365,O2351&lt;731),+'PL2'!$O$3+1,IF(AND(O2351&gt;730,O2351&lt;1096),+'PL2'!$P$3+1,IF(AND(O2351&gt;1095,O2351&lt;1461),+'PL2'!$Q$3+1,IF(AND(O2351&gt;1460,O2351&lt;3000),+'PL2'!$R$3+1,0)))))</f>
        <v>0</v>
      </c>
      <c r="M2351" s="3">
        <f>IF(AND(O2351&gt;0,O2351&lt;366),+'PL2'!$N$2+1,IF(AND(O2351&gt;365,O2351&lt;731),+'PL2'!$O$2+1,IF(AND(O2351&gt;730,O2351&lt;1096),+'PL2'!$P$2+1,IF(AND(O2351&gt;1095,O2351&lt;1461),+'PL2'!$Q$2+1,IF(AND(O2351&gt;1460,O2351&lt;1826),+'PL2'!$R$2+1,IF(AND(O2351&gt;1825,O2351&lt;2190),+'PL2'!$S$2+1,0))))))</f>
        <v>0</v>
      </c>
      <c r="N2351" s="70">
        <f t="shared" si="131"/>
        <v>-1</v>
      </c>
      <c r="O2351" s="19" t="str">
        <f>IF(A2351&gt;'PL2'!$C$2+553,IF(A2351='PL2'!$C$2+554,1,O2350+1), "")</f>
        <v/>
      </c>
    </row>
    <row r="2352" spans="1:15" x14ac:dyDescent="0.55000000000000004">
      <c r="A2352">
        <v>2350</v>
      </c>
      <c r="B2352" s="2">
        <v>42172</v>
      </c>
      <c r="C2352">
        <v>9.75</v>
      </c>
      <c r="D2352">
        <v>350772</v>
      </c>
      <c r="E2352">
        <v>3973.449951171875</v>
      </c>
      <c r="F2352" s="20">
        <f t="shared" si="128"/>
        <v>0.11044535203472849</v>
      </c>
      <c r="G2352">
        <v>249.1679992675781</v>
      </c>
      <c r="H2352">
        <v>27.519399642944339</v>
      </c>
      <c r="I2352" s="19">
        <f t="shared" si="129"/>
        <v>990056.57452335197</v>
      </c>
      <c r="K2352" s="70">
        <f t="shared" si="130"/>
        <v>-1</v>
      </c>
      <c r="L2352" s="3">
        <f>IF(AND(O2352&gt;0,O2352&lt;366),+'PL2'!$N$3+1,IF(AND(O2352&gt;365,O2352&lt;731),+'PL2'!$O$3+1,IF(AND(O2352&gt;730,O2352&lt;1096),+'PL2'!$P$3+1,IF(AND(O2352&gt;1095,O2352&lt;1461),+'PL2'!$Q$3+1,IF(AND(O2352&gt;1460,O2352&lt;3000),+'PL2'!$R$3+1,0)))))</f>
        <v>0</v>
      </c>
      <c r="M2352" s="3">
        <f>IF(AND(O2352&gt;0,O2352&lt;366),+'PL2'!$N$2+1,IF(AND(O2352&gt;365,O2352&lt;731),+'PL2'!$O$2+1,IF(AND(O2352&gt;730,O2352&lt;1096),+'PL2'!$P$2+1,IF(AND(O2352&gt;1095,O2352&lt;1461),+'PL2'!$Q$2+1,IF(AND(O2352&gt;1460,O2352&lt;1826),+'PL2'!$R$2+1,IF(AND(O2352&gt;1825,O2352&lt;2190),+'PL2'!$S$2+1,0))))))</f>
        <v>0</v>
      </c>
      <c r="N2352" s="70">
        <f t="shared" si="131"/>
        <v>-1</v>
      </c>
      <c r="O2352" s="19" t="str">
        <f>IF(A2352&gt;'PL2'!$C$2+553,IF(A2352='PL2'!$C$2+554,1,O2351+1), "")</f>
        <v/>
      </c>
    </row>
    <row r="2353" spans="1:15" x14ac:dyDescent="0.55000000000000004">
      <c r="A2353">
        <v>2351</v>
      </c>
      <c r="B2353" s="2">
        <v>42173</v>
      </c>
      <c r="C2353">
        <v>9.7600002288818359</v>
      </c>
      <c r="D2353">
        <v>350772</v>
      </c>
      <c r="E2353">
        <v>3927.330078125</v>
      </c>
      <c r="F2353" s="20">
        <f t="shared" si="128"/>
        <v>0.10927537677293091</v>
      </c>
      <c r="G2353">
        <v>248.87300109863281</v>
      </c>
      <c r="H2353">
        <v>27.195699691772461</v>
      </c>
      <c r="I2353" s="19">
        <f t="shared" si="129"/>
        <v>977406.42284789681</v>
      </c>
      <c r="K2353" s="70">
        <f t="shared" si="130"/>
        <v>-1</v>
      </c>
      <c r="L2353" s="3">
        <f>IF(AND(O2353&gt;0,O2353&lt;366),+'PL2'!$N$3+1,IF(AND(O2353&gt;365,O2353&lt;731),+'PL2'!$O$3+1,IF(AND(O2353&gt;730,O2353&lt;1096),+'PL2'!$P$3+1,IF(AND(O2353&gt;1095,O2353&lt;1461),+'PL2'!$Q$3+1,IF(AND(O2353&gt;1460,O2353&lt;3000),+'PL2'!$R$3+1,0)))))</f>
        <v>0</v>
      </c>
      <c r="M2353" s="3">
        <f>IF(AND(O2353&gt;0,O2353&lt;366),+'PL2'!$N$2+1,IF(AND(O2353&gt;365,O2353&lt;731),+'PL2'!$O$2+1,IF(AND(O2353&gt;730,O2353&lt;1096),+'PL2'!$P$2+1,IF(AND(O2353&gt;1095,O2353&lt;1461),+'PL2'!$Q$2+1,IF(AND(O2353&gt;1460,O2353&lt;1826),+'PL2'!$R$2+1,IF(AND(O2353&gt;1825,O2353&lt;2190),+'PL2'!$S$2+1,0))))))</f>
        <v>0</v>
      </c>
      <c r="N2353" s="70">
        <f t="shared" si="131"/>
        <v>-1</v>
      </c>
      <c r="O2353" s="19" t="str">
        <f>IF(A2353&gt;'PL2'!$C$2+553,IF(A2353='PL2'!$C$2+554,1,O2352+1), "")</f>
        <v/>
      </c>
    </row>
    <row r="2354" spans="1:15" x14ac:dyDescent="0.55000000000000004">
      <c r="A2354">
        <v>2352</v>
      </c>
      <c r="B2354" s="2">
        <v>42174</v>
      </c>
      <c r="C2354">
        <v>9.7700004577636719</v>
      </c>
      <c r="D2354">
        <v>397706</v>
      </c>
      <c r="E2354">
        <v>3702.31005859375</v>
      </c>
      <c r="F2354" s="20">
        <f t="shared" si="128"/>
        <v>9.0950528700205646E-2</v>
      </c>
      <c r="G2354">
        <v>243.5469970703125</v>
      </c>
      <c r="H2354">
        <v>22.150699615478519</v>
      </c>
      <c r="I2354" s="19">
        <f t="shared" si="129"/>
        <v>901686.49699372053</v>
      </c>
      <c r="K2354" s="70">
        <f t="shared" si="130"/>
        <v>-1</v>
      </c>
      <c r="L2354" s="3">
        <f>IF(AND(O2354&gt;0,O2354&lt;366),+'PL2'!$N$3+1,IF(AND(O2354&gt;365,O2354&lt;731),+'PL2'!$O$3+1,IF(AND(O2354&gt;730,O2354&lt;1096),+'PL2'!$P$3+1,IF(AND(O2354&gt;1095,O2354&lt;1461),+'PL2'!$Q$3+1,IF(AND(O2354&gt;1460,O2354&lt;3000),+'PL2'!$R$3+1,0)))))</f>
        <v>0</v>
      </c>
      <c r="M2354" s="3">
        <f>IF(AND(O2354&gt;0,O2354&lt;366),+'PL2'!$N$2+1,IF(AND(O2354&gt;365,O2354&lt;731),+'PL2'!$O$2+1,IF(AND(O2354&gt;730,O2354&lt;1096),+'PL2'!$P$2+1,IF(AND(O2354&gt;1095,O2354&lt;1461),+'PL2'!$Q$2+1,IF(AND(O2354&gt;1460,O2354&lt;1826),+'PL2'!$R$2+1,IF(AND(O2354&gt;1825,O2354&lt;2190),+'PL2'!$S$2+1,0))))))</f>
        <v>0</v>
      </c>
      <c r="N2354" s="70">
        <f t="shared" si="131"/>
        <v>-1</v>
      </c>
      <c r="O2354" s="19" t="str">
        <f>IF(A2354&gt;'PL2'!$C$2+553,IF(A2354='PL2'!$C$2+554,1,O2353+1), "")</f>
        <v/>
      </c>
    </row>
    <row r="2355" spans="1:15" x14ac:dyDescent="0.55000000000000004">
      <c r="A2355">
        <v>2353</v>
      </c>
      <c r="B2355" s="2">
        <v>42175</v>
      </c>
      <c r="C2355">
        <v>9.7799997329711914</v>
      </c>
      <c r="D2355">
        <v>397706</v>
      </c>
      <c r="E2355">
        <v>3365.3701171875</v>
      </c>
      <c r="F2355" s="20">
        <f t="shared" si="128"/>
        <v>8.2757913753986556E-2</v>
      </c>
      <c r="G2355">
        <v>245.26100158691409</v>
      </c>
      <c r="H2355">
        <v>20.297300338745121</v>
      </c>
      <c r="I2355" s="19">
        <f t="shared" si="129"/>
        <v>825394.04565207672</v>
      </c>
      <c r="K2355" s="70">
        <f t="shared" si="130"/>
        <v>-1</v>
      </c>
      <c r="L2355" s="3">
        <f>IF(AND(O2355&gt;0,O2355&lt;366),+'PL2'!$N$3+1,IF(AND(O2355&gt;365,O2355&lt;731),+'PL2'!$O$3+1,IF(AND(O2355&gt;730,O2355&lt;1096),+'PL2'!$P$3+1,IF(AND(O2355&gt;1095,O2355&lt;1461),+'PL2'!$Q$3+1,IF(AND(O2355&gt;1460,O2355&lt;3000),+'PL2'!$R$3+1,0)))))</f>
        <v>0</v>
      </c>
      <c r="M2355" s="3">
        <f>IF(AND(O2355&gt;0,O2355&lt;366),+'PL2'!$N$2+1,IF(AND(O2355&gt;365,O2355&lt;731),+'PL2'!$O$2+1,IF(AND(O2355&gt;730,O2355&lt;1096),+'PL2'!$P$2+1,IF(AND(O2355&gt;1095,O2355&lt;1461),+'PL2'!$Q$2+1,IF(AND(O2355&gt;1460,O2355&lt;1826),+'PL2'!$R$2+1,IF(AND(O2355&gt;1825,O2355&lt;2190),+'PL2'!$S$2+1,0))))))</f>
        <v>0</v>
      </c>
      <c r="N2355" s="70">
        <f t="shared" si="131"/>
        <v>-1</v>
      </c>
      <c r="O2355" s="19" t="str">
        <f>IF(A2355&gt;'PL2'!$C$2+553,IF(A2355='PL2'!$C$2+554,1,O2354+1), "")</f>
        <v/>
      </c>
    </row>
    <row r="2356" spans="1:15" x14ac:dyDescent="0.55000000000000004">
      <c r="A2356">
        <v>2354</v>
      </c>
      <c r="B2356" s="2">
        <v>42176</v>
      </c>
      <c r="C2356">
        <v>9.7899999618530273</v>
      </c>
      <c r="D2356">
        <v>301367</v>
      </c>
      <c r="E2356">
        <v>3114.080078125</v>
      </c>
      <c r="F2356" s="20">
        <f t="shared" si="128"/>
        <v>0.10116185198130859</v>
      </c>
      <c r="G2356">
        <v>244.00999450683591</v>
      </c>
      <c r="H2356">
        <v>24.684499740600589</v>
      </c>
      <c r="I2356" s="19">
        <f t="shared" si="129"/>
        <v>759866.66275712836</v>
      </c>
      <c r="K2356" s="70">
        <f t="shared" si="130"/>
        <v>-1</v>
      </c>
      <c r="L2356" s="3">
        <f>IF(AND(O2356&gt;0,O2356&lt;366),+'PL2'!$N$3+1,IF(AND(O2356&gt;365,O2356&lt;731),+'PL2'!$O$3+1,IF(AND(O2356&gt;730,O2356&lt;1096),+'PL2'!$P$3+1,IF(AND(O2356&gt;1095,O2356&lt;1461),+'PL2'!$Q$3+1,IF(AND(O2356&gt;1460,O2356&lt;3000),+'PL2'!$R$3+1,0)))))</f>
        <v>0</v>
      </c>
      <c r="M2356" s="3">
        <f>IF(AND(O2356&gt;0,O2356&lt;366),+'PL2'!$N$2+1,IF(AND(O2356&gt;365,O2356&lt;731),+'PL2'!$O$2+1,IF(AND(O2356&gt;730,O2356&lt;1096),+'PL2'!$P$2+1,IF(AND(O2356&gt;1095,O2356&lt;1461),+'PL2'!$Q$2+1,IF(AND(O2356&gt;1460,O2356&lt;1826),+'PL2'!$R$2+1,IF(AND(O2356&gt;1825,O2356&lt;2190),+'PL2'!$S$2+1,0))))))</f>
        <v>0</v>
      </c>
      <c r="N2356" s="70">
        <f t="shared" si="131"/>
        <v>-1</v>
      </c>
      <c r="O2356" s="19" t="str">
        <f>IF(A2356&gt;'PL2'!$C$2+553,IF(A2356='PL2'!$C$2+554,1,O2355+1), "")</f>
        <v/>
      </c>
    </row>
    <row r="2357" spans="1:15" x14ac:dyDescent="0.55000000000000004">
      <c r="A2357">
        <v>2355</v>
      </c>
      <c r="B2357" s="2">
        <v>42177</v>
      </c>
      <c r="C2357">
        <v>9.8000001907348633</v>
      </c>
      <c r="D2357">
        <v>301367</v>
      </c>
      <c r="E2357">
        <v>3852.929931640625</v>
      </c>
      <c r="F2357" s="20">
        <f t="shared" si="128"/>
        <v>0.12529146875725009</v>
      </c>
      <c r="G2357">
        <v>246.77000427246091</v>
      </c>
      <c r="H2357">
        <v>30.91819953918457</v>
      </c>
      <c r="I2357" s="19">
        <f t="shared" si="129"/>
        <v>950787.53569244954</v>
      </c>
      <c r="K2357" s="70">
        <f t="shared" si="130"/>
        <v>-1</v>
      </c>
      <c r="L2357" s="3">
        <f>IF(AND(O2357&gt;0,O2357&lt;366),+'PL2'!$N$3+1,IF(AND(O2357&gt;365,O2357&lt;731),+'PL2'!$O$3+1,IF(AND(O2357&gt;730,O2357&lt;1096),+'PL2'!$P$3+1,IF(AND(O2357&gt;1095,O2357&lt;1461),+'PL2'!$Q$3+1,IF(AND(O2357&gt;1460,O2357&lt;3000),+'PL2'!$R$3+1,0)))))</f>
        <v>0</v>
      </c>
      <c r="M2357" s="3">
        <f>IF(AND(O2357&gt;0,O2357&lt;366),+'PL2'!$N$2+1,IF(AND(O2357&gt;365,O2357&lt;731),+'PL2'!$O$2+1,IF(AND(O2357&gt;730,O2357&lt;1096),+'PL2'!$P$2+1,IF(AND(O2357&gt;1095,O2357&lt;1461),+'PL2'!$Q$2+1,IF(AND(O2357&gt;1460,O2357&lt;1826),+'PL2'!$R$2+1,IF(AND(O2357&gt;1825,O2357&lt;2190),+'PL2'!$S$2+1,0))))))</f>
        <v>0</v>
      </c>
      <c r="N2357" s="70">
        <f t="shared" si="131"/>
        <v>-1</v>
      </c>
      <c r="O2357" s="19" t="str">
        <f>IF(A2357&gt;'PL2'!$C$2+553,IF(A2357='PL2'!$C$2+554,1,O2356+1), "")</f>
        <v/>
      </c>
    </row>
    <row r="2358" spans="1:15" x14ac:dyDescent="0.55000000000000004">
      <c r="A2358">
        <v>2356</v>
      </c>
      <c r="B2358" s="2">
        <v>42178</v>
      </c>
      <c r="C2358">
        <v>9.8100004196166992</v>
      </c>
      <c r="D2358">
        <v>353242</v>
      </c>
      <c r="E2358">
        <v>3518.739990234375</v>
      </c>
      <c r="F2358" s="20">
        <f t="shared" si="128"/>
        <v>9.7720092120193183E-2</v>
      </c>
      <c r="G2358">
        <v>243.9859924316406</v>
      </c>
      <c r="H2358">
        <v>23.842300415039059</v>
      </c>
      <c r="I2358" s="19">
        <f t="shared" si="129"/>
        <v>858523.26862623531</v>
      </c>
      <c r="K2358" s="70">
        <f t="shared" si="130"/>
        <v>-1</v>
      </c>
      <c r="L2358" s="3">
        <f>IF(AND(O2358&gt;0,O2358&lt;366),+'PL2'!$N$3+1,IF(AND(O2358&gt;365,O2358&lt;731),+'PL2'!$O$3+1,IF(AND(O2358&gt;730,O2358&lt;1096),+'PL2'!$P$3+1,IF(AND(O2358&gt;1095,O2358&lt;1461),+'PL2'!$Q$3+1,IF(AND(O2358&gt;1460,O2358&lt;3000),+'PL2'!$R$3+1,0)))))</f>
        <v>0</v>
      </c>
      <c r="M2358" s="3">
        <f>IF(AND(O2358&gt;0,O2358&lt;366),+'PL2'!$N$2+1,IF(AND(O2358&gt;365,O2358&lt;731),+'PL2'!$O$2+1,IF(AND(O2358&gt;730,O2358&lt;1096),+'PL2'!$P$2+1,IF(AND(O2358&gt;1095,O2358&lt;1461),+'PL2'!$Q$2+1,IF(AND(O2358&gt;1460,O2358&lt;1826),+'PL2'!$R$2+1,IF(AND(O2358&gt;1825,O2358&lt;2190),+'PL2'!$S$2+1,0))))))</f>
        <v>0</v>
      </c>
      <c r="N2358" s="70">
        <f t="shared" si="131"/>
        <v>-1</v>
      </c>
      <c r="O2358" s="19" t="str">
        <f>IF(A2358&gt;'PL2'!$C$2+553,IF(A2358='PL2'!$C$2+554,1,O2357+1), "")</f>
        <v/>
      </c>
    </row>
    <row r="2359" spans="1:15" x14ac:dyDescent="0.55000000000000004">
      <c r="A2359">
        <v>2357</v>
      </c>
      <c r="B2359" s="2">
        <v>42179</v>
      </c>
      <c r="C2359">
        <v>9.8199996948242188</v>
      </c>
      <c r="D2359">
        <v>353242</v>
      </c>
      <c r="E2359">
        <v>3916.360107421875</v>
      </c>
      <c r="F2359" s="20">
        <f t="shared" si="128"/>
        <v>0.10887339291393594</v>
      </c>
      <c r="G2359">
        <v>240.2149963378906</v>
      </c>
      <c r="H2359">
        <v>26.152999877929691</v>
      </c>
      <c r="I2359" s="19">
        <f t="shared" si="129"/>
        <v>940768.42886220652</v>
      </c>
      <c r="K2359" s="70">
        <f t="shared" si="130"/>
        <v>-1</v>
      </c>
      <c r="L2359" s="3">
        <f>IF(AND(O2359&gt;0,O2359&lt;366),+'PL2'!$N$3+1,IF(AND(O2359&gt;365,O2359&lt;731),+'PL2'!$O$3+1,IF(AND(O2359&gt;730,O2359&lt;1096),+'PL2'!$P$3+1,IF(AND(O2359&gt;1095,O2359&lt;1461),+'PL2'!$Q$3+1,IF(AND(O2359&gt;1460,O2359&lt;3000),+'PL2'!$R$3+1,0)))))</f>
        <v>0</v>
      </c>
      <c r="M2359" s="3">
        <f>IF(AND(O2359&gt;0,O2359&lt;366),+'PL2'!$N$2+1,IF(AND(O2359&gt;365,O2359&lt;731),+'PL2'!$O$2+1,IF(AND(O2359&gt;730,O2359&lt;1096),+'PL2'!$P$2+1,IF(AND(O2359&gt;1095,O2359&lt;1461),+'PL2'!$Q$2+1,IF(AND(O2359&gt;1460,O2359&lt;1826),+'PL2'!$R$2+1,IF(AND(O2359&gt;1825,O2359&lt;2190),+'PL2'!$S$2+1,0))))))</f>
        <v>0</v>
      </c>
      <c r="N2359" s="70">
        <f t="shared" si="131"/>
        <v>-1</v>
      </c>
      <c r="O2359" s="19" t="str">
        <f>IF(A2359&gt;'PL2'!$C$2+553,IF(A2359='PL2'!$C$2+554,1,O2358+1), "")</f>
        <v/>
      </c>
    </row>
    <row r="2360" spans="1:15" x14ac:dyDescent="0.55000000000000004">
      <c r="A2360">
        <v>2358</v>
      </c>
      <c r="B2360" s="2">
        <v>42180</v>
      </c>
      <c r="C2360">
        <v>9.8299999237060547</v>
      </c>
      <c r="D2360">
        <v>395236</v>
      </c>
      <c r="E2360">
        <v>3816.68994140625</v>
      </c>
      <c r="F2360" s="20">
        <f t="shared" si="128"/>
        <v>9.4925719906165176E-2</v>
      </c>
      <c r="G2360">
        <v>242.4219970703125</v>
      </c>
      <c r="H2360">
        <v>23.012100219726559</v>
      </c>
      <c r="I2360" s="19">
        <f t="shared" si="129"/>
        <v>925249.59779387712</v>
      </c>
      <c r="K2360" s="70">
        <f t="shared" si="130"/>
        <v>-1</v>
      </c>
      <c r="L2360" s="3">
        <f>IF(AND(O2360&gt;0,O2360&lt;366),+'PL2'!$N$3+1,IF(AND(O2360&gt;365,O2360&lt;731),+'PL2'!$O$3+1,IF(AND(O2360&gt;730,O2360&lt;1096),+'PL2'!$P$3+1,IF(AND(O2360&gt;1095,O2360&lt;1461),+'PL2'!$Q$3+1,IF(AND(O2360&gt;1460,O2360&lt;3000),+'PL2'!$R$3+1,0)))))</f>
        <v>0</v>
      </c>
      <c r="M2360" s="3">
        <f>IF(AND(O2360&gt;0,O2360&lt;366),+'PL2'!$N$2+1,IF(AND(O2360&gt;365,O2360&lt;731),+'PL2'!$O$2+1,IF(AND(O2360&gt;730,O2360&lt;1096),+'PL2'!$P$2+1,IF(AND(O2360&gt;1095,O2360&lt;1461),+'PL2'!$Q$2+1,IF(AND(O2360&gt;1460,O2360&lt;1826),+'PL2'!$R$2+1,IF(AND(O2360&gt;1825,O2360&lt;2190),+'PL2'!$S$2+1,0))))))</f>
        <v>0</v>
      </c>
      <c r="N2360" s="70">
        <f t="shared" si="131"/>
        <v>-1</v>
      </c>
      <c r="O2360" s="19" t="str">
        <f>IF(A2360&gt;'PL2'!$C$2+553,IF(A2360='PL2'!$C$2+554,1,O2359+1), "")</f>
        <v/>
      </c>
    </row>
    <row r="2361" spans="1:15" x14ac:dyDescent="0.55000000000000004">
      <c r="A2361">
        <v>2359</v>
      </c>
      <c r="B2361" s="2">
        <v>42181</v>
      </c>
      <c r="C2361">
        <v>9.8400001525878906</v>
      </c>
      <c r="D2361">
        <v>395236</v>
      </c>
      <c r="E2361">
        <v>3868.159912109375</v>
      </c>
      <c r="F2361" s="20">
        <f t="shared" si="128"/>
        <v>9.6303712529705321E-2</v>
      </c>
      <c r="G2361">
        <v>242.6419982910156</v>
      </c>
      <c r="H2361">
        <v>23.367300033569339</v>
      </c>
      <c r="I2361" s="19">
        <f t="shared" si="129"/>
        <v>938578.050783418</v>
      </c>
      <c r="K2361" s="70">
        <f t="shared" si="130"/>
        <v>-1</v>
      </c>
      <c r="L2361" s="3">
        <f>IF(AND(O2361&gt;0,O2361&lt;366),+'PL2'!$N$3+1,IF(AND(O2361&gt;365,O2361&lt;731),+'PL2'!$O$3+1,IF(AND(O2361&gt;730,O2361&lt;1096),+'PL2'!$P$3+1,IF(AND(O2361&gt;1095,O2361&lt;1461),+'PL2'!$Q$3+1,IF(AND(O2361&gt;1460,O2361&lt;3000),+'PL2'!$R$3+1,0)))))</f>
        <v>0</v>
      </c>
      <c r="M2361" s="3">
        <f>IF(AND(O2361&gt;0,O2361&lt;366),+'PL2'!$N$2+1,IF(AND(O2361&gt;365,O2361&lt;731),+'PL2'!$O$2+1,IF(AND(O2361&gt;730,O2361&lt;1096),+'PL2'!$P$2+1,IF(AND(O2361&gt;1095,O2361&lt;1461),+'PL2'!$Q$2+1,IF(AND(O2361&gt;1460,O2361&lt;1826),+'PL2'!$R$2+1,IF(AND(O2361&gt;1825,O2361&lt;2190),+'PL2'!$S$2+1,0))))))</f>
        <v>0</v>
      </c>
      <c r="N2361" s="70">
        <f t="shared" si="131"/>
        <v>-1</v>
      </c>
      <c r="O2361" s="19" t="str">
        <f>IF(A2361&gt;'PL2'!$C$2+553,IF(A2361='PL2'!$C$2+554,1,O2360+1), "")</f>
        <v/>
      </c>
    </row>
    <row r="2362" spans="1:15" x14ac:dyDescent="0.55000000000000004">
      <c r="A2362">
        <v>2360</v>
      </c>
      <c r="B2362" s="2">
        <v>42182</v>
      </c>
      <c r="C2362">
        <v>9.8500003814697266</v>
      </c>
      <c r="D2362">
        <v>316188</v>
      </c>
      <c r="E2362">
        <v>3241.739990234375</v>
      </c>
      <c r="F2362" s="20">
        <f t="shared" si="128"/>
        <v>0.10098783046932287</v>
      </c>
      <c r="G2362">
        <v>250.7070007324219</v>
      </c>
      <c r="H2362">
        <v>25.318399429321289</v>
      </c>
      <c r="I2362" s="19">
        <f t="shared" si="129"/>
        <v>812726.91010601085</v>
      </c>
      <c r="K2362" s="70">
        <f t="shared" si="130"/>
        <v>-1</v>
      </c>
      <c r="L2362" s="3">
        <f>IF(AND(O2362&gt;0,O2362&lt;366),+'PL2'!$N$3+1,IF(AND(O2362&gt;365,O2362&lt;731),+'PL2'!$O$3+1,IF(AND(O2362&gt;730,O2362&lt;1096),+'PL2'!$P$3+1,IF(AND(O2362&gt;1095,O2362&lt;1461),+'PL2'!$Q$3+1,IF(AND(O2362&gt;1460,O2362&lt;3000),+'PL2'!$R$3+1,0)))))</f>
        <v>0</v>
      </c>
      <c r="M2362" s="3">
        <f>IF(AND(O2362&gt;0,O2362&lt;366),+'PL2'!$N$2+1,IF(AND(O2362&gt;365,O2362&lt;731),+'PL2'!$O$2+1,IF(AND(O2362&gt;730,O2362&lt;1096),+'PL2'!$P$2+1,IF(AND(O2362&gt;1095,O2362&lt;1461),+'PL2'!$Q$2+1,IF(AND(O2362&gt;1460,O2362&lt;1826),+'PL2'!$R$2+1,IF(AND(O2362&gt;1825,O2362&lt;2190),+'PL2'!$S$2+1,0))))))</f>
        <v>0</v>
      </c>
      <c r="N2362" s="70">
        <f t="shared" si="131"/>
        <v>-1</v>
      </c>
      <c r="O2362" s="19" t="str">
        <f>IF(A2362&gt;'PL2'!$C$2+553,IF(A2362='PL2'!$C$2+554,1,O2361+1), "")</f>
        <v/>
      </c>
    </row>
    <row r="2363" spans="1:15" x14ac:dyDescent="0.55000000000000004">
      <c r="A2363">
        <v>2361</v>
      </c>
      <c r="B2363" s="2">
        <v>42183</v>
      </c>
      <c r="C2363">
        <v>9.8599996566772461</v>
      </c>
      <c r="D2363">
        <v>316188</v>
      </c>
      <c r="E2363">
        <v>3540.39990234375</v>
      </c>
      <c r="F2363" s="20">
        <f t="shared" si="128"/>
        <v>0.1104037528989384</v>
      </c>
      <c r="G2363">
        <v>248.06700134277341</v>
      </c>
      <c r="H2363">
        <v>27.38750076293945</v>
      </c>
      <c r="I2363" s="19">
        <f t="shared" si="129"/>
        <v>878256.38732866186</v>
      </c>
      <c r="K2363" s="70">
        <f t="shared" si="130"/>
        <v>-1</v>
      </c>
      <c r="L2363" s="3">
        <f>IF(AND(O2363&gt;0,O2363&lt;366),+'PL2'!$N$3+1,IF(AND(O2363&gt;365,O2363&lt;731),+'PL2'!$O$3+1,IF(AND(O2363&gt;730,O2363&lt;1096),+'PL2'!$P$3+1,IF(AND(O2363&gt;1095,O2363&lt;1461),+'PL2'!$Q$3+1,IF(AND(O2363&gt;1460,O2363&lt;3000),+'PL2'!$R$3+1,0)))))</f>
        <v>0</v>
      </c>
      <c r="M2363" s="3">
        <f>IF(AND(O2363&gt;0,O2363&lt;366),+'PL2'!$N$2+1,IF(AND(O2363&gt;365,O2363&lt;731),+'PL2'!$O$2+1,IF(AND(O2363&gt;730,O2363&lt;1096),+'PL2'!$P$2+1,IF(AND(O2363&gt;1095,O2363&lt;1461),+'PL2'!$Q$2+1,IF(AND(O2363&gt;1460,O2363&lt;1826),+'PL2'!$R$2+1,IF(AND(O2363&gt;1825,O2363&lt;2190),+'PL2'!$S$2+1,0))))))</f>
        <v>0</v>
      </c>
      <c r="N2363" s="70">
        <f t="shared" si="131"/>
        <v>-1</v>
      </c>
      <c r="O2363" s="19" t="str">
        <f>IF(A2363&gt;'PL2'!$C$2+553,IF(A2363='PL2'!$C$2+554,1,O2362+1), "")</f>
        <v/>
      </c>
    </row>
    <row r="2364" spans="1:15" x14ac:dyDescent="0.55000000000000004">
      <c r="A2364">
        <v>2362</v>
      </c>
      <c r="B2364" s="2">
        <v>42184</v>
      </c>
      <c r="C2364">
        <v>9.869999885559082</v>
      </c>
      <c r="D2364">
        <v>336443</v>
      </c>
      <c r="E2364">
        <v>3518.699951171875</v>
      </c>
      <c r="F2364" s="20">
        <f t="shared" si="128"/>
        <v>0.10322571168186929</v>
      </c>
      <c r="G2364">
        <v>256.48699951171881</v>
      </c>
      <c r="H2364">
        <v>26.476100921630859</v>
      </c>
      <c r="I2364" s="19">
        <f t="shared" si="129"/>
        <v>902500.79265810573</v>
      </c>
      <c r="K2364" s="70">
        <f t="shared" si="130"/>
        <v>-1</v>
      </c>
      <c r="L2364" s="3">
        <f>IF(AND(O2364&gt;0,O2364&lt;366),+'PL2'!$N$3+1,IF(AND(O2364&gt;365,O2364&lt;731),+'PL2'!$O$3+1,IF(AND(O2364&gt;730,O2364&lt;1096),+'PL2'!$P$3+1,IF(AND(O2364&gt;1095,O2364&lt;1461),+'PL2'!$Q$3+1,IF(AND(O2364&gt;1460,O2364&lt;3000),+'PL2'!$R$3+1,0)))))</f>
        <v>0</v>
      </c>
      <c r="M2364" s="3">
        <f>IF(AND(O2364&gt;0,O2364&lt;366),+'PL2'!$N$2+1,IF(AND(O2364&gt;365,O2364&lt;731),+'PL2'!$O$2+1,IF(AND(O2364&gt;730,O2364&lt;1096),+'PL2'!$P$2+1,IF(AND(O2364&gt;1095,O2364&lt;1461),+'PL2'!$Q$2+1,IF(AND(O2364&gt;1460,O2364&lt;1826),+'PL2'!$R$2+1,IF(AND(O2364&gt;1825,O2364&lt;2190),+'PL2'!$S$2+1,0))))))</f>
        <v>0</v>
      </c>
      <c r="N2364" s="70">
        <f t="shared" si="131"/>
        <v>-1</v>
      </c>
      <c r="O2364" s="19" t="str">
        <f>IF(A2364&gt;'PL2'!$C$2+553,IF(A2364='PL2'!$C$2+554,1,O2363+1), "")</f>
        <v/>
      </c>
    </row>
    <row r="2365" spans="1:15" x14ac:dyDescent="0.55000000000000004">
      <c r="A2365">
        <v>2363</v>
      </c>
      <c r="B2365" s="2">
        <v>42185</v>
      </c>
      <c r="C2365">
        <v>9.880000114440918</v>
      </c>
      <c r="D2365">
        <v>336443</v>
      </c>
      <c r="E2365">
        <v>3654.949951171875</v>
      </c>
      <c r="F2365" s="20">
        <f t="shared" si="128"/>
        <v>0.10733142296274244</v>
      </c>
      <c r="G2365">
        <v>262.4840087890625</v>
      </c>
      <c r="H2365">
        <v>28.172800064086911</v>
      </c>
      <c r="I2365" s="19">
        <f t="shared" si="129"/>
        <v>959365.91510698199</v>
      </c>
      <c r="K2365" s="70">
        <f t="shared" si="130"/>
        <v>-1</v>
      </c>
      <c r="L2365" s="3">
        <f>IF(AND(O2365&gt;0,O2365&lt;366),+'PL2'!$N$3+1,IF(AND(O2365&gt;365,O2365&lt;731),+'PL2'!$O$3+1,IF(AND(O2365&gt;730,O2365&lt;1096),+'PL2'!$P$3+1,IF(AND(O2365&gt;1095,O2365&lt;1461),+'PL2'!$Q$3+1,IF(AND(O2365&gt;1460,O2365&lt;3000),+'PL2'!$R$3+1,0)))))</f>
        <v>0</v>
      </c>
      <c r="M2365" s="3">
        <f>IF(AND(O2365&gt;0,O2365&lt;366),+'PL2'!$N$2+1,IF(AND(O2365&gt;365,O2365&lt;731),+'PL2'!$O$2+1,IF(AND(O2365&gt;730,O2365&lt;1096),+'PL2'!$P$2+1,IF(AND(O2365&gt;1095,O2365&lt;1461),+'PL2'!$Q$2+1,IF(AND(O2365&gt;1460,O2365&lt;1826),+'PL2'!$R$2+1,IF(AND(O2365&gt;1825,O2365&lt;2190),+'PL2'!$S$2+1,0))))))</f>
        <v>0</v>
      </c>
      <c r="N2365" s="70">
        <f t="shared" si="131"/>
        <v>-1</v>
      </c>
      <c r="O2365" s="19" t="str">
        <f>IF(A2365&gt;'PL2'!$C$2+553,IF(A2365='PL2'!$C$2+554,1,O2364+1), "")</f>
        <v/>
      </c>
    </row>
    <row r="2366" spans="1:15" x14ac:dyDescent="0.55000000000000004">
      <c r="A2366">
        <v>2364</v>
      </c>
      <c r="B2366" s="2">
        <v>42186</v>
      </c>
      <c r="C2366">
        <v>9.8900003433227539</v>
      </c>
      <c r="D2366">
        <v>356089</v>
      </c>
      <c r="E2366">
        <v>3396.280029296875</v>
      </c>
      <c r="F2366" s="20">
        <f t="shared" si="128"/>
        <v>9.4328133291863292E-2</v>
      </c>
      <c r="G2366">
        <v>257.66000366210938</v>
      </c>
      <c r="H2366">
        <v>24.304599761962891</v>
      </c>
      <c r="I2366" s="19">
        <f t="shared" si="129"/>
        <v>875085.52478618175</v>
      </c>
      <c r="K2366" s="70">
        <f t="shared" si="130"/>
        <v>-1</v>
      </c>
      <c r="L2366" s="3">
        <f>IF(AND(O2366&gt;0,O2366&lt;366),+'PL2'!$N$3+1,IF(AND(O2366&gt;365,O2366&lt;731),+'PL2'!$O$3+1,IF(AND(O2366&gt;730,O2366&lt;1096),+'PL2'!$P$3+1,IF(AND(O2366&gt;1095,O2366&lt;1461),+'PL2'!$Q$3+1,IF(AND(O2366&gt;1460,O2366&lt;3000),+'PL2'!$R$3+1,0)))))</f>
        <v>0</v>
      </c>
      <c r="M2366" s="3">
        <f>IF(AND(O2366&gt;0,O2366&lt;366),+'PL2'!$N$2+1,IF(AND(O2366&gt;365,O2366&lt;731),+'PL2'!$O$2+1,IF(AND(O2366&gt;730,O2366&lt;1096),+'PL2'!$P$2+1,IF(AND(O2366&gt;1095,O2366&lt;1461),+'PL2'!$Q$2+1,IF(AND(O2366&gt;1460,O2366&lt;1826),+'PL2'!$R$2+1,IF(AND(O2366&gt;1825,O2366&lt;2190),+'PL2'!$S$2+1,0))))))</f>
        <v>0</v>
      </c>
      <c r="N2366" s="70">
        <f t="shared" si="131"/>
        <v>-1</v>
      </c>
      <c r="O2366" s="19" t="str">
        <f>IF(A2366&gt;'PL2'!$C$2+553,IF(A2366='PL2'!$C$2+554,1,O2365+1), "")</f>
        <v/>
      </c>
    </row>
    <row r="2367" spans="1:15" x14ac:dyDescent="0.55000000000000004">
      <c r="A2367">
        <v>2365</v>
      </c>
      <c r="B2367" s="2">
        <v>42187</v>
      </c>
      <c r="C2367">
        <v>9.8999996185302734</v>
      </c>
      <c r="D2367">
        <v>356089</v>
      </c>
      <c r="E2367">
        <v>3874.300048828125</v>
      </c>
      <c r="F2367" s="20">
        <f t="shared" si="128"/>
        <v>0.10771343401641235</v>
      </c>
      <c r="G2367">
        <v>254.3500061035156</v>
      </c>
      <c r="H2367">
        <v>27.39690017700195</v>
      </c>
      <c r="I2367" s="19">
        <f t="shared" si="129"/>
        <v>985428.24106628436</v>
      </c>
      <c r="K2367" s="70">
        <f t="shared" si="130"/>
        <v>-1</v>
      </c>
      <c r="L2367" s="3">
        <f>IF(AND(O2367&gt;0,O2367&lt;366),+'PL2'!$N$3+1,IF(AND(O2367&gt;365,O2367&lt;731),+'PL2'!$O$3+1,IF(AND(O2367&gt;730,O2367&lt;1096),+'PL2'!$P$3+1,IF(AND(O2367&gt;1095,O2367&lt;1461),+'PL2'!$Q$3+1,IF(AND(O2367&gt;1460,O2367&lt;3000),+'PL2'!$R$3+1,0)))))</f>
        <v>0</v>
      </c>
      <c r="M2367" s="3">
        <f>IF(AND(O2367&gt;0,O2367&lt;366),+'PL2'!$N$2+1,IF(AND(O2367&gt;365,O2367&lt;731),+'PL2'!$O$2+1,IF(AND(O2367&gt;730,O2367&lt;1096),+'PL2'!$P$2+1,IF(AND(O2367&gt;1095,O2367&lt;1461),+'PL2'!$Q$2+1,IF(AND(O2367&gt;1460,O2367&lt;1826),+'PL2'!$R$2+1,IF(AND(O2367&gt;1825,O2367&lt;2190),+'PL2'!$S$2+1,0))))))</f>
        <v>0</v>
      </c>
      <c r="N2367" s="70">
        <f t="shared" si="131"/>
        <v>-1</v>
      </c>
      <c r="O2367" s="19" t="str">
        <f>IF(A2367&gt;'PL2'!$C$2+553,IF(A2367='PL2'!$C$2+554,1,O2366+1), "")</f>
        <v/>
      </c>
    </row>
    <row r="2368" spans="1:15" x14ac:dyDescent="0.55000000000000004">
      <c r="A2368">
        <v>2366</v>
      </c>
      <c r="B2368" s="2">
        <v>42188</v>
      </c>
      <c r="C2368">
        <v>9.9099998474121094</v>
      </c>
      <c r="D2368">
        <v>397838</v>
      </c>
      <c r="E2368">
        <v>4047.7900390625</v>
      </c>
      <c r="F2368" s="20">
        <f t="shared" si="128"/>
        <v>0.10082897729594868</v>
      </c>
      <c r="G2368">
        <v>255.59599304199219</v>
      </c>
      <c r="H2368">
        <v>25.771499633789059</v>
      </c>
      <c r="I2368" s="19">
        <f t="shared" si="129"/>
        <v>1034598.914659664</v>
      </c>
      <c r="K2368" s="70">
        <f t="shared" si="130"/>
        <v>-1</v>
      </c>
      <c r="L2368" s="3">
        <f>IF(AND(O2368&gt;0,O2368&lt;366),+'PL2'!$N$3+1,IF(AND(O2368&gt;365,O2368&lt;731),+'PL2'!$O$3+1,IF(AND(O2368&gt;730,O2368&lt;1096),+'PL2'!$P$3+1,IF(AND(O2368&gt;1095,O2368&lt;1461),+'PL2'!$Q$3+1,IF(AND(O2368&gt;1460,O2368&lt;3000),+'PL2'!$R$3+1,0)))))</f>
        <v>0</v>
      </c>
      <c r="M2368" s="3">
        <f>IF(AND(O2368&gt;0,O2368&lt;366),+'PL2'!$N$2+1,IF(AND(O2368&gt;365,O2368&lt;731),+'PL2'!$O$2+1,IF(AND(O2368&gt;730,O2368&lt;1096),+'PL2'!$P$2+1,IF(AND(O2368&gt;1095,O2368&lt;1461),+'PL2'!$Q$2+1,IF(AND(O2368&gt;1460,O2368&lt;1826),+'PL2'!$R$2+1,IF(AND(O2368&gt;1825,O2368&lt;2190),+'PL2'!$S$2+1,0))))))</f>
        <v>0</v>
      </c>
      <c r="N2368" s="70">
        <f t="shared" si="131"/>
        <v>-1</v>
      </c>
      <c r="O2368" s="19" t="str">
        <f>IF(A2368&gt;'PL2'!$C$2+553,IF(A2368='PL2'!$C$2+554,1,O2367+1), "")</f>
        <v/>
      </c>
    </row>
    <row r="2369" spans="1:15" x14ac:dyDescent="0.55000000000000004">
      <c r="A2369">
        <v>2367</v>
      </c>
      <c r="B2369" s="2">
        <v>42189</v>
      </c>
      <c r="C2369">
        <v>9.9200000762939453</v>
      </c>
      <c r="D2369">
        <v>397838</v>
      </c>
      <c r="E2369">
        <v>3817.85009765625</v>
      </c>
      <c r="F2369" s="20">
        <f t="shared" si="128"/>
        <v>9.5197224146584408E-2</v>
      </c>
      <c r="G2369">
        <v>260.3489990234375</v>
      </c>
      <c r="H2369">
        <v>24.784500122070309</v>
      </c>
      <c r="I2369" s="19">
        <f t="shared" si="129"/>
        <v>993973.4513463378</v>
      </c>
      <c r="K2369" s="70">
        <f t="shared" si="130"/>
        <v>-1</v>
      </c>
      <c r="L2369" s="3">
        <f>IF(AND(O2369&gt;0,O2369&lt;366),+'PL2'!$N$3+1,IF(AND(O2369&gt;365,O2369&lt;731),+'PL2'!$O$3+1,IF(AND(O2369&gt;730,O2369&lt;1096),+'PL2'!$P$3+1,IF(AND(O2369&gt;1095,O2369&lt;1461),+'PL2'!$Q$3+1,IF(AND(O2369&gt;1460,O2369&lt;3000),+'PL2'!$R$3+1,0)))))</f>
        <v>0</v>
      </c>
      <c r="M2369" s="3">
        <f>IF(AND(O2369&gt;0,O2369&lt;366),+'PL2'!$N$2+1,IF(AND(O2369&gt;365,O2369&lt;731),+'PL2'!$O$2+1,IF(AND(O2369&gt;730,O2369&lt;1096),+'PL2'!$P$2+1,IF(AND(O2369&gt;1095,O2369&lt;1461),+'PL2'!$Q$2+1,IF(AND(O2369&gt;1460,O2369&lt;1826),+'PL2'!$R$2+1,IF(AND(O2369&gt;1825,O2369&lt;2190),+'PL2'!$S$2+1,0))))))</f>
        <v>0</v>
      </c>
      <c r="N2369" s="70">
        <f t="shared" si="131"/>
        <v>-1</v>
      </c>
      <c r="O2369" s="19" t="str">
        <f>IF(A2369&gt;'PL2'!$C$2+553,IF(A2369='PL2'!$C$2+554,1,O2368+1), "")</f>
        <v/>
      </c>
    </row>
    <row r="2370" spans="1:15" x14ac:dyDescent="0.55000000000000004">
      <c r="A2370">
        <v>2368</v>
      </c>
      <c r="B2370" s="2">
        <v>42190</v>
      </c>
      <c r="C2370">
        <v>9.9300003051757813</v>
      </c>
      <c r="D2370">
        <v>356089</v>
      </c>
      <c r="E2370">
        <v>3570.949951171875</v>
      </c>
      <c r="F2370" s="20">
        <f t="shared" ref="F2370:F2433" si="132">+(C2370/D2370)*E2370</f>
        <v>9.9580537744508146E-2</v>
      </c>
      <c r="G2370">
        <v>271.0150146484375</v>
      </c>
      <c r="H2370">
        <v>26.987800598144531</v>
      </c>
      <c r="I2370" s="19">
        <f t="shared" ref="I2370:I2433" si="133">+E2370*G2370</f>
        <v>967781.05332568288</v>
      </c>
      <c r="K2370" s="70">
        <f t="shared" si="130"/>
        <v>-1</v>
      </c>
      <c r="L2370" s="3">
        <f>IF(AND(O2370&gt;0,O2370&lt;366),+'PL2'!$N$3+1,IF(AND(O2370&gt;365,O2370&lt;731),+'PL2'!$O$3+1,IF(AND(O2370&gt;730,O2370&lt;1096),+'PL2'!$P$3+1,IF(AND(O2370&gt;1095,O2370&lt;1461),+'PL2'!$Q$3+1,IF(AND(O2370&gt;1460,O2370&lt;3000),+'PL2'!$R$3+1,0)))))</f>
        <v>0</v>
      </c>
      <c r="M2370" s="3">
        <f>IF(AND(O2370&gt;0,O2370&lt;366),+'PL2'!$N$2+1,IF(AND(O2370&gt;365,O2370&lt;731),+'PL2'!$O$2+1,IF(AND(O2370&gt;730,O2370&lt;1096),+'PL2'!$P$2+1,IF(AND(O2370&gt;1095,O2370&lt;1461),+'PL2'!$Q$2+1,IF(AND(O2370&gt;1460,O2370&lt;1826),+'PL2'!$R$2+1,IF(AND(O2370&gt;1825,O2370&lt;2190),+'PL2'!$S$2+1,0))))))</f>
        <v>0</v>
      </c>
      <c r="N2370" s="70">
        <f t="shared" si="131"/>
        <v>-1</v>
      </c>
      <c r="O2370" s="19" t="str">
        <f>IF(A2370&gt;'PL2'!$C$2+553,IF(A2370='PL2'!$C$2+554,1,O2369+1), "")</f>
        <v/>
      </c>
    </row>
    <row r="2371" spans="1:15" x14ac:dyDescent="0.55000000000000004">
      <c r="A2371">
        <v>2369</v>
      </c>
      <c r="B2371" s="2">
        <v>42191</v>
      </c>
      <c r="C2371">
        <v>9.9399995803833008</v>
      </c>
      <c r="D2371">
        <v>356089</v>
      </c>
      <c r="E2371">
        <v>4560.58984375</v>
      </c>
      <c r="F2371" s="20">
        <f t="shared" si="132"/>
        <v>0.12730598567542201</v>
      </c>
      <c r="G2371">
        <v>268.49301147460938</v>
      </c>
      <c r="H2371">
        <v>34.180801391601563</v>
      </c>
      <c r="I2371" s="19">
        <f t="shared" si="133"/>
        <v>1224486.5012489557</v>
      </c>
      <c r="K2371" s="70">
        <f t="shared" si="130"/>
        <v>-1</v>
      </c>
      <c r="L2371" s="3">
        <f>IF(AND(O2371&gt;0,O2371&lt;366),+'PL2'!$N$3+1,IF(AND(O2371&gt;365,O2371&lt;731),+'PL2'!$O$3+1,IF(AND(O2371&gt;730,O2371&lt;1096),+'PL2'!$P$3+1,IF(AND(O2371&gt;1095,O2371&lt;1461),+'PL2'!$Q$3+1,IF(AND(O2371&gt;1460,O2371&lt;3000),+'PL2'!$R$3+1,0)))))</f>
        <v>0</v>
      </c>
      <c r="M2371" s="3">
        <f>IF(AND(O2371&gt;0,O2371&lt;366),+'PL2'!$N$2+1,IF(AND(O2371&gt;365,O2371&lt;731),+'PL2'!$O$2+1,IF(AND(O2371&gt;730,O2371&lt;1096),+'PL2'!$P$2+1,IF(AND(O2371&gt;1095,O2371&lt;1461),+'PL2'!$Q$2+1,IF(AND(O2371&gt;1460,O2371&lt;1826),+'PL2'!$R$2+1,IF(AND(O2371&gt;1825,O2371&lt;2190),+'PL2'!$S$2+1,0))))))</f>
        <v>0</v>
      </c>
      <c r="N2371" s="70">
        <f t="shared" si="131"/>
        <v>-1</v>
      </c>
      <c r="O2371" s="19" t="str">
        <f>IF(A2371&gt;'PL2'!$C$2+553,IF(A2371='PL2'!$C$2+554,1,O2370+1), "")</f>
        <v/>
      </c>
    </row>
    <row r="2372" spans="1:15" x14ac:dyDescent="0.55000000000000004">
      <c r="A2372">
        <v>2370</v>
      </c>
      <c r="B2372" s="2">
        <v>42192</v>
      </c>
      <c r="C2372">
        <v>9.9499998092651367</v>
      </c>
      <c r="D2372">
        <v>363457</v>
      </c>
      <c r="E2372">
        <v>3393.280029296875</v>
      </c>
      <c r="F2372" s="20">
        <f t="shared" si="132"/>
        <v>9.2894443205900845E-2</v>
      </c>
      <c r="G2372">
        <v>264.95700073242188</v>
      </c>
      <c r="H2372">
        <v>24.61300086975098</v>
      </c>
      <c r="I2372" s="19">
        <f t="shared" si="133"/>
        <v>899073.29920772463</v>
      </c>
      <c r="K2372" s="70">
        <f t="shared" si="130"/>
        <v>-1</v>
      </c>
      <c r="L2372" s="3">
        <f>IF(AND(O2372&gt;0,O2372&lt;366),+'PL2'!$N$3+1,IF(AND(O2372&gt;365,O2372&lt;731),+'PL2'!$O$3+1,IF(AND(O2372&gt;730,O2372&lt;1096),+'PL2'!$P$3+1,IF(AND(O2372&gt;1095,O2372&lt;1461),+'PL2'!$Q$3+1,IF(AND(O2372&gt;1460,O2372&lt;3000),+'PL2'!$R$3+1,0)))))</f>
        <v>0</v>
      </c>
      <c r="M2372" s="3">
        <f>IF(AND(O2372&gt;0,O2372&lt;366),+'PL2'!$N$2+1,IF(AND(O2372&gt;365,O2372&lt;731),+'PL2'!$O$2+1,IF(AND(O2372&gt;730,O2372&lt;1096),+'PL2'!$P$2+1,IF(AND(O2372&gt;1095,O2372&lt;1461),+'PL2'!$Q$2+1,IF(AND(O2372&gt;1460,O2372&lt;1826),+'PL2'!$R$2+1,IF(AND(O2372&gt;1825,O2372&lt;2190),+'PL2'!$S$2+1,0))))))</f>
        <v>0</v>
      </c>
      <c r="N2372" s="70">
        <f t="shared" si="131"/>
        <v>-1</v>
      </c>
      <c r="O2372" s="19" t="str">
        <f>IF(A2372&gt;'PL2'!$C$2+553,IF(A2372='PL2'!$C$2+554,1,O2371+1), "")</f>
        <v/>
      </c>
    </row>
    <row r="2373" spans="1:15" x14ac:dyDescent="0.55000000000000004">
      <c r="A2373">
        <v>2371</v>
      </c>
      <c r="B2373" s="2">
        <v>42193</v>
      </c>
      <c r="C2373">
        <v>9.9600000381469727</v>
      </c>
      <c r="D2373">
        <v>363457</v>
      </c>
      <c r="E2373">
        <v>4075.780029296875</v>
      </c>
      <c r="F2373" s="20">
        <f t="shared" si="132"/>
        <v>0.11169070687117195</v>
      </c>
      <c r="G2373">
        <v>269.64599609375</v>
      </c>
      <c r="H2373">
        <v>30.117000579833981</v>
      </c>
      <c r="I2373" s="19">
        <f t="shared" si="133"/>
        <v>1099017.7658587694</v>
      </c>
      <c r="K2373" s="70">
        <f t="shared" si="130"/>
        <v>-1</v>
      </c>
      <c r="L2373" s="3">
        <f>IF(AND(O2373&gt;0,O2373&lt;366),+'PL2'!$N$3+1,IF(AND(O2373&gt;365,O2373&lt;731),+'PL2'!$O$3+1,IF(AND(O2373&gt;730,O2373&lt;1096),+'PL2'!$P$3+1,IF(AND(O2373&gt;1095,O2373&lt;1461),+'PL2'!$Q$3+1,IF(AND(O2373&gt;1460,O2373&lt;3000),+'PL2'!$R$3+1,0)))))</f>
        <v>0</v>
      </c>
      <c r="M2373" s="3">
        <f>IF(AND(O2373&gt;0,O2373&lt;366),+'PL2'!$N$2+1,IF(AND(O2373&gt;365,O2373&lt;731),+'PL2'!$O$2+1,IF(AND(O2373&gt;730,O2373&lt;1096),+'PL2'!$P$2+1,IF(AND(O2373&gt;1095,O2373&lt;1461),+'PL2'!$Q$2+1,IF(AND(O2373&gt;1460,O2373&lt;1826),+'PL2'!$R$2+1,IF(AND(O2373&gt;1825,O2373&lt;2190),+'PL2'!$S$2+1,0))))))</f>
        <v>0</v>
      </c>
      <c r="N2373" s="70">
        <f t="shared" si="131"/>
        <v>-1</v>
      </c>
      <c r="O2373" s="19" t="str">
        <f>IF(A2373&gt;'PL2'!$C$2+553,IF(A2373='PL2'!$C$2+554,1,O2372+1), "")</f>
        <v/>
      </c>
    </row>
    <row r="2374" spans="1:15" x14ac:dyDescent="0.55000000000000004">
      <c r="A2374">
        <v>2372</v>
      </c>
      <c r="B2374" s="2">
        <v>42194</v>
      </c>
      <c r="C2374">
        <v>9.9700002670288086</v>
      </c>
      <c r="D2374">
        <v>338899</v>
      </c>
      <c r="E2374">
        <v>3365.179931640625</v>
      </c>
      <c r="F2374" s="20">
        <f t="shared" si="132"/>
        <v>9.8999539146049462E-2</v>
      </c>
      <c r="G2374">
        <v>268.11300659179688</v>
      </c>
      <c r="H2374">
        <v>26.543100357055661</v>
      </c>
      <c r="I2374" s="19">
        <f t="shared" si="133"/>
        <v>902248.50919454545</v>
      </c>
      <c r="K2374" s="70">
        <f t="shared" si="130"/>
        <v>-1</v>
      </c>
      <c r="L2374" s="3">
        <f>IF(AND(O2374&gt;0,O2374&lt;366),+'PL2'!$N$3+1,IF(AND(O2374&gt;365,O2374&lt;731),+'PL2'!$O$3+1,IF(AND(O2374&gt;730,O2374&lt;1096),+'PL2'!$P$3+1,IF(AND(O2374&gt;1095,O2374&lt;1461),+'PL2'!$Q$3+1,IF(AND(O2374&gt;1460,O2374&lt;3000),+'PL2'!$R$3+1,0)))))</f>
        <v>0</v>
      </c>
      <c r="M2374" s="3">
        <f>IF(AND(O2374&gt;0,O2374&lt;366),+'PL2'!$N$2+1,IF(AND(O2374&gt;365,O2374&lt;731),+'PL2'!$O$2+1,IF(AND(O2374&gt;730,O2374&lt;1096),+'PL2'!$P$2+1,IF(AND(O2374&gt;1095,O2374&lt;1461),+'PL2'!$Q$2+1,IF(AND(O2374&gt;1460,O2374&lt;1826),+'PL2'!$R$2+1,IF(AND(O2374&gt;1825,O2374&lt;2190),+'PL2'!$S$2+1,0))))))</f>
        <v>0</v>
      </c>
      <c r="N2374" s="70">
        <f t="shared" si="131"/>
        <v>-1</v>
      </c>
      <c r="O2374" s="19" t="str">
        <f>IF(A2374&gt;'PL2'!$C$2+553,IF(A2374='PL2'!$C$2+554,1,O2373+1), "")</f>
        <v/>
      </c>
    </row>
    <row r="2375" spans="1:15" x14ac:dyDescent="0.55000000000000004">
      <c r="A2375">
        <v>2373</v>
      </c>
      <c r="B2375" s="2">
        <v>42195</v>
      </c>
      <c r="C2375">
        <v>9.9799995422363281</v>
      </c>
      <c r="D2375">
        <v>338899</v>
      </c>
      <c r="E2375">
        <v>3887.3701171875</v>
      </c>
      <c r="F2375" s="20">
        <f t="shared" si="132"/>
        <v>0.11447644280459497</v>
      </c>
      <c r="G2375">
        <v>283.88101196289063</v>
      </c>
      <c r="H2375">
        <v>32.497699737548828</v>
      </c>
      <c r="I2375" s="19">
        <f t="shared" si="133"/>
        <v>1103550.5627414882</v>
      </c>
      <c r="K2375" s="70">
        <f t="shared" si="130"/>
        <v>-1</v>
      </c>
      <c r="L2375" s="3">
        <f>IF(AND(O2375&gt;0,O2375&lt;366),+'PL2'!$N$3+1,IF(AND(O2375&gt;365,O2375&lt;731),+'PL2'!$O$3+1,IF(AND(O2375&gt;730,O2375&lt;1096),+'PL2'!$P$3+1,IF(AND(O2375&gt;1095,O2375&lt;1461),+'PL2'!$Q$3+1,IF(AND(O2375&gt;1460,O2375&lt;3000),+'PL2'!$R$3+1,0)))))</f>
        <v>0</v>
      </c>
      <c r="M2375" s="3">
        <f>IF(AND(O2375&gt;0,O2375&lt;366),+'PL2'!$N$2+1,IF(AND(O2375&gt;365,O2375&lt;731),+'PL2'!$O$2+1,IF(AND(O2375&gt;730,O2375&lt;1096),+'PL2'!$P$2+1,IF(AND(O2375&gt;1095,O2375&lt;1461),+'PL2'!$Q$2+1,IF(AND(O2375&gt;1460,O2375&lt;1826),+'PL2'!$R$2+1,IF(AND(O2375&gt;1825,O2375&lt;2190),+'PL2'!$S$2+1,0))))))</f>
        <v>0</v>
      </c>
      <c r="N2375" s="70">
        <f t="shared" si="131"/>
        <v>-1</v>
      </c>
      <c r="O2375" s="19" t="str">
        <f>IF(A2375&gt;'PL2'!$C$2+553,IF(A2375='PL2'!$C$2+554,1,O2374+1), "")</f>
        <v/>
      </c>
    </row>
    <row r="2376" spans="1:15" x14ac:dyDescent="0.55000000000000004">
      <c r="A2376">
        <v>2374</v>
      </c>
      <c r="B2376" s="2">
        <v>42196</v>
      </c>
      <c r="C2376">
        <v>9.9899997711181641</v>
      </c>
      <c r="D2376">
        <v>356089</v>
      </c>
      <c r="E2376">
        <v>3738.7099609375</v>
      </c>
      <c r="F2376" s="20">
        <f t="shared" si="132"/>
        <v>0.1048886982019743</v>
      </c>
      <c r="G2376">
        <v>291.68701171875</v>
      </c>
      <c r="H2376">
        <v>30.594699859619141</v>
      </c>
      <c r="I2376" s="19">
        <f t="shared" si="133"/>
        <v>1090533.1361889839</v>
      </c>
      <c r="K2376" s="70">
        <f t="shared" si="130"/>
        <v>-1</v>
      </c>
      <c r="L2376" s="3">
        <f>IF(AND(O2376&gt;0,O2376&lt;366),+'PL2'!$N$3+1,IF(AND(O2376&gt;365,O2376&lt;731),+'PL2'!$O$3+1,IF(AND(O2376&gt;730,O2376&lt;1096),+'PL2'!$P$3+1,IF(AND(O2376&gt;1095,O2376&lt;1461),+'PL2'!$Q$3+1,IF(AND(O2376&gt;1460,O2376&lt;3000),+'PL2'!$R$3+1,0)))))</f>
        <v>0</v>
      </c>
      <c r="M2376" s="3">
        <f>IF(AND(O2376&gt;0,O2376&lt;366),+'PL2'!$N$2+1,IF(AND(O2376&gt;365,O2376&lt;731),+'PL2'!$O$2+1,IF(AND(O2376&gt;730,O2376&lt;1096),+'PL2'!$P$2+1,IF(AND(O2376&gt;1095,O2376&lt;1461),+'PL2'!$Q$2+1,IF(AND(O2376&gt;1460,O2376&lt;1826),+'PL2'!$R$2+1,IF(AND(O2376&gt;1825,O2376&lt;2190),+'PL2'!$S$2+1,0))))))</f>
        <v>0</v>
      </c>
      <c r="N2376" s="70">
        <f t="shared" si="131"/>
        <v>-1</v>
      </c>
      <c r="O2376" s="19" t="str">
        <f>IF(A2376&gt;'PL2'!$C$2+553,IF(A2376='PL2'!$C$2+554,1,O2375+1), "")</f>
        <v/>
      </c>
    </row>
    <row r="2377" spans="1:15" x14ac:dyDescent="0.55000000000000004">
      <c r="A2377">
        <v>2375</v>
      </c>
      <c r="B2377" s="2">
        <v>42197</v>
      </c>
      <c r="C2377">
        <v>10</v>
      </c>
      <c r="D2377">
        <v>356089</v>
      </c>
      <c r="E2377">
        <v>3419.360107421875</v>
      </c>
      <c r="F2377" s="20">
        <f t="shared" si="132"/>
        <v>9.6025434861000333E-2</v>
      </c>
      <c r="G2377">
        <v>309.97799682617188</v>
      </c>
      <c r="H2377">
        <v>29.765800476074219</v>
      </c>
      <c r="I2377" s="19">
        <f t="shared" si="133"/>
        <v>1059926.3965259567</v>
      </c>
      <c r="K2377" s="70">
        <f t="shared" si="130"/>
        <v>-1</v>
      </c>
      <c r="L2377" s="3">
        <f>IF(AND(O2377&gt;0,O2377&lt;366),+'PL2'!$N$3+1,IF(AND(O2377&gt;365,O2377&lt;731),+'PL2'!$O$3+1,IF(AND(O2377&gt;730,O2377&lt;1096),+'PL2'!$P$3+1,IF(AND(O2377&gt;1095,O2377&lt;1461),+'PL2'!$Q$3+1,IF(AND(O2377&gt;1460,O2377&lt;3000),+'PL2'!$R$3+1,0)))))</f>
        <v>0</v>
      </c>
      <c r="M2377" s="3">
        <f>IF(AND(O2377&gt;0,O2377&lt;366),+'PL2'!$N$2+1,IF(AND(O2377&gt;365,O2377&lt;731),+'PL2'!$O$2+1,IF(AND(O2377&gt;730,O2377&lt;1096),+'PL2'!$P$2+1,IF(AND(O2377&gt;1095,O2377&lt;1461),+'PL2'!$Q$2+1,IF(AND(O2377&gt;1460,O2377&lt;1826),+'PL2'!$R$2+1,IF(AND(O2377&gt;1825,O2377&lt;2190),+'PL2'!$S$2+1,0))))))</f>
        <v>0</v>
      </c>
      <c r="N2377" s="70">
        <f t="shared" si="131"/>
        <v>-1</v>
      </c>
      <c r="O2377" s="19" t="str">
        <f>IF(A2377&gt;'PL2'!$C$2+553,IF(A2377='PL2'!$C$2+554,1,O2376+1), "")</f>
        <v/>
      </c>
    </row>
    <row r="2378" spans="1:15" x14ac:dyDescent="0.55000000000000004">
      <c r="A2378">
        <v>2376</v>
      </c>
      <c r="B2378" s="2">
        <v>42198</v>
      </c>
      <c r="C2378">
        <v>10.10000038146973</v>
      </c>
      <c r="D2378">
        <v>368158</v>
      </c>
      <c r="E2378">
        <v>3732.27001953125</v>
      </c>
      <c r="F2378" s="20">
        <f t="shared" si="132"/>
        <v>0.10239062745075121</v>
      </c>
      <c r="G2378">
        <v>290.88101196289063</v>
      </c>
      <c r="H2378">
        <v>29.783500671386719</v>
      </c>
      <c r="I2378" s="19">
        <f t="shared" si="133"/>
        <v>1085646.4802000076</v>
      </c>
      <c r="K2378" s="70">
        <f t="shared" si="130"/>
        <v>-1</v>
      </c>
      <c r="L2378" s="3">
        <f>IF(AND(O2378&gt;0,O2378&lt;366),+'PL2'!$N$3+1,IF(AND(O2378&gt;365,O2378&lt;731),+'PL2'!$O$3+1,IF(AND(O2378&gt;730,O2378&lt;1096),+'PL2'!$P$3+1,IF(AND(O2378&gt;1095,O2378&lt;1461),+'PL2'!$Q$3+1,IF(AND(O2378&gt;1460,O2378&lt;3000),+'PL2'!$R$3+1,0)))))</f>
        <v>0</v>
      </c>
      <c r="M2378" s="3">
        <f>IF(AND(O2378&gt;0,O2378&lt;366),+'PL2'!$N$2+1,IF(AND(O2378&gt;365,O2378&lt;731),+'PL2'!$O$2+1,IF(AND(O2378&gt;730,O2378&lt;1096),+'PL2'!$P$2+1,IF(AND(O2378&gt;1095,O2378&lt;1461),+'PL2'!$Q$2+1,IF(AND(O2378&gt;1460,O2378&lt;1826),+'PL2'!$R$2+1,IF(AND(O2378&gt;1825,O2378&lt;2190),+'PL2'!$S$2+1,0))))))</f>
        <v>0</v>
      </c>
      <c r="N2378" s="70">
        <f t="shared" si="131"/>
        <v>-1</v>
      </c>
      <c r="O2378" s="19" t="str">
        <f>IF(A2378&gt;'PL2'!$C$2+553,IF(A2378='PL2'!$C$2+554,1,O2377+1), "")</f>
        <v/>
      </c>
    </row>
    <row r="2379" spans="1:15" x14ac:dyDescent="0.55000000000000004">
      <c r="A2379">
        <v>2377</v>
      </c>
      <c r="B2379" s="2">
        <v>42199</v>
      </c>
      <c r="C2379">
        <v>10.19999980926514</v>
      </c>
      <c r="D2379">
        <v>368158</v>
      </c>
      <c r="E2379">
        <v>3629.18994140625</v>
      </c>
      <c r="F2379" s="20">
        <f t="shared" si="132"/>
        <v>0.10054850556046784</v>
      </c>
      <c r="G2379">
        <v>286.18600463867188</v>
      </c>
      <c r="H2379">
        <v>28.775600433349609</v>
      </c>
      <c r="I2379" s="19">
        <f t="shared" si="133"/>
        <v>1038623.3694059104</v>
      </c>
      <c r="K2379" s="70">
        <f t="shared" si="130"/>
        <v>-1</v>
      </c>
      <c r="L2379" s="3">
        <f>IF(AND(O2379&gt;0,O2379&lt;366),+'PL2'!$N$3+1,IF(AND(O2379&gt;365,O2379&lt;731),+'PL2'!$O$3+1,IF(AND(O2379&gt;730,O2379&lt;1096),+'PL2'!$P$3+1,IF(AND(O2379&gt;1095,O2379&lt;1461),+'PL2'!$Q$3+1,IF(AND(O2379&gt;1460,O2379&lt;3000),+'PL2'!$R$3+1,0)))))</f>
        <v>0</v>
      </c>
      <c r="M2379" s="3">
        <f>IF(AND(O2379&gt;0,O2379&lt;366),+'PL2'!$N$2+1,IF(AND(O2379&gt;365,O2379&lt;731),+'PL2'!$O$2+1,IF(AND(O2379&gt;730,O2379&lt;1096),+'PL2'!$P$2+1,IF(AND(O2379&gt;1095,O2379&lt;1461),+'PL2'!$Q$2+1,IF(AND(O2379&gt;1460,O2379&lt;1826),+'PL2'!$R$2+1,IF(AND(O2379&gt;1825,O2379&lt;2190),+'PL2'!$S$2+1,0))))))</f>
        <v>0</v>
      </c>
      <c r="N2379" s="70">
        <f t="shared" si="131"/>
        <v>-1</v>
      </c>
      <c r="O2379" s="19" t="str">
        <f>IF(A2379&gt;'PL2'!$C$2+553,IF(A2379='PL2'!$C$2+554,1,O2378+1), "")</f>
        <v/>
      </c>
    </row>
    <row r="2380" spans="1:15" x14ac:dyDescent="0.55000000000000004">
      <c r="A2380">
        <v>2378</v>
      </c>
      <c r="B2380" s="2">
        <v>42200</v>
      </c>
      <c r="C2380">
        <v>10.30000019073486</v>
      </c>
      <c r="D2380">
        <v>391009</v>
      </c>
      <c r="E2380">
        <v>3851.1298828125</v>
      </c>
      <c r="F2380" s="20">
        <f t="shared" si="132"/>
        <v>0.10144686830101984</v>
      </c>
      <c r="G2380">
        <v>283.822998046875</v>
      </c>
      <c r="H2380">
        <v>28.792999267578121</v>
      </c>
      <c r="I2380" s="19">
        <f t="shared" si="133"/>
        <v>1093039.2292077541</v>
      </c>
      <c r="K2380" s="70">
        <f t="shared" si="130"/>
        <v>-1</v>
      </c>
      <c r="L2380" s="3">
        <f>IF(AND(O2380&gt;0,O2380&lt;366),+'PL2'!$N$3+1,IF(AND(O2380&gt;365,O2380&lt;731),+'PL2'!$O$3+1,IF(AND(O2380&gt;730,O2380&lt;1096),+'PL2'!$P$3+1,IF(AND(O2380&gt;1095,O2380&lt;1461),+'PL2'!$Q$3+1,IF(AND(O2380&gt;1460,O2380&lt;3000),+'PL2'!$R$3+1,0)))))</f>
        <v>0</v>
      </c>
      <c r="M2380" s="3">
        <f>IF(AND(O2380&gt;0,O2380&lt;366),+'PL2'!$N$2+1,IF(AND(O2380&gt;365,O2380&lt;731),+'PL2'!$O$2+1,IF(AND(O2380&gt;730,O2380&lt;1096),+'PL2'!$P$2+1,IF(AND(O2380&gt;1095,O2380&lt;1461),+'PL2'!$Q$2+1,IF(AND(O2380&gt;1460,O2380&lt;1826),+'PL2'!$R$2+1,IF(AND(O2380&gt;1825,O2380&lt;2190),+'PL2'!$S$2+1,0))))))</f>
        <v>0</v>
      </c>
      <c r="N2380" s="70">
        <f t="shared" si="131"/>
        <v>-1</v>
      </c>
      <c r="O2380" s="19" t="str">
        <f>IF(A2380&gt;'PL2'!$C$2+553,IF(A2380='PL2'!$C$2+554,1,O2379+1), "")</f>
        <v/>
      </c>
    </row>
    <row r="2381" spans="1:15" x14ac:dyDescent="0.55000000000000004">
      <c r="A2381">
        <v>2379</v>
      </c>
      <c r="B2381" s="2">
        <v>42201</v>
      </c>
      <c r="C2381">
        <v>10.39999961853027</v>
      </c>
      <c r="D2381">
        <v>391009</v>
      </c>
      <c r="E2381">
        <v>3377.39990234375</v>
      </c>
      <c r="F2381" s="20">
        <f t="shared" si="132"/>
        <v>8.9831583661755018E-2</v>
      </c>
      <c r="G2381">
        <v>277.82699584960938</v>
      </c>
      <c r="H2381">
        <v>24.957599639892582</v>
      </c>
      <c r="I2381" s="19">
        <f t="shared" si="133"/>
        <v>938332.86865092814</v>
      </c>
      <c r="K2381" s="70">
        <f t="shared" si="130"/>
        <v>-1</v>
      </c>
      <c r="L2381" s="3">
        <f>IF(AND(O2381&gt;0,O2381&lt;366),+'PL2'!$N$3+1,IF(AND(O2381&gt;365,O2381&lt;731),+'PL2'!$O$3+1,IF(AND(O2381&gt;730,O2381&lt;1096),+'PL2'!$P$3+1,IF(AND(O2381&gt;1095,O2381&lt;1461),+'PL2'!$Q$3+1,IF(AND(O2381&gt;1460,O2381&lt;3000),+'PL2'!$R$3+1,0)))))</f>
        <v>0</v>
      </c>
      <c r="M2381" s="3">
        <f>IF(AND(O2381&gt;0,O2381&lt;366),+'PL2'!$N$2+1,IF(AND(O2381&gt;365,O2381&lt;731),+'PL2'!$O$2+1,IF(AND(O2381&gt;730,O2381&lt;1096),+'PL2'!$P$2+1,IF(AND(O2381&gt;1095,O2381&lt;1461),+'PL2'!$Q$2+1,IF(AND(O2381&gt;1460,O2381&lt;1826),+'PL2'!$R$2+1,IF(AND(O2381&gt;1825,O2381&lt;2190),+'PL2'!$S$2+1,0))))))</f>
        <v>0</v>
      </c>
      <c r="N2381" s="70">
        <f t="shared" si="131"/>
        <v>-1</v>
      </c>
      <c r="O2381" s="19" t="str">
        <f>IF(A2381&gt;'PL2'!$C$2+553,IF(A2381='PL2'!$C$2+554,1,O2380+1), "")</f>
        <v/>
      </c>
    </row>
    <row r="2382" spans="1:15" x14ac:dyDescent="0.55000000000000004">
      <c r="A2382">
        <v>2380</v>
      </c>
      <c r="B2382" s="2">
        <v>42202</v>
      </c>
      <c r="C2382">
        <v>10.5</v>
      </c>
      <c r="D2382">
        <v>365619</v>
      </c>
      <c r="E2382">
        <v>3699.050048828125</v>
      </c>
      <c r="F2382" s="20">
        <f t="shared" si="132"/>
        <v>0.10623087288323449</v>
      </c>
      <c r="G2382">
        <v>278.48800659179688</v>
      </c>
      <c r="H2382">
        <v>29.583999633789059</v>
      </c>
      <c r="I2382" s="19">
        <f t="shared" si="133"/>
        <v>1030141.0743814334</v>
      </c>
      <c r="K2382" s="70">
        <f t="shared" si="130"/>
        <v>-1</v>
      </c>
      <c r="L2382" s="3">
        <f>IF(AND(O2382&gt;0,O2382&lt;366),+'PL2'!$N$3+1,IF(AND(O2382&gt;365,O2382&lt;731),+'PL2'!$O$3+1,IF(AND(O2382&gt;730,O2382&lt;1096),+'PL2'!$P$3+1,IF(AND(O2382&gt;1095,O2382&lt;1461),+'PL2'!$Q$3+1,IF(AND(O2382&gt;1460,O2382&lt;3000),+'PL2'!$R$3+1,0)))))</f>
        <v>0</v>
      </c>
      <c r="M2382" s="3">
        <f>IF(AND(O2382&gt;0,O2382&lt;366),+'PL2'!$N$2+1,IF(AND(O2382&gt;365,O2382&lt;731),+'PL2'!$O$2+1,IF(AND(O2382&gt;730,O2382&lt;1096),+'PL2'!$P$2+1,IF(AND(O2382&gt;1095,O2382&lt;1461),+'PL2'!$Q$2+1,IF(AND(O2382&gt;1460,O2382&lt;1826),+'PL2'!$R$2+1,IF(AND(O2382&gt;1825,O2382&lt;2190),+'PL2'!$S$2+1,0))))))</f>
        <v>0</v>
      </c>
      <c r="N2382" s="70">
        <f t="shared" si="131"/>
        <v>-1</v>
      </c>
      <c r="O2382" s="19" t="str">
        <f>IF(A2382&gt;'PL2'!$C$2+553,IF(A2382='PL2'!$C$2+554,1,O2381+1), "")</f>
        <v/>
      </c>
    </row>
    <row r="2383" spans="1:15" x14ac:dyDescent="0.55000000000000004">
      <c r="A2383">
        <v>2381</v>
      </c>
      <c r="B2383" s="2">
        <v>42203</v>
      </c>
      <c r="C2383">
        <v>10.60000038146973</v>
      </c>
      <c r="D2383">
        <v>365619</v>
      </c>
      <c r="E2383">
        <v>3768.56005859375</v>
      </c>
      <c r="F2383" s="20">
        <f t="shared" si="132"/>
        <v>0.10925782866504569</v>
      </c>
      <c r="G2383">
        <v>274.49398803710938</v>
      </c>
      <c r="H2383">
        <v>29.9906005859375</v>
      </c>
      <c r="I2383" s="19">
        <f t="shared" si="133"/>
        <v>1034447.079640761</v>
      </c>
      <c r="K2383" s="70">
        <f t="shared" si="130"/>
        <v>-1</v>
      </c>
      <c r="L2383" s="3">
        <f>IF(AND(O2383&gt;0,O2383&lt;366),+'PL2'!$N$3+1,IF(AND(O2383&gt;365,O2383&lt;731),+'PL2'!$O$3+1,IF(AND(O2383&gt;730,O2383&lt;1096),+'PL2'!$P$3+1,IF(AND(O2383&gt;1095,O2383&lt;1461),+'PL2'!$Q$3+1,IF(AND(O2383&gt;1460,O2383&lt;3000),+'PL2'!$R$3+1,0)))))</f>
        <v>0</v>
      </c>
      <c r="M2383" s="3">
        <f>IF(AND(O2383&gt;0,O2383&lt;366),+'PL2'!$N$2+1,IF(AND(O2383&gt;365,O2383&lt;731),+'PL2'!$O$2+1,IF(AND(O2383&gt;730,O2383&lt;1096),+'PL2'!$P$2+1,IF(AND(O2383&gt;1095,O2383&lt;1461),+'PL2'!$Q$2+1,IF(AND(O2383&gt;1460,O2383&lt;1826),+'PL2'!$R$2+1,IF(AND(O2383&gt;1825,O2383&lt;2190),+'PL2'!$S$2+1,0))))))</f>
        <v>0</v>
      </c>
      <c r="N2383" s="70">
        <f t="shared" si="131"/>
        <v>-1</v>
      </c>
      <c r="O2383" s="19" t="str">
        <f>IF(A2383&gt;'PL2'!$C$2+553,IF(A2383='PL2'!$C$2+554,1,O2382+1), "")</f>
        <v/>
      </c>
    </row>
    <row r="2384" spans="1:15" x14ac:dyDescent="0.55000000000000004">
      <c r="A2384">
        <v>2382</v>
      </c>
      <c r="B2384" s="2">
        <v>42204</v>
      </c>
      <c r="C2384">
        <v>10.69999980926514</v>
      </c>
      <c r="D2384">
        <v>363080</v>
      </c>
      <c r="E2384">
        <v>3819.639892578125</v>
      </c>
      <c r="F2384" s="20">
        <f t="shared" si="132"/>
        <v>0.1125651264791436</v>
      </c>
      <c r="G2384">
        <v>272.489013671875</v>
      </c>
      <c r="H2384">
        <v>30.672800064086911</v>
      </c>
      <c r="I2384" s="19">
        <f t="shared" si="133"/>
        <v>1040809.9069103599</v>
      </c>
      <c r="K2384" s="70">
        <f t="shared" si="130"/>
        <v>-1</v>
      </c>
      <c r="L2384" s="3">
        <f>IF(AND(O2384&gt;0,O2384&lt;366),+'PL2'!$N$3+1,IF(AND(O2384&gt;365,O2384&lt;731),+'PL2'!$O$3+1,IF(AND(O2384&gt;730,O2384&lt;1096),+'PL2'!$P$3+1,IF(AND(O2384&gt;1095,O2384&lt;1461),+'PL2'!$Q$3+1,IF(AND(O2384&gt;1460,O2384&lt;3000),+'PL2'!$R$3+1,0)))))</f>
        <v>0</v>
      </c>
      <c r="M2384" s="3">
        <f>IF(AND(O2384&gt;0,O2384&lt;366),+'PL2'!$N$2+1,IF(AND(O2384&gt;365,O2384&lt;731),+'PL2'!$O$2+1,IF(AND(O2384&gt;730,O2384&lt;1096),+'PL2'!$P$2+1,IF(AND(O2384&gt;1095,O2384&lt;1461),+'PL2'!$Q$2+1,IF(AND(O2384&gt;1460,O2384&lt;1826),+'PL2'!$R$2+1,IF(AND(O2384&gt;1825,O2384&lt;2190),+'PL2'!$S$2+1,0))))))</f>
        <v>0</v>
      </c>
      <c r="N2384" s="70">
        <f t="shared" si="131"/>
        <v>-1</v>
      </c>
      <c r="O2384" s="19" t="str">
        <f>IF(A2384&gt;'PL2'!$C$2+553,IF(A2384='PL2'!$C$2+554,1,O2383+1), "")</f>
        <v/>
      </c>
    </row>
    <row r="2385" spans="1:15" x14ac:dyDescent="0.55000000000000004">
      <c r="A2385">
        <v>2383</v>
      </c>
      <c r="B2385" s="2">
        <v>42205</v>
      </c>
      <c r="C2385">
        <v>10.80000019073486</v>
      </c>
      <c r="D2385">
        <v>363080</v>
      </c>
      <c r="E2385">
        <v>3940.050048828125</v>
      </c>
      <c r="F2385" s="20">
        <f t="shared" si="132"/>
        <v>0.11719880268494173</v>
      </c>
      <c r="G2385">
        <v>278.41400146484381</v>
      </c>
      <c r="H2385">
        <v>32.629798889160163</v>
      </c>
      <c r="I2385" s="19">
        <f t="shared" si="133"/>
        <v>1096965.1000659915</v>
      </c>
      <c r="K2385" s="70">
        <f t="shared" si="130"/>
        <v>-1</v>
      </c>
      <c r="L2385" s="3">
        <f>IF(AND(O2385&gt;0,O2385&lt;366),+'PL2'!$N$3+1,IF(AND(O2385&gt;365,O2385&lt;731),+'PL2'!$O$3+1,IF(AND(O2385&gt;730,O2385&lt;1096),+'PL2'!$P$3+1,IF(AND(O2385&gt;1095,O2385&lt;1461),+'PL2'!$Q$3+1,IF(AND(O2385&gt;1460,O2385&lt;3000),+'PL2'!$R$3+1,0)))))</f>
        <v>0</v>
      </c>
      <c r="M2385" s="3">
        <f>IF(AND(O2385&gt;0,O2385&lt;366),+'PL2'!$N$2+1,IF(AND(O2385&gt;365,O2385&lt;731),+'PL2'!$O$2+1,IF(AND(O2385&gt;730,O2385&lt;1096),+'PL2'!$P$2+1,IF(AND(O2385&gt;1095,O2385&lt;1461),+'PL2'!$Q$2+1,IF(AND(O2385&gt;1460,O2385&lt;1826),+'PL2'!$R$2+1,IF(AND(O2385&gt;1825,O2385&lt;2190),+'PL2'!$S$2+1,0))))))</f>
        <v>0</v>
      </c>
      <c r="N2385" s="70">
        <f t="shared" si="131"/>
        <v>-1</v>
      </c>
      <c r="O2385" s="19" t="str">
        <f>IF(A2385&gt;'PL2'!$C$2+553,IF(A2385='PL2'!$C$2+554,1,O2384+1), "")</f>
        <v/>
      </c>
    </row>
    <row r="2386" spans="1:15" x14ac:dyDescent="0.55000000000000004">
      <c r="A2386">
        <v>2384</v>
      </c>
      <c r="B2386" s="2">
        <v>42206</v>
      </c>
      <c r="C2386">
        <v>10.89999961853027</v>
      </c>
      <c r="D2386">
        <v>355463</v>
      </c>
      <c r="E2386">
        <v>3200.669921875</v>
      </c>
      <c r="F2386" s="20">
        <f t="shared" si="132"/>
        <v>9.8146082510637694E-2</v>
      </c>
      <c r="G2386">
        <v>275.0989990234375</v>
      </c>
      <c r="H2386">
        <v>26.99990081787109</v>
      </c>
      <c r="I2386" s="19">
        <f t="shared" si="133"/>
        <v>880501.0917122364</v>
      </c>
      <c r="K2386" s="70">
        <f t="shared" si="130"/>
        <v>-1</v>
      </c>
      <c r="L2386" s="3">
        <f>IF(AND(O2386&gt;0,O2386&lt;366),+'PL2'!$N$3+1,IF(AND(O2386&gt;365,O2386&lt;731),+'PL2'!$O$3+1,IF(AND(O2386&gt;730,O2386&lt;1096),+'PL2'!$P$3+1,IF(AND(O2386&gt;1095,O2386&lt;1461),+'PL2'!$Q$3+1,IF(AND(O2386&gt;1460,O2386&lt;3000),+'PL2'!$R$3+1,0)))))</f>
        <v>0</v>
      </c>
      <c r="M2386" s="3">
        <f>IF(AND(O2386&gt;0,O2386&lt;366),+'PL2'!$N$2+1,IF(AND(O2386&gt;365,O2386&lt;731),+'PL2'!$O$2+1,IF(AND(O2386&gt;730,O2386&lt;1096),+'PL2'!$P$2+1,IF(AND(O2386&gt;1095,O2386&lt;1461),+'PL2'!$Q$2+1,IF(AND(O2386&gt;1460,O2386&lt;1826),+'PL2'!$R$2+1,IF(AND(O2386&gt;1825,O2386&lt;2190),+'PL2'!$S$2+1,0))))))</f>
        <v>0</v>
      </c>
      <c r="N2386" s="70">
        <f t="shared" si="131"/>
        <v>-1</v>
      </c>
      <c r="O2386" s="19" t="str">
        <f>IF(A2386&gt;'PL2'!$C$2+553,IF(A2386='PL2'!$C$2+554,1,O2385+1), "")</f>
        <v/>
      </c>
    </row>
    <row r="2387" spans="1:15" x14ac:dyDescent="0.55000000000000004">
      <c r="A2387">
        <v>2385</v>
      </c>
      <c r="B2387" s="2">
        <v>42207</v>
      </c>
      <c r="C2387">
        <v>11</v>
      </c>
      <c r="D2387">
        <v>355463</v>
      </c>
      <c r="E2387">
        <v>3877.360107421875</v>
      </c>
      <c r="F2387" s="20">
        <f t="shared" si="132"/>
        <v>0.11998706245555972</v>
      </c>
      <c r="G2387">
        <v>276.61700439453119</v>
      </c>
      <c r="H2387">
        <v>33.190498352050781</v>
      </c>
      <c r="I2387" s="19">
        <f t="shared" si="133"/>
        <v>1072543.7378738967</v>
      </c>
      <c r="K2387" s="70">
        <f t="shared" si="130"/>
        <v>-1</v>
      </c>
      <c r="L2387" s="3">
        <f>IF(AND(O2387&gt;0,O2387&lt;366),+'PL2'!$N$3+1,IF(AND(O2387&gt;365,O2387&lt;731),+'PL2'!$O$3+1,IF(AND(O2387&gt;730,O2387&lt;1096),+'PL2'!$P$3+1,IF(AND(O2387&gt;1095,O2387&lt;1461),+'PL2'!$Q$3+1,IF(AND(O2387&gt;1460,O2387&lt;3000),+'PL2'!$R$3+1,0)))))</f>
        <v>0</v>
      </c>
      <c r="M2387" s="3">
        <f>IF(AND(O2387&gt;0,O2387&lt;366),+'PL2'!$N$2+1,IF(AND(O2387&gt;365,O2387&lt;731),+'PL2'!$O$2+1,IF(AND(O2387&gt;730,O2387&lt;1096),+'PL2'!$P$2+1,IF(AND(O2387&gt;1095,O2387&lt;1461),+'PL2'!$Q$2+1,IF(AND(O2387&gt;1460,O2387&lt;1826),+'PL2'!$R$2+1,IF(AND(O2387&gt;1825,O2387&lt;2190),+'PL2'!$S$2+1,0))))))</f>
        <v>0</v>
      </c>
      <c r="N2387" s="70">
        <f t="shared" si="131"/>
        <v>-1</v>
      </c>
      <c r="O2387" s="19" t="str">
        <f>IF(A2387&gt;'PL2'!$C$2+553,IF(A2387='PL2'!$C$2+554,1,O2386+1), "")</f>
        <v/>
      </c>
    </row>
    <row r="2388" spans="1:15" x14ac:dyDescent="0.55000000000000004">
      <c r="A2388">
        <v>2386</v>
      </c>
      <c r="B2388" s="2">
        <v>42208</v>
      </c>
      <c r="C2388">
        <v>11.010000228881839</v>
      </c>
      <c r="D2388">
        <v>378314</v>
      </c>
      <c r="E2388">
        <v>3526.590087890625</v>
      </c>
      <c r="F2388" s="20">
        <f t="shared" si="132"/>
        <v>0.10263367909949991</v>
      </c>
      <c r="G2388">
        <v>275.62701416015619</v>
      </c>
      <c r="H2388">
        <v>28.288600921630859</v>
      </c>
      <c r="I2388" s="19">
        <f t="shared" si="133"/>
        <v>972023.49609209574</v>
      </c>
      <c r="K2388" s="70">
        <f t="shared" si="130"/>
        <v>-1</v>
      </c>
      <c r="L2388" s="3">
        <f>IF(AND(O2388&gt;0,O2388&lt;366),+'PL2'!$N$3+1,IF(AND(O2388&gt;365,O2388&lt;731),+'PL2'!$O$3+1,IF(AND(O2388&gt;730,O2388&lt;1096),+'PL2'!$P$3+1,IF(AND(O2388&gt;1095,O2388&lt;1461),+'PL2'!$Q$3+1,IF(AND(O2388&gt;1460,O2388&lt;3000),+'PL2'!$R$3+1,0)))))</f>
        <v>0</v>
      </c>
      <c r="M2388" s="3">
        <f>IF(AND(O2388&gt;0,O2388&lt;366),+'PL2'!$N$2+1,IF(AND(O2388&gt;365,O2388&lt;731),+'PL2'!$O$2+1,IF(AND(O2388&gt;730,O2388&lt;1096),+'PL2'!$P$2+1,IF(AND(O2388&gt;1095,O2388&lt;1461),+'PL2'!$Q$2+1,IF(AND(O2388&gt;1460,O2388&lt;1826),+'PL2'!$R$2+1,IF(AND(O2388&gt;1825,O2388&lt;2190),+'PL2'!$S$2+1,0))))))</f>
        <v>0</v>
      </c>
      <c r="N2388" s="70">
        <f t="shared" si="131"/>
        <v>-1</v>
      </c>
      <c r="O2388" s="19" t="str">
        <f>IF(A2388&gt;'PL2'!$C$2+553,IF(A2388='PL2'!$C$2+554,1,O2387+1), "")</f>
        <v/>
      </c>
    </row>
    <row r="2389" spans="1:15" x14ac:dyDescent="0.55000000000000004">
      <c r="A2389">
        <v>2387</v>
      </c>
      <c r="B2389" s="2">
        <v>42209</v>
      </c>
      <c r="C2389">
        <v>11.02000045776367</v>
      </c>
      <c r="D2389">
        <v>378314</v>
      </c>
      <c r="E2389">
        <v>4248.27978515625</v>
      </c>
      <c r="F2389" s="20">
        <f t="shared" si="132"/>
        <v>0.12374917443480818</v>
      </c>
      <c r="G2389">
        <v>287.9739990234375</v>
      </c>
      <c r="H2389">
        <v>35.636501312255859</v>
      </c>
      <c r="I2389" s="19">
        <f t="shared" si="133"/>
        <v>1223394.1187018752</v>
      </c>
      <c r="K2389" s="70">
        <f t="shared" si="130"/>
        <v>-1</v>
      </c>
      <c r="L2389" s="3">
        <f>IF(AND(O2389&gt;0,O2389&lt;366),+'PL2'!$N$3+1,IF(AND(O2389&gt;365,O2389&lt;731),+'PL2'!$O$3+1,IF(AND(O2389&gt;730,O2389&lt;1096),+'PL2'!$P$3+1,IF(AND(O2389&gt;1095,O2389&lt;1461),+'PL2'!$Q$3+1,IF(AND(O2389&gt;1460,O2389&lt;3000),+'PL2'!$R$3+1,0)))))</f>
        <v>0</v>
      </c>
      <c r="M2389" s="3">
        <f>IF(AND(O2389&gt;0,O2389&lt;366),+'PL2'!$N$2+1,IF(AND(O2389&gt;365,O2389&lt;731),+'PL2'!$O$2+1,IF(AND(O2389&gt;730,O2389&lt;1096),+'PL2'!$P$2+1,IF(AND(O2389&gt;1095,O2389&lt;1461),+'PL2'!$Q$2+1,IF(AND(O2389&gt;1460,O2389&lt;1826),+'PL2'!$R$2+1,IF(AND(O2389&gt;1825,O2389&lt;2190),+'PL2'!$S$2+1,0))))))</f>
        <v>0</v>
      </c>
      <c r="N2389" s="70">
        <f t="shared" si="131"/>
        <v>-1</v>
      </c>
      <c r="O2389" s="19" t="str">
        <f>IF(A2389&gt;'PL2'!$C$2+553,IF(A2389='PL2'!$C$2+554,1,O2388+1), "")</f>
        <v/>
      </c>
    </row>
    <row r="2390" spans="1:15" x14ac:dyDescent="0.55000000000000004">
      <c r="A2390">
        <v>2388</v>
      </c>
      <c r="B2390" s="2">
        <v>42210</v>
      </c>
      <c r="C2390">
        <v>11.02999973297119</v>
      </c>
      <c r="D2390">
        <v>397612</v>
      </c>
      <c r="E2390">
        <v>3870.239990234375</v>
      </c>
      <c r="F2390" s="20">
        <f t="shared" si="132"/>
        <v>0.10736282118955055</v>
      </c>
      <c r="G2390">
        <v>288.13400268554688</v>
      </c>
      <c r="H2390">
        <v>30.93490028381348</v>
      </c>
      <c r="I2390" s="19">
        <f t="shared" si="133"/>
        <v>1115147.7397399023</v>
      </c>
      <c r="K2390" s="70">
        <f t="shared" si="130"/>
        <v>-1</v>
      </c>
      <c r="L2390" s="3">
        <f>IF(AND(O2390&gt;0,O2390&lt;366),+'PL2'!$N$3+1,IF(AND(O2390&gt;365,O2390&lt;731),+'PL2'!$O$3+1,IF(AND(O2390&gt;730,O2390&lt;1096),+'PL2'!$P$3+1,IF(AND(O2390&gt;1095,O2390&lt;1461),+'PL2'!$Q$3+1,IF(AND(O2390&gt;1460,O2390&lt;3000),+'PL2'!$R$3+1,0)))))</f>
        <v>0</v>
      </c>
      <c r="M2390" s="3">
        <f>IF(AND(O2390&gt;0,O2390&lt;366),+'PL2'!$N$2+1,IF(AND(O2390&gt;365,O2390&lt;731),+'PL2'!$O$2+1,IF(AND(O2390&gt;730,O2390&lt;1096),+'PL2'!$P$2+1,IF(AND(O2390&gt;1095,O2390&lt;1461),+'PL2'!$Q$2+1,IF(AND(O2390&gt;1460,O2390&lt;1826),+'PL2'!$R$2+1,IF(AND(O2390&gt;1825,O2390&lt;2190),+'PL2'!$S$2+1,0))))))</f>
        <v>0</v>
      </c>
      <c r="N2390" s="70">
        <f t="shared" si="131"/>
        <v>-1</v>
      </c>
      <c r="O2390" s="19" t="str">
        <f>IF(A2390&gt;'PL2'!$C$2+553,IF(A2390='PL2'!$C$2+554,1,O2389+1), "")</f>
        <v/>
      </c>
    </row>
    <row r="2391" spans="1:15" x14ac:dyDescent="0.55000000000000004">
      <c r="A2391">
        <v>2389</v>
      </c>
      <c r="B2391" s="2">
        <v>42211</v>
      </c>
      <c r="C2391">
        <v>11.039999961853029</v>
      </c>
      <c r="D2391">
        <v>397612</v>
      </c>
      <c r="E2391">
        <v>3621.169921875</v>
      </c>
      <c r="F2391" s="20">
        <f t="shared" si="132"/>
        <v>0.10054454040462395</v>
      </c>
      <c r="G2391">
        <v>291.63699340820313</v>
      </c>
      <c r="H2391">
        <v>29.322500228881839</v>
      </c>
      <c r="I2391" s="19">
        <f t="shared" si="133"/>
        <v>1056067.1086358428</v>
      </c>
      <c r="K2391" s="70">
        <f t="shared" si="130"/>
        <v>-1</v>
      </c>
      <c r="L2391" s="3">
        <f>IF(AND(O2391&gt;0,O2391&lt;366),+'PL2'!$N$3+1,IF(AND(O2391&gt;365,O2391&lt;731),+'PL2'!$O$3+1,IF(AND(O2391&gt;730,O2391&lt;1096),+'PL2'!$P$3+1,IF(AND(O2391&gt;1095,O2391&lt;1461),+'PL2'!$Q$3+1,IF(AND(O2391&gt;1460,O2391&lt;3000),+'PL2'!$R$3+1,0)))))</f>
        <v>0</v>
      </c>
      <c r="M2391" s="3">
        <f>IF(AND(O2391&gt;0,O2391&lt;366),+'PL2'!$N$2+1,IF(AND(O2391&gt;365,O2391&lt;731),+'PL2'!$O$2+1,IF(AND(O2391&gt;730,O2391&lt;1096),+'PL2'!$P$2+1,IF(AND(O2391&gt;1095,O2391&lt;1461),+'PL2'!$Q$2+1,IF(AND(O2391&gt;1460,O2391&lt;1826),+'PL2'!$R$2+1,IF(AND(O2391&gt;1825,O2391&lt;2190),+'PL2'!$S$2+1,0))))))</f>
        <v>0</v>
      </c>
      <c r="N2391" s="70">
        <f t="shared" si="131"/>
        <v>-1</v>
      </c>
      <c r="O2391" s="19" t="str">
        <f>IF(A2391&gt;'PL2'!$C$2+553,IF(A2391='PL2'!$C$2+554,1,O2390+1), "")</f>
        <v/>
      </c>
    </row>
    <row r="2392" spans="1:15" x14ac:dyDescent="0.55000000000000004">
      <c r="A2392">
        <v>2390</v>
      </c>
      <c r="B2392" s="2">
        <v>42212</v>
      </c>
      <c r="C2392">
        <v>11.05000019073486</v>
      </c>
      <c r="D2392">
        <v>402809</v>
      </c>
      <c r="E2392">
        <v>3756.330078125</v>
      </c>
      <c r="F2392" s="20">
        <f t="shared" si="132"/>
        <v>0.10304498677970041</v>
      </c>
      <c r="G2392">
        <v>292.73098754882813</v>
      </c>
      <c r="H2392">
        <v>30.164499282836911</v>
      </c>
      <c r="I2392" s="19">
        <f t="shared" si="133"/>
        <v>1099594.213328898</v>
      </c>
      <c r="K2392" s="70">
        <f t="shared" si="130"/>
        <v>-1</v>
      </c>
      <c r="L2392" s="3">
        <f>IF(AND(O2392&gt;0,O2392&lt;366),+'PL2'!$N$3+1,IF(AND(O2392&gt;365,O2392&lt;731),+'PL2'!$O$3+1,IF(AND(O2392&gt;730,O2392&lt;1096),+'PL2'!$P$3+1,IF(AND(O2392&gt;1095,O2392&lt;1461),+'PL2'!$Q$3+1,IF(AND(O2392&gt;1460,O2392&lt;3000),+'PL2'!$R$3+1,0)))))</f>
        <v>0</v>
      </c>
      <c r="M2392" s="3">
        <f>IF(AND(O2392&gt;0,O2392&lt;366),+'PL2'!$N$2+1,IF(AND(O2392&gt;365,O2392&lt;731),+'PL2'!$O$2+1,IF(AND(O2392&gt;730,O2392&lt;1096),+'PL2'!$P$2+1,IF(AND(O2392&gt;1095,O2392&lt;1461),+'PL2'!$Q$2+1,IF(AND(O2392&gt;1460,O2392&lt;1826),+'PL2'!$R$2+1,IF(AND(O2392&gt;1825,O2392&lt;2190),+'PL2'!$S$2+1,0))))))</f>
        <v>0</v>
      </c>
      <c r="N2392" s="70">
        <f t="shared" si="131"/>
        <v>-1</v>
      </c>
      <c r="O2392" s="19" t="str">
        <f>IF(A2392&gt;'PL2'!$C$2+553,IF(A2392='PL2'!$C$2+554,1,O2391+1), "")</f>
        <v/>
      </c>
    </row>
    <row r="2393" spans="1:15" x14ac:dyDescent="0.55000000000000004">
      <c r="A2393">
        <v>2391</v>
      </c>
      <c r="B2393" s="2">
        <v>42213</v>
      </c>
      <c r="C2393">
        <v>11.060000419616699</v>
      </c>
      <c r="D2393">
        <v>402809</v>
      </c>
      <c r="E2393">
        <v>3427.89990234375</v>
      </c>
      <c r="F2393" s="20">
        <f t="shared" si="132"/>
        <v>9.4120474861102699E-2</v>
      </c>
      <c r="G2393">
        <v>293.78500366210938</v>
      </c>
      <c r="H2393">
        <v>27.651199340820309</v>
      </c>
      <c r="I2393" s="19">
        <f t="shared" si="133"/>
        <v>1007065.585363403</v>
      </c>
      <c r="K2393" s="70">
        <f t="shared" si="130"/>
        <v>-1</v>
      </c>
      <c r="L2393" s="3">
        <f>IF(AND(O2393&gt;0,O2393&lt;366),+'PL2'!$N$3+1,IF(AND(O2393&gt;365,O2393&lt;731),+'PL2'!$O$3+1,IF(AND(O2393&gt;730,O2393&lt;1096),+'PL2'!$P$3+1,IF(AND(O2393&gt;1095,O2393&lt;1461),+'PL2'!$Q$3+1,IF(AND(O2393&gt;1460,O2393&lt;3000),+'PL2'!$R$3+1,0)))))</f>
        <v>0</v>
      </c>
      <c r="M2393" s="3">
        <f>IF(AND(O2393&gt;0,O2393&lt;366),+'PL2'!$N$2+1,IF(AND(O2393&gt;365,O2393&lt;731),+'PL2'!$O$2+1,IF(AND(O2393&gt;730,O2393&lt;1096),+'PL2'!$P$2+1,IF(AND(O2393&gt;1095,O2393&lt;1461),+'PL2'!$Q$2+1,IF(AND(O2393&gt;1460,O2393&lt;1826),+'PL2'!$R$2+1,IF(AND(O2393&gt;1825,O2393&lt;2190),+'PL2'!$S$2+1,0))))))</f>
        <v>0</v>
      </c>
      <c r="N2393" s="70">
        <f t="shared" si="131"/>
        <v>-1</v>
      </c>
      <c r="O2393" s="19" t="str">
        <f>IF(A2393&gt;'PL2'!$C$2+553,IF(A2393='PL2'!$C$2+554,1,O2392+1), "")</f>
        <v/>
      </c>
    </row>
    <row r="2394" spans="1:15" x14ac:dyDescent="0.55000000000000004">
      <c r="A2394">
        <v>2392</v>
      </c>
      <c r="B2394" s="2">
        <v>42214</v>
      </c>
      <c r="C2394">
        <v>11.069999694824221</v>
      </c>
      <c r="D2394">
        <v>387217</v>
      </c>
      <c r="E2394">
        <v>3839</v>
      </c>
      <c r="F2394" s="20">
        <f t="shared" si="132"/>
        <v>0.10975171242076195</v>
      </c>
      <c r="G2394">
        <v>288.76800537109381</v>
      </c>
      <c r="H2394">
        <v>31.692800521850589</v>
      </c>
      <c r="I2394" s="19">
        <f t="shared" si="133"/>
        <v>1108580.3726196291</v>
      </c>
      <c r="K2394" s="70">
        <f t="shared" si="130"/>
        <v>-1</v>
      </c>
      <c r="L2394" s="3">
        <f>IF(AND(O2394&gt;0,O2394&lt;366),+'PL2'!$N$3+1,IF(AND(O2394&gt;365,O2394&lt;731),+'PL2'!$O$3+1,IF(AND(O2394&gt;730,O2394&lt;1096),+'PL2'!$P$3+1,IF(AND(O2394&gt;1095,O2394&lt;1461),+'PL2'!$Q$3+1,IF(AND(O2394&gt;1460,O2394&lt;3000),+'PL2'!$R$3+1,0)))))</f>
        <v>0</v>
      </c>
      <c r="M2394" s="3">
        <f>IF(AND(O2394&gt;0,O2394&lt;366),+'PL2'!$N$2+1,IF(AND(O2394&gt;365,O2394&lt;731),+'PL2'!$O$2+1,IF(AND(O2394&gt;730,O2394&lt;1096),+'PL2'!$P$2+1,IF(AND(O2394&gt;1095,O2394&lt;1461),+'PL2'!$Q$2+1,IF(AND(O2394&gt;1460,O2394&lt;1826),+'PL2'!$R$2+1,IF(AND(O2394&gt;1825,O2394&lt;2190),+'PL2'!$S$2+1,0))))))</f>
        <v>0</v>
      </c>
      <c r="N2394" s="70">
        <f t="shared" si="131"/>
        <v>-1</v>
      </c>
      <c r="O2394" s="19" t="str">
        <f>IF(A2394&gt;'PL2'!$C$2+553,IF(A2394='PL2'!$C$2+554,1,O2393+1), "")</f>
        <v/>
      </c>
    </row>
    <row r="2395" spans="1:15" x14ac:dyDescent="0.55000000000000004">
      <c r="A2395">
        <v>2393</v>
      </c>
      <c r="B2395" s="2">
        <v>42215</v>
      </c>
      <c r="C2395">
        <v>11.079999923706049</v>
      </c>
      <c r="D2395">
        <v>387217</v>
      </c>
      <c r="E2395">
        <v>3384.030029296875</v>
      </c>
      <c r="F2395" s="20">
        <f t="shared" si="132"/>
        <v>9.6832144421418367E-2</v>
      </c>
      <c r="G2395">
        <v>287.29000854492188</v>
      </c>
      <c r="H2395">
        <v>27.818899154663089</v>
      </c>
      <c r="I2395" s="19">
        <f t="shared" si="133"/>
        <v>972198.01603297144</v>
      </c>
      <c r="K2395" s="70">
        <f t="shared" si="130"/>
        <v>-1</v>
      </c>
      <c r="L2395" s="3">
        <f>IF(AND(O2395&gt;0,O2395&lt;366),+'PL2'!$N$3+1,IF(AND(O2395&gt;365,O2395&lt;731),+'PL2'!$O$3+1,IF(AND(O2395&gt;730,O2395&lt;1096),+'PL2'!$P$3+1,IF(AND(O2395&gt;1095,O2395&lt;1461),+'PL2'!$Q$3+1,IF(AND(O2395&gt;1460,O2395&lt;3000),+'PL2'!$R$3+1,0)))))</f>
        <v>0</v>
      </c>
      <c r="M2395" s="3">
        <f>IF(AND(O2395&gt;0,O2395&lt;366),+'PL2'!$N$2+1,IF(AND(O2395&gt;365,O2395&lt;731),+'PL2'!$O$2+1,IF(AND(O2395&gt;730,O2395&lt;1096),+'PL2'!$P$2+1,IF(AND(O2395&gt;1095,O2395&lt;1461),+'PL2'!$Q$2+1,IF(AND(O2395&gt;1460,O2395&lt;1826),+'PL2'!$R$2+1,IF(AND(O2395&gt;1825,O2395&lt;2190),+'PL2'!$S$2+1,0))))))</f>
        <v>0</v>
      </c>
      <c r="N2395" s="70">
        <f t="shared" si="131"/>
        <v>-1</v>
      </c>
      <c r="O2395" s="19" t="str">
        <f>IF(A2395&gt;'PL2'!$C$2+553,IF(A2395='PL2'!$C$2+554,1,O2394+1), "")</f>
        <v/>
      </c>
    </row>
    <row r="2396" spans="1:15" x14ac:dyDescent="0.55000000000000004">
      <c r="A2396">
        <v>2394</v>
      </c>
      <c r="B2396" s="2">
        <v>42216</v>
      </c>
      <c r="C2396">
        <v>11.090000152587891</v>
      </c>
      <c r="D2396">
        <v>361229</v>
      </c>
      <c r="E2396">
        <v>3812.760009765625</v>
      </c>
      <c r="F2396" s="20">
        <f t="shared" si="132"/>
        <v>0.11705458058484172</v>
      </c>
      <c r="G2396">
        <v>283.94198608398438</v>
      </c>
      <c r="H2396">
        <v>33.236698150634773</v>
      </c>
      <c r="I2396" s="19">
        <f t="shared" si="133"/>
        <v>1082602.6496344432</v>
      </c>
      <c r="K2396" s="70">
        <f t="shared" si="130"/>
        <v>-1</v>
      </c>
      <c r="L2396" s="3">
        <f>IF(AND(O2396&gt;0,O2396&lt;366),+'PL2'!$N$3+1,IF(AND(O2396&gt;365,O2396&lt;731),+'PL2'!$O$3+1,IF(AND(O2396&gt;730,O2396&lt;1096),+'PL2'!$P$3+1,IF(AND(O2396&gt;1095,O2396&lt;1461),+'PL2'!$Q$3+1,IF(AND(O2396&gt;1460,O2396&lt;3000),+'PL2'!$R$3+1,0)))))</f>
        <v>0</v>
      </c>
      <c r="M2396" s="3">
        <f>IF(AND(O2396&gt;0,O2396&lt;366),+'PL2'!$N$2+1,IF(AND(O2396&gt;365,O2396&lt;731),+'PL2'!$O$2+1,IF(AND(O2396&gt;730,O2396&lt;1096),+'PL2'!$P$2+1,IF(AND(O2396&gt;1095,O2396&lt;1461),+'PL2'!$Q$2+1,IF(AND(O2396&gt;1460,O2396&lt;1826),+'PL2'!$R$2+1,IF(AND(O2396&gt;1825,O2396&lt;2190),+'PL2'!$S$2+1,0))))))</f>
        <v>0</v>
      </c>
      <c r="N2396" s="70">
        <f t="shared" si="131"/>
        <v>-1</v>
      </c>
      <c r="O2396" s="19" t="str">
        <f>IF(A2396&gt;'PL2'!$C$2+553,IF(A2396='PL2'!$C$2+554,1,O2395+1), "")</f>
        <v/>
      </c>
    </row>
    <row r="2397" spans="1:15" x14ac:dyDescent="0.55000000000000004">
      <c r="A2397">
        <v>2395</v>
      </c>
      <c r="B2397" s="2">
        <v>42217</v>
      </c>
      <c r="C2397">
        <v>11.10000038146973</v>
      </c>
      <c r="D2397">
        <v>361229</v>
      </c>
      <c r="E2397">
        <v>3907.669921875</v>
      </c>
      <c r="F2397" s="20">
        <f t="shared" si="132"/>
        <v>0.12007656534627698</v>
      </c>
      <c r="G2397">
        <v>280.0369873046875</v>
      </c>
      <c r="H2397">
        <v>33.625900268554688</v>
      </c>
      <c r="I2397" s="19">
        <f t="shared" si="133"/>
        <v>1094292.1123030186</v>
      </c>
      <c r="K2397" s="70">
        <f t="shared" si="130"/>
        <v>-1</v>
      </c>
      <c r="L2397" s="3">
        <f>IF(AND(O2397&gt;0,O2397&lt;366),+'PL2'!$N$3+1,IF(AND(O2397&gt;365,O2397&lt;731),+'PL2'!$O$3+1,IF(AND(O2397&gt;730,O2397&lt;1096),+'PL2'!$P$3+1,IF(AND(O2397&gt;1095,O2397&lt;1461),+'PL2'!$Q$3+1,IF(AND(O2397&gt;1460,O2397&lt;3000),+'PL2'!$R$3+1,0)))))</f>
        <v>0</v>
      </c>
      <c r="M2397" s="3">
        <f>IF(AND(O2397&gt;0,O2397&lt;366),+'PL2'!$N$2+1,IF(AND(O2397&gt;365,O2397&lt;731),+'PL2'!$O$2+1,IF(AND(O2397&gt;730,O2397&lt;1096),+'PL2'!$P$2+1,IF(AND(O2397&gt;1095,O2397&lt;1461),+'PL2'!$Q$2+1,IF(AND(O2397&gt;1460,O2397&lt;1826),+'PL2'!$R$2+1,IF(AND(O2397&gt;1825,O2397&lt;2190),+'PL2'!$S$2+1,0))))))</f>
        <v>0</v>
      </c>
      <c r="N2397" s="70">
        <f t="shared" si="131"/>
        <v>-1</v>
      </c>
      <c r="O2397" s="19" t="str">
        <f>IF(A2397&gt;'PL2'!$C$2+553,IF(A2397='PL2'!$C$2+554,1,O2396+1), "")</f>
        <v/>
      </c>
    </row>
    <row r="2398" spans="1:15" x14ac:dyDescent="0.55000000000000004">
      <c r="A2398">
        <v>2396</v>
      </c>
      <c r="B2398" s="2">
        <v>42218</v>
      </c>
      <c r="C2398">
        <v>11.10999965667725</v>
      </c>
      <c r="D2398">
        <v>408007</v>
      </c>
      <c r="E2398">
        <v>3795.820068359375</v>
      </c>
      <c r="F2398" s="20">
        <f t="shared" si="132"/>
        <v>0.10335989249272995</v>
      </c>
      <c r="G2398">
        <v>281.64999389648438</v>
      </c>
      <c r="H2398">
        <v>29.111299514770511</v>
      </c>
      <c r="I2398" s="19">
        <f t="shared" si="133"/>
        <v>1069092.6990855709</v>
      </c>
      <c r="K2398" s="70">
        <f t="shared" si="130"/>
        <v>-1</v>
      </c>
      <c r="L2398" s="3">
        <f>IF(AND(O2398&gt;0,O2398&lt;366),+'PL2'!$N$3+1,IF(AND(O2398&gt;365,O2398&lt;731),+'PL2'!$O$3+1,IF(AND(O2398&gt;730,O2398&lt;1096),+'PL2'!$P$3+1,IF(AND(O2398&gt;1095,O2398&lt;1461),+'PL2'!$Q$3+1,IF(AND(O2398&gt;1460,O2398&lt;3000),+'PL2'!$R$3+1,0)))))</f>
        <v>0</v>
      </c>
      <c r="M2398" s="3">
        <f>IF(AND(O2398&gt;0,O2398&lt;366),+'PL2'!$N$2+1,IF(AND(O2398&gt;365,O2398&lt;731),+'PL2'!$O$2+1,IF(AND(O2398&gt;730,O2398&lt;1096),+'PL2'!$P$2+1,IF(AND(O2398&gt;1095,O2398&lt;1461),+'PL2'!$Q$2+1,IF(AND(O2398&gt;1460,O2398&lt;1826),+'PL2'!$R$2+1,IF(AND(O2398&gt;1825,O2398&lt;2190),+'PL2'!$S$2+1,0))))))</f>
        <v>0</v>
      </c>
      <c r="N2398" s="70">
        <f t="shared" si="131"/>
        <v>-1</v>
      </c>
      <c r="O2398" s="19" t="str">
        <f>IF(A2398&gt;'PL2'!$C$2+553,IF(A2398='PL2'!$C$2+554,1,O2397+1), "")</f>
        <v/>
      </c>
    </row>
    <row r="2399" spans="1:15" x14ac:dyDescent="0.55000000000000004">
      <c r="A2399">
        <v>2397</v>
      </c>
      <c r="B2399" s="2">
        <v>42219</v>
      </c>
      <c r="C2399">
        <v>11.11999988555908</v>
      </c>
      <c r="D2399">
        <v>408007</v>
      </c>
      <c r="E2399">
        <v>3952.10009765625</v>
      </c>
      <c r="F2399" s="20">
        <f t="shared" si="132"/>
        <v>0.10771225158797651</v>
      </c>
      <c r="G2399">
        <v>280.48001098632813</v>
      </c>
      <c r="H2399">
        <v>30.211099624633789</v>
      </c>
      <c r="I2399" s="19">
        <f t="shared" si="133"/>
        <v>1108485.0788096935</v>
      </c>
      <c r="K2399" s="70">
        <f t="shared" si="130"/>
        <v>-1</v>
      </c>
      <c r="L2399" s="3">
        <f>IF(AND(O2399&gt;0,O2399&lt;366),+'PL2'!$N$3+1,IF(AND(O2399&gt;365,O2399&lt;731),+'PL2'!$O$3+1,IF(AND(O2399&gt;730,O2399&lt;1096),+'PL2'!$P$3+1,IF(AND(O2399&gt;1095,O2399&lt;1461),+'PL2'!$Q$3+1,IF(AND(O2399&gt;1460,O2399&lt;3000),+'PL2'!$R$3+1,0)))))</f>
        <v>0</v>
      </c>
      <c r="M2399" s="3">
        <f>IF(AND(O2399&gt;0,O2399&lt;366),+'PL2'!$N$2+1,IF(AND(O2399&gt;365,O2399&lt;731),+'PL2'!$O$2+1,IF(AND(O2399&gt;730,O2399&lt;1096),+'PL2'!$P$2+1,IF(AND(O2399&gt;1095,O2399&lt;1461),+'PL2'!$Q$2+1,IF(AND(O2399&gt;1460,O2399&lt;1826),+'PL2'!$R$2+1,IF(AND(O2399&gt;1825,O2399&lt;2190),+'PL2'!$S$2+1,0))))))</f>
        <v>0</v>
      </c>
      <c r="N2399" s="70">
        <f t="shared" si="131"/>
        <v>-1</v>
      </c>
      <c r="O2399" s="19" t="str">
        <f>IF(A2399&gt;'PL2'!$C$2+553,IF(A2399='PL2'!$C$2+554,1,O2398+1), "")</f>
        <v/>
      </c>
    </row>
    <row r="2400" spans="1:15" x14ac:dyDescent="0.55000000000000004">
      <c r="A2400">
        <v>2398</v>
      </c>
      <c r="B2400" s="2">
        <v>42220</v>
      </c>
      <c r="C2400">
        <v>11.13000011444092</v>
      </c>
      <c r="D2400">
        <v>374223</v>
      </c>
      <c r="E2400">
        <v>3435.18994140625</v>
      </c>
      <c r="F2400" s="20">
        <f t="shared" si="132"/>
        <v>0.10216813087645028</v>
      </c>
      <c r="G2400">
        <v>284.50299072265619</v>
      </c>
      <c r="H2400">
        <v>29.06710052490234</v>
      </c>
      <c r="I2400" s="19">
        <f t="shared" si="133"/>
        <v>977321.81203046418</v>
      </c>
      <c r="K2400" s="70">
        <f t="shared" si="130"/>
        <v>-1</v>
      </c>
      <c r="L2400" s="3">
        <f>IF(AND(O2400&gt;0,O2400&lt;366),+'PL2'!$N$3+1,IF(AND(O2400&gt;365,O2400&lt;731),+'PL2'!$O$3+1,IF(AND(O2400&gt;730,O2400&lt;1096),+'PL2'!$P$3+1,IF(AND(O2400&gt;1095,O2400&lt;1461),+'PL2'!$Q$3+1,IF(AND(O2400&gt;1460,O2400&lt;3000),+'PL2'!$R$3+1,0)))))</f>
        <v>0</v>
      </c>
      <c r="M2400" s="3">
        <f>IF(AND(O2400&gt;0,O2400&lt;366),+'PL2'!$N$2+1,IF(AND(O2400&gt;365,O2400&lt;731),+'PL2'!$O$2+1,IF(AND(O2400&gt;730,O2400&lt;1096),+'PL2'!$P$2+1,IF(AND(O2400&gt;1095,O2400&lt;1461),+'PL2'!$Q$2+1,IF(AND(O2400&gt;1460,O2400&lt;1826),+'PL2'!$R$2+1,IF(AND(O2400&gt;1825,O2400&lt;2190),+'PL2'!$S$2+1,0))))))</f>
        <v>0</v>
      </c>
      <c r="N2400" s="70">
        <f t="shared" si="131"/>
        <v>-1</v>
      </c>
      <c r="O2400" s="19" t="str">
        <f>IF(A2400&gt;'PL2'!$C$2+553,IF(A2400='PL2'!$C$2+554,1,O2399+1), "")</f>
        <v/>
      </c>
    </row>
    <row r="2401" spans="1:15" x14ac:dyDescent="0.55000000000000004">
      <c r="A2401">
        <v>2399</v>
      </c>
      <c r="B2401" s="2">
        <v>42221</v>
      </c>
      <c r="C2401">
        <v>11.14000034332275</v>
      </c>
      <c r="D2401">
        <v>374223</v>
      </c>
      <c r="E2401">
        <v>3358.89990234375</v>
      </c>
      <c r="F2401" s="20">
        <f t="shared" si="132"/>
        <v>9.9988899841260775E-2</v>
      </c>
      <c r="G2401">
        <v>281.37799072265619</v>
      </c>
      <c r="H2401">
        <v>28.134700775146481</v>
      </c>
      <c r="I2401" s="19">
        <f t="shared" si="133"/>
        <v>945120.50556001044</v>
      </c>
      <c r="K2401" s="70">
        <f t="shared" si="130"/>
        <v>-1</v>
      </c>
      <c r="L2401" s="3">
        <f>IF(AND(O2401&gt;0,O2401&lt;366),+'PL2'!$N$3+1,IF(AND(O2401&gt;365,O2401&lt;731),+'PL2'!$O$3+1,IF(AND(O2401&gt;730,O2401&lt;1096),+'PL2'!$P$3+1,IF(AND(O2401&gt;1095,O2401&lt;1461),+'PL2'!$Q$3+1,IF(AND(O2401&gt;1460,O2401&lt;3000),+'PL2'!$R$3+1,0)))))</f>
        <v>0</v>
      </c>
      <c r="M2401" s="3">
        <f>IF(AND(O2401&gt;0,O2401&lt;366),+'PL2'!$N$2+1,IF(AND(O2401&gt;365,O2401&lt;731),+'PL2'!$O$2+1,IF(AND(O2401&gt;730,O2401&lt;1096),+'PL2'!$P$2+1,IF(AND(O2401&gt;1095,O2401&lt;1461),+'PL2'!$Q$2+1,IF(AND(O2401&gt;1460,O2401&lt;1826),+'PL2'!$R$2+1,IF(AND(O2401&gt;1825,O2401&lt;2190),+'PL2'!$S$2+1,0))))))</f>
        <v>0</v>
      </c>
      <c r="N2401" s="70">
        <f t="shared" si="131"/>
        <v>-1</v>
      </c>
      <c r="O2401" s="19" t="str">
        <f>IF(A2401&gt;'PL2'!$C$2+553,IF(A2401='PL2'!$C$2+554,1,O2400+1), "")</f>
        <v/>
      </c>
    </row>
    <row r="2402" spans="1:15" x14ac:dyDescent="0.55000000000000004">
      <c r="A2402">
        <v>2400</v>
      </c>
      <c r="B2402" s="2">
        <v>42222</v>
      </c>
      <c r="C2402">
        <v>11.14999961853027</v>
      </c>
      <c r="D2402">
        <v>363828</v>
      </c>
      <c r="E2402">
        <v>3612.050048828125</v>
      </c>
      <c r="F2402" s="20">
        <f t="shared" si="132"/>
        <v>0.11069614396513142</v>
      </c>
      <c r="G2402">
        <v>278.25201416015619</v>
      </c>
      <c r="H2402">
        <v>30.801399230957031</v>
      </c>
      <c r="I2402" s="19">
        <f t="shared" si="133"/>
        <v>1005060.2013337163</v>
      </c>
      <c r="K2402" s="70">
        <f t="shared" si="130"/>
        <v>-1</v>
      </c>
      <c r="L2402" s="3">
        <f>IF(AND(O2402&gt;0,O2402&lt;366),+'PL2'!$N$3+1,IF(AND(O2402&gt;365,O2402&lt;731),+'PL2'!$O$3+1,IF(AND(O2402&gt;730,O2402&lt;1096),+'PL2'!$P$3+1,IF(AND(O2402&gt;1095,O2402&lt;1461),+'PL2'!$Q$3+1,IF(AND(O2402&gt;1460,O2402&lt;3000),+'PL2'!$R$3+1,0)))))</f>
        <v>0</v>
      </c>
      <c r="M2402" s="3">
        <f>IF(AND(O2402&gt;0,O2402&lt;366),+'PL2'!$N$2+1,IF(AND(O2402&gt;365,O2402&lt;731),+'PL2'!$O$2+1,IF(AND(O2402&gt;730,O2402&lt;1096),+'PL2'!$P$2+1,IF(AND(O2402&gt;1095,O2402&lt;1461),+'PL2'!$Q$2+1,IF(AND(O2402&gt;1460,O2402&lt;1826),+'PL2'!$R$2+1,IF(AND(O2402&gt;1825,O2402&lt;2190),+'PL2'!$S$2+1,0))))))</f>
        <v>0</v>
      </c>
      <c r="N2402" s="70">
        <f t="shared" si="131"/>
        <v>-1</v>
      </c>
      <c r="O2402" s="19" t="str">
        <f>IF(A2402&gt;'PL2'!$C$2+553,IF(A2402='PL2'!$C$2+554,1,O2401+1), "")</f>
        <v/>
      </c>
    </row>
    <row r="2403" spans="1:15" x14ac:dyDescent="0.55000000000000004">
      <c r="A2403">
        <v>2401</v>
      </c>
      <c r="B2403" s="2">
        <v>42223</v>
      </c>
      <c r="C2403">
        <v>11.159999847412109</v>
      </c>
      <c r="D2403">
        <v>363828</v>
      </c>
      <c r="E2403">
        <v>3450.06005859375</v>
      </c>
      <c r="F2403" s="20">
        <f t="shared" si="132"/>
        <v>0.10582657114754461</v>
      </c>
      <c r="G2403">
        <v>279.02999877929688</v>
      </c>
      <c r="H2403">
        <v>29.528799057006839</v>
      </c>
      <c r="I2403" s="19">
        <f t="shared" si="133"/>
        <v>962670.25393791497</v>
      </c>
      <c r="K2403" s="70">
        <f t="shared" si="130"/>
        <v>-1</v>
      </c>
      <c r="L2403" s="3">
        <f>IF(AND(O2403&gt;0,O2403&lt;366),+'PL2'!$N$3+1,IF(AND(O2403&gt;365,O2403&lt;731),+'PL2'!$O$3+1,IF(AND(O2403&gt;730,O2403&lt;1096),+'PL2'!$P$3+1,IF(AND(O2403&gt;1095,O2403&lt;1461),+'PL2'!$Q$3+1,IF(AND(O2403&gt;1460,O2403&lt;3000),+'PL2'!$R$3+1,0)))))</f>
        <v>0</v>
      </c>
      <c r="M2403" s="3">
        <f>IF(AND(O2403&gt;0,O2403&lt;366),+'PL2'!$N$2+1,IF(AND(O2403&gt;365,O2403&lt;731),+'PL2'!$O$2+1,IF(AND(O2403&gt;730,O2403&lt;1096),+'PL2'!$P$2+1,IF(AND(O2403&gt;1095,O2403&lt;1461),+'PL2'!$Q$2+1,IF(AND(O2403&gt;1460,O2403&lt;1826),+'PL2'!$R$2+1,IF(AND(O2403&gt;1825,O2403&lt;2190),+'PL2'!$S$2+1,0))))))</f>
        <v>0</v>
      </c>
      <c r="N2403" s="70">
        <f t="shared" si="131"/>
        <v>-1</v>
      </c>
      <c r="O2403" s="19" t="str">
        <f>IF(A2403&gt;'PL2'!$C$2+553,IF(A2403='PL2'!$C$2+554,1,O2402+1), "")</f>
        <v/>
      </c>
    </row>
    <row r="2404" spans="1:15" x14ac:dyDescent="0.55000000000000004">
      <c r="A2404">
        <v>2402</v>
      </c>
      <c r="B2404" s="2">
        <v>42224</v>
      </c>
      <c r="C2404">
        <v>11.170000076293951</v>
      </c>
      <c r="D2404">
        <v>411297</v>
      </c>
      <c r="E2404">
        <v>4047.409912109375</v>
      </c>
      <c r="F2404" s="20">
        <f t="shared" si="132"/>
        <v>0.10991952050964293</v>
      </c>
      <c r="G2404">
        <v>260.20001220703119</v>
      </c>
      <c r="H2404">
        <v>28.601100921630859</v>
      </c>
      <c r="I2404" s="19">
        <f t="shared" si="133"/>
        <v>1053136.1085377184</v>
      </c>
      <c r="K2404" s="70">
        <f t="shared" si="130"/>
        <v>-1</v>
      </c>
      <c r="L2404" s="3">
        <f>IF(AND(O2404&gt;0,O2404&lt;366),+'PL2'!$N$3+1,IF(AND(O2404&gt;365,O2404&lt;731),+'PL2'!$O$3+1,IF(AND(O2404&gt;730,O2404&lt;1096),+'PL2'!$P$3+1,IF(AND(O2404&gt;1095,O2404&lt;1461),+'PL2'!$Q$3+1,IF(AND(O2404&gt;1460,O2404&lt;3000),+'PL2'!$R$3+1,0)))))</f>
        <v>0</v>
      </c>
      <c r="M2404" s="3">
        <f>IF(AND(O2404&gt;0,O2404&lt;366),+'PL2'!$N$2+1,IF(AND(O2404&gt;365,O2404&lt;731),+'PL2'!$O$2+1,IF(AND(O2404&gt;730,O2404&lt;1096),+'PL2'!$P$2+1,IF(AND(O2404&gt;1095,O2404&lt;1461),+'PL2'!$Q$2+1,IF(AND(O2404&gt;1460,O2404&lt;1826),+'PL2'!$R$2+1,IF(AND(O2404&gt;1825,O2404&lt;2190),+'PL2'!$S$2+1,0))))))</f>
        <v>0</v>
      </c>
      <c r="N2404" s="70">
        <f t="shared" si="131"/>
        <v>-1</v>
      </c>
      <c r="O2404" s="19" t="str">
        <f>IF(A2404&gt;'PL2'!$C$2+553,IF(A2404='PL2'!$C$2+554,1,O2403+1), "")</f>
        <v/>
      </c>
    </row>
    <row r="2405" spans="1:15" x14ac:dyDescent="0.55000000000000004">
      <c r="A2405">
        <v>2403</v>
      </c>
      <c r="B2405" s="2">
        <v>42225</v>
      </c>
      <c r="C2405">
        <v>11.180000305175779</v>
      </c>
      <c r="D2405">
        <v>411297</v>
      </c>
      <c r="E2405">
        <v>3569</v>
      </c>
      <c r="F2405" s="20">
        <f t="shared" si="132"/>
        <v>9.7013644858028034E-2</v>
      </c>
      <c r="G2405">
        <v>264.43899536132813</v>
      </c>
      <c r="H2405">
        <v>25.65419960021973</v>
      </c>
      <c r="I2405" s="19">
        <f t="shared" si="133"/>
        <v>943782.77444458008</v>
      </c>
      <c r="K2405" s="70">
        <f t="shared" si="130"/>
        <v>-1</v>
      </c>
      <c r="L2405" s="3">
        <f>IF(AND(O2405&gt;0,O2405&lt;366),+'PL2'!$N$3+1,IF(AND(O2405&gt;365,O2405&lt;731),+'PL2'!$O$3+1,IF(AND(O2405&gt;730,O2405&lt;1096),+'PL2'!$P$3+1,IF(AND(O2405&gt;1095,O2405&lt;1461),+'PL2'!$Q$3+1,IF(AND(O2405&gt;1460,O2405&lt;3000),+'PL2'!$R$3+1,0)))))</f>
        <v>0</v>
      </c>
      <c r="M2405" s="3">
        <f>IF(AND(O2405&gt;0,O2405&lt;366),+'PL2'!$N$2+1,IF(AND(O2405&gt;365,O2405&lt;731),+'PL2'!$O$2+1,IF(AND(O2405&gt;730,O2405&lt;1096),+'PL2'!$P$2+1,IF(AND(O2405&gt;1095,O2405&lt;1461),+'PL2'!$Q$2+1,IF(AND(O2405&gt;1460,O2405&lt;1826),+'PL2'!$R$2+1,IF(AND(O2405&gt;1825,O2405&lt;2190),+'PL2'!$S$2+1,0))))))</f>
        <v>0</v>
      </c>
      <c r="N2405" s="70">
        <f t="shared" si="131"/>
        <v>-1</v>
      </c>
      <c r="O2405" s="19" t="str">
        <f>IF(A2405&gt;'PL2'!$C$2+553,IF(A2405='PL2'!$C$2+554,1,O2404+1), "")</f>
        <v/>
      </c>
    </row>
    <row r="2406" spans="1:15" x14ac:dyDescent="0.55000000000000004">
      <c r="A2406">
        <v>2404</v>
      </c>
      <c r="B2406" s="2">
        <v>42226</v>
      </c>
      <c r="C2406">
        <v>11.189999580383301</v>
      </c>
      <c r="D2406">
        <v>458452</v>
      </c>
      <c r="E2406">
        <v>4203.56982421875</v>
      </c>
      <c r="F2406" s="20">
        <f t="shared" si="132"/>
        <v>0.10260167818903554</v>
      </c>
      <c r="G2406">
        <v>263.76199340820313</v>
      </c>
      <c r="H2406">
        <v>27.06240081787109</v>
      </c>
      <c r="I2406" s="19">
        <f t="shared" si="133"/>
        <v>1108741.9562665075</v>
      </c>
      <c r="K2406" s="70">
        <f t="shared" si="130"/>
        <v>-1</v>
      </c>
      <c r="L2406" s="3">
        <f>IF(AND(O2406&gt;0,O2406&lt;366),+'PL2'!$N$3+1,IF(AND(O2406&gt;365,O2406&lt;731),+'PL2'!$O$3+1,IF(AND(O2406&gt;730,O2406&lt;1096),+'PL2'!$P$3+1,IF(AND(O2406&gt;1095,O2406&lt;1461),+'PL2'!$Q$3+1,IF(AND(O2406&gt;1460,O2406&lt;3000),+'PL2'!$R$3+1,0)))))</f>
        <v>0</v>
      </c>
      <c r="M2406" s="3">
        <f>IF(AND(O2406&gt;0,O2406&lt;366),+'PL2'!$N$2+1,IF(AND(O2406&gt;365,O2406&lt;731),+'PL2'!$O$2+1,IF(AND(O2406&gt;730,O2406&lt;1096),+'PL2'!$P$2+1,IF(AND(O2406&gt;1095,O2406&lt;1461),+'PL2'!$Q$2+1,IF(AND(O2406&gt;1460,O2406&lt;1826),+'PL2'!$R$2+1,IF(AND(O2406&gt;1825,O2406&lt;2190),+'PL2'!$S$2+1,0))))))</f>
        <v>0</v>
      </c>
      <c r="N2406" s="70">
        <f t="shared" si="131"/>
        <v>-1</v>
      </c>
      <c r="O2406" s="19" t="str">
        <f>IF(A2406&gt;'PL2'!$C$2+553,IF(A2406='PL2'!$C$2+554,1,O2405+1), "")</f>
        <v/>
      </c>
    </row>
    <row r="2407" spans="1:15" x14ac:dyDescent="0.55000000000000004">
      <c r="A2407">
        <v>2405</v>
      </c>
      <c r="B2407" s="2">
        <v>42227</v>
      </c>
      <c r="C2407">
        <v>11.19999980926514</v>
      </c>
      <c r="D2407">
        <v>458452</v>
      </c>
      <c r="E2407">
        <v>4076.090087890625</v>
      </c>
      <c r="F2407" s="20">
        <f t="shared" si="132"/>
        <v>9.9579035988331455E-2</v>
      </c>
      <c r="G2407">
        <v>270.9169921875</v>
      </c>
      <c r="H2407">
        <v>26.97769927978516</v>
      </c>
      <c r="I2407" s="19">
        <f t="shared" si="133"/>
        <v>1104282.0664966106</v>
      </c>
      <c r="K2407" s="70">
        <f t="shared" si="130"/>
        <v>-1</v>
      </c>
      <c r="L2407" s="3">
        <f>IF(AND(O2407&gt;0,O2407&lt;366),+'PL2'!$N$3+1,IF(AND(O2407&gt;365,O2407&lt;731),+'PL2'!$O$3+1,IF(AND(O2407&gt;730,O2407&lt;1096),+'PL2'!$P$3+1,IF(AND(O2407&gt;1095,O2407&lt;1461),+'PL2'!$Q$3+1,IF(AND(O2407&gt;1460,O2407&lt;3000),+'PL2'!$R$3+1,0)))))</f>
        <v>0</v>
      </c>
      <c r="M2407" s="3">
        <f>IF(AND(O2407&gt;0,O2407&lt;366),+'PL2'!$N$2+1,IF(AND(O2407&gt;365,O2407&lt;731),+'PL2'!$O$2+1,IF(AND(O2407&gt;730,O2407&lt;1096),+'PL2'!$P$2+1,IF(AND(O2407&gt;1095,O2407&lt;1461),+'PL2'!$Q$2+1,IF(AND(O2407&gt;1460,O2407&lt;1826),+'PL2'!$R$2+1,IF(AND(O2407&gt;1825,O2407&lt;2190),+'PL2'!$S$2+1,0))))))</f>
        <v>0</v>
      </c>
      <c r="N2407" s="70">
        <f t="shared" si="131"/>
        <v>-1</v>
      </c>
      <c r="O2407" s="19" t="str">
        <f>IF(A2407&gt;'PL2'!$C$2+553,IF(A2407='PL2'!$C$2+554,1,O2406+1), "")</f>
        <v/>
      </c>
    </row>
    <row r="2408" spans="1:15" x14ac:dyDescent="0.55000000000000004">
      <c r="A2408">
        <v>2406</v>
      </c>
      <c r="B2408" s="2">
        <v>42228</v>
      </c>
      <c r="C2408">
        <v>11.210000038146971</v>
      </c>
      <c r="D2408">
        <v>322226</v>
      </c>
      <c r="E2408">
        <v>3175.590087890625</v>
      </c>
      <c r="F2408" s="20">
        <f t="shared" si="132"/>
        <v>0.11047638926217328</v>
      </c>
      <c r="G2408">
        <v>265.64199829101563</v>
      </c>
      <c r="H2408">
        <v>29.347200393676761</v>
      </c>
      <c r="I2408" s="19">
        <f t="shared" si="133"/>
        <v>843570.09670040756</v>
      </c>
      <c r="K2408" s="70">
        <f t="shared" si="130"/>
        <v>-1</v>
      </c>
      <c r="L2408" s="3">
        <f>IF(AND(O2408&gt;0,O2408&lt;366),+'PL2'!$N$3+1,IF(AND(O2408&gt;365,O2408&lt;731),+'PL2'!$O$3+1,IF(AND(O2408&gt;730,O2408&lt;1096),+'PL2'!$P$3+1,IF(AND(O2408&gt;1095,O2408&lt;1461),+'PL2'!$Q$3+1,IF(AND(O2408&gt;1460,O2408&lt;3000),+'PL2'!$R$3+1,0)))))</f>
        <v>0</v>
      </c>
      <c r="M2408" s="3">
        <f>IF(AND(O2408&gt;0,O2408&lt;366),+'PL2'!$N$2+1,IF(AND(O2408&gt;365,O2408&lt;731),+'PL2'!$O$2+1,IF(AND(O2408&gt;730,O2408&lt;1096),+'PL2'!$P$2+1,IF(AND(O2408&gt;1095,O2408&lt;1461),+'PL2'!$Q$2+1,IF(AND(O2408&gt;1460,O2408&lt;1826),+'PL2'!$R$2+1,IF(AND(O2408&gt;1825,O2408&lt;2190),+'PL2'!$S$2+1,0))))))</f>
        <v>0</v>
      </c>
      <c r="N2408" s="70">
        <f t="shared" si="131"/>
        <v>-1</v>
      </c>
      <c r="O2408" s="19" t="str">
        <f>IF(A2408&gt;'PL2'!$C$2+553,IF(A2408='PL2'!$C$2+554,1,O2407+1), "")</f>
        <v/>
      </c>
    </row>
    <row r="2409" spans="1:15" x14ac:dyDescent="0.55000000000000004">
      <c r="A2409">
        <v>2407</v>
      </c>
      <c r="B2409" s="2">
        <v>42229</v>
      </c>
      <c r="C2409">
        <v>11.22000026702881</v>
      </c>
      <c r="D2409">
        <v>322226</v>
      </c>
      <c r="E2409">
        <v>3699.68994140625</v>
      </c>
      <c r="F2409" s="20">
        <f t="shared" si="132"/>
        <v>0.12882424798278827</v>
      </c>
      <c r="G2409">
        <v>263.33700561523438</v>
      </c>
      <c r="H2409">
        <v>33.924198150634773</v>
      </c>
      <c r="I2409" s="19">
        <f t="shared" si="133"/>
        <v>974265.27087472379</v>
      </c>
      <c r="K2409" s="70">
        <f t="shared" si="130"/>
        <v>-1</v>
      </c>
      <c r="L2409" s="3">
        <f>IF(AND(O2409&gt;0,O2409&lt;366),+'PL2'!$N$3+1,IF(AND(O2409&gt;365,O2409&lt;731),+'PL2'!$O$3+1,IF(AND(O2409&gt;730,O2409&lt;1096),+'PL2'!$P$3+1,IF(AND(O2409&gt;1095,O2409&lt;1461),+'PL2'!$Q$3+1,IF(AND(O2409&gt;1460,O2409&lt;3000),+'PL2'!$R$3+1,0)))))</f>
        <v>0</v>
      </c>
      <c r="M2409" s="3">
        <f>IF(AND(O2409&gt;0,O2409&lt;366),+'PL2'!$N$2+1,IF(AND(O2409&gt;365,O2409&lt;731),+'PL2'!$O$2+1,IF(AND(O2409&gt;730,O2409&lt;1096),+'PL2'!$P$2+1,IF(AND(O2409&gt;1095,O2409&lt;1461),+'PL2'!$Q$2+1,IF(AND(O2409&gt;1460,O2409&lt;1826),+'PL2'!$R$2+1,IF(AND(O2409&gt;1825,O2409&lt;2190),+'PL2'!$S$2+1,0))))))</f>
        <v>0</v>
      </c>
      <c r="N2409" s="70">
        <f t="shared" si="131"/>
        <v>-1</v>
      </c>
      <c r="O2409" s="19" t="str">
        <f>IF(A2409&gt;'PL2'!$C$2+553,IF(A2409='PL2'!$C$2+554,1,O2408+1), "")</f>
        <v/>
      </c>
    </row>
    <row r="2410" spans="1:15" x14ac:dyDescent="0.55000000000000004">
      <c r="A2410">
        <v>2408</v>
      </c>
      <c r="B2410" s="2">
        <v>42230</v>
      </c>
      <c r="C2410">
        <v>11.22999954223633</v>
      </c>
      <c r="D2410">
        <v>351043</v>
      </c>
      <c r="E2410">
        <v>3574.260009765625</v>
      </c>
      <c r="F2410" s="20">
        <f t="shared" si="132"/>
        <v>0.11434194179488436</v>
      </c>
      <c r="G2410">
        <v>264.86898803710938</v>
      </c>
      <c r="H2410">
        <v>30.285600662231449</v>
      </c>
      <c r="I2410" s="19">
        <f t="shared" si="133"/>
        <v>946710.63176812977</v>
      </c>
      <c r="K2410" s="70">
        <f t="shared" si="130"/>
        <v>-1</v>
      </c>
      <c r="L2410" s="3">
        <f>IF(AND(O2410&gt;0,O2410&lt;366),+'PL2'!$N$3+1,IF(AND(O2410&gt;365,O2410&lt;731),+'PL2'!$O$3+1,IF(AND(O2410&gt;730,O2410&lt;1096),+'PL2'!$P$3+1,IF(AND(O2410&gt;1095,O2410&lt;1461),+'PL2'!$Q$3+1,IF(AND(O2410&gt;1460,O2410&lt;3000),+'PL2'!$R$3+1,0)))))</f>
        <v>0</v>
      </c>
      <c r="M2410" s="3">
        <f>IF(AND(O2410&gt;0,O2410&lt;366),+'PL2'!$N$2+1,IF(AND(O2410&gt;365,O2410&lt;731),+'PL2'!$O$2+1,IF(AND(O2410&gt;730,O2410&lt;1096),+'PL2'!$P$2+1,IF(AND(O2410&gt;1095,O2410&lt;1461),+'PL2'!$Q$2+1,IF(AND(O2410&gt;1460,O2410&lt;1826),+'PL2'!$R$2+1,IF(AND(O2410&gt;1825,O2410&lt;2190),+'PL2'!$S$2+1,0))))))</f>
        <v>0</v>
      </c>
      <c r="N2410" s="70">
        <f t="shared" si="131"/>
        <v>-1</v>
      </c>
      <c r="O2410" s="19" t="str">
        <f>IF(A2410&gt;'PL2'!$C$2+553,IF(A2410='PL2'!$C$2+554,1,O2409+1), "")</f>
        <v/>
      </c>
    </row>
    <row r="2411" spans="1:15" x14ac:dyDescent="0.55000000000000004">
      <c r="A2411">
        <v>2409</v>
      </c>
      <c r="B2411" s="2">
        <v>42231</v>
      </c>
      <c r="C2411">
        <v>11.239999771118161</v>
      </c>
      <c r="D2411">
        <v>351043</v>
      </c>
      <c r="E2411">
        <v>3445.52001953125</v>
      </c>
      <c r="F2411" s="20">
        <f t="shared" si="132"/>
        <v>0.1103216535607156</v>
      </c>
      <c r="G2411">
        <v>260.7340087890625</v>
      </c>
      <c r="H2411">
        <v>28.76460075378418</v>
      </c>
      <c r="I2411" s="19">
        <f t="shared" si="133"/>
        <v>898364.24705535173</v>
      </c>
      <c r="K2411" s="70">
        <f t="shared" si="130"/>
        <v>-1</v>
      </c>
      <c r="L2411" s="3">
        <f>IF(AND(O2411&gt;0,O2411&lt;366),+'PL2'!$N$3+1,IF(AND(O2411&gt;365,O2411&lt;731),+'PL2'!$O$3+1,IF(AND(O2411&gt;730,O2411&lt;1096),+'PL2'!$P$3+1,IF(AND(O2411&gt;1095,O2411&lt;1461),+'PL2'!$Q$3+1,IF(AND(O2411&gt;1460,O2411&lt;3000),+'PL2'!$R$3+1,0)))))</f>
        <v>0</v>
      </c>
      <c r="M2411" s="3">
        <f>IF(AND(O2411&gt;0,O2411&lt;366),+'PL2'!$N$2+1,IF(AND(O2411&gt;365,O2411&lt;731),+'PL2'!$O$2+1,IF(AND(O2411&gt;730,O2411&lt;1096),+'PL2'!$P$2+1,IF(AND(O2411&gt;1095,O2411&lt;1461),+'PL2'!$Q$2+1,IF(AND(O2411&gt;1460,O2411&lt;1826),+'PL2'!$R$2+1,IF(AND(O2411&gt;1825,O2411&lt;2190),+'PL2'!$S$2+1,0))))))</f>
        <v>0</v>
      </c>
      <c r="N2411" s="70">
        <f t="shared" si="131"/>
        <v>-1</v>
      </c>
      <c r="O2411" s="19" t="str">
        <f>IF(A2411&gt;'PL2'!$C$2+553,IF(A2411='PL2'!$C$2+554,1,O2410+1), "")</f>
        <v/>
      </c>
    </row>
    <row r="2412" spans="1:15" x14ac:dyDescent="0.55000000000000004">
      <c r="A2412">
        <v>2410</v>
      </c>
      <c r="B2412" s="2">
        <v>42232</v>
      </c>
      <c r="C2412">
        <v>11.25</v>
      </c>
      <c r="D2412">
        <v>385099</v>
      </c>
      <c r="E2412">
        <v>3468.949951171875</v>
      </c>
      <c r="F2412" s="20">
        <f t="shared" si="132"/>
        <v>0.10133936195805128</v>
      </c>
      <c r="G2412">
        <v>257.67300415039063</v>
      </c>
      <c r="H2412">
        <v>26.112400054931641</v>
      </c>
      <c r="I2412" s="19">
        <f t="shared" si="133"/>
        <v>893854.7551658079</v>
      </c>
      <c r="K2412" s="70">
        <f t="shared" si="130"/>
        <v>-1</v>
      </c>
      <c r="L2412" s="3">
        <f>IF(AND(O2412&gt;0,O2412&lt;366),+'PL2'!$N$3+1,IF(AND(O2412&gt;365,O2412&lt;731),+'PL2'!$O$3+1,IF(AND(O2412&gt;730,O2412&lt;1096),+'PL2'!$P$3+1,IF(AND(O2412&gt;1095,O2412&lt;1461),+'PL2'!$Q$3+1,IF(AND(O2412&gt;1460,O2412&lt;3000),+'PL2'!$R$3+1,0)))))</f>
        <v>0</v>
      </c>
      <c r="M2412" s="3">
        <f>IF(AND(O2412&gt;0,O2412&lt;366),+'PL2'!$N$2+1,IF(AND(O2412&gt;365,O2412&lt;731),+'PL2'!$O$2+1,IF(AND(O2412&gt;730,O2412&lt;1096),+'PL2'!$P$2+1,IF(AND(O2412&gt;1095,O2412&lt;1461),+'PL2'!$Q$2+1,IF(AND(O2412&gt;1460,O2412&lt;1826),+'PL2'!$R$2+1,IF(AND(O2412&gt;1825,O2412&lt;2190),+'PL2'!$S$2+1,0))))))</f>
        <v>0</v>
      </c>
      <c r="N2412" s="70">
        <f t="shared" si="131"/>
        <v>-1</v>
      </c>
      <c r="O2412" s="19" t="str">
        <f>IF(A2412&gt;'PL2'!$C$2+553,IF(A2412='PL2'!$C$2+554,1,O2411+1), "")</f>
        <v/>
      </c>
    </row>
    <row r="2413" spans="1:15" x14ac:dyDescent="0.55000000000000004">
      <c r="A2413">
        <v>2411</v>
      </c>
      <c r="B2413" s="2">
        <v>42233</v>
      </c>
      <c r="C2413">
        <v>11.260000228881839</v>
      </c>
      <c r="D2413">
        <v>385099</v>
      </c>
      <c r="E2413">
        <v>3698.510009765625</v>
      </c>
      <c r="F2413" s="20">
        <f t="shared" si="132"/>
        <v>0.108141603993993</v>
      </c>
      <c r="G2413">
        <v>256.9840087890625</v>
      </c>
      <c r="H2413">
        <v>27.790700912475589</v>
      </c>
      <c r="I2413" s="19">
        <f t="shared" si="133"/>
        <v>950457.92885604501</v>
      </c>
      <c r="K2413" s="70">
        <f t="shared" ref="K2413:K2476" si="134">+L2413^(0.00273972602739726)-1</f>
        <v>-1</v>
      </c>
      <c r="L2413" s="3">
        <f>IF(AND(O2413&gt;0,O2413&lt;366),+'PL2'!$N$3+1,IF(AND(O2413&gt;365,O2413&lt;731),+'PL2'!$O$3+1,IF(AND(O2413&gt;730,O2413&lt;1096),+'PL2'!$P$3+1,IF(AND(O2413&gt;1095,O2413&lt;1461),+'PL2'!$Q$3+1,IF(AND(O2413&gt;1460,O2413&lt;3000),+'PL2'!$R$3+1,0)))))</f>
        <v>0</v>
      </c>
      <c r="M2413" s="3">
        <f>IF(AND(O2413&gt;0,O2413&lt;366),+'PL2'!$N$2+1,IF(AND(O2413&gt;365,O2413&lt;731),+'PL2'!$O$2+1,IF(AND(O2413&gt;730,O2413&lt;1096),+'PL2'!$P$2+1,IF(AND(O2413&gt;1095,O2413&lt;1461),+'PL2'!$Q$2+1,IF(AND(O2413&gt;1460,O2413&lt;1826),+'PL2'!$R$2+1,IF(AND(O2413&gt;1825,O2413&lt;2190),+'PL2'!$S$2+1,0))))))</f>
        <v>0</v>
      </c>
      <c r="N2413" s="70">
        <f t="shared" ref="N2413:N2476" si="135">+M2413^(0.00273972602739726)-1</f>
        <v>-1</v>
      </c>
      <c r="O2413" s="19" t="str">
        <f>IF(A2413&gt;'PL2'!$C$2+553,IF(A2413='PL2'!$C$2+554,1,O2412+1), "")</f>
        <v/>
      </c>
    </row>
    <row r="2414" spans="1:15" x14ac:dyDescent="0.55000000000000004">
      <c r="A2414">
        <v>2412</v>
      </c>
      <c r="B2414" s="2">
        <v>42234</v>
      </c>
      <c r="C2414">
        <v>11.27000045776367</v>
      </c>
      <c r="D2414">
        <v>379860</v>
      </c>
      <c r="E2414">
        <v>3550.60009765625</v>
      </c>
      <c r="F2414" s="20">
        <f t="shared" si="132"/>
        <v>0.10534213848765774</v>
      </c>
      <c r="G2414">
        <v>219.0050048828125</v>
      </c>
      <c r="H2414">
        <v>23.070499420166019</v>
      </c>
      <c r="I2414" s="19">
        <f t="shared" si="133"/>
        <v>777599.19172412157</v>
      </c>
      <c r="K2414" s="70">
        <f t="shared" si="134"/>
        <v>-1</v>
      </c>
      <c r="L2414" s="3">
        <f>IF(AND(O2414&gt;0,O2414&lt;366),+'PL2'!$N$3+1,IF(AND(O2414&gt;365,O2414&lt;731),+'PL2'!$O$3+1,IF(AND(O2414&gt;730,O2414&lt;1096),+'PL2'!$P$3+1,IF(AND(O2414&gt;1095,O2414&lt;1461),+'PL2'!$Q$3+1,IF(AND(O2414&gt;1460,O2414&lt;3000),+'PL2'!$R$3+1,0)))))</f>
        <v>0</v>
      </c>
      <c r="M2414" s="3">
        <f>IF(AND(O2414&gt;0,O2414&lt;366),+'PL2'!$N$2+1,IF(AND(O2414&gt;365,O2414&lt;731),+'PL2'!$O$2+1,IF(AND(O2414&gt;730,O2414&lt;1096),+'PL2'!$P$2+1,IF(AND(O2414&gt;1095,O2414&lt;1461),+'PL2'!$Q$2+1,IF(AND(O2414&gt;1460,O2414&lt;1826),+'PL2'!$R$2+1,IF(AND(O2414&gt;1825,O2414&lt;2190),+'PL2'!$S$2+1,0))))))</f>
        <v>0</v>
      </c>
      <c r="N2414" s="70">
        <f t="shared" si="135"/>
        <v>-1</v>
      </c>
      <c r="O2414" s="19" t="str">
        <f>IF(A2414&gt;'PL2'!$C$2+553,IF(A2414='PL2'!$C$2+554,1,O2413+1), "")</f>
        <v/>
      </c>
    </row>
    <row r="2415" spans="1:15" x14ac:dyDescent="0.55000000000000004">
      <c r="A2415">
        <v>2413</v>
      </c>
      <c r="B2415" s="2">
        <v>42235</v>
      </c>
      <c r="C2415">
        <v>11.27999973297119</v>
      </c>
      <c r="D2415">
        <v>379860</v>
      </c>
      <c r="E2415">
        <v>3924.169921875</v>
      </c>
      <c r="F2415" s="20">
        <f t="shared" si="132"/>
        <v>0.1165288150131195</v>
      </c>
      <c r="G2415">
        <v>225.39399719238281</v>
      </c>
      <c r="H2415">
        <v>26.264900207519531</v>
      </c>
      <c r="I2415" s="19">
        <f t="shared" si="133"/>
        <v>884484.34435352683</v>
      </c>
      <c r="K2415" s="70">
        <f t="shared" si="134"/>
        <v>-1</v>
      </c>
      <c r="L2415" s="3">
        <f>IF(AND(O2415&gt;0,O2415&lt;366),+'PL2'!$N$3+1,IF(AND(O2415&gt;365,O2415&lt;731),+'PL2'!$O$3+1,IF(AND(O2415&gt;730,O2415&lt;1096),+'PL2'!$P$3+1,IF(AND(O2415&gt;1095,O2415&lt;1461),+'PL2'!$Q$3+1,IF(AND(O2415&gt;1460,O2415&lt;3000),+'PL2'!$R$3+1,0)))))</f>
        <v>0</v>
      </c>
      <c r="M2415" s="3">
        <f>IF(AND(O2415&gt;0,O2415&lt;366),+'PL2'!$N$2+1,IF(AND(O2415&gt;365,O2415&lt;731),+'PL2'!$O$2+1,IF(AND(O2415&gt;730,O2415&lt;1096),+'PL2'!$P$2+1,IF(AND(O2415&gt;1095,O2415&lt;1461),+'PL2'!$Q$2+1,IF(AND(O2415&gt;1460,O2415&lt;1826),+'PL2'!$R$2+1,IF(AND(O2415&gt;1825,O2415&lt;2190),+'PL2'!$S$2+1,0))))))</f>
        <v>0</v>
      </c>
      <c r="N2415" s="70">
        <f t="shared" si="135"/>
        <v>-1</v>
      </c>
      <c r="O2415" s="19" t="str">
        <f>IF(A2415&gt;'PL2'!$C$2+553,IF(A2415='PL2'!$C$2+554,1,O2414+1), "")</f>
        <v/>
      </c>
    </row>
    <row r="2416" spans="1:15" x14ac:dyDescent="0.55000000000000004">
      <c r="A2416">
        <v>2414</v>
      </c>
      <c r="B2416" s="2">
        <v>42236</v>
      </c>
      <c r="C2416">
        <v>11.289999961853029</v>
      </c>
      <c r="D2416">
        <v>406057</v>
      </c>
      <c r="E2416">
        <v>3775.780029296875</v>
      </c>
      <c r="F2416" s="20">
        <f t="shared" si="132"/>
        <v>0.10498170549141413</v>
      </c>
      <c r="G2416">
        <v>234.68699645996091</v>
      </c>
      <c r="H2416">
        <v>24.637800216674801</v>
      </c>
      <c r="I2416" s="19">
        <f t="shared" si="133"/>
        <v>886126.47436918679</v>
      </c>
      <c r="K2416" s="70">
        <f t="shared" si="134"/>
        <v>-1</v>
      </c>
      <c r="L2416" s="3">
        <f>IF(AND(O2416&gt;0,O2416&lt;366),+'PL2'!$N$3+1,IF(AND(O2416&gt;365,O2416&lt;731),+'PL2'!$O$3+1,IF(AND(O2416&gt;730,O2416&lt;1096),+'PL2'!$P$3+1,IF(AND(O2416&gt;1095,O2416&lt;1461),+'PL2'!$Q$3+1,IF(AND(O2416&gt;1460,O2416&lt;3000),+'PL2'!$R$3+1,0)))))</f>
        <v>0</v>
      </c>
      <c r="M2416" s="3">
        <f>IF(AND(O2416&gt;0,O2416&lt;366),+'PL2'!$N$2+1,IF(AND(O2416&gt;365,O2416&lt;731),+'PL2'!$O$2+1,IF(AND(O2416&gt;730,O2416&lt;1096),+'PL2'!$P$2+1,IF(AND(O2416&gt;1095,O2416&lt;1461),+'PL2'!$Q$2+1,IF(AND(O2416&gt;1460,O2416&lt;1826),+'PL2'!$R$2+1,IF(AND(O2416&gt;1825,O2416&lt;2190),+'PL2'!$S$2+1,0))))))</f>
        <v>0</v>
      </c>
      <c r="N2416" s="70">
        <f t="shared" si="135"/>
        <v>-1</v>
      </c>
      <c r="O2416" s="19" t="str">
        <f>IF(A2416&gt;'PL2'!$C$2+553,IF(A2416='PL2'!$C$2+554,1,O2415+1), "")</f>
        <v/>
      </c>
    </row>
    <row r="2417" spans="1:15" x14ac:dyDescent="0.55000000000000004">
      <c r="A2417">
        <v>2415</v>
      </c>
      <c r="B2417" s="2">
        <v>42237</v>
      </c>
      <c r="C2417">
        <v>11.30000019073486</v>
      </c>
      <c r="D2417">
        <v>406057</v>
      </c>
      <c r="E2417">
        <v>4148.2001953125</v>
      </c>
      <c r="F2417" s="20">
        <f t="shared" si="132"/>
        <v>0.11543862807004344</v>
      </c>
      <c r="G2417">
        <v>231.94099426269531</v>
      </c>
      <c r="H2417">
        <v>26.77499961853027</v>
      </c>
      <c r="I2417" s="19">
        <f t="shared" si="133"/>
        <v>962137.67770148814</v>
      </c>
      <c r="K2417" s="70">
        <f t="shared" si="134"/>
        <v>-1</v>
      </c>
      <c r="L2417" s="3">
        <f>IF(AND(O2417&gt;0,O2417&lt;366),+'PL2'!$N$3+1,IF(AND(O2417&gt;365,O2417&lt;731),+'PL2'!$O$3+1,IF(AND(O2417&gt;730,O2417&lt;1096),+'PL2'!$P$3+1,IF(AND(O2417&gt;1095,O2417&lt;1461),+'PL2'!$Q$3+1,IF(AND(O2417&gt;1460,O2417&lt;3000),+'PL2'!$R$3+1,0)))))</f>
        <v>0</v>
      </c>
      <c r="M2417" s="3">
        <f>IF(AND(O2417&gt;0,O2417&lt;366),+'PL2'!$N$2+1,IF(AND(O2417&gt;365,O2417&lt;731),+'PL2'!$O$2+1,IF(AND(O2417&gt;730,O2417&lt;1096),+'PL2'!$P$2+1,IF(AND(O2417&gt;1095,O2417&lt;1461),+'PL2'!$Q$2+1,IF(AND(O2417&gt;1460,O2417&lt;1826),+'PL2'!$R$2+1,IF(AND(O2417&gt;1825,O2417&lt;2190),+'PL2'!$S$2+1,0))))))</f>
        <v>0</v>
      </c>
      <c r="N2417" s="70">
        <f t="shared" si="135"/>
        <v>-1</v>
      </c>
      <c r="O2417" s="19" t="str">
        <f>IF(A2417&gt;'PL2'!$C$2+553,IF(A2417='PL2'!$C$2+554,1,O2416+1), "")</f>
        <v/>
      </c>
    </row>
    <row r="2418" spans="1:15" x14ac:dyDescent="0.55000000000000004">
      <c r="A2418">
        <v>2416</v>
      </c>
      <c r="B2418" s="2">
        <v>42238</v>
      </c>
      <c r="C2418">
        <v>11.310000419616699</v>
      </c>
      <c r="D2418">
        <v>412658</v>
      </c>
      <c r="E2418">
        <v>3972.39990234375</v>
      </c>
      <c r="F2418" s="20">
        <f t="shared" si="132"/>
        <v>0.10887428466767431</v>
      </c>
      <c r="G2418">
        <v>229.74400329589841</v>
      </c>
      <c r="H2418">
        <v>25.013200759887699</v>
      </c>
      <c r="I2418" s="19">
        <f t="shared" si="133"/>
        <v>912635.05625668901</v>
      </c>
      <c r="K2418" s="70">
        <f t="shared" si="134"/>
        <v>-1</v>
      </c>
      <c r="L2418" s="3">
        <f>IF(AND(O2418&gt;0,O2418&lt;366),+'PL2'!$N$3+1,IF(AND(O2418&gt;365,O2418&lt;731),+'PL2'!$O$3+1,IF(AND(O2418&gt;730,O2418&lt;1096),+'PL2'!$P$3+1,IF(AND(O2418&gt;1095,O2418&lt;1461),+'PL2'!$Q$3+1,IF(AND(O2418&gt;1460,O2418&lt;3000),+'PL2'!$R$3+1,0)))))</f>
        <v>0</v>
      </c>
      <c r="M2418" s="3">
        <f>IF(AND(O2418&gt;0,O2418&lt;366),+'PL2'!$N$2+1,IF(AND(O2418&gt;365,O2418&lt;731),+'PL2'!$O$2+1,IF(AND(O2418&gt;730,O2418&lt;1096),+'PL2'!$P$2+1,IF(AND(O2418&gt;1095,O2418&lt;1461),+'PL2'!$Q$2+1,IF(AND(O2418&gt;1460,O2418&lt;1826),+'PL2'!$R$2+1,IF(AND(O2418&gt;1825,O2418&lt;2190),+'PL2'!$S$2+1,0))))))</f>
        <v>0</v>
      </c>
      <c r="N2418" s="70">
        <f t="shared" si="135"/>
        <v>-1</v>
      </c>
      <c r="O2418" s="19" t="str">
        <f>IF(A2418&gt;'PL2'!$C$2+553,IF(A2418='PL2'!$C$2+554,1,O2417+1), "")</f>
        <v/>
      </c>
    </row>
    <row r="2419" spans="1:15" x14ac:dyDescent="0.55000000000000004">
      <c r="A2419">
        <v>2417</v>
      </c>
      <c r="B2419" s="2">
        <v>42239</v>
      </c>
      <c r="C2419">
        <v>11.319999694824221</v>
      </c>
      <c r="D2419">
        <v>412658</v>
      </c>
      <c r="E2419">
        <v>3370.679931640625</v>
      </c>
      <c r="F2419" s="20">
        <f t="shared" si="132"/>
        <v>9.2464209581595416E-2</v>
      </c>
      <c r="G2419">
        <v>227.58900451660159</v>
      </c>
      <c r="H2419">
        <v>21.04380035400391</v>
      </c>
      <c r="I2419" s="19">
        <f t="shared" si="133"/>
        <v>767129.69018617657</v>
      </c>
      <c r="K2419" s="70">
        <f t="shared" si="134"/>
        <v>-1</v>
      </c>
      <c r="L2419" s="3">
        <f>IF(AND(O2419&gt;0,O2419&lt;366),+'PL2'!$N$3+1,IF(AND(O2419&gt;365,O2419&lt;731),+'PL2'!$O$3+1,IF(AND(O2419&gt;730,O2419&lt;1096),+'PL2'!$P$3+1,IF(AND(O2419&gt;1095,O2419&lt;1461),+'PL2'!$Q$3+1,IF(AND(O2419&gt;1460,O2419&lt;3000),+'PL2'!$R$3+1,0)))))</f>
        <v>0</v>
      </c>
      <c r="M2419" s="3">
        <f>IF(AND(O2419&gt;0,O2419&lt;366),+'PL2'!$N$2+1,IF(AND(O2419&gt;365,O2419&lt;731),+'PL2'!$O$2+1,IF(AND(O2419&gt;730,O2419&lt;1096),+'PL2'!$P$2+1,IF(AND(O2419&gt;1095,O2419&lt;1461),+'PL2'!$Q$2+1,IF(AND(O2419&gt;1460,O2419&lt;1826),+'PL2'!$R$2+1,IF(AND(O2419&gt;1825,O2419&lt;2190),+'PL2'!$S$2+1,0))))))</f>
        <v>0</v>
      </c>
      <c r="N2419" s="70">
        <f t="shared" si="135"/>
        <v>-1</v>
      </c>
      <c r="O2419" s="19" t="str">
        <f>IF(A2419&gt;'PL2'!$C$2+553,IF(A2419='PL2'!$C$2+554,1,O2418+1), "")</f>
        <v/>
      </c>
    </row>
    <row r="2420" spans="1:15" x14ac:dyDescent="0.55000000000000004">
      <c r="A2420">
        <v>2418</v>
      </c>
      <c r="B2420" s="2">
        <v>42240</v>
      </c>
      <c r="C2420">
        <v>11.329999923706049</v>
      </c>
      <c r="D2420">
        <v>423447</v>
      </c>
      <c r="E2420">
        <v>3901.219970703125</v>
      </c>
      <c r="F2420" s="20">
        <f t="shared" si="132"/>
        <v>0.10438336313736293</v>
      </c>
      <c r="G2420">
        <v>209.13200378417969</v>
      </c>
      <c r="H2420">
        <v>21.829900741577148</v>
      </c>
      <c r="I2420" s="19">
        <f t="shared" si="133"/>
        <v>815869.94967600331</v>
      </c>
      <c r="K2420" s="70">
        <f t="shared" si="134"/>
        <v>-1</v>
      </c>
      <c r="L2420" s="3">
        <f>IF(AND(O2420&gt;0,O2420&lt;366),+'PL2'!$N$3+1,IF(AND(O2420&gt;365,O2420&lt;731),+'PL2'!$O$3+1,IF(AND(O2420&gt;730,O2420&lt;1096),+'PL2'!$P$3+1,IF(AND(O2420&gt;1095,O2420&lt;1461),+'PL2'!$Q$3+1,IF(AND(O2420&gt;1460,O2420&lt;3000),+'PL2'!$R$3+1,0)))))</f>
        <v>0</v>
      </c>
      <c r="M2420" s="3">
        <f>IF(AND(O2420&gt;0,O2420&lt;366),+'PL2'!$N$2+1,IF(AND(O2420&gt;365,O2420&lt;731),+'PL2'!$O$2+1,IF(AND(O2420&gt;730,O2420&lt;1096),+'PL2'!$P$2+1,IF(AND(O2420&gt;1095,O2420&lt;1461),+'PL2'!$Q$2+1,IF(AND(O2420&gt;1460,O2420&lt;1826),+'PL2'!$R$2+1,IF(AND(O2420&gt;1825,O2420&lt;2190),+'PL2'!$S$2+1,0))))))</f>
        <v>0</v>
      </c>
      <c r="N2420" s="70">
        <f t="shared" si="135"/>
        <v>-1</v>
      </c>
      <c r="O2420" s="19" t="str">
        <f>IF(A2420&gt;'PL2'!$C$2+553,IF(A2420='PL2'!$C$2+554,1,O2419+1), "")</f>
        <v/>
      </c>
    </row>
    <row r="2421" spans="1:15" x14ac:dyDescent="0.55000000000000004">
      <c r="A2421">
        <v>2419</v>
      </c>
      <c r="B2421" s="2">
        <v>42241</v>
      </c>
      <c r="C2421">
        <v>11.340000152587891</v>
      </c>
      <c r="D2421">
        <v>423447</v>
      </c>
      <c r="E2421">
        <v>3400.239990234375</v>
      </c>
      <c r="F2421" s="20">
        <f t="shared" si="132"/>
        <v>9.105914555562622E-2</v>
      </c>
      <c r="G2421">
        <v>221.7120056152344</v>
      </c>
      <c r="H2421">
        <v>20.188899993896481</v>
      </c>
      <c r="I2421" s="19">
        <f t="shared" si="133"/>
        <v>753874.02780798834</v>
      </c>
      <c r="K2421" s="70">
        <f t="shared" si="134"/>
        <v>-1</v>
      </c>
      <c r="L2421" s="3">
        <f>IF(AND(O2421&gt;0,O2421&lt;366),+'PL2'!$N$3+1,IF(AND(O2421&gt;365,O2421&lt;731),+'PL2'!$O$3+1,IF(AND(O2421&gt;730,O2421&lt;1096),+'PL2'!$P$3+1,IF(AND(O2421&gt;1095,O2421&lt;1461),+'PL2'!$Q$3+1,IF(AND(O2421&gt;1460,O2421&lt;3000),+'PL2'!$R$3+1,0)))))</f>
        <v>0</v>
      </c>
      <c r="M2421" s="3">
        <f>IF(AND(O2421&gt;0,O2421&lt;366),+'PL2'!$N$2+1,IF(AND(O2421&gt;365,O2421&lt;731),+'PL2'!$O$2+1,IF(AND(O2421&gt;730,O2421&lt;1096),+'PL2'!$P$2+1,IF(AND(O2421&gt;1095,O2421&lt;1461),+'PL2'!$Q$2+1,IF(AND(O2421&gt;1460,O2421&lt;1826),+'PL2'!$R$2+1,IF(AND(O2421&gt;1825,O2421&lt;2190),+'PL2'!$S$2+1,0))))))</f>
        <v>0</v>
      </c>
      <c r="N2421" s="70">
        <f t="shared" si="135"/>
        <v>-1</v>
      </c>
      <c r="O2421" s="19" t="str">
        <f>IF(A2421&gt;'PL2'!$C$2+553,IF(A2421='PL2'!$C$2+554,1,O2420+1), "")</f>
        <v/>
      </c>
    </row>
    <row r="2422" spans="1:15" x14ac:dyDescent="0.55000000000000004">
      <c r="A2422">
        <v>2420</v>
      </c>
      <c r="B2422" s="2">
        <v>42242</v>
      </c>
      <c r="C2422">
        <v>11.35000038146973</v>
      </c>
      <c r="D2422">
        <v>418052</v>
      </c>
      <c r="E2422">
        <v>4050.159912109375</v>
      </c>
      <c r="F2422" s="20">
        <f t="shared" si="132"/>
        <v>0.10996076217182268</v>
      </c>
      <c r="G2422">
        <v>225.3800048828125</v>
      </c>
      <c r="H2422">
        <v>24.783000946044918</v>
      </c>
      <c r="I2422" s="19">
        <f t="shared" si="133"/>
        <v>912825.06076738238</v>
      </c>
      <c r="K2422" s="70">
        <f t="shared" si="134"/>
        <v>-1</v>
      </c>
      <c r="L2422" s="3">
        <f>IF(AND(O2422&gt;0,O2422&lt;366),+'PL2'!$N$3+1,IF(AND(O2422&gt;365,O2422&lt;731),+'PL2'!$O$3+1,IF(AND(O2422&gt;730,O2422&lt;1096),+'PL2'!$P$3+1,IF(AND(O2422&gt;1095,O2422&lt;1461),+'PL2'!$Q$3+1,IF(AND(O2422&gt;1460,O2422&lt;3000),+'PL2'!$R$3+1,0)))))</f>
        <v>0</v>
      </c>
      <c r="M2422" s="3">
        <f>IF(AND(O2422&gt;0,O2422&lt;366),+'PL2'!$N$2+1,IF(AND(O2422&gt;365,O2422&lt;731),+'PL2'!$O$2+1,IF(AND(O2422&gt;730,O2422&lt;1096),+'PL2'!$P$2+1,IF(AND(O2422&gt;1095,O2422&lt;1461),+'PL2'!$Q$2+1,IF(AND(O2422&gt;1460,O2422&lt;1826),+'PL2'!$R$2+1,IF(AND(O2422&gt;1825,O2422&lt;2190),+'PL2'!$S$2+1,0))))))</f>
        <v>0</v>
      </c>
      <c r="N2422" s="70">
        <f t="shared" si="135"/>
        <v>-1</v>
      </c>
      <c r="O2422" s="19" t="str">
        <f>IF(A2422&gt;'PL2'!$C$2+553,IF(A2422='PL2'!$C$2+554,1,O2421+1), "")</f>
        <v/>
      </c>
    </row>
    <row r="2423" spans="1:15" x14ac:dyDescent="0.55000000000000004">
      <c r="A2423">
        <v>2421</v>
      </c>
      <c r="B2423" s="2">
        <v>42243</v>
      </c>
      <c r="C2423">
        <v>11.35999965667725</v>
      </c>
      <c r="D2423">
        <v>418052</v>
      </c>
      <c r="E2423">
        <v>3448.8701171875</v>
      </c>
      <c r="F2423" s="20">
        <f t="shared" si="132"/>
        <v>9.3718397106518872E-2</v>
      </c>
      <c r="G2423">
        <v>224.26100158691409</v>
      </c>
      <c r="H2423">
        <v>21.017400741577148</v>
      </c>
      <c r="I2423" s="19">
        <f t="shared" si="133"/>
        <v>773447.06682364654</v>
      </c>
      <c r="K2423" s="70">
        <f t="shared" si="134"/>
        <v>-1</v>
      </c>
      <c r="L2423" s="3">
        <f>IF(AND(O2423&gt;0,O2423&lt;366),+'PL2'!$N$3+1,IF(AND(O2423&gt;365,O2423&lt;731),+'PL2'!$O$3+1,IF(AND(O2423&gt;730,O2423&lt;1096),+'PL2'!$P$3+1,IF(AND(O2423&gt;1095,O2423&lt;1461),+'PL2'!$Q$3+1,IF(AND(O2423&gt;1460,O2423&lt;3000),+'PL2'!$R$3+1,0)))))</f>
        <v>0</v>
      </c>
      <c r="M2423" s="3">
        <f>IF(AND(O2423&gt;0,O2423&lt;366),+'PL2'!$N$2+1,IF(AND(O2423&gt;365,O2423&lt;731),+'PL2'!$O$2+1,IF(AND(O2423&gt;730,O2423&lt;1096),+'PL2'!$P$2+1,IF(AND(O2423&gt;1095,O2423&lt;1461),+'PL2'!$Q$2+1,IF(AND(O2423&gt;1460,O2423&lt;1826),+'PL2'!$R$2+1,IF(AND(O2423&gt;1825,O2423&lt;2190),+'PL2'!$S$2+1,0))))))</f>
        <v>0</v>
      </c>
      <c r="N2423" s="70">
        <f t="shared" si="135"/>
        <v>-1</v>
      </c>
      <c r="O2423" s="19" t="str">
        <f>IF(A2423&gt;'PL2'!$C$2+553,IF(A2423='PL2'!$C$2+554,1,O2422+1), "")</f>
        <v/>
      </c>
    </row>
    <row r="2424" spans="1:15" x14ac:dyDescent="0.55000000000000004">
      <c r="A2424">
        <v>2422</v>
      </c>
      <c r="B2424" s="2">
        <v>42244</v>
      </c>
      <c r="C2424">
        <v>11.36999988555908</v>
      </c>
      <c r="D2424">
        <v>401870</v>
      </c>
      <c r="E2424">
        <v>3899.43994140625</v>
      </c>
      <c r="F2424" s="20">
        <f t="shared" si="132"/>
        <v>0.11032580607543127</v>
      </c>
      <c r="G2424">
        <v>230.98199462890619</v>
      </c>
      <c r="H2424">
        <v>25.48329925537109</v>
      </c>
      <c r="I2424" s="19">
        <f t="shared" si="133"/>
        <v>900700.41560164071</v>
      </c>
      <c r="K2424" s="70">
        <f t="shared" si="134"/>
        <v>-1</v>
      </c>
      <c r="L2424" s="3">
        <f>IF(AND(O2424&gt;0,O2424&lt;366),+'PL2'!$N$3+1,IF(AND(O2424&gt;365,O2424&lt;731),+'PL2'!$O$3+1,IF(AND(O2424&gt;730,O2424&lt;1096),+'PL2'!$P$3+1,IF(AND(O2424&gt;1095,O2424&lt;1461),+'PL2'!$Q$3+1,IF(AND(O2424&gt;1460,O2424&lt;3000),+'PL2'!$R$3+1,0)))))</f>
        <v>0</v>
      </c>
      <c r="M2424" s="3">
        <f>IF(AND(O2424&gt;0,O2424&lt;366),+'PL2'!$N$2+1,IF(AND(O2424&gt;365,O2424&lt;731),+'PL2'!$O$2+1,IF(AND(O2424&gt;730,O2424&lt;1096),+'PL2'!$P$2+1,IF(AND(O2424&gt;1095,O2424&lt;1461),+'PL2'!$Q$2+1,IF(AND(O2424&gt;1460,O2424&lt;1826),+'PL2'!$R$2+1,IF(AND(O2424&gt;1825,O2424&lt;2190),+'PL2'!$S$2+1,0))))))</f>
        <v>0</v>
      </c>
      <c r="N2424" s="70">
        <f t="shared" si="135"/>
        <v>-1</v>
      </c>
      <c r="O2424" s="19" t="str">
        <f>IF(A2424&gt;'PL2'!$C$2+553,IF(A2424='PL2'!$C$2+554,1,O2423+1), "")</f>
        <v/>
      </c>
    </row>
    <row r="2425" spans="1:15" x14ac:dyDescent="0.55000000000000004">
      <c r="A2425">
        <v>2423</v>
      </c>
      <c r="B2425" s="2">
        <v>42245</v>
      </c>
      <c r="C2425">
        <v>11.38000011444092</v>
      </c>
      <c r="D2425">
        <v>401870</v>
      </c>
      <c r="E2425">
        <v>4021.360107421875</v>
      </c>
      <c r="F2425" s="20">
        <f t="shared" si="132"/>
        <v>0.11387532904339484</v>
      </c>
      <c r="G2425">
        <v>229.75599670410159</v>
      </c>
      <c r="H2425">
        <v>26.16349983215332</v>
      </c>
      <c r="I2425" s="19">
        <f t="shared" si="133"/>
        <v>923931.59958682593</v>
      </c>
      <c r="K2425" s="70">
        <f t="shared" si="134"/>
        <v>-1</v>
      </c>
      <c r="L2425" s="3">
        <f>IF(AND(O2425&gt;0,O2425&lt;366),+'PL2'!$N$3+1,IF(AND(O2425&gt;365,O2425&lt;731),+'PL2'!$O$3+1,IF(AND(O2425&gt;730,O2425&lt;1096),+'PL2'!$P$3+1,IF(AND(O2425&gt;1095,O2425&lt;1461),+'PL2'!$Q$3+1,IF(AND(O2425&gt;1460,O2425&lt;3000),+'PL2'!$R$3+1,0)))))</f>
        <v>0</v>
      </c>
      <c r="M2425" s="3">
        <f>IF(AND(O2425&gt;0,O2425&lt;366),+'PL2'!$N$2+1,IF(AND(O2425&gt;365,O2425&lt;731),+'PL2'!$O$2+1,IF(AND(O2425&gt;730,O2425&lt;1096),+'PL2'!$P$2+1,IF(AND(O2425&gt;1095,O2425&lt;1461),+'PL2'!$Q$2+1,IF(AND(O2425&gt;1460,O2425&lt;1826),+'PL2'!$R$2+1,IF(AND(O2425&gt;1825,O2425&lt;2190),+'PL2'!$S$2+1,0))))))</f>
        <v>0</v>
      </c>
      <c r="N2425" s="70">
        <f t="shared" si="135"/>
        <v>-1</v>
      </c>
      <c r="O2425" s="19" t="str">
        <f>IF(A2425&gt;'PL2'!$C$2+553,IF(A2425='PL2'!$C$2+554,1,O2424+1), "")</f>
        <v/>
      </c>
    </row>
    <row r="2426" spans="1:15" x14ac:dyDescent="0.55000000000000004">
      <c r="A2426">
        <v>2424</v>
      </c>
      <c r="B2426" s="2">
        <v>42246</v>
      </c>
      <c r="C2426">
        <v>11.39000034332275</v>
      </c>
      <c r="D2426">
        <v>388384</v>
      </c>
      <c r="E2426">
        <v>3769.510009765625</v>
      </c>
      <c r="F2426" s="20">
        <f t="shared" si="132"/>
        <v>0.11054708820494411</v>
      </c>
      <c r="G2426">
        <v>228.60899353027341</v>
      </c>
      <c r="H2426">
        <v>25.272100448608398</v>
      </c>
      <c r="I2426" s="19">
        <f t="shared" si="133"/>
        <v>861743.88943481061</v>
      </c>
      <c r="K2426" s="70">
        <f t="shared" si="134"/>
        <v>-1</v>
      </c>
      <c r="L2426" s="3">
        <f>IF(AND(O2426&gt;0,O2426&lt;366),+'PL2'!$N$3+1,IF(AND(O2426&gt;365,O2426&lt;731),+'PL2'!$O$3+1,IF(AND(O2426&gt;730,O2426&lt;1096),+'PL2'!$P$3+1,IF(AND(O2426&gt;1095,O2426&lt;1461),+'PL2'!$Q$3+1,IF(AND(O2426&gt;1460,O2426&lt;3000),+'PL2'!$R$3+1,0)))))</f>
        <v>0</v>
      </c>
      <c r="M2426" s="3">
        <f>IF(AND(O2426&gt;0,O2426&lt;366),+'PL2'!$N$2+1,IF(AND(O2426&gt;365,O2426&lt;731),+'PL2'!$O$2+1,IF(AND(O2426&gt;730,O2426&lt;1096),+'PL2'!$P$2+1,IF(AND(O2426&gt;1095,O2426&lt;1461),+'PL2'!$Q$2+1,IF(AND(O2426&gt;1460,O2426&lt;1826),+'PL2'!$R$2+1,IF(AND(O2426&gt;1825,O2426&lt;2190),+'PL2'!$S$2+1,0))))))</f>
        <v>0</v>
      </c>
      <c r="N2426" s="70">
        <f t="shared" si="135"/>
        <v>-1</v>
      </c>
      <c r="O2426" s="19" t="str">
        <f>IF(A2426&gt;'PL2'!$C$2+553,IF(A2426='PL2'!$C$2+554,1,O2425+1), "")</f>
        <v/>
      </c>
    </row>
    <row r="2427" spans="1:15" x14ac:dyDescent="0.55000000000000004">
      <c r="A2427">
        <v>2425</v>
      </c>
      <c r="B2427" s="2">
        <v>42247</v>
      </c>
      <c r="C2427">
        <v>11.39999961853027</v>
      </c>
      <c r="D2427">
        <v>388384</v>
      </c>
      <c r="E2427">
        <v>3952.570068359375</v>
      </c>
      <c r="F2427" s="20">
        <f t="shared" si="132"/>
        <v>0.11601738813007498</v>
      </c>
      <c r="G2427">
        <v>230.0169982910156</v>
      </c>
      <c r="H2427">
        <v>26.686000823974609</v>
      </c>
      <c r="I2427" s="19">
        <f t="shared" si="133"/>
        <v>909158.30265893776</v>
      </c>
      <c r="K2427" s="70">
        <f t="shared" si="134"/>
        <v>-1</v>
      </c>
      <c r="L2427" s="3">
        <f>IF(AND(O2427&gt;0,O2427&lt;366),+'PL2'!$N$3+1,IF(AND(O2427&gt;365,O2427&lt;731),+'PL2'!$O$3+1,IF(AND(O2427&gt;730,O2427&lt;1096),+'PL2'!$P$3+1,IF(AND(O2427&gt;1095,O2427&lt;1461),+'PL2'!$Q$3+1,IF(AND(O2427&gt;1460,O2427&lt;3000),+'PL2'!$R$3+1,0)))))</f>
        <v>0</v>
      </c>
      <c r="M2427" s="3">
        <f>IF(AND(O2427&gt;0,O2427&lt;366),+'PL2'!$N$2+1,IF(AND(O2427&gt;365,O2427&lt;731),+'PL2'!$O$2+1,IF(AND(O2427&gt;730,O2427&lt;1096),+'PL2'!$P$2+1,IF(AND(O2427&gt;1095,O2427&lt;1461),+'PL2'!$Q$2+1,IF(AND(O2427&gt;1460,O2427&lt;1826),+'PL2'!$R$2+1,IF(AND(O2427&gt;1825,O2427&lt;2190),+'PL2'!$S$2+1,0))))))</f>
        <v>0</v>
      </c>
      <c r="N2427" s="70">
        <f t="shared" si="135"/>
        <v>-1</v>
      </c>
      <c r="O2427" s="19" t="str">
        <f>IF(A2427&gt;'PL2'!$C$2+553,IF(A2427='PL2'!$C$2+554,1,O2426+1), "")</f>
        <v/>
      </c>
    </row>
    <row r="2428" spans="1:15" x14ac:dyDescent="0.55000000000000004">
      <c r="A2428">
        <v>2426</v>
      </c>
      <c r="B2428" s="2">
        <v>42248</v>
      </c>
      <c r="C2428">
        <v>11.409999847412109</v>
      </c>
      <c r="D2428">
        <v>409961</v>
      </c>
      <c r="E2428">
        <v>3875.27001953125</v>
      </c>
      <c r="F2428" s="20">
        <f t="shared" si="132"/>
        <v>0.10785618712885442</v>
      </c>
      <c r="G2428">
        <v>227.34700012207031</v>
      </c>
      <c r="H2428">
        <v>24.52079963684082</v>
      </c>
      <c r="I2428" s="19">
        <f t="shared" si="133"/>
        <v>881031.01360342652</v>
      </c>
      <c r="K2428" s="70">
        <f t="shared" si="134"/>
        <v>-1</v>
      </c>
      <c r="L2428" s="3">
        <f>IF(AND(O2428&gt;0,O2428&lt;366),+'PL2'!$N$3+1,IF(AND(O2428&gt;365,O2428&lt;731),+'PL2'!$O$3+1,IF(AND(O2428&gt;730,O2428&lt;1096),+'PL2'!$P$3+1,IF(AND(O2428&gt;1095,O2428&lt;1461),+'PL2'!$Q$3+1,IF(AND(O2428&gt;1460,O2428&lt;3000),+'PL2'!$R$3+1,0)))))</f>
        <v>0</v>
      </c>
      <c r="M2428" s="3">
        <f>IF(AND(O2428&gt;0,O2428&lt;366),+'PL2'!$N$2+1,IF(AND(O2428&gt;365,O2428&lt;731),+'PL2'!$O$2+1,IF(AND(O2428&gt;730,O2428&lt;1096),+'PL2'!$P$2+1,IF(AND(O2428&gt;1095,O2428&lt;1461),+'PL2'!$Q$2+1,IF(AND(O2428&gt;1460,O2428&lt;1826),+'PL2'!$R$2+1,IF(AND(O2428&gt;1825,O2428&lt;2190),+'PL2'!$S$2+1,0))))))</f>
        <v>0</v>
      </c>
      <c r="N2428" s="70">
        <f t="shared" si="135"/>
        <v>-1</v>
      </c>
      <c r="O2428" s="19" t="str">
        <f>IF(A2428&gt;'PL2'!$C$2+553,IF(A2428='PL2'!$C$2+554,1,O2427+1), "")</f>
        <v/>
      </c>
    </row>
    <row r="2429" spans="1:15" x14ac:dyDescent="0.55000000000000004">
      <c r="A2429">
        <v>2427</v>
      </c>
      <c r="B2429" s="2">
        <v>42249</v>
      </c>
      <c r="C2429">
        <v>11.420000076293951</v>
      </c>
      <c r="D2429">
        <v>409961</v>
      </c>
      <c r="E2429">
        <v>4053.889892578125</v>
      </c>
      <c r="F2429" s="20">
        <f t="shared" si="132"/>
        <v>0.11292640734735612</v>
      </c>
      <c r="G2429">
        <v>228.85499572753909</v>
      </c>
      <c r="H2429">
        <v>25.84379959106445</v>
      </c>
      <c r="I2429" s="19">
        <f t="shared" si="133"/>
        <v>927752.9540458807</v>
      </c>
      <c r="K2429" s="70">
        <f t="shared" si="134"/>
        <v>-1</v>
      </c>
      <c r="L2429" s="3">
        <f>IF(AND(O2429&gt;0,O2429&lt;366),+'PL2'!$N$3+1,IF(AND(O2429&gt;365,O2429&lt;731),+'PL2'!$O$3+1,IF(AND(O2429&gt;730,O2429&lt;1096),+'PL2'!$P$3+1,IF(AND(O2429&gt;1095,O2429&lt;1461),+'PL2'!$Q$3+1,IF(AND(O2429&gt;1460,O2429&lt;3000),+'PL2'!$R$3+1,0)))))</f>
        <v>0</v>
      </c>
      <c r="M2429" s="3">
        <f>IF(AND(O2429&gt;0,O2429&lt;366),+'PL2'!$N$2+1,IF(AND(O2429&gt;365,O2429&lt;731),+'PL2'!$O$2+1,IF(AND(O2429&gt;730,O2429&lt;1096),+'PL2'!$P$2+1,IF(AND(O2429&gt;1095,O2429&lt;1461),+'PL2'!$Q$2+1,IF(AND(O2429&gt;1460,O2429&lt;1826),+'PL2'!$R$2+1,IF(AND(O2429&gt;1825,O2429&lt;2190),+'PL2'!$S$2+1,0))))))</f>
        <v>0</v>
      </c>
      <c r="N2429" s="70">
        <f t="shared" si="135"/>
        <v>-1</v>
      </c>
      <c r="O2429" s="19" t="str">
        <f>IF(A2429&gt;'PL2'!$C$2+553,IF(A2429='PL2'!$C$2+554,1,O2428+1), "")</f>
        <v/>
      </c>
    </row>
    <row r="2430" spans="1:15" x14ac:dyDescent="0.55000000000000004">
      <c r="A2430">
        <v>2428</v>
      </c>
      <c r="B2430" s="2">
        <v>42250</v>
      </c>
      <c r="C2430">
        <v>11.430000305175779</v>
      </c>
      <c r="D2430">
        <v>407264</v>
      </c>
      <c r="E2430">
        <v>3677.969970703125</v>
      </c>
      <c r="F2430" s="20">
        <f t="shared" si="132"/>
        <v>0.10322345674443131</v>
      </c>
      <c r="G2430">
        <v>226.76499938964841</v>
      </c>
      <c r="H2430">
        <v>23.407499313354489</v>
      </c>
      <c r="I2430" s="19">
        <f t="shared" si="133"/>
        <v>834034.85816163931</v>
      </c>
      <c r="K2430" s="70">
        <f t="shared" si="134"/>
        <v>-1</v>
      </c>
      <c r="L2430" s="3">
        <f>IF(AND(O2430&gt;0,O2430&lt;366),+'PL2'!$N$3+1,IF(AND(O2430&gt;365,O2430&lt;731),+'PL2'!$O$3+1,IF(AND(O2430&gt;730,O2430&lt;1096),+'PL2'!$P$3+1,IF(AND(O2430&gt;1095,O2430&lt;1461),+'PL2'!$Q$3+1,IF(AND(O2430&gt;1460,O2430&lt;3000),+'PL2'!$R$3+1,0)))))</f>
        <v>0</v>
      </c>
      <c r="M2430" s="3">
        <f>IF(AND(O2430&gt;0,O2430&lt;366),+'PL2'!$N$2+1,IF(AND(O2430&gt;365,O2430&lt;731),+'PL2'!$O$2+1,IF(AND(O2430&gt;730,O2430&lt;1096),+'PL2'!$P$2+1,IF(AND(O2430&gt;1095,O2430&lt;1461),+'PL2'!$Q$2+1,IF(AND(O2430&gt;1460,O2430&lt;1826),+'PL2'!$R$2+1,IF(AND(O2430&gt;1825,O2430&lt;2190),+'PL2'!$S$2+1,0))))))</f>
        <v>0</v>
      </c>
      <c r="N2430" s="70">
        <f t="shared" si="135"/>
        <v>-1</v>
      </c>
      <c r="O2430" s="19" t="str">
        <f>IF(A2430&gt;'PL2'!$C$2+553,IF(A2430='PL2'!$C$2+554,1,O2429+1), "")</f>
        <v/>
      </c>
    </row>
    <row r="2431" spans="1:15" x14ac:dyDescent="0.55000000000000004">
      <c r="A2431">
        <v>2429</v>
      </c>
      <c r="B2431" s="2">
        <v>42251</v>
      </c>
      <c r="C2431">
        <v>11.439999580383301</v>
      </c>
      <c r="D2431">
        <v>407264</v>
      </c>
      <c r="E2431">
        <v>3925.080078125</v>
      </c>
      <c r="F2431" s="20">
        <f t="shared" si="132"/>
        <v>0.11025505433016632</v>
      </c>
      <c r="G2431">
        <v>230.08500671386719</v>
      </c>
      <c r="H2431">
        <v>25.368000030517582</v>
      </c>
      <c r="I2431" s="19">
        <f t="shared" si="133"/>
        <v>903102.07612785697</v>
      </c>
      <c r="K2431" s="70">
        <f t="shared" si="134"/>
        <v>-1</v>
      </c>
      <c r="L2431" s="3">
        <f>IF(AND(O2431&gt;0,O2431&lt;366),+'PL2'!$N$3+1,IF(AND(O2431&gt;365,O2431&lt;731),+'PL2'!$O$3+1,IF(AND(O2431&gt;730,O2431&lt;1096),+'PL2'!$P$3+1,IF(AND(O2431&gt;1095,O2431&lt;1461),+'PL2'!$Q$3+1,IF(AND(O2431&gt;1460,O2431&lt;3000),+'PL2'!$R$3+1,0)))))</f>
        <v>0</v>
      </c>
      <c r="M2431" s="3">
        <f>IF(AND(O2431&gt;0,O2431&lt;366),+'PL2'!$N$2+1,IF(AND(O2431&gt;365,O2431&lt;731),+'PL2'!$O$2+1,IF(AND(O2431&gt;730,O2431&lt;1096),+'PL2'!$P$2+1,IF(AND(O2431&gt;1095,O2431&lt;1461),+'PL2'!$Q$2+1,IF(AND(O2431&gt;1460,O2431&lt;1826),+'PL2'!$R$2+1,IF(AND(O2431&gt;1825,O2431&lt;2190),+'PL2'!$S$2+1,0))))))</f>
        <v>0</v>
      </c>
      <c r="N2431" s="70">
        <f t="shared" si="135"/>
        <v>-1</v>
      </c>
      <c r="O2431" s="19" t="str">
        <f>IF(A2431&gt;'PL2'!$C$2+553,IF(A2431='PL2'!$C$2+554,1,O2430+1), "")</f>
        <v/>
      </c>
    </row>
    <row r="2432" spans="1:15" x14ac:dyDescent="0.55000000000000004">
      <c r="A2432">
        <v>2430</v>
      </c>
      <c r="B2432" s="2">
        <v>42252</v>
      </c>
      <c r="C2432">
        <v>11.44999980926514</v>
      </c>
      <c r="D2432">
        <v>427538</v>
      </c>
      <c r="E2432">
        <v>3702.85009765625</v>
      </c>
      <c r="F2432" s="20">
        <f t="shared" si="132"/>
        <v>9.9166934662887202E-2</v>
      </c>
      <c r="G2432">
        <v>234.677001953125</v>
      </c>
      <c r="H2432">
        <v>23.272199630737301</v>
      </c>
      <c r="I2432" s="19">
        <f t="shared" si="133"/>
        <v>868973.75959980488</v>
      </c>
      <c r="K2432" s="70">
        <f t="shared" si="134"/>
        <v>-1</v>
      </c>
      <c r="L2432" s="3">
        <f>IF(AND(O2432&gt;0,O2432&lt;366),+'PL2'!$N$3+1,IF(AND(O2432&gt;365,O2432&lt;731),+'PL2'!$O$3+1,IF(AND(O2432&gt;730,O2432&lt;1096),+'PL2'!$P$3+1,IF(AND(O2432&gt;1095,O2432&lt;1461),+'PL2'!$Q$3+1,IF(AND(O2432&gt;1460,O2432&lt;3000),+'PL2'!$R$3+1,0)))))</f>
        <v>0</v>
      </c>
      <c r="M2432" s="3">
        <f>IF(AND(O2432&gt;0,O2432&lt;366),+'PL2'!$N$2+1,IF(AND(O2432&gt;365,O2432&lt;731),+'PL2'!$O$2+1,IF(AND(O2432&gt;730,O2432&lt;1096),+'PL2'!$P$2+1,IF(AND(O2432&gt;1095,O2432&lt;1461),+'PL2'!$Q$2+1,IF(AND(O2432&gt;1460,O2432&lt;1826),+'PL2'!$R$2+1,IF(AND(O2432&gt;1825,O2432&lt;2190),+'PL2'!$S$2+1,0))))))</f>
        <v>0</v>
      </c>
      <c r="N2432" s="70">
        <f t="shared" si="135"/>
        <v>-1</v>
      </c>
      <c r="O2432" s="19" t="str">
        <f>IF(A2432&gt;'PL2'!$C$2+553,IF(A2432='PL2'!$C$2+554,1,O2431+1), "")</f>
        <v/>
      </c>
    </row>
    <row r="2433" spans="1:15" x14ac:dyDescent="0.55000000000000004">
      <c r="A2433">
        <v>2431</v>
      </c>
      <c r="B2433" s="2">
        <v>42253</v>
      </c>
      <c r="C2433">
        <v>11.460000038146971</v>
      </c>
      <c r="D2433">
        <v>427538</v>
      </c>
      <c r="E2433">
        <v>3621.8701171875</v>
      </c>
      <c r="F2433" s="20">
        <f t="shared" si="132"/>
        <v>9.7082906504526195E-2</v>
      </c>
      <c r="G2433">
        <v>239.43800354003909</v>
      </c>
      <c r="H2433">
        <v>23.24530029296875</v>
      </c>
      <c r="I2433" s="19">
        <f t="shared" si="133"/>
        <v>867213.34994070244</v>
      </c>
      <c r="K2433" s="70">
        <f t="shared" si="134"/>
        <v>-1</v>
      </c>
      <c r="L2433" s="3">
        <f>IF(AND(O2433&gt;0,O2433&lt;366),+'PL2'!$N$3+1,IF(AND(O2433&gt;365,O2433&lt;731),+'PL2'!$O$3+1,IF(AND(O2433&gt;730,O2433&lt;1096),+'PL2'!$P$3+1,IF(AND(O2433&gt;1095,O2433&lt;1461),+'PL2'!$Q$3+1,IF(AND(O2433&gt;1460,O2433&lt;3000),+'PL2'!$R$3+1,0)))))</f>
        <v>0</v>
      </c>
      <c r="M2433" s="3">
        <f>IF(AND(O2433&gt;0,O2433&lt;366),+'PL2'!$N$2+1,IF(AND(O2433&gt;365,O2433&lt;731),+'PL2'!$O$2+1,IF(AND(O2433&gt;730,O2433&lt;1096),+'PL2'!$P$2+1,IF(AND(O2433&gt;1095,O2433&lt;1461),+'PL2'!$Q$2+1,IF(AND(O2433&gt;1460,O2433&lt;1826),+'PL2'!$R$2+1,IF(AND(O2433&gt;1825,O2433&lt;2190),+'PL2'!$S$2+1,0))))))</f>
        <v>0</v>
      </c>
      <c r="N2433" s="70">
        <f t="shared" si="135"/>
        <v>-1</v>
      </c>
      <c r="O2433" s="19" t="str">
        <f>IF(A2433&gt;'PL2'!$C$2+553,IF(A2433='PL2'!$C$2+554,1,O2432+1), "")</f>
        <v/>
      </c>
    </row>
    <row r="2434" spans="1:15" x14ac:dyDescent="0.55000000000000004">
      <c r="A2434">
        <v>2432</v>
      </c>
      <c r="B2434" s="2">
        <v>42254</v>
      </c>
      <c r="C2434">
        <v>11.47000026702881</v>
      </c>
      <c r="D2434">
        <v>385068</v>
      </c>
      <c r="E2434">
        <v>3829.699951171875</v>
      </c>
      <c r="F2434" s="20">
        <f t="shared" ref="F2434:F2497" si="136">+(C2434/D2434)*E2434</f>
        <v>0.1140750710590899</v>
      </c>
      <c r="G2434">
        <v>240.02000427246091</v>
      </c>
      <c r="H2434">
        <v>27.380300521850589</v>
      </c>
      <c r="I2434" s="19">
        <f t="shared" ref="I2434:I2497" si="137">+E2434*G2434</f>
        <v>919204.59864251676</v>
      </c>
      <c r="K2434" s="70">
        <f t="shared" si="134"/>
        <v>-1</v>
      </c>
      <c r="L2434" s="3">
        <f>IF(AND(O2434&gt;0,O2434&lt;366),+'PL2'!$N$3+1,IF(AND(O2434&gt;365,O2434&lt;731),+'PL2'!$O$3+1,IF(AND(O2434&gt;730,O2434&lt;1096),+'PL2'!$P$3+1,IF(AND(O2434&gt;1095,O2434&lt;1461),+'PL2'!$Q$3+1,IF(AND(O2434&gt;1460,O2434&lt;3000),+'PL2'!$R$3+1,0)))))</f>
        <v>0</v>
      </c>
      <c r="M2434" s="3">
        <f>IF(AND(O2434&gt;0,O2434&lt;366),+'PL2'!$N$2+1,IF(AND(O2434&gt;365,O2434&lt;731),+'PL2'!$O$2+1,IF(AND(O2434&gt;730,O2434&lt;1096),+'PL2'!$P$2+1,IF(AND(O2434&gt;1095,O2434&lt;1461),+'PL2'!$Q$2+1,IF(AND(O2434&gt;1460,O2434&lt;1826),+'PL2'!$R$2+1,IF(AND(O2434&gt;1825,O2434&lt;2190),+'PL2'!$S$2+1,0))))))</f>
        <v>0</v>
      </c>
      <c r="N2434" s="70">
        <f t="shared" si="135"/>
        <v>-1</v>
      </c>
      <c r="O2434" s="19" t="str">
        <f>IF(A2434&gt;'PL2'!$C$2+553,IF(A2434='PL2'!$C$2+554,1,O2433+1), "")</f>
        <v/>
      </c>
    </row>
    <row r="2435" spans="1:15" x14ac:dyDescent="0.55000000000000004">
      <c r="A2435">
        <v>2433</v>
      </c>
      <c r="B2435" s="2">
        <v>42255</v>
      </c>
      <c r="C2435">
        <v>11.47999954223633</v>
      </c>
      <c r="D2435">
        <v>385068</v>
      </c>
      <c r="E2435">
        <v>3425.6201171875</v>
      </c>
      <c r="F2435" s="20">
        <f t="shared" si="136"/>
        <v>0.10212772127828867</v>
      </c>
      <c r="G2435">
        <v>243.5469970703125</v>
      </c>
      <c r="H2435">
        <v>24.87290000915527</v>
      </c>
      <c r="I2435" s="19">
        <f t="shared" si="137"/>
        <v>834299.49264466763</v>
      </c>
      <c r="K2435" s="70">
        <f t="shared" si="134"/>
        <v>-1</v>
      </c>
      <c r="L2435" s="3">
        <f>IF(AND(O2435&gt;0,O2435&lt;366),+'PL2'!$N$3+1,IF(AND(O2435&gt;365,O2435&lt;731),+'PL2'!$O$3+1,IF(AND(O2435&gt;730,O2435&lt;1096),+'PL2'!$P$3+1,IF(AND(O2435&gt;1095,O2435&lt;1461),+'PL2'!$Q$3+1,IF(AND(O2435&gt;1460,O2435&lt;3000),+'PL2'!$R$3+1,0)))))</f>
        <v>0</v>
      </c>
      <c r="M2435" s="3">
        <f>IF(AND(O2435&gt;0,O2435&lt;366),+'PL2'!$N$2+1,IF(AND(O2435&gt;365,O2435&lt;731),+'PL2'!$O$2+1,IF(AND(O2435&gt;730,O2435&lt;1096),+'PL2'!$P$2+1,IF(AND(O2435&gt;1095,O2435&lt;1461),+'PL2'!$Q$2+1,IF(AND(O2435&gt;1460,O2435&lt;1826),+'PL2'!$R$2+1,IF(AND(O2435&gt;1825,O2435&lt;2190),+'PL2'!$S$2+1,0))))))</f>
        <v>0</v>
      </c>
      <c r="N2435" s="70">
        <f t="shared" si="135"/>
        <v>-1</v>
      </c>
      <c r="O2435" s="19" t="str">
        <f>IF(A2435&gt;'PL2'!$C$2+553,IF(A2435='PL2'!$C$2+554,1,O2434+1), "")</f>
        <v/>
      </c>
    </row>
    <row r="2436" spans="1:15" x14ac:dyDescent="0.55000000000000004">
      <c r="A2436">
        <v>2434</v>
      </c>
      <c r="B2436" s="2">
        <v>42256</v>
      </c>
      <c r="C2436">
        <v>11.489999771118161</v>
      </c>
      <c r="D2436">
        <v>399225</v>
      </c>
      <c r="E2436">
        <v>3752.169921875</v>
      </c>
      <c r="F2436" s="20">
        <f t="shared" si="136"/>
        <v>0.10799031008463948</v>
      </c>
      <c r="G2436">
        <v>238.29200744628909</v>
      </c>
      <c r="H2436">
        <v>25.733200073242191</v>
      </c>
      <c r="I2436" s="19">
        <f t="shared" si="137"/>
        <v>894112.10296317947</v>
      </c>
      <c r="K2436" s="70">
        <f t="shared" si="134"/>
        <v>-1</v>
      </c>
      <c r="L2436" s="3">
        <f>IF(AND(O2436&gt;0,O2436&lt;366),+'PL2'!$N$3+1,IF(AND(O2436&gt;365,O2436&lt;731),+'PL2'!$O$3+1,IF(AND(O2436&gt;730,O2436&lt;1096),+'PL2'!$P$3+1,IF(AND(O2436&gt;1095,O2436&lt;1461),+'PL2'!$Q$3+1,IF(AND(O2436&gt;1460,O2436&lt;3000),+'PL2'!$R$3+1,0)))))</f>
        <v>0</v>
      </c>
      <c r="M2436" s="3">
        <f>IF(AND(O2436&gt;0,O2436&lt;366),+'PL2'!$N$2+1,IF(AND(O2436&gt;365,O2436&lt;731),+'PL2'!$O$2+1,IF(AND(O2436&gt;730,O2436&lt;1096),+'PL2'!$P$2+1,IF(AND(O2436&gt;1095,O2436&lt;1461),+'PL2'!$Q$2+1,IF(AND(O2436&gt;1460,O2436&lt;1826),+'PL2'!$R$2+1,IF(AND(O2436&gt;1825,O2436&lt;2190),+'PL2'!$S$2+1,0))))))</f>
        <v>0</v>
      </c>
      <c r="N2436" s="70">
        <f t="shared" si="135"/>
        <v>-1</v>
      </c>
      <c r="O2436" s="19" t="str">
        <f>IF(A2436&gt;'PL2'!$C$2+553,IF(A2436='PL2'!$C$2+554,1,O2435+1), "")</f>
        <v/>
      </c>
    </row>
    <row r="2437" spans="1:15" x14ac:dyDescent="0.55000000000000004">
      <c r="A2437">
        <v>2435</v>
      </c>
      <c r="B2437" s="2">
        <v>42257</v>
      </c>
      <c r="C2437">
        <v>11.5</v>
      </c>
      <c r="D2437">
        <v>399225</v>
      </c>
      <c r="E2437">
        <v>4302.7900390625</v>
      </c>
      <c r="F2437" s="20">
        <f t="shared" si="136"/>
        <v>0.12394535775369465</v>
      </c>
      <c r="G2437">
        <v>238.5899963378906</v>
      </c>
      <c r="H2437">
        <v>29.572099685668949</v>
      </c>
      <c r="I2437" s="19">
        <f t="shared" si="137"/>
        <v>1026602.659662634</v>
      </c>
      <c r="K2437" s="70">
        <f t="shared" si="134"/>
        <v>-1</v>
      </c>
      <c r="L2437" s="3">
        <f>IF(AND(O2437&gt;0,O2437&lt;366),+'PL2'!$N$3+1,IF(AND(O2437&gt;365,O2437&lt;731),+'PL2'!$O$3+1,IF(AND(O2437&gt;730,O2437&lt;1096),+'PL2'!$P$3+1,IF(AND(O2437&gt;1095,O2437&lt;1461),+'PL2'!$Q$3+1,IF(AND(O2437&gt;1460,O2437&lt;3000),+'PL2'!$R$3+1,0)))))</f>
        <v>0</v>
      </c>
      <c r="M2437" s="3">
        <f>IF(AND(O2437&gt;0,O2437&lt;366),+'PL2'!$N$2+1,IF(AND(O2437&gt;365,O2437&lt;731),+'PL2'!$O$2+1,IF(AND(O2437&gt;730,O2437&lt;1096),+'PL2'!$P$2+1,IF(AND(O2437&gt;1095,O2437&lt;1461),+'PL2'!$Q$2+1,IF(AND(O2437&gt;1460,O2437&lt;1826),+'PL2'!$R$2+1,IF(AND(O2437&gt;1825,O2437&lt;2190),+'PL2'!$S$2+1,0))))))</f>
        <v>0</v>
      </c>
      <c r="N2437" s="70">
        <f t="shared" si="135"/>
        <v>-1</v>
      </c>
      <c r="O2437" s="19" t="str">
        <f>IF(A2437&gt;'PL2'!$C$2+553,IF(A2437='PL2'!$C$2+554,1,O2436+1), "")</f>
        <v/>
      </c>
    </row>
    <row r="2438" spans="1:15" x14ac:dyDescent="0.55000000000000004">
      <c r="A2438">
        <v>2436</v>
      </c>
      <c r="B2438" s="2">
        <v>42258</v>
      </c>
      <c r="C2438">
        <v>11.510000228881839</v>
      </c>
      <c r="D2438">
        <v>489829</v>
      </c>
      <c r="E2438">
        <v>3988.080078125</v>
      </c>
      <c r="F2438" s="20">
        <f t="shared" si="136"/>
        <v>9.3711892542127667E-2</v>
      </c>
      <c r="G2438">
        <v>240.08399963378909</v>
      </c>
      <c r="H2438">
        <v>22.498699188232418</v>
      </c>
      <c r="I2438" s="19">
        <f t="shared" si="137"/>
        <v>957474.21601608407</v>
      </c>
      <c r="K2438" s="70">
        <f t="shared" si="134"/>
        <v>-1</v>
      </c>
      <c r="L2438" s="3">
        <f>IF(AND(O2438&gt;0,O2438&lt;366),+'PL2'!$N$3+1,IF(AND(O2438&gt;365,O2438&lt;731),+'PL2'!$O$3+1,IF(AND(O2438&gt;730,O2438&lt;1096),+'PL2'!$P$3+1,IF(AND(O2438&gt;1095,O2438&lt;1461),+'PL2'!$Q$3+1,IF(AND(O2438&gt;1460,O2438&lt;3000),+'PL2'!$R$3+1,0)))))</f>
        <v>0</v>
      </c>
      <c r="M2438" s="3">
        <f>IF(AND(O2438&gt;0,O2438&lt;366),+'PL2'!$N$2+1,IF(AND(O2438&gt;365,O2438&lt;731),+'PL2'!$O$2+1,IF(AND(O2438&gt;730,O2438&lt;1096),+'PL2'!$P$2+1,IF(AND(O2438&gt;1095,O2438&lt;1461),+'PL2'!$Q$2+1,IF(AND(O2438&gt;1460,O2438&lt;1826),+'PL2'!$R$2+1,IF(AND(O2438&gt;1825,O2438&lt;2190),+'PL2'!$S$2+1,0))))))</f>
        <v>0</v>
      </c>
      <c r="N2438" s="70">
        <f t="shared" si="135"/>
        <v>-1</v>
      </c>
      <c r="O2438" s="19" t="str">
        <f>IF(A2438&gt;'PL2'!$C$2+553,IF(A2438='PL2'!$C$2+554,1,O2437+1), "")</f>
        <v/>
      </c>
    </row>
    <row r="2439" spans="1:15" x14ac:dyDescent="0.55000000000000004">
      <c r="A2439">
        <v>2437</v>
      </c>
      <c r="B2439" s="2">
        <v>42259</v>
      </c>
      <c r="C2439">
        <v>11.52000045776367</v>
      </c>
      <c r="D2439">
        <v>489829</v>
      </c>
      <c r="E2439">
        <v>3404.080078125</v>
      </c>
      <c r="F2439" s="20">
        <f t="shared" si="136"/>
        <v>8.0058559330427936E-2</v>
      </c>
      <c r="G2439">
        <v>234.8179931640625</v>
      </c>
      <c r="H2439">
        <v>18.799200057983398</v>
      </c>
      <c r="I2439" s="19">
        <f t="shared" si="137"/>
        <v>799339.25251507759</v>
      </c>
      <c r="K2439" s="70">
        <f t="shared" si="134"/>
        <v>-1</v>
      </c>
      <c r="L2439" s="3">
        <f>IF(AND(O2439&gt;0,O2439&lt;366),+'PL2'!$N$3+1,IF(AND(O2439&gt;365,O2439&lt;731),+'PL2'!$O$3+1,IF(AND(O2439&gt;730,O2439&lt;1096),+'PL2'!$P$3+1,IF(AND(O2439&gt;1095,O2439&lt;1461),+'PL2'!$Q$3+1,IF(AND(O2439&gt;1460,O2439&lt;3000),+'PL2'!$R$3+1,0)))))</f>
        <v>0</v>
      </c>
      <c r="M2439" s="3">
        <f>IF(AND(O2439&gt;0,O2439&lt;366),+'PL2'!$N$2+1,IF(AND(O2439&gt;365,O2439&lt;731),+'PL2'!$O$2+1,IF(AND(O2439&gt;730,O2439&lt;1096),+'PL2'!$P$2+1,IF(AND(O2439&gt;1095,O2439&lt;1461),+'PL2'!$Q$2+1,IF(AND(O2439&gt;1460,O2439&lt;1826),+'PL2'!$R$2+1,IF(AND(O2439&gt;1825,O2439&lt;2190),+'PL2'!$S$2+1,0))))))</f>
        <v>0</v>
      </c>
      <c r="N2439" s="70">
        <f t="shared" si="135"/>
        <v>-1</v>
      </c>
      <c r="O2439" s="19" t="str">
        <f>IF(A2439&gt;'PL2'!$C$2+553,IF(A2439='PL2'!$C$2+554,1,O2438+1), "")</f>
        <v/>
      </c>
    </row>
    <row r="2440" spans="1:15" x14ac:dyDescent="0.55000000000000004">
      <c r="A2440">
        <v>2438</v>
      </c>
      <c r="B2440" s="2">
        <v>42260</v>
      </c>
      <c r="C2440">
        <v>11.52999973297119</v>
      </c>
      <c r="D2440">
        <v>396393</v>
      </c>
      <c r="E2440">
        <v>3800.3701171875</v>
      </c>
      <c r="F2440" s="20">
        <f t="shared" si="136"/>
        <v>0.11054248293073683</v>
      </c>
      <c r="G2440">
        <v>230.3280029296875</v>
      </c>
      <c r="H2440">
        <v>25.461000442504879</v>
      </c>
      <c r="I2440" s="19">
        <f t="shared" si="137"/>
        <v>875331.65948545933</v>
      </c>
      <c r="K2440" s="70">
        <f t="shared" si="134"/>
        <v>-1</v>
      </c>
      <c r="L2440" s="3">
        <f>IF(AND(O2440&gt;0,O2440&lt;366),+'PL2'!$N$3+1,IF(AND(O2440&gt;365,O2440&lt;731),+'PL2'!$O$3+1,IF(AND(O2440&gt;730,O2440&lt;1096),+'PL2'!$P$3+1,IF(AND(O2440&gt;1095,O2440&lt;1461),+'PL2'!$Q$3+1,IF(AND(O2440&gt;1460,O2440&lt;3000),+'PL2'!$R$3+1,0)))))</f>
        <v>0</v>
      </c>
      <c r="M2440" s="3">
        <f>IF(AND(O2440&gt;0,O2440&lt;366),+'PL2'!$N$2+1,IF(AND(O2440&gt;365,O2440&lt;731),+'PL2'!$O$2+1,IF(AND(O2440&gt;730,O2440&lt;1096),+'PL2'!$P$2+1,IF(AND(O2440&gt;1095,O2440&lt;1461),+'PL2'!$Q$2+1,IF(AND(O2440&gt;1460,O2440&lt;1826),+'PL2'!$R$2+1,IF(AND(O2440&gt;1825,O2440&lt;2190),+'PL2'!$S$2+1,0))))))</f>
        <v>0</v>
      </c>
      <c r="N2440" s="70">
        <f t="shared" si="135"/>
        <v>-1</v>
      </c>
      <c r="O2440" s="19" t="str">
        <f>IF(A2440&gt;'PL2'!$C$2+553,IF(A2440='PL2'!$C$2+554,1,O2439+1), "")</f>
        <v/>
      </c>
    </row>
    <row r="2441" spans="1:15" x14ac:dyDescent="0.55000000000000004">
      <c r="A2441">
        <v>2439</v>
      </c>
      <c r="B2441" s="2">
        <v>42261</v>
      </c>
      <c r="C2441">
        <v>11.539999961853029</v>
      </c>
      <c r="D2441">
        <v>396393</v>
      </c>
      <c r="E2441">
        <v>3831.219970703125</v>
      </c>
      <c r="F2441" s="20">
        <f t="shared" si="136"/>
        <v>0.11153647596139343</v>
      </c>
      <c r="G2441">
        <v>230.2409973144531</v>
      </c>
      <c r="H2441">
        <v>25.680299758911129</v>
      </c>
      <c r="I2441" s="19">
        <f t="shared" si="137"/>
        <v>882103.90698573727</v>
      </c>
      <c r="K2441" s="70">
        <f t="shared" si="134"/>
        <v>-1</v>
      </c>
      <c r="L2441" s="3">
        <f>IF(AND(O2441&gt;0,O2441&lt;366),+'PL2'!$N$3+1,IF(AND(O2441&gt;365,O2441&lt;731),+'PL2'!$O$3+1,IF(AND(O2441&gt;730,O2441&lt;1096),+'PL2'!$P$3+1,IF(AND(O2441&gt;1095,O2441&lt;1461),+'PL2'!$Q$3+1,IF(AND(O2441&gt;1460,O2441&lt;3000),+'PL2'!$R$3+1,0)))))</f>
        <v>0</v>
      </c>
      <c r="M2441" s="3">
        <f>IF(AND(O2441&gt;0,O2441&lt;366),+'PL2'!$N$2+1,IF(AND(O2441&gt;365,O2441&lt;731),+'PL2'!$O$2+1,IF(AND(O2441&gt;730,O2441&lt;1096),+'PL2'!$P$2+1,IF(AND(O2441&gt;1095,O2441&lt;1461),+'PL2'!$Q$2+1,IF(AND(O2441&gt;1460,O2441&lt;1826),+'PL2'!$R$2+1,IF(AND(O2441&gt;1825,O2441&lt;2190),+'PL2'!$S$2+1,0))))))</f>
        <v>0</v>
      </c>
      <c r="N2441" s="70">
        <f t="shared" si="135"/>
        <v>-1</v>
      </c>
      <c r="O2441" s="19" t="str">
        <f>IF(A2441&gt;'PL2'!$C$2+553,IF(A2441='PL2'!$C$2+554,1,O2440+1), "")</f>
        <v/>
      </c>
    </row>
    <row r="2442" spans="1:15" x14ac:dyDescent="0.55000000000000004">
      <c r="A2442">
        <v>2440</v>
      </c>
      <c r="B2442" s="2">
        <v>42262</v>
      </c>
      <c r="C2442">
        <v>11.55000019073486</v>
      </c>
      <c r="D2442">
        <v>461515</v>
      </c>
      <c r="E2442">
        <v>4028.8798828125</v>
      </c>
      <c r="F2442" s="20">
        <f t="shared" si="136"/>
        <v>0.10082784614786565</v>
      </c>
      <c r="G2442">
        <v>229.92399597167969</v>
      </c>
      <c r="H2442">
        <v>23.182699203491211</v>
      </c>
      <c r="I2442" s="19">
        <f t="shared" si="137"/>
        <v>926336.16194616258</v>
      </c>
      <c r="K2442" s="70">
        <f t="shared" si="134"/>
        <v>-1</v>
      </c>
      <c r="L2442" s="3">
        <f>IF(AND(O2442&gt;0,O2442&lt;366),+'PL2'!$N$3+1,IF(AND(O2442&gt;365,O2442&lt;731),+'PL2'!$O$3+1,IF(AND(O2442&gt;730,O2442&lt;1096),+'PL2'!$P$3+1,IF(AND(O2442&gt;1095,O2442&lt;1461),+'PL2'!$Q$3+1,IF(AND(O2442&gt;1460,O2442&lt;3000),+'PL2'!$R$3+1,0)))))</f>
        <v>0</v>
      </c>
      <c r="M2442" s="3">
        <f>IF(AND(O2442&gt;0,O2442&lt;366),+'PL2'!$N$2+1,IF(AND(O2442&gt;365,O2442&lt;731),+'PL2'!$O$2+1,IF(AND(O2442&gt;730,O2442&lt;1096),+'PL2'!$P$2+1,IF(AND(O2442&gt;1095,O2442&lt;1461),+'PL2'!$Q$2+1,IF(AND(O2442&gt;1460,O2442&lt;1826),+'PL2'!$R$2+1,IF(AND(O2442&gt;1825,O2442&lt;2190),+'PL2'!$S$2+1,0))))))</f>
        <v>0</v>
      </c>
      <c r="N2442" s="70">
        <f t="shared" si="135"/>
        <v>-1</v>
      </c>
      <c r="O2442" s="19" t="str">
        <f>IF(A2442&gt;'PL2'!$C$2+553,IF(A2442='PL2'!$C$2+554,1,O2441+1), "")</f>
        <v/>
      </c>
    </row>
    <row r="2443" spans="1:15" x14ac:dyDescent="0.55000000000000004">
      <c r="A2443">
        <v>2441</v>
      </c>
      <c r="B2443" s="2">
        <v>42263</v>
      </c>
      <c r="C2443">
        <v>11.560000419616699</v>
      </c>
      <c r="D2443">
        <v>461515</v>
      </c>
      <c r="E2443">
        <v>3576.10009765625</v>
      </c>
      <c r="F2443" s="20">
        <f t="shared" si="136"/>
        <v>8.9573943706049791E-2</v>
      </c>
      <c r="G2443">
        <v>228.7980041503906</v>
      </c>
      <c r="H2443">
        <v>20.49430084228516</v>
      </c>
      <c r="I2443" s="19">
        <f t="shared" si="137"/>
        <v>818204.56498576689</v>
      </c>
      <c r="K2443" s="70">
        <f t="shared" si="134"/>
        <v>-1</v>
      </c>
      <c r="L2443" s="3">
        <f>IF(AND(O2443&gt;0,O2443&lt;366),+'PL2'!$N$3+1,IF(AND(O2443&gt;365,O2443&lt;731),+'PL2'!$O$3+1,IF(AND(O2443&gt;730,O2443&lt;1096),+'PL2'!$P$3+1,IF(AND(O2443&gt;1095,O2443&lt;1461),+'PL2'!$Q$3+1,IF(AND(O2443&gt;1460,O2443&lt;3000),+'PL2'!$R$3+1,0)))))</f>
        <v>0</v>
      </c>
      <c r="M2443" s="3">
        <f>IF(AND(O2443&gt;0,O2443&lt;366),+'PL2'!$N$2+1,IF(AND(O2443&gt;365,O2443&lt;731),+'PL2'!$O$2+1,IF(AND(O2443&gt;730,O2443&lt;1096),+'PL2'!$P$2+1,IF(AND(O2443&gt;1095,O2443&lt;1461),+'PL2'!$Q$2+1,IF(AND(O2443&gt;1460,O2443&lt;1826),+'PL2'!$R$2+1,IF(AND(O2443&gt;1825,O2443&lt;2190),+'PL2'!$S$2+1,0))))))</f>
        <v>0</v>
      </c>
      <c r="N2443" s="70">
        <f t="shared" si="135"/>
        <v>-1</v>
      </c>
      <c r="O2443" s="19" t="str">
        <f>IF(A2443&gt;'PL2'!$C$2+553,IF(A2443='PL2'!$C$2+554,1,O2442+1), "")</f>
        <v/>
      </c>
    </row>
    <row r="2444" spans="1:15" x14ac:dyDescent="0.55000000000000004">
      <c r="A2444">
        <v>2442</v>
      </c>
      <c r="B2444" s="2">
        <v>42264</v>
      </c>
      <c r="C2444">
        <v>11.569999694824221</v>
      </c>
      <c r="D2444">
        <v>399225</v>
      </c>
      <c r="E2444">
        <v>3627.1201171875</v>
      </c>
      <c r="F2444" s="20">
        <f t="shared" si="136"/>
        <v>0.10511811296624751</v>
      </c>
      <c r="G2444">
        <v>232.79200744628909</v>
      </c>
      <c r="H2444">
        <v>24.470699310302731</v>
      </c>
      <c r="I2444" s="19">
        <f t="shared" si="137"/>
        <v>844364.57332889747</v>
      </c>
      <c r="K2444" s="70">
        <f t="shared" si="134"/>
        <v>-1</v>
      </c>
      <c r="L2444" s="3">
        <f>IF(AND(O2444&gt;0,O2444&lt;366),+'PL2'!$N$3+1,IF(AND(O2444&gt;365,O2444&lt;731),+'PL2'!$O$3+1,IF(AND(O2444&gt;730,O2444&lt;1096),+'PL2'!$P$3+1,IF(AND(O2444&gt;1095,O2444&lt;1461),+'PL2'!$Q$3+1,IF(AND(O2444&gt;1460,O2444&lt;3000),+'PL2'!$R$3+1,0)))))</f>
        <v>0</v>
      </c>
      <c r="M2444" s="3">
        <f>IF(AND(O2444&gt;0,O2444&lt;366),+'PL2'!$N$2+1,IF(AND(O2444&gt;365,O2444&lt;731),+'PL2'!$O$2+1,IF(AND(O2444&gt;730,O2444&lt;1096),+'PL2'!$P$2+1,IF(AND(O2444&gt;1095,O2444&lt;1461),+'PL2'!$Q$2+1,IF(AND(O2444&gt;1460,O2444&lt;1826),+'PL2'!$R$2+1,IF(AND(O2444&gt;1825,O2444&lt;2190),+'PL2'!$S$2+1,0))))))</f>
        <v>0</v>
      </c>
      <c r="N2444" s="70">
        <f t="shared" si="135"/>
        <v>-1</v>
      </c>
      <c r="O2444" s="19" t="str">
        <f>IF(A2444&gt;'PL2'!$C$2+553,IF(A2444='PL2'!$C$2+554,1,O2443+1), "")</f>
        <v/>
      </c>
    </row>
    <row r="2445" spans="1:15" x14ac:dyDescent="0.55000000000000004">
      <c r="A2445">
        <v>2443</v>
      </c>
      <c r="B2445" s="2">
        <v>42265</v>
      </c>
      <c r="C2445">
        <v>11.579999923706049</v>
      </c>
      <c r="D2445">
        <v>399225</v>
      </c>
      <c r="E2445">
        <v>3700.39990234375</v>
      </c>
      <c r="F2445" s="20">
        <f t="shared" si="136"/>
        <v>0.10733453713275094</v>
      </c>
      <c r="G2445">
        <v>232.71699523925781</v>
      </c>
      <c r="H2445">
        <v>24.97859954833984</v>
      </c>
      <c r="I2445" s="19">
        <f t="shared" si="137"/>
        <v>861145.94645708054</v>
      </c>
      <c r="K2445" s="70">
        <f t="shared" si="134"/>
        <v>-1</v>
      </c>
      <c r="L2445" s="3">
        <f>IF(AND(O2445&gt;0,O2445&lt;366),+'PL2'!$N$3+1,IF(AND(O2445&gt;365,O2445&lt;731),+'PL2'!$O$3+1,IF(AND(O2445&gt;730,O2445&lt;1096),+'PL2'!$P$3+1,IF(AND(O2445&gt;1095,O2445&lt;1461),+'PL2'!$Q$3+1,IF(AND(O2445&gt;1460,O2445&lt;3000),+'PL2'!$R$3+1,0)))))</f>
        <v>0</v>
      </c>
      <c r="M2445" s="3">
        <f>IF(AND(O2445&gt;0,O2445&lt;366),+'PL2'!$N$2+1,IF(AND(O2445&gt;365,O2445&lt;731),+'PL2'!$O$2+1,IF(AND(O2445&gt;730,O2445&lt;1096),+'PL2'!$P$2+1,IF(AND(O2445&gt;1095,O2445&lt;1461),+'PL2'!$Q$2+1,IF(AND(O2445&gt;1460,O2445&lt;1826),+'PL2'!$R$2+1,IF(AND(O2445&gt;1825,O2445&lt;2190),+'PL2'!$S$2+1,0))))))</f>
        <v>0</v>
      </c>
      <c r="N2445" s="70">
        <f t="shared" si="135"/>
        <v>-1</v>
      </c>
      <c r="O2445" s="19" t="str">
        <f>IF(A2445&gt;'PL2'!$C$2+553,IF(A2445='PL2'!$C$2+554,1,O2444+1), "")</f>
        <v/>
      </c>
    </row>
    <row r="2446" spans="1:15" x14ac:dyDescent="0.55000000000000004">
      <c r="A2446">
        <v>2444</v>
      </c>
      <c r="B2446" s="2">
        <v>42266</v>
      </c>
      <c r="C2446">
        <v>11.590000152587891</v>
      </c>
      <c r="D2446">
        <v>389344</v>
      </c>
      <c r="E2446">
        <v>3146.75</v>
      </c>
      <c r="F2446" s="20">
        <f t="shared" si="136"/>
        <v>9.3672518338939206E-2</v>
      </c>
      <c r="G2446">
        <v>231.2380065917969</v>
      </c>
      <c r="H2446">
        <v>21.660600662231449</v>
      </c>
      <c r="I2446" s="19">
        <f t="shared" si="137"/>
        <v>727648.19724273693</v>
      </c>
      <c r="K2446" s="70">
        <f t="shared" si="134"/>
        <v>-1</v>
      </c>
      <c r="L2446" s="3">
        <f>IF(AND(O2446&gt;0,O2446&lt;366),+'PL2'!$N$3+1,IF(AND(O2446&gt;365,O2446&lt;731),+'PL2'!$O$3+1,IF(AND(O2446&gt;730,O2446&lt;1096),+'PL2'!$P$3+1,IF(AND(O2446&gt;1095,O2446&lt;1461),+'PL2'!$Q$3+1,IF(AND(O2446&gt;1460,O2446&lt;3000),+'PL2'!$R$3+1,0)))))</f>
        <v>0</v>
      </c>
      <c r="M2446" s="3">
        <f>IF(AND(O2446&gt;0,O2446&lt;366),+'PL2'!$N$2+1,IF(AND(O2446&gt;365,O2446&lt;731),+'PL2'!$O$2+1,IF(AND(O2446&gt;730,O2446&lt;1096),+'PL2'!$P$2+1,IF(AND(O2446&gt;1095,O2446&lt;1461),+'PL2'!$Q$2+1,IF(AND(O2446&gt;1460,O2446&lt;1826),+'PL2'!$R$2+1,IF(AND(O2446&gt;1825,O2446&lt;2190),+'PL2'!$S$2+1,0))))))</f>
        <v>0</v>
      </c>
      <c r="N2446" s="70">
        <f t="shared" si="135"/>
        <v>-1</v>
      </c>
      <c r="O2446" s="19" t="str">
        <f>IF(A2446&gt;'PL2'!$C$2+553,IF(A2446='PL2'!$C$2+554,1,O2445+1), "")</f>
        <v/>
      </c>
    </row>
    <row r="2447" spans="1:15" x14ac:dyDescent="0.55000000000000004">
      <c r="A2447">
        <v>2445</v>
      </c>
      <c r="B2447" s="2">
        <v>42267</v>
      </c>
      <c r="C2447">
        <v>11.60000038146973</v>
      </c>
      <c r="D2447">
        <v>389344</v>
      </c>
      <c r="E2447">
        <v>3221.25</v>
      </c>
      <c r="F2447" s="20">
        <f t="shared" si="136"/>
        <v>9.5972973074734347E-2</v>
      </c>
      <c r="G2447">
        <v>230.8609924316406</v>
      </c>
      <c r="H2447">
        <v>22.156400680541989</v>
      </c>
      <c r="I2447" s="19">
        <f t="shared" si="137"/>
        <v>743660.97187042225</v>
      </c>
      <c r="K2447" s="70">
        <f t="shared" si="134"/>
        <v>-1</v>
      </c>
      <c r="L2447" s="3">
        <f>IF(AND(O2447&gt;0,O2447&lt;366),+'PL2'!$N$3+1,IF(AND(O2447&gt;365,O2447&lt;731),+'PL2'!$O$3+1,IF(AND(O2447&gt;730,O2447&lt;1096),+'PL2'!$P$3+1,IF(AND(O2447&gt;1095,O2447&lt;1461),+'PL2'!$Q$3+1,IF(AND(O2447&gt;1460,O2447&lt;3000),+'PL2'!$R$3+1,0)))))</f>
        <v>0</v>
      </c>
      <c r="M2447" s="3">
        <f>IF(AND(O2447&gt;0,O2447&lt;366),+'PL2'!$N$2+1,IF(AND(O2447&gt;365,O2447&lt;731),+'PL2'!$O$2+1,IF(AND(O2447&gt;730,O2447&lt;1096),+'PL2'!$P$2+1,IF(AND(O2447&gt;1095,O2447&lt;1461),+'PL2'!$Q$2+1,IF(AND(O2447&gt;1460,O2447&lt;1826),+'PL2'!$R$2+1,IF(AND(O2447&gt;1825,O2447&lt;2190),+'PL2'!$S$2+1,0))))))</f>
        <v>0</v>
      </c>
      <c r="N2447" s="70">
        <f t="shared" si="135"/>
        <v>-1</v>
      </c>
      <c r="O2447" s="19" t="str">
        <f>IF(A2447&gt;'PL2'!$C$2+553,IF(A2447='PL2'!$C$2+554,1,O2446+1), "")</f>
        <v/>
      </c>
    </row>
    <row r="2448" spans="1:15" x14ac:dyDescent="0.55000000000000004">
      <c r="A2448">
        <v>2446</v>
      </c>
      <c r="B2448" s="2">
        <v>42268</v>
      </c>
      <c r="C2448">
        <v>11.60999965667725</v>
      </c>
      <c r="D2448">
        <v>389344</v>
      </c>
      <c r="E2448">
        <v>3328.77001953125</v>
      </c>
      <c r="F2448" s="20">
        <f t="shared" si="136"/>
        <v>9.9261883537219875E-2</v>
      </c>
      <c r="G2448">
        <v>226.60600280761719</v>
      </c>
      <c r="H2448">
        <v>22.49329948425293</v>
      </c>
      <c r="I2448" s="19">
        <f t="shared" si="137"/>
        <v>754319.26839181036</v>
      </c>
      <c r="K2448" s="70">
        <f t="shared" si="134"/>
        <v>-1</v>
      </c>
      <c r="L2448" s="3">
        <f>IF(AND(O2448&gt;0,O2448&lt;366),+'PL2'!$N$3+1,IF(AND(O2448&gt;365,O2448&lt;731),+'PL2'!$O$3+1,IF(AND(O2448&gt;730,O2448&lt;1096),+'PL2'!$P$3+1,IF(AND(O2448&gt;1095,O2448&lt;1461),+'PL2'!$Q$3+1,IF(AND(O2448&gt;1460,O2448&lt;3000),+'PL2'!$R$3+1,0)))))</f>
        <v>0</v>
      </c>
      <c r="M2448" s="3">
        <f>IF(AND(O2448&gt;0,O2448&lt;366),+'PL2'!$N$2+1,IF(AND(O2448&gt;365,O2448&lt;731),+'PL2'!$O$2+1,IF(AND(O2448&gt;730,O2448&lt;1096),+'PL2'!$P$2+1,IF(AND(O2448&gt;1095,O2448&lt;1461),+'PL2'!$Q$2+1,IF(AND(O2448&gt;1460,O2448&lt;1826),+'PL2'!$R$2+1,IF(AND(O2448&gt;1825,O2448&lt;2190),+'PL2'!$S$2+1,0))))))</f>
        <v>0</v>
      </c>
      <c r="N2448" s="70">
        <f t="shared" si="135"/>
        <v>-1</v>
      </c>
      <c r="O2448" s="19" t="str">
        <f>IF(A2448&gt;'PL2'!$C$2+553,IF(A2448='PL2'!$C$2+554,1,O2447+1), "")</f>
        <v/>
      </c>
    </row>
    <row r="2449" spans="1:15" x14ac:dyDescent="0.55000000000000004">
      <c r="A2449">
        <v>2447</v>
      </c>
      <c r="B2449" s="2">
        <v>42269</v>
      </c>
      <c r="C2449">
        <v>11.61999988555908</v>
      </c>
      <c r="D2449">
        <v>389344</v>
      </c>
      <c r="E2449">
        <v>3952.830078125</v>
      </c>
      <c r="F2449" s="20">
        <f t="shared" si="136"/>
        <v>0.11797250003967441</v>
      </c>
      <c r="G2449">
        <v>230.52400207519531</v>
      </c>
      <c r="H2449">
        <v>27.195499420166019</v>
      </c>
      <c r="I2449" s="19">
        <f t="shared" si="137"/>
        <v>911222.20913258195</v>
      </c>
      <c r="K2449" s="70">
        <f t="shared" si="134"/>
        <v>-1</v>
      </c>
      <c r="L2449" s="3">
        <f>IF(AND(O2449&gt;0,O2449&lt;366),+'PL2'!$N$3+1,IF(AND(O2449&gt;365,O2449&lt;731),+'PL2'!$O$3+1,IF(AND(O2449&gt;730,O2449&lt;1096),+'PL2'!$P$3+1,IF(AND(O2449&gt;1095,O2449&lt;1461),+'PL2'!$Q$3+1,IF(AND(O2449&gt;1460,O2449&lt;3000),+'PL2'!$R$3+1,0)))))</f>
        <v>0</v>
      </c>
      <c r="M2449" s="3">
        <f>IF(AND(O2449&gt;0,O2449&lt;366),+'PL2'!$N$2+1,IF(AND(O2449&gt;365,O2449&lt;731),+'PL2'!$O$2+1,IF(AND(O2449&gt;730,O2449&lt;1096),+'PL2'!$P$2+1,IF(AND(O2449&gt;1095,O2449&lt;1461),+'PL2'!$Q$2+1,IF(AND(O2449&gt;1460,O2449&lt;1826),+'PL2'!$R$2+1,IF(AND(O2449&gt;1825,O2449&lt;2190),+'PL2'!$S$2+1,0))))))</f>
        <v>0</v>
      </c>
      <c r="N2449" s="70">
        <f t="shared" si="135"/>
        <v>-1</v>
      </c>
      <c r="O2449" s="19" t="str">
        <f>IF(A2449&gt;'PL2'!$C$2+553,IF(A2449='PL2'!$C$2+554,1,O2448+1), "")</f>
        <v/>
      </c>
    </row>
    <row r="2450" spans="1:15" x14ac:dyDescent="0.55000000000000004">
      <c r="A2450">
        <v>2448</v>
      </c>
      <c r="B2450" s="2">
        <v>42270</v>
      </c>
      <c r="C2450">
        <v>11.63000011444092</v>
      </c>
      <c r="D2450">
        <v>442436</v>
      </c>
      <c r="E2450">
        <v>3975.52001953125</v>
      </c>
      <c r="F2450" s="20">
        <f t="shared" si="136"/>
        <v>0.10450166415506561</v>
      </c>
      <c r="G2450">
        <v>229.95599365234381</v>
      </c>
      <c r="H2450">
        <v>24.03079986572266</v>
      </c>
      <c r="I2450" s="19">
        <f t="shared" si="137"/>
        <v>914194.65637609386</v>
      </c>
      <c r="K2450" s="70">
        <f t="shared" si="134"/>
        <v>-1</v>
      </c>
      <c r="L2450" s="3">
        <f>IF(AND(O2450&gt;0,O2450&lt;366),+'PL2'!$N$3+1,IF(AND(O2450&gt;365,O2450&lt;731),+'PL2'!$O$3+1,IF(AND(O2450&gt;730,O2450&lt;1096),+'PL2'!$P$3+1,IF(AND(O2450&gt;1095,O2450&lt;1461),+'PL2'!$Q$3+1,IF(AND(O2450&gt;1460,O2450&lt;3000),+'PL2'!$R$3+1,0)))))</f>
        <v>0</v>
      </c>
      <c r="M2450" s="3">
        <f>IF(AND(O2450&gt;0,O2450&lt;366),+'PL2'!$N$2+1,IF(AND(O2450&gt;365,O2450&lt;731),+'PL2'!$O$2+1,IF(AND(O2450&gt;730,O2450&lt;1096),+'PL2'!$P$2+1,IF(AND(O2450&gt;1095,O2450&lt;1461),+'PL2'!$Q$2+1,IF(AND(O2450&gt;1460,O2450&lt;1826),+'PL2'!$R$2+1,IF(AND(O2450&gt;1825,O2450&lt;2190),+'PL2'!$S$2+1,0))))))</f>
        <v>0</v>
      </c>
      <c r="N2450" s="70">
        <f t="shared" si="135"/>
        <v>-1</v>
      </c>
      <c r="O2450" s="19" t="str">
        <f>IF(A2450&gt;'PL2'!$C$2+553,IF(A2450='PL2'!$C$2+554,1,O2449+1), "")</f>
        <v/>
      </c>
    </row>
    <row r="2451" spans="1:15" x14ac:dyDescent="0.55000000000000004">
      <c r="A2451">
        <v>2449</v>
      </c>
      <c r="B2451" s="2">
        <v>42271</v>
      </c>
      <c r="C2451">
        <v>11.64000034332275</v>
      </c>
      <c r="D2451">
        <v>442436</v>
      </c>
      <c r="E2451">
        <v>3524.27001953125</v>
      </c>
      <c r="F2451" s="20">
        <f t="shared" si="136"/>
        <v>9.2719634562526174E-2</v>
      </c>
      <c r="G2451">
        <v>234.28300476074219</v>
      </c>
      <c r="H2451">
        <v>21.722600936889648</v>
      </c>
      <c r="I2451" s="19">
        <f t="shared" si="137"/>
        <v>825676.56976398081</v>
      </c>
      <c r="K2451" s="70">
        <f t="shared" si="134"/>
        <v>-1</v>
      </c>
      <c r="L2451" s="3">
        <f>IF(AND(O2451&gt;0,O2451&lt;366),+'PL2'!$N$3+1,IF(AND(O2451&gt;365,O2451&lt;731),+'PL2'!$O$3+1,IF(AND(O2451&gt;730,O2451&lt;1096),+'PL2'!$P$3+1,IF(AND(O2451&gt;1095,O2451&lt;1461),+'PL2'!$Q$3+1,IF(AND(O2451&gt;1460,O2451&lt;3000),+'PL2'!$R$3+1,0)))))</f>
        <v>0</v>
      </c>
      <c r="M2451" s="3">
        <f>IF(AND(O2451&gt;0,O2451&lt;366),+'PL2'!$N$2+1,IF(AND(O2451&gt;365,O2451&lt;731),+'PL2'!$O$2+1,IF(AND(O2451&gt;730,O2451&lt;1096),+'PL2'!$P$2+1,IF(AND(O2451&gt;1095,O2451&lt;1461),+'PL2'!$Q$2+1,IF(AND(O2451&gt;1460,O2451&lt;1826),+'PL2'!$R$2+1,IF(AND(O2451&gt;1825,O2451&lt;2190),+'PL2'!$S$2+1,0))))))</f>
        <v>0</v>
      </c>
      <c r="N2451" s="70">
        <f t="shared" si="135"/>
        <v>-1</v>
      </c>
      <c r="O2451" s="19" t="str">
        <f>IF(A2451&gt;'PL2'!$C$2+553,IF(A2451='PL2'!$C$2+554,1,O2450+1), "")</f>
        <v/>
      </c>
    </row>
    <row r="2452" spans="1:15" x14ac:dyDescent="0.55000000000000004">
      <c r="A2452">
        <v>2450</v>
      </c>
      <c r="B2452" s="2">
        <v>42272</v>
      </c>
      <c r="C2452">
        <v>11.64999961853027</v>
      </c>
      <c r="D2452">
        <v>477831</v>
      </c>
      <c r="E2452">
        <v>4127.1201171875</v>
      </c>
      <c r="F2452" s="20">
        <f t="shared" si="136"/>
        <v>0.10062333291658133</v>
      </c>
      <c r="G2452">
        <v>234.83799743652341</v>
      </c>
      <c r="H2452">
        <v>23.63019943237305</v>
      </c>
      <c r="I2452" s="19">
        <f t="shared" si="137"/>
        <v>969204.62350030232</v>
      </c>
      <c r="K2452" s="70">
        <f t="shared" si="134"/>
        <v>-1</v>
      </c>
      <c r="L2452" s="3">
        <f>IF(AND(O2452&gt;0,O2452&lt;366),+'PL2'!$N$3+1,IF(AND(O2452&gt;365,O2452&lt;731),+'PL2'!$O$3+1,IF(AND(O2452&gt;730,O2452&lt;1096),+'PL2'!$P$3+1,IF(AND(O2452&gt;1095,O2452&lt;1461),+'PL2'!$Q$3+1,IF(AND(O2452&gt;1460,O2452&lt;3000),+'PL2'!$R$3+1,0)))))</f>
        <v>0</v>
      </c>
      <c r="M2452" s="3">
        <f>IF(AND(O2452&gt;0,O2452&lt;366),+'PL2'!$N$2+1,IF(AND(O2452&gt;365,O2452&lt;731),+'PL2'!$O$2+1,IF(AND(O2452&gt;730,O2452&lt;1096),+'PL2'!$P$2+1,IF(AND(O2452&gt;1095,O2452&lt;1461),+'PL2'!$Q$2+1,IF(AND(O2452&gt;1460,O2452&lt;1826),+'PL2'!$R$2+1,IF(AND(O2452&gt;1825,O2452&lt;2190),+'PL2'!$S$2+1,0))))))</f>
        <v>0</v>
      </c>
      <c r="N2452" s="70">
        <f t="shared" si="135"/>
        <v>-1</v>
      </c>
      <c r="O2452" s="19" t="str">
        <f>IF(A2452&gt;'PL2'!$C$2+553,IF(A2452='PL2'!$C$2+554,1,O2451+1), "")</f>
        <v/>
      </c>
    </row>
    <row r="2453" spans="1:15" x14ac:dyDescent="0.55000000000000004">
      <c r="A2453">
        <v>2451</v>
      </c>
      <c r="B2453" s="2">
        <v>42273</v>
      </c>
      <c r="C2453">
        <v>11.659999847412109</v>
      </c>
      <c r="D2453">
        <v>477831</v>
      </c>
      <c r="E2453">
        <v>3700</v>
      </c>
      <c r="F2453" s="20">
        <f t="shared" si="136"/>
        <v>9.0287150552025297E-2</v>
      </c>
      <c r="G2453">
        <v>234.20799255371091</v>
      </c>
      <c r="H2453">
        <v>21.145999908447269</v>
      </c>
      <c r="I2453" s="19">
        <f t="shared" si="137"/>
        <v>866569.57244873035</v>
      </c>
      <c r="K2453" s="70">
        <f t="shared" si="134"/>
        <v>-1</v>
      </c>
      <c r="L2453" s="3">
        <f>IF(AND(O2453&gt;0,O2453&lt;366),+'PL2'!$N$3+1,IF(AND(O2453&gt;365,O2453&lt;731),+'PL2'!$O$3+1,IF(AND(O2453&gt;730,O2453&lt;1096),+'PL2'!$P$3+1,IF(AND(O2453&gt;1095,O2453&lt;1461),+'PL2'!$Q$3+1,IF(AND(O2453&gt;1460,O2453&lt;3000),+'PL2'!$R$3+1,0)))))</f>
        <v>0</v>
      </c>
      <c r="M2453" s="3">
        <f>IF(AND(O2453&gt;0,O2453&lt;366),+'PL2'!$N$2+1,IF(AND(O2453&gt;365,O2453&lt;731),+'PL2'!$O$2+1,IF(AND(O2453&gt;730,O2453&lt;1096),+'PL2'!$P$2+1,IF(AND(O2453&gt;1095,O2453&lt;1461),+'PL2'!$Q$2+1,IF(AND(O2453&gt;1460,O2453&lt;1826),+'PL2'!$R$2+1,IF(AND(O2453&gt;1825,O2453&lt;2190),+'PL2'!$S$2+1,0))))))</f>
        <v>0</v>
      </c>
      <c r="N2453" s="70">
        <f t="shared" si="135"/>
        <v>-1</v>
      </c>
      <c r="O2453" s="19" t="str">
        <f>IF(A2453&gt;'PL2'!$C$2+553,IF(A2453='PL2'!$C$2+554,1,O2452+1), "")</f>
        <v/>
      </c>
    </row>
    <row r="2454" spans="1:15" x14ac:dyDescent="0.55000000000000004">
      <c r="A2454">
        <v>2452</v>
      </c>
      <c r="B2454" s="2">
        <v>42274</v>
      </c>
      <c r="C2454">
        <v>11.670000076293951</v>
      </c>
      <c r="D2454">
        <v>424739</v>
      </c>
      <c r="E2454">
        <v>3746.989990234375</v>
      </c>
      <c r="F2454" s="20">
        <f t="shared" si="136"/>
        <v>0.10295116170614854</v>
      </c>
      <c r="G2454">
        <v>232.8489990234375</v>
      </c>
      <c r="H2454">
        <v>23.972099304199219</v>
      </c>
      <c r="I2454" s="19">
        <f t="shared" si="137"/>
        <v>872482.86857691407</v>
      </c>
      <c r="K2454" s="70">
        <f t="shared" si="134"/>
        <v>-1</v>
      </c>
      <c r="L2454" s="3">
        <f>IF(AND(O2454&gt;0,O2454&lt;366),+'PL2'!$N$3+1,IF(AND(O2454&gt;365,O2454&lt;731),+'PL2'!$O$3+1,IF(AND(O2454&gt;730,O2454&lt;1096),+'PL2'!$P$3+1,IF(AND(O2454&gt;1095,O2454&lt;1461),+'PL2'!$Q$3+1,IF(AND(O2454&gt;1460,O2454&lt;3000),+'PL2'!$R$3+1,0)))))</f>
        <v>0</v>
      </c>
      <c r="M2454" s="3">
        <f>IF(AND(O2454&gt;0,O2454&lt;366),+'PL2'!$N$2+1,IF(AND(O2454&gt;365,O2454&lt;731),+'PL2'!$O$2+1,IF(AND(O2454&gt;730,O2454&lt;1096),+'PL2'!$P$2+1,IF(AND(O2454&gt;1095,O2454&lt;1461),+'PL2'!$Q$2+1,IF(AND(O2454&gt;1460,O2454&lt;1826),+'PL2'!$R$2+1,IF(AND(O2454&gt;1825,O2454&lt;2190),+'PL2'!$S$2+1,0))))))</f>
        <v>0</v>
      </c>
      <c r="N2454" s="70">
        <f t="shared" si="135"/>
        <v>-1</v>
      </c>
      <c r="O2454" s="19" t="str">
        <f>IF(A2454&gt;'PL2'!$C$2+553,IF(A2454='PL2'!$C$2+554,1,O2453+1), "")</f>
        <v/>
      </c>
    </row>
    <row r="2455" spans="1:15" x14ac:dyDescent="0.55000000000000004">
      <c r="A2455">
        <v>2453</v>
      </c>
      <c r="B2455" s="2">
        <v>42275</v>
      </c>
      <c r="C2455">
        <v>11.680000305175779</v>
      </c>
      <c r="D2455">
        <v>424739</v>
      </c>
      <c r="E2455">
        <v>3601.2900390625</v>
      </c>
      <c r="F2455" s="20">
        <f t="shared" si="136"/>
        <v>9.9032744238877271E-2</v>
      </c>
      <c r="G2455">
        <v>239.34300231933591</v>
      </c>
      <c r="H2455">
        <v>23.702800750732418</v>
      </c>
      <c r="I2455" s="19">
        <f t="shared" si="137"/>
        <v>861943.57017193723</v>
      </c>
      <c r="K2455" s="70">
        <f t="shared" si="134"/>
        <v>-1</v>
      </c>
      <c r="L2455" s="3">
        <f>IF(AND(O2455&gt;0,O2455&lt;366),+'PL2'!$N$3+1,IF(AND(O2455&gt;365,O2455&lt;731),+'PL2'!$O$3+1,IF(AND(O2455&gt;730,O2455&lt;1096),+'PL2'!$P$3+1,IF(AND(O2455&gt;1095,O2455&lt;1461),+'PL2'!$Q$3+1,IF(AND(O2455&gt;1460,O2455&lt;3000),+'PL2'!$R$3+1,0)))))</f>
        <v>0</v>
      </c>
      <c r="M2455" s="3">
        <f>IF(AND(O2455&gt;0,O2455&lt;366),+'PL2'!$N$2+1,IF(AND(O2455&gt;365,O2455&lt;731),+'PL2'!$O$2+1,IF(AND(O2455&gt;730,O2455&lt;1096),+'PL2'!$P$2+1,IF(AND(O2455&gt;1095,O2455&lt;1461),+'PL2'!$Q$2+1,IF(AND(O2455&gt;1460,O2455&lt;1826),+'PL2'!$R$2+1,IF(AND(O2455&gt;1825,O2455&lt;2190),+'PL2'!$S$2+1,0))))))</f>
        <v>0</v>
      </c>
      <c r="N2455" s="70">
        <f t="shared" si="135"/>
        <v>-1</v>
      </c>
      <c r="O2455" s="19" t="str">
        <f>IF(A2455&gt;'PL2'!$C$2+553,IF(A2455='PL2'!$C$2+554,1,O2454+1), "")</f>
        <v/>
      </c>
    </row>
    <row r="2456" spans="1:15" x14ac:dyDescent="0.55000000000000004">
      <c r="A2456">
        <v>2454</v>
      </c>
      <c r="B2456" s="2">
        <v>42276</v>
      </c>
      <c r="C2456">
        <v>11.689999580383301</v>
      </c>
      <c r="D2456">
        <v>510277</v>
      </c>
      <c r="E2456">
        <v>4377.3798828125</v>
      </c>
      <c r="F2456" s="20">
        <f t="shared" si="136"/>
        <v>0.10028194293149882</v>
      </c>
      <c r="G2456">
        <v>236.6210021972656</v>
      </c>
      <c r="H2456">
        <v>23.728799819946289</v>
      </c>
      <c r="I2456" s="19">
        <f t="shared" si="137"/>
        <v>1035780.0148692428</v>
      </c>
      <c r="K2456" s="70">
        <f t="shared" si="134"/>
        <v>-1</v>
      </c>
      <c r="L2456" s="3">
        <f>IF(AND(O2456&gt;0,O2456&lt;366),+'PL2'!$N$3+1,IF(AND(O2456&gt;365,O2456&lt;731),+'PL2'!$O$3+1,IF(AND(O2456&gt;730,O2456&lt;1096),+'PL2'!$P$3+1,IF(AND(O2456&gt;1095,O2456&lt;1461),+'PL2'!$Q$3+1,IF(AND(O2456&gt;1460,O2456&lt;3000),+'PL2'!$R$3+1,0)))))</f>
        <v>0</v>
      </c>
      <c r="M2456" s="3">
        <f>IF(AND(O2456&gt;0,O2456&lt;366),+'PL2'!$N$2+1,IF(AND(O2456&gt;365,O2456&lt;731),+'PL2'!$O$2+1,IF(AND(O2456&gt;730,O2456&lt;1096),+'PL2'!$P$2+1,IF(AND(O2456&gt;1095,O2456&lt;1461),+'PL2'!$Q$2+1,IF(AND(O2456&gt;1460,O2456&lt;1826),+'PL2'!$R$2+1,IF(AND(O2456&gt;1825,O2456&lt;2190),+'PL2'!$S$2+1,0))))))</f>
        <v>0</v>
      </c>
      <c r="N2456" s="70">
        <f t="shared" si="135"/>
        <v>-1</v>
      </c>
      <c r="O2456" s="19" t="str">
        <f>IF(A2456&gt;'PL2'!$C$2+553,IF(A2456='PL2'!$C$2+554,1,O2455+1), "")</f>
        <v/>
      </c>
    </row>
    <row r="2457" spans="1:15" x14ac:dyDescent="0.55000000000000004">
      <c r="A2457">
        <v>2455</v>
      </c>
      <c r="B2457" s="2">
        <v>42277</v>
      </c>
      <c r="C2457">
        <v>11.69999980926514</v>
      </c>
      <c r="D2457">
        <v>510277</v>
      </c>
      <c r="E2457">
        <v>3726.7900390625</v>
      </c>
      <c r="F2457" s="20">
        <f t="shared" si="136"/>
        <v>8.5450535192067203E-2</v>
      </c>
      <c r="G2457">
        <v>236.2449951171875</v>
      </c>
      <c r="H2457">
        <v>20.187299728393551</v>
      </c>
      <c r="I2457" s="19">
        <f t="shared" si="137"/>
        <v>880435.49458110332</v>
      </c>
      <c r="K2457" s="70">
        <f t="shared" si="134"/>
        <v>-1</v>
      </c>
      <c r="L2457" s="3">
        <f>IF(AND(O2457&gt;0,O2457&lt;366),+'PL2'!$N$3+1,IF(AND(O2457&gt;365,O2457&lt;731),+'PL2'!$O$3+1,IF(AND(O2457&gt;730,O2457&lt;1096),+'PL2'!$P$3+1,IF(AND(O2457&gt;1095,O2457&lt;1461),+'PL2'!$Q$3+1,IF(AND(O2457&gt;1460,O2457&lt;3000),+'PL2'!$R$3+1,0)))))</f>
        <v>0</v>
      </c>
      <c r="M2457" s="3">
        <f>IF(AND(O2457&gt;0,O2457&lt;366),+'PL2'!$N$2+1,IF(AND(O2457&gt;365,O2457&lt;731),+'PL2'!$O$2+1,IF(AND(O2457&gt;730,O2457&lt;1096),+'PL2'!$P$2+1,IF(AND(O2457&gt;1095,O2457&lt;1461),+'PL2'!$Q$2+1,IF(AND(O2457&gt;1460,O2457&lt;1826),+'PL2'!$R$2+1,IF(AND(O2457&gt;1825,O2457&lt;2190),+'PL2'!$S$2+1,0))))))</f>
        <v>0</v>
      </c>
      <c r="N2457" s="70">
        <f t="shared" si="135"/>
        <v>-1</v>
      </c>
      <c r="O2457" s="19" t="str">
        <f>IF(A2457&gt;'PL2'!$C$2+553,IF(A2457='PL2'!$C$2+554,1,O2456+1), "")</f>
        <v/>
      </c>
    </row>
    <row r="2458" spans="1:15" x14ac:dyDescent="0.55000000000000004">
      <c r="A2458">
        <v>2456</v>
      </c>
      <c r="B2458" s="2">
        <v>42278</v>
      </c>
      <c r="C2458">
        <v>11.710000038146971</v>
      </c>
      <c r="D2458">
        <v>465548</v>
      </c>
      <c r="E2458">
        <v>3753.830078125</v>
      </c>
      <c r="F2458" s="20">
        <f t="shared" si="136"/>
        <v>9.4420662011309248E-2</v>
      </c>
      <c r="G2458">
        <v>237.57000732421881</v>
      </c>
      <c r="H2458">
        <v>22.431499481201168</v>
      </c>
      <c r="I2458" s="19">
        <f t="shared" si="137"/>
        <v>891797.43915402913</v>
      </c>
      <c r="K2458" s="70">
        <f t="shared" si="134"/>
        <v>-1</v>
      </c>
      <c r="L2458" s="3">
        <f>IF(AND(O2458&gt;0,O2458&lt;366),+'PL2'!$N$3+1,IF(AND(O2458&gt;365,O2458&lt;731),+'PL2'!$O$3+1,IF(AND(O2458&gt;730,O2458&lt;1096),+'PL2'!$P$3+1,IF(AND(O2458&gt;1095,O2458&lt;1461),+'PL2'!$Q$3+1,IF(AND(O2458&gt;1460,O2458&lt;3000),+'PL2'!$R$3+1,0)))))</f>
        <v>0</v>
      </c>
      <c r="M2458" s="3">
        <f>IF(AND(O2458&gt;0,O2458&lt;366),+'PL2'!$N$2+1,IF(AND(O2458&gt;365,O2458&lt;731),+'PL2'!$O$2+1,IF(AND(O2458&gt;730,O2458&lt;1096),+'PL2'!$P$2+1,IF(AND(O2458&gt;1095,O2458&lt;1461),+'PL2'!$Q$2+1,IF(AND(O2458&gt;1460,O2458&lt;1826),+'PL2'!$R$2+1,IF(AND(O2458&gt;1825,O2458&lt;2190),+'PL2'!$S$2+1,0))))))</f>
        <v>0</v>
      </c>
      <c r="N2458" s="70">
        <f t="shared" si="135"/>
        <v>-1</v>
      </c>
      <c r="O2458" s="19" t="str">
        <f>IF(A2458&gt;'PL2'!$C$2+553,IF(A2458='PL2'!$C$2+554,1,O2457+1), "")</f>
        <v/>
      </c>
    </row>
    <row r="2459" spans="1:15" x14ac:dyDescent="0.55000000000000004">
      <c r="A2459">
        <v>2457</v>
      </c>
      <c r="B2459" s="2">
        <v>42279</v>
      </c>
      <c r="C2459">
        <v>11.72000026702881</v>
      </c>
      <c r="D2459">
        <v>465548</v>
      </c>
      <c r="E2459">
        <v>3475.919921875</v>
      </c>
      <c r="F2459" s="20">
        <f t="shared" si="136"/>
        <v>8.7505010036657366E-2</v>
      </c>
      <c r="G2459">
        <v>237.40199279785159</v>
      </c>
      <c r="H2459">
        <v>20.773899078369141</v>
      </c>
      <c r="I2459" s="19">
        <f t="shared" si="137"/>
        <v>825190.31625887763</v>
      </c>
      <c r="K2459" s="70">
        <f t="shared" si="134"/>
        <v>-1</v>
      </c>
      <c r="L2459" s="3">
        <f>IF(AND(O2459&gt;0,O2459&lt;366),+'PL2'!$N$3+1,IF(AND(O2459&gt;365,O2459&lt;731),+'PL2'!$O$3+1,IF(AND(O2459&gt;730,O2459&lt;1096),+'PL2'!$P$3+1,IF(AND(O2459&gt;1095,O2459&lt;1461),+'PL2'!$Q$3+1,IF(AND(O2459&gt;1460,O2459&lt;3000),+'PL2'!$R$3+1,0)))))</f>
        <v>0</v>
      </c>
      <c r="M2459" s="3">
        <f>IF(AND(O2459&gt;0,O2459&lt;366),+'PL2'!$N$2+1,IF(AND(O2459&gt;365,O2459&lt;731),+'PL2'!$O$2+1,IF(AND(O2459&gt;730,O2459&lt;1096),+'PL2'!$P$2+1,IF(AND(O2459&gt;1095,O2459&lt;1461),+'PL2'!$Q$2+1,IF(AND(O2459&gt;1460,O2459&lt;1826),+'PL2'!$R$2+1,IF(AND(O2459&gt;1825,O2459&lt;2190),+'PL2'!$S$2+1,0))))))</f>
        <v>0</v>
      </c>
      <c r="N2459" s="70">
        <f t="shared" si="135"/>
        <v>-1</v>
      </c>
      <c r="O2459" s="19" t="str">
        <f>IF(A2459&gt;'PL2'!$C$2+553,IF(A2459='PL2'!$C$2+554,1,O2458+1), "")</f>
        <v/>
      </c>
    </row>
    <row r="2460" spans="1:15" x14ac:dyDescent="0.55000000000000004">
      <c r="A2460">
        <v>2458</v>
      </c>
      <c r="B2460" s="2">
        <v>42280</v>
      </c>
      <c r="C2460">
        <v>11.72999954223633</v>
      </c>
      <c r="D2460">
        <v>459502</v>
      </c>
      <c r="E2460">
        <v>3646.68994140625</v>
      </c>
      <c r="F2460" s="20">
        <f t="shared" si="136"/>
        <v>9.3091371405071455E-2</v>
      </c>
      <c r="G2460">
        <v>239.08900451660159</v>
      </c>
      <c r="H2460">
        <v>22.257099151611332</v>
      </c>
      <c r="I2460" s="19">
        <f t="shared" si="137"/>
        <v>871883.46787152451</v>
      </c>
      <c r="K2460" s="70">
        <f t="shared" si="134"/>
        <v>-1</v>
      </c>
      <c r="L2460" s="3">
        <f>IF(AND(O2460&gt;0,O2460&lt;366),+'PL2'!$N$3+1,IF(AND(O2460&gt;365,O2460&lt;731),+'PL2'!$O$3+1,IF(AND(O2460&gt;730,O2460&lt;1096),+'PL2'!$P$3+1,IF(AND(O2460&gt;1095,O2460&lt;1461),+'PL2'!$Q$3+1,IF(AND(O2460&gt;1460,O2460&lt;3000),+'PL2'!$R$3+1,0)))))</f>
        <v>0</v>
      </c>
      <c r="M2460" s="3">
        <f>IF(AND(O2460&gt;0,O2460&lt;366),+'PL2'!$N$2+1,IF(AND(O2460&gt;365,O2460&lt;731),+'PL2'!$O$2+1,IF(AND(O2460&gt;730,O2460&lt;1096),+'PL2'!$P$2+1,IF(AND(O2460&gt;1095,O2460&lt;1461),+'PL2'!$Q$2+1,IF(AND(O2460&gt;1460,O2460&lt;1826),+'PL2'!$R$2+1,IF(AND(O2460&gt;1825,O2460&lt;2190),+'PL2'!$S$2+1,0))))))</f>
        <v>0</v>
      </c>
      <c r="N2460" s="70">
        <f t="shared" si="135"/>
        <v>-1</v>
      </c>
      <c r="O2460" s="19" t="str">
        <f>IF(A2460&gt;'PL2'!$C$2+553,IF(A2460='PL2'!$C$2+554,1,O2459+1), "")</f>
        <v/>
      </c>
    </row>
    <row r="2461" spans="1:15" x14ac:dyDescent="0.55000000000000004">
      <c r="A2461">
        <v>2459</v>
      </c>
      <c r="B2461" s="2">
        <v>42281</v>
      </c>
      <c r="C2461">
        <v>11.739999771118161</v>
      </c>
      <c r="D2461">
        <v>459502</v>
      </c>
      <c r="E2461">
        <v>3844.3701171875</v>
      </c>
      <c r="F2461" s="20">
        <f t="shared" si="136"/>
        <v>9.8221344620643095E-2</v>
      </c>
      <c r="G2461">
        <v>238.68699645996091</v>
      </c>
      <c r="H2461">
        <v>23.44420051574707</v>
      </c>
      <c r="I2461" s="19">
        <f t="shared" si="137"/>
        <v>917601.15655191231</v>
      </c>
      <c r="K2461" s="70">
        <f t="shared" si="134"/>
        <v>-1</v>
      </c>
      <c r="L2461" s="3">
        <f>IF(AND(O2461&gt;0,O2461&lt;366),+'PL2'!$N$3+1,IF(AND(O2461&gt;365,O2461&lt;731),+'PL2'!$O$3+1,IF(AND(O2461&gt;730,O2461&lt;1096),+'PL2'!$P$3+1,IF(AND(O2461&gt;1095,O2461&lt;1461),+'PL2'!$Q$3+1,IF(AND(O2461&gt;1460,O2461&lt;3000),+'PL2'!$R$3+1,0)))))</f>
        <v>0</v>
      </c>
      <c r="M2461" s="3">
        <f>IF(AND(O2461&gt;0,O2461&lt;366),+'PL2'!$N$2+1,IF(AND(O2461&gt;365,O2461&lt;731),+'PL2'!$O$2+1,IF(AND(O2461&gt;730,O2461&lt;1096),+'PL2'!$P$2+1,IF(AND(O2461&gt;1095,O2461&lt;1461),+'PL2'!$Q$2+1,IF(AND(O2461&gt;1460,O2461&lt;1826),+'PL2'!$R$2+1,IF(AND(O2461&gt;1825,O2461&lt;2190),+'PL2'!$S$2+1,0))))))</f>
        <v>0</v>
      </c>
      <c r="N2461" s="70">
        <f t="shared" si="135"/>
        <v>-1</v>
      </c>
      <c r="O2461" s="19" t="str">
        <f>IF(A2461&gt;'PL2'!$C$2+553,IF(A2461='PL2'!$C$2+554,1,O2460+1), "")</f>
        <v/>
      </c>
    </row>
    <row r="2462" spans="1:15" x14ac:dyDescent="0.55000000000000004">
      <c r="A2462">
        <v>2460</v>
      </c>
      <c r="B2462" s="2">
        <v>42282</v>
      </c>
      <c r="C2462">
        <v>11.75</v>
      </c>
      <c r="D2462">
        <v>447410</v>
      </c>
      <c r="E2462">
        <v>3848.35009765625</v>
      </c>
      <c r="F2462" s="20">
        <f t="shared" si="136"/>
        <v>0.10106639021805712</v>
      </c>
      <c r="G2462">
        <v>240.5870056152344</v>
      </c>
      <c r="H2462">
        <v>24.315299987792969</v>
      </c>
      <c r="I2462" s="19">
        <f t="shared" si="137"/>
        <v>925863.02655421209</v>
      </c>
      <c r="K2462" s="70">
        <f t="shared" si="134"/>
        <v>-1</v>
      </c>
      <c r="L2462" s="3">
        <f>IF(AND(O2462&gt;0,O2462&lt;366),+'PL2'!$N$3+1,IF(AND(O2462&gt;365,O2462&lt;731),+'PL2'!$O$3+1,IF(AND(O2462&gt;730,O2462&lt;1096),+'PL2'!$P$3+1,IF(AND(O2462&gt;1095,O2462&lt;1461),+'PL2'!$Q$3+1,IF(AND(O2462&gt;1460,O2462&lt;3000),+'PL2'!$R$3+1,0)))))</f>
        <v>0</v>
      </c>
      <c r="M2462" s="3">
        <f>IF(AND(O2462&gt;0,O2462&lt;366),+'PL2'!$N$2+1,IF(AND(O2462&gt;365,O2462&lt;731),+'PL2'!$O$2+1,IF(AND(O2462&gt;730,O2462&lt;1096),+'PL2'!$P$2+1,IF(AND(O2462&gt;1095,O2462&lt;1461),+'PL2'!$Q$2+1,IF(AND(O2462&gt;1460,O2462&lt;1826),+'PL2'!$R$2+1,IF(AND(O2462&gt;1825,O2462&lt;2190),+'PL2'!$S$2+1,0))))))</f>
        <v>0</v>
      </c>
      <c r="N2462" s="70">
        <f t="shared" si="135"/>
        <v>-1</v>
      </c>
      <c r="O2462" s="19" t="str">
        <f>IF(A2462&gt;'PL2'!$C$2+553,IF(A2462='PL2'!$C$2+554,1,O2461+1), "")</f>
        <v/>
      </c>
    </row>
    <row r="2463" spans="1:15" x14ac:dyDescent="0.55000000000000004">
      <c r="A2463">
        <v>2461</v>
      </c>
      <c r="B2463" s="2">
        <v>42283</v>
      </c>
      <c r="C2463">
        <v>11.760000228881839</v>
      </c>
      <c r="D2463">
        <v>447410</v>
      </c>
      <c r="E2463">
        <v>3575.81005859375</v>
      </c>
      <c r="F2463" s="20">
        <f t="shared" si="136"/>
        <v>9.3988795752219398E-2</v>
      </c>
      <c r="G2463">
        <v>246.4219970703125</v>
      </c>
      <c r="H2463">
        <v>23.1609001159668</v>
      </c>
      <c r="I2463" s="19">
        <f t="shared" si="137"/>
        <v>881158.25578278303</v>
      </c>
      <c r="K2463" s="70">
        <f t="shared" si="134"/>
        <v>-1</v>
      </c>
      <c r="L2463" s="3">
        <f>IF(AND(O2463&gt;0,O2463&lt;366),+'PL2'!$N$3+1,IF(AND(O2463&gt;365,O2463&lt;731),+'PL2'!$O$3+1,IF(AND(O2463&gt;730,O2463&lt;1096),+'PL2'!$P$3+1,IF(AND(O2463&gt;1095,O2463&lt;1461),+'PL2'!$Q$3+1,IF(AND(O2463&gt;1460,O2463&lt;3000),+'PL2'!$R$3+1,0)))))</f>
        <v>0</v>
      </c>
      <c r="M2463" s="3">
        <f>IF(AND(O2463&gt;0,O2463&lt;366),+'PL2'!$N$2+1,IF(AND(O2463&gt;365,O2463&lt;731),+'PL2'!$O$2+1,IF(AND(O2463&gt;730,O2463&lt;1096),+'PL2'!$P$2+1,IF(AND(O2463&gt;1095,O2463&lt;1461),+'PL2'!$Q$2+1,IF(AND(O2463&gt;1460,O2463&lt;1826),+'PL2'!$R$2+1,IF(AND(O2463&gt;1825,O2463&lt;2190),+'PL2'!$S$2+1,0))))))</f>
        <v>0</v>
      </c>
      <c r="N2463" s="70">
        <f t="shared" si="135"/>
        <v>-1</v>
      </c>
      <c r="O2463" s="19" t="str">
        <f>IF(A2463&gt;'PL2'!$C$2+553,IF(A2463='PL2'!$C$2+554,1,O2462+1), "")</f>
        <v/>
      </c>
    </row>
    <row r="2464" spans="1:15" x14ac:dyDescent="0.55000000000000004">
      <c r="A2464">
        <v>2462</v>
      </c>
      <c r="B2464" s="2">
        <v>42284</v>
      </c>
      <c r="C2464">
        <v>11.77000045776367</v>
      </c>
      <c r="D2464">
        <v>408111</v>
      </c>
      <c r="E2464">
        <v>3349.969970703125</v>
      </c>
      <c r="F2464" s="20">
        <f t="shared" si="136"/>
        <v>9.6613784212310691E-2</v>
      </c>
      <c r="G2464">
        <v>243.26600646972659</v>
      </c>
      <c r="H2464">
        <v>23.502799987792969</v>
      </c>
      <c r="I2464" s="19">
        <f t="shared" si="137"/>
        <v>814933.81656645623</v>
      </c>
      <c r="K2464" s="70">
        <f t="shared" si="134"/>
        <v>-1</v>
      </c>
      <c r="L2464" s="3">
        <f>IF(AND(O2464&gt;0,O2464&lt;366),+'PL2'!$N$3+1,IF(AND(O2464&gt;365,O2464&lt;731),+'PL2'!$O$3+1,IF(AND(O2464&gt;730,O2464&lt;1096),+'PL2'!$P$3+1,IF(AND(O2464&gt;1095,O2464&lt;1461),+'PL2'!$Q$3+1,IF(AND(O2464&gt;1460,O2464&lt;3000),+'PL2'!$R$3+1,0)))))</f>
        <v>0</v>
      </c>
      <c r="M2464" s="3">
        <f>IF(AND(O2464&gt;0,O2464&lt;366),+'PL2'!$N$2+1,IF(AND(O2464&gt;365,O2464&lt;731),+'PL2'!$O$2+1,IF(AND(O2464&gt;730,O2464&lt;1096),+'PL2'!$P$2+1,IF(AND(O2464&gt;1095,O2464&lt;1461),+'PL2'!$Q$2+1,IF(AND(O2464&gt;1460,O2464&lt;1826),+'PL2'!$R$2+1,IF(AND(O2464&gt;1825,O2464&lt;2190),+'PL2'!$S$2+1,0))))))</f>
        <v>0</v>
      </c>
      <c r="N2464" s="70">
        <f t="shared" si="135"/>
        <v>-1</v>
      </c>
      <c r="O2464" s="19" t="str">
        <f>IF(A2464&gt;'PL2'!$C$2+553,IF(A2464='PL2'!$C$2+554,1,O2463+1), "")</f>
        <v/>
      </c>
    </row>
    <row r="2465" spans="1:15" x14ac:dyDescent="0.55000000000000004">
      <c r="A2465">
        <v>2463</v>
      </c>
      <c r="B2465" s="2">
        <v>42285</v>
      </c>
      <c r="C2465">
        <v>11.77999973297119</v>
      </c>
      <c r="D2465">
        <v>408111</v>
      </c>
      <c r="E2465">
        <v>3526.8701171875</v>
      </c>
      <c r="F2465" s="20">
        <f t="shared" si="136"/>
        <v>0.10180203189498156</v>
      </c>
      <c r="G2465">
        <v>242.69099426269531</v>
      </c>
      <c r="H2465">
        <v>24.706399917602539</v>
      </c>
      <c r="I2465" s="19">
        <f t="shared" si="137"/>
        <v>855939.61537562311</v>
      </c>
      <c r="K2465" s="70">
        <f t="shared" si="134"/>
        <v>-1</v>
      </c>
      <c r="L2465" s="3">
        <f>IF(AND(O2465&gt;0,O2465&lt;366),+'PL2'!$N$3+1,IF(AND(O2465&gt;365,O2465&lt;731),+'PL2'!$O$3+1,IF(AND(O2465&gt;730,O2465&lt;1096),+'PL2'!$P$3+1,IF(AND(O2465&gt;1095,O2465&lt;1461),+'PL2'!$Q$3+1,IF(AND(O2465&gt;1460,O2465&lt;3000),+'PL2'!$R$3+1,0)))))</f>
        <v>0</v>
      </c>
      <c r="M2465" s="3">
        <f>IF(AND(O2465&gt;0,O2465&lt;366),+'PL2'!$N$2+1,IF(AND(O2465&gt;365,O2465&lt;731),+'PL2'!$O$2+1,IF(AND(O2465&gt;730,O2465&lt;1096),+'PL2'!$P$2+1,IF(AND(O2465&gt;1095,O2465&lt;1461),+'PL2'!$Q$2+1,IF(AND(O2465&gt;1460,O2465&lt;1826),+'PL2'!$R$2+1,IF(AND(O2465&gt;1825,O2465&lt;2190),+'PL2'!$S$2+1,0))))))</f>
        <v>0</v>
      </c>
      <c r="N2465" s="70">
        <f t="shared" si="135"/>
        <v>-1</v>
      </c>
      <c r="O2465" s="19" t="str">
        <f>IF(A2465&gt;'PL2'!$C$2+553,IF(A2465='PL2'!$C$2+554,1,O2464+1), "")</f>
        <v/>
      </c>
    </row>
    <row r="2466" spans="1:15" x14ac:dyDescent="0.55000000000000004">
      <c r="A2466">
        <v>2464</v>
      </c>
      <c r="B2466" s="2">
        <v>42286</v>
      </c>
      <c r="C2466">
        <v>11.789999961853029</v>
      </c>
      <c r="D2466">
        <v>402065</v>
      </c>
      <c r="E2466">
        <v>3173.10009765625</v>
      </c>
      <c r="F2466" s="20">
        <f t="shared" si="136"/>
        <v>9.3046771119901089E-2</v>
      </c>
      <c r="G2466">
        <v>244.32099914550781</v>
      </c>
      <c r="H2466">
        <v>22.73329925537109</v>
      </c>
      <c r="I2466" s="19">
        <f t="shared" si="137"/>
        <v>775254.98624808341</v>
      </c>
      <c r="K2466" s="70">
        <f t="shared" si="134"/>
        <v>-1</v>
      </c>
      <c r="L2466" s="3">
        <f>IF(AND(O2466&gt;0,O2466&lt;366),+'PL2'!$N$3+1,IF(AND(O2466&gt;365,O2466&lt;731),+'PL2'!$O$3+1,IF(AND(O2466&gt;730,O2466&lt;1096),+'PL2'!$P$3+1,IF(AND(O2466&gt;1095,O2466&lt;1461),+'PL2'!$Q$3+1,IF(AND(O2466&gt;1460,O2466&lt;3000),+'PL2'!$R$3+1,0)))))</f>
        <v>0</v>
      </c>
      <c r="M2466" s="3">
        <f>IF(AND(O2466&gt;0,O2466&lt;366),+'PL2'!$N$2+1,IF(AND(O2466&gt;365,O2466&lt;731),+'PL2'!$O$2+1,IF(AND(O2466&gt;730,O2466&lt;1096),+'PL2'!$P$2+1,IF(AND(O2466&gt;1095,O2466&lt;1461),+'PL2'!$Q$2+1,IF(AND(O2466&gt;1460,O2466&lt;1826),+'PL2'!$R$2+1,IF(AND(O2466&gt;1825,O2466&lt;2190),+'PL2'!$S$2+1,0))))))</f>
        <v>0</v>
      </c>
      <c r="N2466" s="70">
        <f t="shared" si="135"/>
        <v>-1</v>
      </c>
      <c r="O2466" s="19" t="str">
        <f>IF(A2466&gt;'PL2'!$C$2+553,IF(A2466='PL2'!$C$2+554,1,O2465+1), "")</f>
        <v/>
      </c>
    </row>
    <row r="2467" spans="1:15" x14ac:dyDescent="0.55000000000000004">
      <c r="A2467">
        <v>2465</v>
      </c>
      <c r="B2467" s="2">
        <v>42287</v>
      </c>
      <c r="C2467">
        <v>11.80000019073486</v>
      </c>
      <c r="D2467">
        <v>402065</v>
      </c>
      <c r="E2467">
        <v>4024.81005859375</v>
      </c>
      <c r="F2467" s="20">
        <f t="shared" si="136"/>
        <v>0.11812209334082259</v>
      </c>
      <c r="G2467">
        <v>245.33099365234381</v>
      </c>
      <c r="H2467">
        <v>28.979000091552731</v>
      </c>
      <c r="I2467" s="19">
        <f t="shared" si="137"/>
        <v>987410.65093675279</v>
      </c>
      <c r="K2467" s="70">
        <f t="shared" si="134"/>
        <v>-1</v>
      </c>
      <c r="L2467" s="3">
        <f>IF(AND(O2467&gt;0,O2467&lt;366),+'PL2'!$N$3+1,IF(AND(O2467&gt;365,O2467&lt;731),+'PL2'!$O$3+1,IF(AND(O2467&gt;730,O2467&lt;1096),+'PL2'!$P$3+1,IF(AND(O2467&gt;1095,O2467&lt;1461),+'PL2'!$Q$3+1,IF(AND(O2467&gt;1460,O2467&lt;3000),+'PL2'!$R$3+1,0)))))</f>
        <v>0</v>
      </c>
      <c r="M2467" s="3">
        <f>IF(AND(O2467&gt;0,O2467&lt;366),+'PL2'!$N$2+1,IF(AND(O2467&gt;365,O2467&lt;731),+'PL2'!$O$2+1,IF(AND(O2467&gt;730,O2467&lt;1096),+'PL2'!$P$2+1,IF(AND(O2467&gt;1095,O2467&lt;1461),+'PL2'!$Q$2+1,IF(AND(O2467&gt;1460,O2467&lt;1826),+'PL2'!$R$2+1,IF(AND(O2467&gt;1825,O2467&lt;2190),+'PL2'!$S$2+1,0))))))</f>
        <v>0</v>
      </c>
      <c r="N2467" s="70">
        <f t="shared" si="135"/>
        <v>-1</v>
      </c>
      <c r="O2467" s="19" t="str">
        <f>IF(A2467&gt;'PL2'!$C$2+553,IF(A2467='PL2'!$C$2+554,1,O2466+1), "")</f>
        <v/>
      </c>
    </row>
    <row r="2468" spans="1:15" x14ac:dyDescent="0.55000000000000004">
      <c r="A2468">
        <v>2466</v>
      </c>
      <c r="B2468" s="2">
        <v>42288</v>
      </c>
      <c r="C2468">
        <v>11.810000419616699</v>
      </c>
      <c r="D2468">
        <v>453456</v>
      </c>
      <c r="E2468">
        <v>3669.35009765625</v>
      </c>
      <c r="F2468" s="20">
        <f t="shared" si="136"/>
        <v>9.5566110478284311E-2</v>
      </c>
      <c r="G2468">
        <v>247.5249938964844</v>
      </c>
      <c r="H2468">
        <v>23.655000686645511</v>
      </c>
      <c r="I2468" s="19">
        <f t="shared" si="137"/>
        <v>908255.86052642774</v>
      </c>
      <c r="K2468" s="70">
        <f t="shared" si="134"/>
        <v>-1</v>
      </c>
      <c r="L2468" s="3">
        <f>IF(AND(O2468&gt;0,O2468&lt;366),+'PL2'!$N$3+1,IF(AND(O2468&gt;365,O2468&lt;731),+'PL2'!$O$3+1,IF(AND(O2468&gt;730,O2468&lt;1096),+'PL2'!$P$3+1,IF(AND(O2468&gt;1095,O2468&lt;1461),+'PL2'!$Q$3+1,IF(AND(O2468&gt;1460,O2468&lt;3000),+'PL2'!$R$3+1,0)))))</f>
        <v>0</v>
      </c>
      <c r="M2468" s="3">
        <f>IF(AND(O2468&gt;0,O2468&lt;366),+'PL2'!$N$2+1,IF(AND(O2468&gt;365,O2468&lt;731),+'PL2'!$O$2+1,IF(AND(O2468&gt;730,O2468&lt;1096),+'PL2'!$P$2+1,IF(AND(O2468&gt;1095,O2468&lt;1461),+'PL2'!$Q$2+1,IF(AND(O2468&gt;1460,O2468&lt;1826),+'PL2'!$R$2+1,IF(AND(O2468&gt;1825,O2468&lt;2190),+'PL2'!$S$2+1,0))))))</f>
        <v>0</v>
      </c>
      <c r="N2468" s="70">
        <f t="shared" si="135"/>
        <v>-1</v>
      </c>
      <c r="O2468" s="19" t="str">
        <f>IF(A2468&gt;'PL2'!$C$2+553,IF(A2468='PL2'!$C$2+554,1,O2467+1), "")</f>
        <v/>
      </c>
    </row>
    <row r="2469" spans="1:15" x14ac:dyDescent="0.55000000000000004">
      <c r="A2469">
        <v>2467</v>
      </c>
      <c r="B2469" s="2">
        <v>42289</v>
      </c>
      <c r="C2469">
        <v>11.819999694824221</v>
      </c>
      <c r="D2469">
        <v>453456</v>
      </c>
      <c r="E2469">
        <v>3575.469970703125</v>
      </c>
      <c r="F2469" s="20">
        <f t="shared" si="136"/>
        <v>9.3199900238532751E-2</v>
      </c>
      <c r="G2469">
        <v>245.58599853515619</v>
      </c>
      <c r="H2469">
        <v>22.88859939575195</v>
      </c>
      <c r="I2469" s="19">
        <f t="shared" si="137"/>
        <v>878085.36298759258</v>
      </c>
      <c r="K2469" s="70">
        <f t="shared" si="134"/>
        <v>-1</v>
      </c>
      <c r="L2469" s="3">
        <f>IF(AND(O2469&gt;0,O2469&lt;366),+'PL2'!$N$3+1,IF(AND(O2469&gt;365,O2469&lt;731),+'PL2'!$O$3+1,IF(AND(O2469&gt;730,O2469&lt;1096),+'PL2'!$P$3+1,IF(AND(O2469&gt;1095,O2469&lt;1461),+'PL2'!$Q$3+1,IF(AND(O2469&gt;1460,O2469&lt;3000),+'PL2'!$R$3+1,0)))))</f>
        <v>0</v>
      </c>
      <c r="M2469" s="3">
        <f>IF(AND(O2469&gt;0,O2469&lt;366),+'PL2'!$N$2+1,IF(AND(O2469&gt;365,O2469&lt;731),+'PL2'!$O$2+1,IF(AND(O2469&gt;730,O2469&lt;1096),+'PL2'!$P$2+1,IF(AND(O2469&gt;1095,O2469&lt;1461),+'PL2'!$Q$2+1,IF(AND(O2469&gt;1460,O2469&lt;1826),+'PL2'!$R$2+1,IF(AND(O2469&gt;1825,O2469&lt;2190),+'PL2'!$S$2+1,0))))))</f>
        <v>0</v>
      </c>
      <c r="N2469" s="70">
        <f t="shared" si="135"/>
        <v>-1</v>
      </c>
      <c r="O2469" s="19" t="str">
        <f>IF(A2469&gt;'PL2'!$C$2+553,IF(A2469='PL2'!$C$2+554,1,O2468+1), "")</f>
        <v/>
      </c>
    </row>
    <row r="2470" spans="1:15" x14ac:dyDescent="0.55000000000000004">
      <c r="A2470">
        <v>2468</v>
      </c>
      <c r="B2470" s="2">
        <v>42290</v>
      </c>
      <c r="C2470">
        <v>11.829999923706049</v>
      </c>
      <c r="D2470">
        <v>405088</v>
      </c>
      <c r="E2470">
        <v>3449.93994140625</v>
      </c>
      <c r="F2470" s="20">
        <f t="shared" si="136"/>
        <v>0.10075042766911484</v>
      </c>
      <c r="G2470">
        <v>249.93499755859381</v>
      </c>
      <c r="H2470">
        <v>25.181100845336911</v>
      </c>
      <c r="I2470" s="19">
        <f t="shared" si="137"/>
        <v>862260.73083266639</v>
      </c>
      <c r="K2470" s="70">
        <f t="shared" si="134"/>
        <v>-1</v>
      </c>
      <c r="L2470" s="3">
        <f>IF(AND(O2470&gt;0,O2470&lt;366),+'PL2'!$N$3+1,IF(AND(O2470&gt;365,O2470&lt;731),+'PL2'!$O$3+1,IF(AND(O2470&gt;730,O2470&lt;1096),+'PL2'!$P$3+1,IF(AND(O2470&gt;1095,O2470&lt;1461),+'PL2'!$Q$3+1,IF(AND(O2470&gt;1460,O2470&lt;3000),+'PL2'!$R$3+1,0)))))</f>
        <v>0</v>
      </c>
      <c r="M2470" s="3">
        <f>IF(AND(O2470&gt;0,O2470&lt;366),+'PL2'!$N$2+1,IF(AND(O2470&gt;365,O2470&lt;731),+'PL2'!$O$2+1,IF(AND(O2470&gt;730,O2470&lt;1096),+'PL2'!$P$2+1,IF(AND(O2470&gt;1095,O2470&lt;1461),+'PL2'!$Q$2+1,IF(AND(O2470&gt;1460,O2470&lt;1826),+'PL2'!$R$2+1,IF(AND(O2470&gt;1825,O2470&lt;2190),+'PL2'!$S$2+1,0))))))</f>
        <v>0</v>
      </c>
      <c r="N2470" s="70">
        <f t="shared" si="135"/>
        <v>-1</v>
      </c>
      <c r="O2470" s="19" t="str">
        <f>IF(A2470&gt;'PL2'!$C$2+553,IF(A2470='PL2'!$C$2+554,1,O2469+1), "")</f>
        <v/>
      </c>
    </row>
    <row r="2471" spans="1:15" x14ac:dyDescent="0.55000000000000004">
      <c r="A2471">
        <v>2469</v>
      </c>
      <c r="B2471" s="2">
        <v>42291</v>
      </c>
      <c r="C2471">
        <v>11.840000152587891</v>
      </c>
      <c r="D2471">
        <v>405088</v>
      </c>
      <c r="E2471">
        <v>3827.159912109375</v>
      </c>
      <c r="F2471" s="20">
        <f t="shared" si="136"/>
        <v>0.11186106214786234</v>
      </c>
      <c r="G2471">
        <v>252.5950012207031</v>
      </c>
      <c r="H2471">
        <v>28.255500793457031</v>
      </c>
      <c r="I2471" s="19">
        <f t="shared" si="137"/>
        <v>966721.46267109353</v>
      </c>
      <c r="K2471" s="70">
        <f t="shared" si="134"/>
        <v>-1</v>
      </c>
      <c r="L2471" s="3">
        <f>IF(AND(O2471&gt;0,O2471&lt;366),+'PL2'!$N$3+1,IF(AND(O2471&gt;365,O2471&lt;731),+'PL2'!$O$3+1,IF(AND(O2471&gt;730,O2471&lt;1096),+'PL2'!$P$3+1,IF(AND(O2471&gt;1095,O2471&lt;1461),+'PL2'!$Q$3+1,IF(AND(O2471&gt;1460,O2471&lt;3000),+'PL2'!$R$3+1,0)))))</f>
        <v>0</v>
      </c>
      <c r="M2471" s="3">
        <f>IF(AND(O2471&gt;0,O2471&lt;366),+'PL2'!$N$2+1,IF(AND(O2471&gt;365,O2471&lt;731),+'PL2'!$O$2+1,IF(AND(O2471&gt;730,O2471&lt;1096),+'PL2'!$P$2+1,IF(AND(O2471&gt;1095,O2471&lt;1461),+'PL2'!$Q$2+1,IF(AND(O2471&gt;1460,O2471&lt;1826),+'PL2'!$R$2+1,IF(AND(O2471&gt;1825,O2471&lt;2190),+'PL2'!$S$2+1,0))))))</f>
        <v>0</v>
      </c>
      <c r="N2471" s="70">
        <f t="shared" si="135"/>
        <v>-1</v>
      </c>
      <c r="O2471" s="19" t="str">
        <f>IF(A2471&gt;'PL2'!$C$2+553,IF(A2471='PL2'!$C$2+554,1,O2470+1), "")</f>
        <v/>
      </c>
    </row>
    <row r="2472" spans="1:15" x14ac:dyDescent="0.55000000000000004">
      <c r="A2472">
        <v>2470</v>
      </c>
      <c r="B2472" s="2">
        <v>42292</v>
      </c>
      <c r="C2472">
        <v>11.85000038146973</v>
      </c>
      <c r="D2472">
        <v>493328</v>
      </c>
      <c r="E2472">
        <v>4178.39013671875</v>
      </c>
      <c r="F2472" s="20">
        <f t="shared" si="136"/>
        <v>0.10036714865980959</v>
      </c>
      <c r="G2472">
        <v>254.81300354003909</v>
      </c>
      <c r="H2472">
        <v>25.574899673461911</v>
      </c>
      <c r="I2472" s="19">
        <f t="shared" si="137"/>
        <v>1064708.1406993794</v>
      </c>
      <c r="K2472" s="70">
        <f t="shared" si="134"/>
        <v>-1</v>
      </c>
      <c r="L2472" s="3">
        <f>IF(AND(O2472&gt;0,O2472&lt;366),+'PL2'!$N$3+1,IF(AND(O2472&gt;365,O2472&lt;731),+'PL2'!$O$3+1,IF(AND(O2472&gt;730,O2472&lt;1096),+'PL2'!$P$3+1,IF(AND(O2472&gt;1095,O2472&lt;1461),+'PL2'!$Q$3+1,IF(AND(O2472&gt;1460,O2472&lt;3000),+'PL2'!$R$3+1,0)))))</f>
        <v>0</v>
      </c>
      <c r="M2472" s="3">
        <f>IF(AND(O2472&gt;0,O2472&lt;366),+'PL2'!$N$2+1,IF(AND(O2472&gt;365,O2472&lt;731),+'PL2'!$O$2+1,IF(AND(O2472&gt;730,O2472&lt;1096),+'PL2'!$P$2+1,IF(AND(O2472&gt;1095,O2472&lt;1461),+'PL2'!$Q$2+1,IF(AND(O2472&gt;1460,O2472&lt;1826),+'PL2'!$R$2+1,IF(AND(O2472&gt;1825,O2472&lt;2190),+'PL2'!$S$2+1,0))))))</f>
        <v>0</v>
      </c>
      <c r="N2472" s="70">
        <f t="shared" si="135"/>
        <v>-1</v>
      </c>
      <c r="O2472" s="19" t="str">
        <f>IF(A2472&gt;'PL2'!$C$2+553,IF(A2472='PL2'!$C$2+554,1,O2471+1), "")</f>
        <v/>
      </c>
    </row>
    <row r="2473" spans="1:15" x14ac:dyDescent="0.55000000000000004">
      <c r="A2473">
        <v>2471</v>
      </c>
      <c r="B2473" s="2">
        <v>42293</v>
      </c>
      <c r="C2473">
        <v>11.85999965667725</v>
      </c>
      <c r="D2473">
        <v>493328</v>
      </c>
      <c r="E2473">
        <v>3628.360107421875</v>
      </c>
      <c r="F2473" s="20">
        <f t="shared" si="136"/>
        <v>8.7228678745834148E-2</v>
      </c>
      <c r="G2473">
        <v>262.93499755859381</v>
      </c>
      <c r="H2473">
        <v>22.93549919128418</v>
      </c>
      <c r="I2473" s="19">
        <f t="shared" si="137"/>
        <v>954022.85598666989</v>
      </c>
      <c r="K2473" s="70">
        <f t="shared" si="134"/>
        <v>-1</v>
      </c>
      <c r="L2473" s="3">
        <f>IF(AND(O2473&gt;0,O2473&lt;366),+'PL2'!$N$3+1,IF(AND(O2473&gt;365,O2473&lt;731),+'PL2'!$O$3+1,IF(AND(O2473&gt;730,O2473&lt;1096),+'PL2'!$P$3+1,IF(AND(O2473&gt;1095,O2473&lt;1461),+'PL2'!$Q$3+1,IF(AND(O2473&gt;1460,O2473&lt;3000),+'PL2'!$R$3+1,0)))))</f>
        <v>0</v>
      </c>
      <c r="M2473" s="3">
        <f>IF(AND(O2473&gt;0,O2473&lt;366),+'PL2'!$N$2+1,IF(AND(O2473&gt;365,O2473&lt;731),+'PL2'!$O$2+1,IF(AND(O2473&gt;730,O2473&lt;1096),+'PL2'!$P$2+1,IF(AND(O2473&gt;1095,O2473&lt;1461),+'PL2'!$Q$2+1,IF(AND(O2473&gt;1460,O2473&lt;1826),+'PL2'!$R$2+1,IF(AND(O2473&gt;1825,O2473&lt;2190),+'PL2'!$S$2+1,0))))))</f>
        <v>0</v>
      </c>
      <c r="N2473" s="70">
        <f t="shared" si="135"/>
        <v>-1</v>
      </c>
      <c r="O2473" s="19" t="str">
        <f>IF(A2473&gt;'PL2'!$C$2+553,IF(A2473='PL2'!$C$2+554,1,O2472+1), "")</f>
        <v/>
      </c>
    </row>
    <row r="2474" spans="1:15" x14ac:dyDescent="0.55000000000000004">
      <c r="A2474">
        <v>2472</v>
      </c>
      <c r="B2474" s="2">
        <v>42294</v>
      </c>
      <c r="C2474">
        <v>11.86999988555908</v>
      </c>
      <c r="D2474">
        <v>396478</v>
      </c>
      <c r="E2474">
        <v>3427.010009765625</v>
      </c>
      <c r="F2474" s="20">
        <f t="shared" si="136"/>
        <v>0.1025999132958898</v>
      </c>
      <c r="G2474">
        <v>271.20401000976563</v>
      </c>
      <c r="H2474">
        <v>27.82550048828125</v>
      </c>
      <c r="I2474" s="19">
        <f t="shared" si="137"/>
        <v>929418.85699204355</v>
      </c>
      <c r="K2474" s="70">
        <f t="shared" si="134"/>
        <v>-1</v>
      </c>
      <c r="L2474" s="3">
        <f>IF(AND(O2474&gt;0,O2474&lt;366),+'PL2'!$N$3+1,IF(AND(O2474&gt;365,O2474&lt;731),+'PL2'!$O$3+1,IF(AND(O2474&gt;730,O2474&lt;1096),+'PL2'!$P$3+1,IF(AND(O2474&gt;1095,O2474&lt;1461),+'PL2'!$Q$3+1,IF(AND(O2474&gt;1460,O2474&lt;3000),+'PL2'!$R$3+1,0)))))</f>
        <v>0</v>
      </c>
      <c r="M2474" s="3">
        <f>IF(AND(O2474&gt;0,O2474&lt;366),+'PL2'!$N$2+1,IF(AND(O2474&gt;365,O2474&lt;731),+'PL2'!$O$2+1,IF(AND(O2474&gt;730,O2474&lt;1096),+'PL2'!$P$2+1,IF(AND(O2474&gt;1095,O2474&lt;1461),+'PL2'!$Q$2+1,IF(AND(O2474&gt;1460,O2474&lt;1826),+'PL2'!$R$2+1,IF(AND(O2474&gt;1825,O2474&lt;2190),+'PL2'!$S$2+1,0))))))</f>
        <v>0</v>
      </c>
      <c r="N2474" s="70">
        <f t="shared" si="135"/>
        <v>-1</v>
      </c>
      <c r="O2474" s="19" t="str">
        <f>IF(A2474&gt;'PL2'!$C$2+553,IF(A2474='PL2'!$C$2+554,1,O2473+1), "")</f>
        <v/>
      </c>
    </row>
    <row r="2475" spans="1:15" x14ac:dyDescent="0.55000000000000004">
      <c r="A2475">
        <v>2473</v>
      </c>
      <c r="B2475" s="2">
        <v>42295</v>
      </c>
      <c r="C2475">
        <v>11.88000011444092</v>
      </c>
      <c r="D2475">
        <v>396478</v>
      </c>
      <c r="E2475">
        <v>3647.8798828125</v>
      </c>
      <c r="F2475" s="20">
        <f t="shared" si="136"/>
        <v>0.10930445932757739</v>
      </c>
      <c r="G2475">
        <v>262.89999389648438</v>
      </c>
      <c r="H2475">
        <v>28.736099243164059</v>
      </c>
      <c r="I2475" s="19">
        <f t="shared" si="137"/>
        <v>959027.59892651439</v>
      </c>
      <c r="K2475" s="70">
        <f t="shared" si="134"/>
        <v>-1</v>
      </c>
      <c r="L2475" s="3">
        <f>IF(AND(O2475&gt;0,O2475&lt;366),+'PL2'!$N$3+1,IF(AND(O2475&gt;365,O2475&lt;731),+'PL2'!$O$3+1,IF(AND(O2475&gt;730,O2475&lt;1096),+'PL2'!$P$3+1,IF(AND(O2475&gt;1095,O2475&lt;1461),+'PL2'!$Q$3+1,IF(AND(O2475&gt;1460,O2475&lt;3000),+'PL2'!$R$3+1,0)))))</f>
        <v>0</v>
      </c>
      <c r="M2475" s="3">
        <f>IF(AND(O2475&gt;0,O2475&lt;366),+'PL2'!$N$2+1,IF(AND(O2475&gt;365,O2475&lt;731),+'PL2'!$O$2+1,IF(AND(O2475&gt;730,O2475&lt;1096),+'PL2'!$P$2+1,IF(AND(O2475&gt;1095,O2475&lt;1461),+'PL2'!$Q$2+1,IF(AND(O2475&gt;1460,O2475&lt;1826),+'PL2'!$R$2+1,IF(AND(O2475&gt;1825,O2475&lt;2190),+'PL2'!$S$2+1,0))))))</f>
        <v>0</v>
      </c>
      <c r="N2475" s="70">
        <f t="shared" si="135"/>
        <v>-1</v>
      </c>
      <c r="O2475" s="19" t="str">
        <f>IF(A2475&gt;'PL2'!$C$2+553,IF(A2475='PL2'!$C$2+554,1,O2474+1), "")</f>
        <v/>
      </c>
    </row>
    <row r="2476" spans="1:15" x14ac:dyDescent="0.55000000000000004">
      <c r="A2476">
        <v>2474</v>
      </c>
      <c r="B2476" s="2">
        <v>42296</v>
      </c>
      <c r="C2476">
        <v>11.89000034332275</v>
      </c>
      <c r="D2476">
        <v>502408</v>
      </c>
      <c r="E2476">
        <v>4153.2998046875</v>
      </c>
      <c r="F2476" s="20">
        <f t="shared" si="136"/>
        <v>9.8292097465917522E-2</v>
      </c>
      <c r="G2476">
        <v>264.41598510742188</v>
      </c>
      <c r="H2476">
        <v>25.989999771118161</v>
      </c>
      <c r="I2476" s="19">
        <f t="shared" si="137"/>
        <v>1098198.8593029082</v>
      </c>
      <c r="K2476" s="70">
        <f t="shared" si="134"/>
        <v>-1</v>
      </c>
      <c r="L2476" s="3">
        <f>IF(AND(O2476&gt;0,O2476&lt;366),+'PL2'!$N$3+1,IF(AND(O2476&gt;365,O2476&lt;731),+'PL2'!$O$3+1,IF(AND(O2476&gt;730,O2476&lt;1096),+'PL2'!$P$3+1,IF(AND(O2476&gt;1095,O2476&lt;1461),+'PL2'!$Q$3+1,IF(AND(O2476&gt;1460,O2476&lt;3000),+'PL2'!$R$3+1,0)))))</f>
        <v>0</v>
      </c>
      <c r="M2476" s="3">
        <f>IF(AND(O2476&gt;0,O2476&lt;366),+'PL2'!$N$2+1,IF(AND(O2476&gt;365,O2476&lt;731),+'PL2'!$O$2+1,IF(AND(O2476&gt;730,O2476&lt;1096),+'PL2'!$P$2+1,IF(AND(O2476&gt;1095,O2476&lt;1461),+'PL2'!$Q$2+1,IF(AND(O2476&gt;1460,O2476&lt;1826),+'PL2'!$R$2+1,IF(AND(O2476&gt;1825,O2476&lt;2190),+'PL2'!$S$2+1,0))))))</f>
        <v>0</v>
      </c>
      <c r="N2476" s="70">
        <f t="shared" si="135"/>
        <v>-1</v>
      </c>
      <c r="O2476" s="19" t="str">
        <f>IF(A2476&gt;'PL2'!$C$2+553,IF(A2476='PL2'!$C$2+554,1,O2475+1), "")</f>
        <v/>
      </c>
    </row>
    <row r="2477" spans="1:15" x14ac:dyDescent="0.55000000000000004">
      <c r="A2477">
        <v>2475</v>
      </c>
      <c r="B2477" s="2">
        <v>42297</v>
      </c>
      <c r="C2477">
        <v>11.89999961853027</v>
      </c>
      <c r="D2477">
        <v>502408</v>
      </c>
      <c r="E2477">
        <v>3231.6298828125</v>
      </c>
      <c r="F2477" s="20">
        <f t="shared" si="136"/>
        <v>7.6544152108843355E-2</v>
      </c>
      <c r="G2477">
        <v>270.218994140625</v>
      </c>
      <c r="H2477">
        <v>20.683700561523441</v>
      </c>
      <c r="I2477" s="19">
        <f t="shared" si="137"/>
        <v>873247.77636837959</v>
      </c>
      <c r="K2477" s="70">
        <f t="shared" ref="K2477:K2540" si="138">+L2477^(0.00273972602739726)-1</f>
        <v>-1</v>
      </c>
      <c r="L2477" s="3">
        <f>IF(AND(O2477&gt;0,O2477&lt;366),+'PL2'!$N$3+1,IF(AND(O2477&gt;365,O2477&lt;731),+'PL2'!$O$3+1,IF(AND(O2477&gt;730,O2477&lt;1096),+'PL2'!$P$3+1,IF(AND(O2477&gt;1095,O2477&lt;1461),+'PL2'!$Q$3+1,IF(AND(O2477&gt;1460,O2477&lt;3000),+'PL2'!$R$3+1,0)))))</f>
        <v>0</v>
      </c>
      <c r="M2477" s="3">
        <f>IF(AND(O2477&gt;0,O2477&lt;366),+'PL2'!$N$2+1,IF(AND(O2477&gt;365,O2477&lt;731),+'PL2'!$O$2+1,IF(AND(O2477&gt;730,O2477&lt;1096),+'PL2'!$P$2+1,IF(AND(O2477&gt;1095,O2477&lt;1461),+'PL2'!$Q$2+1,IF(AND(O2477&gt;1460,O2477&lt;1826),+'PL2'!$R$2+1,IF(AND(O2477&gt;1825,O2477&lt;2190),+'PL2'!$S$2+1,0))))))</f>
        <v>0</v>
      </c>
      <c r="N2477" s="70">
        <f t="shared" ref="N2477:N2540" si="139">+M2477^(0.00273972602739726)-1</f>
        <v>-1</v>
      </c>
      <c r="O2477" s="19" t="str">
        <f>IF(A2477&gt;'PL2'!$C$2+553,IF(A2477='PL2'!$C$2+554,1,O2476+1), "")</f>
        <v/>
      </c>
    </row>
    <row r="2478" spans="1:15" x14ac:dyDescent="0.55000000000000004">
      <c r="A2478">
        <v>2476</v>
      </c>
      <c r="B2478" s="2">
        <v>42298</v>
      </c>
      <c r="C2478">
        <v>11.909999847412109</v>
      </c>
      <c r="D2478">
        <v>438850</v>
      </c>
      <c r="E2478">
        <v>3628.39990234375</v>
      </c>
      <c r="F2478" s="20">
        <f t="shared" si="136"/>
        <v>9.8471555846563003E-2</v>
      </c>
      <c r="G2478">
        <v>267.32699584960938</v>
      </c>
      <c r="H2478">
        <v>26.324100494384769</v>
      </c>
      <c r="I2478" s="19">
        <f t="shared" si="137"/>
        <v>969969.24563457072</v>
      </c>
      <c r="K2478" s="70">
        <f t="shared" si="138"/>
        <v>-1</v>
      </c>
      <c r="L2478" s="3">
        <f>IF(AND(O2478&gt;0,O2478&lt;366),+'PL2'!$N$3+1,IF(AND(O2478&gt;365,O2478&lt;731),+'PL2'!$O$3+1,IF(AND(O2478&gt;730,O2478&lt;1096),+'PL2'!$P$3+1,IF(AND(O2478&gt;1095,O2478&lt;1461),+'PL2'!$Q$3+1,IF(AND(O2478&gt;1460,O2478&lt;3000),+'PL2'!$R$3+1,0)))))</f>
        <v>0</v>
      </c>
      <c r="M2478" s="3">
        <f>IF(AND(O2478&gt;0,O2478&lt;366),+'PL2'!$N$2+1,IF(AND(O2478&gt;365,O2478&lt;731),+'PL2'!$O$2+1,IF(AND(O2478&gt;730,O2478&lt;1096),+'PL2'!$P$2+1,IF(AND(O2478&gt;1095,O2478&lt;1461),+'PL2'!$Q$2+1,IF(AND(O2478&gt;1460,O2478&lt;1826),+'PL2'!$R$2+1,IF(AND(O2478&gt;1825,O2478&lt;2190),+'PL2'!$S$2+1,0))))))</f>
        <v>0</v>
      </c>
      <c r="N2478" s="70">
        <f t="shared" si="139"/>
        <v>-1</v>
      </c>
      <c r="O2478" s="19" t="str">
        <f>IF(A2478&gt;'PL2'!$C$2+553,IF(A2478='PL2'!$C$2+554,1,O2477+1), "")</f>
        <v/>
      </c>
    </row>
    <row r="2479" spans="1:15" x14ac:dyDescent="0.55000000000000004">
      <c r="A2479">
        <v>2477</v>
      </c>
      <c r="B2479" s="2">
        <v>42299</v>
      </c>
      <c r="C2479">
        <v>11.920000076293951</v>
      </c>
      <c r="D2479">
        <v>438850</v>
      </c>
      <c r="E2479">
        <v>3729.409912109375</v>
      </c>
      <c r="F2479" s="20">
        <f t="shared" si="136"/>
        <v>0.10129786131223691</v>
      </c>
      <c r="G2479">
        <v>274.4110107421875</v>
      </c>
      <c r="H2479">
        <v>27.797199249267582</v>
      </c>
      <c r="I2479" s="19">
        <f t="shared" si="137"/>
        <v>1023391.1434538662</v>
      </c>
      <c r="K2479" s="70">
        <f t="shared" si="138"/>
        <v>-1</v>
      </c>
      <c r="L2479" s="3">
        <f>IF(AND(O2479&gt;0,O2479&lt;366),+'PL2'!$N$3+1,IF(AND(O2479&gt;365,O2479&lt;731),+'PL2'!$O$3+1,IF(AND(O2479&gt;730,O2479&lt;1096),+'PL2'!$P$3+1,IF(AND(O2479&gt;1095,O2479&lt;1461),+'PL2'!$Q$3+1,IF(AND(O2479&gt;1460,O2479&lt;3000),+'PL2'!$R$3+1,0)))))</f>
        <v>0</v>
      </c>
      <c r="M2479" s="3">
        <f>IF(AND(O2479&gt;0,O2479&lt;366),+'PL2'!$N$2+1,IF(AND(O2479&gt;365,O2479&lt;731),+'PL2'!$O$2+1,IF(AND(O2479&gt;730,O2479&lt;1096),+'PL2'!$P$2+1,IF(AND(O2479&gt;1095,O2479&lt;1461),+'PL2'!$Q$2+1,IF(AND(O2479&gt;1460,O2479&lt;1826),+'PL2'!$R$2+1,IF(AND(O2479&gt;1825,O2479&lt;2190),+'PL2'!$S$2+1,0))))))</f>
        <v>0</v>
      </c>
      <c r="N2479" s="70">
        <f t="shared" si="139"/>
        <v>-1</v>
      </c>
      <c r="O2479" s="19" t="str">
        <f>IF(A2479&gt;'PL2'!$C$2+553,IF(A2479='PL2'!$C$2+554,1,O2478+1), "")</f>
        <v/>
      </c>
    </row>
    <row r="2480" spans="1:15" x14ac:dyDescent="0.55000000000000004">
      <c r="A2480">
        <v>2478</v>
      </c>
      <c r="B2480" s="2">
        <v>42300</v>
      </c>
      <c r="C2480">
        <v>11.930000305175779</v>
      </c>
      <c r="D2480">
        <v>466089</v>
      </c>
      <c r="E2480">
        <v>3753.72998046875</v>
      </c>
      <c r="F2480" s="20">
        <f t="shared" si="136"/>
        <v>9.6080361932033717E-2</v>
      </c>
      <c r="G2480">
        <v>277.45498657226563</v>
      </c>
      <c r="H2480">
        <v>26.658000946044918</v>
      </c>
      <c r="I2480" s="19">
        <f t="shared" si="137"/>
        <v>1041491.1013268679</v>
      </c>
      <c r="K2480" s="70">
        <f t="shared" si="138"/>
        <v>-1</v>
      </c>
      <c r="L2480" s="3">
        <f>IF(AND(O2480&gt;0,O2480&lt;366),+'PL2'!$N$3+1,IF(AND(O2480&gt;365,O2480&lt;731),+'PL2'!$O$3+1,IF(AND(O2480&gt;730,O2480&lt;1096),+'PL2'!$P$3+1,IF(AND(O2480&gt;1095,O2480&lt;1461),+'PL2'!$Q$3+1,IF(AND(O2480&gt;1460,O2480&lt;3000),+'PL2'!$R$3+1,0)))))</f>
        <v>0</v>
      </c>
      <c r="M2480" s="3">
        <f>IF(AND(O2480&gt;0,O2480&lt;366),+'PL2'!$N$2+1,IF(AND(O2480&gt;365,O2480&lt;731),+'PL2'!$O$2+1,IF(AND(O2480&gt;730,O2480&lt;1096),+'PL2'!$P$2+1,IF(AND(O2480&gt;1095,O2480&lt;1461),+'PL2'!$Q$2+1,IF(AND(O2480&gt;1460,O2480&lt;1826),+'PL2'!$R$2+1,IF(AND(O2480&gt;1825,O2480&lt;2190),+'PL2'!$S$2+1,0))))))</f>
        <v>0</v>
      </c>
      <c r="N2480" s="70">
        <f t="shared" si="139"/>
        <v>-1</v>
      </c>
      <c r="O2480" s="19" t="str">
        <f>IF(A2480&gt;'PL2'!$C$2+553,IF(A2480='PL2'!$C$2+554,1,O2479+1), "")</f>
        <v/>
      </c>
    </row>
    <row r="2481" spans="1:15" x14ac:dyDescent="0.55000000000000004">
      <c r="A2481">
        <v>2479</v>
      </c>
      <c r="B2481" s="2">
        <v>42301</v>
      </c>
      <c r="C2481">
        <v>11.939999580383301</v>
      </c>
      <c r="D2481">
        <v>466089</v>
      </c>
      <c r="E2481">
        <v>3651.889892578125</v>
      </c>
      <c r="F2481" s="20">
        <f t="shared" si="136"/>
        <v>9.3552012137142967E-2</v>
      </c>
      <c r="G2481">
        <v>282.66000366210938</v>
      </c>
      <c r="H2481">
        <v>26.443399429321289</v>
      </c>
      <c r="I2481" s="19">
        <f t="shared" si="137"/>
        <v>1032243.210409753</v>
      </c>
      <c r="K2481" s="70">
        <f t="shared" si="138"/>
        <v>-1</v>
      </c>
      <c r="L2481" s="3">
        <f>IF(AND(O2481&gt;0,O2481&lt;366),+'PL2'!$N$3+1,IF(AND(O2481&gt;365,O2481&lt;731),+'PL2'!$O$3+1,IF(AND(O2481&gt;730,O2481&lt;1096),+'PL2'!$P$3+1,IF(AND(O2481&gt;1095,O2481&lt;1461),+'PL2'!$Q$3+1,IF(AND(O2481&gt;1460,O2481&lt;3000),+'PL2'!$R$3+1,0)))))</f>
        <v>0</v>
      </c>
      <c r="M2481" s="3">
        <f>IF(AND(O2481&gt;0,O2481&lt;366),+'PL2'!$N$2+1,IF(AND(O2481&gt;365,O2481&lt;731),+'PL2'!$O$2+1,IF(AND(O2481&gt;730,O2481&lt;1096),+'PL2'!$P$2+1,IF(AND(O2481&gt;1095,O2481&lt;1461),+'PL2'!$Q$2+1,IF(AND(O2481&gt;1460,O2481&lt;1826),+'PL2'!$R$2+1,IF(AND(O2481&gt;1825,O2481&lt;2190),+'PL2'!$S$2+1,0))))))</f>
        <v>0</v>
      </c>
      <c r="N2481" s="70">
        <f t="shared" si="139"/>
        <v>-1</v>
      </c>
      <c r="O2481" s="19" t="str">
        <f>IF(A2481&gt;'PL2'!$C$2+553,IF(A2481='PL2'!$C$2+554,1,O2480+1), "")</f>
        <v/>
      </c>
    </row>
    <row r="2482" spans="1:15" x14ac:dyDescent="0.55000000000000004">
      <c r="A2482">
        <v>2480</v>
      </c>
      <c r="B2482" s="2">
        <v>42302</v>
      </c>
      <c r="C2482">
        <v>11.94999980926514</v>
      </c>
      <c r="D2482">
        <v>469115</v>
      </c>
      <c r="E2482">
        <v>3899.830078125</v>
      </c>
      <c r="F2482" s="20">
        <f t="shared" si="136"/>
        <v>9.9342311991217958E-2</v>
      </c>
      <c r="G2482">
        <v>283.07199096679688</v>
      </c>
      <c r="H2482">
        <v>28.121000289916989</v>
      </c>
      <c r="I2482" s="19">
        <f t="shared" si="137"/>
        <v>1103932.6646470428</v>
      </c>
      <c r="K2482" s="70">
        <f t="shared" si="138"/>
        <v>-1</v>
      </c>
      <c r="L2482" s="3">
        <f>IF(AND(O2482&gt;0,O2482&lt;366),+'PL2'!$N$3+1,IF(AND(O2482&gt;365,O2482&lt;731),+'PL2'!$O$3+1,IF(AND(O2482&gt;730,O2482&lt;1096),+'PL2'!$P$3+1,IF(AND(O2482&gt;1095,O2482&lt;1461),+'PL2'!$Q$3+1,IF(AND(O2482&gt;1460,O2482&lt;3000),+'PL2'!$R$3+1,0)))))</f>
        <v>0</v>
      </c>
      <c r="M2482" s="3">
        <f>IF(AND(O2482&gt;0,O2482&lt;366),+'PL2'!$N$2+1,IF(AND(O2482&gt;365,O2482&lt;731),+'PL2'!$O$2+1,IF(AND(O2482&gt;730,O2482&lt;1096),+'PL2'!$P$2+1,IF(AND(O2482&gt;1095,O2482&lt;1461),+'PL2'!$Q$2+1,IF(AND(O2482&gt;1460,O2482&lt;1826),+'PL2'!$R$2+1,IF(AND(O2482&gt;1825,O2482&lt;2190),+'PL2'!$S$2+1,0))))))</f>
        <v>0</v>
      </c>
      <c r="N2482" s="70">
        <f t="shared" si="139"/>
        <v>-1</v>
      </c>
      <c r="O2482" s="19" t="str">
        <f>IF(A2482&gt;'PL2'!$C$2+553,IF(A2482='PL2'!$C$2+554,1,O2481+1), "")</f>
        <v/>
      </c>
    </row>
    <row r="2483" spans="1:15" x14ac:dyDescent="0.55000000000000004">
      <c r="A2483">
        <v>2481</v>
      </c>
      <c r="B2483" s="2">
        <v>42303</v>
      </c>
      <c r="C2483">
        <v>11.960000038146971</v>
      </c>
      <c r="D2483">
        <v>469115</v>
      </c>
      <c r="E2483">
        <v>4126.64990234375</v>
      </c>
      <c r="F2483" s="20">
        <f t="shared" si="136"/>
        <v>0.10520817494527022</v>
      </c>
      <c r="G2483">
        <v>286.13299560546881</v>
      </c>
      <c r="H2483">
        <v>30.103500366210941</v>
      </c>
      <c r="I2483" s="19">
        <f t="shared" si="137"/>
        <v>1180770.6983726325</v>
      </c>
      <c r="K2483" s="70">
        <f t="shared" si="138"/>
        <v>-1</v>
      </c>
      <c r="L2483" s="3">
        <f>IF(AND(O2483&gt;0,O2483&lt;366),+'PL2'!$N$3+1,IF(AND(O2483&gt;365,O2483&lt;731),+'PL2'!$O$3+1,IF(AND(O2483&gt;730,O2483&lt;1096),+'PL2'!$P$3+1,IF(AND(O2483&gt;1095,O2483&lt;1461),+'PL2'!$Q$3+1,IF(AND(O2483&gt;1460,O2483&lt;3000),+'PL2'!$R$3+1,0)))))</f>
        <v>0</v>
      </c>
      <c r="M2483" s="3">
        <f>IF(AND(O2483&gt;0,O2483&lt;366),+'PL2'!$N$2+1,IF(AND(O2483&gt;365,O2483&lt;731),+'PL2'!$O$2+1,IF(AND(O2483&gt;730,O2483&lt;1096),+'PL2'!$P$2+1,IF(AND(O2483&gt;1095,O2483&lt;1461),+'PL2'!$Q$2+1,IF(AND(O2483&gt;1460,O2483&lt;1826),+'PL2'!$R$2+1,IF(AND(O2483&gt;1825,O2483&lt;2190),+'PL2'!$S$2+1,0))))))</f>
        <v>0</v>
      </c>
      <c r="N2483" s="70">
        <f t="shared" si="139"/>
        <v>-1</v>
      </c>
      <c r="O2483" s="19" t="str">
        <f>IF(A2483&gt;'PL2'!$C$2+553,IF(A2483='PL2'!$C$2+554,1,O2482+1), "")</f>
        <v/>
      </c>
    </row>
    <row r="2484" spans="1:15" x14ac:dyDescent="0.55000000000000004">
      <c r="A2484">
        <v>2482</v>
      </c>
      <c r="B2484" s="2">
        <v>42304</v>
      </c>
      <c r="C2484">
        <v>11.97000026702881</v>
      </c>
      <c r="D2484">
        <v>478195</v>
      </c>
      <c r="E2484">
        <v>3704.0400390625</v>
      </c>
      <c r="F2484" s="20">
        <f t="shared" si="136"/>
        <v>9.271815944680209E-2</v>
      </c>
      <c r="G2484">
        <v>294.39999389648438</v>
      </c>
      <c r="H2484">
        <v>27.296199798583981</v>
      </c>
      <c r="I2484" s="19">
        <f t="shared" si="137"/>
        <v>1090469.3648923337</v>
      </c>
      <c r="K2484" s="70">
        <f t="shared" si="138"/>
        <v>-1</v>
      </c>
      <c r="L2484" s="3">
        <f>IF(AND(O2484&gt;0,O2484&lt;366),+'PL2'!$N$3+1,IF(AND(O2484&gt;365,O2484&lt;731),+'PL2'!$O$3+1,IF(AND(O2484&gt;730,O2484&lt;1096),+'PL2'!$P$3+1,IF(AND(O2484&gt;1095,O2484&lt;1461),+'PL2'!$Q$3+1,IF(AND(O2484&gt;1460,O2484&lt;3000),+'PL2'!$R$3+1,0)))))</f>
        <v>0</v>
      </c>
      <c r="M2484" s="3">
        <f>IF(AND(O2484&gt;0,O2484&lt;366),+'PL2'!$N$2+1,IF(AND(O2484&gt;365,O2484&lt;731),+'PL2'!$O$2+1,IF(AND(O2484&gt;730,O2484&lt;1096),+'PL2'!$P$2+1,IF(AND(O2484&gt;1095,O2484&lt;1461),+'PL2'!$Q$2+1,IF(AND(O2484&gt;1460,O2484&lt;1826),+'PL2'!$R$2+1,IF(AND(O2484&gt;1825,O2484&lt;2190),+'PL2'!$S$2+1,0))))))</f>
        <v>0</v>
      </c>
      <c r="N2484" s="70">
        <f t="shared" si="139"/>
        <v>-1</v>
      </c>
      <c r="O2484" s="19" t="str">
        <f>IF(A2484&gt;'PL2'!$C$2+553,IF(A2484='PL2'!$C$2+554,1,O2483+1), "")</f>
        <v/>
      </c>
    </row>
    <row r="2485" spans="1:15" x14ac:dyDescent="0.55000000000000004">
      <c r="A2485">
        <v>2483</v>
      </c>
      <c r="B2485" s="2">
        <v>42305</v>
      </c>
      <c r="C2485">
        <v>11.97999954223633</v>
      </c>
      <c r="D2485">
        <v>478195</v>
      </c>
      <c r="E2485">
        <v>3505.1201171875</v>
      </c>
      <c r="F2485" s="20">
        <f t="shared" si="136"/>
        <v>8.7812163237569615E-2</v>
      </c>
      <c r="G2485">
        <v>303.88699340820313</v>
      </c>
      <c r="H2485">
        <v>26.684999465942379</v>
      </c>
      <c r="I2485" s="19">
        <f t="shared" si="137"/>
        <v>1065160.413946718</v>
      </c>
      <c r="K2485" s="70">
        <f t="shared" si="138"/>
        <v>-1</v>
      </c>
      <c r="L2485" s="3">
        <f>IF(AND(O2485&gt;0,O2485&lt;366),+'PL2'!$N$3+1,IF(AND(O2485&gt;365,O2485&lt;731),+'PL2'!$O$3+1,IF(AND(O2485&gt;730,O2485&lt;1096),+'PL2'!$P$3+1,IF(AND(O2485&gt;1095,O2485&lt;1461),+'PL2'!$Q$3+1,IF(AND(O2485&gt;1460,O2485&lt;3000),+'PL2'!$R$3+1,0)))))</f>
        <v>0</v>
      </c>
      <c r="M2485" s="3">
        <f>IF(AND(O2485&gt;0,O2485&lt;366),+'PL2'!$N$2+1,IF(AND(O2485&gt;365,O2485&lt;731),+'PL2'!$O$2+1,IF(AND(O2485&gt;730,O2485&lt;1096),+'PL2'!$P$2+1,IF(AND(O2485&gt;1095,O2485&lt;1461),+'PL2'!$Q$2+1,IF(AND(O2485&gt;1460,O2485&lt;1826),+'PL2'!$R$2+1,IF(AND(O2485&gt;1825,O2485&lt;2190),+'PL2'!$S$2+1,0))))))</f>
        <v>0</v>
      </c>
      <c r="N2485" s="70">
        <f t="shared" si="139"/>
        <v>-1</v>
      </c>
      <c r="O2485" s="19" t="str">
        <f>IF(A2485&gt;'PL2'!$C$2+553,IF(A2485='PL2'!$C$2+554,1,O2484+1), "")</f>
        <v/>
      </c>
    </row>
    <row r="2486" spans="1:15" x14ac:dyDescent="0.55000000000000004">
      <c r="A2486">
        <v>2484</v>
      </c>
      <c r="B2486" s="2">
        <v>42306</v>
      </c>
      <c r="C2486">
        <v>11.989999771118161</v>
      </c>
      <c r="D2486">
        <v>458010</v>
      </c>
      <c r="E2486">
        <v>3808.9599609375</v>
      </c>
      <c r="F2486" s="20">
        <f t="shared" si="136"/>
        <v>9.9712733477083176E-2</v>
      </c>
      <c r="G2486">
        <v>313.58599853515619</v>
      </c>
      <c r="H2486">
        <v>31.268499374389648</v>
      </c>
      <c r="I2486" s="19">
        <f t="shared" si="137"/>
        <v>1194436.5127310154</v>
      </c>
      <c r="K2486" s="70">
        <f t="shared" si="138"/>
        <v>-1</v>
      </c>
      <c r="L2486" s="3">
        <f>IF(AND(O2486&gt;0,O2486&lt;366),+'PL2'!$N$3+1,IF(AND(O2486&gt;365,O2486&lt;731),+'PL2'!$O$3+1,IF(AND(O2486&gt;730,O2486&lt;1096),+'PL2'!$P$3+1,IF(AND(O2486&gt;1095,O2486&lt;1461),+'PL2'!$Q$3+1,IF(AND(O2486&gt;1460,O2486&lt;3000),+'PL2'!$R$3+1,0)))))</f>
        <v>0</v>
      </c>
      <c r="M2486" s="3">
        <f>IF(AND(O2486&gt;0,O2486&lt;366),+'PL2'!$N$2+1,IF(AND(O2486&gt;365,O2486&lt;731),+'PL2'!$O$2+1,IF(AND(O2486&gt;730,O2486&lt;1096),+'PL2'!$P$2+1,IF(AND(O2486&gt;1095,O2486&lt;1461),+'PL2'!$Q$2+1,IF(AND(O2486&gt;1460,O2486&lt;1826),+'PL2'!$R$2+1,IF(AND(O2486&gt;1825,O2486&lt;2190),+'PL2'!$S$2+1,0))))))</f>
        <v>0</v>
      </c>
      <c r="N2486" s="70">
        <f t="shared" si="139"/>
        <v>-1</v>
      </c>
      <c r="O2486" s="19" t="str">
        <f>IF(A2486&gt;'PL2'!$C$2+553,IF(A2486='PL2'!$C$2+554,1,O2485+1), "")</f>
        <v/>
      </c>
    </row>
    <row r="2487" spans="1:15" x14ac:dyDescent="0.55000000000000004">
      <c r="A2487">
        <v>2485</v>
      </c>
      <c r="B2487" s="2">
        <v>42307</v>
      </c>
      <c r="C2487">
        <v>12</v>
      </c>
      <c r="D2487">
        <v>458010</v>
      </c>
      <c r="E2487">
        <v>4307.0400390625</v>
      </c>
      <c r="F2487" s="20">
        <f t="shared" si="136"/>
        <v>0.11284574674952512</v>
      </c>
      <c r="G2487">
        <v>326.00399780273438</v>
      </c>
      <c r="H2487">
        <v>36.788200378417969</v>
      </c>
      <c r="I2487" s="19">
        <f t="shared" si="137"/>
        <v>1404112.2714308202</v>
      </c>
      <c r="K2487" s="70">
        <f t="shared" si="138"/>
        <v>-1</v>
      </c>
      <c r="L2487" s="3">
        <f>IF(AND(O2487&gt;0,O2487&lt;366),+'PL2'!$N$3+1,IF(AND(O2487&gt;365,O2487&lt;731),+'PL2'!$O$3+1,IF(AND(O2487&gt;730,O2487&lt;1096),+'PL2'!$P$3+1,IF(AND(O2487&gt;1095,O2487&lt;1461),+'PL2'!$Q$3+1,IF(AND(O2487&gt;1460,O2487&lt;3000),+'PL2'!$R$3+1,0)))))</f>
        <v>0</v>
      </c>
      <c r="M2487" s="3">
        <f>IF(AND(O2487&gt;0,O2487&lt;366),+'PL2'!$N$2+1,IF(AND(O2487&gt;365,O2487&lt;731),+'PL2'!$O$2+1,IF(AND(O2487&gt;730,O2487&lt;1096),+'PL2'!$P$2+1,IF(AND(O2487&gt;1095,O2487&lt;1461),+'PL2'!$Q$2+1,IF(AND(O2487&gt;1460,O2487&lt;1826),+'PL2'!$R$2+1,IF(AND(O2487&gt;1825,O2487&lt;2190),+'PL2'!$S$2+1,0))))))</f>
        <v>0</v>
      </c>
      <c r="N2487" s="70">
        <f t="shared" si="139"/>
        <v>-1</v>
      </c>
      <c r="O2487" s="19" t="str">
        <f>IF(A2487&gt;'PL2'!$C$2+553,IF(A2487='PL2'!$C$2+554,1,O2486+1), "")</f>
        <v/>
      </c>
    </row>
    <row r="2488" spans="1:15" x14ac:dyDescent="0.55000000000000004">
      <c r="A2488">
        <v>2486</v>
      </c>
      <c r="B2488" s="2">
        <v>42308</v>
      </c>
      <c r="C2488">
        <v>12.10000038146973</v>
      </c>
      <c r="D2488">
        <v>470389</v>
      </c>
      <c r="E2488">
        <v>3703.5400390625</v>
      </c>
      <c r="F2488" s="20">
        <f t="shared" si="136"/>
        <v>9.5267610181030318E-2</v>
      </c>
      <c r="G2488">
        <v>312.4320068359375</v>
      </c>
      <c r="H2488">
        <v>29.76460075378418</v>
      </c>
      <c r="I2488" s="19">
        <f t="shared" si="137"/>
        <v>1157104.4468015432</v>
      </c>
      <c r="K2488" s="70">
        <f t="shared" si="138"/>
        <v>-1</v>
      </c>
      <c r="L2488" s="3">
        <f>IF(AND(O2488&gt;0,O2488&lt;366),+'PL2'!$N$3+1,IF(AND(O2488&gt;365,O2488&lt;731),+'PL2'!$O$3+1,IF(AND(O2488&gt;730,O2488&lt;1096),+'PL2'!$P$3+1,IF(AND(O2488&gt;1095,O2488&lt;1461),+'PL2'!$Q$3+1,IF(AND(O2488&gt;1460,O2488&lt;3000),+'PL2'!$R$3+1,0)))))</f>
        <v>0</v>
      </c>
      <c r="M2488" s="3">
        <f>IF(AND(O2488&gt;0,O2488&lt;366),+'PL2'!$N$2+1,IF(AND(O2488&gt;365,O2488&lt;731),+'PL2'!$O$2+1,IF(AND(O2488&gt;730,O2488&lt;1096),+'PL2'!$P$2+1,IF(AND(O2488&gt;1095,O2488&lt;1461),+'PL2'!$Q$2+1,IF(AND(O2488&gt;1460,O2488&lt;1826),+'PL2'!$R$2+1,IF(AND(O2488&gt;1825,O2488&lt;2190),+'PL2'!$S$2+1,0))))))</f>
        <v>0</v>
      </c>
      <c r="N2488" s="70">
        <f t="shared" si="139"/>
        <v>-1</v>
      </c>
      <c r="O2488" s="19" t="str">
        <f>IF(A2488&gt;'PL2'!$C$2+553,IF(A2488='PL2'!$C$2+554,1,O2487+1), "")</f>
        <v/>
      </c>
    </row>
    <row r="2489" spans="1:15" x14ac:dyDescent="0.55000000000000004">
      <c r="A2489">
        <v>2487</v>
      </c>
      <c r="B2489" s="2">
        <v>42309</v>
      </c>
      <c r="C2489">
        <v>12.19999980926514</v>
      </c>
      <c r="D2489">
        <v>470389</v>
      </c>
      <c r="E2489">
        <v>3852.340087890625</v>
      </c>
      <c r="F2489" s="20">
        <f t="shared" si="136"/>
        <v>9.991421639853415E-2</v>
      </c>
      <c r="G2489">
        <v>325.08200073242188</v>
      </c>
      <c r="H2489">
        <v>32.480300903320313</v>
      </c>
      <c r="I2489" s="19">
        <f t="shared" si="137"/>
        <v>1252326.4232731983</v>
      </c>
      <c r="K2489" s="70">
        <f t="shared" si="138"/>
        <v>-1</v>
      </c>
      <c r="L2489" s="3">
        <f>IF(AND(O2489&gt;0,O2489&lt;366),+'PL2'!$N$3+1,IF(AND(O2489&gt;365,O2489&lt;731),+'PL2'!$O$3+1,IF(AND(O2489&gt;730,O2489&lt;1096),+'PL2'!$P$3+1,IF(AND(O2489&gt;1095,O2489&lt;1461),+'PL2'!$Q$3+1,IF(AND(O2489&gt;1460,O2489&lt;3000),+'PL2'!$R$3+1,0)))))</f>
        <v>0</v>
      </c>
      <c r="M2489" s="3">
        <f>IF(AND(O2489&gt;0,O2489&lt;366),+'PL2'!$N$2+1,IF(AND(O2489&gt;365,O2489&lt;731),+'PL2'!$O$2+1,IF(AND(O2489&gt;730,O2489&lt;1096),+'PL2'!$P$2+1,IF(AND(O2489&gt;1095,O2489&lt;1461),+'PL2'!$Q$2+1,IF(AND(O2489&gt;1460,O2489&lt;1826),+'PL2'!$R$2+1,IF(AND(O2489&gt;1825,O2489&lt;2190),+'PL2'!$S$2+1,0))))))</f>
        <v>0</v>
      </c>
      <c r="N2489" s="70">
        <f t="shared" si="139"/>
        <v>-1</v>
      </c>
      <c r="O2489" s="19" t="str">
        <f>IF(A2489&gt;'PL2'!$C$2+553,IF(A2489='PL2'!$C$2+554,1,O2488+1), "")</f>
        <v/>
      </c>
    </row>
    <row r="2490" spans="1:15" x14ac:dyDescent="0.55000000000000004">
      <c r="A2490">
        <v>2488</v>
      </c>
      <c r="B2490" s="2">
        <v>42310</v>
      </c>
      <c r="C2490">
        <v>12.30000019073486</v>
      </c>
      <c r="D2490">
        <v>448726</v>
      </c>
      <c r="E2490">
        <v>3858.280029296875</v>
      </c>
      <c r="F2490" s="20">
        <f t="shared" si="136"/>
        <v>0.10575907145175466</v>
      </c>
      <c r="G2490">
        <v>359.35198974609381</v>
      </c>
      <c r="H2490">
        <v>38.00469970703125</v>
      </c>
      <c r="I2490" s="19">
        <f t="shared" si="137"/>
        <v>1386480.6055254492</v>
      </c>
      <c r="K2490" s="70">
        <f t="shared" si="138"/>
        <v>-1</v>
      </c>
      <c r="L2490" s="3">
        <f>IF(AND(O2490&gt;0,O2490&lt;366),+'PL2'!$N$3+1,IF(AND(O2490&gt;365,O2490&lt;731),+'PL2'!$O$3+1,IF(AND(O2490&gt;730,O2490&lt;1096),+'PL2'!$P$3+1,IF(AND(O2490&gt;1095,O2490&lt;1461),+'PL2'!$Q$3+1,IF(AND(O2490&gt;1460,O2490&lt;3000),+'PL2'!$R$3+1,0)))))</f>
        <v>0</v>
      </c>
      <c r="M2490" s="3">
        <f>IF(AND(O2490&gt;0,O2490&lt;366),+'PL2'!$N$2+1,IF(AND(O2490&gt;365,O2490&lt;731),+'PL2'!$O$2+1,IF(AND(O2490&gt;730,O2490&lt;1096),+'PL2'!$P$2+1,IF(AND(O2490&gt;1095,O2490&lt;1461),+'PL2'!$Q$2+1,IF(AND(O2490&gt;1460,O2490&lt;1826),+'PL2'!$R$2+1,IF(AND(O2490&gt;1825,O2490&lt;2190),+'PL2'!$S$2+1,0))))))</f>
        <v>0</v>
      </c>
      <c r="N2490" s="70">
        <f t="shared" si="139"/>
        <v>-1</v>
      </c>
      <c r="O2490" s="19" t="str">
        <f>IF(A2490&gt;'PL2'!$C$2+553,IF(A2490='PL2'!$C$2+554,1,O2489+1), "")</f>
        <v/>
      </c>
    </row>
    <row r="2491" spans="1:15" x14ac:dyDescent="0.55000000000000004">
      <c r="A2491">
        <v>2489</v>
      </c>
      <c r="B2491" s="2">
        <v>42311</v>
      </c>
      <c r="C2491">
        <v>12.39999961853027</v>
      </c>
      <c r="D2491">
        <v>448726</v>
      </c>
      <c r="E2491">
        <v>3909.340087890625</v>
      </c>
      <c r="F2491" s="20">
        <f t="shared" si="136"/>
        <v>0.1080298792549325</v>
      </c>
      <c r="G2491">
        <v>400.70599365234381</v>
      </c>
      <c r="H2491">
        <v>43.288200378417969</v>
      </c>
      <c r="I2491" s="19">
        <f t="shared" si="137"/>
        <v>1566496.004443154</v>
      </c>
      <c r="K2491" s="70">
        <f t="shared" si="138"/>
        <v>-1</v>
      </c>
      <c r="L2491" s="3">
        <f>IF(AND(O2491&gt;0,O2491&lt;366),+'PL2'!$N$3+1,IF(AND(O2491&gt;365,O2491&lt;731),+'PL2'!$O$3+1,IF(AND(O2491&gt;730,O2491&lt;1096),+'PL2'!$P$3+1,IF(AND(O2491&gt;1095,O2491&lt;1461),+'PL2'!$Q$3+1,IF(AND(O2491&gt;1460,O2491&lt;3000),+'PL2'!$R$3+1,0)))))</f>
        <v>0</v>
      </c>
      <c r="M2491" s="3">
        <f>IF(AND(O2491&gt;0,O2491&lt;366),+'PL2'!$N$2+1,IF(AND(O2491&gt;365,O2491&lt;731),+'PL2'!$O$2+1,IF(AND(O2491&gt;730,O2491&lt;1096),+'PL2'!$P$2+1,IF(AND(O2491&gt;1095,O2491&lt;1461),+'PL2'!$Q$2+1,IF(AND(O2491&gt;1460,O2491&lt;1826),+'PL2'!$R$2+1,IF(AND(O2491&gt;1825,O2491&lt;2190),+'PL2'!$S$2+1,0))))))</f>
        <v>0</v>
      </c>
      <c r="N2491" s="70">
        <f t="shared" si="139"/>
        <v>-1</v>
      </c>
      <c r="O2491" s="19" t="str">
        <f>IF(A2491&gt;'PL2'!$C$2+553,IF(A2491='PL2'!$C$2+554,1,O2490+1), "")</f>
        <v/>
      </c>
    </row>
    <row r="2492" spans="1:15" x14ac:dyDescent="0.55000000000000004">
      <c r="A2492">
        <v>2490</v>
      </c>
      <c r="B2492" s="2">
        <v>42312</v>
      </c>
      <c r="C2492">
        <v>12.5</v>
      </c>
      <c r="D2492">
        <v>479673</v>
      </c>
      <c r="E2492">
        <v>3919.909912109375</v>
      </c>
      <c r="F2492" s="20">
        <f t="shared" si="136"/>
        <v>0.10215057737535194</v>
      </c>
      <c r="G2492">
        <v>408.74099731445313</v>
      </c>
      <c r="H2492">
        <v>41.753101348876953</v>
      </c>
      <c r="I2492" s="19">
        <f t="shared" si="137"/>
        <v>1602227.8868583962</v>
      </c>
      <c r="K2492" s="70">
        <f t="shared" si="138"/>
        <v>-1</v>
      </c>
      <c r="L2492" s="3">
        <f>IF(AND(O2492&gt;0,O2492&lt;366),+'PL2'!$N$3+1,IF(AND(O2492&gt;365,O2492&lt;731),+'PL2'!$O$3+1,IF(AND(O2492&gt;730,O2492&lt;1096),+'PL2'!$P$3+1,IF(AND(O2492&gt;1095,O2492&lt;1461),+'PL2'!$Q$3+1,IF(AND(O2492&gt;1460,O2492&lt;3000),+'PL2'!$R$3+1,0)))))</f>
        <v>0</v>
      </c>
      <c r="M2492" s="3">
        <f>IF(AND(O2492&gt;0,O2492&lt;366),+'PL2'!$N$2+1,IF(AND(O2492&gt;365,O2492&lt;731),+'PL2'!$O$2+1,IF(AND(O2492&gt;730,O2492&lt;1096),+'PL2'!$P$2+1,IF(AND(O2492&gt;1095,O2492&lt;1461),+'PL2'!$Q$2+1,IF(AND(O2492&gt;1460,O2492&lt;1826),+'PL2'!$R$2+1,IF(AND(O2492&gt;1825,O2492&lt;2190),+'PL2'!$S$2+1,0))))))</f>
        <v>0</v>
      </c>
      <c r="N2492" s="70">
        <f t="shared" si="139"/>
        <v>-1</v>
      </c>
      <c r="O2492" s="19" t="str">
        <f>IF(A2492&gt;'PL2'!$C$2+553,IF(A2492='PL2'!$C$2+554,1,O2491+1), "")</f>
        <v/>
      </c>
    </row>
    <row r="2493" spans="1:15" x14ac:dyDescent="0.55000000000000004">
      <c r="A2493">
        <v>2491</v>
      </c>
      <c r="B2493" s="2">
        <v>42313</v>
      </c>
      <c r="C2493">
        <v>12.60000038146973</v>
      </c>
      <c r="D2493">
        <v>479673</v>
      </c>
      <c r="E2493">
        <v>3684.1298828125</v>
      </c>
      <c r="F2493" s="20">
        <f t="shared" si="136"/>
        <v>9.6774339870748474E-2</v>
      </c>
      <c r="G2493">
        <v>387.510009765625</v>
      </c>
      <c r="H2493">
        <v>37.500999450683587</v>
      </c>
      <c r="I2493" s="19">
        <f t="shared" si="137"/>
        <v>1427637.2068665028</v>
      </c>
      <c r="K2493" s="70">
        <f t="shared" si="138"/>
        <v>-1</v>
      </c>
      <c r="L2493" s="3">
        <f>IF(AND(O2493&gt;0,O2493&lt;366),+'PL2'!$N$3+1,IF(AND(O2493&gt;365,O2493&lt;731),+'PL2'!$O$3+1,IF(AND(O2493&gt;730,O2493&lt;1096),+'PL2'!$P$3+1,IF(AND(O2493&gt;1095,O2493&lt;1461),+'PL2'!$Q$3+1,IF(AND(O2493&gt;1460,O2493&lt;3000),+'PL2'!$R$3+1,0)))))</f>
        <v>0</v>
      </c>
      <c r="M2493" s="3">
        <f>IF(AND(O2493&gt;0,O2493&lt;366),+'PL2'!$N$2+1,IF(AND(O2493&gt;365,O2493&lt;731),+'PL2'!$O$2+1,IF(AND(O2493&gt;730,O2493&lt;1096),+'PL2'!$P$2+1,IF(AND(O2493&gt;1095,O2493&lt;1461),+'PL2'!$Q$2+1,IF(AND(O2493&gt;1460,O2493&lt;1826),+'PL2'!$R$2+1,IF(AND(O2493&gt;1825,O2493&lt;2190),+'PL2'!$S$2+1,0))))))</f>
        <v>0</v>
      </c>
      <c r="N2493" s="70">
        <f t="shared" si="139"/>
        <v>-1</v>
      </c>
      <c r="O2493" s="19" t="str">
        <f>IF(A2493&gt;'PL2'!$C$2+553,IF(A2493='PL2'!$C$2+554,1,O2492+1), "")</f>
        <v/>
      </c>
    </row>
    <row r="2494" spans="1:15" x14ac:dyDescent="0.55000000000000004">
      <c r="A2494">
        <v>2492</v>
      </c>
      <c r="B2494" s="2">
        <v>42314</v>
      </c>
      <c r="C2494">
        <v>12.69999980926514</v>
      </c>
      <c r="D2494">
        <v>423969</v>
      </c>
      <c r="E2494">
        <v>3657.320068359375</v>
      </c>
      <c r="F2494" s="20">
        <f t="shared" si="136"/>
        <v>0.10955509523240055</v>
      </c>
      <c r="G2494">
        <v>374.95001220703119</v>
      </c>
      <c r="H2494">
        <v>41.077701568603523</v>
      </c>
      <c r="I2494" s="19">
        <f t="shared" si="137"/>
        <v>1371312.2042763678</v>
      </c>
      <c r="K2494" s="70">
        <f t="shared" si="138"/>
        <v>-1</v>
      </c>
      <c r="L2494" s="3">
        <f>IF(AND(O2494&gt;0,O2494&lt;366),+'PL2'!$N$3+1,IF(AND(O2494&gt;365,O2494&lt;731),+'PL2'!$O$3+1,IF(AND(O2494&gt;730,O2494&lt;1096),+'PL2'!$P$3+1,IF(AND(O2494&gt;1095,O2494&lt;1461),+'PL2'!$Q$3+1,IF(AND(O2494&gt;1460,O2494&lt;3000),+'PL2'!$R$3+1,0)))))</f>
        <v>0</v>
      </c>
      <c r="M2494" s="3">
        <f>IF(AND(O2494&gt;0,O2494&lt;366),+'PL2'!$N$2+1,IF(AND(O2494&gt;365,O2494&lt;731),+'PL2'!$O$2+1,IF(AND(O2494&gt;730,O2494&lt;1096),+'PL2'!$P$2+1,IF(AND(O2494&gt;1095,O2494&lt;1461),+'PL2'!$Q$2+1,IF(AND(O2494&gt;1460,O2494&lt;1826),+'PL2'!$R$2+1,IF(AND(O2494&gt;1825,O2494&lt;2190),+'PL2'!$S$2+1,0))))))</f>
        <v>0</v>
      </c>
      <c r="N2494" s="70">
        <f t="shared" si="139"/>
        <v>-1</v>
      </c>
      <c r="O2494" s="19" t="str">
        <f>IF(A2494&gt;'PL2'!$C$2+553,IF(A2494='PL2'!$C$2+554,1,O2493+1), "")</f>
        <v/>
      </c>
    </row>
    <row r="2495" spans="1:15" x14ac:dyDescent="0.55000000000000004">
      <c r="A2495">
        <v>2493</v>
      </c>
      <c r="B2495" s="2">
        <v>42315</v>
      </c>
      <c r="C2495">
        <v>12.80000019073486</v>
      </c>
      <c r="D2495">
        <v>423969</v>
      </c>
      <c r="E2495">
        <v>3825.800048828125</v>
      </c>
      <c r="F2495" s="20">
        <f t="shared" si="136"/>
        <v>0.11550429714133212</v>
      </c>
      <c r="G2495">
        <v>384.79998779296881</v>
      </c>
      <c r="H2495">
        <v>44.446098327636719</v>
      </c>
      <c r="I2495" s="19">
        <f t="shared" si="137"/>
        <v>1472167.812087402</v>
      </c>
      <c r="K2495" s="70">
        <f t="shared" si="138"/>
        <v>-1</v>
      </c>
      <c r="L2495" s="3">
        <f>IF(AND(O2495&gt;0,O2495&lt;366),+'PL2'!$N$3+1,IF(AND(O2495&gt;365,O2495&lt;731),+'PL2'!$O$3+1,IF(AND(O2495&gt;730,O2495&lt;1096),+'PL2'!$P$3+1,IF(AND(O2495&gt;1095,O2495&lt;1461),+'PL2'!$Q$3+1,IF(AND(O2495&gt;1460,O2495&lt;3000),+'PL2'!$R$3+1,0)))))</f>
        <v>0</v>
      </c>
      <c r="M2495" s="3">
        <f>IF(AND(O2495&gt;0,O2495&lt;366),+'PL2'!$N$2+1,IF(AND(O2495&gt;365,O2495&lt;731),+'PL2'!$O$2+1,IF(AND(O2495&gt;730,O2495&lt;1096),+'PL2'!$P$2+1,IF(AND(O2495&gt;1095,O2495&lt;1461),+'PL2'!$Q$2+1,IF(AND(O2495&gt;1460,O2495&lt;1826),+'PL2'!$R$2+1,IF(AND(O2495&gt;1825,O2495&lt;2190),+'PL2'!$S$2+1,0))))))</f>
        <v>0</v>
      </c>
      <c r="N2495" s="70">
        <f t="shared" si="139"/>
        <v>-1</v>
      </c>
      <c r="O2495" s="19" t="str">
        <f>IF(A2495&gt;'PL2'!$C$2+553,IF(A2495='PL2'!$C$2+554,1,O2494+1), "")</f>
        <v/>
      </c>
    </row>
    <row r="2496" spans="1:15" x14ac:dyDescent="0.55000000000000004">
      <c r="A2496">
        <v>2494</v>
      </c>
      <c r="B2496" s="2">
        <v>42316</v>
      </c>
      <c r="C2496">
        <v>12.89999961853027</v>
      </c>
      <c r="D2496">
        <v>433253</v>
      </c>
      <c r="E2496">
        <v>3498.43994140625</v>
      </c>
      <c r="F2496" s="20">
        <f t="shared" si="136"/>
        <v>0.10416517348891222</v>
      </c>
      <c r="G2496">
        <v>373.48699951171881</v>
      </c>
      <c r="H2496">
        <v>38.904300689697273</v>
      </c>
      <c r="I2496" s="19">
        <f t="shared" si="137"/>
        <v>1306621.8366877737</v>
      </c>
      <c r="K2496" s="70">
        <f t="shared" si="138"/>
        <v>-1</v>
      </c>
      <c r="L2496" s="3">
        <f>IF(AND(O2496&gt;0,O2496&lt;366),+'PL2'!$N$3+1,IF(AND(O2496&gt;365,O2496&lt;731),+'PL2'!$O$3+1,IF(AND(O2496&gt;730,O2496&lt;1096),+'PL2'!$P$3+1,IF(AND(O2496&gt;1095,O2496&lt;1461),+'PL2'!$Q$3+1,IF(AND(O2496&gt;1460,O2496&lt;3000),+'PL2'!$R$3+1,0)))))</f>
        <v>0</v>
      </c>
      <c r="M2496" s="3">
        <f>IF(AND(O2496&gt;0,O2496&lt;366),+'PL2'!$N$2+1,IF(AND(O2496&gt;365,O2496&lt;731),+'PL2'!$O$2+1,IF(AND(O2496&gt;730,O2496&lt;1096),+'PL2'!$P$2+1,IF(AND(O2496&gt;1095,O2496&lt;1461),+'PL2'!$Q$2+1,IF(AND(O2496&gt;1460,O2496&lt;1826),+'PL2'!$R$2+1,IF(AND(O2496&gt;1825,O2496&lt;2190),+'PL2'!$S$2+1,0))))))</f>
        <v>0</v>
      </c>
      <c r="N2496" s="70">
        <f t="shared" si="139"/>
        <v>-1</v>
      </c>
      <c r="O2496" s="19" t="str">
        <f>IF(A2496&gt;'PL2'!$C$2+553,IF(A2496='PL2'!$C$2+554,1,O2495+1), "")</f>
        <v/>
      </c>
    </row>
    <row r="2497" spans="1:15" x14ac:dyDescent="0.55000000000000004">
      <c r="A2497">
        <v>2495</v>
      </c>
      <c r="B2497" s="2">
        <v>42317</v>
      </c>
      <c r="C2497">
        <v>13</v>
      </c>
      <c r="D2497">
        <v>433253</v>
      </c>
      <c r="E2497">
        <v>3754.590087890625</v>
      </c>
      <c r="F2497" s="20">
        <f t="shared" si="136"/>
        <v>0.11265858780568888</v>
      </c>
      <c r="G2497">
        <v>380.04299926757813</v>
      </c>
      <c r="H2497">
        <v>42.815101623535163</v>
      </c>
      <c r="I2497" s="19">
        <f t="shared" si="137"/>
        <v>1426905.6780222729</v>
      </c>
      <c r="K2497" s="70">
        <f t="shared" si="138"/>
        <v>-1</v>
      </c>
      <c r="L2497" s="3">
        <f>IF(AND(O2497&gt;0,O2497&lt;366),+'PL2'!$N$3+1,IF(AND(O2497&gt;365,O2497&lt;731),+'PL2'!$O$3+1,IF(AND(O2497&gt;730,O2497&lt;1096),+'PL2'!$P$3+1,IF(AND(O2497&gt;1095,O2497&lt;1461),+'PL2'!$Q$3+1,IF(AND(O2497&gt;1460,O2497&lt;3000),+'PL2'!$R$3+1,0)))))</f>
        <v>0</v>
      </c>
      <c r="M2497" s="3">
        <f>IF(AND(O2497&gt;0,O2497&lt;366),+'PL2'!$N$2+1,IF(AND(O2497&gt;365,O2497&lt;731),+'PL2'!$O$2+1,IF(AND(O2497&gt;730,O2497&lt;1096),+'PL2'!$P$2+1,IF(AND(O2497&gt;1095,O2497&lt;1461),+'PL2'!$Q$2+1,IF(AND(O2497&gt;1460,O2497&lt;1826),+'PL2'!$R$2+1,IF(AND(O2497&gt;1825,O2497&lt;2190),+'PL2'!$S$2+1,0))))))</f>
        <v>0</v>
      </c>
      <c r="N2497" s="70">
        <f t="shared" si="139"/>
        <v>-1</v>
      </c>
      <c r="O2497" s="19" t="str">
        <f>IF(A2497&gt;'PL2'!$C$2+553,IF(A2497='PL2'!$C$2+554,1,O2496+1), "")</f>
        <v/>
      </c>
    </row>
    <row r="2498" spans="1:15" x14ac:dyDescent="0.55000000000000004">
      <c r="A2498">
        <v>2496</v>
      </c>
      <c r="B2498" s="2">
        <v>42318</v>
      </c>
      <c r="C2498">
        <v>13.010000228881839</v>
      </c>
      <c r="D2498">
        <v>442537</v>
      </c>
      <c r="E2498">
        <v>3679.199951171875</v>
      </c>
      <c r="F2498" s="20">
        <f t="shared" ref="F2498:F2561" si="140">+(C2498/D2498)*E2498</f>
        <v>0.10816359356810423</v>
      </c>
      <c r="G2498">
        <v>337.9320068359375</v>
      </c>
      <c r="H2498">
        <v>36.551898956298828</v>
      </c>
      <c r="I2498" s="19">
        <f t="shared" ref="I2498:I2561" si="141">+E2498*G2498</f>
        <v>1243319.423050195</v>
      </c>
      <c r="K2498" s="70">
        <f t="shared" si="138"/>
        <v>-1</v>
      </c>
      <c r="L2498" s="3">
        <f>IF(AND(O2498&gt;0,O2498&lt;366),+'PL2'!$N$3+1,IF(AND(O2498&gt;365,O2498&lt;731),+'PL2'!$O$3+1,IF(AND(O2498&gt;730,O2498&lt;1096),+'PL2'!$P$3+1,IF(AND(O2498&gt;1095,O2498&lt;1461),+'PL2'!$Q$3+1,IF(AND(O2498&gt;1460,O2498&lt;3000),+'PL2'!$R$3+1,0)))))</f>
        <v>0</v>
      </c>
      <c r="M2498" s="3">
        <f>IF(AND(O2498&gt;0,O2498&lt;366),+'PL2'!$N$2+1,IF(AND(O2498&gt;365,O2498&lt;731),+'PL2'!$O$2+1,IF(AND(O2498&gt;730,O2498&lt;1096),+'PL2'!$P$2+1,IF(AND(O2498&gt;1095,O2498&lt;1461),+'PL2'!$Q$2+1,IF(AND(O2498&gt;1460,O2498&lt;1826),+'PL2'!$R$2+1,IF(AND(O2498&gt;1825,O2498&lt;2190),+'PL2'!$S$2+1,0))))))</f>
        <v>0</v>
      </c>
      <c r="N2498" s="70">
        <f t="shared" si="139"/>
        <v>-1</v>
      </c>
      <c r="O2498" s="19" t="str">
        <f>IF(A2498&gt;'PL2'!$C$2+553,IF(A2498='PL2'!$C$2+554,1,O2497+1), "")</f>
        <v/>
      </c>
    </row>
    <row r="2499" spans="1:15" x14ac:dyDescent="0.55000000000000004">
      <c r="A2499">
        <v>2497</v>
      </c>
      <c r="B2499" s="2">
        <v>42319</v>
      </c>
      <c r="C2499">
        <v>13.02000045776367</v>
      </c>
      <c r="D2499">
        <v>442537</v>
      </c>
      <c r="E2499">
        <v>4227.97021484375</v>
      </c>
      <c r="F2499" s="20">
        <f t="shared" si="140"/>
        <v>0.12439225224710429</v>
      </c>
      <c r="G2499">
        <v>312.5780029296875</v>
      </c>
      <c r="H2499">
        <v>38.882301330566413</v>
      </c>
      <c r="I2499" s="19">
        <f t="shared" si="141"/>
        <v>1321570.4862020612</v>
      </c>
      <c r="K2499" s="70">
        <f t="shared" si="138"/>
        <v>-1</v>
      </c>
      <c r="L2499" s="3">
        <f>IF(AND(O2499&gt;0,O2499&lt;366),+'PL2'!$N$3+1,IF(AND(O2499&gt;365,O2499&lt;731),+'PL2'!$O$3+1,IF(AND(O2499&gt;730,O2499&lt;1096),+'PL2'!$P$3+1,IF(AND(O2499&gt;1095,O2499&lt;1461),+'PL2'!$Q$3+1,IF(AND(O2499&gt;1460,O2499&lt;3000),+'PL2'!$R$3+1,0)))))</f>
        <v>0</v>
      </c>
      <c r="M2499" s="3">
        <f>IF(AND(O2499&gt;0,O2499&lt;366),+'PL2'!$N$2+1,IF(AND(O2499&gt;365,O2499&lt;731),+'PL2'!$O$2+1,IF(AND(O2499&gt;730,O2499&lt;1096),+'PL2'!$P$2+1,IF(AND(O2499&gt;1095,O2499&lt;1461),+'PL2'!$Q$2+1,IF(AND(O2499&gt;1460,O2499&lt;1826),+'PL2'!$R$2+1,IF(AND(O2499&gt;1825,O2499&lt;2190),+'PL2'!$S$2+1,0))))))</f>
        <v>0</v>
      </c>
      <c r="N2499" s="70">
        <f t="shared" si="139"/>
        <v>-1</v>
      </c>
      <c r="O2499" s="19" t="str">
        <f>IF(A2499&gt;'PL2'!$C$2+553,IF(A2499='PL2'!$C$2+554,1,O2498+1), "")</f>
        <v/>
      </c>
    </row>
    <row r="2500" spans="1:15" x14ac:dyDescent="0.55000000000000004">
      <c r="A2500">
        <v>2498</v>
      </c>
      <c r="B2500" s="2">
        <v>42320</v>
      </c>
      <c r="C2500">
        <v>13.02999973297119</v>
      </c>
      <c r="D2500">
        <v>477907</v>
      </c>
      <c r="E2500">
        <v>4050.77001953125</v>
      </c>
      <c r="F2500" s="20">
        <f t="shared" si="140"/>
        <v>0.11044310351767161</v>
      </c>
      <c r="G2500">
        <v>336.85598754882813</v>
      </c>
      <c r="H2500">
        <v>37.203399658203118</v>
      </c>
      <c r="I2500" s="19">
        <f t="shared" si="141"/>
        <v>1364526.135262385</v>
      </c>
      <c r="K2500" s="70">
        <f t="shared" si="138"/>
        <v>-1</v>
      </c>
      <c r="L2500" s="3">
        <f>IF(AND(O2500&gt;0,O2500&lt;366),+'PL2'!$N$3+1,IF(AND(O2500&gt;365,O2500&lt;731),+'PL2'!$O$3+1,IF(AND(O2500&gt;730,O2500&lt;1096),+'PL2'!$P$3+1,IF(AND(O2500&gt;1095,O2500&lt;1461),+'PL2'!$Q$3+1,IF(AND(O2500&gt;1460,O2500&lt;3000),+'PL2'!$R$3+1,0)))))</f>
        <v>0</v>
      </c>
      <c r="M2500" s="3">
        <f>IF(AND(O2500&gt;0,O2500&lt;366),+'PL2'!$N$2+1,IF(AND(O2500&gt;365,O2500&lt;731),+'PL2'!$O$2+1,IF(AND(O2500&gt;730,O2500&lt;1096),+'PL2'!$P$2+1,IF(AND(O2500&gt;1095,O2500&lt;1461),+'PL2'!$Q$2+1,IF(AND(O2500&gt;1460,O2500&lt;1826),+'PL2'!$R$2+1,IF(AND(O2500&gt;1825,O2500&lt;2190),+'PL2'!$S$2+1,0))))))</f>
        <v>0</v>
      </c>
      <c r="N2500" s="70">
        <f t="shared" si="139"/>
        <v>-1</v>
      </c>
      <c r="O2500" s="19" t="str">
        <f>IF(A2500&gt;'PL2'!$C$2+553,IF(A2500='PL2'!$C$2+554,1,O2499+1), "")</f>
        <v/>
      </c>
    </row>
    <row r="2501" spans="1:15" x14ac:dyDescent="0.55000000000000004">
      <c r="A2501">
        <v>2499</v>
      </c>
      <c r="B2501" s="2">
        <v>42321</v>
      </c>
      <c r="C2501">
        <v>13.039999961853029</v>
      </c>
      <c r="D2501">
        <v>477907</v>
      </c>
      <c r="E2501">
        <v>4025.6201171875</v>
      </c>
      <c r="F2501" s="20">
        <f t="shared" si="140"/>
        <v>0.10984163482551999</v>
      </c>
      <c r="G2501">
        <v>337.2919921875</v>
      </c>
      <c r="H2501">
        <v>37.048698425292969</v>
      </c>
      <c r="I2501" s="19">
        <f t="shared" si="141"/>
        <v>1357809.4291162491</v>
      </c>
      <c r="K2501" s="70">
        <f t="shared" si="138"/>
        <v>-1</v>
      </c>
      <c r="L2501" s="3">
        <f>IF(AND(O2501&gt;0,O2501&lt;366),+'PL2'!$N$3+1,IF(AND(O2501&gt;365,O2501&lt;731),+'PL2'!$O$3+1,IF(AND(O2501&gt;730,O2501&lt;1096),+'PL2'!$P$3+1,IF(AND(O2501&gt;1095,O2501&lt;1461),+'PL2'!$Q$3+1,IF(AND(O2501&gt;1460,O2501&lt;3000),+'PL2'!$R$3+1,0)))))</f>
        <v>0</v>
      </c>
      <c r="M2501" s="3">
        <f>IF(AND(O2501&gt;0,O2501&lt;366),+'PL2'!$N$2+1,IF(AND(O2501&gt;365,O2501&lt;731),+'PL2'!$O$2+1,IF(AND(O2501&gt;730,O2501&lt;1096),+'PL2'!$P$2+1,IF(AND(O2501&gt;1095,O2501&lt;1461),+'PL2'!$Q$2+1,IF(AND(O2501&gt;1460,O2501&lt;1826),+'PL2'!$R$2+1,IF(AND(O2501&gt;1825,O2501&lt;2190),+'PL2'!$S$2+1,0))))))</f>
        <v>0</v>
      </c>
      <c r="N2501" s="70">
        <f t="shared" si="139"/>
        <v>-1</v>
      </c>
      <c r="O2501" s="19" t="str">
        <f>IF(A2501&gt;'PL2'!$C$2+553,IF(A2501='PL2'!$C$2+554,1,O2500+1), "")</f>
        <v/>
      </c>
    </row>
    <row r="2502" spans="1:15" x14ac:dyDescent="0.55000000000000004">
      <c r="A2502">
        <v>2500</v>
      </c>
      <c r="B2502" s="2">
        <v>42322</v>
      </c>
      <c r="C2502">
        <v>13.05000019073486</v>
      </c>
      <c r="D2502">
        <v>497547</v>
      </c>
      <c r="E2502">
        <v>3574.47998046875</v>
      </c>
      <c r="F2502" s="20">
        <f t="shared" si="140"/>
        <v>9.3753885415639379E-2</v>
      </c>
      <c r="G2502">
        <v>333.55300903320313</v>
      </c>
      <c r="H2502">
        <v>31.27190017700195</v>
      </c>
      <c r="I2502" s="19">
        <f t="shared" si="141"/>
        <v>1192278.5532142967</v>
      </c>
      <c r="K2502" s="70">
        <f t="shared" si="138"/>
        <v>-1</v>
      </c>
      <c r="L2502" s="3">
        <f>IF(AND(O2502&gt;0,O2502&lt;366),+'PL2'!$N$3+1,IF(AND(O2502&gt;365,O2502&lt;731),+'PL2'!$O$3+1,IF(AND(O2502&gt;730,O2502&lt;1096),+'PL2'!$P$3+1,IF(AND(O2502&gt;1095,O2502&lt;1461),+'PL2'!$Q$3+1,IF(AND(O2502&gt;1460,O2502&lt;3000),+'PL2'!$R$3+1,0)))))</f>
        <v>0</v>
      </c>
      <c r="M2502" s="3">
        <f>IF(AND(O2502&gt;0,O2502&lt;366),+'PL2'!$N$2+1,IF(AND(O2502&gt;365,O2502&lt;731),+'PL2'!$O$2+1,IF(AND(O2502&gt;730,O2502&lt;1096),+'PL2'!$P$2+1,IF(AND(O2502&gt;1095,O2502&lt;1461),+'PL2'!$Q$2+1,IF(AND(O2502&gt;1460,O2502&lt;1826),+'PL2'!$R$2+1,IF(AND(O2502&gt;1825,O2502&lt;2190),+'PL2'!$S$2+1,0))))))</f>
        <v>0</v>
      </c>
      <c r="N2502" s="70">
        <f t="shared" si="139"/>
        <v>-1</v>
      </c>
      <c r="O2502" s="19" t="str">
        <f>IF(A2502&gt;'PL2'!$C$2+553,IF(A2502='PL2'!$C$2+554,1,O2501+1), "")</f>
        <v/>
      </c>
    </row>
    <row r="2503" spans="1:15" x14ac:dyDescent="0.55000000000000004">
      <c r="A2503">
        <v>2501</v>
      </c>
      <c r="B2503" s="2">
        <v>42323</v>
      </c>
      <c r="C2503">
        <v>13.060000419616699</v>
      </c>
      <c r="D2503">
        <v>497547</v>
      </c>
      <c r="E2503">
        <v>4023.010009765625</v>
      </c>
      <c r="F2503" s="20">
        <f t="shared" si="140"/>
        <v>0.10559909398641987</v>
      </c>
      <c r="G2503">
        <v>319.92800903320313</v>
      </c>
      <c r="H2503">
        <v>33.784099578857422</v>
      </c>
      <c r="I2503" s="19">
        <f t="shared" si="141"/>
        <v>1287073.5827449635</v>
      </c>
      <c r="K2503" s="70">
        <f t="shared" si="138"/>
        <v>-1</v>
      </c>
      <c r="L2503" s="3">
        <f>IF(AND(O2503&gt;0,O2503&lt;366),+'PL2'!$N$3+1,IF(AND(O2503&gt;365,O2503&lt;731),+'PL2'!$O$3+1,IF(AND(O2503&gt;730,O2503&lt;1096),+'PL2'!$P$3+1,IF(AND(O2503&gt;1095,O2503&lt;1461),+'PL2'!$Q$3+1,IF(AND(O2503&gt;1460,O2503&lt;3000),+'PL2'!$R$3+1,0)))))</f>
        <v>0</v>
      </c>
      <c r="M2503" s="3">
        <f>IF(AND(O2503&gt;0,O2503&lt;366),+'PL2'!$N$2+1,IF(AND(O2503&gt;365,O2503&lt;731),+'PL2'!$O$2+1,IF(AND(O2503&gt;730,O2503&lt;1096),+'PL2'!$P$2+1,IF(AND(O2503&gt;1095,O2503&lt;1461),+'PL2'!$Q$2+1,IF(AND(O2503&gt;1460,O2503&lt;1826),+'PL2'!$R$2+1,IF(AND(O2503&gt;1825,O2503&lt;2190),+'PL2'!$S$2+1,0))))))</f>
        <v>0</v>
      </c>
      <c r="N2503" s="70">
        <f t="shared" si="139"/>
        <v>-1</v>
      </c>
      <c r="O2503" s="19" t="str">
        <f>IF(A2503&gt;'PL2'!$C$2+553,IF(A2503='PL2'!$C$2+554,1,O2502+1), "")</f>
        <v/>
      </c>
    </row>
    <row r="2504" spans="1:15" x14ac:dyDescent="0.55000000000000004">
      <c r="A2504">
        <v>2502</v>
      </c>
      <c r="B2504" s="2">
        <v>42324</v>
      </c>
      <c r="C2504">
        <v>13.069999694824221</v>
      </c>
      <c r="D2504">
        <v>576107</v>
      </c>
      <c r="E2504">
        <v>4352.7900390625</v>
      </c>
      <c r="F2504" s="20">
        <f t="shared" si="140"/>
        <v>9.8750691246905151E-2</v>
      </c>
      <c r="G2504">
        <v>331.58999633789063</v>
      </c>
      <c r="H2504">
        <v>32.744701385498047</v>
      </c>
      <c r="I2504" s="19">
        <f t="shared" si="141"/>
        <v>1443341.6331123412</v>
      </c>
      <c r="K2504" s="70">
        <f t="shared" si="138"/>
        <v>-1</v>
      </c>
      <c r="L2504" s="3">
        <f>IF(AND(O2504&gt;0,O2504&lt;366),+'PL2'!$N$3+1,IF(AND(O2504&gt;365,O2504&lt;731),+'PL2'!$O$3+1,IF(AND(O2504&gt;730,O2504&lt;1096),+'PL2'!$P$3+1,IF(AND(O2504&gt;1095,O2504&lt;1461),+'PL2'!$Q$3+1,IF(AND(O2504&gt;1460,O2504&lt;3000),+'PL2'!$R$3+1,0)))))</f>
        <v>0</v>
      </c>
      <c r="M2504" s="3">
        <f>IF(AND(O2504&gt;0,O2504&lt;366),+'PL2'!$N$2+1,IF(AND(O2504&gt;365,O2504&lt;731),+'PL2'!$O$2+1,IF(AND(O2504&gt;730,O2504&lt;1096),+'PL2'!$P$2+1,IF(AND(O2504&gt;1095,O2504&lt;1461),+'PL2'!$Q$2+1,IF(AND(O2504&gt;1460,O2504&lt;1826),+'PL2'!$R$2+1,IF(AND(O2504&gt;1825,O2504&lt;2190),+'PL2'!$S$2+1,0))))))</f>
        <v>0</v>
      </c>
      <c r="N2504" s="70">
        <f t="shared" si="139"/>
        <v>-1</v>
      </c>
      <c r="O2504" s="19" t="str">
        <f>IF(A2504&gt;'PL2'!$C$2+553,IF(A2504='PL2'!$C$2+554,1,O2503+1), "")</f>
        <v/>
      </c>
    </row>
    <row r="2505" spans="1:15" x14ac:dyDescent="0.55000000000000004">
      <c r="A2505">
        <v>2503</v>
      </c>
      <c r="B2505" s="2">
        <v>42325</v>
      </c>
      <c r="C2505">
        <v>13.079999923706049</v>
      </c>
      <c r="D2505">
        <v>576107</v>
      </c>
      <c r="E2505">
        <v>3751.300048828125</v>
      </c>
      <c r="F2505" s="20">
        <f t="shared" si="140"/>
        <v>8.5169949944142981E-2</v>
      </c>
      <c r="G2505">
        <v>335.76998901367188</v>
      </c>
      <c r="H2505">
        <v>28.597499847412109</v>
      </c>
      <c r="I2505" s="19">
        <f t="shared" si="141"/>
        <v>1259573.9761820063</v>
      </c>
      <c r="K2505" s="70">
        <f t="shared" si="138"/>
        <v>-1</v>
      </c>
      <c r="L2505" s="3">
        <f>IF(AND(O2505&gt;0,O2505&lt;366),+'PL2'!$N$3+1,IF(AND(O2505&gt;365,O2505&lt;731),+'PL2'!$O$3+1,IF(AND(O2505&gt;730,O2505&lt;1096),+'PL2'!$P$3+1,IF(AND(O2505&gt;1095,O2505&lt;1461),+'PL2'!$Q$3+1,IF(AND(O2505&gt;1460,O2505&lt;3000),+'PL2'!$R$3+1,0)))))</f>
        <v>0</v>
      </c>
      <c r="M2505" s="3">
        <f>IF(AND(O2505&gt;0,O2505&lt;366),+'PL2'!$N$2+1,IF(AND(O2505&gt;365,O2505&lt;731),+'PL2'!$O$2+1,IF(AND(O2505&gt;730,O2505&lt;1096),+'PL2'!$P$2+1,IF(AND(O2505&gt;1095,O2505&lt;1461),+'PL2'!$Q$2+1,IF(AND(O2505&gt;1460,O2505&lt;1826),+'PL2'!$R$2+1,IF(AND(O2505&gt;1825,O2505&lt;2190),+'PL2'!$S$2+1,0))))))</f>
        <v>0</v>
      </c>
      <c r="N2505" s="70">
        <f t="shared" si="139"/>
        <v>-1</v>
      </c>
      <c r="O2505" s="19" t="str">
        <f>IF(A2505&gt;'PL2'!$C$2+553,IF(A2505='PL2'!$C$2+554,1,O2504+1), "")</f>
        <v/>
      </c>
    </row>
    <row r="2506" spans="1:15" x14ac:dyDescent="0.55000000000000004">
      <c r="A2506">
        <v>2504</v>
      </c>
      <c r="B2506" s="2">
        <v>42326</v>
      </c>
      <c r="C2506">
        <v>13.090000152587891</v>
      </c>
      <c r="D2506">
        <v>458267</v>
      </c>
      <c r="E2506">
        <v>3852.3798828125</v>
      </c>
      <c r="F2506" s="20">
        <f t="shared" si="140"/>
        <v>0.11003989650976863</v>
      </c>
      <c r="G2506">
        <v>334.97299194335938</v>
      </c>
      <c r="H2506">
        <v>36.860401153564453</v>
      </c>
      <c r="I2506" s="19">
        <f t="shared" si="141"/>
        <v>1290443.2154481113</v>
      </c>
      <c r="K2506" s="70">
        <f t="shared" si="138"/>
        <v>-1</v>
      </c>
      <c r="L2506" s="3">
        <f>IF(AND(O2506&gt;0,O2506&lt;366),+'PL2'!$N$3+1,IF(AND(O2506&gt;365,O2506&lt;731),+'PL2'!$O$3+1,IF(AND(O2506&gt;730,O2506&lt;1096),+'PL2'!$P$3+1,IF(AND(O2506&gt;1095,O2506&lt;1461),+'PL2'!$Q$3+1,IF(AND(O2506&gt;1460,O2506&lt;3000),+'PL2'!$R$3+1,0)))))</f>
        <v>0</v>
      </c>
      <c r="M2506" s="3">
        <f>IF(AND(O2506&gt;0,O2506&lt;366),+'PL2'!$N$2+1,IF(AND(O2506&gt;365,O2506&lt;731),+'PL2'!$O$2+1,IF(AND(O2506&gt;730,O2506&lt;1096),+'PL2'!$P$2+1,IF(AND(O2506&gt;1095,O2506&lt;1461),+'PL2'!$Q$2+1,IF(AND(O2506&gt;1460,O2506&lt;1826),+'PL2'!$R$2+1,IF(AND(O2506&gt;1825,O2506&lt;2190),+'PL2'!$S$2+1,0))))))</f>
        <v>0</v>
      </c>
      <c r="N2506" s="70">
        <f t="shared" si="139"/>
        <v>-1</v>
      </c>
      <c r="O2506" s="19" t="str">
        <f>IF(A2506&gt;'PL2'!$C$2+553,IF(A2506='PL2'!$C$2+554,1,O2505+1), "")</f>
        <v/>
      </c>
    </row>
    <row r="2507" spans="1:15" x14ac:dyDescent="0.55000000000000004">
      <c r="A2507">
        <v>2505</v>
      </c>
      <c r="B2507" s="2">
        <v>42327</v>
      </c>
      <c r="C2507">
        <v>13.10000038146973</v>
      </c>
      <c r="D2507">
        <v>458267</v>
      </c>
      <c r="E2507">
        <v>3425.739990234375</v>
      </c>
      <c r="F2507" s="20">
        <f t="shared" si="140"/>
        <v>9.7928053250368075E-2</v>
      </c>
      <c r="G2507">
        <v>326.31500244140619</v>
      </c>
      <c r="H2507">
        <v>31.955400466918949</v>
      </c>
      <c r="I2507" s="19">
        <f t="shared" si="141"/>
        <v>1117870.3532769529</v>
      </c>
      <c r="K2507" s="70">
        <f t="shared" si="138"/>
        <v>-1</v>
      </c>
      <c r="L2507" s="3">
        <f>IF(AND(O2507&gt;0,O2507&lt;366),+'PL2'!$N$3+1,IF(AND(O2507&gt;365,O2507&lt;731),+'PL2'!$O$3+1,IF(AND(O2507&gt;730,O2507&lt;1096),+'PL2'!$P$3+1,IF(AND(O2507&gt;1095,O2507&lt;1461),+'PL2'!$Q$3+1,IF(AND(O2507&gt;1460,O2507&lt;3000),+'PL2'!$R$3+1,0)))))</f>
        <v>0</v>
      </c>
      <c r="M2507" s="3">
        <f>IF(AND(O2507&gt;0,O2507&lt;366),+'PL2'!$N$2+1,IF(AND(O2507&gt;365,O2507&lt;731),+'PL2'!$O$2+1,IF(AND(O2507&gt;730,O2507&lt;1096),+'PL2'!$P$2+1,IF(AND(O2507&gt;1095,O2507&lt;1461),+'PL2'!$Q$2+1,IF(AND(O2507&gt;1460,O2507&lt;1826),+'PL2'!$R$2+1,IF(AND(O2507&gt;1825,O2507&lt;2190),+'PL2'!$S$2+1,0))))))</f>
        <v>0</v>
      </c>
      <c r="N2507" s="70">
        <f t="shared" si="139"/>
        <v>-1</v>
      </c>
      <c r="O2507" s="19" t="str">
        <f>IF(A2507&gt;'PL2'!$C$2+553,IF(A2507='PL2'!$C$2+554,1,O2506+1), "")</f>
        <v/>
      </c>
    </row>
    <row r="2508" spans="1:15" x14ac:dyDescent="0.55000000000000004">
      <c r="A2508">
        <v>2506</v>
      </c>
      <c r="B2508" s="2">
        <v>42328</v>
      </c>
      <c r="C2508">
        <v>13.10999965667725</v>
      </c>
      <c r="D2508">
        <v>520460</v>
      </c>
      <c r="E2508">
        <v>4200.740234375</v>
      </c>
      <c r="F2508" s="20">
        <f t="shared" si="140"/>
        <v>0.10581351694740529</v>
      </c>
      <c r="G2508">
        <v>321.98800659179688</v>
      </c>
      <c r="H2508">
        <v>34.070701599121087</v>
      </c>
      <c r="I2508" s="19">
        <f t="shared" si="141"/>
        <v>1352587.9742763638</v>
      </c>
      <c r="K2508" s="70">
        <f t="shared" si="138"/>
        <v>-1</v>
      </c>
      <c r="L2508" s="3">
        <f>IF(AND(O2508&gt;0,O2508&lt;366),+'PL2'!$N$3+1,IF(AND(O2508&gt;365,O2508&lt;731),+'PL2'!$O$3+1,IF(AND(O2508&gt;730,O2508&lt;1096),+'PL2'!$P$3+1,IF(AND(O2508&gt;1095,O2508&lt;1461),+'PL2'!$Q$3+1,IF(AND(O2508&gt;1460,O2508&lt;3000),+'PL2'!$R$3+1,0)))))</f>
        <v>0</v>
      </c>
      <c r="M2508" s="3">
        <f>IF(AND(O2508&gt;0,O2508&lt;366),+'PL2'!$N$2+1,IF(AND(O2508&gt;365,O2508&lt;731),+'PL2'!$O$2+1,IF(AND(O2508&gt;730,O2508&lt;1096),+'PL2'!$P$2+1,IF(AND(O2508&gt;1095,O2508&lt;1461),+'PL2'!$Q$2+1,IF(AND(O2508&gt;1460,O2508&lt;1826),+'PL2'!$R$2+1,IF(AND(O2508&gt;1825,O2508&lt;2190),+'PL2'!$S$2+1,0))))))</f>
        <v>0</v>
      </c>
      <c r="N2508" s="70">
        <f t="shared" si="139"/>
        <v>-1</v>
      </c>
      <c r="O2508" s="19" t="str">
        <f>IF(A2508&gt;'PL2'!$C$2+553,IF(A2508='PL2'!$C$2+554,1,O2507+1), "")</f>
        <v/>
      </c>
    </row>
    <row r="2509" spans="1:15" x14ac:dyDescent="0.55000000000000004">
      <c r="A2509">
        <v>2507</v>
      </c>
      <c r="B2509" s="2">
        <v>42329</v>
      </c>
      <c r="C2509">
        <v>13.11999988555908</v>
      </c>
      <c r="D2509">
        <v>520460</v>
      </c>
      <c r="E2509">
        <v>4373.85009765625</v>
      </c>
      <c r="F2509" s="20">
        <f t="shared" si="140"/>
        <v>0.11025806552031391</v>
      </c>
      <c r="G2509">
        <v>327.17401123046881</v>
      </c>
      <c r="H2509">
        <v>36.073600769042969</v>
      </c>
      <c r="I2509" s="19">
        <f t="shared" si="141"/>
        <v>1431010.080970973</v>
      </c>
      <c r="K2509" s="70">
        <f t="shared" si="138"/>
        <v>-1</v>
      </c>
      <c r="L2509" s="3">
        <f>IF(AND(O2509&gt;0,O2509&lt;366),+'PL2'!$N$3+1,IF(AND(O2509&gt;365,O2509&lt;731),+'PL2'!$O$3+1,IF(AND(O2509&gt;730,O2509&lt;1096),+'PL2'!$P$3+1,IF(AND(O2509&gt;1095,O2509&lt;1461),+'PL2'!$Q$3+1,IF(AND(O2509&gt;1460,O2509&lt;3000),+'PL2'!$R$3+1,0)))))</f>
        <v>0</v>
      </c>
      <c r="M2509" s="3">
        <f>IF(AND(O2509&gt;0,O2509&lt;366),+'PL2'!$N$2+1,IF(AND(O2509&gt;365,O2509&lt;731),+'PL2'!$O$2+1,IF(AND(O2509&gt;730,O2509&lt;1096),+'PL2'!$P$2+1,IF(AND(O2509&gt;1095,O2509&lt;1461),+'PL2'!$Q$2+1,IF(AND(O2509&gt;1460,O2509&lt;1826),+'PL2'!$R$2+1,IF(AND(O2509&gt;1825,O2509&lt;2190),+'PL2'!$S$2+1,0))))))</f>
        <v>0</v>
      </c>
      <c r="N2509" s="70">
        <f t="shared" si="139"/>
        <v>-1</v>
      </c>
      <c r="O2509" s="19" t="str">
        <f>IF(A2509&gt;'PL2'!$C$2+553,IF(A2509='PL2'!$C$2+554,1,O2508+1), "")</f>
        <v/>
      </c>
    </row>
    <row r="2510" spans="1:15" x14ac:dyDescent="0.55000000000000004">
      <c r="A2510">
        <v>2508</v>
      </c>
      <c r="B2510" s="2">
        <v>42330</v>
      </c>
      <c r="C2510">
        <v>13.13000011444092</v>
      </c>
      <c r="D2510">
        <v>569560</v>
      </c>
      <c r="E2510">
        <v>4323.2998046875</v>
      </c>
      <c r="F2510" s="20">
        <f t="shared" si="140"/>
        <v>9.9664525125200645E-2</v>
      </c>
      <c r="G2510">
        <v>324.343994140625</v>
      </c>
      <c r="H2510">
        <v>32.325599670410163</v>
      </c>
      <c r="I2510" s="19">
        <f t="shared" si="141"/>
        <v>1402236.3265197277</v>
      </c>
      <c r="K2510" s="70">
        <f t="shared" si="138"/>
        <v>-1</v>
      </c>
      <c r="L2510" s="3">
        <f>IF(AND(O2510&gt;0,O2510&lt;366),+'PL2'!$N$3+1,IF(AND(O2510&gt;365,O2510&lt;731),+'PL2'!$O$3+1,IF(AND(O2510&gt;730,O2510&lt;1096),+'PL2'!$P$3+1,IF(AND(O2510&gt;1095,O2510&lt;1461),+'PL2'!$Q$3+1,IF(AND(O2510&gt;1460,O2510&lt;3000),+'PL2'!$R$3+1,0)))))</f>
        <v>0</v>
      </c>
      <c r="M2510" s="3">
        <f>IF(AND(O2510&gt;0,O2510&lt;366),+'PL2'!$N$2+1,IF(AND(O2510&gt;365,O2510&lt;731),+'PL2'!$O$2+1,IF(AND(O2510&gt;730,O2510&lt;1096),+'PL2'!$P$2+1,IF(AND(O2510&gt;1095,O2510&lt;1461),+'PL2'!$Q$2+1,IF(AND(O2510&gt;1460,O2510&lt;1826),+'PL2'!$R$2+1,IF(AND(O2510&gt;1825,O2510&lt;2190),+'PL2'!$S$2+1,0))))))</f>
        <v>0</v>
      </c>
      <c r="N2510" s="70">
        <f t="shared" si="139"/>
        <v>-1</v>
      </c>
      <c r="O2510" s="19" t="str">
        <f>IF(A2510&gt;'PL2'!$C$2+553,IF(A2510='PL2'!$C$2+554,1,O2509+1), "")</f>
        <v/>
      </c>
    </row>
    <row r="2511" spans="1:15" x14ac:dyDescent="0.55000000000000004">
      <c r="A2511">
        <v>2509</v>
      </c>
      <c r="B2511" s="2">
        <v>42331</v>
      </c>
      <c r="C2511">
        <v>13.14000034332275</v>
      </c>
      <c r="D2511">
        <v>569560</v>
      </c>
      <c r="E2511">
        <v>4100.64990234375</v>
      </c>
      <c r="F2511" s="20">
        <f t="shared" si="140"/>
        <v>9.4603801398699477E-2</v>
      </c>
      <c r="G2511">
        <v>323.25698852539063</v>
      </c>
      <c r="H2511">
        <v>30.581300735473629</v>
      </c>
      <c r="I2511" s="19">
        <f t="shared" si="141"/>
        <v>1325563.7384285778</v>
      </c>
      <c r="K2511" s="70">
        <f t="shared" si="138"/>
        <v>-1</v>
      </c>
      <c r="L2511" s="3">
        <f>IF(AND(O2511&gt;0,O2511&lt;366),+'PL2'!$N$3+1,IF(AND(O2511&gt;365,O2511&lt;731),+'PL2'!$O$3+1,IF(AND(O2511&gt;730,O2511&lt;1096),+'PL2'!$P$3+1,IF(AND(O2511&gt;1095,O2511&lt;1461),+'PL2'!$Q$3+1,IF(AND(O2511&gt;1460,O2511&lt;3000),+'PL2'!$R$3+1,0)))))</f>
        <v>0</v>
      </c>
      <c r="M2511" s="3">
        <f>IF(AND(O2511&gt;0,O2511&lt;366),+'PL2'!$N$2+1,IF(AND(O2511&gt;365,O2511&lt;731),+'PL2'!$O$2+1,IF(AND(O2511&gt;730,O2511&lt;1096),+'PL2'!$P$2+1,IF(AND(O2511&gt;1095,O2511&lt;1461),+'PL2'!$Q$2+1,IF(AND(O2511&gt;1460,O2511&lt;1826),+'PL2'!$R$2+1,IF(AND(O2511&gt;1825,O2511&lt;2190),+'PL2'!$S$2+1,0))))))</f>
        <v>0</v>
      </c>
      <c r="N2511" s="70">
        <f t="shared" si="139"/>
        <v>-1</v>
      </c>
      <c r="O2511" s="19" t="str">
        <f>IF(A2511&gt;'PL2'!$C$2+553,IF(A2511='PL2'!$C$2+554,1,O2510+1), "")</f>
        <v/>
      </c>
    </row>
    <row r="2512" spans="1:15" x14ac:dyDescent="0.55000000000000004">
      <c r="A2512">
        <v>2510</v>
      </c>
      <c r="B2512" s="2">
        <v>42332</v>
      </c>
      <c r="C2512">
        <v>13.14999961853027</v>
      </c>
      <c r="D2512">
        <v>549490</v>
      </c>
      <c r="E2512">
        <v>3925.1201171875</v>
      </c>
      <c r="F2512" s="20">
        <f t="shared" si="140"/>
        <v>9.3933152639176537E-2</v>
      </c>
      <c r="G2512">
        <v>320.1610107421875</v>
      </c>
      <c r="H2512">
        <v>30.073699951171879</v>
      </c>
      <c r="I2512" s="19">
        <f t="shared" si="141"/>
        <v>1256670.4240032434</v>
      </c>
      <c r="K2512" s="70">
        <f t="shared" si="138"/>
        <v>-1</v>
      </c>
      <c r="L2512" s="3">
        <f>IF(AND(O2512&gt;0,O2512&lt;366),+'PL2'!$N$3+1,IF(AND(O2512&gt;365,O2512&lt;731),+'PL2'!$O$3+1,IF(AND(O2512&gt;730,O2512&lt;1096),+'PL2'!$P$3+1,IF(AND(O2512&gt;1095,O2512&lt;1461),+'PL2'!$Q$3+1,IF(AND(O2512&gt;1460,O2512&lt;3000),+'PL2'!$R$3+1,0)))))</f>
        <v>0</v>
      </c>
      <c r="M2512" s="3">
        <f>IF(AND(O2512&gt;0,O2512&lt;366),+'PL2'!$N$2+1,IF(AND(O2512&gt;365,O2512&lt;731),+'PL2'!$O$2+1,IF(AND(O2512&gt;730,O2512&lt;1096),+'PL2'!$P$2+1,IF(AND(O2512&gt;1095,O2512&lt;1461),+'PL2'!$Q$2+1,IF(AND(O2512&gt;1460,O2512&lt;1826),+'PL2'!$R$2+1,IF(AND(O2512&gt;1825,O2512&lt;2190),+'PL2'!$S$2+1,0))))))</f>
        <v>0</v>
      </c>
      <c r="N2512" s="70">
        <f t="shared" si="139"/>
        <v>-1</v>
      </c>
      <c r="O2512" s="19" t="str">
        <f>IF(A2512&gt;'PL2'!$C$2+553,IF(A2512='PL2'!$C$2+554,1,O2511+1), "")</f>
        <v/>
      </c>
    </row>
    <row r="2513" spans="1:15" x14ac:dyDescent="0.55000000000000004">
      <c r="A2513">
        <v>2511</v>
      </c>
      <c r="B2513" s="2">
        <v>42333</v>
      </c>
      <c r="C2513">
        <v>13.159999847412109</v>
      </c>
      <c r="D2513">
        <v>549490</v>
      </c>
      <c r="E2513">
        <v>3726.510009765625</v>
      </c>
      <c r="F2513" s="20">
        <f t="shared" si="140"/>
        <v>8.9247977506224541E-2</v>
      </c>
      <c r="G2513">
        <v>328.98300170898438</v>
      </c>
      <c r="H2513">
        <v>29.361099243164059</v>
      </c>
      <c r="I2513" s="19">
        <f t="shared" si="141"/>
        <v>1225958.448911272</v>
      </c>
      <c r="K2513" s="70">
        <f t="shared" si="138"/>
        <v>-1</v>
      </c>
      <c r="L2513" s="3">
        <f>IF(AND(O2513&gt;0,O2513&lt;366),+'PL2'!$N$3+1,IF(AND(O2513&gt;365,O2513&lt;731),+'PL2'!$O$3+1,IF(AND(O2513&gt;730,O2513&lt;1096),+'PL2'!$P$3+1,IF(AND(O2513&gt;1095,O2513&lt;1461),+'PL2'!$Q$3+1,IF(AND(O2513&gt;1460,O2513&lt;3000),+'PL2'!$R$3+1,0)))))</f>
        <v>0</v>
      </c>
      <c r="M2513" s="3">
        <f>IF(AND(O2513&gt;0,O2513&lt;366),+'PL2'!$N$2+1,IF(AND(O2513&gt;365,O2513&lt;731),+'PL2'!$O$2+1,IF(AND(O2513&gt;730,O2513&lt;1096),+'PL2'!$P$2+1,IF(AND(O2513&gt;1095,O2513&lt;1461),+'PL2'!$Q$2+1,IF(AND(O2513&gt;1460,O2513&lt;1826),+'PL2'!$R$2+1,IF(AND(O2513&gt;1825,O2513&lt;2190),+'PL2'!$S$2+1,0))))))</f>
        <v>0</v>
      </c>
      <c r="N2513" s="70">
        <f t="shared" si="139"/>
        <v>-1</v>
      </c>
      <c r="O2513" s="19" t="str">
        <f>IF(A2513&gt;'PL2'!$C$2+553,IF(A2513='PL2'!$C$2+554,1,O2512+1), "")</f>
        <v/>
      </c>
    </row>
    <row r="2514" spans="1:15" x14ac:dyDescent="0.55000000000000004">
      <c r="A2514">
        <v>2512</v>
      </c>
      <c r="B2514" s="2">
        <v>42334</v>
      </c>
      <c r="C2514">
        <v>13.170000076293951</v>
      </c>
      <c r="D2514">
        <v>585641</v>
      </c>
      <c r="E2514">
        <v>4427.9501953125</v>
      </c>
      <c r="F2514" s="20">
        <f t="shared" si="140"/>
        <v>9.9576539911125486E-2</v>
      </c>
      <c r="G2514">
        <v>353.30398559570313</v>
      </c>
      <c r="H2514">
        <v>35.180801391601563</v>
      </c>
      <c r="I2514" s="19">
        <f t="shared" si="141"/>
        <v>1564412.4520231783</v>
      </c>
      <c r="K2514" s="70">
        <f t="shared" si="138"/>
        <v>-1</v>
      </c>
      <c r="L2514" s="3">
        <f>IF(AND(O2514&gt;0,O2514&lt;366),+'PL2'!$N$3+1,IF(AND(O2514&gt;365,O2514&lt;731),+'PL2'!$O$3+1,IF(AND(O2514&gt;730,O2514&lt;1096),+'PL2'!$P$3+1,IF(AND(O2514&gt;1095,O2514&lt;1461),+'PL2'!$Q$3+1,IF(AND(O2514&gt;1460,O2514&lt;3000),+'PL2'!$R$3+1,0)))))</f>
        <v>0</v>
      </c>
      <c r="M2514" s="3">
        <f>IF(AND(O2514&gt;0,O2514&lt;366),+'PL2'!$N$2+1,IF(AND(O2514&gt;365,O2514&lt;731),+'PL2'!$O$2+1,IF(AND(O2514&gt;730,O2514&lt;1096),+'PL2'!$P$2+1,IF(AND(O2514&gt;1095,O2514&lt;1461),+'PL2'!$Q$2+1,IF(AND(O2514&gt;1460,O2514&lt;1826),+'PL2'!$R$2+1,IF(AND(O2514&gt;1825,O2514&lt;2190),+'PL2'!$S$2+1,0))))))</f>
        <v>0</v>
      </c>
      <c r="N2514" s="70">
        <f t="shared" si="139"/>
        <v>-1</v>
      </c>
      <c r="O2514" s="19" t="str">
        <f>IF(A2514&gt;'PL2'!$C$2+553,IF(A2514='PL2'!$C$2+554,1,O2513+1), "")</f>
        <v/>
      </c>
    </row>
    <row r="2515" spans="1:15" x14ac:dyDescent="0.55000000000000004">
      <c r="A2515">
        <v>2513</v>
      </c>
      <c r="B2515" s="2">
        <v>42335</v>
      </c>
      <c r="C2515">
        <v>13.180000305175779</v>
      </c>
      <c r="D2515">
        <v>585641</v>
      </c>
      <c r="E2515">
        <v>3351.64990234375</v>
      </c>
      <c r="F2515" s="20">
        <f t="shared" si="140"/>
        <v>7.5429737220811047E-2</v>
      </c>
      <c r="G2515">
        <v>358.18499755859381</v>
      </c>
      <c r="H2515">
        <v>27.01779937744141</v>
      </c>
      <c r="I2515" s="19">
        <f t="shared" si="141"/>
        <v>1200510.7120882573</v>
      </c>
      <c r="K2515" s="70">
        <f t="shared" si="138"/>
        <v>-1</v>
      </c>
      <c r="L2515" s="3">
        <f>IF(AND(O2515&gt;0,O2515&lt;366),+'PL2'!$N$3+1,IF(AND(O2515&gt;365,O2515&lt;731),+'PL2'!$O$3+1,IF(AND(O2515&gt;730,O2515&lt;1096),+'PL2'!$P$3+1,IF(AND(O2515&gt;1095,O2515&lt;1461),+'PL2'!$Q$3+1,IF(AND(O2515&gt;1460,O2515&lt;3000),+'PL2'!$R$3+1,0)))))</f>
        <v>0</v>
      </c>
      <c r="M2515" s="3">
        <f>IF(AND(O2515&gt;0,O2515&lt;366),+'PL2'!$N$2+1,IF(AND(O2515&gt;365,O2515&lt;731),+'PL2'!$O$2+1,IF(AND(O2515&gt;730,O2515&lt;1096),+'PL2'!$P$2+1,IF(AND(O2515&gt;1095,O2515&lt;1461),+'PL2'!$Q$2+1,IF(AND(O2515&gt;1460,O2515&lt;1826),+'PL2'!$R$2+1,IF(AND(O2515&gt;1825,O2515&lt;2190),+'PL2'!$S$2+1,0))))))</f>
        <v>0</v>
      </c>
      <c r="N2515" s="70">
        <f t="shared" si="139"/>
        <v>-1</v>
      </c>
      <c r="O2515" s="19" t="str">
        <f>IF(A2515&gt;'PL2'!$C$2+553,IF(A2515='PL2'!$C$2+554,1,O2514+1), "")</f>
        <v/>
      </c>
    </row>
    <row r="2516" spans="1:15" x14ac:dyDescent="0.55000000000000004">
      <c r="A2516">
        <v>2514</v>
      </c>
      <c r="B2516" s="2">
        <v>42336</v>
      </c>
      <c r="C2516">
        <v>13.189999580383301</v>
      </c>
      <c r="D2516">
        <v>527800</v>
      </c>
      <c r="E2516">
        <v>3876.469970703125</v>
      </c>
      <c r="F2516" s="20">
        <f t="shared" si="140"/>
        <v>9.6875023279542796E-2</v>
      </c>
      <c r="G2516">
        <v>357.66299438476563</v>
      </c>
      <c r="H2516">
        <v>34.648601531982422</v>
      </c>
      <c r="I2516" s="19">
        <f t="shared" si="141"/>
        <v>1386469.8573643044</v>
      </c>
      <c r="K2516" s="70">
        <f t="shared" si="138"/>
        <v>-1</v>
      </c>
      <c r="L2516" s="3">
        <f>IF(AND(O2516&gt;0,O2516&lt;366),+'PL2'!$N$3+1,IF(AND(O2516&gt;365,O2516&lt;731),+'PL2'!$O$3+1,IF(AND(O2516&gt;730,O2516&lt;1096),+'PL2'!$P$3+1,IF(AND(O2516&gt;1095,O2516&lt;1461),+'PL2'!$Q$3+1,IF(AND(O2516&gt;1460,O2516&lt;3000),+'PL2'!$R$3+1,0)))))</f>
        <v>0</v>
      </c>
      <c r="M2516" s="3">
        <f>IF(AND(O2516&gt;0,O2516&lt;366),+'PL2'!$N$2+1,IF(AND(O2516&gt;365,O2516&lt;731),+'PL2'!$O$2+1,IF(AND(O2516&gt;730,O2516&lt;1096),+'PL2'!$P$2+1,IF(AND(O2516&gt;1095,O2516&lt;1461),+'PL2'!$Q$2+1,IF(AND(O2516&gt;1460,O2516&lt;1826),+'PL2'!$R$2+1,IF(AND(O2516&gt;1825,O2516&lt;2190),+'PL2'!$S$2+1,0))))))</f>
        <v>0</v>
      </c>
      <c r="N2516" s="70">
        <f t="shared" si="139"/>
        <v>-1</v>
      </c>
      <c r="O2516" s="19" t="str">
        <f>IF(A2516&gt;'PL2'!$C$2+553,IF(A2516='PL2'!$C$2+554,1,O2515+1), "")</f>
        <v/>
      </c>
    </row>
    <row r="2517" spans="1:15" x14ac:dyDescent="0.55000000000000004">
      <c r="A2517">
        <v>2515</v>
      </c>
      <c r="B2517" s="2">
        <v>42337</v>
      </c>
      <c r="C2517">
        <v>13.19999980926514</v>
      </c>
      <c r="D2517">
        <v>527800</v>
      </c>
      <c r="E2517">
        <v>3747.169921875</v>
      </c>
      <c r="F2517" s="20">
        <f t="shared" si="140"/>
        <v>9.3714744702603395E-2</v>
      </c>
      <c r="G2517">
        <v>371.864013671875</v>
      </c>
      <c r="H2517">
        <v>34.849098205566413</v>
      </c>
      <c r="I2517" s="19">
        <f t="shared" si="141"/>
        <v>1393437.6470589638</v>
      </c>
      <c r="K2517" s="70">
        <f t="shared" si="138"/>
        <v>-1</v>
      </c>
      <c r="L2517" s="3">
        <f>IF(AND(O2517&gt;0,O2517&lt;366),+'PL2'!$N$3+1,IF(AND(O2517&gt;365,O2517&lt;731),+'PL2'!$O$3+1,IF(AND(O2517&gt;730,O2517&lt;1096),+'PL2'!$P$3+1,IF(AND(O2517&gt;1095,O2517&lt;1461),+'PL2'!$Q$3+1,IF(AND(O2517&gt;1460,O2517&lt;3000),+'PL2'!$R$3+1,0)))))</f>
        <v>0</v>
      </c>
      <c r="M2517" s="3">
        <f>IF(AND(O2517&gt;0,O2517&lt;366),+'PL2'!$N$2+1,IF(AND(O2517&gt;365,O2517&lt;731),+'PL2'!$O$2+1,IF(AND(O2517&gt;730,O2517&lt;1096),+'PL2'!$P$2+1,IF(AND(O2517&gt;1095,O2517&lt;1461),+'PL2'!$Q$2+1,IF(AND(O2517&gt;1460,O2517&lt;1826),+'PL2'!$R$2+1,IF(AND(O2517&gt;1825,O2517&lt;2190),+'PL2'!$S$2+1,0))))))</f>
        <v>0</v>
      </c>
      <c r="N2517" s="70">
        <f t="shared" si="139"/>
        <v>-1</v>
      </c>
      <c r="O2517" s="19" t="str">
        <f>IF(A2517&gt;'PL2'!$C$2+553,IF(A2517='PL2'!$C$2+554,1,O2516+1), "")</f>
        <v/>
      </c>
    </row>
    <row r="2518" spans="1:15" x14ac:dyDescent="0.55000000000000004">
      <c r="A2518">
        <v>2516</v>
      </c>
      <c r="B2518" s="2">
        <v>42338</v>
      </c>
      <c r="C2518">
        <v>13.210000038146971</v>
      </c>
      <c r="D2518">
        <v>542260</v>
      </c>
      <c r="E2518">
        <v>4084.2900390625</v>
      </c>
      <c r="F2518" s="20">
        <f t="shared" si="140"/>
        <v>9.9497421111309922E-2</v>
      </c>
      <c r="G2518">
        <v>376.90701293945313</v>
      </c>
      <c r="H2518">
        <v>37.501300811767578</v>
      </c>
      <c r="I2518" s="19">
        <f t="shared" si="141"/>
        <v>1539397.5586014092</v>
      </c>
      <c r="K2518" s="70">
        <f t="shared" si="138"/>
        <v>-1</v>
      </c>
      <c r="L2518" s="3">
        <f>IF(AND(O2518&gt;0,O2518&lt;366),+'PL2'!$N$3+1,IF(AND(O2518&gt;365,O2518&lt;731),+'PL2'!$O$3+1,IF(AND(O2518&gt;730,O2518&lt;1096),+'PL2'!$P$3+1,IF(AND(O2518&gt;1095,O2518&lt;1461),+'PL2'!$Q$3+1,IF(AND(O2518&gt;1460,O2518&lt;3000),+'PL2'!$R$3+1,0)))))</f>
        <v>0</v>
      </c>
      <c r="M2518" s="3">
        <f>IF(AND(O2518&gt;0,O2518&lt;366),+'PL2'!$N$2+1,IF(AND(O2518&gt;365,O2518&lt;731),+'PL2'!$O$2+1,IF(AND(O2518&gt;730,O2518&lt;1096),+'PL2'!$P$2+1,IF(AND(O2518&gt;1095,O2518&lt;1461),+'PL2'!$Q$2+1,IF(AND(O2518&gt;1460,O2518&lt;1826),+'PL2'!$R$2+1,IF(AND(O2518&gt;1825,O2518&lt;2190),+'PL2'!$S$2+1,0))))))</f>
        <v>0</v>
      </c>
      <c r="N2518" s="70">
        <f t="shared" si="139"/>
        <v>-1</v>
      </c>
      <c r="O2518" s="19" t="str">
        <f>IF(A2518&gt;'PL2'!$C$2+553,IF(A2518='PL2'!$C$2+554,1,O2517+1), "")</f>
        <v/>
      </c>
    </row>
    <row r="2519" spans="1:15" x14ac:dyDescent="0.55000000000000004">
      <c r="A2519">
        <v>2517</v>
      </c>
      <c r="B2519" s="2">
        <v>42339</v>
      </c>
      <c r="C2519">
        <v>13.22000026702881</v>
      </c>
      <c r="D2519">
        <v>542260</v>
      </c>
      <c r="E2519">
        <v>4206.259765625</v>
      </c>
      <c r="F2519" s="20">
        <f t="shared" si="140"/>
        <v>0.10254629739378719</v>
      </c>
      <c r="G2519">
        <v>362.72900390625</v>
      </c>
      <c r="H2519">
        <v>37.196498870849609</v>
      </c>
      <c r="I2519" s="19">
        <f t="shared" si="141"/>
        <v>1525732.4149560928</v>
      </c>
      <c r="K2519" s="70">
        <f t="shared" si="138"/>
        <v>-1</v>
      </c>
      <c r="L2519" s="3">
        <f>IF(AND(O2519&gt;0,O2519&lt;366),+'PL2'!$N$3+1,IF(AND(O2519&gt;365,O2519&lt;731),+'PL2'!$O$3+1,IF(AND(O2519&gt;730,O2519&lt;1096),+'PL2'!$P$3+1,IF(AND(O2519&gt;1095,O2519&lt;1461),+'PL2'!$Q$3+1,IF(AND(O2519&gt;1460,O2519&lt;3000),+'PL2'!$R$3+1,0)))))</f>
        <v>0</v>
      </c>
      <c r="M2519" s="3">
        <f>IF(AND(O2519&gt;0,O2519&lt;366),+'PL2'!$N$2+1,IF(AND(O2519&gt;365,O2519&lt;731),+'PL2'!$O$2+1,IF(AND(O2519&gt;730,O2519&lt;1096),+'PL2'!$P$2+1,IF(AND(O2519&gt;1095,O2519&lt;1461),+'PL2'!$Q$2+1,IF(AND(O2519&gt;1460,O2519&lt;1826),+'PL2'!$R$2+1,IF(AND(O2519&gt;1825,O2519&lt;2190),+'PL2'!$S$2+1,0))))))</f>
        <v>0</v>
      </c>
      <c r="N2519" s="70">
        <f t="shared" si="139"/>
        <v>-1</v>
      </c>
      <c r="O2519" s="19" t="str">
        <f>IF(A2519&gt;'PL2'!$C$2+553,IF(A2519='PL2'!$C$2+554,1,O2518+1), "")</f>
        <v/>
      </c>
    </row>
    <row r="2520" spans="1:15" x14ac:dyDescent="0.55000000000000004">
      <c r="A2520">
        <v>2518</v>
      </c>
      <c r="B2520" s="2">
        <v>42340</v>
      </c>
      <c r="C2520">
        <v>13.22999954223633</v>
      </c>
      <c r="D2520">
        <v>531415</v>
      </c>
      <c r="E2520">
        <v>4057.469970703125</v>
      </c>
      <c r="F2520" s="20">
        <f t="shared" si="140"/>
        <v>0.10101394551346876</v>
      </c>
      <c r="G2520">
        <v>359.42999267578119</v>
      </c>
      <c r="H2520">
        <v>36.307399749755859</v>
      </c>
      <c r="I2520" s="19">
        <f t="shared" si="141"/>
        <v>1458376.4018520263</v>
      </c>
      <c r="K2520" s="70">
        <f t="shared" si="138"/>
        <v>-1</v>
      </c>
      <c r="L2520" s="3">
        <f>IF(AND(O2520&gt;0,O2520&lt;366),+'PL2'!$N$3+1,IF(AND(O2520&gt;365,O2520&lt;731),+'PL2'!$O$3+1,IF(AND(O2520&gt;730,O2520&lt;1096),+'PL2'!$P$3+1,IF(AND(O2520&gt;1095,O2520&lt;1461),+'PL2'!$Q$3+1,IF(AND(O2520&gt;1460,O2520&lt;3000),+'PL2'!$R$3+1,0)))))</f>
        <v>0</v>
      </c>
      <c r="M2520" s="3">
        <f>IF(AND(O2520&gt;0,O2520&lt;366),+'PL2'!$N$2+1,IF(AND(O2520&gt;365,O2520&lt;731),+'PL2'!$O$2+1,IF(AND(O2520&gt;730,O2520&lt;1096),+'PL2'!$P$2+1,IF(AND(O2520&gt;1095,O2520&lt;1461),+'PL2'!$Q$2+1,IF(AND(O2520&gt;1460,O2520&lt;1826),+'PL2'!$R$2+1,IF(AND(O2520&gt;1825,O2520&lt;2190),+'PL2'!$S$2+1,0))))))</f>
        <v>0</v>
      </c>
      <c r="N2520" s="70">
        <f t="shared" si="139"/>
        <v>-1</v>
      </c>
      <c r="O2520" s="19" t="str">
        <f>IF(A2520&gt;'PL2'!$C$2+553,IF(A2520='PL2'!$C$2+554,1,O2519+1), "")</f>
        <v/>
      </c>
    </row>
    <row r="2521" spans="1:15" x14ac:dyDescent="0.55000000000000004">
      <c r="A2521">
        <v>2519</v>
      </c>
      <c r="B2521" s="2">
        <v>42341</v>
      </c>
      <c r="C2521">
        <v>13.239999771118161</v>
      </c>
      <c r="D2521">
        <v>531415</v>
      </c>
      <c r="E2521">
        <v>3579.7099609375</v>
      </c>
      <c r="F2521" s="20">
        <f t="shared" si="140"/>
        <v>8.9187093069412596E-2</v>
      </c>
      <c r="G2521">
        <v>361.30801391601563</v>
      </c>
      <c r="H2521">
        <v>32.2239990234375</v>
      </c>
      <c r="I2521" s="19">
        <f t="shared" si="141"/>
        <v>1293377.896381706</v>
      </c>
      <c r="K2521" s="70">
        <f t="shared" si="138"/>
        <v>-1</v>
      </c>
      <c r="L2521" s="3">
        <f>IF(AND(O2521&gt;0,O2521&lt;366),+'PL2'!$N$3+1,IF(AND(O2521&gt;365,O2521&lt;731),+'PL2'!$O$3+1,IF(AND(O2521&gt;730,O2521&lt;1096),+'PL2'!$P$3+1,IF(AND(O2521&gt;1095,O2521&lt;1461),+'PL2'!$Q$3+1,IF(AND(O2521&gt;1460,O2521&lt;3000),+'PL2'!$R$3+1,0)))))</f>
        <v>0</v>
      </c>
      <c r="M2521" s="3">
        <f>IF(AND(O2521&gt;0,O2521&lt;366),+'PL2'!$N$2+1,IF(AND(O2521&gt;365,O2521&lt;731),+'PL2'!$O$2+1,IF(AND(O2521&gt;730,O2521&lt;1096),+'PL2'!$P$2+1,IF(AND(O2521&gt;1095,O2521&lt;1461),+'PL2'!$Q$2+1,IF(AND(O2521&gt;1460,O2521&lt;1826),+'PL2'!$R$2+1,IF(AND(O2521&gt;1825,O2521&lt;2190),+'PL2'!$S$2+1,0))))))</f>
        <v>0</v>
      </c>
      <c r="N2521" s="70">
        <f t="shared" si="139"/>
        <v>-1</v>
      </c>
      <c r="O2521" s="19" t="str">
        <f>IF(A2521&gt;'PL2'!$C$2+553,IF(A2521='PL2'!$C$2+554,1,O2520+1), "")</f>
        <v/>
      </c>
    </row>
    <row r="2522" spans="1:15" x14ac:dyDescent="0.55000000000000004">
      <c r="A2522">
        <v>2520</v>
      </c>
      <c r="B2522" s="2">
        <v>42342</v>
      </c>
      <c r="C2522">
        <v>13.25</v>
      </c>
      <c r="D2522">
        <v>527800</v>
      </c>
      <c r="E2522">
        <v>3853.669921875</v>
      </c>
      <c r="F2522" s="20">
        <f t="shared" si="140"/>
        <v>9.6743324109215142E-2</v>
      </c>
      <c r="G2522">
        <v>363.48300170898438</v>
      </c>
      <c r="H2522">
        <v>35.164600372314453</v>
      </c>
      <c r="I2522" s="19">
        <f t="shared" si="141"/>
        <v>1400743.5107987523</v>
      </c>
      <c r="K2522" s="70">
        <f t="shared" si="138"/>
        <v>-1</v>
      </c>
      <c r="L2522" s="3">
        <f>IF(AND(O2522&gt;0,O2522&lt;366),+'PL2'!$N$3+1,IF(AND(O2522&gt;365,O2522&lt;731),+'PL2'!$O$3+1,IF(AND(O2522&gt;730,O2522&lt;1096),+'PL2'!$P$3+1,IF(AND(O2522&gt;1095,O2522&lt;1461),+'PL2'!$Q$3+1,IF(AND(O2522&gt;1460,O2522&lt;3000),+'PL2'!$R$3+1,0)))))</f>
        <v>0</v>
      </c>
      <c r="M2522" s="3">
        <f>IF(AND(O2522&gt;0,O2522&lt;366),+'PL2'!$N$2+1,IF(AND(O2522&gt;365,O2522&lt;731),+'PL2'!$O$2+1,IF(AND(O2522&gt;730,O2522&lt;1096),+'PL2'!$P$2+1,IF(AND(O2522&gt;1095,O2522&lt;1461),+'PL2'!$Q$2+1,IF(AND(O2522&gt;1460,O2522&lt;1826),+'PL2'!$R$2+1,IF(AND(O2522&gt;1825,O2522&lt;2190),+'PL2'!$S$2+1,0))))))</f>
        <v>0</v>
      </c>
      <c r="N2522" s="70">
        <f t="shared" si="139"/>
        <v>-1</v>
      </c>
      <c r="O2522" s="19" t="str">
        <f>IF(A2522&gt;'PL2'!$C$2+553,IF(A2522='PL2'!$C$2+554,1,O2521+1), "")</f>
        <v/>
      </c>
    </row>
    <row r="2523" spans="1:15" x14ac:dyDescent="0.55000000000000004">
      <c r="A2523">
        <v>2521</v>
      </c>
      <c r="B2523" s="2">
        <v>42343</v>
      </c>
      <c r="C2523">
        <v>13.260000228881839</v>
      </c>
      <c r="D2523">
        <v>527800</v>
      </c>
      <c r="E2523">
        <v>4406.080078125</v>
      </c>
      <c r="F2523" s="20">
        <f t="shared" si="140"/>
        <v>0.11069462456310954</v>
      </c>
      <c r="G2523">
        <v>388.86099243164063</v>
      </c>
      <c r="H2523">
        <v>43.0447998046875</v>
      </c>
      <c r="I2523" s="19">
        <f t="shared" si="141"/>
        <v>1713352.6719129682</v>
      </c>
      <c r="K2523" s="70">
        <f t="shared" si="138"/>
        <v>-1</v>
      </c>
      <c r="L2523" s="3">
        <f>IF(AND(O2523&gt;0,O2523&lt;366),+'PL2'!$N$3+1,IF(AND(O2523&gt;365,O2523&lt;731),+'PL2'!$O$3+1,IF(AND(O2523&gt;730,O2523&lt;1096),+'PL2'!$P$3+1,IF(AND(O2523&gt;1095,O2523&lt;1461),+'PL2'!$Q$3+1,IF(AND(O2523&gt;1460,O2523&lt;3000),+'PL2'!$R$3+1,0)))))</f>
        <v>0</v>
      </c>
      <c r="M2523" s="3">
        <f>IF(AND(O2523&gt;0,O2523&lt;366),+'PL2'!$N$2+1,IF(AND(O2523&gt;365,O2523&lt;731),+'PL2'!$O$2+1,IF(AND(O2523&gt;730,O2523&lt;1096),+'PL2'!$P$2+1,IF(AND(O2523&gt;1095,O2523&lt;1461),+'PL2'!$Q$2+1,IF(AND(O2523&gt;1460,O2523&lt;1826),+'PL2'!$R$2+1,IF(AND(O2523&gt;1825,O2523&lt;2190),+'PL2'!$S$2+1,0))))))</f>
        <v>0</v>
      </c>
      <c r="N2523" s="70">
        <f t="shared" si="139"/>
        <v>-1</v>
      </c>
      <c r="O2523" s="19" t="str">
        <f>IF(A2523&gt;'PL2'!$C$2+553,IF(A2523='PL2'!$C$2+554,1,O2522+1), "")</f>
        <v/>
      </c>
    </row>
    <row r="2524" spans="1:15" x14ac:dyDescent="0.55000000000000004">
      <c r="A2524">
        <v>2522</v>
      </c>
      <c r="B2524" s="2">
        <v>42344</v>
      </c>
      <c r="C2524">
        <v>13.27000045776367</v>
      </c>
      <c r="D2524">
        <v>621792</v>
      </c>
      <c r="E2524">
        <v>4005.3701171875</v>
      </c>
      <c r="F2524" s="20">
        <f t="shared" si="140"/>
        <v>8.5480776993899971E-2</v>
      </c>
      <c r="G2524">
        <v>388.4580078125</v>
      </c>
      <c r="H2524">
        <v>33.205699920654297</v>
      </c>
      <c r="I2524" s="19">
        <f t="shared" si="141"/>
        <v>1555918.0962743759</v>
      </c>
      <c r="K2524" s="70">
        <f t="shared" si="138"/>
        <v>-1</v>
      </c>
      <c r="L2524" s="3">
        <f>IF(AND(O2524&gt;0,O2524&lt;366),+'PL2'!$N$3+1,IF(AND(O2524&gt;365,O2524&lt;731),+'PL2'!$O$3+1,IF(AND(O2524&gt;730,O2524&lt;1096),+'PL2'!$P$3+1,IF(AND(O2524&gt;1095,O2524&lt;1461),+'PL2'!$Q$3+1,IF(AND(O2524&gt;1460,O2524&lt;3000),+'PL2'!$R$3+1,0)))))</f>
        <v>0</v>
      </c>
      <c r="M2524" s="3">
        <f>IF(AND(O2524&gt;0,O2524&lt;366),+'PL2'!$N$2+1,IF(AND(O2524&gt;365,O2524&lt;731),+'PL2'!$O$2+1,IF(AND(O2524&gt;730,O2524&lt;1096),+'PL2'!$P$2+1,IF(AND(O2524&gt;1095,O2524&lt;1461),+'PL2'!$Q$2+1,IF(AND(O2524&gt;1460,O2524&lt;1826),+'PL2'!$R$2+1,IF(AND(O2524&gt;1825,O2524&lt;2190),+'PL2'!$S$2+1,0))))))</f>
        <v>0</v>
      </c>
      <c r="N2524" s="70">
        <f t="shared" si="139"/>
        <v>-1</v>
      </c>
      <c r="O2524" s="19" t="str">
        <f>IF(A2524&gt;'PL2'!$C$2+553,IF(A2524='PL2'!$C$2+554,1,O2523+1), "")</f>
        <v/>
      </c>
    </row>
    <row r="2525" spans="1:15" x14ac:dyDescent="0.55000000000000004">
      <c r="A2525">
        <v>2523</v>
      </c>
      <c r="B2525" s="2">
        <v>42345</v>
      </c>
      <c r="C2525">
        <v>13.27999973297119</v>
      </c>
      <c r="D2525">
        <v>621792</v>
      </c>
      <c r="E2525">
        <v>3708.030029296875</v>
      </c>
      <c r="F2525" s="20">
        <f t="shared" si="140"/>
        <v>7.9194711091348319E-2</v>
      </c>
      <c r="G2525">
        <v>395.864990234375</v>
      </c>
      <c r="H2525">
        <v>31.350400924682621</v>
      </c>
      <c r="I2525" s="19">
        <f t="shared" si="141"/>
        <v>1467879.2713363767</v>
      </c>
      <c r="K2525" s="70">
        <f t="shared" si="138"/>
        <v>-1</v>
      </c>
      <c r="L2525" s="3">
        <f>IF(AND(O2525&gt;0,O2525&lt;366),+'PL2'!$N$3+1,IF(AND(O2525&gt;365,O2525&lt;731),+'PL2'!$O$3+1,IF(AND(O2525&gt;730,O2525&lt;1096),+'PL2'!$P$3+1,IF(AND(O2525&gt;1095,O2525&lt;1461),+'PL2'!$Q$3+1,IF(AND(O2525&gt;1460,O2525&lt;3000),+'PL2'!$R$3+1,0)))))</f>
        <v>0</v>
      </c>
      <c r="M2525" s="3">
        <f>IF(AND(O2525&gt;0,O2525&lt;366),+'PL2'!$N$2+1,IF(AND(O2525&gt;365,O2525&lt;731),+'PL2'!$O$2+1,IF(AND(O2525&gt;730,O2525&lt;1096),+'PL2'!$P$2+1,IF(AND(O2525&gt;1095,O2525&lt;1461),+'PL2'!$Q$2+1,IF(AND(O2525&gt;1460,O2525&lt;1826),+'PL2'!$R$2+1,IF(AND(O2525&gt;1825,O2525&lt;2190),+'PL2'!$S$2+1,0))))))</f>
        <v>0</v>
      </c>
      <c r="N2525" s="70">
        <f t="shared" si="139"/>
        <v>-1</v>
      </c>
      <c r="O2525" s="19" t="str">
        <f>IF(A2525&gt;'PL2'!$C$2+553,IF(A2525='PL2'!$C$2+554,1,O2524+1), "")</f>
        <v/>
      </c>
    </row>
    <row r="2526" spans="1:15" x14ac:dyDescent="0.55000000000000004">
      <c r="A2526">
        <v>2524</v>
      </c>
      <c r="B2526" s="2">
        <v>42346</v>
      </c>
      <c r="C2526">
        <v>13.289999961853029</v>
      </c>
      <c r="D2526">
        <v>625220</v>
      </c>
      <c r="E2526">
        <v>4407.7900390625</v>
      </c>
      <c r="F2526" s="20">
        <f t="shared" si="140"/>
        <v>9.3694266739702478E-2</v>
      </c>
      <c r="G2526">
        <v>418.135986328125</v>
      </c>
      <c r="H2526">
        <v>39.176898956298828</v>
      </c>
      <c r="I2526" s="19">
        <f t="shared" si="141"/>
        <v>1843055.6355106831</v>
      </c>
      <c r="K2526" s="70">
        <f t="shared" si="138"/>
        <v>-1</v>
      </c>
      <c r="L2526" s="3">
        <f>IF(AND(O2526&gt;0,O2526&lt;366),+'PL2'!$N$3+1,IF(AND(O2526&gt;365,O2526&lt;731),+'PL2'!$O$3+1,IF(AND(O2526&gt;730,O2526&lt;1096),+'PL2'!$P$3+1,IF(AND(O2526&gt;1095,O2526&lt;1461),+'PL2'!$Q$3+1,IF(AND(O2526&gt;1460,O2526&lt;3000),+'PL2'!$R$3+1,0)))))</f>
        <v>0</v>
      </c>
      <c r="M2526" s="3">
        <f>IF(AND(O2526&gt;0,O2526&lt;366),+'PL2'!$N$2+1,IF(AND(O2526&gt;365,O2526&lt;731),+'PL2'!$O$2+1,IF(AND(O2526&gt;730,O2526&lt;1096),+'PL2'!$P$2+1,IF(AND(O2526&gt;1095,O2526&lt;1461),+'PL2'!$Q$2+1,IF(AND(O2526&gt;1460,O2526&lt;1826),+'PL2'!$R$2+1,IF(AND(O2526&gt;1825,O2526&lt;2190),+'PL2'!$S$2+1,0))))))</f>
        <v>0</v>
      </c>
      <c r="N2526" s="70">
        <f t="shared" si="139"/>
        <v>-1</v>
      </c>
      <c r="O2526" s="19" t="str">
        <f>IF(A2526&gt;'PL2'!$C$2+553,IF(A2526='PL2'!$C$2+554,1,O2525+1), "")</f>
        <v/>
      </c>
    </row>
    <row r="2527" spans="1:15" x14ac:dyDescent="0.55000000000000004">
      <c r="A2527">
        <v>2525</v>
      </c>
      <c r="B2527" s="2">
        <v>42347</v>
      </c>
      <c r="C2527">
        <v>13.30000019073486</v>
      </c>
      <c r="D2527">
        <v>625220</v>
      </c>
      <c r="E2527">
        <v>4237.31005859375</v>
      </c>
      <c r="F2527" s="20">
        <f t="shared" si="140"/>
        <v>9.0138230682799039E-2</v>
      </c>
      <c r="G2527">
        <v>418.0360107421875</v>
      </c>
      <c r="H2527">
        <v>37.680999755859382</v>
      </c>
      <c r="I2527" s="19">
        <f t="shared" si="141"/>
        <v>1771348.193172276</v>
      </c>
      <c r="K2527" s="70">
        <f t="shared" si="138"/>
        <v>-1</v>
      </c>
      <c r="L2527" s="3">
        <f>IF(AND(O2527&gt;0,O2527&lt;366),+'PL2'!$N$3+1,IF(AND(O2527&gt;365,O2527&lt;731),+'PL2'!$O$3+1,IF(AND(O2527&gt;730,O2527&lt;1096),+'PL2'!$P$3+1,IF(AND(O2527&gt;1095,O2527&lt;1461),+'PL2'!$Q$3+1,IF(AND(O2527&gt;1460,O2527&lt;3000),+'PL2'!$R$3+1,0)))))</f>
        <v>0</v>
      </c>
      <c r="M2527" s="3">
        <f>IF(AND(O2527&gt;0,O2527&lt;366),+'PL2'!$N$2+1,IF(AND(O2527&gt;365,O2527&lt;731),+'PL2'!$O$2+1,IF(AND(O2527&gt;730,O2527&lt;1096),+'PL2'!$P$2+1,IF(AND(O2527&gt;1095,O2527&lt;1461),+'PL2'!$Q$2+1,IF(AND(O2527&gt;1460,O2527&lt;1826),+'PL2'!$R$2+1,IF(AND(O2527&gt;1825,O2527&lt;2190),+'PL2'!$S$2+1,0))))))</f>
        <v>0</v>
      </c>
      <c r="N2527" s="70">
        <f t="shared" si="139"/>
        <v>-1</v>
      </c>
      <c r="O2527" s="19" t="str">
        <f>IF(A2527&gt;'PL2'!$C$2+553,IF(A2527='PL2'!$C$2+554,1,O2526+1), "")</f>
        <v/>
      </c>
    </row>
    <row r="2528" spans="1:15" x14ac:dyDescent="0.55000000000000004">
      <c r="A2528">
        <v>2526</v>
      </c>
      <c r="B2528" s="2">
        <v>42348</v>
      </c>
      <c r="C2528">
        <v>13.310000419616699</v>
      </c>
      <c r="D2528">
        <v>770711</v>
      </c>
      <c r="E2528">
        <v>5435.89990234375</v>
      </c>
      <c r="F2528" s="20">
        <f t="shared" si="140"/>
        <v>9.3876731980197095E-2</v>
      </c>
      <c r="G2528">
        <v>415.25201416015619</v>
      </c>
      <c r="H2528">
        <v>38.982498168945313</v>
      </c>
      <c r="I2528" s="19">
        <f t="shared" si="141"/>
        <v>2257268.3832212384</v>
      </c>
      <c r="K2528" s="70">
        <f t="shared" si="138"/>
        <v>-1</v>
      </c>
      <c r="L2528" s="3">
        <f>IF(AND(O2528&gt;0,O2528&lt;366),+'PL2'!$N$3+1,IF(AND(O2528&gt;365,O2528&lt;731),+'PL2'!$O$3+1,IF(AND(O2528&gt;730,O2528&lt;1096),+'PL2'!$P$3+1,IF(AND(O2528&gt;1095,O2528&lt;1461),+'PL2'!$Q$3+1,IF(AND(O2528&gt;1460,O2528&lt;3000),+'PL2'!$R$3+1,0)))))</f>
        <v>0</v>
      </c>
      <c r="M2528" s="3">
        <f>IF(AND(O2528&gt;0,O2528&lt;366),+'PL2'!$N$2+1,IF(AND(O2528&gt;365,O2528&lt;731),+'PL2'!$O$2+1,IF(AND(O2528&gt;730,O2528&lt;1096),+'PL2'!$P$2+1,IF(AND(O2528&gt;1095,O2528&lt;1461),+'PL2'!$Q$2+1,IF(AND(O2528&gt;1460,O2528&lt;1826),+'PL2'!$R$2+1,IF(AND(O2528&gt;1825,O2528&lt;2190),+'PL2'!$S$2+1,0))))))</f>
        <v>0</v>
      </c>
      <c r="N2528" s="70">
        <f t="shared" si="139"/>
        <v>-1</v>
      </c>
      <c r="O2528" s="19" t="str">
        <f>IF(A2528&gt;'PL2'!$C$2+553,IF(A2528='PL2'!$C$2+554,1,O2527+1), "")</f>
        <v/>
      </c>
    </row>
    <row r="2529" spans="1:15" x14ac:dyDescent="0.55000000000000004">
      <c r="A2529">
        <v>2527</v>
      </c>
      <c r="B2529" s="2">
        <v>42349</v>
      </c>
      <c r="C2529">
        <v>13.319999694824221</v>
      </c>
      <c r="D2529">
        <v>770711</v>
      </c>
      <c r="E2529">
        <v>4043.280029296875</v>
      </c>
      <c r="F2529" s="20">
        <f t="shared" si="140"/>
        <v>6.9878967286470861E-2</v>
      </c>
      <c r="G2529">
        <v>453.89999389648438</v>
      </c>
      <c r="H2529">
        <v>31.718099594116211</v>
      </c>
      <c r="I2529" s="19">
        <f t="shared" si="141"/>
        <v>1835244.7806196287</v>
      </c>
      <c r="K2529" s="70">
        <f t="shared" si="138"/>
        <v>-1</v>
      </c>
      <c r="L2529" s="3">
        <f>IF(AND(O2529&gt;0,O2529&lt;366),+'PL2'!$N$3+1,IF(AND(O2529&gt;365,O2529&lt;731),+'PL2'!$O$3+1,IF(AND(O2529&gt;730,O2529&lt;1096),+'PL2'!$P$3+1,IF(AND(O2529&gt;1095,O2529&lt;1461),+'PL2'!$Q$3+1,IF(AND(O2529&gt;1460,O2529&lt;3000),+'PL2'!$R$3+1,0)))))</f>
        <v>0</v>
      </c>
      <c r="M2529" s="3">
        <f>IF(AND(O2529&gt;0,O2529&lt;366),+'PL2'!$N$2+1,IF(AND(O2529&gt;365,O2529&lt;731),+'PL2'!$O$2+1,IF(AND(O2529&gt;730,O2529&lt;1096),+'PL2'!$P$2+1,IF(AND(O2529&gt;1095,O2529&lt;1461),+'PL2'!$Q$2+1,IF(AND(O2529&gt;1460,O2529&lt;1826),+'PL2'!$R$2+1,IF(AND(O2529&gt;1825,O2529&lt;2190),+'PL2'!$S$2+1,0))))))</f>
        <v>0</v>
      </c>
      <c r="N2529" s="70">
        <f t="shared" si="139"/>
        <v>-1</v>
      </c>
      <c r="O2529" s="19" t="str">
        <f>IF(A2529&gt;'PL2'!$C$2+553,IF(A2529='PL2'!$C$2+554,1,O2528+1), "")</f>
        <v/>
      </c>
    </row>
    <row r="2530" spans="1:15" x14ac:dyDescent="0.55000000000000004">
      <c r="A2530">
        <v>2528</v>
      </c>
      <c r="B2530" s="2">
        <v>42350</v>
      </c>
      <c r="C2530">
        <v>13.329999923706049</v>
      </c>
      <c r="D2530">
        <v>656678</v>
      </c>
      <c r="E2530">
        <v>4086.9599609375</v>
      </c>
      <c r="F2530" s="20">
        <f t="shared" si="140"/>
        <v>8.296178030554785E-2</v>
      </c>
      <c r="G2530">
        <v>435.89700317382813</v>
      </c>
      <c r="H2530">
        <v>36.162799835205078</v>
      </c>
      <c r="I2530" s="19">
        <f t="shared" si="141"/>
        <v>1781493.5990640819</v>
      </c>
      <c r="K2530" s="70">
        <f t="shared" si="138"/>
        <v>-1</v>
      </c>
      <c r="L2530" s="3">
        <f>IF(AND(O2530&gt;0,O2530&lt;366),+'PL2'!$N$3+1,IF(AND(O2530&gt;365,O2530&lt;731),+'PL2'!$O$3+1,IF(AND(O2530&gt;730,O2530&lt;1096),+'PL2'!$P$3+1,IF(AND(O2530&gt;1095,O2530&lt;1461),+'PL2'!$Q$3+1,IF(AND(O2530&gt;1460,O2530&lt;3000),+'PL2'!$R$3+1,0)))))</f>
        <v>0</v>
      </c>
      <c r="M2530" s="3">
        <f>IF(AND(O2530&gt;0,O2530&lt;366),+'PL2'!$N$2+1,IF(AND(O2530&gt;365,O2530&lt;731),+'PL2'!$O$2+1,IF(AND(O2530&gt;730,O2530&lt;1096),+'PL2'!$P$2+1,IF(AND(O2530&gt;1095,O2530&lt;1461),+'PL2'!$Q$2+1,IF(AND(O2530&gt;1460,O2530&lt;1826),+'PL2'!$R$2+1,IF(AND(O2530&gt;1825,O2530&lt;2190),+'PL2'!$S$2+1,0))))))</f>
        <v>0</v>
      </c>
      <c r="N2530" s="70">
        <f t="shared" si="139"/>
        <v>-1</v>
      </c>
      <c r="O2530" s="19" t="str">
        <f>IF(A2530&gt;'PL2'!$C$2+553,IF(A2530='PL2'!$C$2+554,1,O2529+1), "")</f>
        <v/>
      </c>
    </row>
    <row r="2531" spans="1:15" x14ac:dyDescent="0.55000000000000004">
      <c r="A2531">
        <v>2529</v>
      </c>
      <c r="B2531" s="2">
        <v>42351</v>
      </c>
      <c r="C2531">
        <v>13.340000152587891</v>
      </c>
      <c r="D2531">
        <v>656678</v>
      </c>
      <c r="E2531">
        <v>3583.25</v>
      </c>
      <c r="F2531" s="20">
        <f t="shared" si="140"/>
        <v>7.279146788343839E-2</v>
      </c>
      <c r="G2531">
        <v>433.5369873046875</v>
      </c>
      <c r="H2531">
        <v>31.55780029296875</v>
      </c>
      <c r="I2531" s="19">
        <f t="shared" si="141"/>
        <v>1553471.4097595215</v>
      </c>
      <c r="K2531" s="70">
        <f t="shared" si="138"/>
        <v>-1</v>
      </c>
      <c r="L2531" s="3">
        <f>IF(AND(O2531&gt;0,O2531&lt;366),+'PL2'!$N$3+1,IF(AND(O2531&gt;365,O2531&lt;731),+'PL2'!$O$3+1,IF(AND(O2531&gt;730,O2531&lt;1096),+'PL2'!$P$3+1,IF(AND(O2531&gt;1095,O2531&lt;1461),+'PL2'!$Q$3+1,IF(AND(O2531&gt;1460,O2531&lt;3000),+'PL2'!$R$3+1,0)))))</f>
        <v>0</v>
      </c>
      <c r="M2531" s="3">
        <f>IF(AND(O2531&gt;0,O2531&lt;366),+'PL2'!$N$2+1,IF(AND(O2531&gt;365,O2531&lt;731),+'PL2'!$O$2+1,IF(AND(O2531&gt;730,O2531&lt;1096),+'PL2'!$P$2+1,IF(AND(O2531&gt;1095,O2531&lt;1461),+'PL2'!$Q$2+1,IF(AND(O2531&gt;1460,O2531&lt;1826),+'PL2'!$R$2+1,IF(AND(O2531&gt;1825,O2531&lt;2190),+'PL2'!$S$2+1,0))))))</f>
        <v>0</v>
      </c>
      <c r="N2531" s="70">
        <f t="shared" si="139"/>
        <v>-1</v>
      </c>
      <c r="O2531" s="19" t="str">
        <f>IF(A2531&gt;'PL2'!$C$2+553,IF(A2531='PL2'!$C$2+554,1,O2530+1), "")</f>
        <v/>
      </c>
    </row>
    <row r="2532" spans="1:15" x14ac:dyDescent="0.55000000000000004">
      <c r="A2532">
        <v>2530</v>
      </c>
      <c r="B2532" s="2">
        <v>42352</v>
      </c>
      <c r="C2532">
        <v>13.35000038146973</v>
      </c>
      <c r="D2532">
        <v>692067</v>
      </c>
      <c r="E2532">
        <v>4915.52978515625</v>
      </c>
      <c r="F2532" s="20">
        <f t="shared" si="140"/>
        <v>9.4820768085982665E-2</v>
      </c>
      <c r="G2532">
        <v>443.8389892578125</v>
      </c>
      <c r="H2532">
        <v>42.085201263427727</v>
      </c>
      <c r="I2532" s="19">
        <f t="shared" si="141"/>
        <v>2181703.7715104222</v>
      </c>
      <c r="K2532" s="70">
        <f t="shared" si="138"/>
        <v>-1</v>
      </c>
      <c r="L2532" s="3">
        <f>IF(AND(O2532&gt;0,O2532&lt;366),+'PL2'!$N$3+1,IF(AND(O2532&gt;365,O2532&lt;731),+'PL2'!$O$3+1,IF(AND(O2532&gt;730,O2532&lt;1096),+'PL2'!$P$3+1,IF(AND(O2532&gt;1095,O2532&lt;1461),+'PL2'!$Q$3+1,IF(AND(O2532&gt;1460,O2532&lt;3000),+'PL2'!$R$3+1,0)))))</f>
        <v>0</v>
      </c>
      <c r="M2532" s="3">
        <f>IF(AND(O2532&gt;0,O2532&lt;366),+'PL2'!$N$2+1,IF(AND(O2532&gt;365,O2532&lt;731),+'PL2'!$O$2+1,IF(AND(O2532&gt;730,O2532&lt;1096),+'PL2'!$P$2+1,IF(AND(O2532&gt;1095,O2532&lt;1461),+'PL2'!$Q$2+1,IF(AND(O2532&gt;1460,O2532&lt;1826),+'PL2'!$R$2+1,IF(AND(O2532&gt;1825,O2532&lt;2190),+'PL2'!$S$2+1,0))))))</f>
        <v>0</v>
      </c>
      <c r="N2532" s="70">
        <f t="shared" si="139"/>
        <v>-1</v>
      </c>
      <c r="O2532" s="19" t="str">
        <f>IF(A2532&gt;'PL2'!$C$2+553,IF(A2532='PL2'!$C$2+554,1,O2531+1), "")</f>
        <v/>
      </c>
    </row>
    <row r="2533" spans="1:15" x14ac:dyDescent="0.55000000000000004">
      <c r="A2533">
        <v>2531</v>
      </c>
      <c r="B2533" s="2">
        <v>42353</v>
      </c>
      <c r="C2533">
        <v>13.35999965667725</v>
      </c>
      <c r="D2533">
        <v>692067</v>
      </c>
      <c r="E2533">
        <v>4615</v>
      </c>
      <c r="F2533" s="20">
        <f t="shared" si="140"/>
        <v>8.9090215854195479E-2</v>
      </c>
      <c r="G2533">
        <v>465.50201416015619</v>
      </c>
      <c r="H2533">
        <v>41.471698760986328</v>
      </c>
      <c r="I2533" s="19">
        <f t="shared" si="141"/>
        <v>2148291.7953491206</v>
      </c>
      <c r="K2533" s="70">
        <f t="shared" si="138"/>
        <v>-1</v>
      </c>
      <c r="L2533" s="3">
        <f>IF(AND(O2533&gt;0,O2533&lt;366),+'PL2'!$N$3+1,IF(AND(O2533&gt;365,O2533&lt;731),+'PL2'!$O$3+1,IF(AND(O2533&gt;730,O2533&lt;1096),+'PL2'!$P$3+1,IF(AND(O2533&gt;1095,O2533&lt;1461),+'PL2'!$Q$3+1,IF(AND(O2533&gt;1460,O2533&lt;3000),+'PL2'!$R$3+1,0)))))</f>
        <v>0</v>
      </c>
      <c r="M2533" s="3">
        <f>IF(AND(O2533&gt;0,O2533&lt;366),+'PL2'!$N$2+1,IF(AND(O2533&gt;365,O2533&lt;731),+'PL2'!$O$2+1,IF(AND(O2533&gt;730,O2533&lt;1096),+'PL2'!$P$2+1,IF(AND(O2533&gt;1095,O2533&lt;1461),+'PL2'!$Q$2+1,IF(AND(O2533&gt;1460,O2533&lt;1826),+'PL2'!$R$2+1,IF(AND(O2533&gt;1825,O2533&lt;2190),+'PL2'!$S$2+1,0))))))</f>
        <v>0</v>
      </c>
      <c r="N2533" s="70">
        <f t="shared" si="139"/>
        <v>-1</v>
      </c>
      <c r="O2533" s="19" t="str">
        <f>IF(A2533&gt;'PL2'!$C$2+553,IF(A2533='PL2'!$C$2+554,1,O2532+1), "")</f>
        <v/>
      </c>
    </row>
    <row r="2534" spans="1:15" x14ac:dyDescent="0.55000000000000004">
      <c r="A2534">
        <v>2532</v>
      </c>
      <c r="B2534" s="2">
        <v>42354</v>
      </c>
      <c r="C2534">
        <v>13.36999988555908</v>
      </c>
      <c r="D2534">
        <v>660610</v>
      </c>
      <c r="E2534">
        <v>4112.39013671875</v>
      </c>
      <c r="F2534" s="20">
        <f t="shared" si="140"/>
        <v>8.3230129209827253E-2</v>
      </c>
      <c r="G2534">
        <v>455.375</v>
      </c>
      <c r="H2534">
        <v>37.900901794433587</v>
      </c>
      <c r="I2534" s="19">
        <f t="shared" si="141"/>
        <v>1872679.6585083008</v>
      </c>
      <c r="K2534" s="70">
        <f t="shared" si="138"/>
        <v>-1</v>
      </c>
      <c r="L2534" s="3">
        <f>IF(AND(O2534&gt;0,O2534&lt;366),+'PL2'!$N$3+1,IF(AND(O2534&gt;365,O2534&lt;731),+'PL2'!$O$3+1,IF(AND(O2534&gt;730,O2534&lt;1096),+'PL2'!$P$3+1,IF(AND(O2534&gt;1095,O2534&lt;1461),+'PL2'!$Q$3+1,IF(AND(O2534&gt;1460,O2534&lt;3000),+'PL2'!$R$3+1,0)))))</f>
        <v>0</v>
      </c>
      <c r="M2534" s="3">
        <f>IF(AND(O2534&gt;0,O2534&lt;366),+'PL2'!$N$2+1,IF(AND(O2534&gt;365,O2534&lt;731),+'PL2'!$O$2+1,IF(AND(O2534&gt;730,O2534&lt;1096),+'PL2'!$P$2+1,IF(AND(O2534&gt;1095,O2534&lt;1461),+'PL2'!$Q$2+1,IF(AND(O2534&gt;1460,O2534&lt;1826),+'PL2'!$R$2+1,IF(AND(O2534&gt;1825,O2534&lt;2190),+'PL2'!$S$2+1,0))))))</f>
        <v>0</v>
      </c>
      <c r="N2534" s="70">
        <f t="shared" si="139"/>
        <v>-1</v>
      </c>
      <c r="O2534" s="19" t="str">
        <f>IF(A2534&gt;'PL2'!$C$2+553,IF(A2534='PL2'!$C$2+554,1,O2533+1), "")</f>
        <v/>
      </c>
    </row>
    <row r="2535" spans="1:15" x14ac:dyDescent="0.55000000000000004">
      <c r="A2535">
        <v>2533</v>
      </c>
      <c r="B2535" s="2">
        <v>42355</v>
      </c>
      <c r="C2535">
        <v>13.38000011444092</v>
      </c>
      <c r="D2535">
        <v>660610</v>
      </c>
      <c r="E2535">
        <v>3912.64990234375</v>
      </c>
      <c r="F2535" s="20">
        <f t="shared" si="140"/>
        <v>7.9246841769162787E-2</v>
      </c>
      <c r="G2535">
        <v>455.98699951171881</v>
      </c>
      <c r="H2535">
        <v>36.135501861572273</v>
      </c>
      <c r="I2535" s="19">
        <f t="shared" si="141"/>
        <v>1784117.4891095462</v>
      </c>
      <c r="K2535" s="70">
        <f t="shared" si="138"/>
        <v>-1</v>
      </c>
      <c r="L2535" s="3">
        <f>IF(AND(O2535&gt;0,O2535&lt;366),+'PL2'!$N$3+1,IF(AND(O2535&gt;365,O2535&lt;731),+'PL2'!$O$3+1,IF(AND(O2535&gt;730,O2535&lt;1096),+'PL2'!$P$3+1,IF(AND(O2535&gt;1095,O2535&lt;1461),+'PL2'!$Q$3+1,IF(AND(O2535&gt;1460,O2535&lt;3000),+'PL2'!$R$3+1,0)))))</f>
        <v>0</v>
      </c>
      <c r="M2535" s="3">
        <f>IF(AND(O2535&gt;0,O2535&lt;366),+'PL2'!$N$2+1,IF(AND(O2535&gt;365,O2535&lt;731),+'PL2'!$O$2+1,IF(AND(O2535&gt;730,O2535&lt;1096),+'PL2'!$P$2+1,IF(AND(O2535&gt;1095,O2535&lt;1461),+'PL2'!$Q$2+1,IF(AND(O2535&gt;1460,O2535&lt;1826),+'PL2'!$R$2+1,IF(AND(O2535&gt;1825,O2535&lt;2190),+'PL2'!$S$2+1,0))))))</f>
        <v>0</v>
      </c>
      <c r="N2535" s="70">
        <f t="shared" si="139"/>
        <v>-1</v>
      </c>
      <c r="O2535" s="19" t="str">
        <f>IF(A2535&gt;'PL2'!$C$2+553,IF(A2535='PL2'!$C$2+554,1,O2534+1), "")</f>
        <v/>
      </c>
    </row>
    <row r="2536" spans="1:15" x14ac:dyDescent="0.55000000000000004">
      <c r="A2536">
        <v>2534</v>
      </c>
      <c r="B2536" s="2">
        <v>42356</v>
      </c>
      <c r="C2536">
        <v>13.39000034332275</v>
      </c>
      <c r="D2536">
        <v>629152</v>
      </c>
      <c r="E2536">
        <v>4262.77978515625</v>
      </c>
      <c r="F2536" s="20">
        <f t="shared" si="140"/>
        <v>9.0723104729463572E-2</v>
      </c>
      <c r="G2536">
        <v>463.843994140625</v>
      </c>
      <c r="H2536">
        <v>42.081401824951172</v>
      </c>
      <c r="I2536" s="19">
        <f t="shared" si="141"/>
        <v>1977264.8016887903</v>
      </c>
      <c r="K2536" s="70">
        <f t="shared" si="138"/>
        <v>-1</v>
      </c>
      <c r="L2536" s="3">
        <f>IF(AND(O2536&gt;0,O2536&lt;366),+'PL2'!$N$3+1,IF(AND(O2536&gt;365,O2536&lt;731),+'PL2'!$O$3+1,IF(AND(O2536&gt;730,O2536&lt;1096),+'PL2'!$P$3+1,IF(AND(O2536&gt;1095,O2536&lt;1461),+'PL2'!$Q$3+1,IF(AND(O2536&gt;1460,O2536&lt;3000),+'PL2'!$R$3+1,0)))))</f>
        <v>0</v>
      </c>
      <c r="M2536" s="3">
        <f>IF(AND(O2536&gt;0,O2536&lt;366),+'PL2'!$N$2+1,IF(AND(O2536&gt;365,O2536&lt;731),+'PL2'!$O$2+1,IF(AND(O2536&gt;730,O2536&lt;1096),+'PL2'!$P$2+1,IF(AND(O2536&gt;1095,O2536&lt;1461),+'PL2'!$Q$2+1,IF(AND(O2536&gt;1460,O2536&lt;1826),+'PL2'!$R$2+1,IF(AND(O2536&gt;1825,O2536&lt;2190),+'PL2'!$S$2+1,0))))))</f>
        <v>0</v>
      </c>
      <c r="N2536" s="70">
        <f t="shared" si="139"/>
        <v>-1</v>
      </c>
      <c r="O2536" s="19" t="str">
        <f>IF(A2536&gt;'PL2'!$C$2+553,IF(A2536='PL2'!$C$2+554,1,O2535+1), "")</f>
        <v/>
      </c>
    </row>
    <row r="2537" spans="1:15" x14ac:dyDescent="0.55000000000000004">
      <c r="A2537">
        <v>2535</v>
      </c>
      <c r="B2537" s="2">
        <v>42357</v>
      </c>
      <c r="C2537">
        <v>13.39999961853027</v>
      </c>
      <c r="D2537">
        <v>629152</v>
      </c>
      <c r="E2537">
        <v>3960.239990234375</v>
      </c>
      <c r="F2537" s="20">
        <f t="shared" si="140"/>
        <v>8.434720760393187E-2</v>
      </c>
      <c r="G2537">
        <v>462.22601318359381</v>
      </c>
      <c r="H2537">
        <v>38.987499237060547</v>
      </c>
      <c r="I2537" s="19">
        <f t="shared" si="141"/>
        <v>1830525.9419362696</v>
      </c>
      <c r="K2537" s="70">
        <f t="shared" si="138"/>
        <v>-1</v>
      </c>
      <c r="L2537" s="3">
        <f>IF(AND(O2537&gt;0,O2537&lt;366),+'PL2'!$N$3+1,IF(AND(O2537&gt;365,O2537&lt;731),+'PL2'!$O$3+1,IF(AND(O2537&gt;730,O2537&lt;1096),+'PL2'!$P$3+1,IF(AND(O2537&gt;1095,O2537&lt;1461),+'PL2'!$Q$3+1,IF(AND(O2537&gt;1460,O2537&lt;3000),+'PL2'!$R$3+1,0)))))</f>
        <v>0</v>
      </c>
      <c r="M2537" s="3">
        <f>IF(AND(O2537&gt;0,O2537&lt;366),+'PL2'!$N$2+1,IF(AND(O2537&gt;365,O2537&lt;731),+'PL2'!$O$2+1,IF(AND(O2537&gt;730,O2537&lt;1096),+'PL2'!$P$2+1,IF(AND(O2537&gt;1095,O2537&lt;1461),+'PL2'!$Q$2+1,IF(AND(O2537&gt;1460,O2537&lt;1826),+'PL2'!$R$2+1,IF(AND(O2537&gt;1825,O2537&lt;2190),+'PL2'!$S$2+1,0))))))</f>
        <v>0</v>
      </c>
      <c r="N2537" s="70">
        <f t="shared" si="139"/>
        <v>-1</v>
      </c>
      <c r="O2537" s="19" t="str">
        <f>IF(A2537&gt;'PL2'!$C$2+553,IF(A2537='PL2'!$C$2+554,1,O2536+1), "")</f>
        <v/>
      </c>
    </row>
    <row r="2538" spans="1:15" x14ac:dyDescent="0.55000000000000004">
      <c r="A2538">
        <v>2536</v>
      </c>
      <c r="B2538" s="2">
        <v>42358</v>
      </c>
      <c r="C2538">
        <v>13.409999847412109</v>
      </c>
      <c r="D2538">
        <v>785066</v>
      </c>
      <c r="E2538">
        <v>4158.5400390625</v>
      </c>
      <c r="F2538" s="20">
        <f t="shared" si="140"/>
        <v>7.1033545318846161E-2</v>
      </c>
      <c r="G2538">
        <v>442.49600219726563</v>
      </c>
      <c r="H2538">
        <v>31.432100296020511</v>
      </c>
      <c r="I2538" s="19">
        <f t="shared" si="141"/>
        <v>1840137.3422624171</v>
      </c>
      <c r="K2538" s="70">
        <f t="shared" si="138"/>
        <v>-1</v>
      </c>
      <c r="L2538" s="3">
        <f>IF(AND(O2538&gt;0,O2538&lt;366),+'PL2'!$N$3+1,IF(AND(O2538&gt;365,O2538&lt;731),+'PL2'!$O$3+1,IF(AND(O2538&gt;730,O2538&lt;1096),+'PL2'!$P$3+1,IF(AND(O2538&gt;1095,O2538&lt;1461),+'PL2'!$Q$3+1,IF(AND(O2538&gt;1460,O2538&lt;3000),+'PL2'!$R$3+1,0)))))</f>
        <v>0</v>
      </c>
      <c r="M2538" s="3">
        <f>IF(AND(O2538&gt;0,O2538&lt;366),+'PL2'!$N$2+1,IF(AND(O2538&gt;365,O2538&lt;731),+'PL2'!$O$2+1,IF(AND(O2538&gt;730,O2538&lt;1096),+'PL2'!$P$2+1,IF(AND(O2538&gt;1095,O2538&lt;1461),+'PL2'!$Q$2+1,IF(AND(O2538&gt;1460,O2538&lt;1826),+'PL2'!$R$2+1,IF(AND(O2538&gt;1825,O2538&lt;2190),+'PL2'!$S$2+1,0))))))</f>
        <v>0</v>
      </c>
      <c r="N2538" s="70">
        <f t="shared" si="139"/>
        <v>-1</v>
      </c>
      <c r="O2538" s="19" t="str">
        <f>IF(A2538&gt;'PL2'!$C$2+553,IF(A2538='PL2'!$C$2+554,1,O2537+1), "")</f>
        <v/>
      </c>
    </row>
    <row r="2539" spans="1:15" x14ac:dyDescent="0.55000000000000004">
      <c r="A2539">
        <v>2537</v>
      </c>
      <c r="B2539" s="2">
        <v>42359</v>
      </c>
      <c r="C2539">
        <v>13.420000076293951</v>
      </c>
      <c r="D2539">
        <v>785066</v>
      </c>
      <c r="E2539">
        <v>3766.10009765625</v>
      </c>
      <c r="F2539" s="20">
        <f t="shared" si="140"/>
        <v>6.4378107825173336E-2</v>
      </c>
      <c r="G2539">
        <v>437.760986328125</v>
      </c>
      <c r="H2539">
        <v>28.182199478149411</v>
      </c>
      <c r="I2539" s="19">
        <f t="shared" si="141"/>
        <v>1648651.6933604479</v>
      </c>
      <c r="K2539" s="70">
        <f t="shared" si="138"/>
        <v>-1</v>
      </c>
      <c r="L2539" s="3">
        <f>IF(AND(O2539&gt;0,O2539&lt;366),+'PL2'!$N$3+1,IF(AND(O2539&gt;365,O2539&lt;731),+'PL2'!$O$3+1,IF(AND(O2539&gt;730,O2539&lt;1096),+'PL2'!$P$3+1,IF(AND(O2539&gt;1095,O2539&lt;1461),+'PL2'!$Q$3+1,IF(AND(O2539&gt;1460,O2539&lt;3000),+'PL2'!$R$3+1,0)))))</f>
        <v>0</v>
      </c>
      <c r="M2539" s="3">
        <f>IF(AND(O2539&gt;0,O2539&lt;366),+'PL2'!$N$2+1,IF(AND(O2539&gt;365,O2539&lt;731),+'PL2'!$O$2+1,IF(AND(O2539&gt;730,O2539&lt;1096),+'PL2'!$P$2+1,IF(AND(O2539&gt;1095,O2539&lt;1461),+'PL2'!$Q$2+1,IF(AND(O2539&gt;1460,O2539&lt;1826),+'PL2'!$R$2+1,IF(AND(O2539&gt;1825,O2539&lt;2190),+'PL2'!$S$2+1,0))))))</f>
        <v>0</v>
      </c>
      <c r="N2539" s="70">
        <f t="shared" si="139"/>
        <v>-1</v>
      </c>
      <c r="O2539" s="19" t="str">
        <f>IF(A2539&gt;'PL2'!$C$2+553,IF(A2539='PL2'!$C$2+554,1,O2538+1), "")</f>
        <v/>
      </c>
    </row>
    <row r="2540" spans="1:15" x14ac:dyDescent="0.55000000000000004">
      <c r="A2540">
        <v>2538</v>
      </c>
      <c r="B2540" s="2">
        <v>42360</v>
      </c>
      <c r="C2540">
        <v>13.430000305175779</v>
      </c>
      <c r="D2540">
        <v>654996</v>
      </c>
      <c r="E2540">
        <v>3789.1298828125</v>
      </c>
      <c r="F2540" s="20">
        <f t="shared" si="140"/>
        <v>7.7692101146453627E-2</v>
      </c>
      <c r="G2540">
        <v>435.5</v>
      </c>
      <c r="H2540">
        <v>33.83489990234375</v>
      </c>
      <c r="I2540" s="19">
        <f t="shared" si="141"/>
        <v>1650166.0639648438</v>
      </c>
      <c r="K2540" s="70">
        <f t="shared" si="138"/>
        <v>-1</v>
      </c>
      <c r="L2540" s="3">
        <f>IF(AND(O2540&gt;0,O2540&lt;366),+'PL2'!$N$3+1,IF(AND(O2540&gt;365,O2540&lt;731),+'PL2'!$O$3+1,IF(AND(O2540&gt;730,O2540&lt;1096),+'PL2'!$P$3+1,IF(AND(O2540&gt;1095,O2540&lt;1461),+'PL2'!$Q$3+1,IF(AND(O2540&gt;1460,O2540&lt;3000),+'PL2'!$R$3+1,0)))))</f>
        <v>0</v>
      </c>
      <c r="M2540" s="3">
        <f>IF(AND(O2540&gt;0,O2540&lt;366),+'PL2'!$N$2+1,IF(AND(O2540&gt;365,O2540&lt;731),+'PL2'!$O$2+1,IF(AND(O2540&gt;730,O2540&lt;1096),+'PL2'!$P$2+1,IF(AND(O2540&gt;1095,O2540&lt;1461),+'PL2'!$Q$2+1,IF(AND(O2540&gt;1460,O2540&lt;1826),+'PL2'!$R$2+1,IF(AND(O2540&gt;1825,O2540&lt;2190),+'PL2'!$S$2+1,0))))))</f>
        <v>0</v>
      </c>
      <c r="N2540" s="70">
        <f t="shared" si="139"/>
        <v>-1</v>
      </c>
      <c r="O2540" s="19" t="str">
        <f>IF(A2540&gt;'PL2'!$C$2+553,IF(A2540='PL2'!$C$2+554,1,O2539+1), "")</f>
        <v/>
      </c>
    </row>
    <row r="2541" spans="1:15" x14ac:dyDescent="0.55000000000000004">
      <c r="A2541">
        <v>2539</v>
      </c>
      <c r="B2541" s="2">
        <v>42361</v>
      </c>
      <c r="C2541">
        <v>13.439999580383301</v>
      </c>
      <c r="D2541">
        <v>654996</v>
      </c>
      <c r="E2541">
        <v>3964.81005859375</v>
      </c>
      <c r="F2541" s="20">
        <f t="shared" si="140"/>
        <v>8.1354764798257526E-2</v>
      </c>
      <c r="G2541">
        <v>442.8389892578125</v>
      </c>
      <c r="H2541">
        <v>36.027099609375</v>
      </c>
      <c r="I2541" s="19">
        <f t="shared" si="141"/>
        <v>1755772.4789468646</v>
      </c>
      <c r="K2541" s="70">
        <f t="shared" ref="K2541:K2604" si="142">+L2541^(0.00273972602739726)-1</f>
        <v>-1</v>
      </c>
      <c r="L2541" s="3">
        <f>IF(AND(O2541&gt;0,O2541&lt;366),+'PL2'!$N$3+1,IF(AND(O2541&gt;365,O2541&lt;731),+'PL2'!$O$3+1,IF(AND(O2541&gt;730,O2541&lt;1096),+'PL2'!$P$3+1,IF(AND(O2541&gt;1095,O2541&lt;1461),+'PL2'!$Q$3+1,IF(AND(O2541&gt;1460,O2541&lt;3000),+'PL2'!$R$3+1,0)))))</f>
        <v>0</v>
      </c>
      <c r="M2541" s="3">
        <f>IF(AND(O2541&gt;0,O2541&lt;366),+'PL2'!$N$2+1,IF(AND(O2541&gt;365,O2541&lt;731),+'PL2'!$O$2+1,IF(AND(O2541&gt;730,O2541&lt;1096),+'PL2'!$P$2+1,IF(AND(O2541&gt;1095,O2541&lt;1461),+'PL2'!$Q$2+1,IF(AND(O2541&gt;1460,O2541&lt;1826),+'PL2'!$R$2+1,IF(AND(O2541&gt;1825,O2541&lt;2190),+'PL2'!$S$2+1,0))))))</f>
        <v>0</v>
      </c>
      <c r="N2541" s="70">
        <f t="shared" ref="N2541:N2604" si="143">+M2541^(0.00273972602739726)-1</f>
        <v>-1</v>
      </c>
      <c r="O2541" s="19" t="str">
        <f>IF(A2541&gt;'PL2'!$C$2+553,IF(A2541='PL2'!$C$2+554,1,O2540+1), "")</f>
        <v/>
      </c>
    </row>
    <row r="2542" spans="1:15" x14ac:dyDescent="0.55000000000000004">
      <c r="A2542">
        <v>2540</v>
      </c>
      <c r="B2542" s="2">
        <v>42362</v>
      </c>
      <c r="C2542">
        <v>13.44999980926514</v>
      </c>
      <c r="D2542">
        <v>692158</v>
      </c>
      <c r="E2542">
        <v>3486.340087890625</v>
      </c>
      <c r="F2542" s="20">
        <f t="shared" si="140"/>
        <v>6.7746487820934412E-2</v>
      </c>
      <c r="G2542">
        <v>454.84799194335938</v>
      </c>
      <c r="H2542">
        <v>30.814399719238281</v>
      </c>
      <c r="I2542" s="19">
        <f t="shared" si="141"/>
        <v>1585754.7882086858</v>
      </c>
      <c r="K2542" s="70">
        <f t="shared" si="142"/>
        <v>-1</v>
      </c>
      <c r="L2542" s="3">
        <f>IF(AND(O2542&gt;0,O2542&lt;366),+'PL2'!$N$3+1,IF(AND(O2542&gt;365,O2542&lt;731),+'PL2'!$O$3+1,IF(AND(O2542&gt;730,O2542&lt;1096),+'PL2'!$P$3+1,IF(AND(O2542&gt;1095,O2542&lt;1461),+'PL2'!$Q$3+1,IF(AND(O2542&gt;1460,O2542&lt;3000),+'PL2'!$R$3+1,0)))))</f>
        <v>0</v>
      </c>
      <c r="M2542" s="3">
        <f>IF(AND(O2542&gt;0,O2542&lt;366),+'PL2'!$N$2+1,IF(AND(O2542&gt;365,O2542&lt;731),+'PL2'!$O$2+1,IF(AND(O2542&gt;730,O2542&lt;1096),+'PL2'!$P$2+1,IF(AND(O2542&gt;1095,O2542&lt;1461),+'PL2'!$Q$2+1,IF(AND(O2542&gt;1460,O2542&lt;1826),+'PL2'!$R$2+1,IF(AND(O2542&gt;1825,O2542&lt;2190),+'PL2'!$S$2+1,0))))))</f>
        <v>0</v>
      </c>
      <c r="N2542" s="70">
        <f t="shared" si="143"/>
        <v>-1</v>
      </c>
      <c r="O2542" s="19" t="str">
        <f>IF(A2542&gt;'PL2'!$C$2+553,IF(A2542='PL2'!$C$2+554,1,O2541+1), "")</f>
        <v/>
      </c>
    </row>
    <row r="2543" spans="1:15" x14ac:dyDescent="0.55000000000000004">
      <c r="A2543">
        <v>2541</v>
      </c>
      <c r="B2543" s="2">
        <v>42363</v>
      </c>
      <c r="C2543">
        <v>13.460000038146971</v>
      </c>
      <c r="D2543">
        <v>692158</v>
      </c>
      <c r="E2543">
        <v>4079.580078125</v>
      </c>
      <c r="F2543" s="20">
        <f t="shared" si="140"/>
        <v>7.9333256290017765E-2</v>
      </c>
      <c r="G2543">
        <v>455.31201171875</v>
      </c>
      <c r="H2543">
        <v>36.12139892578125</v>
      </c>
      <c r="I2543" s="19">
        <f t="shared" si="141"/>
        <v>1857481.812338829</v>
      </c>
      <c r="K2543" s="70">
        <f t="shared" si="142"/>
        <v>-1</v>
      </c>
      <c r="L2543" s="3">
        <f>IF(AND(O2543&gt;0,O2543&lt;366),+'PL2'!$N$3+1,IF(AND(O2543&gt;365,O2543&lt;731),+'PL2'!$O$3+1,IF(AND(O2543&gt;730,O2543&lt;1096),+'PL2'!$P$3+1,IF(AND(O2543&gt;1095,O2543&lt;1461),+'PL2'!$Q$3+1,IF(AND(O2543&gt;1460,O2543&lt;3000),+'PL2'!$R$3+1,0)))))</f>
        <v>0</v>
      </c>
      <c r="M2543" s="3">
        <f>IF(AND(O2543&gt;0,O2543&lt;366),+'PL2'!$N$2+1,IF(AND(O2543&gt;365,O2543&lt;731),+'PL2'!$O$2+1,IF(AND(O2543&gt;730,O2543&lt;1096),+'PL2'!$P$2+1,IF(AND(O2543&gt;1095,O2543&lt;1461),+'PL2'!$Q$2+1,IF(AND(O2543&gt;1460,O2543&lt;1826),+'PL2'!$R$2+1,IF(AND(O2543&gt;1825,O2543&lt;2190),+'PL2'!$S$2+1,0))))))</f>
        <v>0</v>
      </c>
      <c r="N2543" s="70">
        <f t="shared" si="143"/>
        <v>-1</v>
      </c>
      <c r="O2543" s="19" t="str">
        <f>IF(A2543&gt;'PL2'!$C$2+553,IF(A2543='PL2'!$C$2+554,1,O2542+1), "")</f>
        <v/>
      </c>
    </row>
    <row r="2544" spans="1:15" x14ac:dyDescent="0.55000000000000004">
      <c r="A2544">
        <v>2542</v>
      </c>
      <c r="B2544" s="2">
        <v>42364</v>
      </c>
      <c r="C2544">
        <v>13.47000026702881</v>
      </c>
      <c r="D2544">
        <v>864037</v>
      </c>
      <c r="E2544">
        <v>4306.3701171875</v>
      </c>
      <c r="F2544" s="20">
        <f t="shared" si="140"/>
        <v>6.713463269332276E-2</v>
      </c>
      <c r="G2544">
        <v>417.21600341796881</v>
      </c>
      <c r="H2544">
        <v>28.009599685668949</v>
      </c>
      <c r="I2544" s="19">
        <f t="shared" si="141"/>
        <v>1796686.5295315387</v>
      </c>
      <c r="K2544" s="70">
        <f t="shared" si="142"/>
        <v>-1</v>
      </c>
      <c r="L2544" s="3">
        <f>IF(AND(O2544&gt;0,O2544&lt;366),+'PL2'!$N$3+1,IF(AND(O2544&gt;365,O2544&lt;731),+'PL2'!$O$3+1,IF(AND(O2544&gt;730,O2544&lt;1096),+'PL2'!$P$3+1,IF(AND(O2544&gt;1095,O2544&lt;1461),+'PL2'!$Q$3+1,IF(AND(O2544&gt;1460,O2544&lt;3000),+'PL2'!$R$3+1,0)))))</f>
        <v>0</v>
      </c>
      <c r="M2544" s="3">
        <f>IF(AND(O2544&gt;0,O2544&lt;366),+'PL2'!$N$2+1,IF(AND(O2544&gt;365,O2544&lt;731),+'PL2'!$O$2+1,IF(AND(O2544&gt;730,O2544&lt;1096),+'PL2'!$P$2+1,IF(AND(O2544&gt;1095,O2544&lt;1461),+'PL2'!$Q$2+1,IF(AND(O2544&gt;1460,O2544&lt;1826),+'PL2'!$R$2+1,IF(AND(O2544&gt;1825,O2544&lt;2190),+'PL2'!$S$2+1,0))))))</f>
        <v>0</v>
      </c>
      <c r="N2544" s="70">
        <f t="shared" si="143"/>
        <v>-1</v>
      </c>
      <c r="O2544" s="19" t="str">
        <f>IF(A2544&gt;'PL2'!$C$2+553,IF(A2544='PL2'!$C$2+554,1,O2543+1), "")</f>
        <v/>
      </c>
    </row>
    <row r="2545" spans="1:15" x14ac:dyDescent="0.55000000000000004">
      <c r="A2545">
        <v>2543</v>
      </c>
      <c r="B2545" s="2">
        <v>42365</v>
      </c>
      <c r="C2545">
        <v>13.47999954223633</v>
      </c>
      <c r="D2545">
        <v>864037</v>
      </c>
      <c r="E2545">
        <v>5152.06005859375</v>
      </c>
      <c r="F2545" s="20">
        <f t="shared" si="140"/>
        <v>8.0378232912963019E-2</v>
      </c>
      <c r="G2545">
        <v>422.52301025390619</v>
      </c>
      <c r="H2545">
        <v>33.961700439453118</v>
      </c>
      <c r="I2545" s="19">
        <f t="shared" si="141"/>
        <v>2176863.9249659474</v>
      </c>
      <c r="K2545" s="70">
        <f t="shared" si="142"/>
        <v>-1</v>
      </c>
      <c r="L2545" s="3">
        <f>IF(AND(O2545&gt;0,O2545&lt;366),+'PL2'!$N$3+1,IF(AND(O2545&gt;365,O2545&lt;731),+'PL2'!$O$3+1,IF(AND(O2545&gt;730,O2545&lt;1096),+'PL2'!$P$3+1,IF(AND(O2545&gt;1095,O2545&lt;1461),+'PL2'!$Q$3+1,IF(AND(O2545&gt;1460,O2545&lt;3000),+'PL2'!$R$3+1,0)))))</f>
        <v>0</v>
      </c>
      <c r="M2545" s="3">
        <f>IF(AND(O2545&gt;0,O2545&lt;366),+'PL2'!$N$2+1,IF(AND(O2545&gt;365,O2545&lt;731),+'PL2'!$O$2+1,IF(AND(O2545&gt;730,O2545&lt;1096),+'PL2'!$P$2+1,IF(AND(O2545&gt;1095,O2545&lt;1461),+'PL2'!$Q$2+1,IF(AND(O2545&gt;1460,O2545&lt;1826),+'PL2'!$R$2+1,IF(AND(O2545&gt;1825,O2545&lt;2190),+'PL2'!$S$2+1,0))))))</f>
        <v>0</v>
      </c>
      <c r="N2545" s="70">
        <f t="shared" si="143"/>
        <v>-1</v>
      </c>
      <c r="O2545" s="19" t="str">
        <f>IF(A2545&gt;'PL2'!$C$2+553,IF(A2545='PL2'!$C$2+554,1,O2544+1), "")</f>
        <v/>
      </c>
    </row>
    <row r="2546" spans="1:15" x14ac:dyDescent="0.55000000000000004">
      <c r="A2546">
        <v>2544</v>
      </c>
      <c r="B2546" s="2">
        <v>42366</v>
      </c>
      <c r="C2546">
        <v>13.489999771118161</v>
      </c>
      <c r="D2546">
        <v>747903</v>
      </c>
      <c r="E2546">
        <v>3806.139892578125</v>
      </c>
      <c r="F2546" s="20">
        <f t="shared" si="140"/>
        <v>6.8651718578107868E-2</v>
      </c>
      <c r="G2546">
        <v>421.2650146484375</v>
      </c>
      <c r="H2546">
        <v>28.920600891113281</v>
      </c>
      <c r="I2546" s="19">
        <f t="shared" si="141"/>
        <v>1603393.5776009262</v>
      </c>
      <c r="K2546" s="70">
        <f t="shared" si="142"/>
        <v>-1</v>
      </c>
      <c r="L2546" s="3">
        <f>IF(AND(O2546&gt;0,O2546&lt;366),+'PL2'!$N$3+1,IF(AND(O2546&gt;365,O2546&lt;731),+'PL2'!$O$3+1,IF(AND(O2546&gt;730,O2546&lt;1096),+'PL2'!$P$3+1,IF(AND(O2546&gt;1095,O2546&lt;1461),+'PL2'!$Q$3+1,IF(AND(O2546&gt;1460,O2546&lt;3000),+'PL2'!$R$3+1,0)))))</f>
        <v>0</v>
      </c>
      <c r="M2546" s="3">
        <f>IF(AND(O2546&gt;0,O2546&lt;366),+'PL2'!$N$2+1,IF(AND(O2546&gt;365,O2546&lt;731),+'PL2'!$O$2+1,IF(AND(O2546&gt;730,O2546&lt;1096),+'PL2'!$P$2+1,IF(AND(O2546&gt;1095,O2546&lt;1461),+'PL2'!$Q$2+1,IF(AND(O2546&gt;1460,O2546&lt;1826),+'PL2'!$R$2+1,IF(AND(O2546&gt;1825,O2546&lt;2190),+'PL2'!$S$2+1,0))))))</f>
        <v>0</v>
      </c>
      <c r="N2546" s="70">
        <f t="shared" si="143"/>
        <v>-1</v>
      </c>
      <c r="O2546" s="19" t="str">
        <f>IF(A2546&gt;'PL2'!$C$2+553,IF(A2546='PL2'!$C$2+554,1,O2545+1), "")</f>
        <v/>
      </c>
    </row>
    <row r="2547" spans="1:15" x14ac:dyDescent="0.55000000000000004">
      <c r="A2547">
        <v>2545</v>
      </c>
      <c r="B2547" s="2">
        <v>42367</v>
      </c>
      <c r="C2547">
        <v>13.5</v>
      </c>
      <c r="D2547">
        <v>747903</v>
      </c>
      <c r="E2547">
        <v>4006.35009765625</v>
      </c>
      <c r="F2547" s="20">
        <f t="shared" si="140"/>
        <v>7.2316498688144548E-2</v>
      </c>
      <c r="G2547">
        <v>432.61801147460938</v>
      </c>
      <c r="H2547">
        <v>31.285400390625</v>
      </c>
      <c r="I2547" s="19">
        <f t="shared" si="141"/>
        <v>1733219.212519154</v>
      </c>
      <c r="K2547" s="70">
        <f t="shared" si="142"/>
        <v>-1</v>
      </c>
      <c r="L2547" s="3">
        <f>IF(AND(O2547&gt;0,O2547&lt;366),+'PL2'!$N$3+1,IF(AND(O2547&gt;365,O2547&lt;731),+'PL2'!$O$3+1,IF(AND(O2547&gt;730,O2547&lt;1096),+'PL2'!$P$3+1,IF(AND(O2547&gt;1095,O2547&lt;1461),+'PL2'!$Q$3+1,IF(AND(O2547&gt;1460,O2547&lt;3000),+'PL2'!$R$3+1,0)))))</f>
        <v>0</v>
      </c>
      <c r="M2547" s="3">
        <f>IF(AND(O2547&gt;0,O2547&lt;366),+'PL2'!$N$2+1,IF(AND(O2547&gt;365,O2547&lt;731),+'PL2'!$O$2+1,IF(AND(O2547&gt;730,O2547&lt;1096),+'PL2'!$P$2+1,IF(AND(O2547&gt;1095,O2547&lt;1461),+'PL2'!$Q$2+1,IF(AND(O2547&gt;1460,O2547&lt;1826),+'PL2'!$R$2+1,IF(AND(O2547&gt;1825,O2547&lt;2190),+'PL2'!$S$2+1,0))))))</f>
        <v>0</v>
      </c>
      <c r="N2547" s="70">
        <f t="shared" si="143"/>
        <v>-1</v>
      </c>
      <c r="O2547" s="19" t="str">
        <f>IF(A2547&gt;'PL2'!$C$2+553,IF(A2547='PL2'!$C$2+554,1,O2546+1), "")</f>
        <v/>
      </c>
    </row>
    <row r="2548" spans="1:15" x14ac:dyDescent="0.55000000000000004">
      <c r="A2548">
        <v>2546</v>
      </c>
      <c r="B2548" s="2">
        <v>42368</v>
      </c>
      <c r="C2548">
        <v>13.510000228881839</v>
      </c>
      <c r="D2548">
        <v>803647</v>
      </c>
      <c r="E2548">
        <v>4155.7998046875</v>
      </c>
      <c r="F2548" s="20">
        <f t="shared" si="140"/>
        <v>6.9862584334310002E-2</v>
      </c>
      <c r="G2548">
        <v>426.14498901367188</v>
      </c>
      <c r="H2548">
        <v>29.771600723266602</v>
      </c>
      <c r="I2548" s="19">
        <f t="shared" si="141"/>
        <v>1770973.2621115744</v>
      </c>
      <c r="K2548" s="70">
        <f t="shared" si="142"/>
        <v>-1</v>
      </c>
      <c r="L2548" s="3">
        <f>IF(AND(O2548&gt;0,O2548&lt;366),+'PL2'!$N$3+1,IF(AND(O2548&gt;365,O2548&lt;731),+'PL2'!$O$3+1,IF(AND(O2548&gt;730,O2548&lt;1096),+'PL2'!$P$3+1,IF(AND(O2548&gt;1095,O2548&lt;1461),+'PL2'!$Q$3+1,IF(AND(O2548&gt;1460,O2548&lt;3000),+'PL2'!$R$3+1,0)))))</f>
        <v>0</v>
      </c>
      <c r="M2548" s="3">
        <f>IF(AND(O2548&gt;0,O2548&lt;366),+'PL2'!$N$2+1,IF(AND(O2548&gt;365,O2548&lt;731),+'PL2'!$O$2+1,IF(AND(O2548&gt;730,O2548&lt;1096),+'PL2'!$P$2+1,IF(AND(O2548&gt;1095,O2548&lt;1461),+'PL2'!$Q$2+1,IF(AND(O2548&gt;1460,O2548&lt;1826),+'PL2'!$R$2+1,IF(AND(O2548&gt;1825,O2548&lt;2190),+'PL2'!$S$2+1,0))))))</f>
        <v>0</v>
      </c>
      <c r="N2548" s="70">
        <f t="shared" si="143"/>
        <v>-1</v>
      </c>
      <c r="O2548" s="19" t="str">
        <f>IF(A2548&gt;'PL2'!$C$2+553,IF(A2548='PL2'!$C$2+554,1,O2547+1), "")</f>
        <v/>
      </c>
    </row>
    <row r="2549" spans="1:15" x14ac:dyDescent="0.55000000000000004">
      <c r="A2549">
        <v>2547</v>
      </c>
      <c r="B2549" s="2">
        <v>42369</v>
      </c>
      <c r="C2549">
        <v>13.52000045776367</v>
      </c>
      <c r="D2549">
        <v>803647</v>
      </c>
      <c r="E2549">
        <v>3575.510009765625</v>
      </c>
      <c r="F2549" s="20">
        <f t="shared" si="140"/>
        <v>6.0151903719879295E-2</v>
      </c>
      <c r="G2549">
        <v>430.04998779296881</v>
      </c>
      <c r="H2549">
        <v>25.86829948425293</v>
      </c>
      <c r="I2549" s="19">
        <f t="shared" si="141"/>
        <v>1537648.0360533448</v>
      </c>
      <c r="K2549" s="70">
        <f t="shared" si="142"/>
        <v>-1</v>
      </c>
      <c r="L2549" s="3">
        <f>IF(AND(O2549&gt;0,O2549&lt;366),+'PL2'!$N$3+1,IF(AND(O2549&gt;365,O2549&lt;731),+'PL2'!$O$3+1,IF(AND(O2549&gt;730,O2549&lt;1096),+'PL2'!$P$3+1,IF(AND(O2549&gt;1095,O2549&lt;1461),+'PL2'!$Q$3+1,IF(AND(O2549&gt;1460,O2549&lt;3000),+'PL2'!$R$3+1,0)))))</f>
        <v>0</v>
      </c>
      <c r="M2549" s="3">
        <f>IF(AND(O2549&gt;0,O2549&lt;366),+'PL2'!$N$2+1,IF(AND(O2549&gt;365,O2549&lt;731),+'PL2'!$O$2+1,IF(AND(O2549&gt;730,O2549&lt;1096),+'PL2'!$P$2+1,IF(AND(O2549&gt;1095,O2549&lt;1461),+'PL2'!$Q$2+1,IF(AND(O2549&gt;1460,O2549&lt;1826),+'PL2'!$R$2+1,IF(AND(O2549&gt;1825,O2549&lt;2190),+'PL2'!$S$2+1,0))))))</f>
        <v>0</v>
      </c>
      <c r="N2549" s="70">
        <f t="shared" si="143"/>
        <v>-1</v>
      </c>
      <c r="O2549" s="19" t="str">
        <f>IF(A2549&gt;'PL2'!$C$2+553,IF(A2549='PL2'!$C$2+554,1,O2548+1), "")</f>
        <v/>
      </c>
    </row>
    <row r="2550" spans="1:15" x14ac:dyDescent="0.55000000000000004">
      <c r="A2550">
        <v>2548</v>
      </c>
      <c r="B2550" s="2">
        <v>42370</v>
      </c>
      <c r="C2550">
        <v>13.52999973297119</v>
      </c>
      <c r="D2550">
        <v>697129</v>
      </c>
      <c r="E2550">
        <v>3394.820068359375</v>
      </c>
      <c r="F2550" s="20">
        <f t="shared" si="140"/>
        <v>6.5887252744309274E-2</v>
      </c>
      <c r="G2550">
        <v>434.4630126953125</v>
      </c>
      <c r="H2550">
        <v>28.625600814819339</v>
      </c>
      <c r="I2550" s="19">
        <f t="shared" si="141"/>
        <v>1474923.7544579208</v>
      </c>
      <c r="K2550" s="70">
        <f t="shared" si="142"/>
        <v>-1</v>
      </c>
      <c r="L2550" s="3">
        <f>IF(AND(O2550&gt;0,O2550&lt;366),+'PL2'!$N$3+1,IF(AND(O2550&gt;365,O2550&lt;731),+'PL2'!$O$3+1,IF(AND(O2550&gt;730,O2550&lt;1096),+'PL2'!$P$3+1,IF(AND(O2550&gt;1095,O2550&lt;1461),+'PL2'!$Q$3+1,IF(AND(O2550&gt;1460,O2550&lt;3000),+'PL2'!$R$3+1,0)))))</f>
        <v>0</v>
      </c>
      <c r="M2550" s="3">
        <f>IF(AND(O2550&gt;0,O2550&lt;366),+'PL2'!$N$2+1,IF(AND(O2550&gt;365,O2550&lt;731),+'PL2'!$O$2+1,IF(AND(O2550&gt;730,O2550&lt;1096),+'PL2'!$P$2+1,IF(AND(O2550&gt;1095,O2550&lt;1461),+'PL2'!$Q$2+1,IF(AND(O2550&gt;1460,O2550&lt;1826),+'PL2'!$R$2+1,IF(AND(O2550&gt;1825,O2550&lt;2190),+'PL2'!$S$2+1,0))))))</f>
        <v>0</v>
      </c>
      <c r="N2550" s="70">
        <f t="shared" si="143"/>
        <v>-1</v>
      </c>
      <c r="O2550" s="19" t="str">
        <f>IF(A2550&gt;'PL2'!$C$2+553,IF(A2550='PL2'!$C$2+554,1,O2549+1), "")</f>
        <v/>
      </c>
    </row>
    <row r="2551" spans="1:15" x14ac:dyDescent="0.55000000000000004">
      <c r="A2551">
        <v>2549</v>
      </c>
      <c r="B2551" s="2">
        <v>42371</v>
      </c>
      <c r="C2551">
        <v>13.539999961853029</v>
      </c>
      <c r="D2551">
        <v>697129</v>
      </c>
      <c r="E2551">
        <v>3656.3798828125</v>
      </c>
      <c r="F2551" s="20">
        <f t="shared" si="140"/>
        <v>7.1016100999673565E-2</v>
      </c>
      <c r="G2551">
        <v>433.58599853515619</v>
      </c>
      <c r="H2551">
        <v>30.791599273681641</v>
      </c>
      <c r="I2551" s="19">
        <f t="shared" si="141"/>
        <v>1585355.1225131152</v>
      </c>
      <c r="K2551" s="70">
        <f t="shared" si="142"/>
        <v>-1</v>
      </c>
      <c r="L2551" s="3">
        <f>IF(AND(O2551&gt;0,O2551&lt;366),+'PL2'!$N$3+1,IF(AND(O2551&gt;365,O2551&lt;731),+'PL2'!$O$3+1,IF(AND(O2551&gt;730,O2551&lt;1096),+'PL2'!$P$3+1,IF(AND(O2551&gt;1095,O2551&lt;1461),+'PL2'!$Q$3+1,IF(AND(O2551&gt;1460,O2551&lt;3000),+'PL2'!$R$3+1,0)))))</f>
        <v>0</v>
      </c>
      <c r="M2551" s="3">
        <f>IF(AND(O2551&gt;0,O2551&lt;366),+'PL2'!$N$2+1,IF(AND(O2551&gt;365,O2551&lt;731),+'PL2'!$O$2+1,IF(AND(O2551&gt;730,O2551&lt;1096),+'PL2'!$P$2+1,IF(AND(O2551&gt;1095,O2551&lt;1461),+'PL2'!$Q$2+1,IF(AND(O2551&gt;1460,O2551&lt;1826),+'PL2'!$R$2+1,IF(AND(O2551&gt;1825,O2551&lt;2190),+'PL2'!$S$2+1,0))))))</f>
        <v>0</v>
      </c>
      <c r="N2551" s="70">
        <f t="shared" si="143"/>
        <v>-1</v>
      </c>
      <c r="O2551" s="19" t="str">
        <f>IF(A2551&gt;'PL2'!$C$2+553,IF(A2551='PL2'!$C$2+554,1,O2550+1), "")</f>
        <v/>
      </c>
    </row>
    <row r="2552" spans="1:15" x14ac:dyDescent="0.55000000000000004">
      <c r="A2552">
        <v>2550</v>
      </c>
      <c r="B2552" s="2">
        <v>42372</v>
      </c>
      <c r="C2552">
        <v>13.55000019073486</v>
      </c>
      <c r="D2552">
        <v>769424</v>
      </c>
      <c r="E2552">
        <v>3649.080078125</v>
      </c>
      <c r="F2552" s="20">
        <f t="shared" si="140"/>
        <v>6.426240376515488E-2</v>
      </c>
      <c r="G2552">
        <v>430.36099243164063</v>
      </c>
      <c r="H2552">
        <v>27.656000137329102</v>
      </c>
      <c r="I2552" s="19">
        <f t="shared" si="141"/>
        <v>1570421.7238844037</v>
      </c>
      <c r="K2552" s="70">
        <f t="shared" si="142"/>
        <v>-1</v>
      </c>
      <c r="L2552" s="3">
        <f>IF(AND(O2552&gt;0,O2552&lt;366),+'PL2'!$N$3+1,IF(AND(O2552&gt;365,O2552&lt;731),+'PL2'!$O$3+1,IF(AND(O2552&gt;730,O2552&lt;1096),+'PL2'!$P$3+1,IF(AND(O2552&gt;1095,O2552&lt;1461),+'PL2'!$Q$3+1,IF(AND(O2552&gt;1460,O2552&lt;3000),+'PL2'!$R$3+1,0)))))</f>
        <v>0</v>
      </c>
      <c r="M2552" s="3">
        <f>IF(AND(O2552&gt;0,O2552&lt;366),+'PL2'!$N$2+1,IF(AND(O2552&gt;365,O2552&lt;731),+'PL2'!$O$2+1,IF(AND(O2552&gt;730,O2552&lt;1096),+'PL2'!$P$2+1,IF(AND(O2552&gt;1095,O2552&lt;1461),+'PL2'!$Q$2+1,IF(AND(O2552&gt;1460,O2552&lt;1826),+'PL2'!$R$2+1,IF(AND(O2552&gt;1825,O2552&lt;2190),+'PL2'!$S$2+1,0))))))</f>
        <v>0</v>
      </c>
      <c r="N2552" s="70">
        <f t="shared" si="143"/>
        <v>-1</v>
      </c>
      <c r="O2552" s="19" t="str">
        <f>IF(A2552&gt;'PL2'!$C$2+553,IF(A2552='PL2'!$C$2+554,1,O2551+1), "")</f>
        <v/>
      </c>
    </row>
    <row r="2553" spans="1:15" x14ac:dyDescent="0.55000000000000004">
      <c r="A2553">
        <v>2551</v>
      </c>
      <c r="B2553" s="2">
        <v>42373</v>
      </c>
      <c r="C2553">
        <v>13.560000419616699</v>
      </c>
      <c r="D2553">
        <v>769424</v>
      </c>
      <c r="E2553">
        <v>4555.75</v>
      </c>
      <c r="F2553" s="20">
        <f t="shared" si="140"/>
        <v>8.0288594990107903E-2</v>
      </c>
      <c r="G2553">
        <v>433.49301147460938</v>
      </c>
      <c r="H2553">
        <v>34.804500579833977</v>
      </c>
      <c r="I2553" s="19">
        <f t="shared" si="141"/>
        <v>1974885.7870254517</v>
      </c>
      <c r="K2553" s="70">
        <f t="shared" si="142"/>
        <v>-1</v>
      </c>
      <c r="L2553" s="3">
        <f>IF(AND(O2553&gt;0,O2553&lt;366),+'PL2'!$N$3+1,IF(AND(O2553&gt;365,O2553&lt;731),+'PL2'!$O$3+1,IF(AND(O2553&gt;730,O2553&lt;1096),+'PL2'!$P$3+1,IF(AND(O2553&gt;1095,O2553&lt;1461),+'PL2'!$Q$3+1,IF(AND(O2553&gt;1460,O2553&lt;3000),+'PL2'!$R$3+1,0)))))</f>
        <v>0</v>
      </c>
      <c r="M2553" s="3">
        <f>IF(AND(O2553&gt;0,O2553&lt;366),+'PL2'!$N$2+1,IF(AND(O2553&gt;365,O2553&lt;731),+'PL2'!$O$2+1,IF(AND(O2553&gt;730,O2553&lt;1096),+'PL2'!$P$2+1,IF(AND(O2553&gt;1095,O2553&lt;1461),+'PL2'!$Q$2+1,IF(AND(O2553&gt;1460,O2553&lt;1826),+'PL2'!$R$2+1,IF(AND(O2553&gt;1825,O2553&lt;2190),+'PL2'!$S$2+1,0))))))</f>
        <v>0</v>
      </c>
      <c r="N2553" s="70">
        <f t="shared" si="143"/>
        <v>-1</v>
      </c>
      <c r="O2553" s="19" t="str">
        <f>IF(A2553&gt;'PL2'!$C$2+553,IF(A2553='PL2'!$C$2+554,1,O2552+1), "")</f>
        <v/>
      </c>
    </row>
    <row r="2554" spans="1:15" x14ac:dyDescent="0.55000000000000004">
      <c r="A2554">
        <v>2552</v>
      </c>
      <c r="B2554" s="2">
        <v>42374</v>
      </c>
      <c r="C2554">
        <v>13.569999694824221</v>
      </c>
      <c r="D2554">
        <v>841719</v>
      </c>
      <c r="E2554">
        <v>3957.280029296875</v>
      </c>
      <c r="F2554" s="20">
        <f t="shared" si="140"/>
        <v>6.3798356446620047E-2</v>
      </c>
      <c r="G2554">
        <v>432.25299072265619</v>
      </c>
      <c r="H2554">
        <v>27.576999664306641</v>
      </c>
      <c r="I2554" s="19">
        <f t="shared" si="141"/>
        <v>1710546.1277906147</v>
      </c>
      <c r="K2554" s="70">
        <f t="shared" si="142"/>
        <v>-1</v>
      </c>
      <c r="L2554" s="3">
        <f>IF(AND(O2554&gt;0,O2554&lt;366),+'PL2'!$N$3+1,IF(AND(O2554&gt;365,O2554&lt;731),+'PL2'!$O$3+1,IF(AND(O2554&gt;730,O2554&lt;1096),+'PL2'!$P$3+1,IF(AND(O2554&gt;1095,O2554&lt;1461),+'PL2'!$Q$3+1,IF(AND(O2554&gt;1460,O2554&lt;3000),+'PL2'!$R$3+1,0)))))</f>
        <v>0</v>
      </c>
      <c r="M2554" s="3">
        <f>IF(AND(O2554&gt;0,O2554&lt;366),+'PL2'!$N$2+1,IF(AND(O2554&gt;365,O2554&lt;731),+'PL2'!$O$2+1,IF(AND(O2554&gt;730,O2554&lt;1096),+'PL2'!$P$2+1,IF(AND(O2554&gt;1095,O2554&lt;1461),+'PL2'!$Q$2+1,IF(AND(O2554&gt;1460,O2554&lt;1826),+'PL2'!$R$2+1,IF(AND(O2554&gt;1825,O2554&lt;2190),+'PL2'!$S$2+1,0))))))</f>
        <v>0</v>
      </c>
      <c r="N2554" s="70">
        <f t="shared" si="143"/>
        <v>-1</v>
      </c>
      <c r="O2554" s="19" t="str">
        <f>IF(A2554&gt;'PL2'!$C$2+553,IF(A2554='PL2'!$C$2+554,1,O2553+1), "")</f>
        <v/>
      </c>
    </row>
    <row r="2555" spans="1:15" x14ac:dyDescent="0.55000000000000004">
      <c r="A2555">
        <v>2553</v>
      </c>
      <c r="B2555" s="2">
        <v>42375</v>
      </c>
      <c r="C2555">
        <v>13.579999923706049</v>
      </c>
      <c r="D2555">
        <v>841719</v>
      </c>
      <c r="E2555">
        <v>3555.39990234375</v>
      </c>
      <c r="F2555" s="20">
        <f t="shared" si="140"/>
        <v>5.7361578392043693E-2</v>
      </c>
      <c r="G2555">
        <v>429.4639892578125</v>
      </c>
      <c r="H2555">
        <v>24.634700775146481</v>
      </c>
      <c r="I2555" s="19">
        <f t="shared" si="141"/>
        <v>1526916.2254673839</v>
      </c>
      <c r="K2555" s="70">
        <f t="shared" si="142"/>
        <v>-1</v>
      </c>
      <c r="L2555" s="3">
        <f>IF(AND(O2555&gt;0,O2555&lt;366),+'PL2'!$N$3+1,IF(AND(O2555&gt;365,O2555&lt;731),+'PL2'!$O$3+1,IF(AND(O2555&gt;730,O2555&lt;1096),+'PL2'!$P$3+1,IF(AND(O2555&gt;1095,O2555&lt;1461),+'PL2'!$Q$3+1,IF(AND(O2555&gt;1460,O2555&lt;3000),+'PL2'!$R$3+1,0)))))</f>
        <v>0</v>
      </c>
      <c r="M2555" s="3">
        <f>IF(AND(O2555&gt;0,O2555&lt;366),+'PL2'!$N$2+1,IF(AND(O2555&gt;365,O2555&lt;731),+'PL2'!$O$2+1,IF(AND(O2555&gt;730,O2555&lt;1096),+'PL2'!$P$2+1,IF(AND(O2555&gt;1095,O2555&lt;1461),+'PL2'!$Q$2+1,IF(AND(O2555&gt;1460,O2555&lt;1826),+'PL2'!$R$2+1,IF(AND(O2555&gt;1825,O2555&lt;2190),+'PL2'!$S$2+1,0))))))</f>
        <v>0</v>
      </c>
      <c r="N2555" s="70">
        <f t="shared" si="143"/>
        <v>-1</v>
      </c>
      <c r="O2555" s="19" t="str">
        <f>IF(A2555&gt;'PL2'!$C$2+553,IF(A2555='PL2'!$C$2+554,1,O2554+1), "")</f>
        <v/>
      </c>
    </row>
    <row r="2556" spans="1:15" x14ac:dyDescent="0.55000000000000004">
      <c r="A2556">
        <v>2554</v>
      </c>
      <c r="B2556" s="2">
        <v>42376</v>
      </c>
      <c r="C2556">
        <v>13.590000152587891</v>
      </c>
      <c r="D2556">
        <v>743604</v>
      </c>
      <c r="E2556">
        <v>3712.02001953125</v>
      </c>
      <c r="F2556" s="20">
        <f t="shared" si="140"/>
        <v>6.7840345979632968E-2</v>
      </c>
      <c r="G2556">
        <v>458.27999877929688</v>
      </c>
      <c r="H2556">
        <v>31.089899063110352</v>
      </c>
      <c r="I2556" s="19">
        <f t="shared" si="141"/>
        <v>1701144.5300195068</v>
      </c>
      <c r="K2556" s="70">
        <f t="shared" si="142"/>
        <v>-1</v>
      </c>
      <c r="L2556" s="3">
        <f>IF(AND(O2556&gt;0,O2556&lt;366),+'PL2'!$N$3+1,IF(AND(O2556&gt;365,O2556&lt;731),+'PL2'!$O$3+1,IF(AND(O2556&gt;730,O2556&lt;1096),+'PL2'!$P$3+1,IF(AND(O2556&gt;1095,O2556&lt;1461),+'PL2'!$Q$3+1,IF(AND(O2556&gt;1460,O2556&lt;3000),+'PL2'!$R$3+1,0)))))</f>
        <v>0</v>
      </c>
      <c r="M2556" s="3">
        <f>IF(AND(O2556&gt;0,O2556&lt;366),+'PL2'!$N$2+1,IF(AND(O2556&gt;365,O2556&lt;731),+'PL2'!$O$2+1,IF(AND(O2556&gt;730,O2556&lt;1096),+'PL2'!$P$2+1,IF(AND(O2556&gt;1095,O2556&lt;1461),+'PL2'!$Q$2+1,IF(AND(O2556&gt;1460,O2556&lt;1826),+'PL2'!$R$2+1,IF(AND(O2556&gt;1825,O2556&lt;2190),+'PL2'!$S$2+1,0))))))</f>
        <v>0</v>
      </c>
      <c r="N2556" s="70">
        <f t="shared" si="143"/>
        <v>-1</v>
      </c>
      <c r="O2556" s="19" t="str">
        <f>IF(A2556&gt;'PL2'!$C$2+553,IF(A2556='PL2'!$C$2+554,1,O2555+1), "")</f>
        <v/>
      </c>
    </row>
    <row r="2557" spans="1:15" x14ac:dyDescent="0.55000000000000004">
      <c r="A2557">
        <v>2555</v>
      </c>
      <c r="B2557" s="2">
        <v>42377</v>
      </c>
      <c r="C2557">
        <v>13.60000038146973</v>
      </c>
      <c r="D2557">
        <v>743604</v>
      </c>
      <c r="E2557">
        <v>4357.52978515625</v>
      </c>
      <c r="F2557" s="20">
        <f t="shared" si="140"/>
        <v>7.9696191441130923E-2</v>
      </c>
      <c r="G2557">
        <v>453.3699951171875</v>
      </c>
      <c r="H2557">
        <v>36.131900787353523</v>
      </c>
      <c r="I2557" s="19">
        <f t="shared" si="141"/>
        <v>1975573.2574192882</v>
      </c>
      <c r="K2557" s="70">
        <f t="shared" si="142"/>
        <v>-1</v>
      </c>
      <c r="L2557" s="3">
        <f>IF(AND(O2557&gt;0,O2557&lt;366),+'PL2'!$N$3+1,IF(AND(O2557&gt;365,O2557&lt;731),+'PL2'!$O$3+1,IF(AND(O2557&gt;730,O2557&lt;1096),+'PL2'!$P$3+1,IF(AND(O2557&gt;1095,O2557&lt;1461),+'PL2'!$Q$3+1,IF(AND(O2557&gt;1460,O2557&lt;3000),+'PL2'!$R$3+1,0)))))</f>
        <v>0</v>
      </c>
      <c r="M2557" s="3">
        <f>IF(AND(O2557&gt;0,O2557&lt;366),+'PL2'!$N$2+1,IF(AND(O2557&gt;365,O2557&lt;731),+'PL2'!$O$2+1,IF(AND(O2557&gt;730,O2557&lt;1096),+'PL2'!$P$2+1,IF(AND(O2557&gt;1095,O2557&lt;1461),+'PL2'!$Q$2+1,IF(AND(O2557&gt;1460,O2557&lt;1826),+'PL2'!$R$2+1,IF(AND(O2557&gt;1825,O2557&lt;2190),+'PL2'!$S$2+1,0))))))</f>
        <v>0</v>
      </c>
      <c r="N2557" s="70">
        <f t="shared" si="143"/>
        <v>-1</v>
      </c>
      <c r="O2557" s="19" t="str">
        <f>IF(A2557&gt;'PL2'!$C$2+553,IF(A2557='PL2'!$C$2+554,1,O2556+1), "")</f>
        <v/>
      </c>
    </row>
    <row r="2558" spans="1:15" x14ac:dyDescent="0.55000000000000004">
      <c r="A2558">
        <v>2556</v>
      </c>
      <c r="B2558" s="2">
        <v>42378</v>
      </c>
      <c r="C2558">
        <v>13.60999965667725</v>
      </c>
      <c r="D2558">
        <v>821063</v>
      </c>
      <c r="E2558">
        <v>3805.219970703125</v>
      </c>
      <c r="F2558" s="20">
        <f t="shared" si="140"/>
        <v>6.3075601378762586E-2</v>
      </c>
      <c r="G2558">
        <v>449.14300537109381</v>
      </c>
      <c r="H2558">
        <v>28.329999923706051</v>
      </c>
      <c r="I2558" s="19">
        <f t="shared" si="141"/>
        <v>1709087.9337397071</v>
      </c>
      <c r="K2558" s="70">
        <f t="shared" si="142"/>
        <v>-1</v>
      </c>
      <c r="L2558" s="3">
        <f>IF(AND(O2558&gt;0,O2558&lt;366),+'PL2'!$N$3+1,IF(AND(O2558&gt;365,O2558&lt;731),+'PL2'!$O$3+1,IF(AND(O2558&gt;730,O2558&lt;1096),+'PL2'!$P$3+1,IF(AND(O2558&gt;1095,O2558&lt;1461),+'PL2'!$Q$3+1,IF(AND(O2558&gt;1460,O2558&lt;3000),+'PL2'!$R$3+1,0)))))</f>
        <v>0</v>
      </c>
      <c r="M2558" s="3">
        <f>IF(AND(O2558&gt;0,O2558&lt;366),+'PL2'!$N$2+1,IF(AND(O2558&gt;365,O2558&lt;731),+'PL2'!$O$2+1,IF(AND(O2558&gt;730,O2558&lt;1096),+'PL2'!$P$2+1,IF(AND(O2558&gt;1095,O2558&lt;1461),+'PL2'!$Q$2+1,IF(AND(O2558&gt;1460,O2558&lt;1826),+'PL2'!$R$2+1,IF(AND(O2558&gt;1825,O2558&lt;2190),+'PL2'!$S$2+1,0))))))</f>
        <v>0</v>
      </c>
      <c r="N2558" s="70">
        <f t="shared" si="143"/>
        <v>-1</v>
      </c>
      <c r="O2558" s="19" t="str">
        <f>IF(A2558&gt;'PL2'!$C$2+553,IF(A2558='PL2'!$C$2+554,1,O2557+1), "")</f>
        <v/>
      </c>
    </row>
    <row r="2559" spans="1:15" x14ac:dyDescent="0.55000000000000004">
      <c r="A2559">
        <v>2557</v>
      </c>
      <c r="B2559" s="2">
        <v>42379</v>
      </c>
      <c r="C2559">
        <v>13.61999988555908</v>
      </c>
      <c r="D2559">
        <v>821063</v>
      </c>
      <c r="E2559">
        <v>4402.9599609375</v>
      </c>
      <c r="F2559" s="20">
        <f t="shared" si="140"/>
        <v>7.3037409022316147E-2</v>
      </c>
      <c r="G2559">
        <v>448.9639892578125</v>
      </c>
      <c r="H2559">
        <v>32.79119873046875</v>
      </c>
      <c r="I2559" s="19">
        <f t="shared" si="141"/>
        <v>1976770.4686049223</v>
      </c>
      <c r="K2559" s="70">
        <f t="shared" si="142"/>
        <v>-1</v>
      </c>
      <c r="L2559" s="3">
        <f>IF(AND(O2559&gt;0,O2559&lt;366),+'PL2'!$N$3+1,IF(AND(O2559&gt;365,O2559&lt;731),+'PL2'!$O$3+1,IF(AND(O2559&gt;730,O2559&lt;1096),+'PL2'!$P$3+1,IF(AND(O2559&gt;1095,O2559&lt;1461),+'PL2'!$Q$3+1,IF(AND(O2559&gt;1460,O2559&lt;3000),+'PL2'!$R$3+1,0)))))</f>
        <v>0</v>
      </c>
      <c r="M2559" s="3">
        <f>IF(AND(O2559&gt;0,O2559&lt;366),+'PL2'!$N$2+1,IF(AND(O2559&gt;365,O2559&lt;731),+'PL2'!$O$2+1,IF(AND(O2559&gt;730,O2559&lt;1096),+'PL2'!$P$2+1,IF(AND(O2559&gt;1095,O2559&lt;1461),+'PL2'!$Q$2+1,IF(AND(O2559&gt;1460,O2559&lt;1826),+'PL2'!$R$2+1,IF(AND(O2559&gt;1825,O2559&lt;2190),+'PL2'!$S$2+1,0))))))</f>
        <v>0</v>
      </c>
      <c r="N2559" s="70">
        <f t="shared" si="143"/>
        <v>-1</v>
      </c>
      <c r="O2559" s="19" t="str">
        <f>IF(A2559&gt;'PL2'!$C$2+553,IF(A2559='PL2'!$C$2+554,1,O2558+1), "")</f>
        <v/>
      </c>
    </row>
    <row r="2560" spans="1:15" x14ac:dyDescent="0.55000000000000004">
      <c r="A2560">
        <v>2558</v>
      </c>
      <c r="B2560" s="2">
        <v>42380</v>
      </c>
      <c r="C2560">
        <v>13.63000011444092</v>
      </c>
      <c r="D2560">
        <v>877866</v>
      </c>
      <c r="E2560">
        <v>4285.89990234375</v>
      </c>
      <c r="F2560" s="20">
        <f t="shared" si="140"/>
        <v>6.654411511486677E-2</v>
      </c>
      <c r="G2560">
        <v>448.385009765625</v>
      </c>
      <c r="H2560">
        <v>29.837400436401371</v>
      </c>
      <c r="I2560" s="19">
        <f t="shared" si="141"/>
        <v>1921733.2695668936</v>
      </c>
      <c r="K2560" s="70">
        <f t="shared" si="142"/>
        <v>-1</v>
      </c>
      <c r="L2560" s="3">
        <f>IF(AND(O2560&gt;0,O2560&lt;366),+'PL2'!$N$3+1,IF(AND(O2560&gt;365,O2560&lt;731),+'PL2'!$O$3+1,IF(AND(O2560&gt;730,O2560&lt;1096),+'PL2'!$P$3+1,IF(AND(O2560&gt;1095,O2560&lt;1461),+'PL2'!$Q$3+1,IF(AND(O2560&gt;1460,O2560&lt;3000),+'PL2'!$R$3+1,0)))))</f>
        <v>0</v>
      </c>
      <c r="M2560" s="3">
        <f>IF(AND(O2560&gt;0,O2560&lt;366),+'PL2'!$N$2+1,IF(AND(O2560&gt;365,O2560&lt;731),+'PL2'!$O$2+1,IF(AND(O2560&gt;730,O2560&lt;1096),+'PL2'!$P$2+1,IF(AND(O2560&gt;1095,O2560&lt;1461),+'PL2'!$Q$2+1,IF(AND(O2560&gt;1460,O2560&lt;1826),+'PL2'!$R$2+1,IF(AND(O2560&gt;1825,O2560&lt;2190),+'PL2'!$S$2+1,0))))))</f>
        <v>0</v>
      </c>
      <c r="N2560" s="70">
        <f t="shared" si="143"/>
        <v>-1</v>
      </c>
      <c r="O2560" s="19" t="str">
        <f>IF(A2560&gt;'PL2'!$C$2+553,IF(A2560='PL2'!$C$2+554,1,O2559+1), "")</f>
        <v/>
      </c>
    </row>
    <row r="2561" spans="1:15" x14ac:dyDescent="0.55000000000000004">
      <c r="A2561">
        <v>2559</v>
      </c>
      <c r="B2561" s="2">
        <v>42381</v>
      </c>
      <c r="C2561">
        <v>13.64000034332275</v>
      </c>
      <c r="D2561">
        <v>877866</v>
      </c>
      <c r="E2561">
        <v>4284.7099609375</v>
      </c>
      <c r="F2561" s="20">
        <f t="shared" si="140"/>
        <v>6.6574449105246028E-2</v>
      </c>
      <c r="G2561">
        <v>432.88400268554688</v>
      </c>
      <c r="H2561">
        <v>28.819000244140621</v>
      </c>
      <c r="I2561" s="19">
        <f t="shared" si="141"/>
        <v>1854782.3982372582</v>
      </c>
      <c r="K2561" s="70">
        <f t="shared" si="142"/>
        <v>-1</v>
      </c>
      <c r="L2561" s="3">
        <f>IF(AND(O2561&gt;0,O2561&lt;366),+'PL2'!$N$3+1,IF(AND(O2561&gt;365,O2561&lt;731),+'PL2'!$O$3+1,IF(AND(O2561&gt;730,O2561&lt;1096),+'PL2'!$P$3+1,IF(AND(O2561&gt;1095,O2561&lt;1461),+'PL2'!$Q$3+1,IF(AND(O2561&gt;1460,O2561&lt;3000),+'PL2'!$R$3+1,0)))))</f>
        <v>0</v>
      </c>
      <c r="M2561" s="3">
        <f>IF(AND(O2561&gt;0,O2561&lt;366),+'PL2'!$N$2+1,IF(AND(O2561&gt;365,O2561&lt;731),+'PL2'!$O$2+1,IF(AND(O2561&gt;730,O2561&lt;1096),+'PL2'!$P$2+1,IF(AND(O2561&gt;1095,O2561&lt;1461),+'PL2'!$Q$2+1,IF(AND(O2561&gt;1460,O2561&lt;1826),+'PL2'!$R$2+1,IF(AND(O2561&gt;1825,O2561&lt;2190),+'PL2'!$S$2+1,0))))))</f>
        <v>0</v>
      </c>
      <c r="N2561" s="70">
        <f t="shared" si="143"/>
        <v>-1</v>
      </c>
      <c r="O2561" s="19" t="str">
        <f>IF(A2561&gt;'PL2'!$C$2+553,IF(A2561='PL2'!$C$2+554,1,O2560+1), "")</f>
        <v/>
      </c>
    </row>
    <row r="2562" spans="1:15" x14ac:dyDescent="0.55000000000000004">
      <c r="A2562">
        <v>2560</v>
      </c>
      <c r="B2562" s="2">
        <v>42382</v>
      </c>
      <c r="C2562">
        <v>13.64999961853027</v>
      </c>
      <c r="D2562">
        <v>862136</v>
      </c>
      <c r="E2562">
        <v>3734.280029296875</v>
      </c>
      <c r="F2562" s="20">
        <f t="shared" ref="F2562:F2625" si="144">+(C2562/D2562)*E2562</f>
        <v>5.9123990849921072E-2</v>
      </c>
      <c r="G2562">
        <v>432.04000854492188</v>
      </c>
      <c r="H2562">
        <v>25.543899536132809</v>
      </c>
      <c r="I2562" s="19">
        <f t="shared" ref="I2562:I2625" si="145">+E2562*G2562</f>
        <v>1613358.375766553</v>
      </c>
      <c r="K2562" s="70">
        <f t="shared" si="142"/>
        <v>-1</v>
      </c>
      <c r="L2562" s="3">
        <f>IF(AND(O2562&gt;0,O2562&lt;366),+'PL2'!$N$3+1,IF(AND(O2562&gt;365,O2562&lt;731),+'PL2'!$O$3+1,IF(AND(O2562&gt;730,O2562&lt;1096),+'PL2'!$P$3+1,IF(AND(O2562&gt;1095,O2562&lt;1461),+'PL2'!$Q$3+1,IF(AND(O2562&gt;1460,O2562&lt;3000),+'PL2'!$R$3+1,0)))))</f>
        <v>0</v>
      </c>
      <c r="M2562" s="3">
        <f>IF(AND(O2562&gt;0,O2562&lt;366),+'PL2'!$N$2+1,IF(AND(O2562&gt;365,O2562&lt;731),+'PL2'!$O$2+1,IF(AND(O2562&gt;730,O2562&lt;1096),+'PL2'!$P$2+1,IF(AND(O2562&gt;1095,O2562&lt;1461),+'PL2'!$Q$2+1,IF(AND(O2562&gt;1460,O2562&lt;1826),+'PL2'!$R$2+1,IF(AND(O2562&gt;1825,O2562&lt;2190),+'PL2'!$S$2+1,0))))))</f>
        <v>0</v>
      </c>
      <c r="N2562" s="70">
        <f t="shared" si="143"/>
        <v>-1</v>
      </c>
      <c r="O2562" s="19" t="str">
        <f>IF(A2562&gt;'PL2'!$C$2+553,IF(A2562='PL2'!$C$2+554,1,O2561+1), "")</f>
        <v/>
      </c>
    </row>
    <row r="2563" spans="1:15" x14ac:dyDescent="0.55000000000000004">
      <c r="A2563">
        <v>2561</v>
      </c>
      <c r="B2563" s="2">
        <v>42383</v>
      </c>
      <c r="C2563">
        <v>13.659999847412109</v>
      </c>
      <c r="D2563">
        <v>862136</v>
      </c>
      <c r="E2563">
        <v>3356.820068359375</v>
      </c>
      <c r="F2563" s="20">
        <f t="shared" si="144"/>
        <v>5.3186691683886261E-2</v>
      </c>
      <c r="G2563">
        <v>429.72900390625</v>
      </c>
      <c r="H2563">
        <v>22.855899810791019</v>
      </c>
      <c r="I2563" s="19">
        <f t="shared" si="145"/>
        <v>1442522.9442685843</v>
      </c>
      <c r="K2563" s="70">
        <f t="shared" si="142"/>
        <v>-1</v>
      </c>
      <c r="L2563" s="3">
        <f>IF(AND(O2563&gt;0,O2563&lt;366),+'PL2'!$N$3+1,IF(AND(O2563&gt;365,O2563&lt;731),+'PL2'!$O$3+1,IF(AND(O2563&gt;730,O2563&lt;1096),+'PL2'!$P$3+1,IF(AND(O2563&gt;1095,O2563&lt;1461),+'PL2'!$Q$3+1,IF(AND(O2563&gt;1460,O2563&lt;3000),+'PL2'!$R$3+1,0)))))</f>
        <v>0</v>
      </c>
      <c r="M2563" s="3">
        <f>IF(AND(O2563&gt;0,O2563&lt;366),+'PL2'!$N$2+1,IF(AND(O2563&gt;365,O2563&lt;731),+'PL2'!$O$2+1,IF(AND(O2563&gt;730,O2563&lt;1096),+'PL2'!$P$2+1,IF(AND(O2563&gt;1095,O2563&lt;1461),+'PL2'!$Q$2+1,IF(AND(O2563&gt;1460,O2563&lt;1826),+'PL2'!$R$2+1,IF(AND(O2563&gt;1825,O2563&lt;2190),+'PL2'!$S$2+1,0))))))</f>
        <v>0</v>
      </c>
      <c r="N2563" s="70">
        <f t="shared" si="143"/>
        <v>-1</v>
      </c>
      <c r="O2563" s="19" t="str">
        <f>IF(A2563&gt;'PL2'!$C$2+553,IF(A2563='PL2'!$C$2+554,1,O2562+1), "")</f>
        <v/>
      </c>
    </row>
    <row r="2564" spans="1:15" x14ac:dyDescent="0.55000000000000004">
      <c r="A2564">
        <v>2562</v>
      </c>
      <c r="B2564" s="2">
        <v>42384</v>
      </c>
      <c r="C2564">
        <v>13.670000076293951</v>
      </c>
      <c r="D2564">
        <v>693089</v>
      </c>
      <c r="E2564">
        <v>3085.760009765625</v>
      </c>
      <c r="F2564" s="20">
        <f t="shared" si="144"/>
        <v>6.0861360617353491E-2</v>
      </c>
      <c r="G2564">
        <v>358.7659912109375</v>
      </c>
      <c r="H2564">
        <v>21.83499908447266</v>
      </c>
      <c r="I2564" s="19">
        <f t="shared" si="145"/>
        <v>1107065.7485426366</v>
      </c>
      <c r="K2564" s="70">
        <f t="shared" si="142"/>
        <v>-1</v>
      </c>
      <c r="L2564" s="3">
        <f>IF(AND(O2564&gt;0,O2564&lt;366),+'PL2'!$N$3+1,IF(AND(O2564&gt;365,O2564&lt;731),+'PL2'!$O$3+1,IF(AND(O2564&gt;730,O2564&lt;1096),+'PL2'!$P$3+1,IF(AND(O2564&gt;1095,O2564&lt;1461),+'PL2'!$Q$3+1,IF(AND(O2564&gt;1460,O2564&lt;3000),+'PL2'!$R$3+1,0)))))</f>
        <v>0</v>
      </c>
      <c r="M2564" s="3">
        <f>IF(AND(O2564&gt;0,O2564&lt;366),+'PL2'!$N$2+1,IF(AND(O2564&gt;365,O2564&lt;731),+'PL2'!$O$2+1,IF(AND(O2564&gt;730,O2564&lt;1096),+'PL2'!$P$2+1,IF(AND(O2564&gt;1095,O2564&lt;1461),+'PL2'!$Q$2+1,IF(AND(O2564&gt;1460,O2564&lt;1826),+'PL2'!$R$2+1,IF(AND(O2564&gt;1825,O2564&lt;2190),+'PL2'!$S$2+1,0))))))</f>
        <v>0</v>
      </c>
      <c r="N2564" s="70">
        <f t="shared" si="143"/>
        <v>-1</v>
      </c>
      <c r="O2564" s="19" t="str">
        <f>IF(A2564&gt;'PL2'!$C$2+553,IF(A2564='PL2'!$C$2+554,1,O2563+1), "")</f>
        <v/>
      </c>
    </row>
    <row r="2565" spans="1:15" x14ac:dyDescent="0.55000000000000004">
      <c r="A2565">
        <v>2563</v>
      </c>
      <c r="B2565" s="2">
        <v>42385</v>
      </c>
      <c r="C2565">
        <v>13.680000305175779</v>
      </c>
      <c r="D2565">
        <v>693089</v>
      </c>
      <c r="E2565">
        <v>3584.77001953125</v>
      </c>
      <c r="F2565" s="20">
        <f t="shared" si="144"/>
        <v>7.0755205985338812E-2</v>
      </c>
      <c r="G2565">
        <v>387.66500854492188</v>
      </c>
      <c r="H2565">
        <v>27.429300308227539</v>
      </c>
      <c r="I2565" s="19">
        <f t="shared" si="145"/>
        <v>1389689.9002531618</v>
      </c>
      <c r="K2565" s="70">
        <f t="shared" si="142"/>
        <v>-1</v>
      </c>
      <c r="L2565" s="3">
        <f>IF(AND(O2565&gt;0,O2565&lt;366),+'PL2'!$N$3+1,IF(AND(O2565&gt;365,O2565&lt;731),+'PL2'!$O$3+1,IF(AND(O2565&gt;730,O2565&lt;1096),+'PL2'!$P$3+1,IF(AND(O2565&gt;1095,O2565&lt;1461),+'PL2'!$Q$3+1,IF(AND(O2565&gt;1460,O2565&lt;3000),+'PL2'!$R$3+1,0)))))</f>
        <v>0</v>
      </c>
      <c r="M2565" s="3">
        <f>IF(AND(O2565&gt;0,O2565&lt;366),+'PL2'!$N$2+1,IF(AND(O2565&gt;365,O2565&lt;731),+'PL2'!$O$2+1,IF(AND(O2565&gt;730,O2565&lt;1096),+'PL2'!$P$2+1,IF(AND(O2565&gt;1095,O2565&lt;1461),+'PL2'!$Q$2+1,IF(AND(O2565&gt;1460,O2565&lt;1826),+'PL2'!$R$2+1,IF(AND(O2565&gt;1825,O2565&lt;2190),+'PL2'!$S$2+1,0))))))</f>
        <v>0</v>
      </c>
      <c r="N2565" s="70">
        <f t="shared" si="143"/>
        <v>-1</v>
      </c>
      <c r="O2565" s="19" t="str">
        <f>IF(A2565&gt;'PL2'!$C$2+553,IF(A2565='PL2'!$C$2+554,1,O2564+1), "")</f>
        <v/>
      </c>
    </row>
    <row r="2566" spans="1:15" x14ac:dyDescent="0.55000000000000004">
      <c r="A2566">
        <v>2564</v>
      </c>
      <c r="B2566" s="2">
        <v>42386</v>
      </c>
      <c r="C2566">
        <v>13.689999580383301</v>
      </c>
      <c r="D2566">
        <v>783247</v>
      </c>
      <c r="E2566">
        <v>3811.330078125</v>
      </c>
      <c r="F2566" s="20">
        <f t="shared" si="144"/>
        <v>6.6616414962628018E-2</v>
      </c>
      <c r="G2566">
        <v>380.2080078125</v>
      </c>
      <c r="H2566">
        <v>25.32810020446777</v>
      </c>
      <c r="I2566" s="19">
        <f t="shared" si="145"/>
        <v>1449098.2161197662</v>
      </c>
      <c r="K2566" s="70">
        <f t="shared" si="142"/>
        <v>-1</v>
      </c>
      <c r="L2566" s="3">
        <f>IF(AND(O2566&gt;0,O2566&lt;366),+'PL2'!$N$3+1,IF(AND(O2566&gt;365,O2566&lt;731),+'PL2'!$O$3+1,IF(AND(O2566&gt;730,O2566&lt;1096),+'PL2'!$P$3+1,IF(AND(O2566&gt;1095,O2566&lt;1461),+'PL2'!$Q$3+1,IF(AND(O2566&gt;1460,O2566&lt;3000),+'PL2'!$R$3+1,0)))))</f>
        <v>0</v>
      </c>
      <c r="M2566" s="3">
        <f>IF(AND(O2566&gt;0,O2566&lt;366),+'PL2'!$N$2+1,IF(AND(O2566&gt;365,O2566&lt;731),+'PL2'!$O$2+1,IF(AND(O2566&gt;730,O2566&lt;1096),+'PL2'!$P$2+1,IF(AND(O2566&gt;1095,O2566&lt;1461),+'PL2'!$Q$2+1,IF(AND(O2566&gt;1460,O2566&lt;1826),+'PL2'!$R$2+1,IF(AND(O2566&gt;1825,O2566&lt;2190),+'PL2'!$S$2+1,0))))))</f>
        <v>0</v>
      </c>
      <c r="N2566" s="70">
        <f t="shared" si="143"/>
        <v>-1</v>
      </c>
      <c r="O2566" s="19" t="str">
        <f>IF(A2566&gt;'PL2'!$C$2+553,IF(A2566='PL2'!$C$2+554,1,O2565+1), "")</f>
        <v/>
      </c>
    </row>
    <row r="2567" spans="1:15" x14ac:dyDescent="0.55000000000000004">
      <c r="A2567">
        <v>2565</v>
      </c>
      <c r="B2567" s="2">
        <v>42387</v>
      </c>
      <c r="C2567">
        <v>13.69999980926514</v>
      </c>
      <c r="D2567">
        <v>783247</v>
      </c>
      <c r="E2567">
        <v>4364.47998046875</v>
      </c>
      <c r="F2567" s="20">
        <f t="shared" si="144"/>
        <v>7.6340381642015093E-2</v>
      </c>
      <c r="G2567">
        <v>385.843994140625</v>
      </c>
      <c r="H2567">
        <v>29.455499649047852</v>
      </c>
      <c r="I2567" s="19">
        <f t="shared" si="145"/>
        <v>1684008.3880108595</v>
      </c>
      <c r="K2567" s="70">
        <f t="shared" si="142"/>
        <v>-1</v>
      </c>
      <c r="L2567" s="3">
        <f>IF(AND(O2567&gt;0,O2567&lt;366),+'PL2'!$N$3+1,IF(AND(O2567&gt;365,O2567&lt;731),+'PL2'!$O$3+1,IF(AND(O2567&gt;730,O2567&lt;1096),+'PL2'!$P$3+1,IF(AND(O2567&gt;1095,O2567&lt;1461),+'PL2'!$Q$3+1,IF(AND(O2567&gt;1460,O2567&lt;3000),+'PL2'!$R$3+1,0)))))</f>
        <v>0</v>
      </c>
      <c r="M2567" s="3">
        <f>IF(AND(O2567&gt;0,O2567&lt;366),+'PL2'!$N$2+1,IF(AND(O2567&gt;365,O2567&lt;731),+'PL2'!$O$2+1,IF(AND(O2567&gt;730,O2567&lt;1096),+'PL2'!$P$2+1,IF(AND(O2567&gt;1095,O2567&lt;1461),+'PL2'!$Q$2+1,IF(AND(O2567&gt;1460,O2567&lt;1826),+'PL2'!$R$2+1,IF(AND(O2567&gt;1825,O2567&lt;2190),+'PL2'!$S$2+1,0))))))</f>
        <v>0</v>
      </c>
      <c r="N2567" s="70">
        <f t="shared" si="143"/>
        <v>-1</v>
      </c>
      <c r="O2567" s="19" t="str">
        <f>IF(A2567&gt;'PL2'!$C$2+553,IF(A2567='PL2'!$C$2+554,1,O2566+1), "")</f>
        <v/>
      </c>
    </row>
    <row r="2568" spans="1:15" x14ac:dyDescent="0.55000000000000004">
      <c r="A2568">
        <v>2566</v>
      </c>
      <c r="B2568" s="2">
        <v>42388</v>
      </c>
      <c r="C2568">
        <v>13.710000038146971</v>
      </c>
      <c r="D2568">
        <v>839596</v>
      </c>
      <c r="E2568">
        <v>3364.679931640625</v>
      </c>
      <c r="F2568" s="20">
        <f t="shared" si="144"/>
        <v>5.4942808197210695E-2</v>
      </c>
      <c r="G2568">
        <v>377.7449951171875</v>
      </c>
      <c r="H2568">
        <v>20.754400253295898</v>
      </c>
      <c r="I2568" s="19">
        <f t="shared" si="145"/>
        <v>1270991.0043484867</v>
      </c>
      <c r="K2568" s="70">
        <f t="shared" si="142"/>
        <v>-1</v>
      </c>
      <c r="L2568" s="3">
        <f>IF(AND(O2568&gt;0,O2568&lt;366),+'PL2'!$N$3+1,IF(AND(O2568&gt;365,O2568&lt;731),+'PL2'!$O$3+1,IF(AND(O2568&gt;730,O2568&lt;1096),+'PL2'!$P$3+1,IF(AND(O2568&gt;1095,O2568&lt;1461),+'PL2'!$Q$3+1,IF(AND(O2568&gt;1460,O2568&lt;3000),+'PL2'!$R$3+1,0)))))</f>
        <v>0</v>
      </c>
      <c r="M2568" s="3">
        <f>IF(AND(O2568&gt;0,O2568&lt;366),+'PL2'!$N$2+1,IF(AND(O2568&gt;365,O2568&lt;731),+'PL2'!$O$2+1,IF(AND(O2568&gt;730,O2568&lt;1096),+'PL2'!$P$2+1,IF(AND(O2568&gt;1095,O2568&lt;1461),+'PL2'!$Q$2+1,IF(AND(O2568&gt;1460,O2568&lt;1826),+'PL2'!$R$2+1,IF(AND(O2568&gt;1825,O2568&lt;2190),+'PL2'!$S$2+1,0))))))</f>
        <v>0</v>
      </c>
      <c r="N2568" s="70">
        <f t="shared" si="143"/>
        <v>-1</v>
      </c>
      <c r="O2568" s="19" t="str">
        <f>IF(A2568&gt;'PL2'!$C$2+553,IF(A2568='PL2'!$C$2+554,1,O2567+1), "")</f>
        <v/>
      </c>
    </row>
    <row r="2569" spans="1:15" x14ac:dyDescent="0.55000000000000004">
      <c r="A2569">
        <v>2567</v>
      </c>
      <c r="B2569" s="2">
        <v>42389</v>
      </c>
      <c r="C2569">
        <v>13.72000026702881</v>
      </c>
      <c r="D2569">
        <v>839596</v>
      </c>
      <c r="E2569">
        <v>3846.47998046875</v>
      </c>
      <c r="F2569" s="20">
        <f t="shared" si="144"/>
        <v>6.285607168108498E-2</v>
      </c>
      <c r="G2569">
        <v>418.74200439453119</v>
      </c>
      <c r="H2569">
        <v>26.320499420166019</v>
      </c>
      <c r="I2569" s="19">
        <f t="shared" si="145"/>
        <v>1610682.7368849216</v>
      </c>
      <c r="K2569" s="70">
        <f t="shared" si="142"/>
        <v>-1</v>
      </c>
      <c r="L2569" s="3">
        <f>IF(AND(O2569&gt;0,O2569&lt;366),+'PL2'!$N$3+1,IF(AND(O2569&gt;365,O2569&lt;731),+'PL2'!$O$3+1,IF(AND(O2569&gt;730,O2569&lt;1096),+'PL2'!$P$3+1,IF(AND(O2569&gt;1095,O2569&lt;1461),+'PL2'!$Q$3+1,IF(AND(O2569&gt;1460,O2569&lt;3000),+'PL2'!$R$3+1,0)))))</f>
        <v>0</v>
      </c>
      <c r="M2569" s="3">
        <f>IF(AND(O2569&gt;0,O2569&lt;366),+'PL2'!$N$2+1,IF(AND(O2569&gt;365,O2569&lt;731),+'PL2'!$O$2+1,IF(AND(O2569&gt;730,O2569&lt;1096),+'PL2'!$P$2+1,IF(AND(O2569&gt;1095,O2569&lt;1461),+'PL2'!$Q$2+1,IF(AND(O2569&gt;1460,O2569&lt;1826),+'PL2'!$R$2+1,IF(AND(O2569&gt;1825,O2569&lt;2190),+'PL2'!$S$2+1,0))))))</f>
        <v>0</v>
      </c>
      <c r="N2569" s="70">
        <f t="shared" si="143"/>
        <v>-1</v>
      </c>
      <c r="O2569" s="19" t="str">
        <f>IF(A2569&gt;'PL2'!$C$2+553,IF(A2569='PL2'!$C$2+554,1,O2568+1), "")</f>
        <v/>
      </c>
    </row>
    <row r="2570" spans="1:15" x14ac:dyDescent="0.55000000000000004">
      <c r="A2570">
        <v>2568</v>
      </c>
      <c r="B2570" s="2">
        <v>42390</v>
      </c>
      <c r="C2570">
        <v>13.72999954223633</v>
      </c>
      <c r="D2570">
        <v>755073</v>
      </c>
      <c r="E2570">
        <v>3475.360107421875</v>
      </c>
      <c r="F2570" s="20">
        <f t="shared" si="144"/>
        <v>6.3194807235868247E-2</v>
      </c>
      <c r="G2570">
        <v>409.94500732421881</v>
      </c>
      <c r="H2570">
        <v>25.906400680541989</v>
      </c>
      <c r="I2570" s="19">
        <f t="shared" si="145"/>
        <v>1424706.5246913584</v>
      </c>
      <c r="K2570" s="70">
        <f t="shared" si="142"/>
        <v>-1</v>
      </c>
      <c r="L2570" s="3">
        <f>IF(AND(O2570&gt;0,O2570&lt;366),+'PL2'!$N$3+1,IF(AND(O2570&gt;365,O2570&lt;731),+'PL2'!$O$3+1,IF(AND(O2570&gt;730,O2570&lt;1096),+'PL2'!$P$3+1,IF(AND(O2570&gt;1095,O2570&lt;1461),+'PL2'!$Q$3+1,IF(AND(O2570&gt;1460,O2570&lt;3000),+'PL2'!$R$3+1,0)))))</f>
        <v>0</v>
      </c>
      <c r="M2570" s="3">
        <f>IF(AND(O2570&gt;0,O2570&lt;366),+'PL2'!$N$2+1,IF(AND(O2570&gt;365,O2570&lt;731),+'PL2'!$O$2+1,IF(AND(O2570&gt;730,O2570&lt;1096),+'PL2'!$P$2+1,IF(AND(O2570&gt;1095,O2570&lt;1461),+'PL2'!$Q$2+1,IF(AND(O2570&gt;1460,O2570&lt;1826),+'PL2'!$R$2+1,IF(AND(O2570&gt;1825,O2570&lt;2190),+'PL2'!$S$2+1,0))))))</f>
        <v>0</v>
      </c>
      <c r="N2570" s="70">
        <f t="shared" si="143"/>
        <v>-1</v>
      </c>
      <c r="O2570" s="19" t="str">
        <f>IF(A2570&gt;'PL2'!$C$2+553,IF(A2570='PL2'!$C$2+554,1,O2569+1), "")</f>
        <v/>
      </c>
    </row>
    <row r="2571" spans="1:15" x14ac:dyDescent="0.55000000000000004">
      <c r="A2571">
        <v>2569</v>
      </c>
      <c r="B2571" s="2">
        <v>42391</v>
      </c>
      <c r="C2571">
        <v>13.739999771118161</v>
      </c>
      <c r="D2571">
        <v>755073</v>
      </c>
      <c r="E2571">
        <v>4445.16015625</v>
      </c>
      <c r="F2571" s="20">
        <f t="shared" si="144"/>
        <v>8.0888204888081766E-2</v>
      </c>
      <c r="G2571">
        <v>381.760986328125</v>
      </c>
      <c r="H2571">
        <v>30.879999160766602</v>
      </c>
      <c r="I2571" s="19">
        <f t="shared" si="145"/>
        <v>1696988.7256364822</v>
      </c>
      <c r="K2571" s="70">
        <f t="shared" si="142"/>
        <v>-1</v>
      </c>
      <c r="L2571" s="3">
        <f>IF(AND(O2571&gt;0,O2571&lt;366),+'PL2'!$N$3+1,IF(AND(O2571&gt;365,O2571&lt;731),+'PL2'!$O$3+1,IF(AND(O2571&gt;730,O2571&lt;1096),+'PL2'!$P$3+1,IF(AND(O2571&gt;1095,O2571&lt;1461),+'PL2'!$Q$3+1,IF(AND(O2571&gt;1460,O2571&lt;3000),+'PL2'!$R$3+1,0)))))</f>
        <v>0</v>
      </c>
      <c r="M2571" s="3">
        <f>IF(AND(O2571&gt;0,O2571&lt;366),+'PL2'!$N$2+1,IF(AND(O2571&gt;365,O2571&lt;731),+'PL2'!$O$2+1,IF(AND(O2571&gt;730,O2571&lt;1096),+'PL2'!$P$2+1,IF(AND(O2571&gt;1095,O2571&lt;1461),+'PL2'!$Q$2+1,IF(AND(O2571&gt;1460,O2571&lt;1826),+'PL2'!$R$2+1,IF(AND(O2571&gt;1825,O2571&lt;2190),+'PL2'!$S$2+1,0))))))</f>
        <v>0</v>
      </c>
      <c r="N2571" s="70">
        <f t="shared" si="143"/>
        <v>-1</v>
      </c>
      <c r="O2571" s="19" t="str">
        <f>IF(A2571&gt;'PL2'!$C$2+553,IF(A2571='PL2'!$C$2+554,1,O2570+1), "")</f>
        <v/>
      </c>
    </row>
    <row r="2572" spans="1:15" x14ac:dyDescent="0.55000000000000004">
      <c r="A2572">
        <v>2570</v>
      </c>
      <c r="B2572" s="2">
        <v>42392</v>
      </c>
      <c r="C2572">
        <v>13.75</v>
      </c>
      <c r="D2572">
        <v>1008640</v>
      </c>
      <c r="E2572">
        <v>4513.60009765625</v>
      </c>
      <c r="F2572" s="20">
        <f t="shared" si="144"/>
        <v>6.1530378869342324E-2</v>
      </c>
      <c r="G2572">
        <v>386.19100952148438</v>
      </c>
      <c r="H2572">
        <v>23.76250076293945</v>
      </c>
      <c r="I2572" s="19">
        <f t="shared" si="145"/>
        <v>1743111.7782901376</v>
      </c>
      <c r="K2572" s="70">
        <f t="shared" si="142"/>
        <v>-1</v>
      </c>
      <c r="L2572" s="3">
        <f>IF(AND(O2572&gt;0,O2572&lt;366),+'PL2'!$N$3+1,IF(AND(O2572&gt;365,O2572&lt;731),+'PL2'!$O$3+1,IF(AND(O2572&gt;730,O2572&lt;1096),+'PL2'!$P$3+1,IF(AND(O2572&gt;1095,O2572&lt;1461),+'PL2'!$Q$3+1,IF(AND(O2572&gt;1460,O2572&lt;3000),+'PL2'!$R$3+1,0)))))</f>
        <v>0</v>
      </c>
      <c r="M2572" s="3">
        <f>IF(AND(O2572&gt;0,O2572&lt;366),+'PL2'!$N$2+1,IF(AND(O2572&gt;365,O2572&lt;731),+'PL2'!$O$2+1,IF(AND(O2572&gt;730,O2572&lt;1096),+'PL2'!$P$2+1,IF(AND(O2572&gt;1095,O2572&lt;1461),+'PL2'!$Q$2+1,IF(AND(O2572&gt;1460,O2572&lt;1826),+'PL2'!$R$2+1,IF(AND(O2572&gt;1825,O2572&lt;2190),+'PL2'!$S$2+1,0))))))</f>
        <v>0</v>
      </c>
      <c r="N2572" s="70">
        <f t="shared" si="143"/>
        <v>-1</v>
      </c>
      <c r="O2572" s="19" t="str">
        <f>IF(A2572&gt;'PL2'!$C$2+553,IF(A2572='PL2'!$C$2+554,1,O2571+1), "")</f>
        <v/>
      </c>
    </row>
    <row r="2573" spans="1:15" x14ac:dyDescent="0.55000000000000004">
      <c r="A2573">
        <v>2571</v>
      </c>
      <c r="B2573" s="2">
        <v>42393</v>
      </c>
      <c r="C2573">
        <v>13.760000228881839</v>
      </c>
      <c r="D2573">
        <v>1008640</v>
      </c>
      <c r="E2573">
        <v>4315.18017578125</v>
      </c>
      <c r="F2573" s="20">
        <f t="shared" si="144"/>
        <v>5.8868258453379174E-2</v>
      </c>
      <c r="G2573">
        <v>402.6099853515625</v>
      </c>
      <c r="H2573">
        <v>23.700899124145511</v>
      </c>
      <c r="I2573" s="19">
        <f t="shared" si="145"/>
        <v>1737334.627360642</v>
      </c>
      <c r="K2573" s="70">
        <f t="shared" si="142"/>
        <v>-1</v>
      </c>
      <c r="L2573" s="3">
        <f>IF(AND(O2573&gt;0,O2573&lt;366),+'PL2'!$N$3+1,IF(AND(O2573&gt;365,O2573&lt;731),+'PL2'!$O$3+1,IF(AND(O2573&gt;730,O2573&lt;1096),+'PL2'!$P$3+1,IF(AND(O2573&gt;1095,O2573&lt;1461),+'PL2'!$Q$3+1,IF(AND(O2573&gt;1460,O2573&lt;3000),+'PL2'!$R$3+1,0)))))</f>
        <v>0</v>
      </c>
      <c r="M2573" s="3">
        <f>IF(AND(O2573&gt;0,O2573&lt;366),+'PL2'!$N$2+1,IF(AND(O2573&gt;365,O2573&lt;731),+'PL2'!$O$2+1,IF(AND(O2573&gt;730,O2573&lt;1096),+'PL2'!$P$2+1,IF(AND(O2573&gt;1095,O2573&lt;1461),+'PL2'!$Q$2+1,IF(AND(O2573&gt;1460,O2573&lt;1826),+'PL2'!$R$2+1,IF(AND(O2573&gt;1825,O2573&lt;2190),+'PL2'!$S$2+1,0))))))</f>
        <v>0</v>
      </c>
      <c r="N2573" s="70">
        <f t="shared" si="143"/>
        <v>-1</v>
      </c>
      <c r="O2573" s="19" t="str">
        <f>IF(A2573&gt;'PL2'!$C$2+553,IF(A2573='PL2'!$C$2+554,1,O2572+1), "")</f>
        <v/>
      </c>
    </row>
    <row r="2574" spans="1:15" x14ac:dyDescent="0.55000000000000004">
      <c r="A2574">
        <v>2572</v>
      </c>
      <c r="B2574" s="2">
        <v>42394</v>
      </c>
      <c r="C2574">
        <v>13.77000045776367</v>
      </c>
      <c r="D2574">
        <v>974833</v>
      </c>
      <c r="E2574">
        <v>4095.97998046875</v>
      </c>
      <c r="F2574" s="20">
        <f t="shared" si="144"/>
        <v>5.7857752257099944E-2</v>
      </c>
      <c r="G2574">
        <v>390.66299438476563</v>
      </c>
      <c r="H2574">
        <v>22.602899551391602</v>
      </c>
      <c r="I2574" s="19">
        <f t="shared" si="145"/>
        <v>1600147.8041099757</v>
      </c>
      <c r="K2574" s="70">
        <f t="shared" si="142"/>
        <v>-1</v>
      </c>
      <c r="L2574" s="3">
        <f>IF(AND(O2574&gt;0,O2574&lt;366),+'PL2'!$N$3+1,IF(AND(O2574&gt;365,O2574&lt;731),+'PL2'!$O$3+1,IF(AND(O2574&gt;730,O2574&lt;1096),+'PL2'!$P$3+1,IF(AND(O2574&gt;1095,O2574&lt;1461),+'PL2'!$Q$3+1,IF(AND(O2574&gt;1460,O2574&lt;3000),+'PL2'!$R$3+1,0)))))</f>
        <v>0</v>
      </c>
      <c r="M2574" s="3">
        <f>IF(AND(O2574&gt;0,O2574&lt;366),+'PL2'!$N$2+1,IF(AND(O2574&gt;365,O2574&lt;731),+'PL2'!$O$2+1,IF(AND(O2574&gt;730,O2574&lt;1096),+'PL2'!$P$2+1,IF(AND(O2574&gt;1095,O2574&lt;1461),+'PL2'!$Q$2+1,IF(AND(O2574&gt;1460,O2574&lt;1826),+'PL2'!$R$2+1,IF(AND(O2574&gt;1825,O2574&lt;2190),+'PL2'!$S$2+1,0))))))</f>
        <v>0</v>
      </c>
      <c r="N2574" s="70">
        <f t="shared" si="143"/>
        <v>-1</v>
      </c>
      <c r="O2574" s="19" t="str">
        <f>IF(A2574&gt;'PL2'!$C$2+553,IF(A2574='PL2'!$C$2+554,1,O2573+1), "")</f>
        <v/>
      </c>
    </row>
    <row r="2575" spans="1:15" x14ac:dyDescent="0.55000000000000004">
      <c r="A2575">
        <v>2573</v>
      </c>
      <c r="B2575" s="2">
        <v>42395</v>
      </c>
      <c r="C2575">
        <v>13.77999973297119</v>
      </c>
      <c r="D2575">
        <v>974833</v>
      </c>
      <c r="E2575">
        <v>4047.02001953125</v>
      </c>
      <c r="F2575" s="20">
        <f t="shared" si="144"/>
        <v>5.7207680483190131E-2</v>
      </c>
      <c r="G2575">
        <v>391.42999267578119</v>
      </c>
      <c r="H2575">
        <v>22.39279937744141</v>
      </c>
      <c r="I2575" s="19">
        <f t="shared" si="145"/>
        <v>1584125.016603857</v>
      </c>
      <c r="K2575" s="70">
        <f t="shared" si="142"/>
        <v>-1</v>
      </c>
      <c r="L2575" s="3">
        <f>IF(AND(O2575&gt;0,O2575&lt;366),+'PL2'!$N$3+1,IF(AND(O2575&gt;365,O2575&lt;731),+'PL2'!$O$3+1,IF(AND(O2575&gt;730,O2575&lt;1096),+'PL2'!$P$3+1,IF(AND(O2575&gt;1095,O2575&lt;1461),+'PL2'!$Q$3+1,IF(AND(O2575&gt;1460,O2575&lt;3000),+'PL2'!$R$3+1,0)))))</f>
        <v>0</v>
      </c>
      <c r="M2575" s="3">
        <f>IF(AND(O2575&gt;0,O2575&lt;366),+'PL2'!$N$2+1,IF(AND(O2575&gt;365,O2575&lt;731),+'PL2'!$O$2+1,IF(AND(O2575&gt;730,O2575&lt;1096),+'PL2'!$P$2+1,IF(AND(O2575&gt;1095,O2575&lt;1461),+'PL2'!$Q$2+1,IF(AND(O2575&gt;1460,O2575&lt;1826),+'PL2'!$R$2+1,IF(AND(O2575&gt;1825,O2575&lt;2190),+'PL2'!$S$2+1,0))))))</f>
        <v>0</v>
      </c>
      <c r="N2575" s="70">
        <f t="shared" si="143"/>
        <v>-1</v>
      </c>
      <c r="O2575" s="19" t="str">
        <f>IF(A2575&gt;'PL2'!$C$2+553,IF(A2575='PL2'!$C$2+554,1,O2574+1), "")</f>
        <v/>
      </c>
    </row>
    <row r="2576" spans="1:15" x14ac:dyDescent="0.55000000000000004">
      <c r="A2576">
        <v>2574</v>
      </c>
      <c r="B2576" s="2">
        <v>42396</v>
      </c>
      <c r="C2576">
        <v>13.789999961853029</v>
      </c>
      <c r="D2576">
        <v>918901</v>
      </c>
      <c r="E2576">
        <v>3924.1298828125</v>
      </c>
      <c r="F2576" s="20">
        <f t="shared" si="144"/>
        <v>5.8889642011806173E-2</v>
      </c>
      <c r="G2576">
        <v>394.62899780273438</v>
      </c>
      <c r="H2576">
        <v>23.23959922790527</v>
      </c>
      <c r="I2576" s="19">
        <f t="shared" si="145"/>
        <v>1548575.4429020584</v>
      </c>
      <c r="K2576" s="70">
        <f t="shared" si="142"/>
        <v>-1</v>
      </c>
      <c r="L2576" s="3">
        <f>IF(AND(O2576&gt;0,O2576&lt;366),+'PL2'!$N$3+1,IF(AND(O2576&gt;365,O2576&lt;731),+'PL2'!$O$3+1,IF(AND(O2576&gt;730,O2576&lt;1096),+'PL2'!$P$3+1,IF(AND(O2576&gt;1095,O2576&lt;1461),+'PL2'!$Q$3+1,IF(AND(O2576&gt;1460,O2576&lt;3000),+'PL2'!$R$3+1,0)))))</f>
        <v>0</v>
      </c>
      <c r="M2576" s="3">
        <f>IF(AND(O2576&gt;0,O2576&lt;366),+'PL2'!$N$2+1,IF(AND(O2576&gt;365,O2576&lt;731),+'PL2'!$O$2+1,IF(AND(O2576&gt;730,O2576&lt;1096),+'PL2'!$P$2+1,IF(AND(O2576&gt;1095,O2576&lt;1461),+'PL2'!$Q$2+1,IF(AND(O2576&gt;1460,O2576&lt;1826),+'PL2'!$R$2+1,IF(AND(O2576&gt;1825,O2576&lt;2190),+'PL2'!$S$2+1,0))))))</f>
        <v>0</v>
      </c>
      <c r="N2576" s="70">
        <f t="shared" si="143"/>
        <v>-1</v>
      </c>
      <c r="O2576" s="19" t="str">
        <f>IF(A2576&gt;'PL2'!$C$2+553,IF(A2576='PL2'!$C$2+554,1,O2575+1), "")</f>
        <v/>
      </c>
    </row>
    <row r="2577" spans="1:15" x14ac:dyDescent="0.55000000000000004">
      <c r="A2577">
        <v>2575</v>
      </c>
      <c r="B2577" s="2">
        <v>42397</v>
      </c>
      <c r="C2577">
        <v>13.80000019073486</v>
      </c>
      <c r="D2577">
        <v>918901</v>
      </c>
      <c r="E2577">
        <v>3697.429931640625</v>
      </c>
      <c r="F2577" s="20">
        <f t="shared" si="144"/>
        <v>5.5527781297299059E-2</v>
      </c>
      <c r="G2577">
        <v>379.38400268554688</v>
      </c>
      <c r="H2577">
        <v>21.066400527954102</v>
      </c>
      <c r="I2577" s="19">
        <f t="shared" si="145"/>
        <v>1402745.7671151683</v>
      </c>
      <c r="K2577" s="70">
        <f t="shared" si="142"/>
        <v>-1</v>
      </c>
      <c r="L2577" s="3">
        <f>IF(AND(O2577&gt;0,O2577&lt;366),+'PL2'!$N$3+1,IF(AND(O2577&gt;365,O2577&lt;731),+'PL2'!$O$3+1,IF(AND(O2577&gt;730,O2577&lt;1096),+'PL2'!$P$3+1,IF(AND(O2577&gt;1095,O2577&lt;1461),+'PL2'!$Q$3+1,IF(AND(O2577&gt;1460,O2577&lt;3000),+'PL2'!$R$3+1,0)))))</f>
        <v>0</v>
      </c>
      <c r="M2577" s="3">
        <f>IF(AND(O2577&gt;0,O2577&lt;366),+'PL2'!$N$2+1,IF(AND(O2577&gt;365,O2577&lt;731),+'PL2'!$O$2+1,IF(AND(O2577&gt;730,O2577&lt;1096),+'PL2'!$P$2+1,IF(AND(O2577&gt;1095,O2577&lt;1461),+'PL2'!$Q$2+1,IF(AND(O2577&gt;1460,O2577&lt;1826),+'PL2'!$R$2+1,IF(AND(O2577&gt;1825,O2577&lt;2190),+'PL2'!$S$2+1,0))))))</f>
        <v>0</v>
      </c>
      <c r="N2577" s="70">
        <f t="shared" si="143"/>
        <v>-1</v>
      </c>
      <c r="O2577" s="19" t="str">
        <f>IF(A2577&gt;'PL2'!$C$2+553,IF(A2577='PL2'!$C$2+554,1,O2576+1), "")</f>
        <v/>
      </c>
    </row>
    <row r="2578" spans="1:15" x14ac:dyDescent="0.55000000000000004">
      <c r="A2578">
        <v>2576</v>
      </c>
      <c r="B2578" s="2">
        <v>42398</v>
      </c>
      <c r="C2578">
        <v>13.810000419616699</v>
      </c>
      <c r="D2578">
        <v>1014370</v>
      </c>
      <c r="E2578">
        <v>4271.97998046875</v>
      </c>
      <c r="F2578" s="20">
        <f t="shared" si="144"/>
        <v>5.8160282069528453E-2</v>
      </c>
      <c r="G2578">
        <v>378.20001220703119</v>
      </c>
      <c r="H2578">
        <v>21.996200561523441</v>
      </c>
      <c r="I2578" s="19">
        <f t="shared" si="145"/>
        <v>1615662.8807614741</v>
      </c>
      <c r="K2578" s="70">
        <f t="shared" si="142"/>
        <v>-1</v>
      </c>
      <c r="L2578" s="3">
        <f>IF(AND(O2578&gt;0,O2578&lt;366),+'PL2'!$N$3+1,IF(AND(O2578&gt;365,O2578&lt;731),+'PL2'!$O$3+1,IF(AND(O2578&gt;730,O2578&lt;1096),+'PL2'!$P$3+1,IF(AND(O2578&gt;1095,O2578&lt;1461),+'PL2'!$Q$3+1,IF(AND(O2578&gt;1460,O2578&lt;3000),+'PL2'!$R$3+1,0)))))</f>
        <v>0</v>
      </c>
      <c r="M2578" s="3">
        <f>IF(AND(O2578&gt;0,O2578&lt;366),+'PL2'!$N$2+1,IF(AND(O2578&gt;365,O2578&lt;731),+'PL2'!$O$2+1,IF(AND(O2578&gt;730,O2578&lt;1096),+'PL2'!$P$2+1,IF(AND(O2578&gt;1095,O2578&lt;1461),+'PL2'!$Q$2+1,IF(AND(O2578&gt;1460,O2578&lt;1826),+'PL2'!$R$2+1,IF(AND(O2578&gt;1825,O2578&lt;2190),+'PL2'!$S$2+1,0))))))</f>
        <v>0</v>
      </c>
      <c r="N2578" s="70">
        <f t="shared" si="143"/>
        <v>-1</v>
      </c>
      <c r="O2578" s="19" t="str">
        <f>IF(A2578&gt;'PL2'!$C$2+553,IF(A2578='PL2'!$C$2+554,1,O2577+1), "")</f>
        <v/>
      </c>
    </row>
    <row r="2579" spans="1:15" x14ac:dyDescent="0.55000000000000004">
      <c r="A2579">
        <v>2577</v>
      </c>
      <c r="B2579" s="2">
        <v>42399</v>
      </c>
      <c r="C2579">
        <v>13.819999694824221</v>
      </c>
      <c r="D2579">
        <v>1014370</v>
      </c>
      <c r="E2579">
        <v>4713.97998046875</v>
      </c>
      <c r="F2579" s="20">
        <f t="shared" si="144"/>
        <v>6.4224298718895095E-2</v>
      </c>
      <c r="G2579">
        <v>376.93701171875</v>
      </c>
      <c r="H2579">
        <v>24.208499908447269</v>
      </c>
      <c r="I2579" s="19">
        <f t="shared" si="145"/>
        <v>1776873.5271399021</v>
      </c>
      <c r="K2579" s="70">
        <f t="shared" si="142"/>
        <v>-1</v>
      </c>
      <c r="L2579" s="3">
        <f>IF(AND(O2579&gt;0,O2579&lt;366),+'PL2'!$N$3+1,IF(AND(O2579&gt;365,O2579&lt;731),+'PL2'!$O$3+1,IF(AND(O2579&gt;730,O2579&lt;1096),+'PL2'!$P$3+1,IF(AND(O2579&gt;1095,O2579&lt;1461),+'PL2'!$Q$3+1,IF(AND(O2579&gt;1460,O2579&lt;3000),+'PL2'!$R$3+1,0)))))</f>
        <v>0</v>
      </c>
      <c r="M2579" s="3">
        <f>IF(AND(O2579&gt;0,O2579&lt;366),+'PL2'!$N$2+1,IF(AND(O2579&gt;365,O2579&lt;731),+'PL2'!$O$2+1,IF(AND(O2579&gt;730,O2579&lt;1096),+'PL2'!$P$2+1,IF(AND(O2579&gt;1095,O2579&lt;1461),+'PL2'!$Q$2+1,IF(AND(O2579&gt;1460,O2579&lt;1826),+'PL2'!$R$2+1,IF(AND(O2579&gt;1825,O2579&lt;2190),+'PL2'!$S$2+1,0))))))</f>
        <v>0</v>
      </c>
      <c r="N2579" s="70">
        <f t="shared" si="143"/>
        <v>-1</v>
      </c>
      <c r="O2579" s="19" t="str">
        <f>IF(A2579&gt;'PL2'!$C$2+553,IF(A2579='PL2'!$C$2+554,1,O2578+1), "")</f>
        <v/>
      </c>
    </row>
    <row r="2580" spans="1:15" x14ac:dyDescent="0.55000000000000004">
      <c r="A2580">
        <v>2578</v>
      </c>
      <c r="B2580" s="2">
        <v>42400</v>
      </c>
      <c r="C2580">
        <v>13.829999923706049</v>
      </c>
      <c r="D2580">
        <v>1068070</v>
      </c>
      <c r="E2580">
        <v>4559.5498046875</v>
      </c>
      <c r="F2580" s="20">
        <f t="shared" si="144"/>
        <v>5.9039738454372895E-2</v>
      </c>
      <c r="G2580">
        <v>367.135009765625</v>
      </c>
      <c r="H2580">
        <v>21.675600051879879</v>
      </c>
      <c r="I2580" s="19">
        <f t="shared" si="145"/>
        <v>1673970.3620707989</v>
      </c>
      <c r="K2580" s="70">
        <f t="shared" si="142"/>
        <v>-1</v>
      </c>
      <c r="L2580" s="3">
        <f>IF(AND(O2580&gt;0,O2580&lt;366),+'PL2'!$N$3+1,IF(AND(O2580&gt;365,O2580&lt;731),+'PL2'!$O$3+1,IF(AND(O2580&gt;730,O2580&lt;1096),+'PL2'!$P$3+1,IF(AND(O2580&gt;1095,O2580&lt;1461),+'PL2'!$Q$3+1,IF(AND(O2580&gt;1460,O2580&lt;3000),+'PL2'!$R$3+1,0)))))</f>
        <v>0</v>
      </c>
      <c r="M2580" s="3">
        <f>IF(AND(O2580&gt;0,O2580&lt;366),+'PL2'!$N$2+1,IF(AND(O2580&gt;365,O2580&lt;731),+'PL2'!$O$2+1,IF(AND(O2580&gt;730,O2580&lt;1096),+'PL2'!$P$2+1,IF(AND(O2580&gt;1095,O2580&lt;1461),+'PL2'!$Q$2+1,IF(AND(O2580&gt;1460,O2580&lt;1826),+'PL2'!$R$2+1,IF(AND(O2580&gt;1825,O2580&lt;2190),+'PL2'!$S$2+1,0))))))</f>
        <v>0</v>
      </c>
      <c r="N2580" s="70">
        <f t="shared" si="143"/>
        <v>-1</v>
      </c>
      <c r="O2580" s="19" t="str">
        <f>IF(A2580&gt;'PL2'!$C$2+553,IF(A2580='PL2'!$C$2+554,1,O2579+1), "")</f>
        <v/>
      </c>
    </row>
    <row r="2581" spans="1:15" x14ac:dyDescent="0.55000000000000004">
      <c r="A2581">
        <v>2579</v>
      </c>
      <c r="B2581" s="2">
        <v>42401</v>
      </c>
      <c r="C2581">
        <v>13.840000152587891</v>
      </c>
      <c r="D2581">
        <v>1068070</v>
      </c>
      <c r="E2581">
        <v>4080.989990234375</v>
      </c>
      <c r="F2581" s="20">
        <f t="shared" si="144"/>
        <v>5.2881273781262839E-2</v>
      </c>
      <c r="G2581">
        <v>371.24798583984381</v>
      </c>
      <c r="H2581">
        <v>19.632099151611332</v>
      </c>
      <c r="I2581" s="19">
        <f t="shared" si="145"/>
        <v>1515059.3141070756</v>
      </c>
      <c r="K2581" s="70">
        <f t="shared" si="142"/>
        <v>-1</v>
      </c>
      <c r="L2581" s="3">
        <f>IF(AND(O2581&gt;0,O2581&lt;366),+'PL2'!$N$3+1,IF(AND(O2581&gt;365,O2581&lt;731),+'PL2'!$O$3+1,IF(AND(O2581&gt;730,O2581&lt;1096),+'PL2'!$P$3+1,IF(AND(O2581&gt;1095,O2581&lt;1461),+'PL2'!$Q$3+1,IF(AND(O2581&gt;1460,O2581&lt;3000),+'PL2'!$R$3+1,0)))))</f>
        <v>0</v>
      </c>
      <c r="M2581" s="3">
        <f>IF(AND(O2581&gt;0,O2581&lt;366),+'PL2'!$N$2+1,IF(AND(O2581&gt;365,O2581&lt;731),+'PL2'!$O$2+1,IF(AND(O2581&gt;730,O2581&lt;1096),+'PL2'!$P$2+1,IF(AND(O2581&gt;1095,O2581&lt;1461),+'PL2'!$Q$2+1,IF(AND(O2581&gt;1460,O2581&lt;1826),+'PL2'!$R$2+1,IF(AND(O2581&gt;1825,O2581&lt;2190),+'PL2'!$S$2+1,0))))))</f>
        <v>0</v>
      </c>
      <c r="N2581" s="70">
        <f t="shared" si="143"/>
        <v>-1</v>
      </c>
      <c r="O2581" s="19" t="str">
        <f>IF(A2581&gt;'PL2'!$C$2+553,IF(A2581='PL2'!$C$2+554,1,O2580+1), "")</f>
        <v/>
      </c>
    </row>
    <row r="2582" spans="1:15" x14ac:dyDescent="0.55000000000000004">
      <c r="A2582">
        <v>2580</v>
      </c>
      <c r="B2582" s="2">
        <v>42402</v>
      </c>
      <c r="C2582">
        <v>13.85000038146973</v>
      </c>
      <c r="D2582">
        <v>978570</v>
      </c>
      <c r="E2582">
        <v>4558.64013671875</v>
      </c>
      <c r="F2582" s="20">
        <f t="shared" si="144"/>
        <v>6.4519827536648283E-2</v>
      </c>
      <c r="G2582">
        <v>372.87701416015619</v>
      </c>
      <c r="H2582">
        <v>24.058000564575199</v>
      </c>
      <c r="I2582" s="19">
        <f t="shared" si="145"/>
        <v>1699812.1228103337</v>
      </c>
      <c r="K2582" s="70">
        <f t="shared" si="142"/>
        <v>-1</v>
      </c>
      <c r="L2582" s="3">
        <f>IF(AND(O2582&gt;0,O2582&lt;366),+'PL2'!$N$3+1,IF(AND(O2582&gt;365,O2582&lt;731),+'PL2'!$O$3+1,IF(AND(O2582&gt;730,O2582&lt;1096),+'PL2'!$P$3+1,IF(AND(O2582&gt;1095,O2582&lt;1461),+'PL2'!$Q$3+1,IF(AND(O2582&gt;1460,O2582&lt;3000),+'PL2'!$R$3+1,0)))))</f>
        <v>0</v>
      </c>
      <c r="M2582" s="3">
        <f>IF(AND(O2582&gt;0,O2582&lt;366),+'PL2'!$N$2+1,IF(AND(O2582&gt;365,O2582&lt;731),+'PL2'!$O$2+1,IF(AND(O2582&gt;730,O2582&lt;1096),+'PL2'!$P$2+1,IF(AND(O2582&gt;1095,O2582&lt;1461),+'PL2'!$Q$2+1,IF(AND(O2582&gt;1460,O2582&lt;1826),+'PL2'!$R$2+1,IF(AND(O2582&gt;1825,O2582&lt;2190),+'PL2'!$S$2+1,0))))))</f>
        <v>0</v>
      </c>
      <c r="N2582" s="70">
        <f t="shared" si="143"/>
        <v>-1</v>
      </c>
      <c r="O2582" s="19" t="str">
        <f>IF(A2582&gt;'PL2'!$C$2+553,IF(A2582='PL2'!$C$2+554,1,O2581+1), "")</f>
        <v/>
      </c>
    </row>
    <row r="2583" spans="1:15" x14ac:dyDescent="0.55000000000000004">
      <c r="A2583">
        <v>2581</v>
      </c>
      <c r="B2583" s="2">
        <v>42403</v>
      </c>
      <c r="C2583">
        <v>13.85999965667725</v>
      </c>
      <c r="D2583">
        <v>978570</v>
      </c>
      <c r="E2583">
        <v>4519.72998046875</v>
      </c>
      <c r="F2583" s="20">
        <f t="shared" si="144"/>
        <v>6.401530394102696E-2</v>
      </c>
      <c r="G2583">
        <v>368.93301391601563</v>
      </c>
      <c r="H2583">
        <v>23.617399215698239</v>
      </c>
      <c r="I2583" s="19">
        <f t="shared" si="145"/>
        <v>1667477.6037809104</v>
      </c>
      <c r="K2583" s="70">
        <f t="shared" si="142"/>
        <v>-1</v>
      </c>
      <c r="L2583" s="3">
        <f>IF(AND(O2583&gt;0,O2583&lt;366),+'PL2'!$N$3+1,IF(AND(O2583&gt;365,O2583&lt;731),+'PL2'!$O$3+1,IF(AND(O2583&gt;730,O2583&lt;1096),+'PL2'!$P$3+1,IF(AND(O2583&gt;1095,O2583&lt;1461),+'PL2'!$Q$3+1,IF(AND(O2583&gt;1460,O2583&lt;3000),+'PL2'!$R$3+1,0)))))</f>
        <v>0</v>
      </c>
      <c r="M2583" s="3">
        <f>IF(AND(O2583&gt;0,O2583&lt;366),+'PL2'!$N$2+1,IF(AND(O2583&gt;365,O2583&lt;731),+'PL2'!$O$2+1,IF(AND(O2583&gt;730,O2583&lt;1096),+'PL2'!$P$2+1,IF(AND(O2583&gt;1095,O2583&lt;1461),+'PL2'!$Q$2+1,IF(AND(O2583&gt;1460,O2583&lt;1826),+'PL2'!$R$2+1,IF(AND(O2583&gt;1825,O2583&lt;2190),+'PL2'!$S$2+1,0))))))</f>
        <v>0</v>
      </c>
      <c r="N2583" s="70">
        <f t="shared" si="143"/>
        <v>-1</v>
      </c>
      <c r="O2583" s="19" t="str">
        <f>IF(A2583&gt;'PL2'!$C$2+553,IF(A2583='PL2'!$C$2+554,1,O2582+1), "")</f>
        <v/>
      </c>
    </row>
    <row r="2584" spans="1:15" x14ac:dyDescent="0.55000000000000004">
      <c r="A2584">
        <v>2582</v>
      </c>
      <c r="B2584" s="2">
        <v>42404</v>
      </c>
      <c r="C2584">
        <v>13.86999988555908</v>
      </c>
      <c r="D2584">
        <v>1103870</v>
      </c>
      <c r="E2584">
        <v>4238.14013671875</v>
      </c>
      <c r="F2584" s="20">
        <f t="shared" si="144"/>
        <v>5.3251744509111042E-2</v>
      </c>
      <c r="G2584">
        <v>388.61199951171881</v>
      </c>
      <c r="H2584">
        <v>20.69429969787598</v>
      </c>
      <c r="I2584" s="19">
        <f t="shared" si="145"/>
        <v>1646992.1127411427</v>
      </c>
      <c r="K2584" s="70">
        <f t="shared" si="142"/>
        <v>-1</v>
      </c>
      <c r="L2584" s="3">
        <f>IF(AND(O2584&gt;0,O2584&lt;366),+'PL2'!$N$3+1,IF(AND(O2584&gt;365,O2584&lt;731),+'PL2'!$O$3+1,IF(AND(O2584&gt;730,O2584&lt;1096),+'PL2'!$P$3+1,IF(AND(O2584&gt;1095,O2584&lt;1461),+'PL2'!$Q$3+1,IF(AND(O2584&gt;1460,O2584&lt;3000),+'PL2'!$R$3+1,0)))))</f>
        <v>0</v>
      </c>
      <c r="M2584" s="3">
        <f>IF(AND(O2584&gt;0,O2584&lt;366),+'PL2'!$N$2+1,IF(AND(O2584&gt;365,O2584&lt;731),+'PL2'!$O$2+1,IF(AND(O2584&gt;730,O2584&lt;1096),+'PL2'!$P$2+1,IF(AND(O2584&gt;1095,O2584&lt;1461),+'PL2'!$Q$2+1,IF(AND(O2584&gt;1460,O2584&lt;1826),+'PL2'!$R$2+1,IF(AND(O2584&gt;1825,O2584&lt;2190),+'PL2'!$S$2+1,0))))))</f>
        <v>0</v>
      </c>
      <c r="N2584" s="70">
        <f t="shared" si="143"/>
        <v>-1</v>
      </c>
      <c r="O2584" s="19" t="str">
        <f>IF(A2584&gt;'PL2'!$C$2+553,IF(A2584='PL2'!$C$2+554,1,O2583+1), "")</f>
        <v/>
      </c>
    </row>
    <row r="2585" spans="1:15" x14ac:dyDescent="0.55000000000000004">
      <c r="A2585">
        <v>2583</v>
      </c>
      <c r="B2585" s="2">
        <v>42405</v>
      </c>
      <c r="C2585">
        <v>13.88000011444092</v>
      </c>
      <c r="D2585">
        <v>1103870</v>
      </c>
      <c r="E2585">
        <v>4743.02978515625</v>
      </c>
      <c r="F2585" s="20">
        <f t="shared" si="144"/>
        <v>5.9638593277075602E-2</v>
      </c>
      <c r="G2585">
        <v>385.3380126953125</v>
      </c>
      <c r="H2585">
        <v>22.981000900268551</v>
      </c>
      <c r="I2585" s="19">
        <f t="shared" si="145"/>
        <v>1827669.6715667844</v>
      </c>
      <c r="K2585" s="70">
        <f t="shared" si="142"/>
        <v>-1</v>
      </c>
      <c r="L2585" s="3">
        <f>IF(AND(O2585&gt;0,O2585&lt;366),+'PL2'!$N$3+1,IF(AND(O2585&gt;365,O2585&lt;731),+'PL2'!$O$3+1,IF(AND(O2585&gt;730,O2585&lt;1096),+'PL2'!$P$3+1,IF(AND(O2585&gt;1095,O2585&lt;1461),+'PL2'!$Q$3+1,IF(AND(O2585&gt;1460,O2585&lt;3000),+'PL2'!$R$3+1,0)))))</f>
        <v>0</v>
      </c>
      <c r="M2585" s="3">
        <f>IF(AND(O2585&gt;0,O2585&lt;366),+'PL2'!$N$2+1,IF(AND(O2585&gt;365,O2585&lt;731),+'PL2'!$O$2+1,IF(AND(O2585&gt;730,O2585&lt;1096),+'PL2'!$P$2+1,IF(AND(O2585&gt;1095,O2585&lt;1461),+'PL2'!$Q$2+1,IF(AND(O2585&gt;1460,O2585&lt;1826),+'PL2'!$R$2+1,IF(AND(O2585&gt;1825,O2585&lt;2190),+'PL2'!$S$2+1,0))))))</f>
        <v>0</v>
      </c>
      <c r="N2585" s="70">
        <f t="shared" si="143"/>
        <v>-1</v>
      </c>
      <c r="O2585" s="19" t="str">
        <f>IF(A2585&gt;'PL2'!$C$2+553,IF(A2585='PL2'!$C$2+554,1,O2584+1), "")</f>
        <v/>
      </c>
    </row>
    <row r="2586" spans="1:15" x14ac:dyDescent="0.55000000000000004">
      <c r="A2586">
        <v>2584</v>
      </c>
      <c r="B2586" s="2">
        <v>42406</v>
      </c>
      <c r="C2586">
        <v>13.89000034332275</v>
      </c>
      <c r="D2586">
        <v>1139680</v>
      </c>
      <c r="E2586">
        <v>5040.2099609375</v>
      </c>
      <c r="F2586" s="20">
        <f t="shared" si="144"/>
        <v>6.1428223788993951E-2</v>
      </c>
      <c r="G2586">
        <v>375.40499877929688</v>
      </c>
      <c r="H2586">
        <v>23.06049919128418</v>
      </c>
      <c r="I2586" s="19">
        <f t="shared" si="145"/>
        <v>1892120.0142331421</v>
      </c>
      <c r="K2586" s="70">
        <f t="shared" si="142"/>
        <v>-1</v>
      </c>
      <c r="L2586" s="3">
        <f>IF(AND(O2586&gt;0,O2586&lt;366),+'PL2'!$N$3+1,IF(AND(O2586&gt;365,O2586&lt;731),+'PL2'!$O$3+1,IF(AND(O2586&gt;730,O2586&lt;1096),+'PL2'!$P$3+1,IF(AND(O2586&gt;1095,O2586&lt;1461),+'PL2'!$Q$3+1,IF(AND(O2586&gt;1460,O2586&lt;3000),+'PL2'!$R$3+1,0)))))</f>
        <v>0</v>
      </c>
      <c r="M2586" s="3">
        <f>IF(AND(O2586&gt;0,O2586&lt;366),+'PL2'!$N$2+1,IF(AND(O2586&gt;365,O2586&lt;731),+'PL2'!$O$2+1,IF(AND(O2586&gt;730,O2586&lt;1096),+'PL2'!$P$2+1,IF(AND(O2586&gt;1095,O2586&lt;1461),+'PL2'!$Q$2+1,IF(AND(O2586&gt;1460,O2586&lt;1826),+'PL2'!$R$2+1,IF(AND(O2586&gt;1825,O2586&lt;2190),+'PL2'!$S$2+1,0))))))</f>
        <v>0</v>
      </c>
      <c r="N2586" s="70">
        <f t="shared" si="143"/>
        <v>-1</v>
      </c>
      <c r="O2586" s="19" t="str">
        <f>IF(A2586&gt;'PL2'!$C$2+553,IF(A2586='PL2'!$C$2+554,1,O2585+1), "")</f>
        <v/>
      </c>
    </row>
    <row r="2587" spans="1:15" x14ac:dyDescent="0.55000000000000004">
      <c r="A2587">
        <v>2585</v>
      </c>
      <c r="B2587" s="2">
        <v>42407</v>
      </c>
      <c r="C2587">
        <v>13.89999961853027</v>
      </c>
      <c r="D2587">
        <v>1139680</v>
      </c>
      <c r="E2587">
        <v>4438.93017578125</v>
      </c>
      <c r="F2587" s="20">
        <f t="shared" si="144"/>
        <v>5.4138993182333527E-2</v>
      </c>
      <c r="G2587">
        <v>375.28399658203119</v>
      </c>
      <c r="H2587">
        <v>20.317499160766602</v>
      </c>
      <c r="I2587" s="19">
        <f t="shared" si="145"/>
        <v>1665859.4569157658</v>
      </c>
      <c r="K2587" s="70">
        <f t="shared" si="142"/>
        <v>-1</v>
      </c>
      <c r="L2587" s="3">
        <f>IF(AND(O2587&gt;0,O2587&lt;366),+'PL2'!$N$3+1,IF(AND(O2587&gt;365,O2587&lt;731),+'PL2'!$O$3+1,IF(AND(O2587&gt;730,O2587&lt;1096),+'PL2'!$P$3+1,IF(AND(O2587&gt;1095,O2587&lt;1461),+'PL2'!$Q$3+1,IF(AND(O2587&gt;1460,O2587&lt;3000),+'PL2'!$R$3+1,0)))))</f>
        <v>0</v>
      </c>
      <c r="M2587" s="3">
        <f>IF(AND(O2587&gt;0,O2587&lt;366),+'PL2'!$N$2+1,IF(AND(O2587&gt;365,O2587&lt;731),+'PL2'!$O$2+1,IF(AND(O2587&gt;730,O2587&lt;1096),+'PL2'!$P$2+1,IF(AND(O2587&gt;1095,O2587&lt;1461),+'PL2'!$Q$2+1,IF(AND(O2587&gt;1460,O2587&lt;1826),+'PL2'!$R$2+1,IF(AND(O2587&gt;1825,O2587&lt;2190),+'PL2'!$S$2+1,0))))))</f>
        <v>0</v>
      </c>
      <c r="N2587" s="70">
        <f t="shared" si="143"/>
        <v>-1</v>
      </c>
      <c r="O2587" s="19" t="str">
        <f>IF(A2587&gt;'PL2'!$C$2+553,IF(A2587='PL2'!$C$2+554,1,O2586+1), "")</f>
        <v/>
      </c>
    </row>
    <row r="2588" spans="1:15" x14ac:dyDescent="0.55000000000000004">
      <c r="A2588">
        <v>2586</v>
      </c>
      <c r="B2588" s="2">
        <v>42408</v>
      </c>
      <c r="C2588">
        <v>13.909999847412109</v>
      </c>
      <c r="D2588">
        <v>1153410</v>
      </c>
      <c r="E2588">
        <v>3742.139892578125</v>
      </c>
      <c r="F2588" s="20">
        <f t="shared" si="144"/>
        <v>4.5129802355412633E-2</v>
      </c>
      <c r="G2588">
        <v>371.10101318359381</v>
      </c>
      <c r="H2588">
        <v>16.747699737548832</v>
      </c>
      <c r="I2588" s="19">
        <f t="shared" si="145"/>
        <v>1388711.9056104871</v>
      </c>
      <c r="K2588" s="70">
        <f t="shared" si="142"/>
        <v>-1</v>
      </c>
      <c r="L2588" s="3">
        <f>IF(AND(O2588&gt;0,O2588&lt;366),+'PL2'!$N$3+1,IF(AND(O2588&gt;365,O2588&lt;731),+'PL2'!$O$3+1,IF(AND(O2588&gt;730,O2588&lt;1096),+'PL2'!$P$3+1,IF(AND(O2588&gt;1095,O2588&lt;1461),+'PL2'!$Q$3+1,IF(AND(O2588&gt;1460,O2588&lt;3000),+'PL2'!$R$3+1,0)))))</f>
        <v>0</v>
      </c>
      <c r="M2588" s="3">
        <f>IF(AND(O2588&gt;0,O2588&lt;366),+'PL2'!$N$2+1,IF(AND(O2588&gt;365,O2588&lt;731),+'PL2'!$O$2+1,IF(AND(O2588&gt;730,O2588&lt;1096),+'PL2'!$P$2+1,IF(AND(O2588&gt;1095,O2588&lt;1461),+'PL2'!$Q$2+1,IF(AND(O2588&gt;1460,O2588&lt;1826),+'PL2'!$R$2+1,IF(AND(O2588&gt;1825,O2588&lt;2190),+'PL2'!$S$2+1,0))))))</f>
        <v>0</v>
      </c>
      <c r="N2588" s="70">
        <f t="shared" si="143"/>
        <v>-1</v>
      </c>
      <c r="O2588" s="19" t="str">
        <f>IF(A2588&gt;'PL2'!$C$2+553,IF(A2588='PL2'!$C$2+554,1,O2587+1), "")</f>
        <v/>
      </c>
    </row>
    <row r="2589" spans="1:15" x14ac:dyDescent="0.55000000000000004">
      <c r="A2589">
        <v>2587</v>
      </c>
      <c r="B2589" s="2">
        <v>42409</v>
      </c>
      <c r="C2589">
        <v>13.920000076293951</v>
      </c>
      <c r="D2589">
        <v>1153410</v>
      </c>
      <c r="E2589">
        <v>4441.75</v>
      </c>
      <c r="F2589" s="20">
        <f t="shared" si="144"/>
        <v>5.3605535185995139E-2</v>
      </c>
      <c r="G2589">
        <v>373.32101440429688</v>
      </c>
      <c r="H2589">
        <v>20.012100219726559</v>
      </c>
      <c r="I2589" s="19">
        <f t="shared" si="145"/>
        <v>1658198.6157302856</v>
      </c>
      <c r="K2589" s="70">
        <f t="shared" si="142"/>
        <v>-1</v>
      </c>
      <c r="L2589" s="3">
        <f>IF(AND(O2589&gt;0,O2589&lt;366),+'PL2'!$N$3+1,IF(AND(O2589&gt;365,O2589&lt;731),+'PL2'!$O$3+1,IF(AND(O2589&gt;730,O2589&lt;1096),+'PL2'!$P$3+1,IF(AND(O2589&gt;1095,O2589&lt;1461),+'PL2'!$Q$3+1,IF(AND(O2589&gt;1460,O2589&lt;3000),+'PL2'!$R$3+1,0)))))</f>
        <v>0</v>
      </c>
      <c r="M2589" s="3">
        <f>IF(AND(O2589&gt;0,O2589&lt;366),+'PL2'!$N$2+1,IF(AND(O2589&gt;365,O2589&lt;731),+'PL2'!$O$2+1,IF(AND(O2589&gt;730,O2589&lt;1096),+'PL2'!$P$2+1,IF(AND(O2589&gt;1095,O2589&lt;1461),+'PL2'!$Q$2+1,IF(AND(O2589&gt;1460,O2589&lt;1826),+'PL2'!$R$2+1,IF(AND(O2589&gt;1825,O2589&lt;2190),+'PL2'!$S$2+1,0))))))</f>
        <v>0</v>
      </c>
      <c r="N2589" s="70">
        <f t="shared" si="143"/>
        <v>-1</v>
      </c>
      <c r="O2589" s="19" t="str">
        <f>IF(A2589&gt;'PL2'!$C$2+553,IF(A2589='PL2'!$C$2+554,1,O2588+1), "")</f>
        <v/>
      </c>
    </row>
    <row r="2590" spans="1:15" x14ac:dyDescent="0.55000000000000004">
      <c r="A2590">
        <v>2588</v>
      </c>
      <c r="B2590" s="2">
        <v>42410</v>
      </c>
      <c r="C2590">
        <v>13.930000305175779</v>
      </c>
      <c r="D2590">
        <v>1210730</v>
      </c>
      <c r="E2590">
        <v>4145.10009765625</v>
      </c>
      <c r="F2590" s="20">
        <f t="shared" si="144"/>
        <v>4.7691265290639294E-2</v>
      </c>
      <c r="G2590">
        <v>379.95999145507813</v>
      </c>
      <c r="H2590">
        <v>18.12080001831055</v>
      </c>
      <c r="I2590" s="19">
        <f t="shared" si="145"/>
        <v>1574972.1976859123</v>
      </c>
      <c r="K2590" s="70">
        <f t="shared" si="142"/>
        <v>-1</v>
      </c>
      <c r="L2590" s="3">
        <f>IF(AND(O2590&gt;0,O2590&lt;366),+'PL2'!$N$3+1,IF(AND(O2590&gt;365,O2590&lt;731),+'PL2'!$O$3+1,IF(AND(O2590&gt;730,O2590&lt;1096),+'PL2'!$P$3+1,IF(AND(O2590&gt;1095,O2590&lt;1461),+'PL2'!$Q$3+1,IF(AND(O2590&gt;1460,O2590&lt;3000),+'PL2'!$R$3+1,0)))))</f>
        <v>0</v>
      </c>
      <c r="M2590" s="3">
        <f>IF(AND(O2590&gt;0,O2590&lt;366),+'PL2'!$N$2+1,IF(AND(O2590&gt;365,O2590&lt;731),+'PL2'!$O$2+1,IF(AND(O2590&gt;730,O2590&lt;1096),+'PL2'!$P$2+1,IF(AND(O2590&gt;1095,O2590&lt;1461),+'PL2'!$Q$2+1,IF(AND(O2590&gt;1460,O2590&lt;1826),+'PL2'!$R$2+1,IF(AND(O2590&gt;1825,O2590&lt;2190),+'PL2'!$S$2+1,0))))))</f>
        <v>0</v>
      </c>
      <c r="N2590" s="70">
        <f t="shared" si="143"/>
        <v>-1</v>
      </c>
      <c r="O2590" s="19" t="str">
        <f>IF(A2590&gt;'PL2'!$C$2+553,IF(A2590='PL2'!$C$2+554,1,O2589+1), "")</f>
        <v/>
      </c>
    </row>
    <row r="2591" spans="1:15" x14ac:dyDescent="0.55000000000000004">
      <c r="A2591">
        <v>2589</v>
      </c>
      <c r="B2591" s="2">
        <v>42411</v>
      </c>
      <c r="C2591">
        <v>13.939999580383301</v>
      </c>
      <c r="D2591">
        <v>1210730</v>
      </c>
      <c r="E2591">
        <v>4844.25</v>
      </c>
      <c r="F2591" s="20">
        <f t="shared" si="144"/>
        <v>5.5775311561844343E-2</v>
      </c>
      <c r="G2591">
        <v>377.72000122070313</v>
      </c>
      <c r="H2591">
        <v>21.067499160766602</v>
      </c>
      <c r="I2591" s="19">
        <f t="shared" si="145"/>
        <v>1829770.1159133911</v>
      </c>
      <c r="K2591" s="70">
        <f t="shared" si="142"/>
        <v>-1</v>
      </c>
      <c r="L2591" s="3">
        <f>IF(AND(O2591&gt;0,O2591&lt;366),+'PL2'!$N$3+1,IF(AND(O2591&gt;365,O2591&lt;731),+'PL2'!$O$3+1,IF(AND(O2591&gt;730,O2591&lt;1096),+'PL2'!$P$3+1,IF(AND(O2591&gt;1095,O2591&lt;1461),+'PL2'!$Q$3+1,IF(AND(O2591&gt;1460,O2591&lt;3000),+'PL2'!$R$3+1,0)))))</f>
        <v>0</v>
      </c>
      <c r="M2591" s="3">
        <f>IF(AND(O2591&gt;0,O2591&lt;366),+'PL2'!$N$2+1,IF(AND(O2591&gt;365,O2591&lt;731),+'PL2'!$O$2+1,IF(AND(O2591&gt;730,O2591&lt;1096),+'PL2'!$P$2+1,IF(AND(O2591&gt;1095,O2591&lt;1461),+'PL2'!$Q$2+1,IF(AND(O2591&gt;1460,O2591&lt;1826),+'PL2'!$R$2+1,IF(AND(O2591&gt;1825,O2591&lt;2190),+'PL2'!$S$2+1,0))))))</f>
        <v>0</v>
      </c>
      <c r="N2591" s="70">
        <f t="shared" si="143"/>
        <v>-1</v>
      </c>
      <c r="O2591" s="19" t="str">
        <f>IF(A2591&gt;'PL2'!$C$2+553,IF(A2591='PL2'!$C$2+554,1,O2590+1), "")</f>
        <v/>
      </c>
    </row>
    <row r="2592" spans="1:15" x14ac:dyDescent="0.55000000000000004">
      <c r="A2592">
        <v>2590</v>
      </c>
      <c r="B2592" s="2">
        <v>42412</v>
      </c>
      <c r="C2592">
        <v>13.94999980926514</v>
      </c>
      <c r="D2592">
        <v>1139090</v>
      </c>
      <c r="E2592">
        <v>4314.0400390625</v>
      </c>
      <c r="F2592" s="20">
        <f t="shared" si="144"/>
        <v>5.2832399303026148E-2</v>
      </c>
      <c r="G2592">
        <v>383.12600708007813</v>
      </c>
      <c r="H2592">
        <v>20.241500854492191</v>
      </c>
      <c r="I2592" s="19">
        <f t="shared" si="145"/>
        <v>1652820.9345495999</v>
      </c>
      <c r="K2592" s="70">
        <f t="shared" si="142"/>
        <v>-1</v>
      </c>
      <c r="L2592" s="3">
        <f>IF(AND(O2592&gt;0,O2592&lt;366),+'PL2'!$N$3+1,IF(AND(O2592&gt;365,O2592&lt;731),+'PL2'!$O$3+1,IF(AND(O2592&gt;730,O2592&lt;1096),+'PL2'!$P$3+1,IF(AND(O2592&gt;1095,O2592&lt;1461),+'PL2'!$Q$3+1,IF(AND(O2592&gt;1460,O2592&lt;3000),+'PL2'!$R$3+1,0)))))</f>
        <v>0</v>
      </c>
      <c r="M2592" s="3">
        <f>IF(AND(O2592&gt;0,O2592&lt;366),+'PL2'!$N$2+1,IF(AND(O2592&gt;365,O2592&lt;731),+'PL2'!$O$2+1,IF(AND(O2592&gt;730,O2592&lt;1096),+'PL2'!$P$2+1,IF(AND(O2592&gt;1095,O2592&lt;1461),+'PL2'!$Q$2+1,IF(AND(O2592&gt;1460,O2592&lt;1826),+'PL2'!$R$2+1,IF(AND(O2592&gt;1825,O2592&lt;2190),+'PL2'!$S$2+1,0))))))</f>
        <v>0</v>
      </c>
      <c r="N2592" s="70">
        <f t="shared" si="143"/>
        <v>-1</v>
      </c>
      <c r="O2592" s="19" t="str">
        <f>IF(A2592&gt;'PL2'!$C$2+553,IF(A2592='PL2'!$C$2+554,1,O2591+1), "")</f>
        <v/>
      </c>
    </row>
    <row r="2593" spans="1:15" x14ac:dyDescent="0.55000000000000004">
      <c r="A2593">
        <v>2591</v>
      </c>
      <c r="B2593" s="2">
        <v>42413</v>
      </c>
      <c r="C2593">
        <v>13.960000038146971</v>
      </c>
      <c r="D2593">
        <v>1139090</v>
      </c>
      <c r="E2593">
        <v>3934.919921875</v>
      </c>
      <c r="F2593" s="20">
        <f t="shared" si="144"/>
        <v>4.8224005354695662E-2</v>
      </c>
      <c r="G2593">
        <v>392.1820068359375</v>
      </c>
      <c r="H2593">
        <v>18.912599563598629</v>
      </c>
      <c r="I2593" s="19">
        <f t="shared" si="145"/>
        <v>1543204.7916996479</v>
      </c>
      <c r="K2593" s="70">
        <f t="shared" si="142"/>
        <v>-1</v>
      </c>
      <c r="L2593" s="3">
        <f>IF(AND(O2593&gt;0,O2593&lt;366),+'PL2'!$N$3+1,IF(AND(O2593&gt;365,O2593&lt;731),+'PL2'!$O$3+1,IF(AND(O2593&gt;730,O2593&lt;1096),+'PL2'!$P$3+1,IF(AND(O2593&gt;1095,O2593&lt;1461),+'PL2'!$Q$3+1,IF(AND(O2593&gt;1460,O2593&lt;3000),+'PL2'!$R$3+1,0)))))</f>
        <v>0</v>
      </c>
      <c r="M2593" s="3">
        <f>IF(AND(O2593&gt;0,O2593&lt;366),+'PL2'!$N$2+1,IF(AND(O2593&gt;365,O2593&lt;731),+'PL2'!$O$2+1,IF(AND(O2593&gt;730,O2593&lt;1096),+'PL2'!$P$2+1,IF(AND(O2593&gt;1095,O2593&lt;1461),+'PL2'!$Q$2+1,IF(AND(O2593&gt;1460,O2593&lt;1826),+'PL2'!$R$2+1,IF(AND(O2593&gt;1825,O2593&lt;2190),+'PL2'!$S$2+1,0))))))</f>
        <v>0</v>
      </c>
      <c r="N2593" s="70">
        <f t="shared" si="143"/>
        <v>-1</v>
      </c>
      <c r="O2593" s="19" t="str">
        <f>IF(A2593&gt;'PL2'!$C$2+553,IF(A2593='PL2'!$C$2+554,1,O2592+1), "")</f>
        <v/>
      </c>
    </row>
    <row r="2594" spans="1:15" x14ac:dyDescent="0.55000000000000004">
      <c r="A2594">
        <v>2592</v>
      </c>
      <c r="B2594" s="2">
        <v>42414</v>
      </c>
      <c r="C2594">
        <v>13.97000026702881</v>
      </c>
      <c r="D2594">
        <v>1289530</v>
      </c>
      <c r="E2594">
        <v>4185.14990234375</v>
      </c>
      <c r="F2594" s="20">
        <f t="shared" si="144"/>
        <v>4.5339422311460598E-2</v>
      </c>
      <c r="G2594">
        <v>406.73800659179688</v>
      </c>
      <c r="H2594">
        <v>18.441299438476559</v>
      </c>
      <c r="I2594" s="19">
        <f t="shared" si="145"/>
        <v>1702259.5285671502</v>
      </c>
      <c r="K2594" s="70">
        <f t="shared" si="142"/>
        <v>-1</v>
      </c>
      <c r="L2594" s="3">
        <f>IF(AND(O2594&gt;0,O2594&lt;366),+'PL2'!$N$3+1,IF(AND(O2594&gt;365,O2594&lt;731),+'PL2'!$O$3+1,IF(AND(O2594&gt;730,O2594&lt;1096),+'PL2'!$P$3+1,IF(AND(O2594&gt;1095,O2594&lt;1461),+'PL2'!$Q$3+1,IF(AND(O2594&gt;1460,O2594&lt;3000),+'PL2'!$R$3+1,0)))))</f>
        <v>0</v>
      </c>
      <c r="M2594" s="3">
        <f>IF(AND(O2594&gt;0,O2594&lt;366),+'PL2'!$N$2+1,IF(AND(O2594&gt;365,O2594&lt;731),+'PL2'!$O$2+1,IF(AND(O2594&gt;730,O2594&lt;1096),+'PL2'!$P$2+1,IF(AND(O2594&gt;1095,O2594&lt;1461),+'PL2'!$Q$2+1,IF(AND(O2594&gt;1460,O2594&lt;1826),+'PL2'!$R$2+1,IF(AND(O2594&gt;1825,O2594&lt;2190),+'PL2'!$S$2+1,0))))))</f>
        <v>0</v>
      </c>
      <c r="N2594" s="70">
        <f t="shared" si="143"/>
        <v>-1</v>
      </c>
      <c r="O2594" s="19" t="str">
        <f>IF(A2594&gt;'PL2'!$C$2+553,IF(A2594='PL2'!$C$2+554,1,O2593+1), "")</f>
        <v/>
      </c>
    </row>
    <row r="2595" spans="1:15" x14ac:dyDescent="0.55000000000000004">
      <c r="A2595">
        <v>2593</v>
      </c>
      <c r="B2595" s="2">
        <v>42415</v>
      </c>
      <c r="C2595">
        <v>13.97999954223633</v>
      </c>
      <c r="D2595">
        <v>1289530</v>
      </c>
      <c r="E2595">
        <v>3842.1201171875</v>
      </c>
      <c r="F2595" s="20">
        <f t="shared" si="144"/>
        <v>4.1653034423005469E-2</v>
      </c>
      <c r="G2595">
        <v>399.4849853515625</v>
      </c>
      <c r="H2595">
        <v>16.639799118041989</v>
      </c>
      <c r="I2595" s="19">
        <f t="shared" si="145"/>
        <v>1534869.298733592</v>
      </c>
      <c r="K2595" s="70">
        <f t="shared" si="142"/>
        <v>-1</v>
      </c>
      <c r="L2595" s="3">
        <f>IF(AND(O2595&gt;0,O2595&lt;366),+'PL2'!$N$3+1,IF(AND(O2595&gt;365,O2595&lt;731),+'PL2'!$O$3+1,IF(AND(O2595&gt;730,O2595&lt;1096),+'PL2'!$P$3+1,IF(AND(O2595&gt;1095,O2595&lt;1461),+'PL2'!$Q$3+1,IF(AND(O2595&gt;1460,O2595&lt;3000),+'PL2'!$R$3+1,0)))))</f>
        <v>0</v>
      </c>
      <c r="M2595" s="3">
        <f>IF(AND(O2595&gt;0,O2595&lt;366),+'PL2'!$N$2+1,IF(AND(O2595&gt;365,O2595&lt;731),+'PL2'!$O$2+1,IF(AND(O2595&gt;730,O2595&lt;1096),+'PL2'!$P$2+1,IF(AND(O2595&gt;1095,O2595&lt;1461),+'PL2'!$Q$2+1,IF(AND(O2595&gt;1460,O2595&lt;1826),+'PL2'!$R$2+1,IF(AND(O2595&gt;1825,O2595&lt;2190),+'PL2'!$S$2+1,0))))))</f>
        <v>0</v>
      </c>
      <c r="N2595" s="70">
        <f t="shared" si="143"/>
        <v>-1</v>
      </c>
      <c r="O2595" s="19" t="str">
        <f>IF(A2595&gt;'PL2'!$C$2+553,IF(A2595='PL2'!$C$2+554,1,O2594+1), "")</f>
        <v/>
      </c>
    </row>
    <row r="2596" spans="1:15" x14ac:dyDescent="0.55000000000000004">
      <c r="A2596">
        <v>2594</v>
      </c>
      <c r="B2596" s="2">
        <v>42416</v>
      </c>
      <c r="C2596">
        <v>13.989999771118161</v>
      </c>
      <c r="D2596">
        <v>1067450</v>
      </c>
      <c r="E2596">
        <v>3492.199951171875</v>
      </c>
      <c r="F2596" s="20">
        <f t="shared" si="144"/>
        <v>4.5768772792724143E-2</v>
      </c>
      <c r="G2596">
        <v>407.36099243164063</v>
      </c>
      <c r="H2596">
        <v>18.644399642944339</v>
      </c>
      <c r="I2596" s="19">
        <f t="shared" si="145"/>
        <v>1422586.0378791019</v>
      </c>
      <c r="K2596" s="70">
        <f t="shared" si="142"/>
        <v>-1</v>
      </c>
      <c r="L2596" s="3">
        <f>IF(AND(O2596&gt;0,O2596&lt;366),+'PL2'!$N$3+1,IF(AND(O2596&gt;365,O2596&lt;731),+'PL2'!$O$3+1,IF(AND(O2596&gt;730,O2596&lt;1096),+'PL2'!$P$3+1,IF(AND(O2596&gt;1095,O2596&lt;1461),+'PL2'!$Q$3+1,IF(AND(O2596&gt;1460,O2596&lt;3000),+'PL2'!$R$3+1,0)))))</f>
        <v>0</v>
      </c>
      <c r="M2596" s="3">
        <f>IF(AND(O2596&gt;0,O2596&lt;366),+'PL2'!$N$2+1,IF(AND(O2596&gt;365,O2596&lt;731),+'PL2'!$O$2+1,IF(AND(O2596&gt;730,O2596&lt;1096),+'PL2'!$P$2+1,IF(AND(O2596&gt;1095,O2596&lt;1461),+'PL2'!$Q$2+1,IF(AND(O2596&gt;1460,O2596&lt;1826),+'PL2'!$R$2+1,IF(AND(O2596&gt;1825,O2596&lt;2190),+'PL2'!$S$2+1,0))))))</f>
        <v>0</v>
      </c>
      <c r="N2596" s="70">
        <f t="shared" si="143"/>
        <v>-1</v>
      </c>
      <c r="O2596" s="19" t="str">
        <f>IF(A2596&gt;'PL2'!$C$2+553,IF(A2596='PL2'!$C$2+554,1,O2595+1), "")</f>
        <v/>
      </c>
    </row>
    <row r="2597" spans="1:15" x14ac:dyDescent="0.55000000000000004">
      <c r="A2597">
        <v>2595</v>
      </c>
      <c r="B2597" s="2">
        <v>42417</v>
      </c>
      <c r="C2597">
        <v>14</v>
      </c>
      <c r="D2597">
        <v>1067450</v>
      </c>
      <c r="E2597">
        <v>3918.840087890625</v>
      </c>
      <c r="F2597" s="20">
        <f t="shared" si="144"/>
        <v>5.1397031458587053E-2</v>
      </c>
      <c r="G2597">
        <v>415.56100463867188</v>
      </c>
      <c r="H2597">
        <v>21.358600616455082</v>
      </c>
      <c r="I2597" s="19">
        <f t="shared" si="145"/>
        <v>1628517.1239421293</v>
      </c>
      <c r="K2597" s="70">
        <f t="shared" si="142"/>
        <v>-1</v>
      </c>
      <c r="L2597" s="3">
        <f>IF(AND(O2597&gt;0,O2597&lt;366),+'PL2'!$N$3+1,IF(AND(O2597&gt;365,O2597&lt;731),+'PL2'!$O$3+1,IF(AND(O2597&gt;730,O2597&lt;1096),+'PL2'!$P$3+1,IF(AND(O2597&gt;1095,O2597&lt;1461),+'PL2'!$Q$3+1,IF(AND(O2597&gt;1460,O2597&lt;3000),+'PL2'!$R$3+1,0)))))</f>
        <v>0</v>
      </c>
      <c r="M2597" s="3">
        <f>IF(AND(O2597&gt;0,O2597&lt;366),+'PL2'!$N$2+1,IF(AND(O2597&gt;365,O2597&lt;731),+'PL2'!$O$2+1,IF(AND(O2597&gt;730,O2597&lt;1096),+'PL2'!$P$2+1,IF(AND(O2597&gt;1095,O2597&lt;1461),+'PL2'!$Q$2+1,IF(AND(O2597&gt;1460,O2597&lt;1826),+'PL2'!$R$2+1,IF(AND(O2597&gt;1825,O2597&lt;2190),+'PL2'!$S$2+1,0))))))</f>
        <v>0</v>
      </c>
      <c r="N2597" s="70">
        <f t="shared" si="143"/>
        <v>-1</v>
      </c>
      <c r="O2597" s="19" t="str">
        <f>IF(A2597&gt;'PL2'!$C$2+553,IF(A2597='PL2'!$C$2+554,1,O2596+1), "")</f>
        <v/>
      </c>
    </row>
    <row r="2598" spans="1:15" x14ac:dyDescent="0.55000000000000004">
      <c r="A2598">
        <v>2596</v>
      </c>
      <c r="B2598" s="2">
        <v>42418</v>
      </c>
      <c r="C2598">
        <v>14.010000228881839</v>
      </c>
      <c r="D2598">
        <v>1289530</v>
      </c>
      <c r="E2598">
        <v>4268.33984375</v>
      </c>
      <c r="F2598" s="20">
        <f t="shared" si="144"/>
        <v>4.6373052343011006E-2</v>
      </c>
      <c r="G2598">
        <v>421.63699340820313</v>
      </c>
      <c r="H2598">
        <v>19.5526008605957</v>
      </c>
      <c r="I2598" s="19">
        <f t="shared" si="145"/>
        <v>1799689.9785631895</v>
      </c>
      <c r="K2598" s="70">
        <f t="shared" si="142"/>
        <v>-1</v>
      </c>
      <c r="L2598" s="3">
        <f>IF(AND(O2598&gt;0,O2598&lt;366),+'PL2'!$N$3+1,IF(AND(O2598&gt;365,O2598&lt;731),+'PL2'!$O$3+1,IF(AND(O2598&gt;730,O2598&lt;1096),+'PL2'!$P$3+1,IF(AND(O2598&gt;1095,O2598&lt;1461),+'PL2'!$Q$3+1,IF(AND(O2598&gt;1460,O2598&lt;3000),+'PL2'!$R$3+1,0)))))</f>
        <v>0</v>
      </c>
      <c r="M2598" s="3">
        <f>IF(AND(O2598&gt;0,O2598&lt;366),+'PL2'!$N$2+1,IF(AND(O2598&gt;365,O2598&lt;731),+'PL2'!$O$2+1,IF(AND(O2598&gt;730,O2598&lt;1096),+'PL2'!$P$2+1,IF(AND(O2598&gt;1095,O2598&lt;1461),+'PL2'!$Q$2+1,IF(AND(O2598&gt;1460,O2598&lt;1826),+'PL2'!$R$2+1,IF(AND(O2598&gt;1825,O2598&lt;2190),+'PL2'!$S$2+1,0))))))</f>
        <v>0</v>
      </c>
      <c r="N2598" s="70">
        <f t="shared" si="143"/>
        <v>-1</v>
      </c>
      <c r="O2598" s="19" t="str">
        <f>IF(A2598&gt;'PL2'!$C$2+553,IF(A2598='PL2'!$C$2+554,1,O2597+1), "")</f>
        <v/>
      </c>
    </row>
    <row r="2599" spans="1:15" x14ac:dyDescent="0.55000000000000004">
      <c r="A2599">
        <v>2597</v>
      </c>
      <c r="B2599" s="2">
        <v>42419</v>
      </c>
      <c r="C2599">
        <v>14.02000045776367</v>
      </c>
      <c r="D2599">
        <v>1289530</v>
      </c>
      <c r="E2599">
        <v>3670.929931640625</v>
      </c>
      <c r="F2599" s="20">
        <f t="shared" si="144"/>
        <v>3.9911005809884159E-2</v>
      </c>
      <c r="G2599">
        <v>420.33401489257813</v>
      </c>
      <c r="H2599">
        <v>16.775999069213871</v>
      </c>
      <c r="I2599" s="19">
        <f t="shared" si="145"/>
        <v>1543016.7165558413</v>
      </c>
      <c r="K2599" s="70">
        <f t="shared" si="142"/>
        <v>-1</v>
      </c>
      <c r="L2599" s="3">
        <f>IF(AND(O2599&gt;0,O2599&lt;366),+'PL2'!$N$3+1,IF(AND(O2599&gt;365,O2599&lt;731),+'PL2'!$O$3+1,IF(AND(O2599&gt;730,O2599&lt;1096),+'PL2'!$P$3+1,IF(AND(O2599&gt;1095,O2599&lt;1461),+'PL2'!$Q$3+1,IF(AND(O2599&gt;1460,O2599&lt;3000),+'PL2'!$R$3+1,0)))))</f>
        <v>0</v>
      </c>
      <c r="M2599" s="3">
        <f>IF(AND(O2599&gt;0,O2599&lt;366),+'PL2'!$N$2+1,IF(AND(O2599&gt;365,O2599&lt;731),+'PL2'!$O$2+1,IF(AND(O2599&gt;730,O2599&lt;1096),+'PL2'!$P$2+1,IF(AND(O2599&gt;1095,O2599&lt;1461),+'PL2'!$Q$2+1,IF(AND(O2599&gt;1460,O2599&lt;1826),+'PL2'!$R$2+1,IF(AND(O2599&gt;1825,O2599&lt;2190),+'PL2'!$S$2+1,0))))))</f>
        <v>0</v>
      </c>
      <c r="N2599" s="70">
        <f t="shared" si="143"/>
        <v>-1</v>
      </c>
      <c r="O2599" s="19" t="str">
        <f>IF(A2599&gt;'PL2'!$C$2+553,IF(A2599='PL2'!$C$2+554,1,O2598+1), "")</f>
        <v/>
      </c>
    </row>
    <row r="2600" spans="1:15" x14ac:dyDescent="0.55000000000000004">
      <c r="A2600">
        <v>2598</v>
      </c>
      <c r="B2600" s="2">
        <v>42420</v>
      </c>
      <c r="C2600">
        <v>14.02999973297119</v>
      </c>
      <c r="D2600">
        <v>1284100</v>
      </c>
      <c r="E2600">
        <v>3791.35009765625</v>
      </c>
      <c r="F2600" s="20">
        <f t="shared" si="144"/>
        <v>4.1424064214405018E-2</v>
      </c>
      <c r="G2600">
        <v>436.51699829101563</v>
      </c>
      <c r="H2600">
        <v>18.08230018615723</v>
      </c>
      <c r="I2600" s="19">
        <f t="shared" si="145"/>
        <v>1654988.7640992552</v>
      </c>
      <c r="K2600" s="70">
        <f t="shared" si="142"/>
        <v>-1</v>
      </c>
      <c r="L2600" s="3">
        <f>IF(AND(O2600&gt;0,O2600&lt;366),+'PL2'!$N$3+1,IF(AND(O2600&gt;365,O2600&lt;731),+'PL2'!$O$3+1,IF(AND(O2600&gt;730,O2600&lt;1096),+'PL2'!$P$3+1,IF(AND(O2600&gt;1095,O2600&lt;1461),+'PL2'!$Q$3+1,IF(AND(O2600&gt;1460,O2600&lt;3000),+'PL2'!$R$3+1,0)))))</f>
        <v>0</v>
      </c>
      <c r="M2600" s="3">
        <f>IF(AND(O2600&gt;0,O2600&lt;366),+'PL2'!$N$2+1,IF(AND(O2600&gt;365,O2600&lt;731),+'PL2'!$O$2+1,IF(AND(O2600&gt;730,O2600&lt;1096),+'PL2'!$P$2+1,IF(AND(O2600&gt;1095,O2600&lt;1461),+'PL2'!$Q$2+1,IF(AND(O2600&gt;1460,O2600&lt;1826),+'PL2'!$R$2+1,IF(AND(O2600&gt;1825,O2600&lt;2190),+'PL2'!$S$2+1,0))))))</f>
        <v>0</v>
      </c>
      <c r="N2600" s="70">
        <f t="shared" si="143"/>
        <v>-1</v>
      </c>
      <c r="O2600" s="19" t="str">
        <f>IF(A2600&gt;'PL2'!$C$2+553,IF(A2600='PL2'!$C$2+554,1,O2599+1), "")</f>
        <v/>
      </c>
    </row>
    <row r="2601" spans="1:15" x14ac:dyDescent="0.55000000000000004">
      <c r="A2601">
        <v>2599</v>
      </c>
      <c r="B2601" s="2">
        <v>42421</v>
      </c>
      <c r="C2601">
        <v>14.039999961853029</v>
      </c>
      <c r="D2601">
        <v>1284100</v>
      </c>
      <c r="E2601">
        <v>3240.320068359375</v>
      </c>
      <c r="F2601" s="20">
        <f t="shared" si="144"/>
        <v>3.5428777849199622E-2</v>
      </c>
      <c r="G2601">
        <v>438.9849853515625</v>
      </c>
      <c r="H2601">
        <v>15.552700042724609</v>
      </c>
      <c r="I2601" s="19">
        <f t="shared" si="145"/>
        <v>1422451.8577431142</v>
      </c>
      <c r="K2601" s="70">
        <f t="shared" si="142"/>
        <v>-1</v>
      </c>
      <c r="L2601" s="3">
        <f>IF(AND(O2601&gt;0,O2601&lt;366),+'PL2'!$N$3+1,IF(AND(O2601&gt;365,O2601&lt;731),+'PL2'!$O$3+1,IF(AND(O2601&gt;730,O2601&lt;1096),+'PL2'!$P$3+1,IF(AND(O2601&gt;1095,O2601&lt;1461),+'PL2'!$Q$3+1,IF(AND(O2601&gt;1460,O2601&lt;3000),+'PL2'!$R$3+1,0)))))</f>
        <v>0</v>
      </c>
      <c r="M2601" s="3">
        <f>IF(AND(O2601&gt;0,O2601&lt;366),+'PL2'!$N$2+1,IF(AND(O2601&gt;365,O2601&lt;731),+'PL2'!$O$2+1,IF(AND(O2601&gt;730,O2601&lt;1096),+'PL2'!$P$2+1,IF(AND(O2601&gt;1095,O2601&lt;1461),+'PL2'!$Q$2+1,IF(AND(O2601&gt;1460,O2601&lt;1826),+'PL2'!$R$2+1,IF(AND(O2601&gt;1825,O2601&lt;2190),+'PL2'!$S$2+1,0))))))</f>
        <v>0</v>
      </c>
      <c r="N2601" s="70">
        <f t="shared" si="143"/>
        <v>-1</v>
      </c>
      <c r="O2601" s="19" t="str">
        <f>IF(A2601&gt;'PL2'!$C$2+553,IF(A2601='PL2'!$C$2+554,1,O2600+1), "")</f>
        <v/>
      </c>
    </row>
    <row r="2602" spans="1:15" x14ac:dyDescent="0.55000000000000004">
      <c r="A2602">
        <v>2600</v>
      </c>
      <c r="B2602" s="2">
        <v>42422</v>
      </c>
      <c r="C2602">
        <v>14.05000019073486</v>
      </c>
      <c r="D2602">
        <v>1056540</v>
      </c>
      <c r="E2602">
        <v>3220.81005859375</v>
      </c>
      <c r="F2602" s="20">
        <f t="shared" si="144"/>
        <v>4.2830732331537794E-2</v>
      </c>
      <c r="G2602">
        <v>438.07199096679688</v>
      </c>
      <c r="H2602">
        <v>18.762899398803711</v>
      </c>
      <c r="I2602" s="19">
        <f t="shared" si="145"/>
        <v>1410946.6748940498</v>
      </c>
      <c r="K2602" s="70">
        <f t="shared" si="142"/>
        <v>-1</v>
      </c>
      <c r="L2602" s="3">
        <f>IF(AND(O2602&gt;0,O2602&lt;366),+'PL2'!$N$3+1,IF(AND(O2602&gt;365,O2602&lt;731),+'PL2'!$O$3+1,IF(AND(O2602&gt;730,O2602&lt;1096),+'PL2'!$P$3+1,IF(AND(O2602&gt;1095,O2602&lt;1461),+'PL2'!$Q$3+1,IF(AND(O2602&gt;1460,O2602&lt;3000),+'PL2'!$R$3+1,0)))))</f>
        <v>0</v>
      </c>
      <c r="M2602" s="3">
        <f>IF(AND(O2602&gt;0,O2602&lt;366),+'PL2'!$N$2+1,IF(AND(O2602&gt;365,O2602&lt;731),+'PL2'!$O$2+1,IF(AND(O2602&gt;730,O2602&lt;1096),+'PL2'!$P$2+1,IF(AND(O2602&gt;1095,O2602&lt;1461),+'PL2'!$Q$2+1,IF(AND(O2602&gt;1460,O2602&lt;1826),+'PL2'!$R$2+1,IF(AND(O2602&gt;1825,O2602&lt;2190),+'PL2'!$S$2+1,0))))))</f>
        <v>0</v>
      </c>
      <c r="N2602" s="70">
        <f t="shared" si="143"/>
        <v>-1</v>
      </c>
      <c r="O2602" s="19" t="str">
        <f>IF(A2602&gt;'PL2'!$C$2+553,IF(A2602='PL2'!$C$2+554,1,O2601+1), "")</f>
        <v/>
      </c>
    </row>
    <row r="2603" spans="1:15" x14ac:dyDescent="0.55000000000000004">
      <c r="A2603">
        <v>2601</v>
      </c>
      <c r="B2603" s="2">
        <v>42423</v>
      </c>
      <c r="C2603">
        <v>14.060000419616699</v>
      </c>
      <c r="D2603">
        <v>1056540</v>
      </c>
      <c r="E2603">
        <v>3448.360107421875</v>
      </c>
      <c r="F2603" s="20">
        <f t="shared" si="144"/>
        <v>4.5889360135291657E-2</v>
      </c>
      <c r="G2603">
        <v>419.98098754882813</v>
      </c>
      <c r="H2603">
        <v>19.272699356079102</v>
      </c>
      <c r="I2603" s="19">
        <f t="shared" si="145"/>
        <v>1448245.6833390221</v>
      </c>
      <c r="K2603" s="70">
        <f t="shared" si="142"/>
        <v>-1</v>
      </c>
      <c r="L2603" s="3">
        <f>IF(AND(O2603&gt;0,O2603&lt;366),+'PL2'!$N$3+1,IF(AND(O2603&gt;365,O2603&lt;731),+'PL2'!$O$3+1,IF(AND(O2603&gt;730,O2603&lt;1096),+'PL2'!$P$3+1,IF(AND(O2603&gt;1095,O2603&lt;1461),+'PL2'!$Q$3+1,IF(AND(O2603&gt;1460,O2603&lt;3000),+'PL2'!$R$3+1,0)))))</f>
        <v>0</v>
      </c>
      <c r="M2603" s="3">
        <f>IF(AND(O2603&gt;0,O2603&lt;366),+'PL2'!$N$2+1,IF(AND(O2603&gt;365,O2603&lt;731),+'PL2'!$O$2+1,IF(AND(O2603&gt;730,O2603&lt;1096),+'PL2'!$P$2+1,IF(AND(O2603&gt;1095,O2603&lt;1461),+'PL2'!$Q$2+1,IF(AND(O2603&gt;1460,O2603&lt;1826),+'PL2'!$R$2+1,IF(AND(O2603&gt;1825,O2603&lt;2190),+'PL2'!$S$2+1,0))))))</f>
        <v>0</v>
      </c>
      <c r="N2603" s="70">
        <f t="shared" si="143"/>
        <v>-1</v>
      </c>
      <c r="O2603" s="19" t="str">
        <f>IF(A2603&gt;'PL2'!$C$2+553,IF(A2603='PL2'!$C$2+554,1,O2602+1), "")</f>
        <v/>
      </c>
    </row>
    <row r="2604" spans="1:15" x14ac:dyDescent="0.55000000000000004">
      <c r="A2604">
        <v>2602</v>
      </c>
      <c r="B2604" s="2">
        <v>42424</v>
      </c>
      <c r="C2604">
        <v>14.069999694824221</v>
      </c>
      <c r="D2604">
        <v>999647</v>
      </c>
      <c r="E2604">
        <v>2995.989990234375</v>
      </c>
      <c r="F2604" s="20">
        <f t="shared" si="144"/>
        <v>4.2168463715985822E-2</v>
      </c>
      <c r="G2604">
        <v>424.36199951171881</v>
      </c>
      <c r="H2604">
        <v>17.894699096679691</v>
      </c>
      <c r="I2604" s="19">
        <f t="shared" si="145"/>
        <v>1271384.3027729543</v>
      </c>
      <c r="K2604" s="70">
        <f t="shared" si="142"/>
        <v>-1</v>
      </c>
      <c r="L2604" s="3">
        <f>IF(AND(O2604&gt;0,O2604&lt;366),+'PL2'!$N$3+1,IF(AND(O2604&gt;365,O2604&lt;731),+'PL2'!$O$3+1,IF(AND(O2604&gt;730,O2604&lt;1096),+'PL2'!$P$3+1,IF(AND(O2604&gt;1095,O2604&lt;1461),+'PL2'!$Q$3+1,IF(AND(O2604&gt;1460,O2604&lt;3000),+'PL2'!$R$3+1,0)))))</f>
        <v>0</v>
      </c>
      <c r="M2604" s="3">
        <f>IF(AND(O2604&gt;0,O2604&lt;366),+'PL2'!$N$2+1,IF(AND(O2604&gt;365,O2604&lt;731),+'PL2'!$O$2+1,IF(AND(O2604&gt;730,O2604&lt;1096),+'PL2'!$P$2+1,IF(AND(O2604&gt;1095,O2604&lt;1461),+'PL2'!$Q$2+1,IF(AND(O2604&gt;1460,O2604&lt;1826),+'PL2'!$R$2+1,IF(AND(O2604&gt;1825,O2604&lt;2190),+'PL2'!$S$2+1,0))))))</f>
        <v>0</v>
      </c>
      <c r="N2604" s="70">
        <f t="shared" si="143"/>
        <v>-1</v>
      </c>
      <c r="O2604" s="19" t="str">
        <f>IF(A2604&gt;'PL2'!$C$2+553,IF(A2604='PL2'!$C$2+554,1,O2603+1), "")</f>
        <v/>
      </c>
    </row>
    <row r="2605" spans="1:15" x14ac:dyDescent="0.55000000000000004">
      <c r="A2605">
        <v>2603</v>
      </c>
      <c r="B2605" s="2">
        <v>42425</v>
      </c>
      <c r="C2605">
        <v>14.079999923706049</v>
      </c>
      <c r="D2605">
        <v>999647</v>
      </c>
      <c r="E2605">
        <v>3920.889892578125</v>
      </c>
      <c r="F2605" s="20">
        <f t="shared" si="144"/>
        <v>5.52256240336437E-2</v>
      </c>
      <c r="G2605">
        <v>423.51699829101563</v>
      </c>
      <c r="H2605">
        <v>23.38899993896484</v>
      </c>
      <c r="I2605" s="19">
        <f t="shared" si="145"/>
        <v>1660563.5179342702</v>
      </c>
      <c r="K2605" s="70">
        <f t="shared" ref="K2605:K2668" si="146">+L2605^(0.00273972602739726)-1</f>
        <v>-1</v>
      </c>
      <c r="L2605" s="3">
        <f>IF(AND(O2605&gt;0,O2605&lt;366),+'PL2'!$N$3+1,IF(AND(O2605&gt;365,O2605&lt;731),+'PL2'!$O$3+1,IF(AND(O2605&gt;730,O2605&lt;1096),+'PL2'!$P$3+1,IF(AND(O2605&gt;1095,O2605&lt;1461),+'PL2'!$Q$3+1,IF(AND(O2605&gt;1460,O2605&lt;3000),+'PL2'!$R$3+1,0)))))</f>
        <v>0</v>
      </c>
      <c r="M2605" s="3">
        <f>IF(AND(O2605&gt;0,O2605&lt;366),+'PL2'!$N$2+1,IF(AND(O2605&gt;365,O2605&lt;731),+'PL2'!$O$2+1,IF(AND(O2605&gt;730,O2605&lt;1096),+'PL2'!$P$2+1,IF(AND(O2605&gt;1095,O2605&lt;1461),+'PL2'!$Q$2+1,IF(AND(O2605&gt;1460,O2605&lt;1826),+'PL2'!$R$2+1,IF(AND(O2605&gt;1825,O2605&lt;2190),+'PL2'!$S$2+1,0))))))</f>
        <v>0</v>
      </c>
      <c r="N2605" s="70">
        <f t="shared" ref="N2605:N2668" si="147">+M2605^(0.00273972602739726)-1</f>
        <v>-1</v>
      </c>
      <c r="O2605" s="19" t="str">
        <f>IF(A2605&gt;'PL2'!$C$2+553,IF(A2605='PL2'!$C$2+554,1,O2604+1), "")</f>
        <v/>
      </c>
    </row>
    <row r="2606" spans="1:15" x14ac:dyDescent="0.55000000000000004">
      <c r="A2606">
        <v>2604</v>
      </c>
      <c r="B2606" s="2">
        <v>42426</v>
      </c>
      <c r="C2606">
        <v>14.090000152587891</v>
      </c>
      <c r="D2606">
        <v>1219080</v>
      </c>
      <c r="E2606">
        <v>3542.360107421875</v>
      </c>
      <c r="F2606" s="20">
        <f t="shared" si="144"/>
        <v>4.0942230578875444E-2</v>
      </c>
      <c r="G2606">
        <v>432.06399536132813</v>
      </c>
      <c r="H2606">
        <v>17.689699172973629</v>
      </c>
      <c r="I2606" s="19">
        <f t="shared" si="145"/>
        <v>1530526.2610212788</v>
      </c>
      <c r="K2606" s="70">
        <f t="shared" si="146"/>
        <v>-1</v>
      </c>
      <c r="L2606" s="3">
        <f>IF(AND(O2606&gt;0,O2606&lt;366),+'PL2'!$N$3+1,IF(AND(O2606&gt;365,O2606&lt;731),+'PL2'!$O$3+1,IF(AND(O2606&gt;730,O2606&lt;1096),+'PL2'!$P$3+1,IF(AND(O2606&gt;1095,O2606&lt;1461),+'PL2'!$Q$3+1,IF(AND(O2606&gt;1460,O2606&lt;3000),+'PL2'!$R$3+1,0)))))</f>
        <v>0</v>
      </c>
      <c r="M2606" s="3">
        <f>IF(AND(O2606&gt;0,O2606&lt;366),+'PL2'!$N$2+1,IF(AND(O2606&gt;365,O2606&lt;731),+'PL2'!$O$2+1,IF(AND(O2606&gt;730,O2606&lt;1096),+'PL2'!$P$2+1,IF(AND(O2606&gt;1095,O2606&lt;1461),+'PL2'!$Q$2+1,IF(AND(O2606&gt;1460,O2606&lt;1826),+'PL2'!$R$2+1,IF(AND(O2606&gt;1825,O2606&lt;2190),+'PL2'!$S$2+1,0))))))</f>
        <v>0</v>
      </c>
      <c r="N2606" s="70">
        <f t="shared" si="147"/>
        <v>-1</v>
      </c>
      <c r="O2606" s="19" t="str">
        <f>IF(A2606&gt;'PL2'!$C$2+553,IF(A2606='PL2'!$C$2+554,1,O2605+1), "")</f>
        <v/>
      </c>
    </row>
    <row r="2607" spans="1:15" x14ac:dyDescent="0.55000000000000004">
      <c r="A2607">
        <v>2605</v>
      </c>
      <c r="B2607" s="2">
        <v>42427</v>
      </c>
      <c r="C2607">
        <v>14.10000038146973</v>
      </c>
      <c r="D2607">
        <v>1219080</v>
      </c>
      <c r="E2607">
        <v>3712.340087890625</v>
      </c>
      <c r="F2607" s="20">
        <f t="shared" si="144"/>
        <v>4.2937294234507317E-2</v>
      </c>
      <c r="G2607">
        <v>432.13800048828119</v>
      </c>
      <c r="H2607">
        <v>18.554800033569339</v>
      </c>
      <c r="I2607" s="19">
        <f t="shared" si="145"/>
        <v>1604243.2227135447</v>
      </c>
      <c r="K2607" s="70">
        <f t="shared" si="146"/>
        <v>-1</v>
      </c>
      <c r="L2607" s="3">
        <f>IF(AND(O2607&gt;0,O2607&lt;366),+'PL2'!$N$3+1,IF(AND(O2607&gt;365,O2607&lt;731),+'PL2'!$O$3+1,IF(AND(O2607&gt;730,O2607&lt;1096),+'PL2'!$P$3+1,IF(AND(O2607&gt;1095,O2607&lt;1461),+'PL2'!$Q$3+1,IF(AND(O2607&gt;1460,O2607&lt;3000),+'PL2'!$R$3+1,0)))))</f>
        <v>0</v>
      </c>
      <c r="M2607" s="3">
        <f>IF(AND(O2607&gt;0,O2607&lt;366),+'PL2'!$N$2+1,IF(AND(O2607&gt;365,O2607&lt;731),+'PL2'!$O$2+1,IF(AND(O2607&gt;730,O2607&lt;1096),+'PL2'!$P$2+1,IF(AND(O2607&gt;1095,O2607&lt;1461),+'PL2'!$Q$2+1,IF(AND(O2607&gt;1460,O2607&lt;1826),+'PL2'!$R$2+1,IF(AND(O2607&gt;1825,O2607&lt;2190),+'PL2'!$S$2+1,0))))))</f>
        <v>0</v>
      </c>
      <c r="N2607" s="70">
        <f t="shared" si="147"/>
        <v>-1</v>
      </c>
      <c r="O2607" s="19" t="str">
        <f>IF(A2607&gt;'PL2'!$C$2+553,IF(A2607='PL2'!$C$2+554,1,O2606+1), "")</f>
        <v/>
      </c>
    </row>
    <row r="2608" spans="1:15" x14ac:dyDescent="0.55000000000000004">
      <c r="A2608">
        <v>2606</v>
      </c>
      <c r="B2608" s="2">
        <v>42428</v>
      </c>
      <c r="C2608">
        <v>14.10999965667725</v>
      </c>
      <c r="D2608">
        <v>1210950</v>
      </c>
      <c r="E2608">
        <v>3394.489990234375</v>
      </c>
      <c r="F2608" s="20">
        <f t="shared" si="144"/>
        <v>3.9552626117347035E-2</v>
      </c>
      <c r="G2608">
        <v>432.6400146484375</v>
      </c>
      <c r="H2608">
        <v>17.11199951171875</v>
      </c>
      <c r="I2608" s="19">
        <f t="shared" si="145"/>
        <v>1468592.1990989745</v>
      </c>
      <c r="K2608" s="70">
        <f t="shared" si="146"/>
        <v>-1</v>
      </c>
      <c r="L2608" s="3">
        <f>IF(AND(O2608&gt;0,O2608&lt;366),+'PL2'!$N$3+1,IF(AND(O2608&gt;365,O2608&lt;731),+'PL2'!$O$3+1,IF(AND(O2608&gt;730,O2608&lt;1096),+'PL2'!$P$3+1,IF(AND(O2608&gt;1095,O2608&lt;1461),+'PL2'!$Q$3+1,IF(AND(O2608&gt;1460,O2608&lt;3000),+'PL2'!$R$3+1,0)))))</f>
        <v>0</v>
      </c>
      <c r="M2608" s="3">
        <f>IF(AND(O2608&gt;0,O2608&lt;366),+'PL2'!$N$2+1,IF(AND(O2608&gt;365,O2608&lt;731),+'PL2'!$O$2+1,IF(AND(O2608&gt;730,O2608&lt;1096),+'PL2'!$P$2+1,IF(AND(O2608&gt;1095,O2608&lt;1461),+'PL2'!$Q$2+1,IF(AND(O2608&gt;1460,O2608&lt;1826),+'PL2'!$R$2+1,IF(AND(O2608&gt;1825,O2608&lt;2190),+'PL2'!$S$2+1,0))))))</f>
        <v>0</v>
      </c>
      <c r="N2608" s="70">
        <f t="shared" si="147"/>
        <v>-1</v>
      </c>
      <c r="O2608" s="19" t="str">
        <f>IF(A2608&gt;'PL2'!$C$2+553,IF(A2608='PL2'!$C$2+554,1,O2607+1), "")</f>
        <v/>
      </c>
    </row>
    <row r="2609" spans="1:15" x14ac:dyDescent="0.55000000000000004">
      <c r="A2609">
        <v>2607</v>
      </c>
      <c r="B2609" s="2">
        <v>42429</v>
      </c>
      <c r="C2609">
        <v>14.11999988555908</v>
      </c>
      <c r="D2609">
        <v>1210950</v>
      </c>
      <c r="E2609">
        <v>3380.280029296875</v>
      </c>
      <c r="F2609" s="20">
        <f t="shared" si="144"/>
        <v>3.9414966453470021E-2</v>
      </c>
      <c r="G2609">
        <v>436.60800170898438</v>
      </c>
      <c r="H2609">
        <v>17.20890045166016</v>
      </c>
      <c r="I2609" s="19">
        <f t="shared" si="145"/>
        <v>1475857.3088080958</v>
      </c>
      <c r="K2609" s="70">
        <f t="shared" si="146"/>
        <v>-1</v>
      </c>
      <c r="L2609" s="3">
        <f>IF(AND(O2609&gt;0,O2609&lt;366),+'PL2'!$N$3+1,IF(AND(O2609&gt;365,O2609&lt;731),+'PL2'!$O$3+1,IF(AND(O2609&gt;730,O2609&lt;1096),+'PL2'!$P$3+1,IF(AND(O2609&gt;1095,O2609&lt;1461),+'PL2'!$Q$3+1,IF(AND(O2609&gt;1460,O2609&lt;3000),+'PL2'!$R$3+1,0)))))</f>
        <v>0</v>
      </c>
      <c r="M2609" s="3">
        <f>IF(AND(O2609&gt;0,O2609&lt;366),+'PL2'!$N$2+1,IF(AND(O2609&gt;365,O2609&lt;731),+'PL2'!$O$2+1,IF(AND(O2609&gt;730,O2609&lt;1096),+'PL2'!$P$2+1,IF(AND(O2609&gt;1095,O2609&lt;1461),+'PL2'!$Q$2+1,IF(AND(O2609&gt;1460,O2609&lt;1826),+'PL2'!$R$2+1,IF(AND(O2609&gt;1825,O2609&lt;2190),+'PL2'!$S$2+1,0))))))</f>
        <v>0</v>
      </c>
      <c r="N2609" s="70">
        <f t="shared" si="147"/>
        <v>-1</v>
      </c>
      <c r="O2609" s="19" t="str">
        <f>IF(A2609&gt;'PL2'!$C$2+553,IF(A2609='PL2'!$C$2+554,1,O2608+1), "")</f>
        <v/>
      </c>
    </row>
    <row r="2610" spans="1:15" x14ac:dyDescent="0.55000000000000004">
      <c r="A2610">
        <v>2608</v>
      </c>
      <c r="B2610" s="2">
        <v>42430</v>
      </c>
      <c r="C2610">
        <v>14.13000011444092</v>
      </c>
      <c r="D2610">
        <v>1040280</v>
      </c>
      <c r="E2610">
        <v>3585.070068359375</v>
      </c>
      <c r="F2610" s="20">
        <f t="shared" si="144"/>
        <v>4.8695582416461616E-2</v>
      </c>
      <c r="G2610">
        <v>433.63699340820313</v>
      </c>
      <c r="H2610">
        <v>21.1161994934082</v>
      </c>
      <c r="I2610" s="19">
        <f t="shared" si="145"/>
        <v>1554619.0056011006</v>
      </c>
      <c r="K2610" s="70">
        <f t="shared" si="146"/>
        <v>-1</v>
      </c>
      <c r="L2610" s="3">
        <f>IF(AND(O2610&gt;0,O2610&lt;366),+'PL2'!$N$3+1,IF(AND(O2610&gt;365,O2610&lt;731),+'PL2'!$O$3+1,IF(AND(O2610&gt;730,O2610&lt;1096),+'PL2'!$P$3+1,IF(AND(O2610&gt;1095,O2610&lt;1461),+'PL2'!$Q$3+1,IF(AND(O2610&gt;1460,O2610&lt;3000),+'PL2'!$R$3+1,0)))))</f>
        <v>0</v>
      </c>
      <c r="M2610" s="3">
        <f>IF(AND(O2610&gt;0,O2610&lt;366),+'PL2'!$N$2+1,IF(AND(O2610&gt;365,O2610&lt;731),+'PL2'!$O$2+1,IF(AND(O2610&gt;730,O2610&lt;1096),+'PL2'!$P$2+1,IF(AND(O2610&gt;1095,O2610&lt;1461),+'PL2'!$Q$2+1,IF(AND(O2610&gt;1460,O2610&lt;1826),+'PL2'!$R$2+1,IF(AND(O2610&gt;1825,O2610&lt;2190),+'PL2'!$S$2+1,0))))))</f>
        <v>0</v>
      </c>
      <c r="N2610" s="70">
        <f t="shared" si="147"/>
        <v>-1</v>
      </c>
      <c r="O2610" s="19" t="str">
        <f>IF(A2610&gt;'PL2'!$C$2+553,IF(A2610='PL2'!$C$2+554,1,O2609+1), "")</f>
        <v/>
      </c>
    </row>
    <row r="2611" spans="1:15" x14ac:dyDescent="0.55000000000000004">
      <c r="A2611">
        <v>2609</v>
      </c>
      <c r="B2611" s="2">
        <v>42431</v>
      </c>
      <c r="C2611">
        <v>14.14000034332275</v>
      </c>
      <c r="D2611">
        <v>1040280</v>
      </c>
      <c r="E2611">
        <v>4017.14990234375</v>
      </c>
      <c r="F2611" s="20">
        <f t="shared" si="144"/>
        <v>5.4603088589917692E-2</v>
      </c>
      <c r="G2611">
        <v>421.59799194335938</v>
      </c>
      <c r="H2611">
        <v>23.020599365234379</v>
      </c>
      <c r="I2611" s="19">
        <f t="shared" si="145"/>
        <v>1693622.3321635872</v>
      </c>
      <c r="K2611" s="70">
        <f t="shared" si="146"/>
        <v>-1</v>
      </c>
      <c r="L2611" s="3">
        <f>IF(AND(O2611&gt;0,O2611&lt;366),+'PL2'!$N$3+1,IF(AND(O2611&gt;365,O2611&lt;731),+'PL2'!$O$3+1,IF(AND(O2611&gt;730,O2611&lt;1096),+'PL2'!$P$3+1,IF(AND(O2611&gt;1095,O2611&lt;1461),+'PL2'!$Q$3+1,IF(AND(O2611&gt;1460,O2611&lt;3000),+'PL2'!$R$3+1,0)))))</f>
        <v>0</v>
      </c>
      <c r="M2611" s="3">
        <f>IF(AND(O2611&gt;0,O2611&lt;366),+'PL2'!$N$2+1,IF(AND(O2611&gt;365,O2611&lt;731),+'PL2'!$O$2+1,IF(AND(O2611&gt;730,O2611&lt;1096),+'PL2'!$P$2+1,IF(AND(O2611&gt;1095,O2611&lt;1461),+'PL2'!$Q$2+1,IF(AND(O2611&gt;1460,O2611&lt;1826),+'PL2'!$R$2+1,IF(AND(O2611&gt;1825,O2611&lt;2190),+'PL2'!$S$2+1,0))))))</f>
        <v>0</v>
      </c>
      <c r="N2611" s="70">
        <f t="shared" si="147"/>
        <v>-1</v>
      </c>
      <c r="O2611" s="19" t="str">
        <f>IF(A2611&gt;'PL2'!$C$2+553,IF(A2611='PL2'!$C$2+554,1,O2610+1), "")</f>
        <v/>
      </c>
    </row>
    <row r="2612" spans="1:15" x14ac:dyDescent="0.55000000000000004">
      <c r="A2612">
        <v>2610</v>
      </c>
      <c r="B2612" s="2">
        <v>42432</v>
      </c>
      <c r="C2612">
        <v>14.14999961853027</v>
      </c>
      <c r="D2612">
        <v>1080920</v>
      </c>
      <c r="E2612">
        <v>3431.090087890625</v>
      </c>
      <c r="F2612" s="20">
        <f t="shared" si="144"/>
        <v>4.4915371567549246E-2</v>
      </c>
      <c r="G2612">
        <v>419.46600341796881</v>
      </c>
      <c r="H2612">
        <v>18.840499877929691</v>
      </c>
      <c r="I2612" s="19">
        <f t="shared" si="145"/>
        <v>1439225.6465344878</v>
      </c>
      <c r="K2612" s="70">
        <f t="shared" si="146"/>
        <v>-1</v>
      </c>
      <c r="L2612" s="3">
        <f>IF(AND(O2612&gt;0,O2612&lt;366),+'PL2'!$N$3+1,IF(AND(O2612&gt;365,O2612&lt;731),+'PL2'!$O$3+1,IF(AND(O2612&gt;730,O2612&lt;1096),+'PL2'!$P$3+1,IF(AND(O2612&gt;1095,O2612&lt;1461),+'PL2'!$Q$3+1,IF(AND(O2612&gt;1460,O2612&lt;3000),+'PL2'!$R$3+1,0)))))</f>
        <v>0</v>
      </c>
      <c r="M2612" s="3">
        <f>IF(AND(O2612&gt;0,O2612&lt;366),+'PL2'!$N$2+1,IF(AND(O2612&gt;365,O2612&lt;731),+'PL2'!$O$2+1,IF(AND(O2612&gt;730,O2612&lt;1096),+'PL2'!$P$2+1,IF(AND(O2612&gt;1095,O2612&lt;1461),+'PL2'!$Q$2+1,IF(AND(O2612&gt;1460,O2612&lt;1826),+'PL2'!$R$2+1,IF(AND(O2612&gt;1825,O2612&lt;2190),+'PL2'!$S$2+1,0))))))</f>
        <v>0</v>
      </c>
      <c r="N2612" s="70">
        <f t="shared" si="147"/>
        <v>-1</v>
      </c>
      <c r="O2612" s="19" t="str">
        <f>IF(A2612&gt;'PL2'!$C$2+553,IF(A2612='PL2'!$C$2+554,1,O2611+1), "")</f>
        <v/>
      </c>
    </row>
    <row r="2613" spans="1:15" x14ac:dyDescent="0.55000000000000004">
      <c r="A2613">
        <v>2611</v>
      </c>
      <c r="B2613" s="2">
        <v>42433</v>
      </c>
      <c r="C2613">
        <v>14.159999847412109</v>
      </c>
      <c r="D2613">
        <v>1080920</v>
      </c>
      <c r="E2613">
        <v>3926.56005859375</v>
      </c>
      <c r="F2613" s="20">
        <f t="shared" si="144"/>
        <v>5.1437747317601659E-2</v>
      </c>
      <c r="G2613">
        <v>407.98199462890619</v>
      </c>
      <c r="H2613">
        <v>20.985700607299801</v>
      </c>
      <c r="I2613" s="19">
        <f t="shared" si="145"/>
        <v>1601965.8047352729</v>
      </c>
      <c r="K2613" s="70">
        <f t="shared" si="146"/>
        <v>-1</v>
      </c>
      <c r="L2613" s="3">
        <f>IF(AND(O2613&gt;0,O2613&lt;366),+'PL2'!$N$3+1,IF(AND(O2613&gt;365,O2613&lt;731),+'PL2'!$O$3+1,IF(AND(O2613&gt;730,O2613&lt;1096),+'PL2'!$P$3+1,IF(AND(O2613&gt;1095,O2613&lt;1461),+'PL2'!$Q$3+1,IF(AND(O2613&gt;1460,O2613&lt;3000),+'PL2'!$R$3+1,0)))))</f>
        <v>0</v>
      </c>
      <c r="M2613" s="3">
        <f>IF(AND(O2613&gt;0,O2613&lt;366),+'PL2'!$N$2+1,IF(AND(O2613&gt;365,O2613&lt;731),+'PL2'!$O$2+1,IF(AND(O2613&gt;730,O2613&lt;1096),+'PL2'!$P$2+1,IF(AND(O2613&gt;1095,O2613&lt;1461),+'PL2'!$Q$2+1,IF(AND(O2613&gt;1460,O2613&lt;1826),+'PL2'!$R$2+1,IF(AND(O2613&gt;1825,O2613&lt;2190),+'PL2'!$S$2+1,0))))))</f>
        <v>0</v>
      </c>
      <c r="N2613" s="70">
        <f t="shared" si="147"/>
        <v>-1</v>
      </c>
      <c r="O2613" s="19" t="str">
        <f>IF(A2613&gt;'PL2'!$C$2+553,IF(A2613='PL2'!$C$2+554,1,O2612+1), "")</f>
        <v/>
      </c>
    </row>
    <row r="2614" spans="1:15" x14ac:dyDescent="0.55000000000000004">
      <c r="A2614">
        <v>2612</v>
      </c>
      <c r="B2614" s="2">
        <v>42434</v>
      </c>
      <c r="C2614">
        <v>14.170000076293951</v>
      </c>
      <c r="D2614">
        <v>1292230</v>
      </c>
      <c r="E2614">
        <v>3812.080078125</v>
      </c>
      <c r="F2614" s="20">
        <f t="shared" si="144"/>
        <v>4.180151753006036E-2</v>
      </c>
      <c r="G2614">
        <v>397.8330078125</v>
      </c>
      <c r="H2614">
        <v>16.629999160766602</v>
      </c>
      <c r="I2614" s="19">
        <f t="shared" si="145"/>
        <v>1516571.2835025787</v>
      </c>
      <c r="K2614" s="70">
        <f t="shared" si="146"/>
        <v>-1</v>
      </c>
      <c r="L2614" s="3">
        <f>IF(AND(O2614&gt;0,O2614&lt;366),+'PL2'!$N$3+1,IF(AND(O2614&gt;365,O2614&lt;731),+'PL2'!$O$3+1,IF(AND(O2614&gt;730,O2614&lt;1096),+'PL2'!$P$3+1,IF(AND(O2614&gt;1095,O2614&lt;1461),+'PL2'!$Q$3+1,IF(AND(O2614&gt;1460,O2614&lt;3000),+'PL2'!$R$3+1,0)))))</f>
        <v>0</v>
      </c>
      <c r="M2614" s="3">
        <f>IF(AND(O2614&gt;0,O2614&lt;366),+'PL2'!$N$2+1,IF(AND(O2614&gt;365,O2614&lt;731),+'PL2'!$O$2+1,IF(AND(O2614&gt;730,O2614&lt;1096),+'PL2'!$P$2+1,IF(AND(O2614&gt;1095,O2614&lt;1461),+'PL2'!$Q$2+1,IF(AND(O2614&gt;1460,O2614&lt;1826),+'PL2'!$R$2+1,IF(AND(O2614&gt;1825,O2614&lt;2190),+'PL2'!$S$2+1,0))))))</f>
        <v>0</v>
      </c>
      <c r="N2614" s="70">
        <f t="shared" si="147"/>
        <v>-1</v>
      </c>
      <c r="O2614" s="19" t="str">
        <f>IF(A2614&gt;'PL2'!$C$2+553,IF(A2614='PL2'!$C$2+554,1,O2613+1), "")</f>
        <v/>
      </c>
    </row>
    <row r="2615" spans="1:15" x14ac:dyDescent="0.55000000000000004">
      <c r="A2615">
        <v>2613</v>
      </c>
      <c r="B2615" s="2">
        <v>42435</v>
      </c>
      <c r="C2615">
        <v>14.180000305175779</v>
      </c>
      <c r="D2615">
        <v>1292230</v>
      </c>
      <c r="E2615">
        <v>3739.1201171875</v>
      </c>
      <c r="F2615" s="20">
        <f t="shared" si="144"/>
        <v>4.1030408211237664E-2</v>
      </c>
      <c r="G2615">
        <v>404.54998779296881</v>
      </c>
      <c r="H2615">
        <v>16.59889984130859</v>
      </c>
      <c r="I2615" s="19">
        <f t="shared" si="145"/>
        <v>1512660.9977646472</v>
      </c>
      <c r="K2615" s="70">
        <f t="shared" si="146"/>
        <v>-1</v>
      </c>
      <c r="L2615" s="3">
        <f>IF(AND(O2615&gt;0,O2615&lt;366),+'PL2'!$N$3+1,IF(AND(O2615&gt;365,O2615&lt;731),+'PL2'!$O$3+1,IF(AND(O2615&gt;730,O2615&lt;1096),+'PL2'!$P$3+1,IF(AND(O2615&gt;1095,O2615&lt;1461),+'PL2'!$Q$3+1,IF(AND(O2615&gt;1460,O2615&lt;3000),+'PL2'!$R$3+1,0)))))</f>
        <v>0</v>
      </c>
      <c r="M2615" s="3">
        <f>IF(AND(O2615&gt;0,O2615&lt;366),+'PL2'!$N$2+1,IF(AND(O2615&gt;365,O2615&lt;731),+'PL2'!$O$2+1,IF(AND(O2615&gt;730,O2615&lt;1096),+'PL2'!$P$2+1,IF(AND(O2615&gt;1095,O2615&lt;1461),+'PL2'!$Q$2+1,IF(AND(O2615&gt;1460,O2615&lt;1826),+'PL2'!$R$2+1,IF(AND(O2615&gt;1825,O2615&lt;2190),+'PL2'!$S$2+1,0))))))</f>
        <v>0</v>
      </c>
      <c r="N2615" s="70">
        <f t="shared" si="147"/>
        <v>-1</v>
      </c>
      <c r="O2615" s="19" t="str">
        <f>IF(A2615&gt;'PL2'!$C$2+553,IF(A2615='PL2'!$C$2+554,1,O2614+1), "")</f>
        <v/>
      </c>
    </row>
    <row r="2616" spans="1:15" x14ac:dyDescent="0.55000000000000004">
      <c r="A2616">
        <v>2614</v>
      </c>
      <c r="B2616" s="2">
        <v>42436</v>
      </c>
      <c r="C2616">
        <v>14.189999580383301</v>
      </c>
      <c r="D2616">
        <v>1220700</v>
      </c>
      <c r="E2616">
        <v>3368.739990234375</v>
      </c>
      <c r="F2616" s="20">
        <f t="shared" si="144"/>
        <v>3.9159841933190977E-2</v>
      </c>
      <c r="G2616">
        <v>412.98199462890619</v>
      </c>
      <c r="H2616">
        <v>16.172300338745121</v>
      </c>
      <c r="I2616" s="19">
        <f t="shared" si="145"/>
        <v>1391228.9605531541</v>
      </c>
      <c r="K2616" s="70">
        <f t="shared" si="146"/>
        <v>-1</v>
      </c>
      <c r="L2616" s="3">
        <f>IF(AND(O2616&gt;0,O2616&lt;366),+'PL2'!$N$3+1,IF(AND(O2616&gt;365,O2616&lt;731),+'PL2'!$O$3+1,IF(AND(O2616&gt;730,O2616&lt;1096),+'PL2'!$P$3+1,IF(AND(O2616&gt;1095,O2616&lt;1461),+'PL2'!$Q$3+1,IF(AND(O2616&gt;1460,O2616&lt;3000),+'PL2'!$R$3+1,0)))))</f>
        <v>0</v>
      </c>
      <c r="M2616" s="3">
        <f>IF(AND(O2616&gt;0,O2616&lt;366),+'PL2'!$N$2+1,IF(AND(O2616&gt;365,O2616&lt;731),+'PL2'!$O$2+1,IF(AND(O2616&gt;730,O2616&lt;1096),+'PL2'!$P$2+1,IF(AND(O2616&gt;1095,O2616&lt;1461),+'PL2'!$Q$2+1,IF(AND(O2616&gt;1460,O2616&lt;1826),+'PL2'!$R$2+1,IF(AND(O2616&gt;1825,O2616&lt;2190),+'PL2'!$S$2+1,0))))))</f>
        <v>0</v>
      </c>
      <c r="N2616" s="70">
        <f t="shared" si="147"/>
        <v>-1</v>
      </c>
      <c r="O2616" s="19" t="str">
        <f>IF(A2616&gt;'PL2'!$C$2+553,IF(A2616='PL2'!$C$2+554,1,O2615+1), "")</f>
        <v/>
      </c>
    </row>
    <row r="2617" spans="1:15" x14ac:dyDescent="0.55000000000000004">
      <c r="A2617">
        <v>2615</v>
      </c>
      <c r="B2617" s="2">
        <v>42437</v>
      </c>
      <c r="C2617">
        <v>14.19999980926514</v>
      </c>
      <c r="D2617">
        <v>1220700</v>
      </c>
      <c r="E2617">
        <v>3894.919921875</v>
      </c>
      <c r="F2617" s="20">
        <f t="shared" si="144"/>
        <v>4.5308316660709426E-2</v>
      </c>
      <c r="G2617">
        <v>411.75799560546881</v>
      </c>
      <c r="H2617">
        <v>18.656099319458011</v>
      </c>
      <c r="I2617" s="19">
        <f t="shared" si="145"/>
        <v>1603764.4200750592</v>
      </c>
      <c r="K2617" s="70">
        <f t="shared" si="146"/>
        <v>-1</v>
      </c>
      <c r="L2617" s="3">
        <f>IF(AND(O2617&gt;0,O2617&lt;366),+'PL2'!$N$3+1,IF(AND(O2617&gt;365,O2617&lt;731),+'PL2'!$O$3+1,IF(AND(O2617&gt;730,O2617&lt;1096),+'PL2'!$P$3+1,IF(AND(O2617&gt;1095,O2617&lt;1461),+'PL2'!$Q$3+1,IF(AND(O2617&gt;1460,O2617&lt;3000),+'PL2'!$R$3+1,0)))))</f>
        <v>0</v>
      </c>
      <c r="M2617" s="3">
        <f>IF(AND(O2617&gt;0,O2617&lt;366),+'PL2'!$N$2+1,IF(AND(O2617&gt;365,O2617&lt;731),+'PL2'!$O$2+1,IF(AND(O2617&gt;730,O2617&lt;1096),+'PL2'!$P$2+1,IF(AND(O2617&gt;1095,O2617&lt;1461),+'PL2'!$Q$2+1,IF(AND(O2617&gt;1460,O2617&lt;1826),+'PL2'!$R$2+1,IF(AND(O2617&gt;1825,O2617&lt;2190),+'PL2'!$S$2+1,0))))))</f>
        <v>0</v>
      </c>
      <c r="N2617" s="70">
        <f t="shared" si="147"/>
        <v>-1</v>
      </c>
      <c r="O2617" s="19" t="str">
        <f>IF(A2617&gt;'PL2'!$C$2+553,IF(A2617='PL2'!$C$2+554,1,O2616+1), "")</f>
        <v/>
      </c>
    </row>
    <row r="2618" spans="1:15" x14ac:dyDescent="0.55000000000000004">
      <c r="A2618">
        <v>2616</v>
      </c>
      <c r="B2618" s="2">
        <v>42438</v>
      </c>
      <c r="C2618">
        <v>14.210000038146971</v>
      </c>
      <c r="D2618">
        <v>1299450</v>
      </c>
      <c r="E2618">
        <v>4254.68017578125</v>
      </c>
      <c r="F2618" s="20">
        <f t="shared" si="144"/>
        <v>4.6526611612724401E-2</v>
      </c>
      <c r="G2618">
        <v>412.61801147460938</v>
      </c>
      <c r="H2618">
        <v>19.197700500488281</v>
      </c>
      <c r="I2618" s="19">
        <f t="shared" si="145"/>
        <v>1755557.6735913008</v>
      </c>
      <c r="K2618" s="70">
        <f t="shared" si="146"/>
        <v>-1</v>
      </c>
      <c r="L2618" s="3">
        <f>IF(AND(O2618&gt;0,O2618&lt;366),+'PL2'!$N$3+1,IF(AND(O2618&gt;365,O2618&lt;731),+'PL2'!$O$3+1,IF(AND(O2618&gt;730,O2618&lt;1096),+'PL2'!$P$3+1,IF(AND(O2618&gt;1095,O2618&lt;1461),+'PL2'!$Q$3+1,IF(AND(O2618&gt;1460,O2618&lt;3000),+'PL2'!$R$3+1,0)))))</f>
        <v>0</v>
      </c>
      <c r="M2618" s="3">
        <f>IF(AND(O2618&gt;0,O2618&lt;366),+'PL2'!$N$2+1,IF(AND(O2618&gt;365,O2618&lt;731),+'PL2'!$O$2+1,IF(AND(O2618&gt;730,O2618&lt;1096),+'PL2'!$P$2+1,IF(AND(O2618&gt;1095,O2618&lt;1461),+'PL2'!$Q$2+1,IF(AND(O2618&gt;1460,O2618&lt;1826),+'PL2'!$R$2+1,IF(AND(O2618&gt;1825,O2618&lt;2190),+'PL2'!$S$2+1,0))))))</f>
        <v>0</v>
      </c>
      <c r="N2618" s="70">
        <f t="shared" si="147"/>
        <v>-1</v>
      </c>
      <c r="O2618" s="19" t="str">
        <f>IF(A2618&gt;'PL2'!$C$2+553,IF(A2618='PL2'!$C$2+554,1,O2617+1), "")</f>
        <v/>
      </c>
    </row>
    <row r="2619" spans="1:15" x14ac:dyDescent="0.55000000000000004">
      <c r="A2619">
        <v>2617</v>
      </c>
      <c r="B2619" s="2">
        <v>42439</v>
      </c>
      <c r="C2619">
        <v>14.22000026702881</v>
      </c>
      <c r="D2619">
        <v>1299450</v>
      </c>
      <c r="E2619">
        <v>3916.080078125</v>
      </c>
      <c r="F2619" s="20">
        <f t="shared" si="144"/>
        <v>4.2854022668547237E-2</v>
      </c>
      <c r="G2619">
        <v>416.16000366210938</v>
      </c>
      <c r="H2619">
        <v>17.834100723266602</v>
      </c>
      <c r="I2619" s="19">
        <f t="shared" si="145"/>
        <v>1629715.8996536136</v>
      </c>
      <c r="K2619" s="70">
        <f t="shared" si="146"/>
        <v>-1</v>
      </c>
      <c r="L2619" s="3">
        <f>IF(AND(O2619&gt;0,O2619&lt;366),+'PL2'!$N$3+1,IF(AND(O2619&gt;365,O2619&lt;731),+'PL2'!$O$3+1,IF(AND(O2619&gt;730,O2619&lt;1096),+'PL2'!$P$3+1,IF(AND(O2619&gt;1095,O2619&lt;1461),+'PL2'!$Q$3+1,IF(AND(O2619&gt;1460,O2619&lt;3000),+'PL2'!$R$3+1,0)))))</f>
        <v>0</v>
      </c>
      <c r="M2619" s="3">
        <f>IF(AND(O2619&gt;0,O2619&lt;366),+'PL2'!$N$2+1,IF(AND(O2619&gt;365,O2619&lt;731),+'PL2'!$O$2+1,IF(AND(O2619&gt;730,O2619&lt;1096),+'PL2'!$P$2+1,IF(AND(O2619&gt;1095,O2619&lt;1461),+'PL2'!$Q$2+1,IF(AND(O2619&gt;1460,O2619&lt;1826),+'PL2'!$R$2+1,IF(AND(O2619&gt;1825,O2619&lt;2190),+'PL2'!$S$2+1,0))))))</f>
        <v>0</v>
      </c>
      <c r="N2619" s="70">
        <f t="shared" si="147"/>
        <v>-1</v>
      </c>
      <c r="O2619" s="19" t="str">
        <f>IF(A2619&gt;'PL2'!$C$2+553,IF(A2619='PL2'!$C$2+554,1,O2618+1), "")</f>
        <v/>
      </c>
    </row>
    <row r="2620" spans="1:15" x14ac:dyDescent="0.55000000000000004">
      <c r="A2620">
        <v>2618</v>
      </c>
      <c r="B2620" s="2">
        <v>42440</v>
      </c>
      <c r="C2620">
        <v>14.22999954223633</v>
      </c>
      <c r="D2620">
        <v>1283700</v>
      </c>
      <c r="E2620">
        <v>4039.77001953125</v>
      </c>
      <c r="F2620" s="20">
        <f t="shared" si="144"/>
        <v>4.478143298953785E-2</v>
      </c>
      <c r="G2620">
        <v>419.88699340820313</v>
      </c>
      <c r="H2620">
        <v>18.8031005859375</v>
      </c>
      <c r="I2620" s="19">
        <f t="shared" si="145"/>
        <v>1696246.8875615746</v>
      </c>
      <c r="K2620" s="70">
        <f t="shared" si="146"/>
        <v>-1</v>
      </c>
      <c r="L2620" s="3">
        <f>IF(AND(O2620&gt;0,O2620&lt;366),+'PL2'!$N$3+1,IF(AND(O2620&gt;365,O2620&lt;731),+'PL2'!$O$3+1,IF(AND(O2620&gt;730,O2620&lt;1096),+'PL2'!$P$3+1,IF(AND(O2620&gt;1095,O2620&lt;1461),+'PL2'!$Q$3+1,IF(AND(O2620&gt;1460,O2620&lt;3000),+'PL2'!$R$3+1,0)))))</f>
        <v>0</v>
      </c>
      <c r="M2620" s="3">
        <f>IF(AND(O2620&gt;0,O2620&lt;366),+'PL2'!$N$2+1,IF(AND(O2620&gt;365,O2620&lt;731),+'PL2'!$O$2+1,IF(AND(O2620&gt;730,O2620&lt;1096),+'PL2'!$P$2+1,IF(AND(O2620&gt;1095,O2620&lt;1461),+'PL2'!$Q$2+1,IF(AND(O2620&gt;1460,O2620&lt;1826),+'PL2'!$R$2+1,IF(AND(O2620&gt;1825,O2620&lt;2190),+'PL2'!$S$2+1,0))))))</f>
        <v>0</v>
      </c>
      <c r="N2620" s="70">
        <f t="shared" si="147"/>
        <v>-1</v>
      </c>
      <c r="O2620" s="19" t="str">
        <f>IF(A2620&gt;'PL2'!$C$2+553,IF(A2620='PL2'!$C$2+554,1,O2619+1), "")</f>
        <v/>
      </c>
    </row>
    <row r="2621" spans="1:15" x14ac:dyDescent="0.55000000000000004">
      <c r="A2621">
        <v>2619</v>
      </c>
      <c r="B2621" s="2">
        <v>42441</v>
      </c>
      <c r="C2621">
        <v>14.239999771118161</v>
      </c>
      <c r="D2621">
        <v>1283700</v>
      </c>
      <c r="E2621">
        <v>3634.409912109375</v>
      </c>
      <c r="F2621" s="20">
        <f t="shared" si="144"/>
        <v>4.0316270403199399E-2</v>
      </c>
      <c r="G2621">
        <v>410.13198852539063</v>
      </c>
      <c r="H2621">
        <v>16.534999847412109</v>
      </c>
      <c r="I2621" s="19">
        <f t="shared" si="145"/>
        <v>1490587.7643698081</v>
      </c>
      <c r="K2621" s="70">
        <f t="shared" si="146"/>
        <v>-1</v>
      </c>
      <c r="L2621" s="3">
        <f>IF(AND(O2621&gt;0,O2621&lt;366),+'PL2'!$N$3+1,IF(AND(O2621&gt;365,O2621&lt;731),+'PL2'!$O$3+1,IF(AND(O2621&gt;730,O2621&lt;1096),+'PL2'!$P$3+1,IF(AND(O2621&gt;1095,O2621&lt;1461),+'PL2'!$Q$3+1,IF(AND(O2621&gt;1460,O2621&lt;3000),+'PL2'!$R$3+1,0)))))</f>
        <v>0</v>
      </c>
      <c r="M2621" s="3">
        <f>IF(AND(O2621&gt;0,O2621&lt;366),+'PL2'!$N$2+1,IF(AND(O2621&gt;365,O2621&lt;731),+'PL2'!$O$2+1,IF(AND(O2621&gt;730,O2621&lt;1096),+'PL2'!$P$2+1,IF(AND(O2621&gt;1095,O2621&lt;1461),+'PL2'!$Q$2+1,IF(AND(O2621&gt;1460,O2621&lt;1826),+'PL2'!$R$2+1,IF(AND(O2621&gt;1825,O2621&lt;2190),+'PL2'!$S$2+1,0))))))</f>
        <v>0</v>
      </c>
      <c r="N2621" s="70">
        <f t="shared" si="147"/>
        <v>-1</v>
      </c>
      <c r="O2621" s="19" t="str">
        <f>IF(A2621&gt;'PL2'!$C$2+553,IF(A2621='PL2'!$C$2+554,1,O2620+1), "")</f>
        <v/>
      </c>
    </row>
    <row r="2622" spans="1:15" x14ac:dyDescent="0.55000000000000004">
      <c r="A2622">
        <v>2620</v>
      </c>
      <c r="B2622" s="2">
        <v>42442</v>
      </c>
      <c r="C2622">
        <v>14.25</v>
      </c>
      <c r="D2622">
        <v>1031690</v>
      </c>
      <c r="E2622">
        <v>3360.800048828125</v>
      </c>
      <c r="F2622" s="20">
        <f t="shared" si="144"/>
        <v>4.6420340117477907E-2</v>
      </c>
      <c r="G2622">
        <v>412.29098510742188</v>
      </c>
      <c r="H2622">
        <v>19.138700485229489</v>
      </c>
      <c r="I2622" s="19">
        <f t="shared" si="145"/>
        <v>1385627.5628804192</v>
      </c>
      <c r="K2622" s="70">
        <f t="shared" si="146"/>
        <v>-1</v>
      </c>
      <c r="L2622" s="3">
        <f>IF(AND(O2622&gt;0,O2622&lt;366),+'PL2'!$N$3+1,IF(AND(O2622&gt;365,O2622&lt;731),+'PL2'!$O$3+1,IF(AND(O2622&gt;730,O2622&lt;1096),+'PL2'!$P$3+1,IF(AND(O2622&gt;1095,O2622&lt;1461),+'PL2'!$Q$3+1,IF(AND(O2622&gt;1460,O2622&lt;3000),+'PL2'!$R$3+1,0)))))</f>
        <v>0</v>
      </c>
      <c r="M2622" s="3">
        <f>IF(AND(O2622&gt;0,O2622&lt;366),+'PL2'!$N$2+1,IF(AND(O2622&gt;365,O2622&lt;731),+'PL2'!$O$2+1,IF(AND(O2622&gt;730,O2622&lt;1096),+'PL2'!$P$2+1,IF(AND(O2622&gt;1095,O2622&lt;1461),+'PL2'!$Q$2+1,IF(AND(O2622&gt;1460,O2622&lt;1826),+'PL2'!$R$2+1,IF(AND(O2622&gt;1825,O2622&lt;2190),+'PL2'!$S$2+1,0))))))</f>
        <v>0</v>
      </c>
      <c r="N2622" s="70">
        <f t="shared" si="147"/>
        <v>-1</v>
      </c>
      <c r="O2622" s="19" t="str">
        <f>IF(A2622&gt;'PL2'!$C$2+553,IF(A2622='PL2'!$C$2+554,1,O2621+1), "")</f>
        <v/>
      </c>
    </row>
    <row r="2623" spans="1:15" x14ac:dyDescent="0.55000000000000004">
      <c r="A2623">
        <v>2621</v>
      </c>
      <c r="B2623" s="2">
        <v>42443</v>
      </c>
      <c r="C2623">
        <v>14.260000228881839</v>
      </c>
      <c r="D2623">
        <v>1031690</v>
      </c>
      <c r="E2623">
        <v>3841.06005859375</v>
      </c>
      <c r="F2623" s="20">
        <f t="shared" si="144"/>
        <v>5.309106157343365E-2</v>
      </c>
      <c r="G2623">
        <v>415.09100341796881</v>
      </c>
      <c r="H2623">
        <v>22.037599563598629</v>
      </c>
      <c r="I2623" s="19">
        <f t="shared" si="145"/>
        <v>1594389.4739103618</v>
      </c>
      <c r="K2623" s="70">
        <f t="shared" si="146"/>
        <v>-1</v>
      </c>
      <c r="L2623" s="3">
        <f>IF(AND(O2623&gt;0,O2623&lt;366),+'PL2'!$N$3+1,IF(AND(O2623&gt;365,O2623&lt;731),+'PL2'!$O$3+1,IF(AND(O2623&gt;730,O2623&lt;1096),+'PL2'!$P$3+1,IF(AND(O2623&gt;1095,O2623&lt;1461),+'PL2'!$Q$3+1,IF(AND(O2623&gt;1460,O2623&lt;3000),+'PL2'!$R$3+1,0)))))</f>
        <v>0</v>
      </c>
      <c r="M2623" s="3">
        <f>IF(AND(O2623&gt;0,O2623&lt;366),+'PL2'!$N$2+1,IF(AND(O2623&gt;365,O2623&lt;731),+'PL2'!$O$2+1,IF(AND(O2623&gt;730,O2623&lt;1096),+'PL2'!$P$2+1,IF(AND(O2623&gt;1095,O2623&lt;1461),+'PL2'!$Q$2+1,IF(AND(O2623&gt;1460,O2623&lt;1826),+'PL2'!$R$2+1,IF(AND(O2623&gt;1825,O2623&lt;2190),+'PL2'!$S$2+1,0))))))</f>
        <v>0</v>
      </c>
      <c r="N2623" s="70">
        <f t="shared" si="147"/>
        <v>-1</v>
      </c>
      <c r="O2623" s="19" t="str">
        <f>IF(A2623&gt;'PL2'!$C$2+553,IF(A2623='PL2'!$C$2+554,1,O2622+1), "")</f>
        <v/>
      </c>
    </row>
    <row r="2624" spans="1:15" x14ac:dyDescent="0.55000000000000004">
      <c r="A2624">
        <v>2622</v>
      </c>
      <c r="B2624" s="2">
        <v>42444</v>
      </c>
      <c r="C2624">
        <v>14.27000045776367</v>
      </c>
      <c r="D2624">
        <v>1197070</v>
      </c>
      <c r="E2624">
        <v>4067.889892578125</v>
      </c>
      <c r="F2624" s="20">
        <f t="shared" si="144"/>
        <v>4.8492394454143911E-2</v>
      </c>
      <c r="G2624">
        <v>415.38299560546881</v>
      </c>
      <c r="H2624">
        <v>20.142900466918949</v>
      </c>
      <c r="I2624" s="19">
        <f t="shared" si="145"/>
        <v>1689732.2893723103</v>
      </c>
      <c r="K2624" s="70">
        <f t="shared" si="146"/>
        <v>-1</v>
      </c>
      <c r="L2624" s="3">
        <f>IF(AND(O2624&gt;0,O2624&lt;366),+'PL2'!$N$3+1,IF(AND(O2624&gt;365,O2624&lt;731),+'PL2'!$O$3+1,IF(AND(O2624&gt;730,O2624&lt;1096),+'PL2'!$P$3+1,IF(AND(O2624&gt;1095,O2624&lt;1461),+'PL2'!$Q$3+1,IF(AND(O2624&gt;1460,O2624&lt;3000),+'PL2'!$R$3+1,0)))))</f>
        <v>0</v>
      </c>
      <c r="M2624" s="3">
        <f>IF(AND(O2624&gt;0,O2624&lt;366),+'PL2'!$N$2+1,IF(AND(O2624&gt;365,O2624&lt;731),+'PL2'!$O$2+1,IF(AND(O2624&gt;730,O2624&lt;1096),+'PL2'!$P$2+1,IF(AND(O2624&gt;1095,O2624&lt;1461),+'PL2'!$Q$2+1,IF(AND(O2624&gt;1460,O2624&lt;1826),+'PL2'!$R$2+1,IF(AND(O2624&gt;1825,O2624&lt;2190),+'PL2'!$S$2+1,0))))))</f>
        <v>0</v>
      </c>
      <c r="N2624" s="70">
        <f t="shared" si="147"/>
        <v>-1</v>
      </c>
      <c r="O2624" s="19" t="str">
        <f>IF(A2624&gt;'PL2'!$C$2+553,IF(A2624='PL2'!$C$2+554,1,O2623+1), "")</f>
        <v/>
      </c>
    </row>
    <row r="2625" spans="1:15" x14ac:dyDescent="0.55000000000000004">
      <c r="A2625">
        <v>2623</v>
      </c>
      <c r="B2625" s="2">
        <v>42445</v>
      </c>
      <c r="C2625">
        <v>14.27999973297119</v>
      </c>
      <c r="D2625">
        <v>1197070</v>
      </c>
      <c r="E2625">
        <v>3848</v>
      </c>
      <c r="F2625" s="20">
        <f t="shared" si="144"/>
        <v>4.5903279651543463E-2</v>
      </c>
      <c r="G2625">
        <v>416.25299072265619</v>
      </c>
      <c r="H2625">
        <v>19.107400894165039</v>
      </c>
      <c r="I2625" s="19">
        <f t="shared" si="145"/>
        <v>1601741.508300781</v>
      </c>
      <c r="K2625" s="70">
        <f t="shared" si="146"/>
        <v>-1</v>
      </c>
      <c r="L2625" s="3">
        <f>IF(AND(O2625&gt;0,O2625&lt;366),+'PL2'!$N$3+1,IF(AND(O2625&gt;365,O2625&lt;731),+'PL2'!$O$3+1,IF(AND(O2625&gt;730,O2625&lt;1096),+'PL2'!$P$3+1,IF(AND(O2625&gt;1095,O2625&lt;1461),+'PL2'!$Q$3+1,IF(AND(O2625&gt;1460,O2625&lt;3000),+'PL2'!$R$3+1,0)))))</f>
        <v>0</v>
      </c>
      <c r="M2625" s="3">
        <f>IF(AND(O2625&gt;0,O2625&lt;366),+'PL2'!$N$2+1,IF(AND(O2625&gt;365,O2625&lt;731),+'PL2'!$O$2+1,IF(AND(O2625&gt;730,O2625&lt;1096),+'PL2'!$P$2+1,IF(AND(O2625&gt;1095,O2625&lt;1461),+'PL2'!$Q$2+1,IF(AND(O2625&gt;1460,O2625&lt;1826),+'PL2'!$R$2+1,IF(AND(O2625&gt;1825,O2625&lt;2190),+'PL2'!$S$2+1,0))))))</f>
        <v>0</v>
      </c>
      <c r="N2625" s="70">
        <f t="shared" si="147"/>
        <v>-1</v>
      </c>
      <c r="O2625" s="19" t="str">
        <f>IF(A2625&gt;'PL2'!$C$2+553,IF(A2625='PL2'!$C$2+554,1,O2624+1), "")</f>
        <v/>
      </c>
    </row>
    <row r="2626" spans="1:15" x14ac:dyDescent="0.55000000000000004">
      <c r="A2626">
        <v>2624</v>
      </c>
      <c r="B2626" s="2">
        <v>42446</v>
      </c>
      <c r="C2626">
        <v>14.289999961853029</v>
      </c>
      <c r="D2626">
        <v>1063190</v>
      </c>
      <c r="E2626">
        <v>3571.330078125</v>
      </c>
      <c r="F2626" s="20">
        <f t="shared" ref="F2626:F2689" si="148">+(C2626/D2626)*E2626</f>
        <v>4.8001116150613553E-2</v>
      </c>
      <c r="G2626">
        <v>418.45199584960938</v>
      </c>
      <c r="H2626">
        <v>20.086200714111332</v>
      </c>
      <c r="I2626" s="19">
        <f t="shared" ref="I2626:I2689" si="149">+E2626*G2626</f>
        <v>1494430.1990291476</v>
      </c>
      <c r="K2626" s="70">
        <f t="shared" si="146"/>
        <v>-1</v>
      </c>
      <c r="L2626" s="3">
        <f>IF(AND(O2626&gt;0,O2626&lt;366),+'PL2'!$N$3+1,IF(AND(O2626&gt;365,O2626&lt;731),+'PL2'!$O$3+1,IF(AND(O2626&gt;730,O2626&lt;1096),+'PL2'!$P$3+1,IF(AND(O2626&gt;1095,O2626&lt;1461),+'PL2'!$Q$3+1,IF(AND(O2626&gt;1460,O2626&lt;3000),+'PL2'!$R$3+1,0)))))</f>
        <v>0</v>
      </c>
      <c r="M2626" s="3">
        <f>IF(AND(O2626&gt;0,O2626&lt;366),+'PL2'!$N$2+1,IF(AND(O2626&gt;365,O2626&lt;731),+'PL2'!$O$2+1,IF(AND(O2626&gt;730,O2626&lt;1096),+'PL2'!$P$2+1,IF(AND(O2626&gt;1095,O2626&lt;1461),+'PL2'!$Q$2+1,IF(AND(O2626&gt;1460,O2626&lt;1826),+'PL2'!$R$2+1,IF(AND(O2626&gt;1825,O2626&lt;2190),+'PL2'!$S$2+1,0))))))</f>
        <v>0</v>
      </c>
      <c r="N2626" s="70">
        <f t="shared" si="147"/>
        <v>-1</v>
      </c>
      <c r="O2626" s="19" t="str">
        <f>IF(A2626&gt;'PL2'!$C$2+553,IF(A2626='PL2'!$C$2+554,1,O2625+1), "")</f>
        <v/>
      </c>
    </row>
    <row r="2627" spans="1:15" x14ac:dyDescent="0.55000000000000004">
      <c r="A2627">
        <v>2625</v>
      </c>
      <c r="B2627" s="2">
        <v>42447</v>
      </c>
      <c r="C2627">
        <v>14.30000019073486</v>
      </c>
      <c r="D2627">
        <v>1063190</v>
      </c>
      <c r="E2627">
        <v>3442.89990234375</v>
      </c>
      <c r="F2627" s="20">
        <f t="shared" si="148"/>
        <v>4.6307310321011916E-2</v>
      </c>
      <c r="G2627">
        <v>408.0360107421875</v>
      </c>
      <c r="H2627">
        <v>18.895099639892582</v>
      </c>
      <c r="I2627" s="19">
        <f t="shared" si="149"/>
        <v>1404827.1415370107</v>
      </c>
      <c r="K2627" s="70">
        <f t="shared" si="146"/>
        <v>-1</v>
      </c>
      <c r="L2627" s="3">
        <f>IF(AND(O2627&gt;0,O2627&lt;366),+'PL2'!$N$3+1,IF(AND(O2627&gt;365,O2627&lt;731),+'PL2'!$O$3+1,IF(AND(O2627&gt;730,O2627&lt;1096),+'PL2'!$P$3+1,IF(AND(O2627&gt;1095,O2627&lt;1461),+'PL2'!$Q$3+1,IF(AND(O2627&gt;1460,O2627&lt;3000),+'PL2'!$R$3+1,0)))))</f>
        <v>0</v>
      </c>
      <c r="M2627" s="3">
        <f>IF(AND(O2627&gt;0,O2627&lt;366),+'PL2'!$N$2+1,IF(AND(O2627&gt;365,O2627&lt;731),+'PL2'!$O$2+1,IF(AND(O2627&gt;730,O2627&lt;1096),+'PL2'!$P$2+1,IF(AND(O2627&gt;1095,O2627&lt;1461),+'PL2'!$Q$2+1,IF(AND(O2627&gt;1460,O2627&lt;1826),+'PL2'!$R$2+1,IF(AND(O2627&gt;1825,O2627&lt;2190),+'PL2'!$S$2+1,0))))))</f>
        <v>0</v>
      </c>
      <c r="N2627" s="70">
        <f t="shared" si="147"/>
        <v>-1</v>
      </c>
      <c r="O2627" s="19" t="str">
        <f>IF(A2627&gt;'PL2'!$C$2+553,IF(A2627='PL2'!$C$2+554,1,O2626+1), "")</f>
        <v/>
      </c>
    </row>
    <row r="2628" spans="1:15" x14ac:dyDescent="0.55000000000000004">
      <c r="A2628">
        <v>2626</v>
      </c>
      <c r="B2628" s="2">
        <v>42448</v>
      </c>
      <c r="C2628">
        <v>14.310000419616699</v>
      </c>
      <c r="D2628">
        <v>1110630</v>
      </c>
      <c r="E2628">
        <v>3434.35009765625</v>
      </c>
      <c r="F2628" s="20">
        <f t="shared" si="148"/>
        <v>4.4250156522488669E-2</v>
      </c>
      <c r="G2628">
        <v>408.51998901367188</v>
      </c>
      <c r="H2628">
        <v>18.07710075378418</v>
      </c>
      <c r="I2628" s="19">
        <f t="shared" si="149"/>
        <v>1403000.6641636342</v>
      </c>
      <c r="K2628" s="70">
        <f t="shared" si="146"/>
        <v>-1</v>
      </c>
      <c r="L2628" s="3">
        <f>IF(AND(O2628&gt;0,O2628&lt;366),+'PL2'!$N$3+1,IF(AND(O2628&gt;365,O2628&lt;731),+'PL2'!$O$3+1,IF(AND(O2628&gt;730,O2628&lt;1096),+'PL2'!$P$3+1,IF(AND(O2628&gt;1095,O2628&lt;1461),+'PL2'!$Q$3+1,IF(AND(O2628&gt;1460,O2628&lt;3000),+'PL2'!$R$3+1,0)))))</f>
        <v>0</v>
      </c>
      <c r="M2628" s="3">
        <f>IF(AND(O2628&gt;0,O2628&lt;366),+'PL2'!$N$2+1,IF(AND(O2628&gt;365,O2628&lt;731),+'PL2'!$O$2+1,IF(AND(O2628&gt;730,O2628&lt;1096),+'PL2'!$P$2+1,IF(AND(O2628&gt;1095,O2628&lt;1461),+'PL2'!$Q$2+1,IF(AND(O2628&gt;1460,O2628&lt;1826),+'PL2'!$R$2+1,IF(AND(O2628&gt;1825,O2628&lt;2190),+'PL2'!$S$2+1,0))))))</f>
        <v>0</v>
      </c>
      <c r="N2628" s="70">
        <f t="shared" si="147"/>
        <v>-1</v>
      </c>
      <c r="O2628" s="19" t="str">
        <f>IF(A2628&gt;'PL2'!$C$2+553,IF(A2628='PL2'!$C$2+554,1,O2627+1), "")</f>
        <v/>
      </c>
    </row>
    <row r="2629" spans="1:15" x14ac:dyDescent="0.55000000000000004">
      <c r="A2629">
        <v>2627</v>
      </c>
      <c r="B2629" s="2">
        <v>42449</v>
      </c>
      <c r="C2629">
        <v>14.319999694824221</v>
      </c>
      <c r="D2629">
        <v>1110630</v>
      </c>
      <c r="E2629">
        <v>3683.75</v>
      </c>
      <c r="F2629" s="20">
        <f t="shared" si="148"/>
        <v>4.7496735074515115E-2</v>
      </c>
      <c r="G2629">
        <v>410.75100708007813</v>
      </c>
      <c r="H2629">
        <v>19.50930023193359</v>
      </c>
      <c r="I2629" s="19">
        <f t="shared" si="149"/>
        <v>1513104.0223312378</v>
      </c>
      <c r="K2629" s="70">
        <f t="shared" si="146"/>
        <v>-1</v>
      </c>
      <c r="L2629" s="3">
        <f>IF(AND(O2629&gt;0,O2629&lt;366),+'PL2'!$N$3+1,IF(AND(O2629&gt;365,O2629&lt;731),+'PL2'!$O$3+1,IF(AND(O2629&gt;730,O2629&lt;1096),+'PL2'!$P$3+1,IF(AND(O2629&gt;1095,O2629&lt;1461),+'PL2'!$Q$3+1,IF(AND(O2629&gt;1460,O2629&lt;3000),+'PL2'!$R$3+1,0)))))</f>
        <v>0</v>
      </c>
      <c r="M2629" s="3">
        <f>IF(AND(O2629&gt;0,O2629&lt;366),+'PL2'!$N$2+1,IF(AND(O2629&gt;365,O2629&lt;731),+'PL2'!$O$2+1,IF(AND(O2629&gt;730,O2629&lt;1096),+'PL2'!$P$2+1,IF(AND(O2629&gt;1095,O2629&lt;1461),+'PL2'!$Q$2+1,IF(AND(O2629&gt;1460,O2629&lt;1826),+'PL2'!$R$2+1,IF(AND(O2629&gt;1825,O2629&lt;2190),+'PL2'!$S$2+1,0))))))</f>
        <v>0</v>
      </c>
      <c r="N2629" s="70">
        <f t="shared" si="147"/>
        <v>-1</v>
      </c>
      <c r="O2629" s="19" t="str">
        <f>IF(A2629&gt;'PL2'!$C$2+553,IF(A2629='PL2'!$C$2+554,1,O2628+1), "")</f>
        <v/>
      </c>
    </row>
    <row r="2630" spans="1:15" x14ac:dyDescent="0.55000000000000004">
      <c r="A2630">
        <v>2628</v>
      </c>
      <c r="B2630" s="2">
        <v>42450</v>
      </c>
      <c r="C2630">
        <v>14.329999923706049</v>
      </c>
      <c r="D2630">
        <v>1036590</v>
      </c>
      <c r="E2630">
        <v>3516.1298828125</v>
      </c>
      <c r="F2630" s="20">
        <f t="shared" si="148"/>
        <v>4.8607589261370154E-2</v>
      </c>
      <c r="G2630">
        <v>411.42300415039063</v>
      </c>
      <c r="H2630">
        <v>19.998300552368161</v>
      </c>
      <c r="I2630" s="19">
        <f t="shared" si="149"/>
        <v>1446616.7193696797</v>
      </c>
      <c r="K2630" s="70">
        <f t="shared" si="146"/>
        <v>-1</v>
      </c>
      <c r="L2630" s="3">
        <f>IF(AND(O2630&gt;0,O2630&lt;366),+'PL2'!$N$3+1,IF(AND(O2630&gt;365,O2630&lt;731),+'PL2'!$O$3+1,IF(AND(O2630&gt;730,O2630&lt;1096),+'PL2'!$P$3+1,IF(AND(O2630&gt;1095,O2630&lt;1461),+'PL2'!$Q$3+1,IF(AND(O2630&gt;1460,O2630&lt;3000),+'PL2'!$R$3+1,0)))))</f>
        <v>0</v>
      </c>
      <c r="M2630" s="3">
        <f>IF(AND(O2630&gt;0,O2630&lt;366),+'PL2'!$N$2+1,IF(AND(O2630&gt;365,O2630&lt;731),+'PL2'!$O$2+1,IF(AND(O2630&gt;730,O2630&lt;1096),+'PL2'!$P$2+1,IF(AND(O2630&gt;1095,O2630&lt;1461),+'PL2'!$Q$2+1,IF(AND(O2630&gt;1460,O2630&lt;1826),+'PL2'!$R$2+1,IF(AND(O2630&gt;1825,O2630&lt;2190),+'PL2'!$S$2+1,0))))))</f>
        <v>0</v>
      </c>
      <c r="N2630" s="70">
        <f t="shared" si="147"/>
        <v>-1</v>
      </c>
      <c r="O2630" s="19" t="str">
        <f>IF(A2630&gt;'PL2'!$C$2+553,IF(A2630='PL2'!$C$2+554,1,O2629+1), "")</f>
        <v/>
      </c>
    </row>
    <row r="2631" spans="1:15" x14ac:dyDescent="0.55000000000000004">
      <c r="A2631">
        <v>2629</v>
      </c>
      <c r="B2631" s="2">
        <v>42451</v>
      </c>
      <c r="C2631">
        <v>14.340000152587891</v>
      </c>
      <c r="D2631">
        <v>1036590</v>
      </c>
      <c r="E2631">
        <v>3742.639892578125</v>
      </c>
      <c r="F2631" s="20">
        <f t="shared" si="148"/>
        <v>5.1775009049529551E-2</v>
      </c>
      <c r="G2631">
        <v>416.92599487304688</v>
      </c>
      <c r="H2631">
        <v>21.586299896240231</v>
      </c>
      <c r="I2631" s="19">
        <f t="shared" si="149"/>
        <v>1560403.8606646881</v>
      </c>
      <c r="K2631" s="70">
        <f t="shared" si="146"/>
        <v>-1</v>
      </c>
      <c r="L2631" s="3">
        <f>IF(AND(O2631&gt;0,O2631&lt;366),+'PL2'!$N$3+1,IF(AND(O2631&gt;365,O2631&lt;731),+'PL2'!$O$3+1,IF(AND(O2631&gt;730,O2631&lt;1096),+'PL2'!$P$3+1,IF(AND(O2631&gt;1095,O2631&lt;1461),+'PL2'!$Q$3+1,IF(AND(O2631&gt;1460,O2631&lt;3000),+'PL2'!$R$3+1,0)))))</f>
        <v>0</v>
      </c>
      <c r="M2631" s="3">
        <f>IF(AND(O2631&gt;0,O2631&lt;366),+'PL2'!$N$2+1,IF(AND(O2631&gt;365,O2631&lt;731),+'PL2'!$O$2+1,IF(AND(O2631&gt;730,O2631&lt;1096),+'PL2'!$P$2+1,IF(AND(O2631&gt;1095,O2631&lt;1461),+'PL2'!$Q$2+1,IF(AND(O2631&gt;1460,O2631&lt;1826),+'PL2'!$R$2+1,IF(AND(O2631&gt;1825,O2631&lt;2190),+'PL2'!$S$2+1,0))))))</f>
        <v>0</v>
      </c>
      <c r="N2631" s="70">
        <f t="shared" si="147"/>
        <v>-1</v>
      </c>
      <c r="O2631" s="19" t="str">
        <f>IF(A2631&gt;'PL2'!$C$2+553,IF(A2631='PL2'!$C$2+554,1,O2630+1), "")</f>
        <v/>
      </c>
    </row>
    <row r="2632" spans="1:15" x14ac:dyDescent="0.55000000000000004">
      <c r="A2632">
        <v>2630</v>
      </c>
      <c r="B2632" s="2">
        <v>42452</v>
      </c>
      <c r="C2632">
        <v>14.35000038146973</v>
      </c>
      <c r="D2632">
        <v>1242260</v>
      </c>
      <c r="E2632">
        <v>3763.35009765625</v>
      </c>
      <c r="F2632" s="20">
        <f t="shared" si="148"/>
        <v>4.34724416281385E-2</v>
      </c>
      <c r="G2632">
        <v>417.385986328125</v>
      </c>
      <c r="H2632">
        <v>18.14480018615723</v>
      </c>
      <c r="I2632" s="19">
        <f t="shared" si="149"/>
        <v>1570769.5924082994</v>
      </c>
      <c r="K2632" s="70">
        <f t="shared" si="146"/>
        <v>-1</v>
      </c>
      <c r="L2632" s="3">
        <f>IF(AND(O2632&gt;0,O2632&lt;366),+'PL2'!$N$3+1,IF(AND(O2632&gt;365,O2632&lt;731),+'PL2'!$O$3+1,IF(AND(O2632&gt;730,O2632&lt;1096),+'PL2'!$P$3+1,IF(AND(O2632&gt;1095,O2632&lt;1461),+'PL2'!$Q$3+1,IF(AND(O2632&gt;1460,O2632&lt;3000),+'PL2'!$R$3+1,0)))))</f>
        <v>0</v>
      </c>
      <c r="M2632" s="3">
        <f>IF(AND(O2632&gt;0,O2632&lt;366),+'PL2'!$N$2+1,IF(AND(O2632&gt;365,O2632&lt;731),+'PL2'!$O$2+1,IF(AND(O2632&gt;730,O2632&lt;1096),+'PL2'!$P$2+1,IF(AND(O2632&gt;1095,O2632&lt;1461),+'PL2'!$Q$2+1,IF(AND(O2632&gt;1460,O2632&lt;1826),+'PL2'!$R$2+1,IF(AND(O2632&gt;1825,O2632&lt;2190),+'PL2'!$S$2+1,0))))))</f>
        <v>0</v>
      </c>
      <c r="N2632" s="70">
        <f t="shared" si="147"/>
        <v>-1</v>
      </c>
      <c r="O2632" s="19" t="str">
        <f>IF(A2632&gt;'PL2'!$C$2+553,IF(A2632='PL2'!$C$2+554,1,O2631+1), "")</f>
        <v/>
      </c>
    </row>
    <row r="2633" spans="1:15" x14ac:dyDescent="0.55000000000000004">
      <c r="A2633">
        <v>2631</v>
      </c>
      <c r="B2633" s="2">
        <v>42453</v>
      </c>
      <c r="C2633">
        <v>14.35999965667725</v>
      </c>
      <c r="D2633">
        <v>1242260</v>
      </c>
      <c r="E2633">
        <v>3713.5</v>
      </c>
      <c r="F2633" s="20">
        <f t="shared" si="148"/>
        <v>4.292648779246773E-2</v>
      </c>
      <c r="G2633">
        <v>414.34100341796881</v>
      </c>
      <c r="H2633">
        <v>17.786199569702148</v>
      </c>
      <c r="I2633" s="19">
        <f t="shared" si="149"/>
        <v>1538655.3161926272</v>
      </c>
      <c r="K2633" s="70">
        <f t="shared" si="146"/>
        <v>-1</v>
      </c>
      <c r="L2633" s="3">
        <f>IF(AND(O2633&gt;0,O2633&lt;366),+'PL2'!$N$3+1,IF(AND(O2633&gt;365,O2633&lt;731),+'PL2'!$O$3+1,IF(AND(O2633&gt;730,O2633&lt;1096),+'PL2'!$P$3+1,IF(AND(O2633&gt;1095,O2633&lt;1461),+'PL2'!$Q$3+1,IF(AND(O2633&gt;1460,O2633&lt;3000),+'PL2'!$R$3+1,0)))))</f>
        <v>0</v>
      </c>
      <c r="M2633" s="3">
        <f>IF(AND(O2633&gt;0,O2633&lt;366),+'PL2'!$N$2+1,IF(AND(O2633&gt;365,O2633&lt;731),+'PL2'!$O$2+1,IF(AND(O2633&gt;730,O2633&lt;1096),+'PL2'!$P$2+1,IF(AND(O2633&gt;1095,O2633&lt;1461),+'PL2'!$Q$2+1,IF(AND(O2633&gt;1460,O2633&lt;1826),+'PL2'!$R$2+1,IF(AND(O2633&gt;1825,O2633&lt;2190),+'PL2'!$S$2+1,0))))))</f>
        <v>0</v>
      </c>
      <c r="N2633" s="70">
        <f t="shared" si="147"/>
        <v>-1</v>
      </c>
      <c r="O2633" s="19" t="str">
        <f>IF(A2633&gt;'PL2'!$C$2+553,IF(A2633='PL2'!$C$2+554,1,O2632+1), "")</f>
        <v/>
      </c>
    </row>
    <row r="2634" spans="1:15" x14ac:dyDescent="0.55000000000000004">
      <c r="A2634">
        <v>2632</v>
      </c>
      <c r="B2634" s="2">
        <v>42454</v>
      </c>
      <c r="C2634">
        <v>14.36999988555908</v>
      </c>
      <c r="D2634">
        <v>1192900</v>
      </c>
      <c r="E2634">
        <v>3682.699951171875</v>
      </c>
      <c r="F2634" s="20">
        <f t="shared" si="148"/>
        <v>4.4362811532306375E-2</v>
      </c>
      <c r="G2634">
        <v>415.68701171875</v>
      </c>
      <c r="H2634">
        <v>18.440999984741211</v>
      </c>
      <c r="I2634" s="19">
        <f t="shared" si="149"/>
        <v>1530850.5377594233</v>
      </c>
      <c r="K2634" s="70">
        <f t="shared" si="146"/>
        <v>-1</v>
      </c>
      <c r="L2634" s="3">
        <f>IF(AND(O2634&gt;0,O2634&lt;366),+'PL2'!$N$3+1,IF(AND(O2634&gt;365,O2634&lt;731),+'PL2'!$O$3+1,IF(AND(O2634&gt;730,O2634&lt;1096),+'PL2'!$P$3+1,IF(AND(O2634&gt;1095,O2634&lt;1461),+'PL2'!$Q$3+1,IF(AND(O2634&gt;1460,O2634&lt;3000),+'PL2'!$R$3+1,0)))))</f>
        <v>0</v>
      </c>
      <c r="M2634" s="3">
        <f>IF(AND(O2634&gt;0,O2634&lt;366),+'PL2'!$N$2+1,IF(AND(O2634&gt;365,O2634&lt;731),+'PL2'!$O$2+1,IF(AND(O2634&gt;730,O2634&lt;1096),+'PL2'!$P$2+1,IF(AND(O2634&gt;1095,O2634&lt;1461),+'PL2'!$Q$2+1,IF(AND(O2634&gt;1460,O2634&lt;1826),+'PL2'!$R$2+1,IF(AND(O2634&gt;1825,O2634&lt;2190),+'PL2'!$S$2+1,0))))))</f>
        <v>0</v>
      </c>
      <c r="N2634" s="70">
        <f t="shared" si="147"/>
        <v>-1</v>
      </c>
      <c r="O2634" s="19" t="str">
        <f>IF(A2634&gt;'PL2'!$C$2+553,IF(A2634='PL2'!$C$2+554,1,O2633+1), "")</f>
        <v/>
      </c>
    </row>
    <row r="2635" spans="1:15" x14ac:dyDescent="0.55000000000000004">
      <c r="A2635">
        <v>2633</v>
      </c>
      <c r="B2635" s="2">
        <v>42455</v>
      </c>
      <c r="C2635">
        <v>14.38000011444092</v>
      </c>
      <c r="D2635">
        <v>1192900</v>
      </c>
      <c r="E2635">
        <v>3860.830078125</v>
      </c>
      <c r="F2635" s="20">
        <f t="shared" si="148"/>
        <v>4.6540981612267954E-2</v>
      </c>
      <c r="G2635">
        <v>416.73001098632813</v>
      </c>
      <c r="H2635">
        <v>19.395000457763668</v>
      </c>
      <c r="I2635" s="19">
        <f t="shared" si="149"/>
        <v>1608923.7608733773</v>
      </c>
      <c r="K2635" s="70">
        <f t="shared" si="146"/>
        <v>-1</v>
      </c>
      <c r="L2635" s="3">
        <f>IF(AND(O2635&gt;0,O2635&lt;366),+'PL2'!$N$3+1,IF(AND(O2635&gt;365,O2635&lt;731),+'PL2'!$O$3+1,IF(AND(O2635&gt;730,O2635&lt;1096),+'PL2'!$P$3+1,IF(AND(O2635&gt;1095,O2635&lt;1461),+'PL2'!$Q$3+1,IF(AND(O2635&gt;1460,O2635&lt;3000),+'PL2'!$R$3+1,0)))))</f>
        <v>0</v>
      </c>
      <c r="M2635" s="3">
        <f>IF(AND(O2635&gt;0,O2635&lt;366),+'PL2'!$N$2+1,IF(AND(O2635&gt;365,O2635&lt;731),+'PL2'!$O$2+1,IF(AND(O2635&gt;730,O2635&lt;1096),+'PL2'!$P$2+1,IF(AND(O2635&gt;1095,O2635&lt;1461),+'PL2'!$Q$2+1,IF(AND(O2635&gt;1460,O2635&lt;1826),+'PL2'!$R$2+1,IF(AND(O2635&gt;1825,O2635&lt;2190),+'PL2'!$S$2+1,0))))))</f>
        <v>0</v>
      </c>
      <c r="N2635" s="70">
        <f t="shared" si="147"/>
        <v>-1</v>
      </c>
      <c r="O2635" s="19" t="str">
        <f>IF(A2635&gt;'PL2'!$C$2+553,IF(A2635='PL2'!$C$2+554,1,O2634+1), "")</f>
        <v/>
      </c>
    </row>
    <row r="2636" spans="1:15" x14ac:dyDescent="0.55000000000000004">
      <c r="A2636">
        <v>2634</v>
      </c>
      <c r="B2636" s="2">
        <v>42456</v>
      </c>
      <c r="C2636">
        <v>14.39000034332275</v>
      </c>
      <c r="D2636">
        <v>1258710</v>
      </c>
      <c r="E2636">
        <v>3556.75</v>
      </c>
      <c r="F2636" s="20">
        <f t="shared" si="148"/>
        <v>4.0661974339691584E-2</v>
      </c>
      <c r="G2636">
        <v>425.37799072265619</v>
      </c>
      <c r="H2636">
        <v>17.296699523925781</v>
      </c>
      <c r="I2636" s="19">
        <f t="shared" si="149"/>
        <v>1512963.1685028074</v>
      </c>
      <c r="K2636" s="70">
        <f t="shared" si="146"/>
        <v>-1</v>
      </c>
      <c r="L2636" s="3">
        <f>IF(AND(O2636&gt;0,O2636&lt;366),+'PL2'!$N$3+1,IF(AND(O2636&gt;365,O2636&lt;731),+'PL2'!$O$3+1,IF(AND(O2636&gt;730,O2636&lt;1096),+'PL2'!$P$3+1,IF(AND(O2636&gt;1095,O2636&lt;1461),+'PL2'!$Q$3+1,IF(AND(O2636&gt;1460,O2636&lt;3000),+'PL2'!$R$3+1,0)))))</f>
        <v>0</v>
      </c>
      <c r="M2636" s="3">
        <f>IF(AND(O2636&gt;0,O2636&lt;366),+'PL2'!$N$2+1,IF(AND(O2636&gt;365,O2636&lt;731),+'PL2'!$O$2+1,IF(AND(O2636&gt;730,O2636&lt;1096),+'PL2'!$P$2+1,IF(AND(O2636&gt;1095,O2636&lt;1461),+'PL2'!$Q$2+1,IF(AND(O2636&gt;1460,O2636&lt;1826),+'PL2'!$R$2+1,IF(AND(O2636&gt;1825,O2636&lt;2190),+'PL2'!$S$2+1,0))))))</f>
        <v>0</v>
      </c>
      <c r="N2636" s="70">
        <f t="shared" si="147"/>
        <v>-1</v>
      </c>
      <c r="O2636" s="19" t="str">
        <f>IF(A2636&gt;'PL2'!$C$2+553,IF(A2636='PL2'!$C$2+554,1,O2635+1), "")</f>
        <v/>
      </c>
    </row>
    <row r="2637" spans="1:15" x14ac:dyDescent="0.55000000000000004">
      <c r="A2637">
        <v>2635</v>
      </c>
      <c r="B2637" s="2">
        <v>42457</v>
      </c>
      <c r="C2637">
        <v>14.39999961853027</v>
      </c>
      <c r="D2637">
        <v>1258710</v>
      </c>
      <c r="E2637">
        <v>4296.14990234375</v>
      </c>
      <c r="F2637" s="20">
        <f t="shared" si="148"/>
        <v>4.9149174118660259E-2</v>
      </c>
      <c r="G2637">
        <v>422.75601196289063</v>
      </c>
      <c r="H2637">
        <v>20.77809906005859</v>
      </c>
      <c r="I2637" s="19">
        <f t="shared" si="149"/>
        <v>1816223.1995096058</v>
      </c>
      <c r="K2637" s="70">
        <f t="shared" si="146"/>
        <v>-1</v>
      </c>
      <c r="L2637" s="3">
        <f>IF(AND(O2637&gt;0,O2637&lt;366),+'PL2'!$N$3+1,IF(AND(O2637&gt;365,O2637&lt;731),+'PL2'!$O$3+1,IF(AND(O2637&gt;730,O2637&lt;1096),+'PL2'!$P$3+1,IF(AND(O2637&gt;1095,O2637&lt;1461),+'PL2'!$Q$3+1,IF(AND(O2637&gt;1460,O2637&lt;3000),+'PL2'!$R$3+1,0)))))</f>
        <v>0</v>
      </c>
      <c r="M2637" s="3">
        <f>IF(AND(O2637&gt;0,O2637&lt;366),+'PL2'!$N$2+1,IF(AND(O2637&gt;365,O2637&lt;731),+'PL2'!$O$2+1,IF(AND(O2637&gt;730,O2637&lt;1096),+'PL2'!$P$2+1,IF(AND(O2637&gt;1095,O2637&lt;1461),+'PL2'!$Q$2+1,IF(AND(O2637&gt;1460,O2637&lt;1826),+'PL2'!$R$2+1,IF(AND(O2637&gt;1825,O2637&lt;2190),+'PL2'!$S$2+1,0))))))</f>
        <v>0</v>
      </c>
      <c r="N2637" s="70">
        <f t="shared" si="147"/>
        <v>-1</v>
      </c>
      <c r="O2637" s="19" t="str">
        <f>IF(A2637&gt;'PL2'!$C$2+553,IF(A2637='PL2'!$C$2+554,1,O2636+1), "")</f>
        <v/>
      </c>
    </row>
    <row r="2638" spans="1:15" x14ac:dyDescent="0.55000000000000004">
      <c r="A2638">
        <v>2636</v>
      </c>
      <c r="B2638" s="2">
        <v>42458</v>
      </c>
      <c r="C2638">
        <v>14.409999847412109</v>
      </c>
      <c r="D2638">
        <v>1398570</v>
      </c>
      <c r="E2638">
        <v>3982.7900390625</v>
      </c>
      <c r="F2638" s="20">
        <f t="shared" si="148"/>
        <v>4.1036204019223275E-2</v>
      </c>
      <c r="G2638">
        <v>415.55300903320313</v>
      </c>
      <c r="H2638">
        <v>17.052700042724609</v>
      </c>
      <c r="I2638" s="19">
        <f t="shared" si="149"/>
        <v>1655060.3850798905</v>
      </c>
      <c r="K2638" s="70">
        <f t="shared" si="146"/>
        <v>-1</v>
      </c>
      <c r="L2638" s="3">
        <f>IF(AND(O2638&gt;0,O2638&lt;366),+'PL2'!$N$3+1,IF(AND(O2638&gt;365,O2638&lt;731),+'PL2'!$O$3+1,IF(AND(O2638&gt;730,O2638&lt;1096),+'PL2'!$P$3+1,IF(AND(O2638&gt;1095,O2638&lt;1461),+'PL2'!$Q$3+1,IF(AND(O2638&gt;1460,O2638&lt;3000),+'PL2'!$R$3+1,0)))))</f>
        <v>0</v>
      </c>
      <c r="M2638" s="3">
        <f>IF(AND(O2638&gt;0,O2638&lt;366),+'PL2'!$N$2+1,IF(AND(O2638&gt;365,O2638&lt;731),+'PL2'!$O$2+1,IF(AND(O2638&gt;730,O2638&lt;1096),+'PL2'!$P$2+1,IF(AND(O2638&gt;1095,O2638&lt;1461),+'PL2'!$Q$2+1,IF(AND(O2638&gt;1460,O2638&lt;1826),+'PL2'!$R$2+1,IF(AND(O2638&gt;1825,O2638&lt;2190),+'PL2'!$S$2+1,0))))))</f>
        <v>0</v>
      </c>
      <c r="N2638" s="70">
        <f t="shared" si="147"/>
        <v>-1</v>
      </c>
      <c r="O2638" s="19" t="str">
        <f>IF(A2638&gt;'PL2'!$C$2+553,IF(A2638='PL2'!$C$2+554,1,O2637+1), "")</f>
        <v/>
      </c>
    </row>
    <row r="2639" spans="1:15" x14ac:dyDescent="0.55000000000000004">
      <c r="A2639">
        <v>2637</v>
      </c>
      <c r="B2639" s="2">
        <v>42459</v>
      </c>
      <c r="C2639">
        <v>14.420000076293951</v>
      </c>
      <c r="D2639">
        <v>1398570</v>
      </c>
      <c r="E2639">
        <v>3720.75</v>
      </c>
      <c r="F2639" s="20">
        <f t="shared" si="148"/>
        <v>3.8362910175300996E-2</v>
      </c>
      <c r="G2639">
        <v>412.69000244140619</v>
      </c>
      <c r="H2639">
        <v>15.83199977874756</v>
      </c>
      <c r="I2639" s="19">
        <f t="shared" si="149"/>
        <v>1535516.3265838621</v>
      </c>
      <c r="K2639" s="70">
        <f t="shared" si="146"/>
        <v>-1</v>
      </c>
      <c r="L2639" s="3">
        <f>IF(AND(O2639&gt;0,O2639&lt;366),+'PL2'!$N$3+1,IF(AND(O2639&gt;365,O2639&lt;731),+'PL2'!$O$3+1,IF(AND(O2639&gt;730,O2639&lt;1096),+'PL2'!$P$3+1,IF(AND(O2639&gt;1095,O2639&lt;1461),+'PL2'!$Q$3+1,IF(AND(O2639&gt;1460,O2639&lt;3000),+'PL2'!$R$3+1,0)))))</f>
        <v>0</v>
      </c>
      <c r="M2639" s="3">
        <f>IF(AND(O2639&gt;0,O2639&lt;366),+'PL2'!$N$2+1,IF(AND(O2639&gt;365,O2639&lt;731),+'PL2'!$O$2+1,IF(AND(O2639&gt;730,O2639&lt;1096),+'PL2'!$P$2+1,IF(AND(O2639&gt;1095,O2639&lt;1461),+'PL2'!$Q$2+1,IF(AND(O2639&gt;1460,O2639&lt;1826),+'PL2'!$R$2+1,IF(AND(O2639&gt;1825,O2639&lt;2190),+'PL2'!$S$2+1,0))))))</f>
        <v>0</v>
      </c>
      <c r="N2639" s="70">
        <f t="shared" si="147"/>
        <v>-1</v>
      </c>
      <c r="O2639" s="19" t="str">
        <f>IF(A2639&gt;'PL2'!$C$2+553,IF(A2639='PL2'!$C$2+554,1,O2638+1), "")</f>
        <v/>
      </c>
    </row>
    <row r="2640" spans="1:15" x14ac:dyDescent="0.55000000000000004">
      <c r="A2640">
        <v>2638</v>
      </c>
      <c r="B2640" s="2">
        <v>42460</v>
      </c>
      <c r="C2640">
        <v>14.430000305175779</v>
      </c>
      <c r="D2640">
        <v>1028360</v>
      </c>
      <c r="E2640">
        <v>3145.75</v>
      </c>
      <c r="F2640" s="20">
        <f t="shared" si="148"/>
        <v>4.4141325469686403E-2</v>
      </c>
      <c r="G2640">
        <v>415.1610107421875</v>
      </c>
      <c r="H2640">
        <v>18.325799942016602</v>
      </c>
      <c r="I2640" s="19">
        <f t="shared" si="149"/>
        <v>1305992.7495422363</v>
      </c>
      <c r="K2640" s="70">
        <f t="shared" si="146"/>
        <v>-1</v>
      </c>
      <c r="L2640" s="3">
        <f>IF(AND(O2640&gt;0,O2640&lt;366),+'PL2'!$N$3+1,IF(AND(O2640&gt;365,O2640&lt;731),+'PL2'!$O$3+1,IF(AND(O2640&gt;730,O2640&lt;1096),+'PL2'!$P$3+1,IF(AND(O2640&gt;1095,O2640&lt;1461),+'PL2'!$Q$3+1,IF(AND(O2640&gt;1460,O2640&lt;3000),+'PL2'!$R$3+1,0)))))</f>
        <v>0</v>
      </c>
      <c r="M2640" s="3">
        <f>IF(AND(O2640&gt;0,O2640&lt;366),+'PL2'!$N$2+1,IF(AND(O2640&gt;365,O2640&lt;731),+'PL2'!$O$2+1,IF(AND(O2640&gt;730,O2640&lt;1096),+'PL2'!$P$2+1,IF(AND(O2640&gt;1095,O2640&lt;1461),+'PL2'!$Q$2+1,IF(AND(O2640&gt;1460,O2640&lt;1826),+'PL2'!$R$2+1,IF(AND(O2640&gt;1825,O2640&lt;2190),+'PL2'!$S$2+1,0))))))</f>
        <v>0</v>
      </c>
      <c r="N2640" s="70">
        <f t="shared" si="147"/>
        <v>-1</v>
      </c>
      <c r="O2640" s="19" t="str">
        <f>IF(A2640&gt;'PL2'!$C$2+553,IF(A2640='PL2'!$C$2+554,1,O2639+1), "")</f>
        <v/>
      </c>
    </row>
    <row r="2641" spans="1:15" x14ac:dyDescent="0.55000000000000004">
      <c r="A2641">
        <v>2639</v>
      </c>
      <c r="B2641" s="2">
        <v>42461</v>
      </c>
      <c r="C2641">
        <v>14.439999580383301</v>
      </c>
      <c r="D2641">
        <v>1028360</v>
      </c>
      <c r="E2641">
        <v>3878.22998046875</v>
      </c>
      <c r="F2641" s="20">
        <f t="shared" si="148"/>
        <v>5.445723218580914E-2</v>
      </c>
      <c r="G2641">
        <v>417.00900268554688</v>
      </c>
      <c r="H2641">
        <v>22.709199905395511</v>
      </c>
      <c r="I2641" s="19">
        <f t="shared" si="149"/>
        <v>1617256.8163404614</v>
      </c>
      <c r="K2641" s="70">
        <f t="shared" si="146"/>
        <v>-1</v>
      </c>
      <c r="L2641" s="3">
        <f>IF(AND(O2641&gt;0,O2641&lt;366),+'PL2'!$N$3+1,IF(AND(O2641&gt;365,O2641&lt;731),+'PL2'!$O$3+1,IF(AND(O2641&gt;730,O2641&lt;1096),+'PL2'!$P$3+1,IF(AND(O2641&gt;1095,O2641&lt;1461),+'PL2'!$Q$3+1,IF(AND(O2641&gt;1460,O2641&lt;3000),+'PL2'!$R$3+1,0)))))</f>
        <v>0</v>
      </c>
      <c r="M2641" s="3">
        <f>IF(AND(O2641&gt;0,O2641&lt;366),+'PL2'!$N$2+1,IF(AND(O2641&gt;365,O2641&lt;731),+'PL2'!$O$2+1,IF(AND(O2641&gt;730,O2641&lt;1096),+'PL2'!$P$2+1,IF(AND(O2641&gt;1095,O2641&lt;1461),+'PL2'!$Q$2+1,IF(AND(O2641&gt;1460,O2641&lt;1826),+'PL2'!$R$2+1,IF(AND(O2641&gt;1825,O2641&lt;2190),+'PL2'!$S$2+1,0))))))</f>
        <v>0</v>
      </c>
      <c r="N2641" s="70">
        <f t="shared" si="147"/>
        <v>-1</v>
      </c>
      <c r="O2641" s="19" t="str">
        <f>IF(A2641&gt;'PL2'!$C$2+553,IF(A2641='PL2'!$C$2+554,1,O2640+1), "")</f>
        <v/>
      </c>
    </row>
    <row r="2642" spans="1:15" x14ac:dyDescent="0.55000000000000004">
      <c r="A2642">
        <v>2640</v>
      </c>
      <c r="B2642" s="2">
        <v>42462</v>
      </c>
      <c r="C2642">
        <v>14.44999980926514</v>
      </c>
      <c r="D2642">
        <v>1244140</v>
      </c>
      <c r="E2642">
        <v>3524.659912109375</v>
      </c>
      <c r="F2642" s="20">
        <f t="shared" si="148"/>
        <v>4.0936980611269595E-2</v>
      </c>
      <c r="G2642">
        <v>419.68600463867188</v>
      </c>
      <c r="H2642">
        <v>17.18070030212402</v>
      </c>
      <c r="I2642" s="19">
        <f t="shared" si="149"/>
        <v>1479250.436223276</v>
      </c>
      <c r="K2642" s="70">
        <f t="shared" si="146"/>
        <v>-1</v>
      </c>
      <c r="L2642" s="3">
        <f>IF(AND(O2642&gt;0,O2642&lt;366),+'PL2'!$N$3+1,IF(AND(O2642&gt;365,O2642&lt;731),+'PL2'!$O$3+1,IF(AND(O2642&gt;730,O2642&lt;1096),+'PL2'!$P$3+1,IF(AND(O2642&gt;1095,O2642&lt;1461),+'PL2'!$Q$3+1,IF(AND(O2642&gt;1460,O2642&lt;3000),+'PL2'!$R$3+1,0)))))</f>
        <v>0</v>
      </c>
      <c r="M2642" s="3">
        <f>IF(AND(O2642&gt;0,O2642&lt;366),+'PL2'!$N$2+1,IF(AND(O2642&gt;365,O2642&lt;731),+'PL2'!$O$2+1,IF(AND(O2642&gt;730,O2642&lt;1096),+'PL2'!$P$2+1,IF(AND(O2642&gt;1095,O2642&lt;1461),+'PL2'!$Q$2+1,IF(AND(O2642&gt;1460,O2642&lt;1826),+'PL2'!$R$2+1,IF(AND(O2642&gt;1825,O2642&lt;2190),+'PL2'!$S$2+1,0))))))</f>
        <v>0</v>
      </c>
      <c r="N2642" s="70">
        <f t="shared" si="147"/>
        <v>-1</v>
      </c>
      <c r="O2642" s="19" t="str">
        <f>IF(A2642&gt;'PL2'!$C$2+553,IF(A2642='PL2'!$C$2+554,1,O2641+1), "")</f>
        <v/>
      </c>
    </row>
    <row r="2643" spans="1:15" x14ac:dyDescent="0.55000000000000004">
      <c r="A2643">
        <v>2641</v>
      </c>
      <c r="B2643" s="2">
        <v>42463</v>
      </c>
      <c r="C2643">
        <v>14.460000038146971</v>
      </c>
      <c r="D2643">
        <v>1244140</v>
      </c>
      <c r="E2643">
        <v>3593.580078125</v>
      </c>
      <c r="F2643" s="20">
        <f t="shared" si="148"/>
        <v>4.1766335032047595E-2</v>
      </c>
      <c r="G2643">
        <v>419.385009765625</v>
      </c>
      <c r="H2643">
        <v>17.51619911193848</v>
      </c>
      <c r="I2643" s="19">
        <f t="shared" si="149"/>
        <v>1507093.6161580086</v>
      </c>
      <c r="K2643" s="70">
        <f t="shared" si="146"/>
        <v>-1</v>
      </c>
      <c r="L2643" s="3">
        <f>IF(AND(O2643&gt;0,O2643&lt;366),+'PL2'!$N$3+1,IF(AND(O2643&gt;365,O2643&lt;731),+'PL2'!$O$3+1,IF(AND(O2643&gt;730,O2643&lt;1096),+'PL2'!$P$3+1,IF(AND(O2643&gt;1095,O2643&lt;1461),+'PL2'!$Q$3+1,IF(AND(O2643&gt;1460,O2643&lt;3000),+'PL2'!$R$3+1,0)))))</f>
        <v>0</v>
      </c>
      <c r="M2643" s="3">
        <f>IF(AND(O2643&gt;0,O2643&lt;366),+'PL2'!$N$2+1,IF(AND(O2643&gt;365,O2643&lt;731),+'PL2'!$O$2+1,IF(AND(O2643&gt;730,O2643&lt;1096),+'PL2'!$P$2+1,IF(AND(O2643&gt;1095,O2643&lt;1461),+'PL2'!$Q$2+1,IF(AND(O2643&gt;1460,O2643&lt;1826),+'PL2'!$R$2+1,IF(AND(O2643&gt;1825,O2643&lt;2190),+'PL2'!$S$2+1,0))))))</f>
        <v>0</v>
      </c>
      <c r="N2643" s="70">
        <f t="shared" si="147"/>
        <v>-1</v>
      </c>
      <c r="O2643" s="19" t="str">
        <f>IF(A2643&gt;'PL2'!$C$2+553,IF(A2643='PL2'!$C$2+554,1,O2642+1), "")</f>
        <v/>
      </c>
    </row>
    <row r="2644" spans="1:15" x14ac:dyDescent="0.55000000000000004">
      <c r="A2644">
        <v>2642</v>
      </c>
      <c r="B2644" s="2">
        <v>42464</v>
      </c>
      <c r="C2644">
        <v>14.47000026702881</v>
      </c>
      <c r="D2644">
        <v>1360250</v>
      </c>
      <c r="E2644">
        <v>4195.080078125</v>
      </c>
      <c r="F2644" s="20">
        <f t="shared" si="148"/>
        <v>4.4626215659383198E-2</v>
      </c>
      <c r="G2644">
        <v>419.41598510742188</v>
      </c>
      <c r="H2644">
        <v>18.716899871826168</v>
      </c>
      <c r="I2644" s="19">
        <f t="shared" si="149"/>
        <v>1759483.6435713172</v>
      </c>
      <c r="K2644" s="70">
        <f t="shared" si="146"/>
        <v>-1</v>
      </c>
      <c r="L2644" s="3">
        <f>IF(AND(O2644&gt;0,O2644&lt;366),+'PL2'!$N$3+1,IF(AND(O2644&gt;365,O2644&lt;731),+'PL2'!$O$3+1,IF(AND(O2644&gt;730,O2644&lt;1096),+'PL2'!$P$3+1,IF(AND(O2644&gt;1095,O2644&lt;1461),+'PL2'!$Q$3+1,IF(AND(O2644&gt;1460,O2644&lt;3000),+'PL2'!$R$3+1,0)))))</f>
        <v>0</v>
      </c>
      <c r="M2644" s="3">
        <f>IF(AND(O2644&gt;0,O2644&lt;366),+'PL2'!$N$2+1,IF(AND(O2644&gt;365,O2644&lt;731),+'PL2'!$O$2+1,IF(AND(O2644&gt;730,O2644&lt;1096),+'PL2'!$P$2+1,IF(AND(O2644&gt;1095,O2644&lt;1461),+'PL2'!$Q$2+1,IF(AND(O2644&gt;1460,O2644&lt;1826),+'PL2'!$R$2+1,IF(AND(O2644&gt;1825,O2644&lt;2190),+'PL2'!$S$2+1,0))))))</f>
        <v>0</v>
      </c>
      <c r="N2644" s="70">
        <f t="shared" si="147"/>
        <v>-1</v>
      </c>
      <c r="O2644" s="19" t="str">
        <f>IF(A2644&gt;'PL2'!$C$2+553,IF(A2644='PL2'!$C$2+554,1,O2643+1), "")</f>
        <v/>
      </c>
    </row>
    <row r="2645" spans="1:15" x14ac:dyDescent="0.55000000000000004">
      <c r="A2645">
        <v>2643</v>
      </c>
      <c r="B2645" s="2">
        <v>42465</v>
      </c>
      <c r="C2645">
        <v>14.47999954223633</v>
      </c>
      <c r="D2645">
        <v>1360250</v>
      </c>
      <c r="E2645">
        <v>3922.929931640625</v>
      </c>
      <c r="F2645" s="20">
        <f t="shared" si="148"/>
        <v>4.1759987953965412E-2</v>
      </c>
      <c r="G2645">
        <v>422.65301513671881</v>
      </c>
      <c r="H2645">
        <v>17.64999961853027</v>
      </c>
      <c r="I2645" s="19">
        <f t="shared" si="149"/>
        <v>1658038.1637779924</v>
      </c>
      <c r="K2645" s="70">
        <f t="shared" si="146"/>
        <v>-1</v>
      </c>
      <c r="L2645" s="3">
        <f>IF(AND(O2645&gt;0,O2645&lt;366),+'PL2'!$N$3+1,IF(AND(O2645&gt;365,O2645&lt;731),+'PL2'!$O$3+1,IF(AND(O2645&gt;730,O2645&lt;1096),+'PL2'!$P$3+1,IF(AND(O2645&gt;1095,O2645&lt;1461),+'PL2'!$Q$3+1,IF(AND(O2645&gt;1460,O2645&lt;3000),+'PL2'!$R$3+1,0)))))</f>
        <v>0</v>
      </c>
      <c r="M2645" s="3">
        <f>IF(AND(O2645&gt;0,O2645&lt;366),+'PL2'!$N$2+1,IF(AND(O2645&gt;365,O2645&lt;731),+'PL2'!$O$2+1,IF(AND(O2645&gt;730,O2645&lt;1096),+'PL2'!$P$2+1,IF(AND(O2645&gt;1095,O2645&lt;1461),+'PL2'!$Q$2+1,IF(AND(O2645&gt;1460,O2645&lt;1826),+'PL2'!$R$2+1,IF(AND(O2645&gt;1825,O2645&lt;2190),+'PL2'!$S$2+1,0))))))</f>
        <v>0</v>
      </c>
      <c r="N2645" s="70">
        <f t="shared" si="147"/>
        <v>-1</v>
      </c>
      <c r="O2645" s="19" t="str">
        <f>IF(A2645&gt;'PL2'!$C$2+553,IF(A2645='PL2'!$C$2+554,1,O2644+1), "")</f>
        <v/>
      </c>
    </row>
    <row r="2646" spans="1:15" x14ac:dyDescent="0.55000000000000004">
      <c r="A2646">
        <v>2644</v>
      </c>
      <c r="B2646" s="2">
        <v>42466</v>
      </c>
      <c r="C2646">
        <v>14.489999771118161</v>
      </c>
      <c r="D2646">
        <v>1285610</v>
      </c>
      <c r="E2646">
        <v>3983.449951171875</v>
      </c>
      <c r="F2646" s="20">
        <f t="shared" si="148"/>
        <v>4.4897121896019097E-2</v>
      </c>
      <c r="G2646">
        <v>421.70001220703119</v>
      </c>
      <c r="H2646">
        <v>18.933099746704102</v>
      </c>
      <c r="I2646" s="19">
        <f t="shared" si="149"/>
        <v>1679820.8930352775</v>
      </c>
      <c r="K2646" s="70">
        <f t="shared" si="146"/>
        <v>-1</v>
      </c>
      <c r="L2646" s="3">
        <f>IF(AND(O2646&gt;0,O2646&lt;366),+'PL2'!$N$3+1,IF(AND(O2646&gt;365,O2646&lt;731),+'PL2'!$O$3+1,IF(AND(O2646&gt;730,O2646&lt;1096),+'PL2'!$P$3+1,IF(AND(O2646&gt;1095,O2646&lt;1461),+'PL2'!$Q$3+1,IF(AND(O2646&gt;1460,O2646&lt;3000),+'PL2'!$R$3+1,0)))))</f>
        <v>0</v>
      </c>
      <c r="M2646" s="3">
        <f>IF(AND(O2646&gt;0,O2646&lt;366),+'PL2'!$N$2+1,IF(AND(O2646&gt;365,O2646&lt;731),+'PL2'!$O$2+1,IF(AND(O2646&gt;730,O2646&lt;1096),+'PL2'!$P$2+1,IF(AND(O2646&gt;1095,O2646&lt;1461),+'PL2'!$Q$2+1,IF(AND(O2646&gt;1460,O2646&lt;1826),+'PL2'!$R$2+1,IF(AND(O2646&gt;1825,O2646&lt;2190),+'PL2'!$S$2+1,0))))))</f>
        <v>0</v>
      </c>
      <c r="N2646" s="70">
        <f t="shared" si="147"/>
        <v>-1</v>
      </c>
      <c r="O2646" s="19" t="str">
        <f>IF(A2646&gt;'PL2'!$C$2+553,IF(A2646='PL2'!$C$2+554,1,O2645+1), "")</f>
        <v/>
      </c>
    </row>
    <row r="2647" spans="1:15" x14ac:dyDescent="0.55000000000000004">
      <c r="A2647">
        <v>2645</v>
      </c>
      <c r="B2647" s="2">
        <v>42467</v>
      </c>
      <c r="C2647">
        <v>14.5</v>
      </c>
      <c r="D2647">
        <v>1285610</v>
      </c>
      <c r="E2647">
        <v>3519.739990234375</v>
      </c>
      <c r="F2647" s="20">
        <f t="shared" si="148"/>
        <v>3.9698065399614527E-2</v>
      </c>
      <c r="G2647">
        <v>421.20401000976563</v>
      </c>
      <c r="H2647">
        <v>16.721000671386719</v>
      </c>
      <c r="I2647" s="19">
        <f t="shared" si="149"/>
        <v>1482528.5980784521</v>
      </c>
      <c r="K2647" s="70">
        <f t="shared" si="146"/>
        <v>-1</v>
      </c>
      <c r="L2647" s="3">
        <f>IF(AND(O2647&gt;0,O2647&lt;366),+'PL2'!$N$3+1,IF(AND(O2647&gt;365,O2647&lt;731),+'PL2'!$O$3+1,IF(AND(O2647&gt;730,O2647&lt;1096),+'PL2'!$P$3+1,IF(AND(O2647&gt;1095,O2647&lt;1461),+'PL2'!$Q$3+1,IF(AND(O2647&gt;1460,O2647&lt;3000),+'PL2'!$R$3+1,0)))))</f>
        <v>0</v>
      </c>
      <c r="M2647" s="3">
        <f>IF(AND(O2647&gt;0,O2647&lt;366),+'PL2'!$N$2+1,IF(AND(O2647&gt;365,O2647&lt;731),+'PL2'!$O$2+1,IF(AND(O2647&gt;730,O2647&lt;1096),+'PL2'!$P$2+1,IF(AND(O2647&gt;1095,O2647&lt;1461),+'PL2'!$Q$2+1,IF(AND(O2647&gt;1460,O2647&lt;1826),+'PL2'!$R$2+1,IF(AND(O2647&gt;1825,O2647&lt;2190),+'PL2'!$S$2+1,0))))))</f>
        <v>0</v>
      </c>
      <c r="N2647" s="70">
        <f t="shared" si="147"/>
        <v>-1</v>
      </c>
      <c r="O2647" s="19" t="str">
        <f>IF(A2647&gt;'PL2'!$C$2+553,IF(A2647='PL2'!$C$2+554,1,O2646+1), "")</f>
        <v/>
      </c>
    </row>
    <row r="2648" spans="1:15" x14ac:dyDescent="0.55000000000000004">
      <c r="A2648">
        <v>2646</v>
      </c>
      <c r="B2648" s="2">
        <v>42468</v>
      </c>
      <c r="C2648">
        <v>14.510000228881839</v>
      </c>
      <c r="D2648">
        <v>1169490</v>
      </c>
      <c r="E2648">
        <v>3643.5400390625</v>
      </c>
      <c r="F2648" s="20">
        <f t="shared" si="148"/>
        <v>4.5205830576351247E-2</v>
      </c>
      <c r="G2648">
        <v>418.0889892578125</v>
      </c>
      <c r="H2648">
        <v>18.900100708007809</v>
      </c>
      <c r="I2648" s="19">
        <f t="shared" si="149"/>
        <v>1523323.9722520113</v>
      </c>
      <c r="K2648" s="70">
        <f t="shared" si="146"/>
        <v>-1</v>
      </c>
      <c r="L2648" s="3">
        <f>IF(AND(O2648&gt;0,O2648&lt;366),+'PL2'!$N$3+1,IF(AND(O2648&gt;365,O2648&lt;731),+'PL2'!$O$3+1,IF(AND(O2648&gt;730,O2648&lt;1096),+'PL2'!$P$3+1,IF(AND(O2648&gt;1095,O2648&lt;1461),+'PL2'!$Q$3+1,IF(AND(O2648&gt;1460,O2648&lt;3000),+'PL2'!$R$3+1,0)))))</f>
        <v>0</v>
      </c>
      <c r="M2648" s="3">
        <f>IF(AND(O2648&gt;0,O2648&lt;366),+'PL2'!$N$2+1,IF(AND(O2648&gt;365,O2648&lt;731),+'PL2'!$O$2+1,IF(AND(O2648&gt;730,O2648&lt;1096),+'PL2'!$P$2+1,IF(AND(O2648&gt;1095,O2648&lt;1461),+'PL2'!$Q$2+1,IF(AND(O2648&gt;1460,O2648&lt;1826),+'PL2'!$R$2+1,IF(AND(O2648&gt;1825,O2648&lt;2190),+'PL2'!$S$2+1,0))))))</f>
        <v>0</v>
      </c>
      <c r="N2648" s="70">
        <f t="shared" si="147"/>
        <v>-1</v>
      </c>
      <c r="O2648" s="19" t="str">
        <f>IF(A2648&gt;'PL2'!$C$2+553,IF(A2648='PL2'!$C$2+554,1,O2647+1), "")</f>
        <v/>
      </c>
    </row>
    <row r="2649" spans="1:15" x14ac:dyDescent="0.55000000000000004">
      <c r="A2649">
        <v>2647</v>
      </c>
      <c r="B2649" s="2">
        <v>42469</v>
      </c>
      <c r="C2649">
        <v>14.52000045776367</v>
      </c>
      <c r="D2649">
        <v>1169490</v>
      </c>
      <c r="E2649">
        <v>4086.5400390625</v>
      </c>
      <c r="F2649" s="20">
        <f t="shared" si="148"/>
        <v>5.0737127498189011E-2</v>
      </c>
      <c r="G2649">
        <v>418.41900634765619</v>
      </c>
      <c r="H2649">
        <v>21.229400634765621</v>
      </c>
      <c r="I2649" s="19">
        <f t="shared" si="149"/>
        <v>1709886.0225444434</v>
      </c>
      <c r="K2649" s="70">
        <f t="shared" si="146"/>
        <v>-1</v>
      </c>
      <c r="L2649" s="3">
        <f>IF(AND(O2649&gt;0,O2649&lt;366),+'PL2'!$N$3+1,IF(AND(O2649&gt;365,O2649&lt;731),+'PL2'!$O$3+1,IF(AND(O2649&gt;730,O2649&lt;1096),+'PL2'!$P$3+1,IF(AND(O2649&gt;1095,O2649&lt;1461),+'PL2'!$Q$3+1,IF(AND(O2649&gt;1460,O2649&lt;3000),+'PL2'!$R$3+1,0)))))</f>
        <v>0</v>
      </c>
      <c r="M2649" s="3">
        <f>IF(AND(O2649&gt;0,O2649&lt;366),+'PL2'!$N$2+1,IF(AND(O2649&gt;365,O2649&lt;731),+'PL2'!$O$2+1,IF(AND(O2649&gt;730,O2649&lt;1096),+'PL2'!$P$2+1,IF(AND(O2649&gt;1095,O2649&lt;1461),+'PL2'!$Q$2+1,IF(AND(O2649&gt;1460,O2649&lt;1826),+'PL2'!$R$2+1,IF(AND(O2649&gt;1825,O2649&lt;2190),+'PL2'!$S$2+1,0))))))</f>
        <v>0</v>
      </c>
      <c r="N2649" s="70">
        <f t="shared" si="147"/>
        <v>-1</v>
      </c>
      <c r="O2649" s="19" t="str">
        <f>IF(A2649&gt;'PL2'!$C$2+553,IF(A2649='PL2'!$C$2+554,1,O2648+1), "")</f>
        <v/>
      </c>
    </row>
    <row r="2650" spans="1:15" x14ac:dyDescent="0.55000000000000004">
      <c r="A2650">
        <v>2648</v>
      </c>
      <c r="B2650" s="2">
        <v>42470</v>
      </c>
      <c r="C2650">
        <v>14.52999973297119</v>
      </c>
      <c r="D2650">
        <v>1443200</v>
      </c>
      <c r="E2650">
        <v>4358.25</v>
      </c>
      <c r="F2650" s="20">
        <f t="shared" si="148"/>
        <v>4.3878444662016132E-2</v>
      </c>
      <c r="G2650">
        <v>421.11099243164063</v>
      </c>
      <c r="H2650">
        <v>18.47769927978516</v>
      </c>
      <c r="I2650" s="19">
        <f t="shared" si="149"/>
        <v>1835306.9827651978</v>
      </c>
      <c r="K2650" s="70">
        <f t="shared" si="146"/>
        <v>-1</v>
      </c>
      <c r="L2650" s="3">
        <f>IF(AND(O2650&gt;0,O2650&lt;366),+'PL2'!$N$3+1,IF(AND(O2650&gt;365,O2650&lt;731),+'PL2'!$O$3+1,IF(AND(O2650&gt;730,O2650&lt;1096),+'PL2'!$P$3+1,IF(AND(O2650&gt;1095,O2650&lt;1461),+'PL2'!$Q$3+1,IF(AND(O2650&gt;1460,O2650&lt;3000),+'PL2'!$R$3+1,0)))))</f>
        <v>0</v>
      </c>
      <c r="M2650" s="3">
        <f>IF(AND(O2650&gt;0,O2650&lt;366),+'PL2'!$N$2+1,IF(AND(O2650&gt;365,O2650&lt;731),+'PL2'!$O$2+1,IF(AND(O2650&gt;730,O2650&lt;1096),+'PL2'!$P$2+1,IF(AND(O2650&gt;1095,O2650&lt;1461),+'PL2'!$Q$2+1,IF(AND(O2650&gt;1460,O2650&lt;1826),+'PL2'!$R$2+1,IF(AND(O2650&gt;1825,O2650&lt;2190),+'PL2'!$S$2+1,0))))))</f>
        <v>0</v>
      </c>
      <c r="N2650" s="70">
        <f t="shared" si="147"/>
        <v>-1</v>
      </c>
      <c r="O2650" s="19" t="str">
        <f>IF(A2650&gt;'PL2'!$C$2+553,IF(A2650='PL2'!$C$2+554,1,O2649+1), "")</f>
        <v/>
      </c>
    </row>
    <row r="2651" spans="1:15" x14ac:dyDescent="0.55000000000000004">
      <c r="A2651">
        <v>2649</v>
      </c>
      <c r="B2651" s="2">
        <v>42471</v>
      </c>
      <c r="C2651">
        <v>14.539999961853029</v>
      </c>
      <c r="D2651">
        <v>1443200</v>
      </c>
      <c r="E2651">
        <v>3875.110107421875</v>
      </c>
      <c r="F2651" s="20">
        <f t="shared" si="148"/>
        <v>3.9041089810206729E-2</v>
      </c>
      <c r="G2651">
        <v>422.989990234375</v>
      </c>
      <c r="H2651">
        <v>16.51399993896484</v>
      </c>
      <c r="I2651" s="19">
        <f t="shared" si="149"/>
        <v>1639132.7864955068</v>
      </c>
      <c r="K2651" s="70">
        <f t="shared" si="146"/>
        <v>-1</v>
      </c>
      <c r="L2651" s="3">
        <f>IF(AND(O2651&gt;0,O2651&lt;366),+'PL2'!$N$3+1,IF(AND(O2651&gt;365,O2651&lt;731),+'PL2'!$O$3+1,IF(AND(O2651&gt;730,O2651&lt;1096),+'PL2'!$P$3+1,IF(AND(O2651&gt;1095,O2651&lt;1461),+'PL2'!$Q$3+1,IF(AND(O2651&gt;1460,O2651&lt;3000),+'PL2'!$R$3+1,0)))))</f>
        <v>0</v>
      </c>
      <c r="M2651" s="3">
        <f>IF(AND(O2651&gt;0,O2651&lt;366),+'PL2'!$N$2+1,IF(AND(O2651&gt;365,O2651&lt;731),+'PL2'!$O$2+1,IF(AND(O2651&gt;730,O2651&lt;1096),+'PL2'!$P$2+1,IF(AND(O2651&gt;1095,O2651&lt;1461),+'PL2'!$Q$2+1,IF(AND(O2651&gt;1460,O2651&lt;1826),+'PL2'!$R$2+1,IF(AND(O2651&gt;1825,O2651&lt;2190),+'PL2'!$S$2+1,0))))))</f>
        <v>0</v>
      </c>
      <c r="N2651" s="70">
        <f t="shared" si="147"/>
        <v>-1</v>
      </c>
      <c r="O2651" s="19" t="str">
        <f>IF(A2651&gt;'PL2'!$C$2+553,IF(A2651='PL2'!$C$2+554,1,O2650+1), "")</f>
        <v/>
      </c>
    </row>
    <row r="2652" spans="1:15" x14ac:dyDescent="0.55000000000000004">
      <c r="A2652">
        <v>2650</v>
      </c>
      <c r="B2652" s="2">
        <v>42472</v>
      </c>
      <c r="C2652">
        <v>14.55000019073486</v>
      </c>
      <c r="D2652">
        <v>1260720</v>
      </c>
      <c r="E2652">
        <v>3750.760009765625</v>
      </c>
      <c r="F2652" s="20">
        <f t="shared" si="148"/>
        <v>4.3287612521012223E-2</v>
      </c>
      <c r="G2652">
        <v>425.989990234375</v>
      </c>
      <c r="H2652">
        <v>18.44009971618652</v>
      </c>
      <c r="I2652" s="19">
        <f t="shared" si="149"/>
        <v>1597786.2199315429</v>
      </c>
      <c r="K2652" s="70">
        <f t="shared" si="146"/>
        <v>-1</v>
      </c>
      <c r="L2652" s="3">
        <f>IF(AND(O2652&gt;0,O2652&lt;366),+'PL2'!$N$3+1,IF(AND(O2652&gt;365,O2652&lt;731),+'PL2'!$O$3+1,IF(AND(O2652&gt;730,O2652&lt;1096),+'PL2'!$P$3+1,IF(AND(O2652&gt;1095,O2652&lt;1461),+'PL2'!$Q$3+1,IF(AND(O2652&gt;1460,O2652&lt;3000),+'PL2'!$R$3+1,0)))))</f>
        <v>0</v>
      </c>
      <c r="M2652" s="3">
        <f>IF(AND(O2652&gt;0,O2652&lt;366),+'PL2'!$N$2+1,IF(AND(O2652&gt;365,O2652&lt;731),+'PL2'!$O$2+1,IF(AND(O2652&gt;730,O2652&lt;1096),+'PL2'!$P$2+1,IF(AND(O2652&gt;1095,O2652&lt;1461),+'PL2'!$Q$2+1,IF(AND(O2652&gt;1460,O2652&lt;1826),+'PL2'!$R$2+1,IF(AND(O2652&gt;1825,O2652&lt;2190),+'PL2'!$S$2+1,0))))))</f>
        <v>0</v>
      </c>
      <c r="N2652" s="70">
        <f t="shared" si="147"/>
        <v>-1</v>
      </c>
      <c r="O2652" s="19" t="str">
        <f>IF(A2652&gt;'PL2'!$C$2+553,IF(A2652='PL2'!$C$2+554,1,O2651+1), "")</f>
        <v/>
      </c>
    </row>
    <row r="2653" spans="1:15" x14ac:dyDescent="0.55000000000000004">
      <c r="A2653">
        <v>2651</v>
      </c>
      <c r="B2653" s="2">
        <v>42473</v>
      </c>
      <c r="C2653">
        <v>14.560000419616699</v>
      </c>
      <c r="D2653">
        <v>1260720</v>
      </c>
      <c r="E2653">
        <v>4145.740234375</v>
      </c>
      <c r="F2653" s="20">
        <f t="shared" si="148"/>
        <v>4.7878973564409094E-2</v>
      </c>
      <c r="G2653">
        <v>424.4010009765625</v>
      </c>
      <c r="H2653">
        <v>20.319900512695309</v>
      </c>
      <c r="I2653" s="19">
        <f t="shared" si="149"/>
        <v>1759456.3052575588</v>
      </c>
      <c r="K2653" s="70">
        <f t="shared" si="146"/>
        <v>-1</v>
      </c>
      <c r="L2653" s="3">
        <f>IF(AND(O2653&gt;0,O2653&lt;366),+'PL2'!$N$3+1,IF(AND(O2653&gt;365,O2653&lt;731),+'PL2'!$O$3+1,IF(AND(O2653&gt;730,O2653&lt;1096),+'PL2'!$P$3+1,IF(AND(O2653&gt;1095,O2653&lt;1461),+'PL2'!$Q$3+1,IF(AND(O2653&gt;1460,O2653&lt;3000),+'PL2'!$R$3+1,0)))))</f>
        <v>0</v>
      </c>
      <c r="M2653" s="3">
        <f>IF(AND(O2653&gt;0,O2653&lt;366),+'PL2'!$N$2+1,IF(AND(O2653&gt;365,O2653&lt;731),+'PL2'!$O$2+1,IF(AND(O2653&gt;730,O2653&lt;1096),+'PL2'!$P$2+1,IF(AND(O2653&gt;1095,O2653&lt;1461),+'PL2'!$Q$2+1,IF(AND(O2653&gt;1460,O2653&lt;1826),+'PL2'!$R$2+1,IF(AND(O2653&gt;1825,O2653&lt;2190),+'PL2'!$S$2+1,0))))))</f>
        <v>0</v>
      </c>
      <c r="N2653" s="70">
        <f t="shared" si="147"/>
        <v>-1</v>
      </c>
      <c r="O2653" s="19" t="str">
        <f>IF(A2653&gt;'PL2'!$C$2+553,IF(A2653='PL2'!$C$2+554,1,O2652+1), "")</f>
        <v/>
      </c>
    </row>
    <row r="2654" spans="1:15" x14ac:dyDescent="0.55000000000000004">
      <c r="A2654">
        <v>2652</v>
      </c>
      <c r="B2654" s="2">
        <v>42474</v>
      </c>
      <c r="C2654">
        <v>14.569999694824221</v>
      </c>
      <c r="D2654">
        <v>1465550</v>
      </c>
      <c r="E2654">
        <v>4144.85986328125</v>
      </c>
      <c r="F2654" s="20">
        <f t="shared" si="148"/>
        <v>4.1206787174164629E-2</v>
      </c>
      <c r="G2654">
        <v>425.10598754882813</v>
      </c>
      <c r="H2654">
        <v>17.517299652099609</v>
      </c>
      <c r="I2654" s="19">
        <f t="shared" si="149"/>
        <v>1762004.7454316765</v>
      </c>
      <c r="K2654" s="70">
        <f t="shared" si="146"/>
        <v>-1</v>
      </c>
      <c r="L2654" s="3">
        <f>IF(AND(O2654&gt;0,O2654&lt;366),+'PL2'!$N$3+1,IF(AND(O2654&gt;365,O2654&lt;731),+'PL2'!$O$3+1,IF(AND(O2654&gt;730,O2654&lt;1096),+'PL2'!$P$3+1,IF(AND(O2654&gt;1095,O2654&lt;1461),+'PL2'!$Q$3+1,IF(AND(O2654&gt;1460,O2654&lt;3000),+'PL2'!$R$3+1,0)))))</f>
        <v>0</v>
      </c>
      <c r="M2654" s="3">
        <f>IF(AND(O2654&gt;0,O2654&lt;366),+'PL2'!$N$2+1,IF(AND(O2654&gt;365,O2654&lt;731),+'PL2'!$O$2+1,IF(AND(O2654&gt;730,O2654&lt;1096),+'PL2'!$P$2+1,IF(AND(O2654&gt;1095,O2654&lt;1461),+'PL2'!$Q$2+1,IF(AND(O2654&gt;1460,O2654&lt;1826),+'PL2'!$R$2+1,IF(AND(O2654&gt;1825,O2654&lt;2190),+'PL2'!$S$2+1,0))))))</f>
        <v>0</v>
      </c>
      <c r="N2654" s="70">
        <f t="shared" si="147"/>
        <v>-1</v>
      </c>
      <c r="O2654" s="19" t="str">
        <f>IF(A2654&gt;'PL2'!$C$2+553,IF(A2654='PL2'!$C$2+554,1,O2653+1), "")</f>
        <v/>
      </c>
    </row>
    <row r="2655" spans="1:15" x14ac:dyDescent="0.55000000000000004">
      <c r="A2655">
        <v>2653</v>
      </c>
      <c r="B2655" s="2">
        <v>42475</v>
      </c>
      <c r="C2655">
        <v>14.579999923706049</v>
      </c>
      <c r="D2655">
        <v>1465550</v>
      </c>
      <c r="E2655">
        <v>3519.669921875</v>
      </c>
      <c r="F2655" s="20">
        <f t="shared" si="148"/>
        <v>3.5015377975782455E-2</v>
      </c>
      <c r="G2655">
        <v>429.98001098632813</v>
      </c>
      <c r="H2655">
        <v>15.055899620056151</v>
      </c>
      <c r="I2655" s="19">
        <f t="shared" si="149"/>
        <v>1513387.7116760612</v>
      </c>
      <c r="K2655" s="70">
        <f t="shared" si="146"/>
        <v>-1</v>
      </c>
      <c r="L2655" s="3">
        <f>IF(AND(O2655&gt;0,O2655&lt;366),+'PL2'!$N$3+1,IF(AND(O2655&gt;365,O2655&lt;731),+'PL2'!$O$3+1,IF(AND(O2655&gt;730,O2655&lt;1096),+'PL2'!$P$3+1,IF(AND(O2655&gt;1095,O2655&lt;1461),+'PL2'!$Q$3+1,IF(AND(O2655&gt;1460,O2655&lt;3000),+'PL2'!$R$3+1,0)))))</f>
        <v>0</v>
      </c>
      <c r="M2655" s="3">
        <f>IF(AND(O2655&gt;0,O2655&lt;366),+'PL2'!$N$2+1,IF(AND(O2655&gt;365,O2655&lt;731),+'PL2'!$O$2+1,IF(AND(O2655&gt;730,O2655&lt;1096),+'PL2'!$P$2+1,IF(AND(O2655&gt;1095,O2655&lt;1461),+'PL2'!$Q$2+1,IF(AND(O2655&gt;1460,O2655&lt;1826),+'PL2'!$R$2+1,IF(AND(O2655&gt;1825,O2655&lt;2190),+'PL2'!$S$2+1,0))))))</f>
        <v>0</v>
      </c>
      <c r="N2655" s="70">
        <f t="shared" si="147"/>
        <v>-1</v>
      </c>
      <c r="O2655" s="19" t="str">
        <f>IF(A2655&gt;'PL2'!$C$2+553,IF(A2655='PL2'!$C$2+554,1,O2654+1), "")</f>
        <v/>
      </c>
    </row>
    <row r="2656" spans="1:15" x14ac:dyDescent="0.55000000000000004">
      <c r="A2656">
        <v>2654</v>
      </c>
      <c r="B2656" s="2">
        <v>42476</v>
      </c>
      <c r="C2656">
        <v>14.590000152587891</v>
      </c>
      <c r="D2656">
        <v>1270150</v>
      </c>
      <c r="E2656">
        <v>3484.1201171875</v>
      </c>
      <c r="F2656" s="20">
        <f t="shared" si="148"/>
        <v>4.00215037919932E-2</v>
      </c>
      <c r="G2656">
        <v>430.83700561523438</v>
      </c>
      <c r="H2656">
        <v>17.24270057678223</v>
      </c>
      <c r="I2656" s="19">
        <f t="shared" si="149"/>
        <v>1501087.878492862</v>
      </c>
      <c r="K2656" s="70">
        <f t="shared" si="146"/>
        <v>-1</v>
      </c>
      <c r="L2656" s="3">
        <f>IF(AND(O2656&gt;0,O2656&lt;366),+'PL2'!$N$3+1,IF(AND(O2656&gt;365,O2656&lt;731),+'PL2'!$O$3+1,IF(AND(O2656&gt;730,O2656&lt;1096),+'PL2'!$P$3+1,IF(AND(O2656&gt;1095,O2656&lt;1461),+'PL2'!$Q$3+1,IF(AND(O2656&gt;1460,O2656&lt;3000),+'PL2'!$R$3+1,0)))))</f>
        <v>0</v>
      </c>
      <c r="M2656" s="3">
        <f>IF(AND(O2656&gt;0,O2656&lt;366),+'PL2'!$N$2+1,IF(AND(O2656&gt;365,O2656&lt;731),+'PL2'!$O$2+1,IF(AND(O2656&gt;730,O2656&lt;1096),+'PL2'!$P$2+1,IF(AND(O2656&gt;1095,O2656&lt;1461),+'PL2'!$Q$2+1,IF(AND(O2656&gt;1460,O2656&lt;1826),+'PL2'!$R$2+1,IF(AND(O2656&gt;1825,O2656&lt;2190),+'PL2'!$S$2+1,0))))))</f>
        <v>0</v>
      </c>
      <c r="N2656" s="70">
        <f t="shared" si="147"/>
        <v>-1</v>
      </c>
      <c r="O2656" s="19" t="str">
        <f>IF(A2656&gt;'PL2'!$C$2+553,IF(A2656='PL2'!$C$2+554,1,O2655+1), "")</f>
        <v/>
      </c>
    </row>
    <row r="2657" spans="1:15" x14ac:dyDescent="0.55000000000000004">
      <c r="A2657">
        <v>2655</v>
      </c>
      <c r="B2657" s="2">
        <v>42477</v>
      </c>
      <c r="C2657">
        <v>14.60000038146973</v>
      </c>
      <c r="D2657">
        <v>1270150</v>
      </c>
      <c r="E2657">
        <v>3984.280029296875</v>
      </c>
      <c r="F2657" s="20">
        <f t="shared" si="148"/>
        <v>4.5798126164324375E-2</v>
      </c>
      <c r="G2657">
        <v>427.86199951171881</v>
      </c>
      <c r="H2657">
        <v>19.59530067443848</v>
      </c>
      <c r="I2657" s="19">
        <f t="shared" si="149"/>
        <v>1704722.0199495705</v>
      </c>
      <c r="K2657" s="70">
        <f t="shared" si="146"/>
        <v>-1</v>
      </c>
      <c r="L2657" s="3">
        <f>IF(AND(O2657&gt;0,O2657&lt;366),+'PL2'!$N$3+1,IF(AND(O2657&gt;365,O2657&lt;731),+'PL2'!$O$3+1,IF(AND(O2657&gt;730,O2657&lt;1096),+'PL2'!$P$3+1,IF(AND(O2657&gt;1095,O2657&lt;1461),+'PL2'!$Q$3+1,IF(AND(O2657&gt;1460,O2657&lt;3000),+'PL2'!$R$3+1,0)))))</f>
        <v>0</v>
      </c>
      <c r="M2657" s="3">
        <f>IF(AND(O2657&gt;0,O2657&lt;366),+'PL2'!$N$2+1,IF(AND(O2657&gt;365,O2657&lt;731),+'PL2'!$O$2+1,IF(AND(O2657&gt;730,O2657&lt;1096),+'PL2'!$P$2+1,IF(AND(O2657&gt;1095,O2657&lt;1461),+'PL2'!$Q$2+1,IF(AND(O2657&gt;1460,O2657&lt;1826),+'PL2'!$R$2+1,IF(AND(O2657&gt;1825,O2657&lt;2190),+'PL2'!$S$2+1,0))))))</f>
        <v>0</v>
      </c>
      <c r="N2657" s="70">
        <f t="shared" si="147"/>
        <v>-1</v>
      </c>
      <c r="O2657" s="19" t="str">
        <f>IF(A2657&gt;'PL2'!$C$2+553,IF(A2657='PL2'!$C$2+554,1,O2656+1), "")</f>
        <v/>
      </c>
    </row>
    <row r="2658" spans="1:15" x14ac:dyDescent="0.55000000000000004">
      <c r="A2658">
        <v>2656</v>
      </c>
      <c r="B2658" s="2">
        <v>42478</v>
      </c>
      <c r="C2658">
        <v>14.60999965667725</v>
      </c>
      <c r="D2658">
        <v>1199090</v>
      </c>
      <c r="E2658">
        <v>3397.330078125</v>
      </c>
      <c r="F2658" s="20">
        <f t="shared" si="148"/>
        <v>4.1393883090531602E-2</v>
      </c>
      <c r="G2658">
        <v>429.05398559570313</v>
      </c>
      <c r="H2658">
        <v>17.760200500488281</v>
      </c>
      <c r="I2658" s="19">
        <f t="shared" si="149"/>
        <v>1457638.0104036927</v>
      </c>
      <c r="K2658" s="70">
        <f t="shared" si="146"/>
        <v>-1</v>
      </c>
      <c r="L2658" s="3">
        <f>IF(AND(O2658&gt;0,O2658&lt;366),+'PL2'!$N$3+1,IF(AND(O2658&gt;365,O2658&lt;731),+'PL2'!$O$3+1,IF(AND(O2658&gt;730,O2658&lt;1096),+'PL2'!$P$3+1,IF(AND(O2658&gt;1095,O2658&lt;1461),+'PL2'!$Q$3+1,IF(AND(O2658&gt;1460,O2658&lt;3000),+'PL2'!$R$3+1,0)))))</f>
        <v>0</v>
      </c>
      <c r="M2658" s="3">
        <f>IF(AND(O2658&gt;0,O2658&lt;366),+'PL2'!$N$2+1,IF(AND(O2658&gt;365,O2658&lt;731),+'PL2'!$O$2+1,IF(AND(O2658&gt;730,O2658&lt;1096),+'PL2'!$P$2+1,IF(AND(O2658&gt;1095,O2658&lt;1461),+'PL2'!$Q$2+1,IF(AND(O2658&gt;1460,O2658&lt;1826),+'PL2'!$R$2+1,IF(AND(O2658&gt;1825,O2658&lt;2190),+'PL2'!$S$2+1,0))))))</f>
        <v>0</v>
      </c>
      <c r="N2658" s="70">
        <f t="shared" si="147"/>
        <v>-1</v>
      </c>
      <c r="O2658" s="19" t="str">
        <f>IF(A2658&gt;'PL2'!$C$2+553,IF(A2658='PL2'!$C$2+554,1,O2657+1), "")</f>
        <v/>
      </c>
    </row>
    <row r="2659" spans="1:15" x14ac:dyDescent="0.55000000000000004">
      <c r="A2659">
        <v>2657</v>
      </c>
      <c r="B2659" s="2">
        <v>42479</v>
      </c>
      <c r="C2659">
        <v>14.61999988555908</v>
      </c>
      <c r="D2659">
        <v>1199090</v>
      </c>
      <c r="E2659">
        <v>3793.47998046875</v>
      </c>
      <c r="F2659" s="20">
        <f t="shared" si="148"/>
        <v>4.6252305398530376E-2</v>
      </c>
      <c r="G2659">
        <v>436.10501098632813</v>
      </c>
      <c r="H2659">
        <v>20.170900344848629</v>
      </c>
      <c r="I2659" s="19">
        <f t="shared" si="149"/>
        <v>1654355.62855874</v>
      </c>
      <c r="K2659" s="70">
        <f t="shared" si="146"/>
        <v>-1</v>
      </c>
      <c r="L2659" s="3">
        <f>IF(AND(O2659&gt;0,O2659&lt;366),+'PL2'!$N$3+1,IF(AND(O2659&gt;365,O2659&lt;731),+'PL2'!$O$3+1,IF(AND(O2659&gt;730,O2659&lt;1096),+'PL2'!$P$3+1,IF(AND(O2659&gt;1095,O2659&lt;1461),+'PL2'!$Q$3+1,IF(AND(O2659&gt;1460,O2659&lt;3000),+'PL2'!$R$3+1,0)))))</f>
        <v>0</v>
      </c>
      <c r="M2659" s="3">
        <f>IF(AND(O2659&gt;0,O2659&lt;366),+'PL2'!$N$2+1,IF(AND(O2659&gt;365,O2659&lt;731),+'PL2'!$O$2+1,IF(AND(O2659&gt;730,O2659&lt;1096),+'PL2'!$P$2+1,IF(AND(O2659&gt;1095,O2659&lt;1461),+'PL2'!$Q$2+1,IF(AND(O2659&gt;1460,O2659&lt;1826),+'PL2'!$R$2+1,IF(AND(O2659&gt;1825,O2659&lt;2190),+'PL2'!$S$2+1,0))))))</f>
        <v>0</v>
      </c>
      <c r="N2659" s="70">
        <f t="shared" si="147"/>
        <v>-1</v>
      </c>
      <c r="O2659" s="19" t="str">
        <f>IF(A2659&gt;'PL2'!$C$2+553,IF(A2659='PL2'!$C$2+554,1,O2658+1), "")</f>
        <v/>
      </c>
    </row>
    <row r="2660" spans="1:15" x14ac:dyDescent="0.55000000000000004">
      <c r="A2660">
        <v>2658</v>
      </c>
      <c r="B2660" s="2">
        <v>42480</v>
      </c>
      <c r="C2660">
        <v>14.63000011444092</v>
      </c>
      <c r="D2660">
        <v>1465550</v>
      </c>
      <c r="E2660">
        <v>4168.2099609375</v>
      </c>
      <c r="F2660" s="20">
        <f t="shared" si="148"/>
        <v>4.1609574702691415E-2</v>
      </c>
      <c r="G2660">
        <v>442.156005859375</v>
      </c>
      <c r="H2660">
        <v>18.39789962768555</v>
      </c>
      <c r="I2660" s="19">
        <f t="shared" si="149"/>
        <v>1842999.0679113865</v>
      </c>
      <c r="K2660" s="70">
        <f t="shared" si="146"/>
        <v>-1</v>
      </c>
      <c r="L2660" s="3">
        <f>IF(AND(O2660&gt;0,O2660&lt;366),+'PL2'!$N$3+1,IF(AND(O2660&gt;365,O2660&lt;731),+'PL2'!$O$3+1,IF(AND(O2660&gt;730,O2660&lt;1096),+'PL2'!$P$3+1,IF(AND(O2660&gt;1095,O2660&lt;1461),+'PL2'!$Q$3+1,IF(AND(O2660&gt;1460,O2660&lt;3000),+'PL2'!$R$3+1,0)))))</f>
        <v>0</v>
      </c>
      <c r="M2660" s="3">
        <f>IF(AND(O2660&gt;0,O2660&lt;366),+'PL2'!$N$2+1,IF(AND(O2660&gt;365,O2660&lt;731),+'PL2'!$O$2+1,IF(AND(O2660&gt;730,O2660&lt;1096),+'PL2'!$P$2+1,IF(AND(O2660&gt;1095,O2660&lt;1461),+'PL2'!$Q$2+1,IF(AND(O2660&gt;1460,O2660&lt;1826),+'PL2'!$R$2+1,IF(AND(O2660&gt;1825,O2660&lt;2190),+'PL2'!$S$2+1,0))))))</f>
        <v>0</v>
      </c>
      <c r="N2660" s="70">
        <f t="shared" si="147"/>
        <v>-1</v>
      </c>
      <c r="O2660" s="19" t="str">
        <f>IF(A2660&gt;'PL2'!$C$2+553,IF(A2660='PL2'!$C$2+554,1,O2659+1), "")</f>
        <v/>
      </c>
    </row>
    <row r="2661" spans="1:15" x14ac:dyDescent="0.55000000000000004">
      <c r="A2661">
        <v>2659</v>
      </c>
      <c r="B2661" s="2">
        <v>42481</v>
      </c>
      <c r="C2661">
        <v>14.64000034332275</v>
      </c>
      <c r="D2661">
        <v>1465550</v>
      </c>
      <c r="E2661">
        <v>3817.820068359375</v>
      </c>
      <c r="F2661" s="20">
        <f t="shared" si="148"/>
        <v>3.8137823418870551E-2</v>
      </c>
      <c r="G2661">
        <v>451.10198974609381</v>
      </c>
      <c r="H2661">
        <v>17.204000473022461</v>
      </c>
      <c r="I2661" s="19">
        <f t="shared" si="149"/>
        <v>1722226.229329482</v>
      </c>
      <c r="K2661" s="70">
        <f t="shared" si="146"/>
        <v>-1</v>
      </c>
      <c r="L2661" s="3">
        <f>IF(AND(O2661&gt;0,O2661&lt;366),+'PL2'!$N$3+1,IF(AND(O2661&gt;365,O2661&lt;731),+'PL2'!$O$3+1,IF(AND(O2661&gt;730,O2661&lt;1096),+'PL2'!$P$3+1,IF(AND(O2661&gt;1095,O2661&lt;1461),+'PL2'!$Q$3+1,IF(AND(O2661&gt;1460,O2661&lt;3000),+'PL2'!$R$3+1,0)))))</f>
        <v>0</v>
      </c>
      <c r="M2661" s="3">
        <f>IF(AND(O2661&gt;0,O2661&lt;366),+'PL2'!$N$2+1,IF(AND(O2661&gt;365,O2661&lt;731),+'PL2'!$O$2+1,IF(AND(O2661&gt;730,O2661&lt;1096),+'PL2'!$P$2+1,IF(AND(O2661&gt;1095,O2661&lt;1461),+'PL2'!$Q$2+1,IF(AND(O2661&gt;1460,O2661&lt;1826),+'PL2'!$R$2+1,IF(AND(O2661&gt;1825,O2661&lt;2190),+'PL2'!$S$2+1,0))))))</f>
        <v>0</v>
      </c>
      <c r="N2661" s="70">
        <f t="shared" si="147"/>
        <v>-1</v>
      </c>
      <c r="O2661" s="19" t="str">
        <f>IF(A2661&gt;'PL2'!$C$2+553,IF(A2661='PL2'!$C$2+554,1,O2660+1), "")</f>
        <v/>
      </c>
    </row>
    <row r="2662" spans="1:15" x14ac:dyDescent="0.55000000000000004">
      <c r="A2662">
        <v>2660</v>
      </c>
      <c r="B2662" s="2">
        <v>42482</v>
      </c>
      <c r="C2662">
        <v>14.64999961853027</v>
      </c>
      <c r="D2662">
        <v>1270150</v>
      </c>
      <c r="E2662">
        <v>3617.68994140625</v>
      </c>
      <c r="F2662" s="20">
        <f t="shared" si="148"/>
        <v>4.1726690754290717E-2</v>
      </c>
      <c r="G2662">
        <v>447.635986328125</v>
      </c>
      <c r="H2662">
        <v>18.678400039672852</v>
      </c>
      <c r="I2662" s="19">
        <f t="shared" si="149"/>
        <v>1619408.2051507235</v>
      </c>
      <c r="K2662" s="70">
        <f t="shared" si="146"/>
        <v>-1</v>
      </c>
      <c r="L2662" s="3">
        <f>IF(AND(O2662&gt;0,O2662&lt;366),+'PL2'!$N$3+1,IF(AND(O2662&gt;365,O2662&lt;731),+'PL2'!$O$3+1,IF(AND(O2662&gt;730,O2662&lt;1096),+'PL2'!$P$3+1,IF(AND(O2662&gt;1095,O2662&lt;1461),+'PL2'!$Q$3+1,IF(AND(O2662&gt;1460,O2662&lt;3000),+'PL2'!$R$3+1,0)))))</f>
        <v>0</v>
      </c>
      <c r="M2662" s="3">
        <f>IF(AND(O2662&gt;0,O2662&lt;366),+'PL2'!$N$2+1,IF(AND(O2662&gt;365,O2662&lt;731),+'PL2'!$O$2+1,IF(AND(O2662&gt;730,O2662&lt;1096),+'PL2'!$P$2+1,IF(AND(O2662&gt;1095,O2662&lt;1461),+'PL2'!$Q$2+1,IF(AND(O2662&gt;1460,O2662&lt;1826),+'PL2'!$R$2+1,IF(AND(O2662&gt;1825,O2662&lt;2190),+'PL2'!$S$2+1,0))))))</f>
        <v>0</v>
      </c>
      <c r="N2662" s="70">
        <f t="shared" si="147"/>
        <v>-1</v>
      </c>
      <c r="O2662" s="19" t="str">
        <f>IF(A2662&gt;'PL2'!$C$2+553,IF(A2662='PL2'!$C$2+554,1,O2661+1), "")</f>
        <v/>
      </c>
    </row>
    <row r="2663" spans="1:15" x14ac:dyDescent="0.55000000000000004">
      <c r="A2663">
        <v>2661</v>
      </c>
      <c r="B2663" s="2">
        <v>42483</v>
      </c>
      <c r="C2663">
        <v>14.659999847412109</v>
      </c>
      <c r="D2663">
        <v>1270150</v>
      </c>
      <c r="E2663">
        <v>3633.14990234375</v>
      </c>
      <c r="F2663" s="20">
        <f t="shared" si="148"/>
        <v>4.1933611789146709E-2</v>
      </c>
      <c r="G2663">
        <v>452.58401489257813</v>
      </c>
      <c r="H2663">
        <v>18.978500366210941</v>
      </c>
      <c r="I2663" s="19">
        <f t="shared" si="149"/>
        <v>1644305.5695093125</v>
      </c>
      <c r="K2663" s="70">
        <f t="shared" si="146"/>
        <v>-1</v>
      </c>
      <c r="L2663" s="3">
        <f>IF(AND(O2663&gt;0,O2663&lt;366),+'PL2'!$N$3+1,IF(AND(O2663&gt;365,O2663&lt;731),+'PL2'!$O$3+1,IF(AND(O2663&gt;730,O2663&lt;1096),+'PL2'!$P$3+1,IF(AND(O2663&gt;1095,O2663&lt;1461),+'PL2'!$Q$3+1,IF(AND(O2663&gt;1460,O2663&lt;3000),+'PL2'!$R$3+1,0)))))</f>
        <v>0</v>
      </c>
      <c r="M2663" s="3">
        <f>IF(AND(O2663&gt;0,O2663&lt;366),+'PL2'!$N$2+1,IF(AND(O2663&gt;365,O2663&lt;731),+'PL2'!$O$2+1,IF(AND(O2663&gt;730,O2663&lt;1096),+'PL2'!$P$2+1,IF(AND(O2663&gt;1095,O2663&lt;1461),+'PL2'!$Q$2+1,IF(AND(O2663&gt;1460,O2663&lt;1826),+'PL2'!$R$2+1,IF(AND(O2663&gt;1825,O2663&lt;2190),+'PL2'!$S$2+1,0))))))</f>
        <v>0</v>
      </c>
      <c r="N2663" s="70">
        <f t="shared" si="147"/>
        <v>-1</v>
      </c>
      <c r="O2663" s="19" t="str">
        <f>IF(A2663&gt;'PL2'!$C$2+553,IF(A2663='PL2'!$C$2+554,1,O2662+1), "")</f>
        <v/>
      </c>
    </row>
    <row r="2664" spans="1:15" x14ac:dyDescent="0.55000000000000004">
      <c r="A2664">
        <v>2662</v>
      </c>
      <c r="B2664" s="2">
        <v>42484</v>
      </c>
      <c r="C2664">
        <v>14.670000076293951</v>
      </c>
      <c r="D2664">
        <v>1172440</v>
      </c>
      <c r="E2664">
        <v>3333.27001953125</v>
      </c>
      <c r="F2664" s="20">
        <f t="shared" si="148"/>
        <v>4.1707099246726297E-2</v>
      </c>
      <c r="G2664">
        <v>460.32699584960938</v>
      </c>
      <c r="H2664">
        <v>19.19890022277832</v>
      </c>
      <c r="I2664" s="19">
        <f t="shared" si="149"/>
        <v>1534394.1744463891</v>
      </c>
      <c r="K2664" s="70">
        <f t="shared" si="146"/>
        <v>-1</v>
      </c>
      <c r="L2664" s="3">
        <f>IF(AND(O2664&gt;0,O2664&lt;366),+'PL2'!$N$3+1,IF(AND(O2664&gt;365,O2664&lt;731),+'PL2'!$O$3+1,IF(AND(O2664&gt;730,O2664&lt;1096),+'PL2'!$P$3+1,IF(AND(O2664&gt;1095,O2664&lt;1461),+'PL2'!$Q$3+1,IF(AND(O2664&gt;1460,O2664&lt;3000),+'PL2'!$R$3+1,0)))))</f>
        <v>0</v>
      </c>
      <c r="M2664" s="3">
        <f>IF(AND(O2664&gt;0,O2664&lt;366),+'PL2'!$N$2+1,IF(AND(O2664&gt;365,O2664&lt;731),+'PL2'!$O$2+1,IF(AND(O2664&gt;730,O2664&lt;1096),+'PL2'!$P$2+1,IF(AND(O2664&gt;1095,O2664&lt;1461),+'PL2'!$Q$2+1,IF(AND(O2664&gt;1460,O2664&lt;1826),+'PL2'!$R$2+1,IF(AND(O2664&gt;1825,O2664&lt;2190),+'PL2'!$S$2+1,0))))))</f>
        <v>0</v>
      </c>
      <c r="N2664" s="70">
        <f t="shared" si="147"/>
        <v>-1</v>
      </c>
      <c r="O2664" s="19" t="str">
        <f>IF(A2664&gt;'PL2'!$C$2+553,IF(A2664='PL2'!$C$2+554,1,O2663+1), "")</f>
        <v/>
      </c>
    </row>
    <row r="2665" spans="1:15" x14ac:dyDescent="0.55000000000000004">
      <c r="A2665">
        <v>2663</v>
      </c>
      <c r="B2665" s="2">
        <v>42485</v>
      </c>
      <c r="C2665">
        <v>14.680000305175779</v>
      </c>
      <c r="D2665">
        <v>1172440</v>
      </c>
      <c r="E2665">
        <v>3218.300048828125</v>
      </c>
      <c r="F2665" s="20">
        <f t="shared" si="148"/>
        <v>4.0296002950209901E-2</v>
      </c>
      <c r="G2665">
        <v>462.510009765625</v>
      </c>
      <c r="H2665">
        <v>18.637300491333011</v>
      </c>
      <c r="I2665" s="19">
        <f t="shared" si="149"/>
        <v>1488495.9870122075</v>
      </c>
      <c r="K2665" s="70">
        <f t="shared" si="146"/>
        <v>-1</v>
      </c>
      <c r="L2665" s="3">
        <f>IF(AND(O2665&gt;0,O2665&lt;366),+'PL2'!$N$3+1,IF(AND(O2665&gt;365,O2665&lt;731),+'PL2'!$O$3+1,IF(AND(O2665&gt;730,O2665&lt;1096),+'PL2'!$P$3+1,IF(AND(O2665&gt;1095,O2665&lt;1461),+'PL2'!$Q$3+1,IF(AND(O2665&gt;1460,O2665&lt;3000),+'PL2'!$R$3+1,0)))))</f>
        <v>0</v>
      </c>
      <c r="M2665" s="3">
        <f>IF(AND(O2665&gt;0,O2665&lt;366),+'PL2'!$N$2+1,IF(AND(O2665&gt;365,O2665&lt;731),+'PL2'!$O$2+1,IF(AND(O2665&gt;730,O2665&lt;1096),+'PL2'!$P$2+1,IF(AND(O2665&gt;1095,O2665&lt;1461),+'PL2'!$Q$2+1,IF(AND(O2665&gt;1460,O2665&lt;1826),+'PL2'!$R$2+1,IF(AND(O2665&gt;1825,O2665&lt;2190),+'PL2'!$S$2+1,0))))))</f>
        <v>0</v>
      </c>
      <c r="N2665" s="70">
        <f t="shared" si="147"/>
        <v>-1</v>
      </c>
      <c r="O2665" s="19" t="str">
        <f>IF(A2665&gt;'PL2'!$C$2+553,IF(A2665='PL2'!$C$2+554,1,O2664+1), "")</f>
        <v/>
      </c>
    </row>
    <row r="2666" spans="1:15" x14ac:dyDescent="0.55000000000000004">
      <c r="A2666">
        <v>2664</v>
      </c>
      <c r="B2666" s="2">
        <v>42486</v>
      </c>
      <c r="C2666">
        <v>14.689999580383301</v>
      </c>
      <c r="D2666">
        <v>1341200</v>
      </c>
      <c r="E2666">
        <v>4112.759765625</v>
      </c>
      <c r="F2666" s="20">
        <f t="shared" si="148"/>
        <v>4.5046554750409015E-2</v>
      </c>
      <c r="G2666">
        <v>467.80300903320313</v>
      </c>
      <c r="H2666">
        <v>21.07290077209473</v>
      </c>
      <c r="I2666" s="19">
        <f t="shared" si="149"/>
        <v>1923961.3937900662</v>
      </c>
      <c r="K2666" s="70">
        <f t="shared" si="146"/>
        <v>-1</v>
      </c>
      <c r="L2666" s="3">
        <f>IF(AND(O2666&gt;0,O2666&lt;366),+'PL2'!$N$3+1,IF(AND(O2666&gt;365,O2666&lt;731),+'PL2'!$O$3+1,IF(AND(O2666&gt;730,O2666&lt;1096),+'PL2'!$P$3+1,IF(AND(O2666&gt;1095,O2666&lt;1461),+'PL2'!$Q$3+1,IF(AND(O2666&gt;1460,O2666&lt;3000),+'PL2'!$R$3+1,0)))))</f>
        <v>0</v>
      </c>
      <c r="M2666" s="3">
        <f>IF(AND(O2666&gt;0,O2666&lt;366),+'PL2'!$N$2+1,IF(AND(O2666&gt;365,O2666&lt;731),+'PL2'!$O$2+1,IF(AND(O2666&gt;730,O2666&lt;1096),+'PL2'!$P$2+1,IF(AND(O2666&gt;1095,O2666&lt;1461),+'PL2'!$Q$2+1,IF(AND(O2666&gt;1460,O2666&lt;1826),+'PL2'!$R$2+1,IF(AND(O2666&gt;1825,O2666&lt;2190),+'PL2'!$S$2+1,0))))))</f>
        <v>0</v>
      </c>
      <c r="N2666" s="70">
        <f t="shared" si="147"/>
        <v>-1</v>
      </c>
      <c r="O2666" s="19" t="str">
        <f>IF(A2666&gt;'PL2'!$C$2+553,IF(A2666='PL2'!$C$2+554,1,O2665+1), "")</f>
        <v/>
      </c>
    </row>
    <row r="2667" spans="1:15" x14ac:dyDescent="0.55000000000000004">
      <c r="A2667">
        <v>2665</v>
      </c>
      <c r="B2667" s="2">
        <v>42487</v>
      </c>
      <c r="C2667">
        <v>14.69999980926514</v>
      </c>
      <c r="D2667">
        <v>1341200</v>
      </c>
      <c r="E2667">
        <v>3271.110107421875</v>
      </c>
      <c r="F2667" s="20">
        <f t="shared" si="148"/>
        <v>3.5852458958534769E-2</v>
      </c>
      <c r="G2667">
        <v>445.01199340820313</v>
      </c>
      <c r="H2667">
        <v>15.954799652099609</v>
      </c>
      <c r="I2667" s="19">
        <f t="shared" si="149"/>
        <v>1455683.2295615301</v>
      </c>
      <c r="K2667" s="70">
        <f t="shared" si="146"/>
        <v>-1</v>
      </c>
      <c r="L2667" s="3">
        <f>IF(AND(O2667&gt;0,O2667&lt;366),+'PL2'!$N$3+1,IF(AND(O2667&gt;365,O2667&lt;731),+'PL2'!$O$3+1,IF(AND(O2667&gt;730,O2667&lt;1096),+'PL2'!$P$3+1,IF(AND(O2667&gt;1095,O2667&lt;1461),+'PL2'!$Q$3+1,IF(AND(O2667&gt;1460,O2667&lt;3000),+'PL2'!$R$3+1,0)))))</f>
        <v>0</v>
      </c>
      <c r="M2667" s="3">
        <f>IF(AND(O2667&gt;0,O2667&lt;366),+'PL2'!$N$2+1,IF(AND(O2667&gt;365,O2667&lt;731),+'PL2'!$O$2+1,IF(AND(O2667&gt;730,O2667&lt;1096),+'PL2'!$P$2+1,IF(AND(O2667&gt;1095,O2667&lt;1461),+'PL2'!$Q$2+1,IF(AND(O2667&gt;1460,O2667&lt;1826),+'PL2'!$R$2+1,IF(AND(O2667&gt;1825,O2667&lt;2190),+'PL2'!$S$2+1,0))))))</f>
        <v>0</v>
      </c>
      <c r="N2667" s="70">
        <f t="shared" si="147"/>
        <v>-1</v>
      </c>
      <c r="O2667" s="19" t="str">
        <f>IF(A2667&gt;'PL2'!$C$2+553,IF(A2667='PL2'!$C$2+554,1,O2666+1), "")</f>
        <v/>
      </c>
    </row>
    <row r="2668" spans="1:15" x14ac:dyDescent="0.55000000000000004">
      <c r="A2668">
        <v>2666</v>
      </c>
      <c r="B2668" s="2">
        <v>42488</v>
      </c>
      <c r="C2668">
        <v>14.710000038146971</v>
      </c>
      <c r="D2668">
        <v>1207840</v>
      </c>
      <c r="E2668">
        <v>3424.6201171875</v>
      </c>
      <c r="F2668" s="20">
        <f t="shared" si="148"/>
        <v>4.1707645097419366E-2</v>
      </c>
      <c r="G2668">
        <v>449.85598754882813</v>
      </c>
      <c r="H2668">
        <v>18.762399673461911</v>
      </c>
      <c r="I2668" s="19">
        <f t="shared" si="149"/>
        <v>1540585.8647969663</v>
      </c>
      <c r="K2668" s="70">
        <f t="shared" si="146"/>
        <v>-1</v>
      </c>
      <c r="L2668" s="3">
        <f>IF(AND(O2668&gt;0,O2668&lt;366),+'PL2'!$N$3+1,IF(AND(O2668&gt;365,O2668&lt;731),+'PL2'!$O$3+1,IF(AND(O2668&gt;730,O2668&lt;1096),+'PL2'!$P$3+1,IF(AND(O2668&gt;1095,O2668&lt;1461),+'PL2'!$Q$3+1,IF(AND(O2668&gt;1460,O2668&lt;3000),+'PL2'!$R$3+1,0)))))</f>
        <v>0</v>
      </c>
      <c r="M2668" s="3">
        <f>IF(AND(O2668&gt;0,O2668&lt;366),+'PL2'!$N$2+1,IF(AND(O2668&gt;365,O2668&lt;731),+'PL2'!$O$2+1,IF(AND(O2668&gt;730,O2668&lt;1096),+'PL2'!$P$2+1,IF(AND(O2668&gt;1095,O2668&lt;1461),+'PL2'!$Q$2+1,IF(AND(O2668&gt;1460,O2668&lt;1826),+'PL2'!$R$2+1,IF(AND(O2668&gt;1825,O2668&lt;2190),+'PL2'!$S$2+1,0))))))</f>
        <v>0</v>
      </c>
      <c r="N2668" s="70">
        <f t="shared" si="147"/>
        <v>-1</v>
      </c>
      <c r="O2668" s="19" t="str">
        <f>IF(A2668&gt;'PL2'!$C$2+553,IF(A2668='PL2'!$C$2+554,1,O2667+1), "")</f>
        <v/>
      </c>
    </row>
    <row r="2669" spans="1:15" x14ac:dyDescent="0.55000000000000004">
      <c r="A2669">
        <v>2667</v>
      </c>
      <c r="B2669" s="2">
        <v>42489</v>
      </c>
      <c r="C2669">
        <v>14.72000026702881</v>
      </c>
      <c r="D2669">
        <v>1207840</v>
      </c>
      <c r="E2669">
        <v>3999.919921875</v>
      </c>
      <c r="F2669" s="20">
        <f t="shared" si="148"/>
        <v>4.8747203535314157E-2</v>
      </c>
      <c r="G2669">
        <v>456.35000610351563</v>
      </c>
      <c r="H2669">
        <v>22.24580001831055</v>
      </c>
      <c r="I2669" s="19">
        <f t="shared" si="149"/>
        <v>1825363.48076123</v>
      </c>
      <c r="K2669" s="70">
        <f t="shared" ref="K2669:K2732" si="150">+L2669^(0.00273972602739726)-1</f>
        <v>-1</v>
      </c>
      <c r="L2669" s="3">
        <f>IF(AND(O2669&gt;0,O2669&lt;366),+'PL2'!$N$3+1,IF(AND(O2669&gt;365,O2669&lt;731),+'PL2'!$O$3+1,IF(AND(O2669&gt;730,O2669&lt;1096),+'PL2'!$P$3+1,IF(AND(O2669&gt;1095,O2669&lt;1461),+'PL2'!$Q$3+1,IF(AND(O2669&gt;1460,O2669&lt;3000),+'PL2'!$R$3+1,0)))))</f>
        <v>0</v>
      </c>
      <c r="M2669" s="3">
        <f>IF(AND(O2669&gt;0,O2669&lt;366),+'PL2'!$N$2+1,IF(AND(O2669&gt;365,O2669&lt;731),+'PL2'!$O$2+1,IF(AND(O2669&gt;730,O2669&lt;1096),+'PL2'!$P$2+1,IF(AND(O2669&gt;1095,O2669&lt;1461),+'PL2'!$Q$2+1,IF(AND(O2669&gt;1460,O2669&lt;1826),+'PL2'!$R$2+1,IF(AND(O2669&gt;1825,O2669&lt;2190),+'PL2'!$S$2+1,0))))))</f>
        <v>0</v>
      </c>
      <c r="N2669" s="70">
        <f t="shared" ref="N2669:N2732" si="151">+M2669^(0.00273972602739726)-1</f>
        <v>-1</v>
      </c>
      <c r="O2669" s="19" t="str">
        <f>IF(A2669&gt;'PL2'!$C$2+553,IF(A2669='PL2'!$C$2+554,1,O2668+1), "")</f>
        <v/>
      </c>
    </row>
    <row r="2670" spans="1:15" x14ac:dyDescent="0.55000000000000004">
      <c r="A2670">
        <v>2668</v>
      </c>
      <c r="B2670" s="2">
        <v>42490</v>
      </c>
      <c r="C2670">
        <v>14.72999954223633</v>
      </c>
      <c r="D2670">
        <v>1296660</v>
      </c>
      <c r="E2670">
        <v>3690.8798828125</v>
      </c>
      <c r="F2670" s="20">
        <f t="shared" si="148"/>
        <v>4.1928230210137897E-2</v>
      </c>
      <c r="G2670">
        <v>449.3330078125</v>
      </c>
      <c r="H2670">
        <v>18.839700698852539</v>
      </c>
      <c r="I2670" s="19">
        <f t="shared" si="149"/>
        <v>1658434.1592187881</v>
      </c>
      <c r="K2670" s="70">
        <f t="shared" si="150"/>
        <v>-1</v>
      </c>
      <c r="L2670" s="3">
        <f>IF(AND(O2670&gt;0,O2670&lt;366),+'PL2'!$N$3+1,IF(AND(O2670&gt;365,O2670&lt;731),+'PL2'!$O$3+1,IF(AND(O2670&gt;730,O2670&lt;1096),+'PL2'!$P$3+1,IF(AND(O2670&gt;1095,O2670&lt;1461),+'PL2'!$Q$3+1,IF(AND(O2670&gt;1460,O2670&lt;3000),+'PL2'!$R$3+1,0)))))</f>
        <v>0</v>
      </c>
      <c r="M2670" s="3">
        <f>IF(AND(O2670&gt;0,O2670&lt;366),+'PL2'!$N$2+1,IF(AND(O2670&gt;365,O2670&lt;731),+'PL2'!$O$2+1,IF(AND(O2670&gt;730,O2670&lt;1096),+'PL2'!$P$2+1,IF(AND(O2670&gt;1095,O2670&lt;1461),+'PL2'!$Q$2+1,IF(AND(O2670&gt;1460,O2670&lt;1826),+'PL2'!$R$2+1,IF(AND(O2670&gt;1825,O2670&lt;2190),+'PL2'!$S$2+1,0))))))</f>
        <v>0</v>
      </c>
      <c r="N2670" s="70">
        <f t="shared" si="151"/>
        <v>-1</v>
      </c>
      <c r="O2670" s="19" t="str">
        <f>IF(A2670&gt;'PL2'!$C$2+553,IF(A2670='PL2'!$C$2+554,1,O2669+1), "")</f>
        <v/>
      </c>
    </row>
    <row r="2671" spans="1:15" x14ac:dyDescent="0.55000000000000004">
      <c r="A2671">
        <v>2669</v>
      </c>
      <c r="B2671" s="2">
        <v>42491</v>
      </c>
      <c r="C2671">
        <v>14.739999771118161</v>
      </c>
      <c r="D2671">
        <v>1296660</v>
      </c>
      <c r="E2671">
        <v>3909.5</v>
      </c>
      <c r="F2671" s="20">
        <f t="shared" si="148"/>
        <v>4.444189618341466E-2</v>
      </c>
      <c r="G2671">
        <v>453.0419921875</v>
      </c>
      <c r="H2671">
        <v>20.134000778198239</v>
      </c>
      <c r="I2671" s="19">
        <f t="shared" si="149"/>
        <v>1771167.6684570313</v>
      </c>
      <c r="K2671" s="70">
        <f t="shared" si="150"/>
        <v>-1</v>
      </c>
      <c r="L2671" s="3">
        <f>IF(AND(O2671&gt;0,O2671&lt;366),+'PL2'!$N$3+1,IF(AND(O2671&gt;365,O2671&lt;731),+'PL2'!$O$3+1,IF(AND(O2671&gt;730,O2671&lt;1096),+'PL2'!$P$3+1,IF(AND(O2671&gt;1095,O2671&lt;1461),+'PL2'!$Q$3+1,IF(AND(O2671&gt;1460,O2671&lt;3000),+'PL2'!$R$3+1,0)))))</f>
        <v>0</v>
      </c>
      <c r="M2671" s="3">
        <f>IF(AND(O2671&gt;0,O2671&lt;366),+'PL2'!$N$2+1,IF(AND(O2671&gt;365,O2671&lt;731),+'PL2'!$O$2+1,IF(AND(O2671&gt;730,O2671&lt;1096),+'PL2'!$P$2+1,IF(AND(O2671&gt;1095,O2671&lt;1461),+'PL2'!$Q$2+1,IF(AND(O2671&gt;1460,O2671&lt;1826),+'PL2'!$R$2+1,IF(AND(O2671&gt;1825,O2671&lt;2190),+'PL2'!$S$2+1,0))))))</f>
        <v>0</v>
      </c>
      <c r="N2671" s="70">
        <f t="shared" si="151"/>
        <v>-1</v>
      </c>
      <c r="O2671" s="19" t="str">
        <f>IF(A2671&gt;'PL2'!$C$2+553,IF(A2671='PL2'!$C$2+554,1,O2670+1), "")</f>
        <v/>
      </c>
    </row>
    <row r="2672" spans="1:15" x14ac:dyDescent="0.55000000000000004">
      <c r="A2672">
        <v>2670</v>
      </c>
      <c r="B2672" s="2">
        <v>42492</v>
      </c>
      <c r="C2672">
        <v>14.75</v>
      </c>
      <c r="D2672">
        <v>1394350</v>
      </c>
      <c r="E2672">
        <v>3970.1298828125</v>
      </c>
      <c r="F2672" s="20">
        <f t="shared" si="148"/>
        <v>4.1997644616835354E-2</v>
      </c>
      <c r="G2672">
        <v>444.51300048828119</v>
      </c>
      <c r="H2672">
        <v>18.668500900268551</v>
      </c>
      <c r="I2672" s="19">
        <f t="shared" si="149"/>
        <v>1764774.3465371726</v>
      </c>
      <c r="K2672" s="70">
        <f t="shared" si="150"/>
        <v>-1</v>
      </c>
      <c r="L2672" s="3">
        <f>IF(AND(O2672&gt;0,O2672&lt;366),+'PL2'!$N$3+1,IF(AND(O2672&gt;365,O2672&lt;731),+'PL2'!$O$3+1,IF(AND(O2672&gt;730,O2672&lt;1096),+'PL2'!$P$3+1,IF(AND(O2672&gt;1095,O2672&lt;1461),+'PL2'!$Q$3+1,IF(AND(O2672&gt;1460,O2672&lt;3000),+'PL2'!$R$3+1,0)))))</f>
        <v>0</v>
      </c>
      <c r="M2672" s="3">
        <f>IF(AND(O2672&gt;0,O2672&lt;366),+'PL2'!$N$2+1,IF(AND(O2672&gt;365,O2672&lt;731),+'PL2'!$O$2+1,IF(AND(O2672&gt;730,O2672&lt;1096),+'PL2'!$P$2+1,IF(AND(O2672&gt;1095,O2672&lt;1461),+'PL2'!$Q$2+1,IF(AND(O2672&gt;1460,O2672&lt;1826),+'PL2'!$R$2+1,IF(AND(O2672&gt;1825,O2672&lt;2190),+'PL2'!$S$2+1,0))))))</f>
        <v>0</v>
      </c>
      <c r="N2672" s="70">
        <f t="shared" si="151"/>
        <v>-1</v>
      </c>
      <c r="O2672" s="19" t="str">
        <f>IF(A2672&gt;'PL2'!$C$2+553,IF(A2672='PL2'!$C$2+554,1,O2671+1), "")</f>
        <v/>
      </c>
    </row>
    <row r="2673" spans="1:15" x14ac:dyDescent="0.55000000000000004">
      <c r="A2673">
        <v>2671</v>
      </c>
      <c r="B2673" s="2">
        <v>42493</v>
      </c>
      <c r="C2673">
        <v>14.760000228881839</v>
      </c>
      <c r="D2673">
        <v>1394350</v>
      </c>
      <c r="E2673">
        <v>3819.8701171875</v>
      </c>
      <c r="F2673" s="20">
        <f t="shared" si="148"/>
        <v>4.0435531827723595E-2</v>
      </c>
      <c r="G2673">
        <v>450.27398681640619</v>
      </c>
      <c r="H2673">
        <v>18.207099914550781</v>
      </c>
      <c r="I2673" s="19">
        <f t="shared" si="149"/>
        <v>1719988.1467868683</v>
      </c>
      <c r="K2673" s="70">
        <f t="shared" si="150"/>
        <v>-1</v>
      </c>
      <c r="L2673" s="3">
        <f>IF(AND(O2673&gt;0,O2673&lt;366),+'PL2'!$N$3+1,IF(AND(O2673&gt;365,O2673&lt;731),+'PL2'!$O$3+1,IF(AND(O2673&gt;730,O2673&lt;1096),+'PL2'!$P$3+1,IF(AND(O2673&gt;1095,O2673&lt;1461),+'PL2'!$Q$3+1,IF(AND(O2673&gt;1460,O2673&lt;3000),+'PL2'!$R$3+1,0)))))</f>
        <v>0</v>
      </c>
      <c r="M2673" s="3">
        <f>IF(AND(O2673&gt;0,O2673&lt;366),+'PL2'!$N$2+1,IF(AND(O2673&gt;365,O2673&lt;731),+'PL2'!$O$2+1,IF(AND(O2673&gt;730,O2673&lt;1096),+'PL2'!$P$2+1,IF(AND(O2673&gt;1095,O2673&lt;1461),+'PL2'!$Q$2+1,IF(AND(O2673&gt;1460,O2673&lt;1826),+'PL2'!$R$2+1,IF(AND(O2673&gt;1825,O2673&lt;2190),+'PL2'!$S$2+1,0))))))</f>
        <v>0</v>
      </c>
      <c r="N2673" s="70">
        <f t="shared" si="151"/>
        <v>-1</v>
      </c>
      <c r="O2673" s="19" t="str">
        <f>IF(A2673&gt;'PL2'!$C$2+553,IF(A2673='PL2'!$C$2+554,1,O2672+1), "")</f>
        <v/>
      </c>
    </row>
    <row r="2674" spans="1:15" x14ac:dyDescent="0.55000000000000004">
      <c r="A2674">
        <v>2672</v>
      </c>
      <c r="B2674" s="2">
        <v>42494</v>
      </c>
      <c r="C2674">
        <v>14.77000045776367</v>
      </c>
      <c r="D2674">
        <v>1492040</v>
      </c>
      <c r="E2674">
        <v>4222.169921875</v>
      </c>
      <c r="F2674" s="20">
        <f t="shared" si="148"/>
        <v>4.1796099085044475E-2</v>
      </c>
      <c r="G2674">
        <v>446.96200561523438</v>
      </c>
      <c r="H2674">
        <v>18.68129920959473</v>
      </c>
      <c r="I2674" s="19">
        <f t="shared" si="149"/>
        <v>1887149.5363295674</v>
      </c>
      <c r="K2674" s="70">
        <f t="shared" si="150"/>
        <v>-1</v>
      </c>
      <c r="L2674" s="3">
        <f>IF(AND(O2674&gt;0,O2674&lt;366),+'PL2'!$N$3+1,IF(AND(O2674&gt;365,O2674&lt;731),+'PL2'!$O$3+1,IF(AND(O2674&gt;730,O2674&lt;1096),+'PL2'!$P$3+1,IF(AND(O2674&gt;1095,O2674&lt;1461),+'PL2'!$Q$3+1,IF(AND(O2674&gt;1460,O2674&lt;3000),+'PL2'!$R$3+1,0)))))</f>
        <v>0</v>
      </c>
      <c r="M2674" s="3">
        <f>IF(AND(O2674&gt;0,O2674&lt;366),+'PL2'!$N$2+1,IF(AND(O2674&gt;365,O2674&lt;731),+'PL2'!$O$2+1,IF(AND(O2674&gt;730,O2674&lt;1096),+'PL2'!$P$2+1,IF(AND(O2674&gt;1095,O2674&lt;1461),+'PL2'!$Q$2+1,IF(AND(O2674&gt;1460,O2674&lt;1826),+'PL2'!$R$2+1,IF(AND(O2674&gt;1825,O2674&lt;2190),+'PL2'!$S$2+1,0))))))</f>
        <v>0</v>
      </c>
      <c r="N2674" s="70">
        <f t="shared" si="151"/>
        <v>-1</v>
      </c>
      <c r="O2674" s="19" t="str">
        <f>IF(A2674&gt;'PL2'!$C$2+553,IF(A2674='PL2'!$C$2+554,1,O2673+1), "")</f>
        <v/>
      </c>
    </row>
    <row r="2675" spans="1:15" x14ac:dyDescent="0.55000000000000004">
      <c r="A2675">
        <v>2673</v>
      </c>
      <c r="B2675" s="2">
        <v>42495</v>
      </c>
      <c r="C2675">
        <v>14.77999973297119</v>
      </c>
      <c r="D2675">
        <v>1492040</v>
      </c>
      <c r="E2675">
        <v>3919.260009765625</v>
      </c>
      <c r="F2675" s="20">
        <f t="shared" si="148"/>
        <v>3.88237995615269E-2</v>
      </c>
      <c r="G2675">
        <v>448.52700805664063</v>
      </c>
      <c r="H2675">
        <v>17.41349983215332</v>
      </c>
      <c r="I2675" s="19">
        <f t="shared" si="149"/>
        <v>1757893.9659762159</v>
      </c>
      <c r="K2675" s="70">
        <f t="shared" si="150"/>
        <v>-1</v>
      </c>
      <c r="L2675" s="3">
        <f>IF(AND(O2675&gt;0,O2675&lt;366),+'PL2'!$N$3+1,IF(AND(O2675&gt;365,O2675&lt;731),+'PL2'!$O$3+1,IF(AND(O2675&gt;730,O2675&lt;1096),+'PL2'!$P$3+1,IF(AND(O2675&gt;1095,O2675&lt;1461),+'PL2'!$Q$3+1,IF(AND(O2675&gt;1460,O2675&lt;3000),+'PL2'!$R$3+1,0)))))</f>
        <v>0</v>
      </c>
      <c r="M2675" s="3">
        <f>IF(AND(O2675&gt;0,O2675&lt;366),+'PL2'!$N$2+1,IF(AND(O2675&gt;365,O2675&lt;731),+'PL2'!$O$2+1,IF(AND(O2675&gt;730,O2675&lt;1096),+'PL2'!$P$2+1,IF(AND(O2675&gt;1095,O2675&lt;1461),+'PL2'!$Q$2+1,IF(AND(O2675&gt;1460,O2675&lt;1826),+'PL2'!$R$2+1,IF(AND(O2675&gt;1825,O2675&lt;2190),+'PL2'!$S$2+1,0))))))</f>
        <v>0</v>
      </c>
      <c r="N2675" s="70">
        <f t="shared" si="151"/>
        <v>-1</v>
      </c>
      <c r="O2675" s="19" t="str">
        <f>IF(A2675&gt;'PL2'!$C$2+553,IF(A2675='PL2'!$C$2+554,1,O2674+1), "")</f>
        <v/>
      </c>
    </row>
    <row r="2676" spans="1:15" x14ac:dyDescent="0.55000000000000004">
      <c r="A2676">
        <v>2674</v>
      </c>
      <c r="B2676" s="2">
        <v>42496</v>
      </c>
      <c r="C2676">
        <v>14.789999961853029</v>
      </c>
      <c r="D2676">
        <v>1438750</v>
      </c>
      <c r="E2676">
        <v>4094.52001953125</v>
      </c>
      <c r="F2676" s="20">
        <f t="shared" si="148"/>
        <v>4.2090669631745375E-2</v>
      </c>
      <c r="G2676">
        <v>460.37399291992188</v>
      </c>
      <c r="H2676">
        <v>19.377399444580082</v>
      </c>
      <c r="I2676" s="19">
        <f t="shared" si="149"/>
        <v>1885010.5304821581</v>
      </c>
      <c r="K2676" s="70">
        <f t="shared" si="150"/>
        <v>-1</v>
      </c>
      <c r="L2676" s="3">
        <f>IF(AND(O2676&gt;0,O2676&lt;366),+'PL2'!$N$3+1,IF(AND(O2676&gt;365,O2676&lt;731),+'PL2'!$O$3+1,IF(AND(O2676&gt;730,O2676&lt;1096),+'PL2'!$P$3+1,IF(AND(O2676&gt;1095,O2676&lt;1461),+'PL2'!$Q$3+1,IF(AND(O2676&gt;1460,O2676&lt;3000),+'PL2'!$R$3+1,0)))))</f>
        <v>0</v>
      </c>
      <c r="M2676" s="3">
        <f>IF(AND(O2676&gt;0,O2676&lt;366),+'PL2'!$N$2+1,IF(AND(O2676&gt;365,O2676&lt;731),+'PL2'!$O$2+1,IF(AND(O2676&gt;730,O2676&lt;1096),+'PL2'!$P$2+1,IF(AND(O2676&gt;1095,O2676&lt;1461),+'PL2'!$Q$2+1,IF(AND(O2676&gt;1460,O2676&lt;1826),+'PL2'!$R$2+1,IF(AND(O2676&gt;1825,O2676&lt;2190),+'PL2'!$S$2+1,0))))))</f>
        <v>0</v>
      </c>
      <c r="N2676" s="70">
        <f t="shared" si="151"/>
        <v>-1</v>
      </c>
      <c r="O2676" s="19" t="str">
        <f>IF(A2676&gt;'PL2'!$C$2+553,IF(A2676='PL2'!$C$2+554,1,O2675+1), "")</f>
        <v/>
      </c>
    </row>
    <row r="2677" spans="1:15" x14ac:dyDescent="0.55000000000000004">
      <c r="A2677">
        <v>2675</v>
      </c>
      <c r="B2677" s="2">
        <v>42497</v>
      </c>
      <c r="C2677">
        <v>14.80000019073486</v>
      </c>
      <c r="D2677">
        <v>1438750</v>
      </c>
      <c r="E2677">
        <v>3787.6201171875</v>
      </c>
      <c r="F2677" s="20">
        <f t="shared" si="148"/>
        <v>3.8962139674582931E-2</v>
      </c>
      <c r="G2677">
        <v>459.46499633789063</v>
      </c>
      <c r="H2677">
        <v>17.901699066162109</v>
      </c>
      <c r="I2677" s="19">
        <f t="shared" si="149"/>
        <v>1740278.8632728755</v>
      </c>
      <c r="K2677" s="70">
        <f t="shared" si="150"/>
        <v>-1</v>
      </c>
      <c r="L2677" s="3">
        <f>IF(AND(O2677&gt;0,O2677&lt;366),+'PL2'!$N$3+1,IF(AND(O2677&gt;365,O2677&lt;731),+'PL2'!$O$3+1,IF(AND(O2677&gt;730,O2677&lt;1096),+'PL2'!$P$3+1,IF(AND(O2677&gt;1095,O2677&lt;1461),+'PL2'!$Q$3+1,IF(AND(O2677&gt;1460,O2677&lt;3000),+'PL2'!$R$3+1,0)))))</f>
        <v>0</v>
      </c>
      <c r="M2677" s="3">
        <f>IF(AND(O2677&gt;0,O2677&lt;366),+'PL2'!$N$2+1,IF(AND(O2677&gt;365,O2677&lt;731),+'PL2'!$O$2+1,IF(AND(O2677&gt;730,O2677&lt;1096),+'PL2'!$P$2+1,IF(AND(O2677&gt;1095,O2677&lt;1461),+'PL2'!$Q$2+1,IF(AND(O2677&gt;1460,O2677&lt;1826),+'PL2'!$R$2+1,IF(AND(O2677&gt;1825,O2677&lt;2190),+'PL2'!$S$2+1,0))))))</f>
        <v>0</v>
      </c>
      <c r="N2677" s="70">
        <f t="shared" si="151"/>
        <v>-1</v>
      </c>
      <c r="O2677" s="19" t="str">
        <f>IF(A2677&gt;'PL2'!$C$2+553,IF(A2677='PL2'!$C$2+554,1,O2676+1), "")</f>
        <v/>
      </c>
    </row>
    <row r="2678" spans="1:15" x14ac:dyDescent="0.55000000000000004">
      <c r="A2678">
        <v>2676</v>
      </c>
      <c r="B2678" s="2">
        <v>42498</v>
      </c>
      <c r="C2678">
        <v>14.810000419616699</v>
      </c>
      <c r="D2678">
        <v>1447640</v>
      </c>
      <c r="E2678">
        <v>4234.740234375</v>
      </c>
      <c r="F2678" s="20">
        <f t="shared" si="148"/>
        <v>4.3323274189758135E-2</v>
      </c>
      <c r="G2678">
        <v>459.43701171875</v>
      </c>
      <c r="H2678">
        <v>19.904300689697269</v>
      </c>
      <c r="I2678" s="19">
        <f t="shared" si="149"/>
        <v>1945596.398686409</v>
      </c>
      <c r="K2678" s="70">
        <f t="shared" si="150"/>
        <v>-1</v>
      </c>
      <c r="L2678" s="3">
        <f>IF(AND(O2678&gt;0,O2678&lt;366),+'PL2'!$N$3+1,IF(AND(O2678&gt;365,O2678&lt;731),+'PL2'!$O$3+1,IF(AND(O2678&gt;730,O2678&lt;1096),+'PL2'!$P$3+1,IF(AND(O2678&gt;1095,O2678&lt;1461),+'PL2'!$Q$3+1,IF(AND(O2678&gt;1460,O2678&lt;3000),+'PL2'!$R$3+1,0)))))</f>
        <v>0</v>
      </c>
      <c r="M2678" s="3">
        <f>IF(AND(O2678&gt;0,O2678&lt;366),+'PL2'!$N$2+1,IF(AND(O2678&gt;365,O2678&lt;731),+'PL2'!$O$2+1,IF(AND(O2678&gt;730,O2678&lt;1096),+'PL2'!$P$2+1,IF(AND(O2678&gt;1095,O2678&lt;1461),+'PL2'!$Q$2+1,IF(AND(O2678&gt;1460,O2678&lt;1826),+'PL2'!$R$2+1,IF(AND(O2678&gt;1825,O2678&lt;2190),+'PL2'!$S$2+1,0))))))</f>
        <v>0</v>
      </c>
      <c r="N2678" s="70">
        <f t="shared" si="151"/>
        <v>-1</v>
      </c>
      <c r="O2678" s="19" t="str">
        <f>IF(A2678&gt;'PL2'!$C$2+553,IF(A2678='PL2'!$C$2+554,1,O2677+1), "")</f>
        <v/>
      </c>
    </row>
    <row r="2679" spans="1:15" x14ac:dyDescent="0.55000000000000004">
      <c r="A2679">
        <v>2677</v>
      </c>
      <c r="B2679" s="2">
        <v>42499</v>
      </c>
      <c r="C2679">
        <v>14.819999694824221</v>
      </c>
      <c r="D2679">
        <v>1447640</v>
      </c>
      <c r="E2679">
        <v>4315.47021484375</v>
      </c>
      <c r="F2679" s="20">
        <f t="shared" si="148"/>
        <v>4.4178985982017208E-2</v>
      </c>
      <c r="G2679">
        <v>461.49099731445313</v>
      </c>
      <c r="H2679">
        <v>20.388200759887699</v>
      </c>
      <c r="I2679" s="19">
        <f t="shared" si="149"/>
        <v>1991550.6533290595</v>
      </c>
      <c r="K2679" s="70">
        <f t="shared" si="150"/>
        <v>-1</v>
      </c>
      <c r="L2679" s="3">
        <f>IF(AND(O2679&gt;0,O2679&lt;366),+'PL2'!$N$3+1,IF(AND(O2679&gt;365,O2679&lt;731),+'PL2'!$O$3+1,IF(AND(O2679&gt;730,O2679&lt;1096),+'PL2'!$P$3+1,IF(AND(O2679&gt;1095,O2679&lt;1461),+'PL2'!$Q$3+1,IF(AND(O2679&gt;1460,O2679&lt;3000),+'PL2'!$R$3+1,0)))))</f>
        <v>0</v>
      </c>
      <c r="M2679" s="3">
        <f>IF(AND(O2679&gt;0,O2679&lt;366),+'PL2'!$N$2+1,IF(AND(O2679&gt;365,O2679&lt;731),+'PL2'!$O$2+1,IF(AND(O2679&gt;730,O2679&lt;1096),+'PL2'!$P$2+1,IF(AND(O2679&gt;1095,O2679&lt;1461),+'PL2'!$Q$2+1,IF(AND(O2679&gt;1460,O2679&lt;1826),+'PL2'!$R$2+1,IF(AND(O2679&gt;1825,O2679&lt;2190),+'PL2'!$S$2+1,0))))))</f>
        <v>0</v>
      </c>
      <c r="N2679" s="70">
        <f t="shared" si="151"/>
        <v>-1</v>
      </c>
      <c r="O2679" s="19" t="str">
        <f>IF(A2679&gt;'PL2'!$C$2+553,IF(A2679='PL2'!$C$2+554,1,O2678+1), "")</f>
        <v/>
      </c>
    </row>
    <row r="2680" spans="1:15" x14ac:dyDescent="0.55000000000000004">
      <c r="A2680">
        <v>2678</v>
      </c>
      <c r="B2680" s="2">
        <v>42500</v>
      </c>
      <c r="C2680">
        <v>14.829999923706049</v>
      </c>
      <c r="D2680">
        <v>1403230</v>
      </c>
      <c r="E2680">
        <v>3998.10009765625</v>
      </c>
      <c r="F2680" s="20">
        <f t="shared" si="148"/>
        <v>4.22538173665125E-2</v>
      </c>
      <c r="G2680">
        <v>450.98699951171881</v>
      </c>
      <c r="H2680">
        <v>19.055900573730469</v>
      </c>
      <c r="I2680" s="19">
        <f t="shared" si="149"/>
        <v>1803091.1667895021</v>
      </c>
      <c r="K2680" s="70">
        <f t="shared" si="150"/>
        <v>-1</v>
      </c>
      <c r="L2680" s="3">
        <f>IF(AND(O2680&gt;0,O2680&lt;366),+'PL2'!$N$3+1,IF(AND(O2680&gt;365,O2680&lt;731),+'PL2'!$O$3+1,IF(AND(O2680&gt;730,O2680&lt;1096),+'PL2'!$P$3+1,IF(AND(O2680&gt;1095,O2680&lt;1461),+'PL2'!$Q$3+1,IF(AND(O2680&gt;1460,O2680&lt;3000),+'PL2'!$R$3+1,0)))))</f>
        <v>0</v>
      </c>
      <c r="M2680" s="3">
        <f>IF(AND(O2680&gt;0,O2680&lt;366),+'PL2'!$N$2+1,IF(AND(O2680&gt;365,O2680&lt;731),+'PL2'!$O$2+1,IF(AND(O2680&gt;730,O2680&lt;1096),+'PL2'!$P$2+1,IF(AND(O2680&gt;1095,O2680&lt;1461),+'PL2'!$Q$2+1,IF(AND(O2680&gt;1460,O2680&lt;1826),+'PL2'!$R$2+1,IF(AND(O2680&gt;1825,O2680&lt;2190),+'PL2'!$S$2+1,0))))))</f>
        <v>0</v>
      </c>
      <c r="N2680" s="70">
        <f t="shared" si="151"/>
        <v>-1</v>
      </c>
      <c r="O2680" s="19" t="str">
        <f>IF(A2680&gt;'PL2'!$C$2+553,IF(A2680='PL2'!$C$2+554,1,O2679+1), "")</f>
        <v/>
      </c>
    </row>
    <row r="2681" spans="1:15" x14ac:dyDescent="0.55000000000000004">
      <c r="A2681">
        <v>2679</v>
      </c>
      <c r="B2681" s="2">
        <v>42501</v>
      </c>
      <c r="C2681">
        <v>14.840000152587891</v>
      </c>
      <c r="D2681">
        <v>1403230</v>
      </c>
      <c r="E2681">
        <v>3370.889892578125</v>
      </c>
      <c r="F2681" s="20">
        <f t="shared" si="148"/>
        <v>3.564918546511716E-2</v>
      </c>
      <c r="G2681">
        <v>452.11300659179688</v>
      </c>
      <c r="H2681">
        <v>16.117500305175781</v>
      </c>
      <c r="I2681" s="19">
        <f t="shared" si="149"/>
        <v>1524023.1642233953</v>
      </c>
      <c r="K2681" s="70">
        <f t="shared" si="150"/>
        <v>-1</v>
      </c>
      <c r="L2681" s="3">
        <f>IF(AND(O2681&gt;0,O2681&lt;366),+'PL2'!$N$3+1,IF(AND(O2681&gt;365,O2681&lt;731),+'PL2'!$O$3+1,IF(AND(O2681&gt;730,O2681&lt;1096),+'PL2'!$P$3+1,IF(AND(O2681&gt;1095,O2681&lt;1461),+'PL2'!$Q$3+1,IF(AND(O2681&gt;1460,O2681&lt;3000),+'PL2'!$R$3+1,0)))))</f>
        <v>0</v>
      </c>
      <c r="M2681" s="3">
        <f>IF(AND(O2681&gt;0,O2681&lt;366),+'PL2'!$N$2+1,IF(AND(O2681&gt;365,O2681&lt;731),+'PL2'!$O$2+1,IF(AND(O2681&gt;730,O2681&lt;1096),+'PL2'!$P$2+1,IF(AND(O2681&gt;1095,O2681&lt;1461),+'PL2'!$Q$2+1,IF(AND(O2681&gt;1460,O2681&lt;1826),+'PL2'!$R$2+1,IF(AND(O2681&gt;1825,O2681&lt;2190),+'PL2'!$S$2+1,0))))))</f>
        <v>0</v>
      </c>
      <c r="N2681" s="70">
        <f t="shared" si="151"/>
        <v>-1</v>
      </c>
      <c r="O2681" s="19" t="str">
        <f>IF(A2681&gt;'PL2'!$C$2+553,IF(A2681='PL2'!$C$2+554,1,O2680+1), "")</f>
        <v/>
      </c>
    </row>
    <row r="2682" spans="1:15" x14ac:dyDescent="0.55000000000000004">
      <c r="A2682">
        <v>2680</v>
      </c>
      <c r="B2682" s="2">
        <v>42502</v>
      </c>
      <c r="C2682">
        <v>14.85000038146973</v>
      </c>
      <c r="D2682">
        <v>1342250</v>
      </c>
      <c r="E2682">
        <v>3521.75</v>
      </c>
      <c r="F2682" s="20">
        <f t="shared" si="148"/>
        <v>3.8962927057881187E-2</v>
      </c>
      <c r="G2682">
        <v>454.8179931640625</v>
      </c>
      <c r="H2682">
        <v>17.721000671386719</v>
      </c>
      <c r="I2682" s="19">
        <f t="shared" si="149"/>
        <v>1601755.2674255371</v>
      </c>
      <c r="K2682" s="70">
        <f t="shared" si="150"/>
        <v>-1</v>
      </c>
      <c r="L2682" s="3">
        <f>IF(AND(O2682&gt;0,O2682&lt;366),+'PL2'!$N$3+1,IF(AND(O2682&gt;365,O2682&lt;731),+'PL2'!$O$3+1,IF(AND(O2682&gt;730,O2682&lt;1096),+'PL2'!$P$3+1,IF(AND(O2682&gt;1095,O2682&lt;1461),+'PL2'!$Q$3+1,IF(AND(O2682&gt;1460,O2682&lt;3000),+'PL2'!$R$3+1,0)))))</f>
        <v>0</v>
      </c>
      <c r="M2682" s="3">
        <f>IF(AND(O2682&gt;0,O2682&lt;366),+'PL2'!$N$2+1,IF(AND(O2682&gt;365,O2682&lt;731),+'PL2'!$O$2+1,IF(AND(O2682&gt;730,O2682&lt;1096),+'PL2'!$P$2+1,IF(AND(O2682&gt;1095,O2682&lt;1461),+'PL2'!$Q$2+1,IF(AND(O2682&gt;1460,O2682&lt;1826),+'PL2'!$R$2+1,IF(AND(O2682&gt;1825,O2682&lt;2190),+'PL2'!$S$2+1,0))))))</f>
        <v>0</v>
      </c>
      <c r="N2682" s="70">
        <f t="shared" si="151"/>
        <v>-1</v>
      </c>
      <c r="O2682" s="19" t="str">
        <f>IF(A2682&gt;'PL2'!$C$2+553,IF(A2682='PL2'!$C$2+554,1,O2681+1), "")</f>
        <v/>
      </c>
    </row>
    <row r="2683" spans="1:15" x14ac:dyDescent="0.55000000000000004">
      <c r="A2683">
        <v>2681</v>
      </c>
      <c r="B2683" s="2">
        <v>42503</v>
      </c>
      <c r="C2683">
        <v>14.85999965667725</v>
      </c>
      <c r="D2683">
        <v>1342250</v>
      </c>
      <c r="E2683">
        <v>3847.580078125</v>
      </c>
      <c r="F2683" s="20">
        <f t="shared" si="148"/>
        <v>4.2596415451648897E-2</v>
      </c>
      <c r="G2683">
        <v>455.7349853515625</v>
      </c>
      <c r="H2683">
        <v>19.412700653076168</v>
      </c>
      <c r="I2683" s="19">
        <f t="shared" si="149"/>
        <v>1753476.8505432606</v>
      </c>
      <c r="K2683" s="70">
        <f t="shared" si="150"/>
        <v>-1</v>
      </c>
      <c r="L2683" s="3">
        <f>IF(AND(O2683&gt;0,O2683&lt;366),+'PL2'!$N$3+1,IF(AND(O2683&gt;365,O2683&lt;731),+'PL2'!$O$3+1,IF(AND(O2683&gt;730,O2683&lt;1096),+'PL2'!$P$3+1,IF(AND(O2683&gt;1095,O2683&lt;1461),+'PL2'!$Q$3+1,IF(AND(O2683&gt;1460,O2683&lt;3000),+'PL2'!$R$3+1,0)))))</f>
        <v>0</v>
      </c>
      <c r="M2683" s="3">
        <f>IF(AND(O2683&gt;0,O2683&lt;366),+'PL2'!$N$2+1,IF(AND(O2683&gt;365,O2683&lt;731),+'PL2'!$O$2+1,IF(AND(O2683&gt;730,O2683&lt;1096),+'PL2'!$P$2+1,IF(AND(O2683&gt;1095,O2683&lt;1461),+'PL2'!$Q$2+1,IF(AND(O2683&gt;1460,O2683&lt;1826),+'PL2'!$R$2+1,IF(AND(O2683&gt;1825,O2683&lt;2190),+'PL2'!$S$2+1,0))))))</f>
        <v>0</v>
      </c>
      <c r="N2683" s="70">
        <f t="shared" si="151"/>
        <v>-1</v>
      </c>
      <c r="O2683" s="19" t="str">
        <f>IF(A2683&gt;'PL2'!$C$2+553,IF(A2683='PL2'!$C$2+554,1,O2682+1), "")</f>
        <v/>
      </c>
    </row>
    <row r="2684" spans="1:15" x14ac:dyDescent="0.55000000000000004">
      <c r="A2684">
        <v>2682</v>
      </c>
      <c r="B2684" s="2">
        <v>42504</v>
      </c>
      <c r="C2684">
        <v>14.86999988555908</v>
      </c>
      <c r="D2684">
        <v>1390530</v>
      </c>
      <c r="E2684">
        <v>3648</v>
      </c>
      <c r="F2684" s="20">
        <f t="shared" si="148"/>
        <v>3.9010851677072432E-2</v>
      </c>
      <c r="G2684">
        <v>455.75299072265619</v>
      </c>
      <c r="H2684">
        <v>17.779300689697269</v>
      </c>
      <c r="I2684" s="19">
        <f t="shared" si="149"/>
        <v>1662586.9101562498</v>
      </c>
      <c r="K2684" s="70">
        <f t="shared" si="150"/>
        <v>-1</v>
      </c>
      <c r="L2684" s="3">
        <f>IF(AND(O2684&gt;0,O2684&lt;366),+'PL2'!$N$3+1,IF(AND(O2684&gt;365,O2684&lt;731),+'PL2'!$O$3+1,IF(AND(O2684&gt;730,O2684&lt;1096),+'PL2'!$P$3+1,IF(AND(O2684&gt;1095,O2684&lt;1461),+'PL2'!$Q$3+1,IF(AND(O2684&gt;1460,O2684&lt;3000),+'PL2'!$R$3+1,0)))))</f>
        <v>0</v>
      </c>
      <c r="M2684" s="3">
        <f>IF(AND(O2684&gt;0,O2684&lt;366),+'PL2'!$N$2+1,IF(AND(O2684&gt;365,O2684&lt;731),+'PL2'!$O$2+1,IF(AND(O2684&gt;730,O2684&lt;1096),+'PL2'!$P$2+1,IF(AND(O2684&gt;1095,O2684&lt;1461),+'PL2'!$Q$2+1,IF(AND(O2684&gt;1460,O2684&lt;1826),+'PL2'!$R$2+1,IF(AND(O2684&gt;1825,O2684&lt;2190),+'PL2'!$S$2+1,0))))))</f>
        <v>0</v>
      </c>
      <c r="N2684" s="70">
        <f t="shared" si="151"/>
        <v>-1</v>
      </c>
      <c r="O2684" s="19" t="str">
        <f>IF(A2684&gt;'PL2'!$C$2+553,IF(A2684='PL2'!$C$2+554,1,O2683+1), "")</f>
        <v/>
      </c>
    </row>
    <row r="2685" spans="1:15" x14ac:dyDescent="0.55000000000000004">
      <c r="A2685">
        <v>2683</v>
      </c>
      <c r="B2685" s="2">
        <v>42505</v>
      </c>
      <c r="C2685">
        <v>14.88000011444092</v>
      </c>
      <c r="D2685">
        <v>1390530</v>
      </c>
      <c r="E2685">
        <v>3520.610107421875</v>
      </c>
      <c r="F2685" s="20">
        <f t="shared" si="148"/>
        <v>3.767389326468279E-2</v>
      </c>
      <c r="G2685">
        <v>457.84799194335938</v>
      </c>
      <c r="H2685">
        <v>17.248899459838871</v>
      </c>
      <c r="I2685" s="19">
        <f t="shared" si="149"/>
        <v>1611904.2680986002</v>
      </c>
      <c r="K2685" s="70">
        <f t="shared" si="150"/>
        <v>-1</v>
      </c>
      <c r="L2685" s="3">
        <f>IF(AND(O2685&gt;0,O2685&lt;366),+'PL2'!$N$3+1,IF(AND(O2685&gt;365,O2685&lt;731),+'PL2'!$O$3+1,IF(AND(O2685&gt;730,O2685&lt;1096),+'PL2'!$P$3+1,IF(AND(O2685&gt;1095,O2685&lt;1461),+'PL2'!$Q$3+1,IF(AND(O2685&gt;1460,O2685&lt;3000),+'PL2'!$R$3+1,0)))))</f>
        <v>0</v>
      </c>
      <c r="M2685" s="3">
        <f>IF(AND(O2685&gt;0,O2685&lt;366),+'PL2'!$N$2+1,IF(AND(O2685&gt;365,O2685&lt;731),+'PL2'!$O$2+1,IF(AND(O2685&gt;730,O2685&lt;1096),+'PL2'!$P$2+1,IF(AND(O2685&gt;1095,O2685&lt;1461),+'PL2'!$Q$2+1,IF(AND(O2685&gt;1460,O2685&lt;1826),+'PL2'!$R$2+1,IF(AND(O2685&gt;1825,O2685&lt;2190),+'PL2'!$S$2+1,0))))))</f>
        <v>0</v>
      </c>
      <c r="N2685" s="70">
        <f t="shared" si="151"/>
        <v>-1</v>
      </c>
      <c r="O2685" s="19" t="str">
        <f>IF(A2685&gt;'PL2'!$C$2+553,IF(A2685='PL2'!$C$2+554,1,O2684+1), "")</f>
        <v/>
      </c>
    </row>
    <row r="2686" spans="1:15" x14ac:dyDescent="0.55000000000000004">
      <c r="A2686">
        <v>2684</v>
      </c>
      <c r="B2686" s="2">
        <v>42506</v>
      </c>
      <c r="C2686">
        <v>14.89000034332275</v>
      </c>
      <c r="D2686">
        <v>1361560</v>
      </c>
      <c r="E2686">
        <v>3585.52001953125</v>
      </c>
      <c r="F2686" s="20">
        <f t="shared" si="148"/>
        <v>3.9211194748531762E-2</v>
      </c>
      <c r="G2686">
        <v>453.41000366210938</v>
      </c>
      <c r="H2686">
        <v>17.77869987487793</v>
      </c>
      <c r="I2686" s="19">
        <f t="shared" si="149"/>
        <v>1625710.6451862305</v>
      </c>
      <c r="K2686" s="70">
        <f t="shared" si="150"/>
        <v>-1</v>
      </c>
      <c r="L2686" s="3">
        <f>IF(AND(O2686&gt;0,O2686&lt;366),+'PL2'!$N$3+1,IF(AND(O2686&gt;365,O2686&lt;731),+'PL2'!$O$3+1,IF(AND(O2686&gt;730,O2686&lt;1096),+'PL2'!$P$3+1,IF(AND(O2686&gt;1095,O2686&lt;1461),+'PL2'!$Q$3+1,IF(AND(O2686&gt;1460,O2686&lt;3000),+'PL2'!$R$3+1,0)))))</f>
        <v>0</v>
      </c>
      <c r="M2686" s="3">
        <f>IF(AND(O2686&gt;0,O2686&lt;366),+'PL2'!$N$2+1,IF(AND(O2686&gt;365,O2686&lt;731),+'PL2'!$O$2+1,IF(AND(O2686&gt;730,O2686&lt;1096),+'PL2'!$P$2+1,IF(AND(O2686&gt;1095,O2686&lt;1461),+'PL2'!$Q$2+1,IF(AND(O2686&gt;1460,O2686&lt;1826),+'PL2'!$R$2+1,IF(AND(O2686&gt;1825,O2686&lt;2190),+'PL2'!$S$2+1,0))))))</f>
        <v>0</v>
      </c>
      <c r="N2686" s="70">
        <f t="shared" si="151"/>
        <v>-1</v>
      </c>
      <c r="O2686" s="19" t="str">
        <f>IF(A2686&gt;'PL2'!$C$2+553,IF(A2686='PL2'!$C$2+554,1,O2685+1), "")</f>
        <v/>
      </c>
    </row>
    <row r="2687" spans="1:15" x14ac:dyDescent="0.55000000000000004">
      <c r="A2687">
        <v>2685</v>
      </c>
      <c r="B2687" s="2">
        <v>42507</v>
      </c>
      <c r="C2687">
        <v>14.89999961853027</v>
      </c>
      <c r="D2687">
        <v>1361560</v>
      </c>
      <c r="E2687">
        <v>3583.43994140625</v>
      </c>
      <c r="F2687" s="20">
        <f t="shared" si="148"/>
        <v>3.9214763770953363E-2</v>
      </c>
      <c r="G2687">
        <v>452.74600219726563</v>
      </c>
      <c r="H2687">
        <v>17.754299163818359</v>
      </c>
      <c r="I2687" s="19">
        <f t="shared" si="149"/>
        <v>1622388.1075856835</v>
      </c>
      <c r="K2687" s="70">
        <f t="shared" si="150"/>
        <v>-1</v>
      </c>
      <c r="L2687" s="3">
        <f>IF(AND(O2687&gt;0,O2687&lt;366),+'PL2'!$N$3+1,IF(AND(O2687&gt;365,O2687&lt;731),+'PL2'!$O$3+1,IF(AND(O2687&gt;730,O2687&lt;1096),+'PL2'!$P$3+1,IF(AND(O2687&gt;1095,O2687&lt;1461),+'PL2'!$Q$3+1,IF(AND(O2687&gt;1460,O2687&lt;3000),+'PL2'!$R$3+1,0)))))</f>
        <v>0</v>
      </c>
      <c r="M2687" s="3">
        <f>IF(AND(O2687&gt;0,O2687&lt;366),+'PL2'!$N$2+1,IF(AND(O2687&gt;365,O2687&lt;731),+'PL2'!$O$2+1,IF(AND(O2687&gt;730,O2687&lt;1096),+'PL2'!$P$2+1,IF(AND(O2687&gt;1095,O2687&lt;1461),+'PL2'!$Q$2+1,IF(AND(O2687&gt;1460,O2687&lt;1826),+'PL2'!$R$2+1,IF(AND(O2687&gt;1825,O2687&lt;2190),+'PL2'!$S$2+1,0))))))</f>
        <v>0</v>
      </c>
      <c r="N2687" s="70">
        <f t="shared" si="151"/>
        <v>-1</v>
      </c>
      <c r="O2687" s="19" t="str">
        <f>IF(A2687&gt;'PL2'!$C$2+553,IF(A2687='PL2'!$C$2+554,1,O2686+1), "")</f>
        <v/>
      </c>
    </row>
    <row r="2688" spans="1:15" x14ac:dyDescent="0.55000000000000004">
      <c r="A2688">
        <v>2686</v>
      </c>
      <c r="B2688" s="2">
        <v>42508</v>
      </c>
      <c r="C2688">
        <v>14.909999847412109</v>
      </c>
      <c r="D2688">
        <v>1487090</v>
      </c>
      <c r="E2688">
        <v>3883.27001953125</v>
      </c>
      <c r="F2688" s="20">
        <f t="shared" si="148"/>
        <v>3.8934802465668494E-2</v>
      </c>
      <c r="G2688">
        <v>453.37799072265619</v>
      </c>
      <c r="H2688">
        <v>17.652200698852539</v>
      </c>
      <c r="I2688" s="19">
        <f t="shared" si="149"/>
        <v>1760589.158888608</v>
      </c>
      <c r="K2688" s="70">
        <f t="shared" si="150"/>
        <v>-1</v>
      </c>
      <c r="L2688" s="3">
        <f>IF(AND(O2688&gt;0,O2688&lt;366),+'PL2'!$N$3+1,IF(AND(O2688&gt;365,O2688&lt;731),+'PL2'!$O$3+1,IF(AND(O2688&gt;730,O2688&lt;1096),+'PL2'!$P$3+1,IF(AND(O2688&gt;1095,O2688&lt;1461),+'PL2'!$Q$3+1,IF(AND(O2688&gt;1460,O2688&lt;3000),+'PL2'!$R$3+1,0)))))</f>
        <v>0</v>
      </c>
      <c r="M2688" s="3">
        <f>IF(AND(O2688&gt;0,O2688&lt;366),+'PL2'!$N$2+1,IF(AND(O2688&gt;365,O2688&lt;731),+'PL2'!$O$2+1,IF(AND(O2688&gt;730,O2688&lt;1096),+'PL2'!$P$2+1,IF(AND(O2688&gt;1095,O2688&lt;1461),+'PL2'!$Q$2+1,IF(AND(O2688&gt;1460,O2688&lt;1826),+'PL2'!$R$2+1,IF(AND(O2688&gt;1825,O2688&lt;2190),+'PL2'!$S$2+1,0))))))</f>
        <v>0</v>
      </c>
      <c r="N2688" s="70">
        <f t="shared" si="151"/>
        <v>-1</v>
      </c>
      <c r="O2688" s="19" t="str">
        <f>IF(A2688&gt;'PL2'!$C$2+553,IF(A2688='PL2'!$C$2+554,1,O2687+1), "")</f>
        <v/>
      </c>
    </row>
    <row r="2689" spans="1:15" x14ac:dyDescent="0.55000000000000004">
      <c r="A2689">
        <v>2687</v>
      </c>
      <c r="B2689" s="2">
        <v>42509</v>
      </c>
      <c r="C2689">
        <v>14.920000076293951</v>
      </c>
      <c r="D2689">
        <v>1487090</v>
      </c>
      <c r="E2689">
        <v>3054.989990234375</v>
      </c>
      <c r="F2689" s="20">
        <f t="shared" si="148"/>
        <v>3.0650768203252077E-2</v>
      </c>
      <c r="G2689">
        <v>436.72900390625</v>
      </c>
      <c r="H2689">
        <v>13.386099815368651</v>
      </c>
      <c r="I2689" s="19">
        <f t="shared" si="149"/>
        <v>1334202.735378623</v>
      </c>
      <c r="K2689" s="70">
        <f t="shared" si="150"/>
        <v>-1</v>
      </c>
      <c r="L2689" s="3">
        <f>IF(AND(O2689&gt;0,O2689&lt;366),+'PL2'!$N$3+1,IF(AND(O2689&gt;365,O2689&lt;731),+'PL2'!$O$3+1,IF(AND(O2689&gt;730,O2689&lt;1096),+'PL2'!$P$3+1,IF(AND(O2689&gt;1095,O2689&lt;1461),+'PL2'!$Q$3+1,IF(AND(O2689&gt;1460,O2689&lt;3000),+'PL2'!$R$3+1,0)))))</f>
        <v>0</v>
      </c>
      <c r="M2689" s="3">
        <f>IF(AND(O2689&gt;0,O2689&lt;366),+'PL2'!$N$2+1,IF(AND(O2689&gt;365,O2689&lt;731),+'PL2'!$O$2+1,IF(AND(O2689&gt;730,O2689&lt;1096),+'PL2'!$P$2+1,IF(AND(O2689&gt;1095,O2689&lt;1461),+'PL2'!$Q$2+1,IF(AND(O2689&gt;1460,O2689&lt;1826),+'PL2'!$R$2+1,IF(AND(O2689&gt;1825,O2689&lt;2190),+'PL2'!$S$2+1,0))))))</f>
        <v>0</v>
      </c>
      <c r="N2689" s="70">
        <f t="shared" si="151"/>
        <v>-1</v>
      </c>
      <c r="O2689" s="19" t="str">
        <f>IF(A2689&gt;'PL2'!$C$2+553,IF(A2689='PL2'!$C$2+554,1,O2688+1), "")</f>
        <v/>
      </c>
    </row>
    <row r="2690" spans="1:15" x14ac:dyDescent="0.55000000000000004">
      <c r="A2690">
        <v>2688</v>
      </c>
      <c r="B2690" s="2">
        <v>42510</v>
      </c>
      <c r="C2690">
        <v>14.930000305175779</v>
      </c>
      <c r="D2690">
        <v>1438810</v>
      </c>
      <c r="E2690">
        <v>3776.590087890625</v>
      </c>
      <c r="F2690" s="20">
        <f t="shared" ref="F2690:F2753" si="152">+(C2690/D2690)*E2690</f>
        <v>3.9188281402499886E-2</v>
      </c>
      <c r="G2690">
        <v>442.9530029296875</v>
      </c>
      <c r="H2690">
        <v>17.358600616455082</v>
      </c>
      <c r="I2690" s="19">
        <f t="shared" ref="I2690:I2753" si="153">+E2690*G2690</f>
        <v>1672851.9202656448</v>
      </c>
      <c r="K2690" s="70">
        <f t="shared" si="150"/>
        <v>-1</v>
      </c>
      <c r="L2690" s="3">
        <f>IF(AND(O2690&gt;0,O2690&lt;366),+'PL2'!$N$3+1,IF(AND(O2690&gt;365,O2690&lt;731),+'PL2'!$O$3+1,IF(AND(O2690&gt;730,O2690&lt;1096),+'PL2'!$P$3+1,IF(AND(O2690&gt;1095,O2690&lt;1461),+'PL2'!$Q$3+1,IF(AND(O2690&gt;1460,O2690&lt;3000),+'PL2'!$R$3+1,0)))))</f>
        <v>0</v>
      </c>
      <c r="M2690" s="3">
        <f>IF(AND(O2690&gt;0,O2690&lt;366),+'PL2'!$N$2+1,IF(AND(O2690&gt;365,O2690&lt;731),+'PL2'!$O$2+1,IF(AND(O2690&gt;730,O2690&lt;1096),+'PL2'!$P$2+1,IF(AND(O2690&gt;1095,O2690&lt;1461),+'PL2'!$Q$2+1,IF(AND(O2690&gt;1460,O2690&lt;1826),+'PL2'!$R$2+1,IF(AND(O2690&gt;1825,O2690&lt;2190),+'PL2'!$S$2+1,0))))))</f>
        <v>0</v>
      </c>
      <c r="N2690" s="70">
        <f t="shared" si="151"/>
        <v>-1</v>
      </c>
      <c r="O2690" s="19" t="str">
        <f>IF(A2690&gt;'PL2'!$C$2+553,IF(A2690='PL2'!$C$2+554,1,O2689+1), "")</f>
        <v/>
      </c>
    </row>
    <row r="2691" spans="1:15" x14ac:dyDescent="0.55000000000000004">
      <c r="A2691">
        <v>2689</v>
      </c>
      <c r="B2691" s="2">
        <v>42511</v>
      </c>
      <c r="C2691">
        <v>14.939999580383301</v>
      </c>
      <c r="D2691">
        <v>1438810</v>
      </c>
      <c r="E2691">
        <v>3581.830078125</v>
      </c>
      <c r="F2691" s="20">
        <f t="shared" si="152"/>
        <v>3.7192221255198242E-2</v>
      </c>
      <c r="G2691">
        <v>443.135009765625</v>
      </c>
      <c r="H2691">
        <v>16.481199264526371</v>
      </c>
      <c r="I2691" s="19">
        <f t="shared" si="153"/>
        <v>1587234.3066487312</v>
      </c>
      <c r="K2691" s="70">
        <f t="shared" si="150"/>
        <v>-1</v>
      </c>
      <c r="L2691" s="3">
        <f>IF(AND(O2691&gt;0,O2691&lt;366),+'PL2'!$N$3+1,IF(AND(O2691&gt;365,O2691&lt;731),+'PL2'!$O$3+1,IF(AND(O2691&gt;730,O2691&lt;1096),+'PL2'!$P$3+1,IF(AND(O2691&gt;1095,O2691&lt;1461),+'PL2'!$Q$3+1,IF(AND(O2691&gt;1460,O2691&lt;3000),+'PL2'!$R$3+1,0)))))</f>
        <v>0</v>
      </c>
      <c r="M2691" s="3">
        <f>IF(AND(O2691&gt;0,O2691&lt;366),+'PL2'!$N$2+1,IF(AND(O2691&gt;365,O2691&lt;731),+'PL2'!$O$2+1,IF(AND(O2691&gt;730,O2691&lt;1096),+'PL2'!$P$2+1,IF(AND(O2691&gt;1095,O2691&lt;1461),+'PL2'!$Q$2+1,IF(AND(O2691&gt;1460,O2691&lt;1826),+'PL2'!$R$2+1,IF(AND(O2691&gt;1825,O2691&lt;2190),+'PL2'!$S$2+1,0))))))</f>
        <v>0</v>
      </c>
      <c r="N2691" s="70">
        <f t="shared" si="151"/>
        <v>-1</v>
      </c>
      <c r="O2691" s="19" t="str">
        <f>IF(A2691&gt;'PL2'!$C$2+553,IF(A2691='PL2'!$C$2+554,1,O2690+1), "")</f>
        <v/>
      </c>
    </row>
    <row r="2692" spans="1:15" x14ac:dyDescent="0.55000000000000004">
      <c r="A2692">
        <v>2690</v>
      </c>
      <c r="B2692" s="2">
        <v>42512</v>
      </c>
      <c r="C2692">
        <v>14.94999980926514</v>
      </c>
      <c r="D2692">
        <v>1776790</v>
      </c>
      <c r="E2692">
        <v>4643.2099609375</v>
      </c>
      <c r="F2692" s="20">
        <f t="shared" si="152"/>
        <v>3.906820053601924E-2</v>
      </c>
      <c r="G2692">
        <v>438.77301025390619</v>
      </c>
      <c r="H2692">
        <v>17.142099380493161</v>
      </c>
      <c r="I2692" s="19">
        <f t="shared" si="153"/>
        <v>2037315.2118014691</v>
      </c>
      <c r="K2692" s="70">
        <f t="shared" si="150"/>
        <v>-1</v>
      </c>
      <c r="L2692" s="3">
        <f>IF(AND(O2692&gt;0,O2692&lt;366),+'PL2'!$N$3+1,IF(AND(O2692&gt;365,O2692&lt;731),+'PL2'!$O$3+1,IF(AND(O2692&gt;730,O2692&lt;1096),+'PL2'!$P$3+1,IF(AND(O2692&gt;1095,O2692&lt;1461),+'PL2'!$Q$3+1,IF(AND(O2692&gt;1460,O2692&lt;3000),+'PL2'!$R$3+1,0)))))</f>
        <v>0</v>
      </c>
      <c r="M2692" s="3">
        <f>IF(AND(O2692&gt;0,O2692&lt;366),+'PL2'!$N$2+1,IF(AND(O2692&gt;365,O2692&lt;731),+'PL2'!$O$2+1,IF(AND(O2692&gt;730,O2692&lt;1096),+'PL2'!$P$2+1,IF(AND(O2692&gt;1095,O2692&lt;1461),+'PL2'!$Q$2+1,IF(AND(O2692&gt;1460,O2692&lt;1826),+'PL2'!$R$2+1,IF(AND(O2692&gt;1825,O2692&lt;2190),+'PL2'!$S$2+1,0))))))</f>
        <v>0</v>
      </c>
      <c r="N2692" s="70">
        <f t="shared" si="151"/>
        <v>-1</v>
      </c>
      <c r="O2692" s="19" t="str">
        <f>IF(A2692&gt;'PL2'!$C$2+553,IF(A2692='PL2'!$C$2+554,1,O2691+1), "")</f>
        <v/>
      </c>
    </row>
    <row r="2693" spans="1:15" x14ac:dyDescent="0.55000000000000004">
      <c r="A2693">
        <v>2691</v>
      </c>
      <c r="B2693" s="2">
        <v>42513</v>
      </c>
      <c r="C2693">
        <v>14.960000038146971</v>
      </c>
      <c r="D2693">
        <v>1776790</v>
      </c>
      <c r="E2693">
        <v>4554.740234375</v>
      </c>
      <c r="F2693" s="20">
        <f t="shared" si="152"/>
        <v>3.8349447081534427E-2</v>
      </c>
      <c r="G2693">
        <v>443.7340087890625</v>
      </c>
      <c r="H2693">
        <v>17.017000198364261</v>
      </c>
      <c r="I2693" s="19">
        <f t="shared" si="153"/>
        <v>2021093.1431920528</v>
      </c>
      <c r="K2693" s="70">
        <f t="shared" si="150"/>
        <v>-1</v>
      </c>
      <c r="L2693" s="3">
        <f>IF(AND(O2693&gt;0,O2693&lt;366),+'PL2'!$N$3+1,IF(AND(O2693&gt;365,O2693&lt;731),+'PL2'!$O$3+1,IF(AND(O2693&gt;730,O2693&lt;1096),+'PL2'!$P$3+1,IF(AND(O2693&gt;1095,O2693&lt;1461),+'PL2'!$Q$3+1,IF(AND(O2693&gt;1460,O2693&lt;3000),+'PL2'!$R$3+1,0)))))</f>
        <v>0</v>
      </c>
      <c r="M2693" s="3">
        <f>IF(AND(O2693&gt;0,O2693&lt;366),+'PL2'!$N$2+1,IF(AND(O2693&gt;365,O2693&lt;731),+'PL2'!$O$2+1,IF(AND(O2693&gt;730,O2693&lt;1096),+'PL2'!$P$2+1,IF(AND(O2693&gt;1095,O2693&lt;1461),+'PL2'!$Q$2+1,IF(AND(O2693&gt;1460,O2693&lt;1826),+'PL2'!$R$2+1,IF(AND(O2693&gt;1825,O2693&lt;2190),+'PL2'!$S$2+1,0))))))</f>
        <v>0</v>
      </c>
      <c r="N2693" s="70">
        <f t="shared" si="151"/>
        <v>-1</v>
      </c>
      <c r="O2693" s="19" t="str">
        <f>IF(A2693&gt;'PL2'!$C$2+553,IF(A2693='PL2'!$C$2+554,1,O2692+1), "")</f>
        <v/>
      </c>
    </row>
    <row r="2694" spans="1:15" x14ac:dyDescent="0.55000000000000004">
      <c r="A2694">
        <v>2692</v>
      </c>
      <c r="B2694" s="2">
        <v>42514</v>
      </c>
      <c r="C2694">
        <v>14.97000026702881</v>
      </c>
      <c r="D2694">
        <v>1456450</v>
      </c>
      <c r="E2694">
        <v>3734.530029296875</v>
      </c>
      <c r="F2694" s="20">
        <f t="shared" si="152"/>
        <v>3.8385056497511984E-2</v>
      </c>
      <c r="G2694">
        <v>445.1300048828125</v>
      </c>
      <c r="H2694">
        <v>17.086299896240231</v>
      </c>
      <c r="I2694" s="19">
        <f t="shared" si="153"/>
        <v>1662351.3701759279</v>
      </c>
      <c r="K2694" s="70">
        <f t="shared" si="150"/>
        <v>-1</v>
      </c>
      <c r="L2694" s="3">
        <f>IF(AND(O2694&gt;0,O2694&lt;366),+'PL2'!$N$3+1,IF(AND(O2694&gt;365,O2694&lt;731),+'PL2'!$O$3+1,IF(AND(O2694&gt;730,O2694&lt;1096),+'PL2'!$P$3+1,IF(AND(O2694&gt;1095,O2694&lt;1461),+'PL2'!$Q$3+1,IF(AND(O2694&gt;1460,O2694&lt;3000),+'PL2'!$R$3+1,0)))))</f>
        <v>0</v>
      </c>
      <c r="M2694" s="3">
        <f>IF(AND(O2694&gt;0,O2694&lt;366),+'PL2'!$N$2+1,IF(AND(O2694&gt;365,O2694&lt;731),+'PL2'!$O$2+1,IF(AND(O2694&gt;730,O2694&lt;1096),+'PL2'!$P$2+1,IF(AND(O2694&gt;1095,O2694&lt;1461),+'PL2'!$Q$2+1,IF(AND(O2694&gt;1460,O2694&lt;1826),+'PL2'!$R$2+1,IF(AND(O2694&gt;1825,O2694&lt;2190),+'PL2'!$S$2+1,0))))))</f>
        <v>0</v>
      </c>
      <c r="N2694" s="70">
        <f t="shared" si="151"/>
        <v>-1</v>
      </c>
      <c r="O2694" s="19" t="str">
        <f>IF(A2694&gt;'PL2'!$C$2+553,IF(A2694='PL2'!$C$2+554,1,O2693+1), "")</f>
        <v/>
      </c>
    </row>
    <row r="2695" spans="1:15" x14ac:dyDescent="0.55000000000000004">
      <c r="A2695">
        <v>2693</v>
      </c>
      <c r="B2695" s="2">
        <v>42515</v>
      </c>
      <c r="C2695">
        <v>14.97999954223633</v>
      </c>
      <c r="D2695">
        <v>1456450</v>
      </c>
      <c r="E2695">
        <v>3509.8798828125</v>
      </c>
      <c r="F2695" s="20">
        <f t="shared" si="152"/>
        <v>3.6100105762529269E-2</v>
      </c>
      <c r="G2695">
        <v>449.2340087890625</v>
      </c>
      <c r="H2695">
        <v>16.217399597167969</v>
      </c>
      <c r="I2695" s="19">
        <f t="shared" si="153"/>
        <v>1576757.4101239443</v>
      </c>
      <c r="K2695" s="70">
        <f t="shared" si="150"/>
        <v>-1</v>
      </c>
      <c r="L2695" s="3">
        <f>IF(AND(O2695&gt;0,O2695&lt;366),+'PL2'!$N$3+1,IF(AND(O2695&gt;365,O2695&lt;731),+'PL2'!$O$3+1,IF(AND(O2695&gt;730,O2695&lt;1096),+'PL2'!$P$3+1,IF(AND(O2695&gt;1095,O2695&lt;1461),+'PL2'!$Q$3+1,IF(AND(O2695&gt;1460,O2695&lt;3000),+'PL2'!$R$3+1,0)))))</f>
        <v>0</v>
      </c>
      <c r="M2695" s="3">
        <f>IF(AND(O2695&gt;0,O2695&lt;366),+'PL2'!$N$2+1,IF(AND(O2695&gt;365,O2695&lt;731),+'PL2'!$O$2+1,IF(AND(O2695&gt;730,O2695&lt;1096),+'PL2'!$P$2+1,IF(AND(O2695&gt;1095,O2695&lt;1461),+'PL2'!$Q$2+1,IF(AND(O2695&gt;1460,O2695&lt;1826),+'PL2'!$R$2+1,IF(AND(O2695&gt;1825,O2695&lt;2190),+'PL2'!$S$2+1,0))))))</f>
        <v>0</v>
      </c>
      <c r="N2695" s="70">
        <f t="shared" si="151"/>
        <v>-1</v>
      </c>
      <c r="O2695" s="19" t="str">
        <f>IF(A2695&gt;'PL2'!$C$2+553,IF(A2695='PL2'!$C$2+554,1,O2694+1), "")</f>
        <v/>
      </c>
    </row>
    <row r="2696" spans="1:15" x14ac:dyDescent="0.55000000000000004">
      <c r="A2696">
        <v>2694</v>
      </c>
      <c r="B2696" s="2">
        <v>42516</v>
      </c>
      <c r="C2696">
        <v>14.989999771118161</v>
      </c>
      <c r="D2696">
        <v>1357380</v>
      </c>
      <c r="E2696">
        <v>3430.659912109375</v>
      </c>
      <c r="F2696" s="20">
        <f t="shared" si="152"/>
        <v>3.7885920889731528E-2</v>
      </c>
      <c r="G2696">
        <v>453.81900024414063</v>
      </c>
      <c r="H2696">
        <v>17.193399429321289</v>
      </c>
      <c r="I2696" s="19">
        <f t="shared" si="153"/>
        <v>1556898.6514911279</v>
      </c>
      <c r="K2696" s="70">
        <f t="shared" si="150"/>
        <v>-1</v>
      </c>
      <c r="L2696" s="3">
        <f>IF(AND(O2696&gt;0,O2696&lt;366),+'PL2'!$N$3+1,IF(AND(O2696&gt;365,O2696&lt;731),+'PL2'!$O$3+1,IF(AND(O2696&gt;730,O2696&lt;1096),+'PL2'!$P$3+1,IF(AND(O2696&gt;1095,O2696&lt;1461),+'PL2'!$Q$3+1,IF(AND(O2696&gt;1460,O2696&lt;3000),+'PL2'!$R$3+1,0)))))</f>
        <v>0</v>
      </c>
      <c r="M2696" s="3">
        <f>IF(AND(O2696&gt;0,O2696&lt;366),+'PL2'!$N$2+1,IF(AND(O2696&gt;365,O2696&lt;731),+'PL2'!$O$2+1,IF(AND(O2696&gt;730,O2696&lt;1096),+'PL2'!$P$2+1,IF(AND(O2696&gt;1095,O2696&lt;1461),+'PL2'!$Q$2+1,IF(AND(O2696&gt;1460,O2696&lt;1826),+'PL2'!$R$2+1,IF(AND(O2696&gt;1825,O2696&lt;2190),+'PL2'!$S$2+1,0))))))</f>
        <v>0</v>
      </c>
      <c r="N2696" s="70">
        <f t="shared" si="151"/>
        <v>-1</v>
      </c>
      <c r="O2696" s="19" t="str">
        <f>IF(A2696&gt;'PL2'!$C$2+553,IF(A2696='PL2'!$C$2+554,1,O2695+1), "")</f>
        <v/>
      </c>
    </row>
    <row r="2697" spans="1:15" x14ac:dyDescent="0.55000000000000004">
      <c r="A2697">
        <v>2695</v>
      </c>
      <c r="B2697" s="2">
        <v>42517</v>
      </c>
      <c r="C2697">
        <v>15</v>
      </c>
      <c r="D2697">
        <v>1357380</v>
      </c>
      <c r="E2697">
        <v>3545.889892578125</v>
      </c>
      <c r="F2697" s="20">
        <f t="shared" si="152"/>
        <v>3.9184567614575047E-2</v>
      </c>
      <c r="G2697">
        <v>473.46701049804688</v>
      </c>
      <c r="H2697">
        <v>18.5526008605957</v>
      </c>
      <c r="I2697" s="19">
        <f t="shared" si="153"/>
        <v>1678861.8869942054</v>
      </c>
      <c r="K2697" s="70">
        <f t="shared" si="150"/>
        <v>-1</v>
      </c>
      <c r="L2697" s="3">
        <f>IF(AND(O2697&gt;0,O2697&lt;366),+'PL2'!$N$3+1,IF(AND(O2697&gt;365,O2697&lt;731),+'PL2'!$O$3+1,IF(AND(O2697&gt;730,O2697&lt;1096),+'PL2'!$P$3+1,IF(AND(O2697&gt;1095,O2697&lt;1461),+'PL2'!$Q$3+1,IF(AND(O2697&gt;1460,O2697&lt;3000),+'PL2'!$R$3+1,0)))))</f>
        <v>0</v>
      </c>
      <c r="M2697" s="3">
        <f>IF(AND(O2697&gt;0,O2697&lt;366),+'PL2'!$N$2+1,IF(AND(O2697&gt;365,O2697&lt;731),+'PL2'!$O$2+1,IF(AND(O2697&gt;730,O2697&lt;1096),+'PL2'!$P$2+1,IF(AND(O2697&gt;1095,O2697&lt;1461),+'PL2'!$Q$2+1,IF(AND(O2697&gt;1460,O2697&lt;1826),+'PL2'!$R$2+1,IF(AND(O2697&gt;1825,O2697&lt;2190),+'PL2'!$S$2+1,0))))))</f>
        <v>0</v>
      </c>
      <c r="N2697" s="70">
        <f t="shared" si="151"/>
        <v>-1</v>
      </c>
      <c r="O2697" s="19" t="str">
        <f>IF(A2697&gt;'PL2'!$C$2+553,IF(A2697='PL2'!$C$2+554,1,O2696+1), "")</f>
        <v/>
      </c>
    </row>
    <row r="2698" spans="1:15" x14ac:dyDescent="0.55000000000000004">
      <c r="A2698">
        <v>2696</v>
      </c>
      <c r="B2698" s="2">
        <v>42518</v>
      </c>
      <c r="C2698">
        <v>15.10000038146973</v>
      </c>
      <c r="D2698">
        <v>1317740</v>
      </c>
      <c r="E2698">
        <v>3377.340087890625</v>
      </c>
      <c r="F2698" s="20">
        <f t="shared" si="152"/>
        <v>3.870098548689533E-2</v>
      </c>
      <c r="G2698">
        <v>525.4329833984375</v>
      </c>
      <c r="H2698">
        <v>20.33480072021484</v>
      </c>
      <c r="I2698" s="19">
        <f t="shared" si="153"/>
        <v>1774565.8783315122</v>
      </c>
      <c r="K2698" s="70">
        <f t="shared" si="150"/>
        <v>-1</v>
      </c>
      <c r="L2698" s="3">
        <f>IF(AND(O2698&gt;0,O2698&lt;366),+'PL2'!$N$3+1,IF(AND(O2698&gt;365,O2698&lt;731),+'PL2'!$O$3+1,IF(AND(O2698&gt;730,O2698&lt;1096),+'PL2'!$P$3+1,IF(AND(O2698&gt;1095,O2698&lt;1461),+'PL2'!$Q$3+1,IF(AND(O2698&gt;1460,O2698&lt;3000),+'PL2'!$R$3+1,0)))))</f>
        <v>0</v>
      </c>
      <c r="M2698" s="3">
        <f>IF(AND(O2698&gt;0,O2698&lt;366),+'PL2'!$N$2+1,IF(AND(O2698&gt;365,O2698&lt;731),+'PL2'!$O$2+1,IF(AND(O2698&gt;730,O2698&lt;1096),+'PL2'!$P$2+1,IF(AND(O2698&gt;1095,O2698&lt;1461),+'PL2'!$Q$2+1,IF(AND(O2698&gt;1460,O2698&lt;1826),+'PL2'!$R$2+1,IF(AND(O2698&gt;1825,O2698&lt;2190),+'PL2'!$S$2+1,0))))))</f>
        <v>0</v>
      </c>
      <c r="N2698" s="70">
        <f t="shared" si="151"/>
        <v>-1</v>
      </c>
      <c r="O2698" s="19" t="str">
        <f>IF(A2698&gt;'PL2'!$C$2+553,IF(A2698='PL2'!$C$2+554,1,O2697+1), "")</f>
        <v/>
      </c>
    </row>
    <row r="2699" spans="1:15" x14ac:dyDescent="0.55000000000000004">
      <c r="A2699">
        <v>2697</v>
      </c>
      <c r="B2699" s="2">
        <v>42519</v>
      </c>
      <c r="C2699">
        <v>15.19999980926514</v>
      </c>
      <c r="D2699">
        <v>1317740</v>
      </c>
      <c r="E2699">
        <v>3722.989990234375</v>
      </c>
      <c r="F2699" s="20">
        <f t="shared" si="152"/>
        <v>4.2944319168772692E-2</v>
      </c>
      <c r="G2699">
        <v>524.0830078125</v>
      </c>
      <c r="H2699">
        <v>22.506399154663089</v>
      </c>
      <c r="I2699" s="19">
        <f t="shared" si="153"/>
        <v>1951155.7921378613</v>
      </c>
      <c r="K2699" s="70">
        <f t="shared" si="150"/>
        <v>-1</v>
      </c>
      <c r="L2699" s="3">
        <f>IF(AND(O2699&gt;0,O2699&lt;366),+'PL2'!$N$3+1,IF(AND(O2699&gt;365,O2699&lt;731),+'PL2'!$O$3+1,IF(AND(O2699&gt;730,O2699&lt;1096),+'PL2'!$P$3+1,IF(AND(O2699&gt;1095,O2699&lt;1461),+'PL2'!$Q$3+1,IF(AND(O2699&gt;1460,O2699&lt;3000),+'PL2'!$R$3+1,0)))))</f>
        <v>0</v>
      </c>
      <c r="M2699" s="3">
        <f>IF(AND(O2699&gt;0,O2699&lt;366),+'PL2'!$N$2+1,IF(AND(O2699&gt;365,O2699&lt;731),+'PL2'!$O$2+1,IF(AND(O2699&gt;730,O2699&lt;1096),+'PL2'!$P$2+1,IF(AND(O2699&gt;1095,O2699&lt;1461),+'PL2'!$Q$2+1,IF(AND(O2699&gt;1460,O2699&lt;1826),+'PL2'!$R$2+1,IF(AND(O2699&gt;1825,O2699&lt;2190),+'PL2'!$S$2+1,0))))))</f>
        <v>0</v>
      </c>
      <c r="N2699" s="70">
        <f t="shared" si="151"/>
        <v>-1</v>
      </c>
      <c r="O2699" s="19" t="str">
        <f>IF(A2699&gt;'PL2'!$C$2+553,IF(A2699='PL2'!$C$2+554,1,O2698+1), "")</f>
        <v/>
      </c>
    </row>
    <row r="2700" spans="1:15" x14ac:dyDescent="0.55000000000000004">
      <c r="A2700">
        <v>2698</v>
      </c>
      <c r="B2700" s="2">
        <v>42520</v>
      </c>
      <c r="C2700">
        <v>15.30000019073486</v>
      </c>
      <c r="D2700">
        <v>1436640</v>
      </c>
      <c r="E2700">
        <v>3657.85009765625</v>
      </c>
      <c r="F2700" s="20">
        <f t="shared" si="152"/>
        <v>3.8955554064915465E-2</v>
      </c>
      <c r="G2700">
        <v>532.58599853515625</v>
      </c>
      <c r="H2700">
        <v>20.747200012207031</v>
      </c>
      <c r="I2700" s="19">
        <f t="shared" si="153"/>
        <v>1948119.7467521727</v>
      </c>
      <c r="K2700" s="70">
        <f t="shared" si="150"/>
        <v>-1</v>
      </c>
      <c r="L2700" s="3">
        <f>IF(AND(O2700&gt;0,O2700&lt;366),+'PL2'!$N$3+1,IF(AND(O2700&gt;365,O2700&lt;731),+'PL2'!$O$3+1,IF(AND(O2700&gt;730,O2700&lt;1096),+'PL2'!$P$3+1,IF(AND(O2700&gt;1095,O2700&lt;1461),+'PL2'!$Q$3+1,IF(AND(O2700&gt;1460,O2700&lt;3000),+'PL2'!$R$3+1,0)))))</f>
        <v>0</v>
      </c>
      <c r="M2700" s="3">
        <f>IF(AND(O2700&gt;0,O2700&lt;366),+'PL2'!$N$2+1,IF(AND(O2700&gt;365,O2700&lt;731),+'PL2'!$O$2+1,IF(AND(O2700&gt;730,O2700&lt;1096),+'PL2'!$P$2+1,IF(AND(O2700&gt;1095,O2700&lt;1461),+'PL2'!$Q$2+1,IF(AND(O2700&gt;1460,O2700&lt;1826),+'PL2'!$R$2+1,IF(AND(O2700&gt;1825,O2700&lt;2190),+'PL2'!$S$2+1,0))))))</f>
        <v>0</v>
      </c>
      <c r="N2700" s="70">
        <f t="shared" si="151"/>
        <v>-1</v>
      </c>
      <c r="O2700" s="19" t="str">
        <f>IF(A2700&gt;'PL2'!$C$2+553,IF(A2700='PL2'!$C$2+554,1,O2699+1), "")</f>
        <v/>
      </c>
    </row>
    <row r="2701" spans="1:15" x14ac:dyDescent="0.55000000000000004">
      <c r="A2701">
        <v>2699</v>
      </c>
      <c r="B2701" s="2">
        <v>42521</v>
      </c>
      <c r="C2701">
        <v>15.39999961853027</v>
      </c>
      <c r="D2701">
        <v>1436640</v>
      </c>
      <c r="E2701">
        <v>3227.340087890625</v>
      </c>
      <c r="F2701" s="20">
        <f t="shared" si="152"/>
        <v>3.4595330856987884E-2</v>
      </c>
      <c r="G2701">
        <v>531.7969970703125</v>
      </c>
      <c r="H2701">
        <v>18.397699356079102</v>
      </c>
      <c r="I2701" s="19">
        <f t="shared" si="153"/>
        <v>1716289.7672648728</v>
      </c>
      <c r="K2701" s="70">
        <f t="shared" si="150"/>
        <v>-1</v>
      </c>
      <c r="L2701" s="3">
        <f>IF(AND(O2701&gt;0,O2701&lt;366),+'PL2'!$N$3+1,IF(AND(O2701&gt;365,O2701&lt;731),+'PL2'!$O$3+1,IF(AND(O2701&gt;730,O2701&lt;1096),+'PL2'!$P$3+1,IF(AND(O2701&gt;1095,O2701&lt;1461),+'PL2'!$Q$3+1,IF(AND(O2701&gt;1460,O2701&lt;3000),+'PL2'!$R$3+1,0)))))</f>
        <v>0</v>
      </c>
      <c r="M2701" s="3">
        <f>IF(AND(O2701&gt;0,O2701&lt;366),+'PL2'!$N$2+1,IF(AND(O2701&gt;365,O2701&lt;731),+'PL2'!$O$2+1,IF(AND(O2701&gt;730,O2701&lt;1096),+'PL2'!$P$2+1,IF(AND(O2701&gt;1095,O2701&lt;1461),+'PL2'!$Q$2+1,IF(AND(O2701&gt;1460,O2701&lt;1826),+'PL2'!$R$2+1,IF(AND(O2701&gt;1825,O2701&lt;2190),+'PL2'!$S$2+1,0))))))</f>
        <v>0</v>
      </c>
      <c r="N2701" s="70">
        <f t="shared" si="151"/>
        <v>-1</v>
      </c>
      <c r="O2701" s="19" t="str">
        <f>IF(A2701&gt;'PL2'!$C$2+553,IF(A2701='PL2'!$C$2+554,1,O2700+1), "")</f>
        <v/>
      </c>
    </row>
    <row r="2702" spans="1:15" x14ac:dyDescent="0.55000000000000004">
      <c r="A2702">
        <v>2700</v>
      </c>
      <c r="B2702" s="2">
        <v>42522</v>
      </c>
      <c r="C2702">
        <v>15.5</v>
      </c>
      <c r="D2702">
        <v>1426730</v>
      </c>
      <c r="E2702">
        <v>3631.18994140625</v>
      </c>
      <c r="F2702" s="20">
        <f t="shared" si="152"/>
        <v>3.944926096163736E-2</v>
      </c>
      <c r="G2702">
        <v>536.42401123046875</v>
      </c>
      <c r="H2702">
        <v>21.161500930786129</v>
      </c>
      <c r="I2702" s="19">
        <f t="shared" si="153"/>
        <v>1947857.4739088714</v>
      </c>
      <c r="K2702" s="70">
        <f t="shared" si="150"/>
        <v>-1</v>
      </c>
      <c r="L2702" s="3">
        <f>IF(AND(O2702&gt;0,O2702&lt;366),+'PL2'!$N$3+1,IF(AND(O2702&gt;365,O2702&lt;731),+'PL2'!$O$3+1,IF(AND(O2702&gt;730,O2702&lt;1096),+'PL2'!$P$3+1,IF(AND(O2702&gt;1095,O2702&lt;1461),+'PL2'!$Q$3+1,IF(AND(O2702&gt;1460,O2702&lt;3000),+'PL2'!$R$3+1,0)))))</f>
        <v>0</v>
      </c>
      <c r="M2702" s="3">
        <f>IF(AND(O2702&gt;0,O2702&lt;366),+'PL2'!$N$2+1,IF(AND(O2702&gt;365,O2702&lt;731),+'PL2'!$O$2+1,IF(AND(O2702&gt;730,O2702&lt;1096),+'PL2'!$P$2+1,IF(AND(O2702&gt;1095,O2702&lt;1461),+'PL2'!$Q$2+1,IF(AND(O2702&gt;1460,O2702&lt;1826),+'PL2'!$R$2+1,IF(AND(O2702&gt;1825,O2702&lt;2190),+'PL2'!$S$2+1,0))))))</f>
        <v>0</v>
      </c>
      <c r="N2702" s="70">
        <f t="shared" si="151"/>
        <v>-1</v>
      </c>
      <c r="O2702" s="19" t="str">
        <f>IF(A2702&gt;'PL2'!$C$2+553,IF(A2702='PL2'!$C$2+554,1,O2701+1), "")</f>
        <v/>
      </c>
    </row>
    <row r="2703" spans="1:15" x14ac:dyDescent="0.55000000000000004">
      <c r="A2703">
        <v>2701</v>
      </c>
      <c r="B2703" s="2">
        <v>42523</v>
      </c>
      <c r="C2703">
        <v>15.60000038146973</v>
      </c>
      <c r="D2703">
        <v>1426730</v>
      </c>
      <c r="E2703">
        <v>3508.5400390625</v>
      </c>
      <c r="F2703" s="20">
        <f t="shared" si="152"/>
        <v>3.8362707693660909E-2</v>
      </c>
      <c r="G2703">
        <v>538.14501953125</v>
      </c>
      <c r="H2703">
        <v>20.644699096679691</v>
      </c>
      <c r="I2703" s="19">
        <f t="shared" si="153"/>
        <v>1888103.3478474617</v>
      </c>
      <c r="K2703" s="70">
        <f t="shared" si="150"/>
        <v>-1</v>
      </c>
      <c r="L2703" s="3">
        <f>IF(AND(O2703&gt;0,O2703&lt;366),+'PL2'!$N$3+1,IF(AND(O2703&gt;365,O2703&lt;731),+'PL2'!$O$3+1,IF(AND(O2703&gt;730,O2703&lt;1096),+'PL2'!$P$3+1,IF(AND(O2703&gt;1095,O2703&lt;1461),+'PL2'!$Q$3+1,IF(AND(O2703&gt;1460,O2703&lt;3000),+'PL2'!$R$3+1,0)))))</f>
        <v>0</v>
      </c>
      <c r="M2703" s="3">
        <f>IF(AND(O2703&gt;0,O2703&lt;366),+'PL2'!$N$2+1,IF(AND(O2703&gt;365,O2703&lt;731),+'PL2'!$O$2+1,IF(AND(O2703&gt;730,O2703&lt;1096),+'PL2'!$P$2+1,IF(AND(O2703&gt;1095,O2703&lt;1461),+'PL2'!$Q$2+1,IF(AND(O2703&gt;1460,O2703&lt;1826),+'PL2'!$R$2+1,IF(AND(O2703&gt;1825,O2703&lt;2190),+'PL2'!$S$2+1,0))))))</f>
        <v>0</v>
      </c>
      <c r="N2703" s="70">
        <f t="shared" si="151"/>
        <v>-1</v>
      </c>
      <c r="O2703" s="19" t="str">
        <f>IF(A2703&gt;'PL2'!$C$2+553,IF(A2703='PL2'!$C$2+554,1,O2702+1), "")</f>
        <v/>
      </c>
    </row>
    <row r="2704" spans="1:15" x14ac:dyDescent="0.55000000000000004">
      <c r="A2704">
        <v>2702</v>
      </c>
      <c r="B2704" s="2">
        <v>42524</v>
      </c>
      <c r="C2704">
        <v>15.69999980926514</v>
      </c>
      <c r="D2704">
        <v>1406920</v>
      </c>
      <c r="E2704">
        <v>3604.699951171875</v>
      </c>
      <c r="F2704" s="20">
        <f t="shared" si="152"/>
        <v>4.022530673091327E-2</v>
      </c>
      <c r="G2704">
        <v>570.47100830078125</v>
      </c>
      <c r="H2704">
        <v>22.9473991394043</v>
      </c>
      <c r="I2704" s="19">
        <f t="shared" si="153"/>
        <v>2056376.8157667965</v>
      </c>
      <c r="K2704" s="70">
        <f t="shared" si="150"/>
        <v>-1</v>
      </c>
      <c r="L2704" s="3">
        <f>IF(AND(O2704&gt;0,O2704&lt;366),+'PL2'!$N$3+1,IF(AND(O2704&gt;365,O2704&lt;731),+'PL2'!$O$3+1,IF(AND(O2704&gt;730,O2704&lt;1096),+'PL2'!$P$3+1,IF(AND(O2704&gt;1095,O2704&lt;1461),+'PL2'!$Q$3+1,IF(AND(O2704&gt;1460,O2704&lt;3000),+'PL2'!$R$3+1,0)))))</f>
        <v>0</v>
      </c>
      <c r="M2704" s="3">
        <f>IF(AND(O2704&gt;0,O2704&lt;366),+'PL2'!$N$2+1,IF(AND(O2704&gt;365,O2704&lt;731),+'PL2'!$O$2+1,IF(AND(O2704&gt;730,O2704&lt;1096),+'PL2'!$P$2+1,IF(AND(O2704&gt;1095,O2704&lt;1461),+'PL2'!$Q$2+1,IF(AND(O2704&gt;1460,O2704&lt;1826),+'PL2'!$R$2+1,IF(AND(O2704&gt;1825,O2704&lt;2190),+'PL2'!$S$2+1,0))))))</f>
        <v>0</v>
      </c>
      <c r="N2704" s="70">
        <f t="shared" si="151"/>
        <v>-1</v>
      </c>
      <c r="O2704" s="19" t="str">
        <f>IF(A2704&gt;'PL2'!$C$2+553,IF(A2704='PL2'!$C$2+554,1,O2703+1), "")</f>
        <v/>
      </c>
    </row>
    <row r="2705" spans="1:15" x14ac:dyDescent="0.55000000000000004">
      <c r="A2705">
        <v>2703</v>
      </c>
      <c r="B2705" s="2">
        <v>42525</v>
      </c>
      <c r="C2705">
        <v>15.80000019073486</v>
      </c>
      <c r="D2705">
        <v>1406920</v>
      </c>
      <c r="E2705">
        <v>3021.43994140625</v>
      </c>
      <c r="F2705" s="20">
        <f t="shared" si="152"/>
        <v>3.3931390306849482E-2</v>
      </c>
      <c r="G2705">
        <v>573.45001220703125</v>
      </c>
      <c r="H2705">
        <v>19.458000183105469</v>
      </c>
      <c r="I2705" s="19">
        <f t="shared" si="153"/>
        <v>1732644.7712822258</v>
      </c>
      <c r="K2705" s="70">
        <f t="shared" si="150"/>
        <v>-1</v>
      </c>
      <c r="L2705" s="3">
        <f>IF(AND(O2705&gt;0,O2705&lt;366),+'PL2'!$N$3+1,IF(AND(O2705&gt;365,O2705&lt;731),+'PL2'!$O$3+1,IF(AND(O2705&gt;730,O2705&lt;1096),+'PL2'!$P$3+1,IF(AND(O2705&gt;1095,O2705&lt;1461),+'PL2'!$Q$3+1,IF(AND(O2705&gt;1460,O2705&lt;3000),+'PL2'!$R$3+1,0)))))</f>
        <v>0</v>
      </c>
      <c r="M2705" s="3">
        <f>IF(AND(O2705&gt;0,O2705&lt;366),+'PL2'!$N$2+1,IF(AND(O2705&gt;365,O2705&lt;731),+'PL2'!$O$2+1,IF(AND(O2705&gt;730,O2705&lt;1096),+'PL2'!$P$2+1,IF(AND(O2705&gt;1095,O2705&lt;1461),+'PL2'!$Q$2+1,IF(AND(O2705&gt;1460,O2705&lt;1826),+'PL2'!$R$2+1,IF(AND(O2705&gt;1825,O2705&lt;2190),+'PL2'!$S$2+1,0))))))</f>
        <v>0</v>
      </c>
      <c r="N2705" s="70">
        <f t="shared" si="151"/>
        <v>-1</v>
      </c>
      <c r="O2705" s="19" t="str">
        <f>IF(A2705&gt;'PL2'!$C$2+553,IF(A2705='PL2'!$C$2+554,1,O2704+1), "")</f>
        <v/>
      </c>
    </row>
    <row r="2706" spans="1:15" x14ac:dyDescent="0.55000000000000004">
      <c r="A2706">
        <v>2704</v>
      </c>
      <c r="B2706" s="2">
        <v>42526</v>
      </c>
      <c r="C2706">
        <v>15.89999961853027</v>
      </c>
      <c r="D2706">
        <v>1694240</v>
      </c>
      <c r="E2706">
        <v>4294.169921875</v>
      </c>
      <c r="F2706" s="20">
        <f t="shared" si="152"/>
        <v>4.0299662456155363E-2</v>
      </c>
      <c r="G2706">
        <v>574.10601806640625</v>
      </c>
      <c r="H2706">
        <v>23.136299133300781</v>
      </c>
      <c r="I2706" s="19">
        <f t="shared" si="153"/>
        <v>2465308.7947481871</v>
      </c>
      <c r="K2706" s="70">
        <f t="shared" si="150"/>
        <v>-1</v>
      </c>
      <c r="L2706" s="3">
        <f>IF(AND(O2706&gt;0,O2706&lt;366),+'PL2'!$N$3+1,IF(AND(O2706&gt;365,O2706&lt;731),+'PL2'!$O$3+1,IF(AND(O2706&gt;730,O2706&lt;1096),+'PL2'!$P$3+1,IF(AND(O2706&gt;1095,O2706&lt;1461),+'PL2'!$Q$3+1,IF(AND(O2706&gt;1460,O2706&lt;3000),+'PL2'!$R$3+1,0)))))</f>
        <v>0</v>
      </c>
      <c r="M2706" s="3">
        <f>IF(AND(O2706&gt;0,O2706&lt;366),+'PL2'!$N$2+1,IF(AND(O2706&gt;365,O2706&lt;731),+'PL2'!$O$2+1,IF(AND(O2706&gt;730,O2706&lt;1096),+'PL2'!$P$2+1,IF(AND(O2706&gt;1095,O2706&lt;1461),+'PL2'!$Q$2+1,IF(AND(O2706&gt;1460,O2706&lt;1826),+'PL2'!$R$2+1,IF(AND(O2706&gt;1825,O2706&lt;2190),+'PL2'!$S$2+1,0))))))</f>
        <v>0</v>
      </c>
      <c r="N2706" s="70">
        <f t="shared" si="151"/>
        <v>-1</v>
      </c>
      <c r="O2706" s="19" t="str">
        <f>IF(A2706&gt;'PL2'!$C$2+553,IF(A2706='PL2'!$C$2+554,1,O2705+1), "")</f>
        <v/>
      </c>
    </row>
    <row r="2707" spans="1:15" x14ac:dyDescent="0.55000000000000004">
      <c r="A2707">
        <v>2705</v>
      </c>
      <c r="B2707" s="2">
        <v>42527</v>
      </c>
      <c r="C2707">
        <v>16</v>
      </c>
      <c r="D2707">
        <v>1694240</v>
      </c>
      <c r="E2707">
        <v>4302.14013671875</v>
      </c>
      <c r="F2707" s="20">
        <f t="shared" si="152"/>
        <v>4.0628389240898573E-2</v>
      </c>
      <c r="G2707">
        <v>585.531005859375</v>
      </c>
      <c r="H2707">
        <v>23.789199829101559</v>
      </c>
      <c r="I2707" s="19">
        <f t="shared" si="153"/>
        <v>2519036.4416009188</v>
      </c>
      <c r="K2707" s="70">
        <f t="shared" si="150"/>
        <v>-1</v>
      </c>
      <c r="L2707" s="3">
        <f>IF(AND(O2707&gt;0,O2707&lt;366),+'PL2'!$N$3+1,IF(AND(O2707&gt;365,O2707&lt;731),+'PL2'!$O$3+1,IF(AND(O2707&gt;730,O2707&lt;1096),+'PL2'!$P$3+1,IF(AND(O2707&gt;1095,O2707&lt;1461),+'PL2'!$Q$3+1,IF(AND(O2707&gt;1460,O2707&lt;3000),+'PL2'!$R$3+1,0)))))</f>
        <v>0</v>
      </c>
      <c r="M2707" s="3">
        <f>IF(AND(O2707&gt;0,O2707&lt;366),+'PL2'!$N$2+1,IF(AND(O2707&gt;365,O2707&lt;731),+'PL2'!$O$2+1,IF(AND(O2707&gt;730,O2707&lt;1096),+'PL2'!$P$2+1,IF(AND(O2707&gt;1095,O2707&lt;1461),+'PL2'!$Q$2+1,IF(AND(O2707&gt;1460,O2707&lt;1826),+'PL2'!$R$2+1,IF(AND(O2707&gt;1825,O2707&lt;2190),+'PL2'!$S$2+1,0))))))</f>
        <v>0</v>
      </c>
      <c r="N2707" s="70">
        <f t="shared" si="151"/>
        <v>-1</v>
      </c>
      <c r="O2707" s="19" t="str">
        <f>IF(A2707&gt;'PL2'!$C$2+553,IF(A2707='PL2'!$C$2+554,1,O2706+1), "")</f>
        <v/>
      </c>
    </row>
    <row r="2708" spans="1:15" x14ac:dyDescent="0.55000000000000004">
      <c r="A2708">
        <v>2706</v>
      </c>
      <c r="B2708" s="2">
        <v>42528</v>
      </c>
      <c r="C2708">
        <v>16.10000038146973</v>
      </c>
      <c r="D2708">
        <v>1406920</v>
      </c>
      <c r="E2708">
        <v>3552.52001953125</v>
      </c>
      <c r="F2708" s="20">
        <f t="shared" si="152"/>
        <v>4.0653039028254616E-2</v>
      </c>
      <c r="G2708">
        <v>577.85601806640625</v>
      </c>
      <c r="H2708">
        <v>23.49160003662109</v>
      </c>
      <c r="I2708" s="19">
        <f t="shared" si="153"/>
        <v>2052845.0725875199</v>
      </c>
      <c r="K2708" s="70">
        <f t="shared" si="150"/>
        <v>-1</v>
      </c>
      <c r="L2708" s="3">
        <f>IF(AND(O2708&gt;0,O2708&lt;366),+'PL2'!$N$3+1,IF(AND(O2708&gt;365,O2708&lt;731),+'PL2'!$O$3+1,IF(AND(O2708&gt;730,O2708&lt;1096),+'PL2'!$P$3+1,IF(AND(O2708&gt;1095,O2708&lt;1461),+'PL2'!$Q$3+1,IF(AND(O2708&gt;1460,O2708&lt;3000),+'PL2'!$R$3+1,0)))))</f>
        <v>0</v>
      </c>
      <c r="M2708" s="3">
        <f>IF(AND(O2708&gt;0,O2708&lt;366),+'PL2'!$N$2+1,IF(AND(O2708&gt;365,O2708&lt;731),+'PL2'!$O$2+1,IF(AND(O2708&gt;730,O2708&lt;1096),+'PL2'!$P$2+1,IF(AND(O2708&gt;1095,O2708&lt;1461),+'PL2'!$Q$2+1,IF(AND(O2708&gt;1460,O2708&lt;1826),+'PL2'!$R$2+1,IF(AND(O2708&gt;1825,O2708&lt;2190),+'PL2'!$S$2+1,0))))))</f>
        <v>0</v>
      </c>
      <c r="N2708" s="70">
        <f t="shared" si="151"/>
        <v>-1</v>
      </c>
      <c r="O2708" s="19" t="str">
        <f>IF(A2708&gt;'PL2'!$C$2+553,IF(A2708='PL2'!$C$2+554,1,O2707+1), "")</f>
        <v/>
      </c>
    </row>
    <row r="2709" spans="1:15" x14ac:dyDescent="0.55000000000000004">
      <c r="A2709">
        <v>2707</v>
      </c>
      <c r="B2709" s="2">
        <v>42529</v>
      </c>
      <c r="C2709">
        <v>16.20000076293945</v>
      </c>
      <c r="D2709">
        <v>1406920</v>
      </c>
      <c r="E2709">
        <v>3650.409912109375</v>
      </c>
      <c r="F2709" s="20">
        <f t="shared" si="152"/>
        <v>4.2032697922563901E-2</v>
      </c>
      <c r="G2709">
        <v>583.10498046875</v>
      </c>
      <c r="H2709">
        <v>24.509500503540039</v>
      </c>
      <c r="I2709" s="19">
        <f t="shared" si="153"/>
        <v>2128572.2005034685</v>
      </c>
      <c r="K2709" s="70">
        <f t="shared" si="150"/>
        <v>-1</v>
      </c>
      <c r="L2709" s="3">
        <f>IF(AND(O2709&gt;0,O2709&lt;366),+'PL2'!$N$3+1,IF(AND(O2709&gt;365,O2709&lt;731),+'PL2'!$O$3+1,IF(AND(O2709&gt;730,O2709&lt;1096),+'PL2'!$P$3+1,IF(AND(O2709&gt;1095,O2709&lt;1461),+'PL2'!$Q$3+1,IF(AND(O2709&gt;1460,O2709&lt;3000),+'PL2'!$R$3+1,0)))))</f>
        <v>0</v>
      </c>
      <c r="M2709" s="3">
        <f>IF(AND(O2709&gt;0,O2709&lt;366),+'PL2'!$N$2+1,IF(AND(O2709&gt;365,O2709&lt;731),+'PL2'!$O$2+1,IF(AND(O2709&gt;730,O2709&lt;1096),+'PL2'!$P$2+1,IF(AND(O2709&gt;1095,O2709&lt;1461),+'PL2'!$Q$2+1,IF(AND(O2709&gt;1460,O2709&lt;1826),+'PL2'!$R$2+1,IF(AND(O2709&gt;1825,O2709&lt;2190),+'PL2'!$S$2+1,0))))))</f>
        <v>0</v>
      </c>
      <c r="N2709" s="70">
        <f t="shared" si="151"/>
        <v>-1</v>
      </c>
      <c r="O2709" s="19" t="str">
        <f>IF(A2709&gt;'PL2'!$C$2+553,IF(A2709='PL2'!$C$2+554,1,O2708+1), "")</f>
        <v/>
      </c>
    </row>
    <row r="2710" spans="1:15" x14ac:dyDescent="0.55000000000000004">
      <c r="A2710">
        <v>2708</v>
      </c>
      <c r="B2710" s="2">
        <v>42530</v>
      </c>
      <c r="C2710">
        <v>16.29999923706055</v>
      </c>
      <c r="D2710">
        <v>1608130</v>
      </c>
      <c r="E2710">
        <v>4178.22021484375</v>
      </c>
      <c r="F2710" s="20">
        <f t="shared" si="152"/>
        <v>4.2350423357703726E-2</v>
      </c>
      <c r="G2710">
        <v>576.4539794921875</v>
      </c>
      <c r="H2710">
        <v>24.41309928894043</v>
      </c>
      <c r="I2710" s="19">
        <f t="shared" si="153"/>
        <v>2408551.6700413823</v>
      </c>
      <c r="K2710" s="70">
        <f t="shared" si="150"/>
        <v>-1</v>
      </c>
      <c r="L2710" s="3">
        <f>IF(AND(O2710&gt;0,O2710&lt;366),+'PL2'!$N$3+1,IF(AND(O2710&gt;365,O2710&lt;731),+'PL2'!$O$3+1,IF(AND(O2710&gt;730,O2710&lt;1096),+'PL2'!$P$3+1,IF(AND(O2710&gt;1095,O2710&lt;1461),+'PL2'!$Q$3+1,IF(AND(O2710&gt;1460,O2710&lt;3000),+'PL2'!$R$3+1,0)))))</f>
        <v>0</v>
      </c>
      <c r="M2710" s="3">
        <f>IF(AND(O2710&gt;0,O2710&lt;366),+'PL2'!$N$2+1,IF(AND(O2710&gt;365,O2710&lt;731),+'PL2'!$O$2+1,IF(AND(O2710&gt;730,O2710&lt;1096),+'PL2'!$P$2+1,IF(AND(O2710&gt;1095,O2710&lt;1461),+'PL2'!$Q$2+1,IF(AND(O2710&gt;1460,O2710&lt;1826),+'PL2'!$R$2+1,IF(AND(O2710&gt;1825,O2710&lt;2190),+'PL2'!$S$2+1,0))))))</f>
        <v>0</v>
      </c>
      <c r="N2710" s="70">
        <f t="shared" si="151"/>
        <v>-1</v>
      </c>
      <c r="O2710" s="19" t="str">
        <f>IF(A2710&gt;'PL2'!$C$2+553,IF(A2710='PL2'!$C$2+554,1,O2709+1), "")</f>
        <v/>
      </c>
    </row>
    <row r="2711" spans="1:15" x14ac:dyDescent="0.55000000000000004">
      <c r="A2711">
        <v>2709</v>
      </c>
      <c r="B2711" s="2">
        <v>42531</v>
      </c>
      <c r="C2711">
        <v>16.39999961853027</v>
      </c>
      <c r="D2711">
        <v>1608130</v>
      </c>
      <c r="E2711">
        <v>3652.81005859375</v>
      </c>
      <c r="F2711" s="20">
        <f t="shared" si="152"/>
        <v>3.7252015426303242E-2</v>
      </c>
      <c r="G2711">
        <v>579.1309814453125</v>
      </c>
      <c r="H2711">
        <v>21.573799133300781</v>
      </c>
      <c r="I2711" s="19">
        <f t="shared" si="153"/>
        <v>2115455.4742667079</v>
      </c>
      <c r="K2711" s="70">
        <f t="shared" si="150"/>
        <v>-1</v>
      </c>
      <c r="L2711" s="3">
        <f>IF(AND(O2711&gt;0,O2711&lt;366),+'PL2'!$N$3+1,IF(AND(O2711&gt;365,O2711&lt;731),+'PL2'!$O$3+1,IF(AND(O2711&gt;730,O2711&lt;1096),+'PL2'!$P$3+1,IF(AND(O2711&gt;1095,O2711&lt;1461),+'PL2'!$Q$3+1,IF(AND(O2711&gt;1460,O2711&lt;3000),+'PL2'!$R$3+1,0)))))</f>
        <v>0</v>
      </c>
      <c r="M2711" s="3">
        <f>IF(AND(O2711&gt;0,O2711&lt;366),+'PL2'!$N$2+1,IF(AND(O2711&gt;365,O2711&lt;731),+'PL2'!$O$2+1,IF(AND(O2711&gt;730,O2711&lt;1096),+'PL2'!$P$2+1,IF(AND(O2711&gt;1095,O2711&lt;1461),+'PL2'!$Q$2+1,IF(AND(O2711&gt;1460,O2711&lt;1826),+'PL2'!$R$2+1,IF(AND(O2711&gt;1825,O2711&lt;2190),+'PL2'!$S$2+1,0))))))</f>
        <v>0</v>
      </c>
      <c r="N2711" s="70">
        <f t="shared" si="151"/>
        <v>-1</v>
      </c>
      <c r="O2711" s="19" t="str">
        <f>IF(A2711&gt;'PL2'!$C$2+553,IF(A2711='PL2'!$C$2+554,1,O2710+1), "")</f>
        <v/>
      </c>
    </row>
    <row r="2712" spans="1:15" x14ac:dyDescent="0.55000000000000004">
      <c r="A2712">
        <v>2710</v>
      </c>
      <c r="B2712" s="2">
        <v>42532</v>
      </c>
      <c r="C2712">
        <v>16.5</v>
      </c>
      <c r="D2712">
        <v>1520420</v>
      </c>
      <c r="E2712">
        <v>3946.25</v>
      </c>
      <c r="F2712" s="20">
        <f t="shared" si="152"/>
        <v>4.282574880625091E-2</v>
      </c>
      <c r="G2712">
        <v>611.7769775390625</v>
      </c>
      <c r="H2712">
        <v>26.199800491333011</v>
      </c>
      <c r="I2712" s="19">
        <f t="shared" si="153"/>
        <v>2414224.8976135254</v>
      </c>
      <c r="K2712" s="70">
        <f t="shared" si="150"/>
        <v>-1</v>
      </c>
      <c r="L2712" s="3">
        <f>IF(AND(O2712&gt;0,O2712&lt;366),+'PL2'!$N$3+1,IF(AND(O2712&gt;365,O2712&lt;731),+'PL2'!$O$3+1,IF(AND(O2712&gt;730,O2712&lt;1096),+'PL2'!$P$3+1,IF(AND(O2712&gt;1095,O2712&lt;1461),+'PL2'!$Q$3+1,IF(AND(O2712&gt;1460,O2712&lt;3000),+'PL2'!$R$3+1,0)))))</f>
        <v>0</v>
      </c>
      <c r="M2712" s="3">
        <f>IF(AND(O2712&gt;0,O2712&lt;366),+'PL2'!$N$2+1,IF(AND(O2712&gt;365,O2712&lt;731),+'PL2'!$O$2+1,IF(AND(O2712&gt;730,O2712&lt;1096),+'PL2'!$P$2+1,IF(AND(O2712&gt;1095,O2712&lt;1461),+'PL2'!$Q$2+1,IF(AND(O2712&gt;1460,O2712&lt;1826),+'PL2'!$R$2+1,IF(AND(O2712&gt;1825,O2712&lt;2190),+'PL2'!$S$2+1,0))))))</f>
        <v>0</v>
      </c>
      <c r="N2712" s="70">
        <f t="shared" si="151"/>
        <v>-1</v>
      </c>
      <c r="O2712" s="19" t="str">
        <f>IF(A2712&gt;'PL2'!$C$2+553,IF(A2712='PL2'!$C$2+554,1,O2711+1), "")</f>
        <v/>
      </c>
    </row>
    <row r="2713" spans="1:15" x14ac:dyDescent="0.55000000000000004">
      <c r="A2713">
        <v>2711</v>
      </c>
      <c r="B2713" s="2">
        <v>42533</v>
      </c>
      <c r="C2713">
        <v>16.60000038146973</v>
      </c>
      <c r="D2713">
        <v>1520420</v>
      </c>
      <c r="E2713">
        <v>3702.419921875</v>
      </c>
      <c r="F2713" s="20">
        <f t="shared" si="152"/>
        <v>4.0423154204421233E-2</v>
      </c>
      <c r="G2713">
        <v>675.343017578125</v>
      </c>
      <c r="H2713">
        <v>27.29949951171875</v>
      </c>
      <c r="I2713" s="19">
        <f t="shared" si="153"/>
        <v>2500403.4423804283</v>
      </c>
      <c r="K2713" s="70">
        <f t="shared" si="150"/>
        <v>-1</v>
      </c>
      <c r="L2713" s="3">
        <f>IF(AND(O2713&gt;0,O2713&lt;366),+'PL2'!$N$3+1,IF(AND(O2713&gt;365,O2713&lt;731),+'PL2'!$O$3+1,IF(AND(O2713&gt;730,O2713&lt;1096),+'PL2'!$P$3+1,IF(AND(O2713&gt;1095,O2713&lt;1461),+'PL2'!$Q$3+1,IF(AND(O2713&gt;1460,O2713&lt;3000),+'PL2'!$R$3+1,0)))))</f>
        <v>0</v>
      </c>
      <c r="M2713" s="3">
        <f>IF(AND(O2713&gt;0,O2713&lt;366),+'PL2'!$N$2+1,IF(AND(O2713&gt;365,O2713&lt;731),+'PL2'!$O$2+1,IF(AND(O2713&gt;730,O2713&lt;1096),+'PL2'!$P$2+1,IF(AND(O2713&gt;1095,O2713&lt;1461),+'PL2'!$Q$2+1,IF(AND(O2713&gt;1460,O2713&lt;1826),+'PL2'!$R$2+1,IF(AND(O2713&gt;1825,O2713&lt;2190),+'PL2'!$S$2+1,0))))))</f>
        <v>0</v>
      </c>
      <c r="N2713" s="70">
        <f t="shared" si="151"/>
        <v>-1</v>
      </c>
      <c r="O2713" s="19" t="str">
        <f>IF(A2713&gt;'PL2'!$C$2+553,IF(A2713='PL2'!$C$2+554,1,O2712+1), "")</f>
        <v/>
      </c>
    </row>
    <row r="2714" spans="1:15" x14ac:dyDescent="0.55000000000000004">
      <c r="A2714">
        <v>2712</v>
      </c>
      <c r="B2714" s="2">
        <v>42534</v>
      </c>
      <c r="C2714">
        <v>16.70000076293945</v>
      </c>
      <c r="D2714">
        <v>1569150</v>
      </c>
      <c r="E2714">
        <v>4088.8701171875</v>
      </c>
      <c r="F2714" s="20">
        <f t="shared" si="152"/>
        <v>4.3516638993462427E-2</v>
      </c>
      <c r="G2714">
        <v>705.6190185546875</v>
      </c>
      <c r="H2714">
        <v>30.70619964599609</v>
      </c>
      <c r="I2714" s="19">
        <f t="shared" si="153"/>
        <v>2885184.5190874338</v>
      </c>
      <c r="K2714" s="70">
        <f t="shared" si="150"/>
        <v>-1</v>
      </c>
      <c r="L2714" s="3">
        <f>IF(AND(O2714&gt;0,O2714&lt;366),+'PL2'!$N$3+1,IF(AND(O2714&gt;365,O2714&lt;731),+'PL2'!$O$3+1,IF(AND(O2714&gt;730,O2714&lt;1096),+'PL2'!$P$3+1,IF(AND(O2714&gt;1095,O2714&lt;1461),+'PL2'!$Q$3+1,IF(AND(O2714&gt;1460,O2714&lt;3000),+'PL2'!$R$3+1,0)))))</f>
        <v>0</v>
      </c>
      <c r="M2714" s="3">
        <f>IF(AND(O2714&gt;0,O2714&lt;366),+'PL2'!$N$2+1,IF(AND(O2714&gt;365,O2714&lt;731),+'PL2'!$O$2+1,IF(AND(O2714&gt;730,O2714&lt;1096),+'PL2'!$P$2+1,IF(AND(O2714&gt;1095,O2714&lt;1461),+'PL2'!$Q$2+1,IF(AND(O2714&gt;1460,O2714&lt;1826),+'PL2'!$R$2+1,IF(AND(O2714&gt;1825,O2714&lt;2190),+'PL2'!$S$2+1,0))))))</f>
        <v>0</v>
      </c>
      <c r="N2714" s="70">
        <f t="shared" si="151"/>
        <v>-1</v>
      </c>
      <c r="O2714" s="19" t="str">
        <f>IF(A2714&gt;'PL2'!$C$2+553,IF(A2714='PL2'!$C$2+554,1,O2713+1), "")</f>
        <v/>
      </c>
    </row>
    <row r="2715" spans="1:15" x14ac:dyDescent="0.55000000000000004">
      <c r="A2715">
        <v>2713</v>
      </c>
      <c r="B2715" s="2">
        <v>42535</v>
      </c>
      <c r="C2715">
        <v>16.79999923706055</v>
      </c>
      <c r="D2715">
        <v>1569150</v>
      </c>
      <c r="E2715">
        <v>3369.050048828125</v>
      </c>
      <c r="F2715" s="20">
        <f t="shared" si="152"/>
        <v>3.6070508396221716E-2</v>
      </c>
      <c r="G2715">
        <v>685.989013671875</v>
      </c>
      <c r="H2715">
        <v>24.743999481201168</v>
      </c>
      <c r="I2715" s="19">
        <f t="shared" si="153"/>
        <v>2311131.3200067878</v>
      </c>
      <c r="K2715" s="70">
        <f t="shared" si="150"/>
        <v>-1</v>
      </c>
      <c r="L2715" s="3">
        <f>IF(AND(O2715&gt;0,O2715&lt;366),+'PL2'!$N$3+1,IF(AND(O2715&gt;365,O2715&lt;731),+'PL2'!$O$3+1,IF(AND(O2715&gt;730,O2715&lt;1096),+'PL2'!$P$3+1,IF(AND(O2715&gt;1095,O2715&lt;1461),+'PL2'!$Q$3+1,IF(AND(O2715&gt;1460,O2715&lt;3000),+'PL2'!$R$3+1,0)))))</f>
        <v>0</v>
      </c>
      <c r="M2715" s="3">
        <f>IF(AND(O2715&gt;0,O2715&lt;366),+'PL2'!$N$2+1,IF(AND(O2715&gt;365,O2715&lt;731),+'PL2'!$O$2+1,IF(AND(O2715&gt;730,O2715&lt;1096),+'PL2'!$P$2+1,IF(AND(O2715&gt;1095,O2715&lt;1461),+'PL2'!$Q$2+1,IF(AND(O2715&gt;1460,O2715&lt;1826),+'PL2'!$R$2+1,IF(AND(O2715&gt;1825,O2715&lt;2190),+'PL2'!$S$2+1,0))))))</f>
        <v>0</v>
      </c>
      <c r="N2715" s="70">
        <f t="shared" si="151"/>
        <v>-1</v>
      </c>
      <c r="O2715" s="19" t="str">
        <f>IF(A2715&gt;'PL2'!$C$2+553,IF(A2715='PL2'!$C$2+554,1,O2714+1), "")</f>
        <v/>
      </c>
    </row>
    <row r="2716" spans="1:15" x14ac:dyDescent="0.55000000000000004">
      <c r="A2716">
        <v>2714</v>
      </c>
      <c r="B2716" s="2">
        <v>42536</v>
      </c>
      <c r="C2716">
        <v>16.89999961853027</v>
      </c>
      <c r="D2716">
        <v>1500920</v>
      </c>
      <c r="E2716">
        <v>3883.389892578125</v>
      </c>
      <c r="F2716" s="20">
        <f t="shared" si="152"/>
        <v>4.3726039831020053E-2</v>
      </c>
      <c r="G2716">
        <v>696.322998046875</v>
      </c>
      <c r="H2716">
        <v>30.4473991394043</v>
      </c>
      <c r="I2716" s="19">
        <f t="shared" si="153"/>
        <v>2704093.6925849319</v>
      </c>
      <c r="K2716" s="70">
        <f t="shared" si="150"/>
        <v>-1</v>
      </c>
      <c r="L2716" s="3">
        <f>IF(AND(O2716&gt;0,O2716&lt;366),+'PL2'!$N$3+1,IF(AND(O2716&gt;365,O2716&lt;731),+'PL2'!$O$3+1,IF(AND(O2716&gt;730,O2716&lt;1096),+'PL2'!$P$3+1,IF(AND(O2716&gt;1095,O2716&lt;1461),+'PL2'!$Q$3+1,IF(AND(O2716&gt;1460,O2716&lt;3000),+'PL2'!$R$3+1,0)))))</f>
        <v>0</v>
      </c>
      <c r="M2716" s="3">
        <f>IF(AND(O2716&gt;0,O2716&lt;366),+'PL2'!$N$2+1,IF(AND(O2716&gt;365,O2716&lt;731),+'PL2'!$O$2+1,IF(AND(O2716&gt;730,O2716&lt;1096),+'PL2'!$P$2+1,IF(AND(O2716&gt;1095,O2716&lt;1461),+'PL2'!$Q$2+1,IF(AND(O2716&gt;1460,O2716&lt;1826),+'PL2'!$R$2+1,IF(AND(O2716&gt;1825,O2716&lt;2190),+'PL2'!$S$2+1,0))))))</f>
        <v>0</v>
      </c>
      <c r="N2716" s="70">
        <f t="shared" si="151"/>
        <v>-1</v>
      </c>
      <c r="O2716" s="19" t="str">
        <f>IF(A2716&gt;'PL2'!$C$2+553,IF(A2716='PL2'!$C$2+554,1,O2715+1), "")</f>
        <v/>
      </c>
    </row>
    <row r="2717" spans="1:15" x14ac:dyDescent="0.55000000000000004">
      <c r="A2717">
        <v>2715</v>
      </c>
      <c r="B2717" s="2">
        <v>42537</v>
      </c>
      <c r="C2717">
        <v>17</v>
      </c>
      <c r="D2717">
        <v>1500920</v>
      </c>
      <c r="E2717">
        <v>3807.300048828125</v>
      </c>
      <c r="F2717" s="20">
        <f t="shared" si="152"/>
        <v>4.3122951809608859E-2</v>
      </c>
      <c r="G2717">
        <v>768.24200439453125</v>
      </c>
      <c r="H2717">
        <v>33.128898620605469</v>
      </c>
      <c r="I2717" s="19">
        <f t="shared" si="153"/>
        <v>2924927.8208431154</v>
      </c>
      <c r="K2717" s="70">
        <f t="shared" si="150"/>
        <v>-1</v>
      </c>
      <c r="L2717" s="3">
        <f>IF(AND(O2717&gt;0,O2717&lt;366),+'PL2'!$N$3+1,IF(AND(O2717&gt;365,O2717&lt;731),+'PL2'!$O$3+1,IF(AND(O2717&gt;730,O2717&lt;1096),+'PL2'!$P$3+1,IF(AND(O2717&gt;1095,O2717&lt;1461),+'PL2'!$Q$3+1,IF(AND(O2717&gt;1460,O2717&lt;3000),+'PL2'!$R$3+1,0)))))</f>
        <v>0</v>
      </c>
      <c r="M2717" s="3">
        <f>IF(AND(O2717&gt;0,O2717&lt;366),+'PL2'!$N$2+1,IF(AND(O2717&gt;365,O2717&lt;731),+'PL2'!$O$2+1,IF(AND(O2717&gt;730,O2717&lt;1096),+'PL2'!$P$2+1,IF(AND(O2717&gt;1095,O2717&lt;1461),+'PL2'!$Q$2+1,IF(AND(O2717&gt;1460,O2717&lt;1826),+'PL2'!$R$2+1,IF(AND(O2717&gt;1825,O2717&lt;2190),+'PL2'!$S$2+1,0))))))</f>
        <v>0</v>
      </c>
      <c r="N2717" s="70">
        <f t="shared" si="151"/>
        <v>-1</v>
      </c>
      <c r="O2717" s="19" t="str">
        <f>IF(A2717&gt;'PL2'!$C$2+553,IF(A2717='PL2'!$C$2+554,1,O2716+1), "")</f>
        <v/>
      </c>
    </row>
    <row r="2718" spans="1:15" x14ac:dyDescent="0.55000000000000004">
      <c r="A2718">
        <v>2716</v>
      </c>
      <c r="B2718" s="2">
        <v>42538</v>
      </c>
      <c r="C2718">
        <v>17.10000038146973</v>
      </c>
      <c r="D2718">
        <v>1452190</v>
      </c>
      <c r="E2718">
        <v>3803.89990234375</v>
      </c>
      <c r="F2718" s="20">
        <f t="shared" si="152"/>
        <v>4.4792134487326586E-2</v>
      </c>
      <c r="G2718">
        <v>747.55401611328125</v>
      </c>
      <c r="H2718">
        <v>33.484500885009773</v>
      </c>
      <c r="I2718" s="19">
        <f t="shared" si="153"/>
        <v>2843620.6488899887</v>
      </c>
      <c r="K2718" s="70">
        <f t="shared" si="150"/>
        <v>-1</v>
      </c>
      <c r="L2718" s="3">
        <f>IF(AND(O2718&gt;0,O2718&lt;366),+'PL2'!$N$3+1,IF(AND(O2718&gt;365,O2718&lt;731),+'PL2'!$O$3+1,IF(AND(O2718&gt;730,O2718&lt;1096),+'PL2'!$P$3+1,IF(AND(O2718&gt;1095,O2718&lt;1461),+'PL2'!$Q$3+1,IF(AND(O2718&gt;1460,O2718&lt;3000),+'PL2'!$R$3+1,0)))))</f>
        <v>0</v>
      </c>
      <c r="M2718" s="3">
        <f>IF(AND(O2718&gt;0,O2718&lt;366),+'PL2'!$N$2+1,IF(AND(O2718&gt;365,O2718&lt;731),+'PL2'!$O$2+1,IF(AND(O2718&gt;730,O2718&lt;1096),+'PL2'!$P$2+1,IF(AND(O2718&gt;1095,O2718&lt;1461),+'PL2'!$Q$2+1,IF(AND(O2718&gt;1460,O2718&lt;1826),+'PL2'!$R$2+1,IF(AND(O2718&gt;1825,O2718&lt;2190),+'PL2'!$S$2+1,0))))))</f>
        <v>0</v>
      </c>
      <c r="N2718" s="70">
        <f t="shared" si="151"/>
        <v>-1</v>
      </c>
      <c r="O2718" s="19" t="str">
        <f>IF(A2718&gt;'PL2'!$C$2+553,IF(A2718='PL2'!$C$2+554,1,O2717+1), "")</f>
        <v/>
      </c>
    </row>
    <row r="2719" spans="1:15" x14ac:dyDescent="0.55000000000000004">
      <c r="A2719">
        <v>2717</v>
      </c>
      <c r="B2719" s="2">
        <v>42539</v>
      </c>
      <c r="C2719">
        <v>17.20000076293945</v>
      </c>
      <c r="D2719">
        <v>1452190</v>
      </c>
      <c r="E2719">
        <v>4020.580078125</v>
      </c>
      <c r="F2719" s="20">
        <f t="shared" si="152"/>
        <v>4.7620476942555147E-2</v>
      </c>
      <c r="G2719">
        <v>755.68402099609375</v>
      </c>
      <c r="H2719">
        <v>35.986000061035163</v>
      </c>
      <c r="I2719" s="19">
        <f t="shared" si="153"/>
        <v>3038288.1201742887</v>
      </c>
      <c r="K2719" s="70">
        <f t="shared" si="150"/>
        <v>-1</v>
      </c>
      <c r="L2719" s="3">
        <f>IF(AND(O2719&gt;0,O2719&lt;366),+'PL2'!$N$3+1,IF(AND(O2719&gt;365,O2719&lt;731),+'PL2'!$O$3+1,IF(AND(O2719&gt;730,O2719&lt;1096),+'PL2'!$P$3+1,IF(AND(O2719&gt;1095,O2719&lt;1461),+'PL2'!$Q$3+1,IF(AND(O2719&gt;1460,O2719&lt;3000),+'PL2'!$R$3+1,0)))))</f>
        <v>0</v>
      </c>
      <c r="M2719" s="3">
        <f>IF(AND(O2719&gt;0,O2719&lt;366),+'PL2'!$N$2+1,IF(AND(O2719&gt;365,O2719&lt;731),+'PL2'!$O$2+1,IF(AND(O2719&gt;730,O2719&lt;1096),+'PL2'!$P$2+1,IF(AND(O2719&gt;1095,O2719&lt;1461),+'PL2'!$Q$2+1,IF(AND(O2719&gt;1460,O2719&lt;1826),+'PL2'!$R$2+1,IF(AND(O2719&gt;1825,O2719&lt;2190),+'PL2'!$S$2+1,0))))))</f>
        <v>0</v>
      </c>
      <c r="N2719" s="70">
        <f t="shared" si="151"/>
        <v>-1</v>
      </c>
      <c r="O2719" s="19" t="str">
        <f>IF(A2719&gt;'PL2'!$C$2+553,IF(A2719='PL2'!$C$2+554,1,O2718+1), "")</f>
        <v/>
      </c>
    </row>
    <row r="2720" spans="1:15" x14ac:dyDescent="0.55000000000000004">
      <c r="A2720">
        <v>2718</v>
      </c>
      <c r="B2720" s="2">
        <v>42540</v>
      </c>
      <c r="C2720">
        <v>17.29999923706055</v>
      </c>
      <c r="D2720">
        <v>1725090</v>
      </c>
      <c r="E2720">
        <v>4488.14013671875</v>
      </c>
      <c r="F2720" s="20">
        <f t="shared" si="152"/>
        <v>4.5009142097545751E-2</v>
      </c>
      <c r="G2720">
        <v>764.04498291015625</v>
      </c>
      <c r="H2720">
        <v>34.388999938964837</v>
      </c>
      <c r="I2720" s="19">
        <f t="shared" si="153"/>
        <v>3429140.9540576637</v>
      </c>
      <c r="K2720" s="70">
        <f t="shared" si="150"/>
        <v>-1</v>
      </c>
      <c r="L2720" s="3">
        <f>IF(AND(O2720&gt;0,O2720&lt;366),+'PL2'!$N$3+1,IF(AND(O2720&gt;365,O2720&lt;731),+'PL2'!$O$3+1,IF(AND(O2720&gt;730,O2720&lt;1096),+'PL2'!$P$3+1,IF(AND(O2720&gt;1095,O2720&lt;1461),+'PL2'!$Q$3+1,IF(AND(O2720&gt;1460,O2720&lt;3000),+'PL2'!$R$3+1,0)))))</f>
        <v>0</v>
      </c>
      <c r="M2720" s="3">
        <f>IF(AND(O2720&gt;0,O2720&lt;366),+'PL2'!$N$2+1,IF(AND(O2720&gt;365,O2720&lt;731),+'PL2'!$O$2+1,IF(AND(O2720&gt;730,O2720&lt;1096),+'PL2'!$P$2+1,IF(AND(O2720&gt;1095,O2720&lt;1461),+'PL2'!$Q$2+1,IF(AND(O2720&gt;1460,O2720&lt;1826),+'PL2'!$R$2+1,IF(AND(O2720&gt;1825,O2720&lt;2190),+'PL2'!$S$2+1,0))))))</f>
        <v>0</v>
      </c>
      <c r="N2720" s="70">
        <f t="shared" si="151"/>
        <v>-1</v>
      </c>
      <c r="O2720" s="19" t="str">
        <f>IF(A2720&gt;'PL2'!$C$2+553,IF(A2720='PL2'!$C$2+554,1,O2719+1), "")</f>
        <v/>
      </c>
    </row>
    <row r="2721" spans="1:15" x14ac:dyDescent="0.55000000000000004">
      <c r="A2721">
        <v>2719</v>
      </c>
      <c r="B2721" s="2">
        <v>42541</v>
      </c>
      <c r="C2721">
        <v>17.39999961853027</v>
      </c>
      <c r="D2721">
        <v>1725090</v>
      </c>
      <c r="E2721">
        <v>4176.77001953125</v>
      </c>
      <c r="F2721" s="20">
        <f t="shared" si="152"/>
        <v>4.21286986455967E-2</v>
      </c>
      <c r="G2721">
        <v>727.948974609375</v>
      </c>
      <c r="H2721">
        <v>30.667499542236332</v>
      </c>
      <c r="I2721" s="19">
        <f t="shared" si="153"/>
        <v>3040475.4528969526</v>
      </c>
      <c r="K2721" s="70">
        <f t="shared" si="150"/>
        <v>-1</v>
      </c>
      <c r="L2721" s="3">
        <f>IF(AND(O2721&gt;0,O2721&lt;366),+'PL2'!$N$3+1,IF(AND(O2721&gt;365,O2721&lt;731),+'PL2'!$O$3+1,IF(AND(O2721&gt;730,O2721&lt;1096),+'PL2'!$P$3+1,IF(AND(O2721&gt;1095,O2721&lt;1461),+'PL2'!$Q$3+1,IF(AND(O2721&gt;1460,O2721&lt;3000),+'PL2'!$R$3+1,0)))))</f>
        <v>0</v>
      </c>
      <c r="M2721" s="3">
        <f>IF(AND(O2721&gt;0,O2721&lt;366),+'PL2'!$N$2+1,IF(AND(O2721&gt;365,O2721&lt;731),+'PL2'!$O$2+1,IF(AND(O2721&gt;730,O2721&lt;1096),+'PL2'!$P$2+1,IF(AND(O2721&gt;1095,O2721&lt;1461),+'PL2'!$Q$2+1,IF(AND(O2721&gt;1460,O2721&lt;1826),+'PL2'!$R$2+1,IF(AND(O2721&gt;1825,O2721&lt;2190),+'PL2'!$S$2+1,0))))))</f>
        <v>0</v>
      </c>
      <c r="N2721" s="70">
        <f t="shared" si="151"/>
        <v>-1</v>
      </c>
      <c r="O2721" s="19" t="str">
        <f>IF(A2721&gt;'PL2'!$C$2+553,IF(A2721='PL2'!$C$2+554,1,O2720+1), "")</f>
        <v/>
      </c>
    </row>
    <row r="2722" spans="1:15" x14ac:dyDescent="0.55000000000000004">
      <c r="A2722">
        <v>2720</v>
      </c>
      <c r="B2722" s="2">
        <v>42542</v>
      </c>
      <c r="C2722">
        <v>17.5</v>
      </c>
      <c r="D2722">
        <v>1551380</v>
      </c>
      <c r="E2722">
        <v>3801.2900390625</v>
      </c>
      <c r="F2722" s="20">
        <f t="shared" si="152"/>
        <v>4.2879614074948599E-2</v>
      </c>
      <c r="G2722">
        <v>665.8759765625</v>
      </c>
      <c r="H2722">
        <v>28.552499771118161</v>
      </c>
      <c r="I2722" s="19">
        <f t="shared" si="153"/>
        <v>2531187.716958046</v>
      </c>
      <c r="K2722" s="70">
        <f t="shared" si="150"/>
        <v>-1</v>
      </c>
      <c r="L2722" s="3">
        <f>IF(AND(O2722&gt;0,O2722&lt;366),+'PL2'!$N$3+1,IF(AND(O2722&gt;365,O2722&lt;731),+'PL2'!$O$3+1,IF(AND(O2722&gt;730,O2722&lt;1096),+'PL2'!$P$3+1,IF(AND(O2722&gt;1095,O2722&lt;1461),+'PL2'!$Q$3+1,IF(AND(O2722&gt;1460,O2722&lt;3000),+'PL2'!$R$3+1,0)))))</f>
        <v>0</v>
      </c>
      <c r="M2722" s="3">
        <f>IF(AND(O2722&gt;0,O2722&lt;366),+'PL2'!$N$2+1,IF(AND(O2722&gt;365,O2722&lt;731),+'PL2'!$O$2+1,IF(AND(O2722&gt;730,O2722&lt;1096),+'PL2'!$P$2+1,IF(AND(O2722&gt;1095,O2722&lt;1461),+'PL2'!$Q$2+1,IF(AND(O2722&gt;1460,O2722&lt;1826),+'PL2'!$R$2+1,IF(AND(O2722&gt;1825,O2722&lt;2190),+'PL2'!$S$2+1,0))))))</f>
        <v>0</v>
      </c>
      <c r="N2722" s="70">
        <f t="shared" si="151"/>
        <v>-1</v>
      </c>
      <c r="O2722" s="19" t="str">
        <f>IF(A2722&gt;'PL2'!$C$2+553,IF(A2722='PL2'!$C$2+554,1,O2721+1), "")</f>
        <v/>
      </c>
    </row>
    <row r="2723" spans="1:15" x14ac:dyDescent="0.55000000000000004">
      <c r="A2723">
        <v>2721</v>
      </c>
      <c r="B2723" s="2">
        <v>42543</v>
      </c>
      <c r="C2723">
        <v>17.60000038146973</v>
      </c>
      <c r="D2723">
        <v>1551380</v>
      </c>
      <c r="E2723">
        <v>3303.85009765625</v>
      </c>
      <c r="F2723" s="20">
        <f t="shared" si="152"/>
        <v>3.7481315331555652E-2</v>
      </c>
      <c r="G2723">
        <v>602.88702392578125</v>
      </c>
      <c r="H2723">
        <v>22.597000122070309</v>
      </c>
      <c r="I2723" s="19">
        <f t="shared" si="153"/>
        <v>1991848.3528728783</v>
      </c>
      <c r="K2723" s="70">
        <f t="shared" si="150"/>
        <v>-1</v>
      </c>
      <c r="L2723" s="3">
        <f>IF(AND(O2723&gt;0,O2723&lt;366),+'PL2'!$N$3+1,IF(AND(O2723&gt;365,O2723&lt;731),+'PL2'!$O$3+1,IF(AND(O2723&gt;730,O2723&lt;1096),+'PL2'!$P$3+1,IF(AND(O2723&gt;1095,O2723&lt;1461),+'PL2'!$Q$3+1,IF(AND(O2723&gt;1460,O2723&lt;3000),+'PL2'!$R$3+1,0)))))</f>
        <v>0</v>
      </c>
      <c r="M2723" s="3">
        <f>IF(AND(O2723&gt;0,O2723&lt;366),+'PL2'!$N$2+1,IF(AND(O2723&gt;365,O2723&lt;731),+'PL2'!$O$2+1,IF(AND(O2723&gt;730,O2723&lt;1096),+'PL2'!$P$2+1,IF(AND(O2723&gt;1095,O2723&lt;1461),+'PL2'!$Q$2+1,IF(AND(O2723&gt;1460,O2723&lt;1826),+'PL2'!$R$2+1,IF(AND(O2723&gt;1825,O2723&lt;2190),+'PL2'!$S$2+1,0))))))</f>
        <v>0</v>
      </c>
      <c r="N2723" s="70">
        <f t="shared" si="151"/>
        <v>-1</v>
      </c>
      <c r="O2723" s="19" t="str">
        <f>IF(A2723&gt;'PL2'!$C$2+553,IF(A2723='PL2'!$C$2+554,1,O2722+1), "")</f>
        <v/>
      </c>
    </row>
    <row r="2724" spans="1:15" x14ac:dyDescent="0.55000000000000004">
      <c r="A2724">
        <v>2722</v>
      </c>
      <c r="B2724" s="2">
        <v>42544</v>
      </c>
      <c r="C2724">
        <v>17.70000076293945</v>
      </c>
      <c r="D2724">
        <v>1457680</v>
      </c>
      <c r="E2724">
        <v>3575.300048828125</v>
      </c>
      <c r="F2724" s="20">
        <f t="shared" si="152"/>
        <v>4.3413378513799505E-2</v>
      </c>
      <c r="G2724">
        <v>625.4949951171875</v>
      </c>
      <c r="H2724">
        <v>27.154899597167969</v>
      </c>
      <c r="I2724" s="19">
        <f t="shared" si="153"/>
        <v>2236332.2865842283</v>
      </c>
      <c r="K2724" s="70">
        <f t="shared" si="150"/>
        <v>-1</v>
      </c>
      <c r="L2724" s="3">
        <f>IF(AND(O2724&gt;0,O2724&lt;366),+'PL2'!$N$3+1,IF(AND(O2724&gt;365,O2724&lt;731),+'PL2'!$O$3+1,IF(AND(O2724&gt;730,O2724&lt;1096),+'PL2'!$P$3+1,IF(AND(O2724&gt;1095,O2724&lt;1461),+'PL2'!$Q$3+1,IF(AND(O2724&gt;1460,O2724&lt;3000),+'PL2'!$R$3+1,0)))))</f>
        <v>0</v>
      </c>
      <c r="M2724" s="3">
        <f>IF(AND(O2724&gt;0,O2724&lt;366),+'PL2'!$N$2+1,IF(AND(O2724&gt;365,O2724&lt;731),+'PL2'!$O$2+1,IF(AND(O2724&gt;730,O2724&lt;1096),+'PL2'!$P$2+1,IF(AND(O2724&gt;1095,O2724&lt;1461),+'PL2'!$Q$2+1,IF(AND(O2724&gt;1460,O2724&lt;1826),+'PL2'!$R$2+1,IF(AND(O2724&gt;1825,O2724&lt;2190),+'PL2'!$S$2+1,0))))))</f>
        <v>0</v>
      </c>
      <c r="N2724" s="70">
        <f t="shared" si="151"/>
        <v>-1</v>
      </c>
      <c r="O2724" s="19" t="str">
        <f>IF(A2724&gt;'PL2'!$C$2+553,IF(A2724='PL2'!$C$2+554,1,O2723+1), "")</f>
        <v/>
      </c>
    </row>
    <row r="2725" spans="1:15" x14ac:dyDescent="0.55000000000000004">
      <c r="A2725">
        <v>2723</v>
      </c>
      <c r="B2725" s="2">
        <v>42545</v>
      </c>
      <c r="C2725">
        <v>17.79999923706055</v>
      </c>
      <c r="D2725">
        <v>1457680</v>
      </c>
      <c r="E2725">
        <v>3299.1201171875</v>
      </c>
      <c r="F2725" s="20">
        <f t="shared" si="152"/>
        <v>4.0286164020161226E-2</v>
      </c>
      <c r="G2725">
        <v>665.1619873046875</v>
      </c>
      <c r="H2725">
        <v>26.79680061340332</v>
      </c>
      <c r="I2725" s="19">
        <f t="shared" si="153"/>
        <v>2194449.293505311</v>
      </c>
      <c r="K2725" s="70">
        <f t="shared" si="150"/>
        <v>-1</v>
      </c>
      <c r="L2725" s="3">
        <f>IF(AND(O2725&gt;0,O2725&lt;366),+'PL2'!$N$3+1,IF(AND(O2725&gt;365,O2725&lt;731),+'PL2'!$O$3+1,IF(AND(O2725&gt;730,O2725&lt;1096),+'PL2'!$P$3+1,IF(AND(O2725&gt;1095,O2725&lt;1461),+'PL2'!$Q$3+1,IF(AND(O2725&gt;1460,O2725&lt;3000),+'PL2'!$R$3+1,0)))))</f>
        <v>0</v>
      </c>
      <c r="M2725" s="3">
        <f>IF(AND(O2725&gt;0,O2725&lt;366),+'PL2'!$N$2+1,IF(AND(O2725&gt;365,O2725&lt;731),+'PL2'!$O$2+1,IF(AND(O2725&gt;730,O2725&lt;1096),+'PL2'!$P$2+1,IF(AND(O2725&gt;1095,O2725&lt;1461),+'PL2'!$Q$2+1,IF(AND(O2725&gt;1460,O2725&lt;1826),+'PL2'!$R$2+1,IF(AND(O2725&gt;1825,O2725&lt;2190),+'PL2'!$S$2+1,0))))))</f>
        <v>0</v>
      </c>
      <c r="N2725" s="70">
        <f t="shared" si="151"/>
        <v>-1</v>
      </c>
      <c r="O2725" s="19" t="str">
        <f>IF(A2725&gt;'PL2'!$C$2+553,IF(A2725='PL2'!$C$2+554,1,O2724+1), "")</f>
        <v/>
      </c>
    </row>
    <row r="2726" spans="1:15" x14ac:dyDescent="0.55000000000000004">
      <c r="A2726">
        <v>2724</v>
      </c>
      <c r="B2726" s="2">
        <v>42546</v>
      </c>
      <c r="C2726">
        <v>17.89999961853027</v>
      </c>
      <c r="D2726">
        <v>1728390</v>
      </c>
      <c r="E2726">
        <v>4111</v>
      </c>
      <c r="F2726" s="20">
        <f t="shared" si="152"/>
        <v>4.2575401634919165E-2</v>
      </c>
      <c r="G2726">
        <v>665.3289794921875</v>
      </c>
      <c r="H2726">
        <v>28.326700210571289</v>
      </c>
      <c r="I2726" s="19">
        <f t="shared" si="153"/>
        <v>2735167.4346923828</v>
      </c>
      <c r="K2726" s="70">
        <f t="shared" si="150"/>
        <v>-1</v>
      </c>
      <c r="L2726" s="3">
        <f>IF(AND(O2726&gt;0,O2726&lt;366),+'PL2'!$N$3+1,IF(AND(O2726&gt;365,O2726&lt;731),+'PL2'!$O$3+1,IF(AND(O2726&gt;730,O2726&lt;1096),+'PL2'!$P$3+1,IF(AND(O2726&gt;1095,O2726&lt;1461),+'PL2'!$Q$3+1,IF(AND(O2726&gt;1460,O2726&lt;3000),+'PL2'!$R$3+1,0)))))</f>
        <v>0</v>
      </c>
      <c r="M2726" s="3">
        <f>IF(AND(O2726&gt;0,O2726&lt;366),+'PL2'!$N$2+1,IF(AND(O2726&gt;365,O2726&lt;731),+'PL2'!$O$2+1,IF(AND(O2726&gt;730,O2726&lt;1096),+'PL2'!$P$2+1,IF(AND(O2726&gt;1095,O2726&lt;1461),+'PL2'!$Q$2+1,IF(AND(O2726&gt;1460,O2726&lt;1826),+'PL2'!$R$2+1,IF(AND(O2726&gt;1825,O2726&lt;2190),+'PL2'!$S$2+1,0))))))</f>
        <v>0</v>
      </c>
      <c r="N2726" s="70">
        <f t="shared" si="151"/>
        <v>-1</v>
      </c>
      <c r="O2726" s="19" t="str">
        <f>IF(A2726&gt;'PL2'!$C$2+553,IF(A2726='PL2'!$C$2+554,1,O2725+1), "")</f>
        <v/>
      </c>
    </row>
    <row r="2727" spans="1:15" x14ac:dyDescent="0.55000000000000004">
      <c r="A2727">
        <v>2725</v>
      </c>
      <c r="B2727" s="2">
        <v>42547</v>
      </c>
      <c r="C2727">
        <v>18</v>
      </c>
      <c r="D2727">
        <v>1728390</v>
      </c>
      <c r="E2727">
        <v>3704.300048828125</v>
      </c>
      <c r="F2727" s="20">
        <f t="shared" si="152"/>
        <v>3.8577752057641072E-2</v>
      </c>
      <c r="G2727">
        <v>630.2459716796875</v>
      </c>
      <c r="H2727">
        <v>24.31349945068359</v>
      </c>
      <c r="I2727" s="19">
        <f t="shared" si="153"/>
        <v>2334620.1836667955</v>
      </c>
      <c r="K2727" s="70">
        <f t="shared" si="150"/>
        <v>-1</v>
      </c>
      <c r="L2727" s="3">
        <f>IF(AND(O2727&gt;0,O2727&lt;366),+'PL2'!$N$3+1,IF(AND(O2727&gt;365,O2727&lt;731),+'PL2'!$O$3+1,IF(AND(O2727&gt;730,O2727&lt;1096),+'PL2'!$P$3+1,IF(AND(O2727&gt;1095,O2727&lt;1461),+'PL2'!$Q$3+1,IF(AND(O2727&gt;1460,O2727&lt;3000),+'PL2'!$R$3+1,0)))))</f>
        <v>0</v>
      </c>
      <c r="M2727" s="3">
        <f>IF(AND(O2727&gt;0,O2727&lt;366),+'PL2'!$N$2+1,IF(AND(O2727&gt;365,O2727&lt;731),+'PL2'!$O$2+1,IF(AND(O2727&gt;730,O2727&lt;1096),+'PL2'!$P$2+1,IF(AND(O2727&gt;1095,O2727&lt;1461),+'PL2'!$Q$2+1,IF(AND(O2727&gt;1460,O2727&lt;1826),+'PL2'!$R$2+1,IF(AND(O2727&gt;1825,O2727&lt;2190),+'PL2'!$S$2+1,0))))))</f>
        <v>0</v>
      </c>
      <c r="N2727" s="70">
        <f t="shared" si="151"/>
        <v>-1</v>
      </c>
      <c r="O2727" s="19" t="str">
        <f>IF(A2727&gt;'PL2'!$C$2+553,IF(A2727='PL2'!$C$2+554,1,O2726+1), "")</f>
        <v/>
      </c>
    </row>
    <row r="2728" spans="1:15" x14ac:dyDescent="0.55000000000000004">
      <c r="A2728">
        <v>2726</v>
      </c>
      <c r="B2728" s="2">
        <v>42548</v>
      </c>
      <c r="C2728">
        <v>18.10000038146973</v>
      </c>
      <c r="D2728">
        <v>1530560</v>
      </c>
      <c r="E2728">
        <v>3736.780029296875</v>
      </c>
      <c r="F2728" s="20">
        <f t="shared" si="152"/>
        <v>4.4190178729185334E-2</v>
      </c>
      <c r="G2728">
        <v>658.39898681640625</v>
      </c>
      <c r="H2728">
        <v>29.09480094909668</v>
      </c>
      <c r="I2728" s="19">
        <f t="shared" si="153"/>
        <v>2460292.1852448434</v>
      </c>
      <c r="K2728" s="70">
        <f t="shared" si="150"/>
        <v>-1</v>
      </c>
      <c r="L2728" s="3">
        <f>IF(AND(O2728&gt;0,O2728&lt;366),+'PL2'!$N$3+1,IF(AND(O2728&gt;365,O2728&lt;731),+'PL2'!$O$3+1,IF(AND(O2728&gt;730,O2728&lt;1096),+'PL2'!$P$3+1,IF(AND(O2728&gt;1095,O2728&lt;1461),+'PL2'!$Q$3+1,IF(AND(O2728&gt;1460,O2728&lt;3000),+'PL2'!$R$3+1,0)))))</f>
        <v>0</v>
      </c>
      <c r="M2728" s="3">
        <f>IF(AND(O2728&gt;0,O2728&lt;366),+'PL2'!$N$2+1,IF(AND(O2728&gt;365,O2728&lt;731),+'PL2'!$O$2+1,IF(AND(O2728&gt;730,O2728&lt;1096),+'PL2'!$P$2+1,IF(AND(O2728&gt;1095,O2728&lt;1461),+'PL2'!$Q$2+1,IF(AND(O2728&gt;1460,O2728&lt;1826),+'PL2'!$R$2+1,IF(AND(O2728&gt;1825,O2728&lt;2190),+'PL2'!$S$2+1,0))))))</f>
        <v>0</v>
      </c>
      <c r="N2728" s="70">
        <f t="shared" si="151"/>
        <v>-1</v>
      </c>
      <c r="O2728" s="19" t="str">
        <f>IF(A2728&gt;'PL2'!$C$2+553,IF(A2728='PL2'!$C$2+554,1,O2727+1), "")</f>
        <v/>
      </c>
    </row>
    <row r="2729" spans="1:15" x14ac:dyDescent="0.55000000000000004">
      <c r="A2729">
        <v>2727</v>
      </c>
      <c r="B2729" s="2">
        <v>42549</v>
      </c>
      <c r="C2729">
        <v>18.20000076293945</v>
      </c>
      <c r="D2729">
        <v>1530560</v>
      </c>
      <c r="E2729">
        <v>3758.3798828125</v>
      </c>
      <c r="F2729" s="20">
        <f t="shared" si="152"/>
        <v>4.4691169725201089E-2</v>
      </c>
      <c r="G2729">
        <v>646.30401611328125</v>
      </c>
      <c r="H2729">
        <v>28.884099960327148</v>
      </c>
      <c r="I2729" s="19">
        <f t="shared" si="153"/>
        <v>2429056.0123410821</v>
      </c>
      <c r="K2729" s="70">
        <f t="shared" si="150"/>
        <v>-1</v>
      </c>
      <c r="L2729" s="3">
        <f>IF(AND(O2729&gt;0,O2729&lt;366),+'PL2'!$N$3+1,IF(AND(O2729&gt;365,O2729&lt;731),+'PL2'!$O$3+1,IF(AND(O2729&gt;730,O2729&lt;1096),+'PL2'!$P$3+1,IF(AND(O2729&gt;1095,O2729&lt;1461),+'PL2'!$Q$3+1,IF(AND(O2729&gt;1460,O2729&lt;3000),+'PL2'!$R$3+1,0)))))</f>
        <v>0</v>
      </c>
      <c r="M2729" s="3">
        <f>IF(AND(O2729&gt;0,O2729&lt;366),+'PL2'!$N$2+1,IF(AND(O2729&gt;365,O2729&lt;731),+'PL2'!$O$2+1,IF(AND(O2729&gt;730,O2729&lt;1096),+'PL2'!$P$2+1,IF(AND(O2729&gt;1095,O2729&lt;1461),+'PL2'!$Q$2+1,IF(AND(O2729&gt;1460,O2729&lt;1826),+'PL2'!$R$2+1,IF(AND(O2729&gt;1825,O2729&lt;2190),+'PL2'!$S$2+1,0))))))</f>
        <v>0</v>
      </c>
      <c r="N2729" s="70">
        <f t="shared" si="151"/>
        <v>-1</v>
      </c>
      <c r="O2729" s="19" t="str">
        <f>IF(A2729&gt;'PL2'!$C$2+553,IF(A2729='PL2'!$C$2+554,1,O2728+1), "")</f>
        <v/>
      </c>
    </row>
    <row r="2730" spans="1:15" x14ac:dyDescent="0.55000000000000004">
      <c r="A2730">
        <v>2728</v>
      </c>
      <c r="B2730" s="2">
        <v>42550</v>
      </c>
      <c r="C2730">
        <v>18.29999923706055</v>
      </c>
      <c r="D2730">
        <v>1520150</v>
      </c>
      <c r="E2730">
        <v>3711.68994140625</v>
      </c>
      <c r="F2730" s="20">
        <f t="shared" si="152"/>
        <v>4.4682382064888136E-2</v>
      </c>
      <c r="G2730">
        <v>639.08197021484375</v>
      </c>
      <c r="H2730">
        <v>28.55570030212402</v>
      </c>
      <c r="I2730" s="19">
        <f t="shared" si="153"/>
        <v>2372074.1205805242</v>
      </c>
      <c r="K2730" s="70">
        <f t="shared" si="150"/>
        <v>-1</v>
      </c>
      <c r="L2730" s="3">
        <f>IF(AND(O2730&gt;0,O2730&lt;366),+'PL2'!$N$3+1,IF(AND(O2730&gt;365,O2730&lt;731),+'PL2'!$O$3+1,IF(AND(O2730&gt;730,O2730&lt;1096),+'PL2'!$P$3+1,IF(AND(O2730&gt;1095,O2730&lt;1461),+'PL2'!$Q$3+1,IF(AND(O2730&gt;1460,O2730&lt;3000),+'PL2'!$R$3+1,0)))))</f>
        <v>0</v>
      </c>
      <c r="M2730" s="3">
        <f>IF(AND(O2730&gt;0,O2730&lt;366),+'PL2'!$N$2+1,IF(AND(O2730&gt;365,O2730&lt;731),+'PL2'!$O$2+1,IF(AND(O2730&gt;730,O2730&lt;1096),+'PL2'!$P$2+1,IF(AND(O2730&gt;1095,O2730&lt;1461),+'PL2'!$Q$2+1,IF(AND(O2730&gt;1460,O2730&lt;1826),+'PL2'!$R$2+1,IF(AND(O2730&gt;1825,O2730&lt;2190),+'PL2'!$S$2+1,0))))))</f>
        <v>0</v>
      </c>
      <c r="N2730" s="70">
        <f t="shared" si="151"/>
        <v>-1</v>
      </c>
      <c r="O2730" s="19" t="str">
        <f>IF(A2730&gt;'PL2'!$C$2+553,IF(A2730='PL2'!$C$2+554,1,O2729+1), "")</f>
        <v/>
      </c>
    </row>
    <row r="2731" spans="1:15" x14ac:dyDescent="0.55000000000000004">
      <c r="A2731">
        <v>2729</v>
      </c>
      <c r="B2731" s="2">
        <v>42551</v>
      </c>
      <c r="C2731">
        <v>18.39999961853027</v>
      </c>
      <c r="D2731">
        <v>1520150</v>
      </c>
      <c r="E2731">
        <v>3812.5</v>
      </c>
      <c r="F2731" s="20">
        <f t="shared" si="152"/>
        <v>4.6146760875996881E-2</v>
      </c>
      <c r="G2731">
        <v>672.4849853515625</v>
      </c>
      <c r="H2731">
        <v>31.033000946044918</v>
      </c>
      <c r="I2731" s="19">
        <f t="shared" si="153"/>
        <v>2563849.006652832</v>
      </c>
      <c r="K2731" s="70">
        <f t="shared" si="150"/>
        <v>-1</v>
      </c>
      <c r="L2731" s="3">
        <f>IF(AND(O2731&gt;0,O2731&lt;366),+'PL2'!$N$3+1,IF(AND(O2731&gt;365,O2731&lt;731),+'PL2'!$O$3+1,IF(AND(O2731&gt;730,O2731&lt;1096),+'PL2'!$P$3+1,IF(AND(O2731&gt;1095,O2731&lt;1461),+'PL2'!$Q$3+1,IF(AND(O2731&gt;1460,O2731&lt;3000),+'PL2'!$R$3+1,0)))))</f>
        <v>0</v>
      </c>
      <c r="M2731" s="3">
        <f>IF(AND(O2731&gt;0,O2731&lt;366),+'PL2'!$N$2+1,IF(AND(O2731&gt;365,O2731&lt;731),+'PL2'!$O$2+1,IF(AND(O2731&gt;730,O2731&lt;1096),+'PL2'!$P$2+1,IF(AND(O2731&gt;1095,O2731&lt;1461),+'PL2'!$Q$2+1,IF(AND(O2731&gt;1460,O2731&lt;1826),+'PL2'!$R$2+1,IF(AND(O2731&gt;1825,O2731&lt;2190),+'PL2'!$S$2+1,0))))))</f>
        <v>0</v>
      </c>
      <c r="N2731" s="70">
        <f t="shared" si="151"/>
        <v>-1</v>
      </c>
      <c r="O2731" s="19" t="str">
        <f>IF(A2731&gt;'PL2'!$C$2+553,IF(A2731='PL2'!$C$2+554,1,O2730+1), "")</f>
        <v/>
      </c>
    </row>
    <row r="2732" spans="1:15" x14ac:dyDescent="0.55000000000000004">
      <c r="A2732">
        <v>2730</v>
      </c>
      <c r="B2732" s="2">
        <v>42552</v>
      </c>
      <c r="C2732">
        <v>18.5</v>
      </c>
      <c r="D2732">
        <v>1634680</v>
      </c>
      <c r="E2732">
        <v>3932.68994140625</v>
      </c>
      <c r="F2732" s="20">
        <f t="shared" si="152"/>
        <v>4.4507037411613055E-2</v>
      </c>
      <c r="G2732">
        <v>676.52301025390625</v>
      </c>
      <c r="H2732">
        <v>30.110000610351559</v>
      </c>
      <c r="I2732" s="19">
        <f t="shared" si="153"/>
        <v>2660555.2375554144</v>
      </c>
      <c r="K2732" s="70">
        <f t="shared" si="150"/>
        <v>-1</v>
      </c>
      <c r="L2732" s="3">
        <f>IF(AND(O2732&gt;0,O2732&lt;366),+'PL2'!$N$3+1,IF(AND(O2732&gt;365,O2732&lt;731),+'PL2'!$O$3+1,IF(AND(O2732&gt;730,O2732&lt;1096),+'PL2'!$P$3+1,IF(AND(O2732&gt;1095,O2732&lt;1461),+'PL2'!$Q$3+1,IF(AND(O2732&gt;1460,O2732&lt;3000),+'PL2'!$R$3+1,0)))))</f>
        <v>0</v>
      </c>
      <c r="M2732" s="3">
        <f>IF(AND(O2732&gt;0,O2732&lt;366),+'PL2'!$N$2+1,IF(AND(O2732&gt;365,O2732&lt;731),+'PL2'!$O$2+1,IF(AND(O2732&gt;730,O2732&lt;1096),+'PL2'!$P$2+1,IF(AND(O2732&gt;1095,O2732&lt;1461),+'PL2'!$Q$2+1,IF(AND(O2732&gt;1460,O2732&lt;1826),+'PL2'!$R$2+1,IF(AND(O2732&gt;1825,O2732&lt;2190),+'PL2'!$S$2+1,0))))))</f>
        <v>0</v>
      </c>
      <c r="N2732" s="70">
        <f t="shared" si="151"/>
        <v>-1</v>
      </c>
      <c r="O2732" s="19" t="str">
        <f>IF(A2732&gt;'PL2'!$C$2+553,IF(A2732='PL2'!$C$2+554,1,O2731+1), "")</f>
        <v/>
      </c>
    </row>
    <row r="2733" spans="1:15" x14ac:dyDescent="0.55000000000000004">
      <c r="A2733">
        <v>2731</v>
      </c>
      <c r="B2733" s="2">
        <v>42553</v>
      </c>
      <c r="C2733">
        <v>18.60000038146973</v>
      </c>
      <c r="D2733">
        <v>1634680</v>
      </c>
      <c r="E2733">
        <v>3777.929931640625</v>
      </c>
      <c r="F2733" s="20">
        <f t="shared" si="152"/>
        <v>4.2986699641325239E-2</v>
      </c>
      <c r="G2733">
        <v>703.68597412109375</v>
      </c>
      <c r="H2733">
        <v>30.249099731445309</v>
      </c>
      <c r="I2733" s="19">
        <f t="shared" si="153"/>
        <v>2658476.3041077703</v>
      </c>
      <c r="K2733" s="70">
        <f t="shared" ref="K2733:K2796" si="154">+L2733^(0.00273972602739726)-1</f>
        <v>-1</v>
      </c>
      <c r="L2733" s="3">
        <f>IF(AND(O2733&gt;0,O2733&lt;366),+'PL2'!$N$3+1,IF(AND(O2733&gt;365,O2733&lt;731),+'PL2'!$O$3+1,IF(AND(O2733&gt;730,O2733&lt;1096),+'PL2'!$P$3+1,IF(AND(O2733&gt;1095,O2733&lt;1461),+'PL2'!$Q$3+1,IF(AND(O2733&gt;1460,O2733&lt;3000),+'PL2'!$R$3+1,0)))))</f>
        <v>0</v>
      </c>
      <c r="M2733" s="3">
        <f>IF(AND(O2733&gt;0,O2733&lt;366),+'PL2'!$N$2+1,IF(AND(O2733&gt;365,O2733&lt;731),+'PL2'!$O$2+1,IF(AND(O2733&gt;730,O2733&lt;1096),+'PL2'!$P$2+1,IF(AND(O2733&gt;1095,O2733&lt;1461),+'PL2'!$Q$2+1,IF(AND(O2733&gt;1460,O2733&lt;1826),+'PL2'!$R$2+1,IF(AND(O2733&gt;1825,O2733&lt;2190),+'PL2'!$S$2+1,0))))))</f>
        <v>0</v>
      </c>
      <c r="N2733" s="70">
        <f t="shared" ref="N2733:N2796" si="155">+M2733^(0.00273972602739726)-1</f>
        <v>-1</v>
      </c>
      <c r="O2733" s="19" t="str">
        <f>IF(A2733&gt;'PL2'!$C$2+553,IF(A2733='PL2'!$C$2+554,1,O2732+1), "")</f>
        <v/>
      </c>
    </row>
    <row r="2734" spans="1:15" x14ac:dyDescent="0.55000000000000004">
      <c r="A2734">
        <v>2732</v>
      </c>
      <c r="B2734" s="2">
        <v>42554</v>
      </c>
      <c r="C2734">
        <v>18.70000076293945</v>
      </c>
      <c r="D2734">
        <v>1603440</v>
      </c>
      <c r="E2734">
        <v>3895.469970703125</v>
      </c>
      <c r="F2734" s="20">
        <f t="shared" si="152"/>
        <v>4.5430631282839494E-2</v>
      </c>
      <c r="G2734">
        <v>659.68798828125</v>
      </c>
      <c r="H2734">
        <v>29.969999313354489</v>
      </c>
      <c r="I2734" s="19">
        <f t="shared" si="153"/>
        <v>2569794.7483831644</v>
      </c>
      <c r="K2734" s="70">
        <f t="shared" si="154"/>
        <v>-1</v>
      </c>
      <c r="L2734" s="3">
        <f>IF(AND(O2734&gt;0,O2734&lt;366),+'PL2'!$N$3+1,IF(AND(O2734&gt;365,O2734&lt;731),+'PL2'!$O$3+1,IF(AND(O2734&gt;730,O2734&lt;1096),+'PL2'!$P$3+1,IF(AND(O2734&gt;1095,O2734&lt;1461),+'PL2'!$Q$3+1,IF(AND(O2734&gt;1460,O2734&lt;3000),+'PL2'!$R$3+1,0)))))</f>
        <v>0</v>
      </c>
      <c r="M2734" s="3">
        <f>IF(AND(O2734&gt;0,O2734&lt;366),+'PL2'!$N$2+1,IF(AND(O2734&gt;365,O2734&lt;731),+'PL2'!$O$2+1,IF(AND(O2734&gt;730,O2734&lt;1096),+'PL2'!$P$2+1,IF(AND(O2734&gt;1095,O2734&lt;1461),+'PL2'!$Q$2+1,IF(AND(O2734&gt;1460,O2734&lt;1826),+'PL2'!$R$2+1,IF(AND(O2734&gt;1825,O2734&lt;2190),+'PL2'!$S$2+1,0))))))</f>
        <v>0</v>
      </c>
      <c r="N2734" s="70">
        <f t="shared" si="155"/>
        <v>-1</v>
      </c>
      <c r="O2734" s="19" t="str">
        <f>IF(A2734&gt;'PL2'!$C$2+553,IF(A2734='PL2'!$C$2+554,1,O2733+1), "")</f>
        <v/>
      </c>
    </row>
    <row r="2735" spans="1:15" x14ac:dyDescent="0.55000000000000004">
      <c r="A2735">
        <v>2733</v>
      </c>
      <c r="B2735" s="2">
        <v>42555</v>
      </c>
      <c r="C2735">
        <v>18.79999923706055</v>
      </c>
      <c r="D2735">
        <v>1603440</v>
      </c>
      <c r="E2735">
        <v>3830.14990234375</v>
      </c>
      <c r="F2735" s="20">
        <f t="shared" si="152"/>
        <v>4.4907707954080001E-2</v>
      </c>
      <c r="G2735">
        <v>681.6300048828125</v>
      </c>
      <c r="H2735">
        <v>30.61039924621582</v>
      </c>
      <c r="I2735" s="19">
        <f t="shared" si="153"/>
        <v>2610745.0966364741</v>
      </c>
      <c r="K2735" s="70">
        <f t="shared" si="154"/>
        <v>-1</v>
      </c>
      <c r="L2735" s="3">
        <f>IF(AND(O2735&gt;0,O2735&lt;366),+'PL2'!$N$3+1,IF(AND(O2735&gt;365,O2735&lt;731),+'PL2'!$O$3+1,IF(AND(O2735&gt;730,O2735&lt;1096),+'PL2'!$P$3+1,IF(AND(O2735&gt;1095,O2735&lt;1461),+'PL2'!$Q$3+1,IF(AND(O2735&gt;1460,O2735&lt;3000),+'PL2'!$R$3+1,0)))))</f>
        <v>0</v>
      </c>
      <c r="M2735" s="3">
        <f>IF(AND(O2735&gt;0,O2735&lt;366),+'PL2'!$N$2+1,IF(AND(O2735&gt;365,O2735&lt;731),+'PL2'!$O$2+1,IF(AND(O2735&gt;730,O2735&lt;1096),+'PL2'!$P$2+1,IF(AND(O2735&gt;1095,O2735&lt;1461),+'PL2'!$Q$2+1,IF(AND(O2735&gt;1460,O2735&lt;1826),+'PL2'!$R$2+1,IF(AND(O2735&gt;1825,O2735&lt;2190),+'PL2'!$S$2+1,0))))))</f>
        <v>0</v>
      </c>
      <c r="N2735" s="70">
        <f t="shared" si="155"/>
        <v>-1</v>
      </c>
      <c r="O2735" s="19" t="str">
        <f>IF(A2735&gt;'PL2'!$C$2+553,IF(A2735='PL2'!$C$2+554,1,O2734+1), "")</f>
        <v/>
      </c>
    </row>
    <row r="2736" spans="1:15" x14ac:dyDescent="0.55000000000000004">
      <c r="A2736">
        <v>2734</v>
      </c>
      <c r="B2736" s="2">
        <v>42556</v>
      </c>
      <c r="C2736">
        <v>18.89999961853027</v>
      </c>
      <c r="D2736">
        <v>1538180</v>
      </c>
      <c r="E2736">
        <v>3680.8701171875</v>
      </c>
      <c r="F2736" s="20">
        <f t="shared" si="152"/>
        <v>4.5227765157981006E-2</v>
      </c>
      <c r="G2736">
        <v>668.09197998046875</v>
      </c>
      <c r="H2736">
        <v>30.216299057006839</v>
      </c>
      <c r="I2736" s="19">
        <f t="shared" si="153"/>
        <v>2459159.8046427369</v>
      </c>
      <c r="K2736" s="70">
        <f t="shared" si="154"/>
        <v>-1</v>
      </c>
      <c r="L2736" s="3">
        <f>IF(AND(O2736&gt;0,O2736&lt;366),+'PL2'!$N$3+1,IF(AND(O2736&gt;365,O2736&lt;731),+'PL2'!$O$3+1,IF(AND(O2736&gt;730,O2736&lt;1096),+'PL2'!$P$3+1,IF(AND(O2736&gt;1095,O2736&lt;1461),+'PL2'!$Q$3+1,IF(AND(O2736&gt;1460,O2736&lt;3000),+'PL2'!$R$3+1,0)))))</f>
        <v>0</v>
      </c>
      <c r="M2736" s="3">
        <f>IF(AND(O2736&gt;0,O2736&lt;366),+'PL2'!$N$2+1,IF(AND(O2736&gt;365,O2736&lt;731),+'PL2'!$O$2+1,IF(AND(O2736&gt;730,O2736&lt;1096),+'PL2'!$P$2+1,IF(AND(O2736&gt;1095,O2736&lt;1461),+'PL2'!$Q$2+1,IF(AND(O2736&gt;1460,O2736&lt;1826),+'PL2'!$R$2+1,IF(AND(O2736&gt;1825,O2736&lt;2190),+'PL2'!$S$2+1,0))))))</f>
        <v>0</v>
      </c>
      <c r="N2736" s="70">
        <f t="shared" si="155"/>
        <v>-1</v>
      </c>
      <c r="O2736" s="19" t="str">
        <f>IF(A2736&gt;'PL2'!$C$2+553,IF(A2736='PL2'!$C$2+554,1,O2735+1), "")</f>
        <v/>
      </c>
    </row>
    <row r="2737" spans="1:15" x14ac:dyDescent="0.55000000000000004">
      <c r="A2737">
        <v>2735</v>
      </c>
      <c r="B2737" s="2">
        <v>42557</v>
      </c>
      <c r="C2737">
        <v>19</v>
      </c>
      <c r="D2737">
        <v>1538180</v>
      </c>
      <c r="E2737">
        <v>3555.679931640625</v>
      </c>
      <c r="F2737" s="20">
        <f t="shared" si="152"/>
        <v>4.3920684641051026E-2</v>
      </c>
      <c r="G2737">
        <v>676.11297607421875</v>
      </c>
      <c r="H2737">
        <v>29.69529914855957</v>
      </c>
      <c r="I2737" s="19">
        <f t="shared" si="153"/>
        <v>2404041.3405489177</v>
      </c>
      <c r="K2737" s="70">
        <f t="shared" si="154"/>
        <v>-1</v>
      </c>
      <c r="L2737" s="3">
        <f>IF(AND(O2737&gt;0,O2737&lt;366),+'PL2'!$N$3+1,IF(AND(O2737&gt;365,O2737&lt;731),+'PL2'!$O$3+1,IF(AND(O2737&gt;730,O2737&lt;1096),+'PL2'!$P$3+1,IF(AND(O2737&gt;1095,O2737&lt;1461),+'PL2'!$Q$3+1,IF(AND(O2737&gt;1460,O2737&lt;3000),+'PL2'!$R$3+1,0)))))</f>
        <v>0</v>
      </c>
      <c r="M2737" s="3">
        <f>IF(AND(O2737&gt;0,O2737&lt;366),+'PL2'!$N$2+1,IF(AND(O2737&gt;365,O2737&lt;731),+'PL2'!$O$2+1,IF(AND(O2737&gt;730,O2737&lt;1096),+'PL2'!$P$2+1,IF(AND(O2737&gt;1095,O2737&lt;1461),+'PL2'!$Q$2+1,IF(AND(O2737&gt;1460,O2737&lt;1826),+'PL2'!$R$2+1,IF(AND(O2737&gt;1825,O2737&lt;2190),+'PL2'!$S$2+1,0))))))</f>
        <v>0</v>
      </c>
      <c r="N2737" s="70">
        <f t="shared" si="155"/>
        <v>-1</v>
      </c>
      <c r="O2737" s="19" t="str">
        <f>IF(A2737&gt;'PL2'!$C$2+553,IF(A2737='PL2'!$C$2+554,1,O2736+1), "")</f>
        <v/>
      </c>
    </row>
    <row r="2738" spans="1:15" x14ac:dyDescent="0.55000000000000004">
      <c r="A2738">
        <v>2736</v>
      </c>
      <c r="B2738" s="2">
        <v>42558</v>
      </c>
      <c r="C2738">
        <v>19.10000038146973</v>
      </c>
      <c r="D2738">
        <v>1463920</v>
      </c>
      <c r="E2738">
        <v>3481.510009765625</v>
      </c>
      <c r="F2738" s="20">
        <f t="shared" si="152"/>
        <v>4.5423822691550167E-2</v>
      </c>
      <c r="G2738">
        <v>639.760986328125</v>
      </c>
      <c r="H2738">
        <v>29.06040000915527</v>
      </c>
      <c r="I2738" s="19">
        <f t="shared" si="153"/>
        <v>2227334.2777588964</v>
      </c>
      <c r="K2738" s="70">
        <f t="shared" si="154"/>
        <v>-1</v>
      </c>
      <c r="L2738" s="3">
        <f>IF(AND(O2738&gt;0,O2738&lt;366),+'PL2'!$N$3+1,IF(AND(O2738&gt;365,O2738&lt;731),+'PL2'!$O$3+1,IF(AND(O2738&gt;730,O2738&lt;1096),+'PL2'!$P$3+1,IF(AND(O2738&gt;1095,O2738&lt;1461),+'PL2'!$Q$3+1,IF(AND(O2738&gt;1460,O2738&lt;3000),+'PL2'!$R$3+1,0)))))</f>
        <v>0</v>
      </c>
      <c r="M2738" s="3">
        <f>IF(AND(O2738&gt;0,O2738&lt;366),+'PL2'!$N$2+1,IF(AND(O2738&gt;365,O2738&lt;731),+'PL2'!$O$2+1,IF(AND(O2738&gt;730,O2738&lt;1096),+'PL2'!$P$2+1,IF(AND(O2738&gt;1095,O2738&lt;1461),+'PL2'!$Q$2+1,IF(AND(O2738&gt;1460,O2738&lt;1826),+'PL2'!$R$2+1,IF(AND(O2738&gt;1825,O2738&lt;2190),+'PL2'!$S$2+1,0))))))</f>
        <v>0</v>
      </c>
      <c r="N2738" s="70">
        <f t="shared" si="155"/>
        <v>-1</v>
      </c>
      <c r="O2738" s="19" t="str">
        <f>IF(A2738&gt;'PL2'!$C$2+553,IF(A2738='PL2'!$C$2+554,1,O2737+1), "")</f>
        <v/>
      </c>
    </row>
    <row r="2739" spans="1:15" x14ac:dyDescent="0.55000000000000004">
      <c r="A2739">
        <v>2737</v>
      </c>
      <c r="B2739" s="2">
        <v>42559</v>
      </c>
      <c r="C2739">
        <v>19.20000076293945</v>
      </c>
      <c r="D2739">
        <v>1463920</v>
      </c>
      <c r="E2739">
        <v>3682.260009765625</v>
      </c>
      <c r="F2739" s="20">
        <f t="shared" si="152"/>
        <v>4.8294575521095021E-2</v>
      </c>
      <c r="G2739">
        <v>664.74298095703125</v>
      </c>
      <c r="H2739">
        <v>32.103500366210938</v>
      </c>
      <c r="I2739" s="19">
        <f t="shared" si="153"/>
        <v>2447756.4955504686</v>
      </c>
      <c r="K2739" s="70">
        <f t="shared" si="154"/>
        <v>-1</v>
      </c>
      <c r="L2739" s="3">
        <f>IF(AND(O2739&gt;0,O2739&lt;366),+'PL2'!$N$3+1,IF(AND(O2739&gt;365,O2739&lt;731),+'PL2'!$O$3+1,IF(AND(O2739&gt;730,O2739&lt;1096),+'PL2'!$P$3+1,IF(AND(O2739&gt;1095,O2739&lt;1461),+'PL2'!$Q$3+1,IF(AND(O2739&gt;1460,O2739&lt;3000),+'PL2'!$R$3+1,0)))))</f>
        <v>0</v>
      </c>
      <c r="M2739" s="3">
        <f>IF(AND(O2739&gt;0,O2739&lt;366),+'PL2'!$N$2+1,IF(AND(O2739&gt;365,O2739&lt;731),+'PL2'!$O$2+1,IF(AND(O2739&gt;730,O2739&lt;1096),+'PL2'!$P$2+1,IF(AND(O2739&gt;1095,O2739&lt;1461),+'PL2'!$Q$2+1,IF(AND(O2739&gt;1460,O2739&lt;1826),+'PL2'!$R$2+1,IF(AND(O2739&gt;1825,O2739&lt;2190),+'PL2'!$S$2+1,0))))))</f>
        <v>0</v>
      </c>
      <c r="N2739" s="70">
        <f t="shared" si="155"/>
        <v>-1</v>
      </c>
      <c r="O2739" s="19" t="str">
        <f>IF(A2739&gt;'PL2'!$C$2+553,IF(A2739='PL2'!$C$2+554,1,O2738+1), "")</f>
        <v/>
      </c>
    </row>
    <row r="2740" spans="1:15" x14ac:dyDescent="0.55000000000000004">
      <c r="A2740">
        <v>2738</v>
      </c>
      <c r="B2740" s="2">
        <v>42560</v>
      </c>
      <c r="C2740">
        <v>19.29999923706055</v>
      </c>
      <c r="D2740">
        <v>1580610</v>
      </c>
      <c r="E2740">
        <v>3172.39990234375</v>
      </c>
      <c r="F2740" s="20">
        <f t="shared" si="152"/>
        <v>3.8736510394648482E-2</v>
      </c>
      <c r="G2740">
        <v>650.62701416015625</v>
      </c>
      <c r="H2740">
        <v>25.202999114990231</v>
      </c>
      <c r="I2740" s="19">
        <f t="shared" si="153"/>
        <v>2064049.0761838853</v>
      </c>
      <c r="K2740" s="70">
        <f t="shared" si="154"/>
        <v>-1</v>
      </c>
      <c r="L2740" s="3">
        <f>IF(AND(O2740&gt;0,O2740&lt;366),+'PL2'!$N$3+1,IF(AND(O2740&gt;365,O2740&lt;731),+'PL2'!$O$3+1,IF(AND(O2740&gt;730,O2740&lt;1096),+'PL2'!$P$3+1,IF(AND(O2740&gt;1095,O2740&lt;1461),+'PL2'!$Q$3+1,IF(AND(O2740&gt;1460,O2740&lt;3000),+'PL2'!$R$3+1,0)))))</f>
        <v>0</v>
      </c>
      <c r="M2740" s="3">
        <f>IF(AND(O2740&gt;0,O2740&lt;366),+'PL2'!$N$2+1,IF(AND(O2740&gt;365,O2740&lt;731),+'PL2'!$O$2+1,IF(AND(O2740&gt;730,O2740&lt;1096),+'PL2'!$P$2+1,IF(AND(O2740&gt;1095,O2740&lt;1461),+'PL2'!$Q$2+1,IF(AND(O2740&gt;1460,O2740&lt;1826),+'PL2'!$R$2+1,IF(AND(O2740&gt;1825,O2740&lt;2190),+'PL2'!$S$2+1,0))))))</f>
        <v>0</v>
      </c>
      <c r="N2740" s="70">
        <f t="shared" si="155"/>
        <v>-1</v>
      </c>
      <c r="O2740" s="19" t="str">
        <f>IF(A2740&gt;'PL2'!$C$2+553,IF(A2740='PL2'!$C$2+554,1,O2739+1), "")</f>
        <v/>
      </c>
    </row>
    <row r="2741" spans="1:15" x14ac:dyDescent="0.55000000000000004">
      <c r="A2741">
        <v>2739</v>
      </c>
      <c r="B2741" s="2">
        <v>42561</v>
      </c>
      <c r="C2741">
        <v>19.39999961853027</v>
      </c>
      <c r="D2741">
        <v>1580610</v>
      </c>
      <c r="E2741">
        <v>1988.56005859375</v>
      </c>
      <c r="F2741" s="20">
        <f t="shared" si="152"/>
        <v>2.4407073457806339E-2</v>
      </c>
      <c r="G2741">
        <v>649.96197509765625</v>
      </c>
      <c r="H2741">
        <v>15.863699913024901</v>
      </c>
      <c r="I2741" s="19">
        <f t="shared" si="153"/>
        <v>1292488.4232839048</v>
      </c>
      <c r="K2741" s="70">
        <f t="shared" si="154"/>
        <v>-1</v>
      </c>
      <c r="L2741" s="3">
        <f>IF(AND(O2741&gt;0,O2741&lt;366),+'PL2'!$N$3+1,IF(AND(O2741&gt;365,O2741&lt;731),+'PL2'!$O$3+1,IF(AND(O2741&gt;730,O2741&lt;1096),+'PL2'!$P$3+1,IF(AND(O2741&gt;1095,O2741&lt;1461),+'PL2'!$Q$3+1,IF(AND(O2741&gt;1460,O2741&lt;3000),+'PL2'!$R$3+1,0)))))</f>
        <v>0</v>
      </c>
      <c r="M2741" s="3">
        <f>IF(AND(O2741&gt;0,O2741&lt;366),+'PL2'!$N$2+1,IF(AND(O2741&gt;365,O2741&lt;731),+'PL2'!$O$2+1,IF(AND(O2741&gt;730,O2741&lt;1096),+'PL2'!$P$2+1,IF(AND(O2741&gt;1095,O2741&lt;1461),+'PL2'!$Q$2+1,IF(AND(O2741&gt;1460,O2741&lt;1826),+'PL2'!$R$2+1,IF(AND(O2741&gt;1825,O2741&lt;2190),+'PL2'!$S$2+1,0))))))</f>
        <v>0</v>
      </c>
      <c r="N2741" s="70">
        <f t="shared" si="155"/>
        <v>-1</v>
      </c>
      <c r="O2741" s="19" t="str">
        <f>IF(A2741&gt;'PL2'!$C$2+553,IF(A2741='PL2'!$C$2+554,1,O2740+1), "")</f>
        <v/>
      </c>
    </row>
    <row r="2742" spans="1:15" x14ac:dyDescent="0.55000000000000004">
      <c r="A2742">
        <v>2740</v>
      </c>
      <c r="B2742" s="2">
        <v>42562</v>
      </c>
      <c r="C2742">
        <v>19.5</v>
      </c>
      <c r="D2742">
        <v>1516960</v>
      </c>
      <c r="E2742">
        <v>1844.839965820312</v>
      </c>
      <c r="F2742" s="20">
        <f t="shared" si="152"/>
        <v>2.3714784393455389E-2</v>
      </c>
      <c r="G2742">
        <v>649.0269775390625</v>
      </c>
      <c r="H2742">
        <v>15.391500473022459</v>
      </c>
      <c r="I2742" s="19">
        <f t="shared" si="153"/>
        <v>1197350.9070596246</v>
      </c>
      <c r="K2742" s="70">
        <f t="shared" si="154"/>
        <v>-1</v>
      </c>
      <c r="L2742" s="3">
        <f>IF(AND(O2742&gt;0,O2742&lt;366),+'PL2'!$N$3+1,IF(AND(O2742&gt;365,O2742&lt;731),+'PL2'!$O$3+1,IF(AND(O2742&gt;730,O2742&lt;1096),+'PL2'!$P$3+1,IF(AND(O2742&gt;1095,O2742&lt;1461),+'PL2'!$Q$3+1,IF(AND(O2742&gt;1460,O2742&lt;3000),+'PL2'!$R$3+1,0)))))</f>
        <v>0</v>
      </c>
      <c r="M2742" s="3">
        <f>IF(AND(O2742&gt;0,O2742&lt;366),+'PL2'!$N$2+1,IF(AND(O2742&gt;365,O2742&lt;731),+'PL2'!$O$2+1,IF(AND(O2742&gt;730,O2742&lt;1096),+'PL2'!$P$2+1,IF(AND(O2742&gt;1095,O2742&lt;1461),+'PL2'!$Q$2+1,IF(AND(O2742&gt;1460,O2742&lt;1826),+'PL2'!$R$2+1,IF(AND(O2742&gt;1825,O2742&lt;2190),+'PL2'!$S$2+1,0))))))</f>
        <v>0</v>
      </c>
      <c r="N2742" s="70">
        <f t="shared" si="155"/>
        <v>-1</v>
      </c>
      <c r="O2742" s="19" t="str">
        <f>IF(A2742&gt;'PL2'!$C$2+553,IF(A2742='PL2'!$C$2+554,1,O2741+1), "")</f>
        <v/>
      </c>
    </row>
    <row r="2743" spans="1:15" x14ac:dyDescent="0.55000000000000004">
      <c r="A2743">
        <v>2741</v>
      </c>
      <c r="B2743" s="2">
        <v>42563</v>
      </c>
      <c r="C2743">
        <v>19.60000038146973</v>
      </c>
      <c r="D2743">
        <v>1516960</v>
      </c>
      <c r="E2743">
        <v>1838.670043945312</v>
      </c>
      <c r="F2743" s="20">
        <f t="shared" si="152"/>
        <v>2.3756680177938166E-2</v>
      </c>
      <c r="G2743">
        <v>664.8389892578125</v>
      </c>
      <c r="H2743">
        <v>15.794400215148929</v>
      </c>
      <c r="I2743" s="19">
        <f t="shared" si="153"/>
        <v>1222419.533595219</v>
      </c>
      <c r="K2743" s="70">
        <f t="shared" si="154"/>
        <v>-1</v>
      </c>
      <c r="L2743" s="3">
        <f>IF(AND(O2743&gt;0,O2743&lt;366),+'PL2'!$N$3+1,IF(AND(O2743&gt;365,O2743&lt;731),+'PL2'!$O$3+1,IF(AND(O2743&gt;730,O2743&lt;1096),+'PL2'!$P$3+1,IF(AND(O2743&gt;1095,O2743&lt;1461),+'PL2'!$Q$3+1,IF(AND(O2743&gt;1460,O2743&lt;3000),+'PL2'!$R$3+1,0)))))</f>
        <v>0</v>
      </c>
      <c r="M2743" s="3">
        <f>IF(AND(O2743&gt;0,O2743&lt;366),+'PL2'!$N$2+1,IF(AND(O2743&gt;365,O2743&lt;731),+'PL2'!$O$2+1,IF(AND(O2743&gt;730,O2743&lt;1096),+'PL2'!$P$2+1,IF(AND(O2743&gt;1095,O2743&lt;1461),+'PL2'!$Q$2+1,IF(AND(O2743&gt;1460,O2743&lt;1826),+'PL2'!$R$2+1,IF(AND(O2743&gt;1825,O2743&lt;2190),+'PL2'!$S$2+1,0))))))</f>
        <v>0</v>
      </c>
      <c r="N2743" s="70">
        <f t="shared" si="155"/>
        <v>-1</v>
      </c>
      <c r="O2743" s="19" t="str">
        <f>IF(A2743&gt;'PL2'!$C$2+553,IF(A2743='PL2'!$C$2+554,1,O2742+1), "")</f>
        <v/>
      </c>
    </row>
    <row r="2744" spans="1:15" x14ac:dyDescent="0.55000000000000004">
      <c r="A2744">
        <v>2742</v>
      </c>
      <c r="B2744" s="2">
        <v>42564</v>
      </c>
      <c r="C2744">
        <v>19.70000076293945</v>
      </c>
      <c r="D2744">
        <v>1379060</v>
      </c>
      <c r="E2744">
        <v>1665.680053710938</v>
      </c>
      <c r="F2744" s="20">
        <f t="shared" si="152"/>
        <v>2.3794394971153179E-2</v>
      </c>
      <c r="G2744">
        <v>653.93402099609375</v>
      </c>
      <c r="H2744">
        <v>15.560000419616699</v>
      </c>
      <c r="I2744" s="19">
        <f t="shared" si="153"/>
        <v>1089244.855216183</v>
      </c>
      <c r="K2744" s="70">
        <f t="shared" si="154"/>
        <v>-1</v>
      </c>
      <c r="L2744" s="3">
        <f>IF(AND(O2744&gt;0,O2744&lt;366),+'PL2'!$N$3+1,IF(AND(O2744&gt;365,O2744&lt;731),+'PL2'!$O$3+1,IF(AND(O2744&gt;730,O2744&lt;1096),+'PL2'!$P$3+1,IF(AND(O2744&gt;1095,O2744&lt;1461),+'PL2'!$Q$3+1,IF(AND(O2744&gt;1460,O2744&lt;3000),+'PL2'!$R$3+1,0)))))</f>
        <v>0</v>
      </c>
      <c r="M2744" s="3">
        <f>IF(AND(O2744&gt;0,O2744&lt;366),+'PL2'!$N$2+1,IF(AND(O2744&gt;365,O2744&lt;731),+'PL2'!$O$2+1,IF(AND(O2744&gt;730,O2744&lt;1096),+'PL2'!$P$2+1,IF(AND(O2744&gt;1095,O2744&lt;1461),+'PL2'!$Q$2+1,IF(AND(O2744&gt;1460,O2744&lt;1826),+'PL2'!$R$2+1,IF(AND(O2744&gt;1825,O2744&lt;2190),+'PL2'!$S$2+1,0))))))</f>
        <v>0</v>
      </c>
      <c r="N2744" s="70">
        <f t="shared" si="155"/>
        <v>-1</v>
      </c>
      <c r="O2744" s="19" t="str">
        <f>IF(A2744&gt;'PL2'!$C$2+553,IF(A2744='PL2'!$C$2+554,1,O2743+1), "")</f>
        <v/>
      </c>
    </row>
    <row r="2745" spans="1:15" x14ac:dyDescent="0.55000000000000004">
      <c r="A2745">
        <v>2743</v>
      </c>
      <c r="B2745" s="2">
        <v>42565</v>
      </c>
      <c r="C2745">
        <v>19.79999923706055</v>
      </c>
      <c r="D2745">
        <v>1379060</v>
      </c>
      <c r="E2745">
        <v>1819.989990234375</v>
      </c>
      <c r="F2745" s="20">
        <f t="shared" si="152"/>
        <v>2.6130698024812889E-2</v>
      </c>
      <c r="G2745">
        <v>659.635986328125</v>
      </c>
      <c r="H2745">
        <v>17.236700057983398</v>
      </c>
      <c r="I2745" s="19">
        <f t="shared" si="153"/>
        <v>1200530.8923155665</v>
      </c>
      <c r="K2745" s="70">
        <f t="shared" si="154"/>
        <v>-1</v>
      </c>
      <c r="L2745" s="3">
        <f>IF(AND(O2745&gt;0,O2745&lt;366),+'PL2'!$N$3+1,IF(AND(O2745&gt;365,O2745&lt;731),+'PL2'!$O$3+1,IF(AND(O2745&gt;730,O2745&lt;1096),+'PL2'!$P$3+1,IF(AND(O2745&gt;1095,O2745&lt;1461),+'PL2'!$Q$3+1,IF(AND(O2745&gt;1460,O2745&lt;3000),+'PL2'!$R$3+1,0)))))</f>
        <v>0</v>
      </c>
      <c r="M2745" s="3">
        <f>IF(AND(O2745&gt;0,O2745&lt;366),+'PL2'!$N$2+1,IF(AND(O2745&gt;365,O2745&lt;731),+'PL2'!$O$2+1,IF(AND(O2745&gt;730,O2745&lt;1096),+'PL2'!$P$2+1,IF(AND(O2745&gt;1095,O2745&lt;1461),+'PL2'!$Q$2+1,IF(AND(O2745&gt;1460,O2745&lt;1826),+'PL2'!$R$2+1,IF(AND(O2745&gt;1825,O2745&lt;2190),+'PL2'!$S$2+1,0))))))</f>
        <v>0</v>
      </c>
      <c r="N2745" s="70">
        <f t="shared" si="155"/>
        <v>-1</v>
      </c>
      <c r="O2745" s="19" t="str">
        <f>IF(A2745&gt;'PL2'!$C$2+553,IF(A2745='PL2'!$C$2+554,1,O2744+1), "")</f>
        <v/>
      </c>
    </row>
    <row r="2746" spans="1:15" x14ac:dyDescent="0.55000000000000004">
      <c r="A2746">
        <v>2744</v>
      </c>
      <c r="B2746" s="2">
        <v>42566</v>
      </c>
      <c r="C2746">
        <v>19.89999961853027</v>
      </c>
      <c r="D2746">
        <v>1432100</v>
      </c>
      <c r="E2746">
        <v>1742.72998046875</v>
      </c>
      <c r="F2746" s="20">
        <f t="shared" si="152"/>
        <v>2.4216413620926885E-2</v>
      </c>
      <c r="G2746">
        <v>664.8759765625</v>
      </c>
      <c r="H2746">
        <v>16.100900650024411</v>
      </c>
      <c r="I2746" s="19">
        <f t="shared" si="153"/>
        <v>1158699.2976489067</v>
      </c>
      <c r="K2746" s="70">
        <f t="shared" si="154"/>
        <v>-1</v>
      </c>
      <c r="L2746" s="3">
        <f>IF(AND(O2746&gt;0,O2746&lt;366),+'PL2'!$N$3+1,IF(AND(O2746&gt;365,O2746&lt;731),+'PL2'!$O$3+1,IF(AND(O2746&gt;730,O2746&lt;1096),+'PL2'!$P$3+1,IF(AND(O2746&gt;1095,O2746&lt;1461),+'PL2'!$Q$3+1,IF(AND(O2746&gt;1460,O2746&lt;3000),+'PL2'!$R$3+1,0)))))</f>
        <v>0</v>
      </c>
      <c r="M2746" s="3">
        <f>IF(AND(O2746&gt;0,O2746&lt;366),+'PL2'!$N$2+1,IF(AND(O2746&gt;365,O2746&lt;731),+'PL2'!$O$2+1,IF(AND(O2746&gt;730,O2746&lt;1096),+'PL2'!$P$2+1,IF(AND(O2746&gt;1095,O2746&lt;1461),+'PL2'!$Q$2+1,IF(AND(O2746&gt;1460,O2746&lt;1826),+'PL2'!$R$2+1,IF(AND(O2746&gt;1825,O2746&lt;2190),+'PL2'!$S$2+1,0))))))</f>
        <v>0</v>
      </c>
      <c r="N2746" s="70">
        <f t="shared" si="155"/>
        <v>-1</v>
      </c>
      <c r="O2746" s="19" t="str">
        <f>IF(A2746&gt;'PL2'!$C$2+553,IF(A2746='PL2'!$C$2+554,1,O2745+1), "")</f>
        <v/>
      </c>
    </row>
    <row r="2747" spans="1:15" x14ac:dyDescent="0.55000000000000004">
      <c r="A2747">
        <v>2745</v>
      </c>
      <c r="B2747" s="2">
        <v>42567</v>
      </c>
      <c r="C2747">
        <v>20</v>
      </c>
      <c r="D2747">
        <v>1432100</v>
      </c>
      <c r="E2747">
        <v>2013.180053710938</v>
      </c>
      <c r="F2747" s="20">
        <f t="shared" si="152"/>
        <v>2.8115076512966106E-2</v>
      </c>
      <c r="G2747">
        <v>663.541015625</v>
      </c>
      <c r="H2747">
        <v>18.655500411987301</v>
      </c>
      <c r="I2747" s="19">
        <f t="shared" si="153"/>
        <v>1335827.5374753478</v>
      </c>
      <c r="K2747" s="70">
        <f t="shared" si="154"/>
        <v>-1</v>
      </c>
      <c r="L2747" s="3">
        <f>IF(AND(O2747&gt;0,O2747&lt;366),+'PL2'!$N$3+1,IF(AND(O2747&gt;365,O2747&lt;731),+'PL2'!$O$3+1,IF(AND(O2747&gt;730,O2747&lt;1096),+'PL2'!$P$3+1,IF(AND(O2747&gt;1095,O2747&lt;1461),+'PL2'!$Q$3+1,IF(AND(O2747&gt;1460,O2747&lt;3000),+'PL2'!$R$3+1,0)))))</f>
        <v>0</v>
      </c>
      <c r="M2747" s="3">
        <f>IF(AND(O2747&gt;0,O2747&lt;366),+'PL2'!$N$2+1,IF(AND(O2747&gt;365,O2747&lt;731),+'PL2'!$O$2+1,IF(AND(O2747&gt;730,O2747&lt;1096),+'PL2'!$P$2+1,IF(AND(O2747&gt;1095,O2747&lt;1461),+'PL2'!$Q$2+1,IF(AND(O2747&gt;1460,O2747&lt;1826),+'PL2'!$R$2+1,IF(AND(O2747&gt;1825,O2747&lt;2190),+'PL2'!$S$2+1,0))))))</f>
        <v>0</v>
      </c>
      <c r="N2747" s="70">
        <f t="shared" si="155"/>
        <v>-1</v>
      </c>
      <c r="O2747" s="19" t="str">
        <f>IF(A2747&gt;'PL2'!$C$2+553,IF(A2747='PL2'!$C$2+554,1,O2746+1), "")</f>
        <v/>
      </c>
    </row>
    <row r="2748" spans="1:15" x14ac:dyDescent="0.55000000000000004">
      <c r="A2748">
        <v>2746</v>
      </c>
      <c r="B2748" s="2">
        <v>42568</v>
      </c>
      <c r="C2748">
        <v>20.10000038146973</v>
      </c>
      <c r="D2748">
        <v>1580610</v>
      </c>
      <c r="E2748">
        <v>1910.369995117188</v>
      </c>
      <c r="F2748" s="20">
        <f t="shared" si="152"/>
        <v>2.429342951809985E-2</v>
      </c>
      <c r="G2748">
        <v>679.051025390625</v>
      </c>
      <c r="H2748">
        <v>16.496500015258789</v>
      </c>
      <c r="I2748" s="19">
        <f t="shared" si="153"/>
        <v>1297238.7040598097</v>
      </c>
      <c r="K2748" s="70">
        <f t="shared" si="154"/>
        <v>-1</v>
      </c>
      <c r="L2748" s="3">
        <f>IF(AND(O2748&gt;0,O2748&lt;366),+'PL2'!$N$3+1,IF(AND(O2748&gt;365,O2748&lt;731),+'PL2'!$O$3+1,IF(AND(O2748&gt;730,O2748&lt;1096),+'PL2'!$P$3+1,IF(AND(O2748&gt;1095,O2748&lt;1461),+'PL2'!$Q$3+1,IF(AND(O2748&gt;1460,O2748&lt;3000),+'PL2'!$R$3+1,0)))))</f>
        <v>0</v>
      </c>
      <c r="M2748" s="3">
        <f>IF(AND(O2748&gt;0,O2748&lt;366),+'PL2'!$N$2+1,IF(AND(O2748&gt;365,O2748&lt;731),+'PL2'!$O$2+1,IF(AND(O2748&gt;730,O2748&lt;1096),+'PL2'!$P$2+1,IF(AND(O2748&gt;1095,O2748&lt;1461),+'PL2'!$Q$2+1,IF(AND(O2748&gt;1460,O2748&lt;1826),+'PL2'!$R$2+1,IF(AND(O2748&gt;1825,O2748&lt;2190),+'PL2'!$S$2+1,0))))))</f>
        <v>0</v>
      </c>
      <c r="N2748" s="70">
        <f t="shared" si="155"/>
        <v>-1</v>
      </c>
      <c r="O2748" s="19" t="str">
        <f>IF(A2748&gt;'PL2'!$C$2+553,IF(A2748='PL2'!$C$2+554,1,O2747+1), "")</f>
        <v/>
      </c>
    </row>
    <row r="2749" spans="1:15" x14ac:dyDescent="0.55000000000000004">
      <c r="A2749">
        <v>2747</v>
      </c>
      <c r="B2749" s="2">
        <v>42569</v>
      </c>
      <c r="C2749">
        <v>20.20000076293945</v>
      </c>
      <c r="D2749">
        <v>1580610</v>
      </c>
      <c r="E2749">
        <v>1909.069946289062</v>
      </c>
      <c r="F2749" s="20">
        <f t="shared" si="152"/>
        <v>2.4397678346678706E-2</v>
      </c>
      <c r="G2749">
        <v>673.593994140625</v>
      </c>
      <c r="H2749">
        <v>16.434099197387699</v>
      </c>
      <c r="I2749" s="19">
        <f t="shared" si="153"/>
        <v>1285938.0502146778</v>
      </c>
      <c r="K2749" s="70">
        <f t="shared" si="154"/>
        <v>-1</v>
      </c>
      <c r="L2749" s="3">
        <f>IF(AND(O2749&gt;0,O2749&lt;366),+'PL2'!$N$3+1,IF(AND(O2749&gt;365,O2749&lt;731),+'PL2'!$O$3+1,IF(AND(O2749&gt;730,O2749&lt;1096),+'PL2'!$P$3+1,IF(AND(O2749&gt;1095,O2749&lt;1461),+'PL2'!$Q$3+1,IF(AND(O2749&gt;1460,O2749&lt;3000),+'PL2'!$R$3+1,0)))))</f>
        <v>0</v>
      </c>
      <c r="M2749" s="3">
        <f>IF(AND(O2749&gt;0,O2749&lt;366),+'PL2'!$N$2+1,IF(AND(O2749&gt;365,O2749&lt;731),+'PL2'!$O$2+1,IF(AND(O2749&gt;730,O2749&lt;1096),+'PL2'!$P$2+1,IF(AND(O2749&gt;1095,O2749&lt;1461),+'PL2'!$Q$2+1,IF(AND(O2749&gt;1460,O2749&lt;1826),+'PL2'!$R$2+1,IF(AND(O2749&gt;1825,O2749&lt;2190),+'PL2'!$S$2+1,0))))))</f>
        <v>0</v>
      </c>
      <c r="N2749" s="70">
        <f t="shared" si="155"/>
        <v>-1</v>
      </c>
      <c r="O2749" s="19" t="str">
        <f>IF(A2749&gt;'PL2'!$C$2+553,IF(A2749='PL2'!$C$2+554,1,O2748+1), "")</f>
        <v/>
      </c>
    </row>
    <row r="2750" spans="1:15" x14ac:dyDescent="0.55000000000000004">
      <c r="A2750">
        <v>2748</v>
      </c>
      <c r="B2750" s="2">
        <v>42570</v>
      </c>
      <c r="C2750">
        <v>20.29999923706055</v>
      </c>
      <c r="D2750">
        <v>1358430</v>
      </c>
      <c r="E2750">
        <v>1661.859985351562</v>
      </c>
      <c r="F2750" s="20">
        <f t="shared" si="152"/>
        <v>2.4834372352449643E-2</v>
      </c>
      <c r="G2750">
        <v>673.843017578125</v>
      </c>
      <c r="H2750">
        <v>16.734500885009769</v>
      </c>
      <c r="I2750" s="19">
        <f t="shared" si="153"/>
        <v>1119832.7473216353</v>
      </c>
      <c r="K2750" s="70">
        <f t="shared" si="154"/>
        <v>-1</v>
      </c>
      <c r="L2750" s="3">
        <f>IF(AND(O2750&gt;0,O2750&lt;366),+'PL2'!$N$3+1,IF(AND(O2750&gt;365,O2750&lt;731),+'PL2'!$O$3+1,IF(AND(O2750&gt;730,O2750&lt;1096),+'PL2'!$P$3+1,IF(AND(O2750&gt;1095,O2750&lt;1461),+'PL2'!$Q$3+1,IF(AND(O2750&gt;1460,O2750&lt;3000),+'PL2'!$R$3+1,0)))))</f>
        <v>0</v>
      </c>
      <c r="M2750" s="3">
        <f>IF(AND(O2750&gt;0,O2750&lt;366),+'PL2'!$N$2+1,IF(AND(O2750&gt;365,O2750&lt;731),+'PL2'!$O$2+1,IF(AND(O2750&gt;730,O2750&lt;1096),+'PL2'!$P$2+1,IF(AND(O2750&gt;1095,O2750&lt;1461),+'PL2'!$Q$2+1,IF(AND(O2750&gt;1460,O2750&lt;1826),+'PL2'!$R$2+1,IF(AND(O2750&gt;1825,O2750&lt;2190),+'PL2'!$S$2+1,0))))))</f>
        <v>0</v>
      </c>
      <c r="N2750" s="70">
        <f t="shared" si="155"/>
        <v>-1</v>
      </c>
      <c r="O2750" s="19" t="str">
        <f>IF(A2750&gt;'PL2'!$C$2+553,IF(A2750='PL2'!$C$2+554,1,O2749+1), "")</f>
        <v/>
      </c>
    </row>
    <row r="2751" spans="1:15" x14ac:dyDescent="0.55000000000000004">
      <c r="A2751">
        <v>2749</v>
      </c>
      <c r="B2751" s="2">
        <v>42571</v>
      </c>
      <c r="C2751">
        <v>20.39999961853027</v>
      </c>
      <c r="D2751">
        <v>1358430</v>
      </c>
      <c r="E2751">
        <v>1939.18994140625</v>
      </c>
      <c r="F2751" s="20">
        <f t="shared" si="152"/>
        <v>2.912146674097689E-2</v>
      </c>
      <c r="G2751">
        <v>666.17999267578125</v>
      </c>
      <c r="H2751">
        <v>19.400100708007809</v>
      </c>
      <c r="I2751" s="19">
        <f t="shared" si="153"/>
        <v>1291849.5409629643</v>
      </c>
      <c r="K2751" s="70">
        <f t="shared" si="154"/>
        <v>-1</v>
      </c>
      <c r="L2751" s="3">
        <f>IF(AND(O2751&gt;0,O2751&lt;366),+'PL2'!$N$3+1,IF(AND(O2751&gt;365,O2751&lt;731),+'PL2'!$O$3+1,IF(AND(O2751&gt;730,O2751&lt;1096),+'PL2'!$P$3+1,IF(AND(O2751&gt;1095,O2751&lt;1461),+'PL2'!$Q$3+1,IF(AND(O2751&gt;1460,O2751&lt;3000),+'PL2'!$R$3+1,0)))))</f>
        <v>0</v>
      </c>
      <c r="M2751" s="3">
        <f>IF(AND(O2751&gt;0,O2751&lt;366),+'PL2'!$N$2+1,IF(AND(O2751&gt;365,O2751&lt;731),+'PL2'!$O$2+1,IF(AND(O2751&gt;730,O2751&lt;1096),+'PL2'!$P$2+1,IF(AND(O2751&gt;1095,O2751&lt;1461),+'PL2'!$Q$2+1,IF(AND(O2751&gt;1460,O2751&lt;1826),+'PL2'!$R$2+1,IF(AND(O2751&gt;1825,O2751&lt;2190),+'PL2'!$S$2+1,0))))))</f>
        <v>0</v>
      </c>
      <c r="N2751" s="70">
        <f t="shared" si="155"/>
        <v>-1</v>
      </c>
      <c r="O2751" s="19" t="str">
        <f>IF(A2751&gt;'PL2'!$C$2+553,IF(A2751='PL2'!$C$2+554,1,O2750+1), "")</f>
        <v/>
      </c>
    </row>
    <row r="2752" spans="1:15" x14ac:dyDescent="0.55000000000000004">
      <c r="A2752">
        <v>2750</v>
      </c>
      <c r="B2752" s="2">
        <v>42572</v>
      </c>
      <c r="C2752">
        <v>20.5</v>
      </c>
      <c r="D2752">
        <v>1411500</v>
      </c>
      <c r="E2752">
        <v>1722.920043945312</v>
      </c>
      <c r="F2752" s="20">
        <f t="shared" si="152"/>
        <v>2.5022926603527382E-2</v>
      </c>
      <c r="G2752">
        <v>665.0989990234375</v>
      </c>
      <c r="H2752">
        <v>16.6427001953125</v>
      </c>
      <c r="I2752" s="19">
        <f t="shared" si="153"/>
        <v>1145912.3966254441</v>
      </c>
      <c r="K2752" s="70">
        <f t="shared" si="154"/>
        <v>-1</v>
      </c>
      <c r="L2752" s="3">
        <f>IF(AND(O2752&gt;0,O2752&lt;366),+'PL2'!$N$3+1,IF(AND(O2752&gt;365,O2752&lt;731),+'PL2'!$O$3+1,IF(AND(O2752&gt;730,O2752&lt;1096),+'PL2'!$P$3+1,IF(AND(O2752&gt;1095,O2752&lt;1461),+'PL2'!$Q$3+1,IF(AND(O2752&gt;1460,O2752&lt;3000),+'PL2'!$R$3+1,0)))))</f>
        <v>0</v>
      </c>
      <c r="M2752" s="3">
        <f>IF(AND(O2752&gt;0,O2752&lt;366),+'PL2'!$N$2+1,IF(AND(O2752&gt;365,O2752&lt;731),+'PL2'!$O$2+1,IF(AND(O2752&gt;730,O2752&lt;1096),+'PL2'!$P$2+1,IF(AND(O2752&gt;1095,O2752&lt;1461),+'PL2'!$Q$2+1,IF(AND(O2752&gt;1460,O2752&lt;1826),+'PL2'!$R$2+1,IF(AND(O2752&gt;1825,O2752&lt;2190),+'PL2'!$S$2+1,0))))))</f>
        <v>0</v>
      </c>
      <c r="N2752" s="70">
        <f t="shared" si="155"/>
        <v>-1</v>
      </c>
      <c r="O2752" s="19" t="str">
        <f>IF(A2752&gt;'PL2'!$C$2+553,IF(A2752='PL2'!$C$2+554,1,O2751+1), "")</f>
        <v/>
      </c>
    </row>
    <row r="2753" spans="1:15" x14ac:dyDescent="0.55000000000000004">
      <c r="A2753">
        <v>2751</v>
      </c>
      <c r="B2753" s="2">
        <v>42573</v>
      </c>
      <c r="C2753">
        <v>20.60000038146973</v>
      </c>
      <c r="D2753">
        <v>1411500</v>
      </c>
      <c r="E2753">
        <v>1677.68994140625</v>
      </c>
      <c r="F2753" s="20">
        <f t="shared" si="152"/>
        <v>2.4484883764050076E-2</v>
      </c>
      <c r="G2753">
        <v>650.822021484375</v>
      </c>
      <c r="H2753">
        <v>15.935299873352051</v>
      </c>
      <c r="I2753" s="19">
        <f t="shared" si="153"/>
        <v>1091877.5590900183</v>
      </c>
      <c r="K2753" s="70">
        <f t="shared" si="154"/>
        <v>-1</v>
      </c>
      <c r="L2753" s="3">
        <f>IF(AND(O2753&gt;0,O2753&lt;366),+'PL2'!$N$3+1,IF(AND(O2753&gt;365,O2753&lt;731),+'PL2'!$O$3+1,IF(AND(O2753&gt;730,O2753&lt;1096),+'PL2'!$P$3+1,IF(AND(O2753&gt;1095,O2753&lt;1461),+'PL2'!$Q$3+1,IF(AND(O2753&gt;1460,O2753&lt;3000),+'PL2'!$R$3+1,0)))))</f>
        <v>0</v>
      </c>
      <c r="M2753" s="3">
        <f>IF(AND(O2753&gt;0,O2753&lt;366),+'PL2'!$N$2+1,IF(AND(O2753&gt;365,O2753&lt;731),+'PL2'!$O$2+1,IF(AND(O2753&gt;730,O2753&lt;1096),+'PL2'!$P$2+1,IF(AND(O2753&gt;1095,O2753&lt;1461),+'PL2'!$Q$2+1,IF(AND(O2753&gt;1460,O2753&lt;1826),+'PL2'!$R$2+1,IF(AND(O2753&gt;1825,O2753&lt;2190),+'PL2'!$S$2+1,0))))))</f>
        <v>0</v>
      </c>
      <c r="N2753" s="70">
        <f t="shared" si="155"/>
        <v>-1</v>
      </c>
      <c r="O2753" s="19" t="str">
        <f>IF(A2753&gt;'PL2'!$C$2+553,IF(A2753='PL2'!$C$2+554,1,O2752+1), "")</f>
        <v/>
      </c>
    </row>
    <row r="2754" spans="1:15" x14ac:dyDescent="0.55000000000000004">
      <c r="A2754">
        <v>2752</v>
      </c>
      <c r="B2754" s="2">
        <v>42574</v>
      </c>
      <c r="C2754">
        <v>20.70000076293945</v>
      </c>
      <c r="D2754">
        <v>1390270</v>
      </c>
      <c r="E2754">
        <v>1697.530029296875</v>
      </c>
      <c r="F2754" s="20">
        <f t="shared" ref="F2754:F2817" si="156">+(C2754/D2754)*E2754</f>
        <v>2.5274855173137548E-2</v>
      </c>
      <c r="G2754">
        <v>654.86199951171875</v>
      </c>
      <c r="H2754">
        <v>16.55150032043457</v>
      </c>
      <c r="I2754" s="19">
        <f t="shared" ref="I2754:I2817" si="157">+E2754*G2754</f>
        <v>1111647.9092165381</v>
      </c>
      <c r="K2754" s="70">
        <f t="shared" si="154"/>
        <v>-1</v>
      </c>
      <c r="L2754" s="3">
        <f>IF(AND(O2754&gt;0,O2754&lt;366),+'PL2'!$N$3+1,IF(AND(O2754&gt;365,O2754&lt;731),+'PL2'!$O$3+1,IF(AND(O2754&gt;730,O2754&lt;1096),+'PL2'!$P$3+1,IF(AND(O2754&gt;1095,O2754&lt;1461),+'PL2'!$Q$3+1,IF(AND(O2754&gt;1460,O2754&lt;3000),+'PL2'!$R$3+1,0)))))</f>
        <v>0</v>
      </c>
      <c r="M2754" s="3">
        <f>IF(AND(O2754&gt;0,O2754&lt;366),+'PL2'!$N$2+1,IF(AND(O2754&gt;365,O2754&lt;731),+'PL2'!$O$2+1,IF(AND(O2754&gt;730,O2754&lt;1096),+'PL2'!$P$2+1,IF(AND(O2754&gt;1095,O2754&lt;1461),+'PL2'!$Q$2+1,IF(AND(O2754&gt;1460,O2754&lt;1826),+'PL2'!$R$2+1,IF(AND(O2754&gt;1825,O2754&lt;2190),+'PL2'!$S$2+1,0))))))</f>
        <v>0</v>
      </c>
      <c r="N2754" s="70">
        <f t="shared" si="155"/>
        <v>-1</v>
      </c>
      <c r="O2754" s="19" t="str">
        <f>IF(A2754&gt;'PL2'!$C$2+553,IF(A2754='PL2'!$C$2+554,1,O2753+1), "")</f>
        <v/>
      </c>
    </row>
    <row r="2755" spans="1:15" x14ac:dyDescent="0.55000000000000004">
      <c r="A2755">
        <v>2753</v>
      </c>
      <c r="B2755" s="2">
        <v>42575</v>
      </c>
      <c r="C2755">
        <v>20.79999923706055</v>
      </c>
      <c r="D2755">
        <v>1390270</v>
      </c>
      <c r="E2755">
        <v>1600.910034179688</v>
      </c>
      <c r="F2755" s="20">
        <f t="shared" si="156"/>
        <v>2.395141050985786E-2</v>
      </c>
      <c r="G2755">
        <v>661.04998779296875</v>
      </c>
      <c r="H2755">
        <v>15.83310031890869</v>
      </c>
      <c r="I2755" s="19">
        <f t="shared" si="157"/>
        <v>1058281.5585521238</v>
      </c>
      <c r="K2755" s="70">
        <f t="shared" si="154"/>
        <v>-1</v>
      </c>
      <c r="L2755" s="3">
        <f>IF(AND(O2755&gt;0,O2755&lt;366),+'PL2'!$N$3+1,IF(AND(O2755&gt;365,O2755&lt;731),+'PL2'!$O$3+1,IF(AND(O2755&gt;730,O2755&lt;1096),+'PL2'!$P$3+1,IF(AND(O2755&gt;1095,O2755&lt;1461),+'PL2'!$Q$3+1,IF(AND(O2755&gt;1460,O2755&lt;3000),+'PL2'!$R$3+1,0)))))</f>
        <v>0</v>
      </c>
      <c r="M2755" s="3">
        <f>IF(AND(O2755&gt;0,O2755&lt;366),+'PL2'!$N$2+1,IF(AND(O2755&gt;365,O2755&lt;731),+'PL2'!$O$2+1,IF(AND(O2755&gt;730,O2755&lt;1096),+'PL2'!$P$2+1,IF(AND(O2755&gt;1095,O2755&lt;1461),+'PL2'!$Q$2+1,IF(AND(O2755&gt;1460,O2755&lt;1826),+'PL2'!$R$2+1,IF(AND(O2755&gt;1825,O2755&lt;2190),+'PL2'!$S$2+1,0))))))</f>
        <v>0</v>
      </c>
      <c r="N2755" s="70">
        <f t="shared" si="155"/>
        <v>-1</v>
      </c>
      <c r="O2755" s="19" t="str">
        <f>IF(A2755&gt;'PL2'!$C$2+553,IF(A2755='PL2'!$C$2+554,1,O2754+1), "")</f>
        <v/>
      </c>
    </row>
    <row r="2756" spans="1:15" x14ac:dyDescent="0.55000000000000004">
      <c r="A2756">
        <v>2754</v>
      </c>
      <c r="B2756" s="2">
        <v>42576</v>
      </c>
      <c r="C2756">
        <v>20.89999961853027</v>
      </c>
      <c r="D2756">
        <v>1400890</v>
      </c>
      <c r="E2756">
        <v>1707.219970703125</v>
      </c>
      <c r="F2756" s="20">
        <f t="shared" si="156"/>
        <v>2.547016306522466E-2</v>
      </c>
      <c r="G2756">
        <v>655.135009765625</v>
      </c>
      <c r="H2756">
        <v>16.686399459838871</v>
      </c>
      <c r="I2756" s="19">
        <f t="shared" si="157"/>
        <v>1118459.5721786618</v>
      </c>
      <c r="K2756" s="70">
        <f t="shared" si="154"/>
        <v>-1</v>
      </c>
      <c r="L2756" s="3">
        <f>IF(AND(O2756&gt;0,O2756&lt;366),+'PL2'!$N$3+1,IF(AND(O2756&gt;365,O2756&lt;731),+'PL2'!$O$3+1,IF(AND(O2756&gt;730,O2756&lt;1096),+'PL2'!$P$3+1,IF(AND(O2756&gt;1095,O2756&lt;1461),+'PL2'!$Q$3+1,IF(AND(O2756&gt;1460,O2756&lt;3000),+'PL2'!$R$3+1,0)))))</f>
        <v>0</v>
      </c>
      <c r="M2756" s="3">
        <f>IF(AND(O2756&gt;0,O2756&lt;366),+'PL2'!$N$2+1,IF(AND(O2756&gt;365,O2756&lt;731),+'PL2'!$O$2+1,IF(AND(O2756&gt;730,O2756&lt;1096),+'PL2'!$P$2+1,IF(AND(O2756&gt;1095,O2756&lt;1461),+'PL2'!$Q$2+1,IF(AND(O2756&gt;1460,O2756&lt;1826),+'PL2'!$R$2+1,IF(AND(O2756&gt;1825,O2756&lt;2190),+'PL2'!$S$2+1,0))))))</f>
        <v>0</v>
      </c>
      <c r="N2756" s="70">
        <f t="shared" si="155"/>
        <v>-1</v>
      </c>
      <c r="O2756" s="19" t="str">
        <f>IF(A2756&gt;'PL2'!$C$2+553,IF(A2756='PL2'!$C$2+554,1,O2755+1), "")</f>
        <v/>
      </c>
    </row>
    <row r="2757" spans="1:15" x14ac:dyDescent="0.55000000000000004">
      <c r="A2757">
        <v>2755</v>
      </c>
      <c r="B2757" s="2">
        <v>42577</v>
      </c>
      <c r="C2757">
        <v>21</v>
      </c>
      <c r="D2757">
        <v>1400890</v>
      </c>
      <c r="E2757">
        <v>1683.2900390625</v>
      </c>
      <c r="F2757" s="20">
        <f t="shared" si="156"/>
        <v>2.5233309410669289E-2</v>
      </c>
      <c r="G2757">
        <v>651.0770263671875</v>
      </c>
      <c r="H2757">
        <v>16.428800582885739</v>
      </c>
      <c r="I2757" s="19">
        <f t="shared" si="157"/>
        <v>1095951.4731463194</v>
      </c>
      <c r="K2757" s="70">
        <f t="shared" si="154"/>
        <v>-1</v>
      </c>
      <c r="L2757" s="3">
        <f>IF(AND(O2757&gt;0,O2757&lt;366),+'PL2'!$N$3+1,IF(AND(O2757&gt;365,O2757&lt;731),+'PL2'!$O$3+1,IF(AND(O2757&gt;730,O2757&lt;1096),+'PL2'!$P$3+1,IF(AND(O2757&gt;1095,O2757&lt;1461),+'PL2'!$Q$3+1,IF(AND(O2757&gt;1460,O2757&lt;3000),+'PL2'!$R$3+1,0)))))</f>
        <v>0</v>
      </c>
      <c r="M2757" s="3">
        <f>IF(AND(O2757&gt;0,O2757&lt;366),+'PL2'!$N$2+1,IF(AND(O2757&gt;365,O2757&lt;731),+'PL2'!$O$2+1,IF(AND(O2757&gt;730,O2757&lt;1096),+'PL2'!$P$2+1,IF(AND(O2757&gt;1095,O2757&lt;1461),+'PL2'!$Q$2+1,IF(AND(O2757&gt;1460,O2757&lt;1826),+'PL2'!$R$2+1,IF(AND(O2757&gt;1825,O2757&lt;2190),+'PL2'!$S$2+1,0))))))</f>
        <v>0</v>
      </c>
      <c r="N2757" s="70">
        <f t="shared" si="155"/>
        <v>-1</v>
      </c>
      <c r="O2757" s="19" t="str">
        <f>IF(A2757&gt;'PL2'!$C$2+553,IF(A2757='PL2'!$C$2+554,1,O2756+1), "")</f>
        <v/>
      </c>
    </row>
    <row r="2758" spans="1:15" x14ac:dyDescent="0.55000000000000004">
      <c r="A2758">
        <v>2756</v>
      </c>
      <c r="B2758" s="2">
        <v>42578</v>
      </c>
      <c r="C2758">
        <v>21.010000228881839</v>
      </c>
      <c r="D2758">
        <v>1358430</v>
      </c>
      <c r="E2758">
        <v>1674.910034179688</v>
      </c>
      <c r="F2758" s="20">
        <f t="shared" si="156"/>
        <v>2.5904802015173201E-2</v>
      </c>
      <c r="G2758">
        <v>655.4420166015625</v>
      </c>
      <c r="H2758">
        <v>16.979099273681641</v>
      </c>
      <c r="I2758" s="19">
        <f t="shared" si="157"/>
        <v>1097806.4104289266</v>
      </c>
      <c r="K2758" s="70">
        <f t="shared" si="154"/>
        <v>-1</v>
      </c>
      <c r="L2758" s="3">
        <f>IF(AND(O2758&gt;0,O2758&lt;366),+'PL2'!$N$3+1,IF(AND(O2758&gt;365,O2758&lt;731),+'PL2'!$O$3+1,IF(AND(O2758&gt;730,O2758&lt;1096),+'PL2'!$P$3+1,IF(AND(O2758&gt;1095,O2758&lt;1461),+'PL2'!$Q$3+1,IF(AND(O2758&gt;1460,O2758&lt;3000),+'PL2'!$R$3+1,0)))))</f>
        <v>0</v>
      </c>
      <c r="M2758" s="3">
        <f>IF(AND(O2758&gt;0,O2758&lt;366),+'PL2'!$N$2+1,IF(AND(O2758&gt;365,O2758&lt;731),+'PL2'!$O$2+1,IF(AND(O2758&gt;730,O2758&lt;1096),+'PL2'!$P$2+1,IF(AND(O2758&gt;1095,O2758&lt;1461),+'PL2'!$Q$2+1,IF(AND(O2758&gt;1460,O2758&lt;1826),+'PL2'!$R$2+1,IF(AND(O2758&gt;1825,O2758&lt;2190),+'PL2'!$S$2+1,0))))))</f>
        <v>0</v>
      </c>
      <c r="N2758" s="70">
        <f t="shared" si="155"/>
        <v>-1</v>
      </c>
      <c r="O2758" s="19" t="str">
        <f>IF(A2758&gt;'PL2'!$C$2+553,IF(A2758='PL2'!$C$2+554,1,O2757+1), "")</f>
        <v/>
      </c>
    </row>
    <row r="2759" spans="1:15" x14ac:dyDescent="0.55000000000000004">
      <c r="A2759">
        <v>2757</v>
      </c>
      <c r="B2759" s="2">
        <v>42579</v>
      </c>
      <c r="C2759">
        <v>21.020000457763668</v>
      </c>
      <c r="D2759">
        <v>1358430</v>
      </c>
      <c r="E2759">
        <v>1771.630004882812</v>
      </c>
      <c r="F2759" s="20">
        <f t="shared" si="156"/>
        <v>2.7413752282874026E-2</v>
      </c>
      <c r="G2759">
        <v>655.62701416015625</v>
      </c>
      <c r="H2759">
        <v>17.973199844360352</v>
      </c>
      <c r="I2759" s="19">
        <f t="shared" si="157"/>
        <v>1161528.4902978612</v>
      </c>
      <c r="K2759" s="70">
        <f t="shared" si="154"/>
        <v>-1</v>
      </c>
      <c r="L2759" s="3">
        <f>IF(AND(O2759&gt;0,O2759&lt;366),+'PL2'!$N$3+1,IF(AND(O2759&gt;365,O2759&lt;731),+'PL2'!$O$3+1,IF(AND(O2759&gt;730,O2759&lt;1096),+'PL2'!$P$3+1,IF(AND(O2759&gt;1095,O2759&lt;1461),+'PL2'!$Q$3+1,IF(AND(O2759&gt;1460,O2759&lt;3000),+'PL2'!$R$3+1,0)))))</f>
        <v>0</v>
      </c>
      <c r="M2759" s="3">
        <f>IF(AND(O2759&gt;0,O2759&lt;366),+'PL2'!$N$2+1,IF(AND(O2759&gt;365,O2759&lt;731),+'PL2'!$O$2+1,IF(AND(O2759&gt;730,O2759&lt;1096),+'PL2'!$P$2+1,IF(AND(O2759&gt;1095,O2759&lt;1461),+'PL2'!$Q$2+1,IF(AND(O2759&gt;1460,O2759&lt;1826),+'PL2'!$R$2+1,IF(AND(O2759&gt;1825,O2759&lt;2190),+'PL2'!$S$2+1,0))))))</f>
        <v>0</v>
      </c>
      <c r="N2759" s="70">
        <f t="shared" si="155"/>
        <v>-1</v>
      </c>
      <c r="O2759" s="19" t="str">
        <f>IF(A2759&gt;'PL2'!$C$2+553,IF(A2759='PL2'!$C$2+554,1,O2758+1), "")</f>
        <v/>
      </c>
    </row>
    <row r="2760" spans="1:15" x14ac:dyDescent="0.55000000000000004">
      <c r="A2760">
        <v>2758</v>
      </c>
      <c r="B2760" s="2">
        <v>42580</v>
      </c>
      <c r="C2760">
        <v>21.030000686645511</v>
      </c>
      <c r="D2760">
        <v>1560080</v>
      </c>
      <c r="E2760">
        <v>1909.77001953125</v>
      </c>
      <c r="F2760" s="20">
        <f t="shared" si="156"/>
        <v>2.5743849560328443E-2</v>
      </c>
      <c r="G2760">
        <v>656.66900634765625</v>
      </c>
      <c r="H2760">
        <v>16.90519905090332</v>
      </c>
      <c r="I2760" s="19">
        <f t="shared" si="157"/>
        <v>1254086.78107813</v>
      </c>
      <c r="K2760" s="70">
        <f t="shared" si="154"/>
        <v>-1</v>
      </c>
      <c r="L2760" s="3">
        <f>IF(AND(O2760&gt;0,O2760&lt;366),+'PL2'!$N$3+1,IF(AND(O2760&gt;365,O2760&lt;731),+'PL2'!$O$3+1,IF(AND(O2760&gt;730,O2760&lt;1096),+'PL2'!$P$3+1,IF(AND(O2760&gt;1095,O2760&lt;1461),+'PL2'!$Q$3+1,IF(AND(O2760&gt;1460,O2760&lt;3000),+'PL2'!$R$3+1,0)))))</f>
        <v>0</v>
      </c>
      <c r="M2760" s="3">
        <f>IF(AND(O2760&gt;0,O2760&lt;366),+'PL2'!$N$2+1,IF(AND(O2760&gt;365,O2760&lt;731),+'PL2'!$O$2+1,IF(AND(O2760&gt;730,O2760&lt;1096),+'PL2'!$P$2+1,IF(AND(O2760&gt;1095,O2760&lt;1461),+'PL2'!$Q$2+1,IF(AND(O2760&gt;1460,O2760&lt;1826),+'PL2'!$R$2+1,IF(AND(O2760&gt;1825,O2760&lt;2190),+'PL2'!$S$2+1,0))))))</f>
        <v>0</v>
      </c>
      <c r="N2760" s="70">
        <f t="shared" si="155"/>
        <v>-1</v>
      </c>
      <c r="O2760" s="19" t="str">
        <f>IF(A2760&gt;'PL2'!$C$2+553,IF(A2760='PL2'!$C$2+554,1,O2759+1), "")</f>
        <v/>
      </c>
    </row>
    <row r="2761" spans="1:15" x14ac:dyDescent="0.55000000000000004">
      <c r="A2761">
        <v>2759</v>
      </c>
      <c r="B2761" s="2">
        <v>42581</v>
      </c>
      <c r="C2761">
        <v>21.04000091552734</v>
      </c>
      <c r="D2761">
        <v>1560080</v>
      </c>
      <c r="E2761">
        <v>1553.219970703125</v>
      </c>
      <c r="F2761" s="20">
        <f t="shared" si="156"/>
        <v>2.0947483209584828E-2</v>
      </c>
      <c r="G2761">
        <v>654.97601318359375</v>
      </c>
      <c r="H2761">
        <v>13.720100402832029</v>
      </c>
      <c r="I2761" s="19">
        <f t="shared" si="157"/>
        <v>1017321.8240082711</v>
      </c>
      <c r="K2761" s="70">
        <f t="shared" si="154"/>
        <v>-1</v>
      </c>
      <c r="L2761" s="3">
        <f>IF(AND(O2761&gt;0,O2761&lt;366),+'PL2'!$N$3+1,IF(AND(O2761&gt;365,O2761&lt;731),+'PL2'!$O$3+1,IF(AND(O2761&gt;730,O2761&lt;1096),+'PL2'!$P$3+1,IF(AND(O2761&gt;1095,O2761&lt;1461),+'PL2'!$Q$3+1,IF(AND(O2761&gt;1460,O2761&lt;3000),+'PL2'!$R$3+1,0)))))</f>
        <v>0</v>
      </c>
      <c r="M2761" s="3">
        <f>IF(AND(O2761&gt;0,O2761&lt;366),+'PL2'!$N$2+1,IF(AND(O2761&gt;365,O2761&lt;731),+'PL2'!$O$2+1,IF(AND(O2761&gt;730,O2761&lt;1096),+'PL2'!$P$2+1,IF(AND(O2761&gt;1095,O2761&lt;1461),+'PL2'!$Q$2+1,IF(AND(O2761&gt;1460,O2761&lt;1826),+'PL2'!$R$2+1,IF(AND(O2761&gt;1825,O2761&lt;2190),+'PL2'!$S$2+1,0))))))</f>
        <v>0</v>
      </c>
      <c r="N2761" s="70">
        <f t="shared" si="155"/>
        <v>-1</v>
      </c>
      <c r="O2761" s="19" t="str">
        <f>IF(A2761&gt;'PL2'!$C$2+553,IF(A2761='PL2'!$C$2+554,1,O2760+1), "")</f>
        <v/>
      </c>
    </row>
    <row r="2762" spans="1:15" x14ac:dyDescent="0.55000000000000004">
      <c r="A2762">
        <v>2760</v>
      </c>
      <c r="B2762" s="2">
        <v>42582</v>
      </c>
      <c r="C2762">
        <v>21.04999923706055</v>
      </c>
      <c r="D2762">
        <v>1634370</v>
      </c>
      <c r="E2762">
        <v>1997.56005859375</v>
      </c>
      <c r="F2762" s="20">
        <f t="shared" si="156"/>
        <v>2.572773466802564E-2</v>
      </c>
      <c r="G2762">
        <v>625.8809814453125</v>
      </c>
      <c r="H2762">
        <v>16.10250091552734</v>
      </c>
      <c r="I2762" s="19">
        <f t="shared" si="157"/>
        <v>1250234.8499686122</v>
      </c>
      <c r="K2762" s="70">
        <f t="shared" si="154"/>
        <v>-1</v>
      </c>
      <c r="L2762" s="3">
        <f>IF(AND(O2762&gt;0,O2762&lt;366),+'PL2'!$N$3+1,IF(AND(O2762&gt;365,O2762&lt;731),+'PL2'!$O$3+1,IF(AND(O2762&gt;730,O2762&lt;1096),+'PL2'!$P$3+1,IF(AND(O2762&gt;1095,O2762&lt;1461),+'PL2'!$Q$3+1,IF(AND(O2762&gt;1460,O2762&lt;3000),+'PL2'!$R$3+1,0)))))</f>
        <v>0</v>
      </c>
      <c r="M2762" s="3">
        <f>IF(AND(O2762&gt;0,O2762&lt;366),+'PL2'!$N$2+1,IF(AND(O2762&gt;365,O2762&lt;731),+'PL2'!$O$2+1,IF(AND(O2762&gt;730,O2762&lt;1096),+'PL2'!$P$2+1,IF(AND(O2762&gt;1095,O2762&lt;1461),+'PL2'!$Q$2+1,IF(AND(O2762&gt;1460,O2762&lt;1826),+'PL2'!$R$2+1,IF(AND(O2762&gt;1825,O2762&lt;2190),+'PL2'!$S$2+1,0))))))</f>
        <v>0</v>
      </c>
      <c r="N2762" s="70">
        <f t="shared" si="155"/>
        <v>-1</v>
      </c>
      <c r="O2762" s="19" t="str">
        <f>IF(A2762&gt;'PL2'!$C$2+553,IF(A2762='PL2'!$C$2+554,1,O2761+1), "")</f>
        <v/>
      </c>
    </row>
    <row r="2763" spans="1:15" x14ac:dyDescent="0.55000000000000004">
      <c r="A2763">
        <v>2761</v>
      </c>
      <c r="B2763" s="2">
        <v>42583</v>
      </c>
      <c r="C2763">
        <v>21.059999465942379</v>
      </c>
      <c r="D2763">
        <v>1634370</v>
      </c>
      <c r="E2763">
        <v>1985.680053710938</v>
      </c>
      <c r="F2763" s="20">
        <f t="shared" si="156"/>
        <v>2.5586874985887399E-2</v>
      </c>
      <c r="G2763">
        <v>607.3740234375</v>
      </c>
      <c r="H2763">
        <v>15.54080009460449</v>
      </c>
      <c r="I2763" s="19">
        <f t="shared" si="157"/>
        <v>1206050.4834820034</v>
      </c>
      <c r="K2763" s="70">
        <f t="shared" si="154"/>
        <v>-1</v>
      </c>
      <c r="L2763" s="3">
        <f>IF(AND(O2763&gt;0,O2763&lt;366),+'PL2'!$N$3+1,IF(AND(O2763&gt;365,O2763&lt;731),+'PL2'!$O$3+1,IF(AND(O2763&gt;730,O2763&lt;1096),+'PL2'!$P$3+1,IF(AND(O2763&gt;1095,O2763&lt;1461),+'PL2'!$Q$3+1,IF(AND(O2763&gt;1460,O2763&lt;3000),+'PL2'!$R$3+1,0)))))</f>
        <v>0</v>
      </c>
      <c r="M2763" s="3">
        <f>IF(AND(O2763&gt;0,O2763&lt;366),+'PL2'!$N$2+1,IF(AND(O2763&gt;365,O2763&lt;731),+'PL2'!$O$2+1,IF(AND(O2763&gt;730,O2763&lt;1096),+'PL2'!$P$2+1,IF(AND(O2763&gt;1095,O2763&lt;1461),+'PL2'!$Q$2+1,IF(AND(O2763&gt;1460,O2763&lt;1826),+'PL2'!$R$2+1,IF(AND(O2763&gt;1825,O2763&lt;2190),+'PL2'!$S$2+1,0))))))</f>
        <v>0</v>
      </c>
      <c r="N2763" s="70">
        <f t="shared" si="155"/>
        <v>-1</v>
      </c>
      <c r="O2763" s="19" t="str">
        <f>IF(A2763&gt;'PL2'!$C$2+553,IF(A2763='PL2'!$C$2+554,1,O2762+1), "")</f>
        <v/>
      </c>
    </row>
    <row r="2764" spans="1:15" x14ac:dyDescent="0.55000000000000004">
      <c r="A2764">
        <v>2762</v>
      </c>
      <c r="B2764" s="2">
        <v>42584</v>
      </c>
      <c r="C2764">
        <v>21.069999694824219</v>
      </c>
      <c r="D2764">
        <v>1555610</v>
      </c>
      <c r="E2764">
        <v>2006.390014648438</v>
      </c>
      <c r="F2764" s="20">
        <f t="shared" si="156"/>
        <v>2.7175601208748304E-2</v>
      </c>
      <c r="G2764">
        <v>552.82098388671875</v>
      </c>
      <c r="H2764">
        <v>15.02320003509521</v>
      </c>
      <c r="I2764" s="19">
        <f t="shared" si="157"/>
        <v>1109174.5019584375</v>
      </c>
      <c r="K2764" s="70">
        <f t="shared" si="154"/>
        <v>-1</v>
      </c>
      <c r="L2764" s="3">
        <f>IF(AND(O2764&gt;0,O2764&lt;366),+'PL2'!$N$3+1,IF(AND(O2764&gt;365,O2764&lt;731),+'PL2'!$O$3+1,IF(AND(O2764&gt;730,O2764&lt;1096),+'PL2'!$P$3+1,IF(AND(O2764&gt;1095,O2764&lt;1461),+'PL2'!$Q$3+1,IF(AND(O2764&gt;1460,O2764&lt;3000),+'PL2'!$R$3+1,0)))))</f>
        <v>0</v>
      </c>
      <c r="M2764" s="3">
        <f>IF(AND(O2764&gt;0,O2764&lt;366),+'PL2'!$N$2+1,IF(AND(O2764&gt;365,O2764&lt;731),+'PL2'!$O$2+1,IF(AND(O2764&gt;730,O2764&lt;1096),+'PL2'!$P$2+1,IF(AND(O2764&gt;1095,O2764&lt;1461),+'PL2'!$Q$2+1,IF(AND(O2764&gt;1460,O2764&lt;1826),+'PL2'!$R$2+1,IF(AND(O2764&gt;1825,O2764&lt;2190),+'PL2'!$S$2+1,0))))))</f>
        <v>0</v>
      </c>
      <c r="N2764" s="70">
        <f t="shared" si="155"/>
        <v>-1</v>
      </c>
      <c r="O2764" s="19" t="str">
        <f>IF(A2764&gt;'PL2'!$C$2+553,IF(A2764='PL2'!$C$2+554,1,O2763+1), "")</f>
        <v/>
      </c>
    </row>
    <row r="2765" spans="1:15" x14ac:dyDescent="0.55000000000000004">
      <c r="A2765">
        <v>2763</v>
      </c>
      <c r="B2765" s="2">
        <v>42585</v>
      </c>
      <c r="C2765">
        <v>21.079999923706051</v>
      </c>
      <c r="D2765">
        <v>1555610</v>
      </c>
      <c r="E2765">
        <v>2150.679931640625</v>
      </c>
      <c r="F2765" s="20">
        <f t="shared" si="156"/>
        <v>2.9143765336363554E-2</v>
      </c>
      <c r="G2765">
        <v>565.26397705078125</v>
      </c>
      <c r="H2765">
        <v>16.47389984130859</v>
      </c>
      <c r="I2765" s="19">
        <f t="shared" si="157"/>
        <v>1215701.891522482</v>
      </c>
      <c r="K2765" s="70">
        <f t="shared" si="154"/>
        <v>-1</v>
      </c>
      <c r="L2765" s="3">
        <f>IF(AND(O2765&gt;0,O2765&lt;366),+'PL2'!$N$3+1,IF(AND(O2765&gt;365,O2765&lt;731),+'PL2'!$O$3+1,IF(AND(O2765&gt;730,O2765&lt;1096),+'PL2'!$P$3+1,IF(AND(O2765&gt;1095,O2765&lt;1461),+'PL2'!$Q$3+1,IF(AND(O2765&gt;1460,O2765&lt;3000),+'PL2'!$R$3+1,0)))))</f>
        <v>0</v>
      </c>
      <c r="M2765" s="3">
        <f>IF(AND(O2765&gt;0,O2765&lt;366),+'PL2'!$N$2+1,IF(AND(O2765&gt;365,O2765&lt;731),+'PL2'!$O$2+1,IF(AND(O2765&gt;730,O2765&lt;1096),+'PL2'!$P$2+1,IF(AND(O2765&gt;1095,O2765&lt;1461),+'PL2'!$Q$2+1,IF(AND(O2765&gt;1460,O2765&lt;1826),+'PL2'!$R$2+1,IF(AND(O2765&gt;1825,O2765&lt;2190),+'PL2'!$S$2+1,0))))))</f>
        <v>0</v>
      </c>
      <c r="N2765" s="70">
        <f t="shared" si="155"/>
        <v>-1</v>
      </c>
      <c r="O2765" s="19" t="str">
        <f>IF(A2765&gt;'PL2'!$C$2+553,IF(A2765='PL2'!$C$2+554,1,O2764+1), "")</f>
        <v/>
      </c>
    </row>
    <row r="2766" spans="1:15" x14ac:dyDescent="0.55000000000000004">
      <c r="A2766">
        <v>2764</v>
      </c>
      <c r="B2766" s="2">
        <v>42586</v>
      </c>
      <c r="C2766">
        <v>21.090000152587891</v>
      </c>
      <c r="D2766">
        <v>1535530</v>
      </c>
      <c r="E2766">
        <v>1982.0400390625</v>
      </c>
      <c r="F2766" s="20">
        <f t="shared" si="156"/>
        <v>2.7222668867598439E-2</v>
      </c>
      <c r="G2766">
        <v>578.32098388671875</v>
      </c>
      <c r="H2766">
        <v>15.743399620056151</v>
      </c>
      <c r="I2766" s="19">
        <f t="shared" si="157"/>
        <v>1146255.3454934955</v>
      </c>
      <c r="K2766" s="70">
        <f t="shared" si="154"/>
        <v>-1</v>
      </c>
      <c r="L2766" s="3">
        <f>IF(AND(O2766&gt;0,O2766&lt;366),+'PL2'!$N$3+1,IF(AND(O2766&gt;365,O2766&lt;731),+'PL2'!$O$3+1,IF(AND(O2766&gt;730,O2766&lt;1096),+'PL2'!$P$3+1,IF(AND(O2766&gt;1095,O2766&lt;1461),+'PL2'!$Q$3+1,IF(AND(O2766&gt;1460,O2766&lt;3000),+'PL2'!$R$3+1,0)))))</f>
        <v>0</v>
      </c>
      <c r="M2766" s="3">
        <f>IF(AND(O2766&gt;0,O2766&lt;366),+'PL2'!$N$2+1,IF(AND(O2766&gt;365,O2766&lt;731),+'PL2'!$O$2+1,IF(AND(O2766&gt;730,O2766&lt;1096),+'PL2'!$P$2+1,IF(AND(O2766&gt;1095,O2766&lt;1461),+'PL2'!$Q$2+1,IF(AND(O2766&gt;1460,O2766&lt;1826),+'PL2'!$R$2+1,IF(AND(O2766&gt;1825,O2766&lt;2190),+'PL2'!$S$2+1,0))))))</f>
        <v>0</v>
      </c>
      <c r="N2766" s="70">
        <f t="shared" si="155"/>
        <v>-1</v>
      </c>
      <c r="O2766" s="19" t="str">
        <f>IF(A2766&gt;'PL2'!$C$2+553,IF(A2766='PL2'!$C$2+554,1,O2765+1), "")</f>
        <v/>
      </c>
    </row>
    <row r="2767" spans="1:15" x14ac:dyDescent="0.55000000000000004">
      <c r="A2767">
        <v>2765</v>
      </c>
      <c r="B2767" s="2">
        <v>42587</v>
      </c>
      <c r="C2767">
        <v>21.10000038146973</v>
      </c>
      <c r="D2767">
        <v>1535530</v>
      </c>
      <c r="E2767">
        <v>2187.06005859375</v>
      </c>
      <c r="F2767" s="20">
        <f t="shared" si="156"/>
        <v>3.0052794846486448E-2</v>
      </c>
      <c r="G2767">
        <v>574.95599365234375</v>
      </c>
      <c r="H2767">
        <v>17.278999328613281</v>
      </c>
      <c r="I2767" s="19">
        <f t="shared" si="157"/>
        <v>1257463.2891661227</v>
      </c>
      <c r="K2767" s="70">
        <f t="shared" si="154"/>
        <v>-1</v>
      </c>
      <c r="L2767" s="3">
        <f>IF(AND(O2767&gt;0,O2767&lt;366),+'PL2'!$N$3+1,IF(AND(O2767&gt;365,O2767&lt;731),+'PL2'!$O$3+1,IF(AND(O2767&gt;730,O2767&lt;1096),+'PL2'!$P$3+1,IF(AND(O2767&gt;1095,O2767&lt;1461),+'PL2'!$Q$3+1,IF(AND(O2767&gt;1460,O2767&lt;3000),+'PL2'!$R$3+1,0)))))</f>
        <v>0</v>
      </c>
      <c r="M2767" s="3">
        <f>IF(AND(O2767&gt;0,O2767&lt;366),+'PL2'!$N$2+1,IF(AND(O2767&gt;365,O2767&lt;731),+'PL2'!$O$2+1,IF(AND(O2767&gt;730,O2767&lt;1096),+'PL2'!$P$2+1,IF(AND(O2767&gt;1095,O2767&lt;1461),+'PL2'!$Q$2+1,IF(AND(O2767&gt;1460,O2767&lt;1826),+'PL2'!$R$2+1,IF(AND(O2767&gt;1825,O2767&lt;2190),+'PL2'!$S$2+1,0))))))</f>
        <v>0</v>
      </c>
      <c r="N2767" s="70">
        <f t="shared" si="155"/>
        <v>-1</v>
      </c>
      <c r="O2767" s="19" t="str">
        <f>IF(A2767&gt;'PL2'!$C$2+553,IF(A2767='PL2'!$C$2+554,1,O2766+1), "")</f>
        <v/>
      </c>
    </row>
    <row r="2768" spans="1:15" x14ac:dyDescent="0.55000000000000004">
      <c r="A2768">
        <v>2766</v>
      </c>
      <c r="B2768" s="2">
        <v>42588</v>
      </c>
      <c r="C2768">
        <v>21.110000610351559</v>
      </c>
      <c r="D2768">
        <v>1676040</v>
      </c>
      <c r="E2768">
        <v>2134.68994140625</v>
      </c>
      <c r="F2768" s="20">
        <f t="shared" si="156"/>
        <v>2.6886772371779475E-2</v>
      </c>
      <c r="G2768">
        <v>588.4219970703125</v>
      </c>
      <c r="H2768">
        <v>15.82079982757568</v>
      </c>
      <c r="I2768" s="19">
        <f t="shared" si="157"/>
        <v>1256098.518448174</v>
      </c>
      <c r="K2768" s="70">
        <f t="shared" si="154"/>
        <v>-1</v>
      </c>
      <c r="L2768" s="3">
        <f>IF(AND(O2768&gt;0,O2768&lt;366),+'PL2'!$N$3+1,IF(AND(O2768&gt;365,O2768&lt;731),+'PL2'!$O$3+1,IF(AND(O2768&gt;730,O2768&lt;1096),+'PL2'!$P$3+1,IF(AND(O2768&gt;1095,O2768&lt;1461),+'PL2'!$Q$3+1,IF(AND(O2768&gt;1460,O2768&lt;3000),+'PL2'!$R$3+1,0)))))</f>
        <v>0</v>
      </c>
      <c r="M2768" s="3">
        <f>IF(AND(O2768&gt;0,O2768&lt;366),+'PL2'!$N$2+1,IF(AND(O2768&gt;365,O2768&lt;731),+'PL2'!$O$2+1,IF(AND(O2768&gt;730,O2768&lt;1096),+'PL2'!$P$2+1,IF(AND(O2768&gt;1095,O2768&lt;1461),+'PL2'!$Q$2+1,IF(AND(O2768&gt;1460,O2768&lt;1826),+'PL2'!$R$2+1,IF(AND(O2768&gt;1825,O2768&lt;2190),+'PL2'!$S$2+1,0))))))</f>
        <v>0</v>
      </c>
      <c r="N2768" s="70">
        <f t="shared" si="155"/>
        <v>-1</v>
      </c>
      <c r="O2768" s="19" t="str">
        <f>IF(A2768&gt;'PL2'!$C$2+553,IF(A2768='PL2'!$C$2+554,1,O2767+1), "")</f>
        <v/>
      </c>
    </row>
    <row r="2769" spans="1:15" x14ac:dyDescent="0.55000000000000004">
      <c r="A2769">
        <v>2767</v>
      </c>
      <c r="B2769" s="2">
        <v>42589</v>
      </c>
      <c r="C2769">
        <v>21.120000839233398</v>
      </c>
      <c r="D2769">
        <v>1676040</v>
      </c>
      <c r="E2769">
        <v>1916.97998046875</v>
      </c>
      <c r="F2769" s="20">
        <f t="shared" si="156"/>
        <v>2.4156117274225928E-2</v>
      </c>
      <c r="G2769">
        <v>592.780029296875</v>
      </c>
      <c r="H2769">
        <v>14.31929969787598</v>
      </c>
      <c r="I2769" s="19">
        <f t="shared" si="157"/>
        <v>1136347.4489837885</v>
      </c>
      <c r="K2769" s="70">
        <f t="shared" si="154"/>
        <v>-1</v>
      </c>
      <c r="L2769" s="3">
        <f>IF(AND(O2769&gt;0,O2769&lt;366),+'PL2'!$N$3+1,IF(AND(O2769&gt;365,O2769&lt;731),+'PL2'!$O$3+1,IF(AND(O2769&gt;730,O2769&lt;1096),+'PL2'!$P$3+1,IF(AND(O2769&gt;1095,O2769&lt;1461),+'PL2'!$Q$3+1,IF(AND(O2769&gt;1460,O2769&lt;3000),+'PL2'!$R$3+1,0)))))</f>
        <v>0</v>
      </c>
      <c r="M2769" s="3">
        <f>IF(AND(O2769&gt;0,O2769&lt;366),+'PL2'!$N$2+1,IF(AND(O2769&gt;365,O2769&lt;731),+'PL2'!$O$2+1,IF(AND(O2769&gt;730,O2769&lt;1096),+'PL2'!$P$2+1,IF(AND(O2769&gt;1095,O2769&lt;1461),+'PL2'!$Q$2+1,IF(AND(O2769&gt;1460,O2769&lt;1826),+'PL2'!$R$2+1,IF(AND(O2769&gt;1825,O2769&lt;2190),+'PL2'!$S$2+1,0))))))</f>
        <v>0</v>
      </c>
      <c r="N2769" s="70">
        <f t="shared" si="155"/>
        <v>-1</v>
      </c>
      <c r="O2769" s="19" t="str">
        <f>IF(A2769&gt;'PL2'!$C$2+553,IF(A2769='PL2'!$C$2+554,1,O2768+1), "")</f>
        <v/>
      </c>
    </row>
    <row r="2770" spans="1:15" x14ac:dyDescent="0.55000000000000004">
      <c r="A2770">
        <v>2768</v>
      </c>
      <c r="B2770" s="2">
        <v>42590</v>
      </c>
      <c r="C2770">
        <v>21.129999160766602</v>
      </c>
      <c r="D2770">
        <v>1495390</v>
      </c>
      <c r="E2770">
        <v>1936.43994140625</v>
      </c>
      <c r="F2770" s="20">
        <f t="shared" si="156"/>
        <v>2.7362075670419751E-2</v>
      </c>
      <c r="G2770">
        <v>590.62200927734375</v>
      </c>
      <c r="H2770">
        <v>16.160600662231449</v>
      </c>
      <c r="I2770" s="19">
        <f t="shared" si="157"/>
        <v>1143704.0490382612</v>
      </c>
      <c r="K2770" s="70">
        <f t="shared" si="154"/>
        <v>-1</v>
      </c>
      <c r="L2770" s="3">
        <f>IF(AND(O2770&gt;0,O2770&lt;366),+'PL2'!$N$3+1,IF(AND(O2770&gt;365,O2770&lt;731),+'PL2'!$O$3+1,IF(AND(O2770&gt;730,O2770&lt;1096),+'PL2'!$P$3+1,IF(AND(O2770&gt;1095,O2770&lt;1461),+'PL2'!$Q$3+1,IF(AND(O2770&gt;1460,O2770&lt;3000),+'PL2'!$R$3+1,0)))))</f>
        <v>0</v>
      </c>
      <c r="M2770" s="3">
        <f>IF(AND(O2770&gt;0,O2770&lt;366),+'PL2'!$N$2+1,IF(AND(O2770&gt;365,O2770&lt;731),+'PL2'!$O$2+1,IF(AND(O2770&gt;730,O2770&lt;1096),+'PL2'!$P$2+1,IF(AND(O2770&gt;1095,O2770&lt;1461),+'PL2'!$Q$2+1,IF(AND(O2770&gt;1460,O2770&lt;1826),+'PL2'!$R$2+1,IF(AND(O2770&gt;1825,O2770&lt;2190),+'PL2'!$S$2+1,0))))))</f>
        <v>0</v>
      </c>
      <c r="N2770" s="70">
        <f t="shared" si="155"/>
        <v>-1</v>
      </c>
      <c r="O2770" s="19" t="str">
        <f>IF(A2770&gt;'PL2'!$C$2+553,IF(A2770='PL2'!$C$2+554,1,O2769+1), "")</f>
        <v/>
      </c>
    </row>
    <row r="2771" spans="1:15" x14ac:dyDescent="0.55000000000000004">
      <c r="A2771">
        <v>2769</v>
      </c>
      <c r="B2771" s="2">
        <v>42591</v>
      </c>
      <c r="C2771">
        <v>21.139999389648441</v>
      </c>
      <c r="D2771">
        <v>1495390</v>
      </c>
      <c r="E2771">
        <v>1624.300048828125</v>
      </c>
      <c r="F2771" s="20">
        <f t="shared" si="156"/>
        <v>2.2962372385018286E-2</v>
      </c>
      <c r="G2771">
        <v>584.75897216796875</v>
      </c>
      <c r="H2771">
        <v>13.427499771118161</v>
      </c>
      <c r="I2771" s="19">
        <f t="shared" si="157"/>
        <v>949824.02704511583</v>
      </c>
      <c r="K2771" s="70">
        <f t="shared" si="154"/>
        <v>-1</v>
      </c>
      <c r="L2771" s="3">
        <f>IF(AND(O2771&gt;0,O2771&lt;366),+'PL2'!$N$3+1,IF(AND(O2771&gt;365,O2771&lt;731),+'PL2'!$O$3+1,IF(AND(O2771&gt;730,O2771&lt;1096),+'PL2'!$P$3+1,IF(AND(O2771&gt;1095,O2771&lt;1461),+'PL2'!$Q$3+1,IF(AND(O2771&gt;1460,O2771&lt;3000),+'PL2'!$R$3+1,0)))))</f>
        <v>0</v>
      </c>
      <c r="M2771" s="3">
        <f>IF(AND(O2771&gt;0,O2771&lt;366),+'PL2'!$N$2+1,IF(AND(O2771&gt;365,O2771&lt;731),+'PL2'!$O$2+1,IF(AND(O2771&gt;730,O2771&lt;1096),+'PL2'!$P$2+1,IF(AND(O2771&gt;1095,O2771&lt;1461),+'PL2'!$Q$2+1,IF(AND(O2771&gt;1460,O2771&lt;1826),+'PL2'!$R$2+1,IF(AND(O2771&gt;1825,O2771&lt;2190),+'PL2'!$S$2+1,0))))))</f>
        <v>0</v>
      </c>
      <c r="N2771" s="70">
        <f t="shared" si="155"/>
        <v>-1</v>
      </c>
      <c r="O2771" s="19" t="str">
        <f>IF(A2771&gt;'PL2'!$C$2+553,IF(A2771='PL2'!$C$2+554,1,O2770+1), "")</f>
        <v/>
      </c>
    </row>
    <row r="2772" spans="1:15" x14ac:dyDescent="0.55000000000000004">
      <c r="A2772">
        <v>2770</v>
      </c>
      <c r="B2772" s="2">
        <v>42592</v>
      </c>
      <c r="C2772">
        <v>21.14999961853027</v>
      </c>
      <c r="D2772">
        <v>1525500</v>
      </c>
      <c r="E2772">
        <v>1963.030029296875</v>
      </c>
      <c r="F2772" s="20">
        <f t="shared" si="156"/>
        <v>2.7216050062794081E-2</v>
      </c>
      <c r="G2772">
        <v>592.89300537109375</v>
      </c>
      <c r="H2772">
        <v>16.136199951171879</v>
      </c>
      <c r="I2772" s="19">
        <f t="shared" si="157"/>
        <v>1163866.7737035304</v>
      </c>
      <c r="K2772" s="70">
        <f t="shared" si="154"/>
        <v>-1</v>
      </c>
      <c r="L2772" s="3">
        <f>IF(AND(O2772&gt;0,O2772&lt;366),+'PL2'!$N$3+1,IF(AND(O2772&gt;365,O2772&lt;731),+'PL2'!$O$3+1,IF(AND(O2772&gt;730,O2772&lt;1096),+'PL2'!$P$3+1,IF(AND(O2772&gt;1095,O2772&lt;1461),+'PL2'!$Q$3+1,IF(AND(O2772&gt;1460,O2772&lt;3000),+'PL2'!$R$3+1,0)))))</f>
        <v>0</v>
      </c>
      <c r="M2772" s="3">
        <f>IF(AND(O2772&gt;0,O2772&lt;366),+'PL2'!$N$2+1,IF(AND(O2772&gt;365,O2772&lt;731),+'PL2'!$O$2+1,IF(AND(O2772&gt;730,O2772&lt;1096),+'PL2'!$P$2+1,IF(AND(O2772&gt;1095,O2772&lt;1461),+'PL2'!$Q$2+1,IF(AND(O2772&gt;1460,O2772&lt;1826),+'PL2'!$R$2+1,IF(AND(O2772&gt;1825,O2772&lt;2190),+'PL2'!$S$2+1,0))))))</f>
        <v>0</v>
      </c>
      <c r="N2772" s="70">
        <f t="shared" si="155"/>
        <v>-1</v>
      </c>
      <c r="O2772" s="19" t="str">
        <f>IF(A2772&gt;'PL2'!$C$2+553,IF(A2772='PL2'!$C$2+554,1,O2771+1), "")</f>
        <v/>
      </c>
    </row>
    <row r="2773" spans="1:15" x14ac:dyDescent="0.55000000000000004">
      <c r="A2773">
        <v>2771</v>
      </c>
      <c r="B2773" s="2">
        <v>42593</v>
      </c>
      <c r="C2773">
        <v>21.159999847412109</v>
      </c>
      <c r="D2773">
        <v>1525500</v>
      </c>
      <c r="E2773">
        <v>1954.920043945312</v>
      </c>
      <c r="F2773" s="20">
        <f t="shared" si="156"/>
        <v>2.7116425979407194E-2</v>
      </c>
      <c r="G2773">
        <v>586.5250244140625</v>
      </c>
      <c r="H2773">
        <v>15.904500007629389</v>
      </c>
      <c r="I2773" s="19">
        <f t="shared" si="157"/>
        <v>1146609.5265025643</v>
      </c>
      <c r="K2773" s="70">
        <f t="shared" si="154"/>
        <v>-1</v>
      </c>
      <c r="L2773" s="3">
        <f>IF(AND(O2773&gt;0,O2773&lt;366),+'PL2'!$N$3+1,IF(AND(O2773&gt;365,O2773&lt;731),+'PL2'!$O$3+1,IF(AND(O2773&gt;730,O2773&lt;1096),+'PL2'!$P$3+1,IF(AND(O2773&gt;1095,O2773&lt;1461),+'PL2'!$Q$3+1,IF(AND(O2773&gt;1460,O2773&lt;3000),+'PL2'!$R$3+1,0)))))</f>
        <v>0</v>
      </c>
      <c r="M2773" s="3">
        <f>IF(AND(O2773&gt;0,O2773&lt;366),+'PL2'!$N$2+1,IF(AND(O2773&gt;365,O2773&lt;731),+'PL2'!$O$2+1,IF(AND(O2773&gt;730,O2773&lt;1096),+'PL2'!$P$2+1,IF(AND(O2773&gt;1095,O2773&lt;1461),+'PL2'!$Q$2+1,IF(AND(O2773&gt;1460,O2773&lt;1826),+'PL2'!$R$2+1,IF(AND(O2773&gt;1825,O2773&lt;2190),+'PL2'!$S$2+1,0))))))</f>
        <v>0</v>
      </c>
      <c r="N2773" s="70">
        <f t="shared" si="155"/>
        <v>-1</v>
      </c>
      <c r="O2773" s="19" t="str">
        <f>IF(A2773&gt;'PL2'!$C$2+553,IF(A2773='PL2'!$C$2+554,1,O2772+1), "")</f>
        <v/>
      </c>
    </row>
    <row r="2774" spans="1:15" x14ac:dyDescent="0.55000000000000004">
      <c r="A2774">
        <v>2772</v>
      </c>
      <c r="B2774" s="2">
        <v>42594</v>
      </c>
      <c r="C2774">
        <v>21.170000076293949</v>
      </c>
      <c r="D2774">
        <v>1495390</v>
      </c>
      <c r="E2774">
        <v>1933.260009765625</v>
      </c>
      <c r="F2774" s="20">
        <f t="shared" si="156"/>
        <v>2.7368856655611125E-2</v>
      </c>
      <c r="G2774">
        <v>586.0260009765625</v>
      </c>
      <c r="H2774">
        <v>16.038900375366211</v>
      </c>
      <c r="I2774" s="19">
        <f t="shared" si="157"/>
        <v>1132940.6323708594</v>
      </c>
      <c r="K2774" s="70">
        <f t="shared" si="154"/>
        <v>-1</v>
      </c>
      <c r="L2774" s="3">
        <f>IF(AND(O2774&gt;0,O2774&lt;366),+'PL2'!$N$3+1,IF(AND(O2774&gt;365,O2774&lt;731),+'PL2'!$O$3+1,IF(AND(O2774&gt;730,O2774&lt;1096),+'PL2'!$P$3+1,IF(AND(O2774&gt;1095,O2774&lt;1461),+'PL2'!$Q$3+1,IF(AND(O2774&gt;1460,O2774&lt;3000),+'PL2'!$R$3+1,0)))))</f>
        <v>0</v>
      </c>
      <c r="M2774" s="3">
        <f>IF(AND(O2774&gt;0,O2774&lt;366),+'PL2'!$N$2+1,IF(AND(O2774&gt;365,O2774&lt;731),+'PL2'!$O$2+1,IF(AND(O2774&gt;730,O2774&lt;1096),+'PL2'!$P$2+1,IF(AND(O2774&gt;1095,O2774&lt;1461),+'PL2'!$Q$2+1,IF(AND(O2774&gt;1460,O2774&lt;1826),+'PL2'!$R$2+1,IF(AND(O2774&gt;1825,O2774&lt;2190),+'PL2'!$S$2+1,0))))))</f>
        <v>0</v>
      </c>
      <c r="N2774" s="70">
        <f t="shared" si="155"/>
        <v>-1</v>
      </c>
      <c r="O2774" s="19" t="str">
        <f>IF(A2774&gt;'PL2'!$C$2+553,IF(A2774='PL2'!$C$2+554,1,O2773+1), "")</f>
        <v/>
      </c>
    </row>
    <row r="2775" spans="1:15" x14ac:dyDescent="0.55000000000000004">
      <c r="A2775">
        <v>2773</v>
      </c>
      <c r="B2775" s="2">
        <v>42595</v>
      </c>
      <c r="C2775">
        <v>21.180000305175781</v>
      </c>
      <c r="D2775">
        <v>1495390</v>
      </c>
      <c r="E2775">
        <v>2100.25</v>
      </c>
      <c r="F2775" s="20">
        <f t="shared" si="156"/>
        <v>2.974695272868311E-2</v>
      </c>
      <c r="G2775">
        <v>585.08099365234375</v>
      </c>
      <c r="H2775">
        <v>17.404399871826168</v>
      </c>
      <c r="I2775" s="19">
        <f t="shared" si="157"/>
        <v>1228816.356918335</v>
      </c>
      <c r="K2775" s="70">
        <f t="shared" si="154"/>
        <v>-1</v>
      </c>
      <c r="L2775" s="3">
        <f>IF(AND(O2775&gt;0,O2775&lt;366),+'PL2'!$N$3+1,IF(AND(O2775&gt;365,O2775&lt;731),+'PL2'!$O$3+1,IF(AND(O2775&gt;730,O2775&lt;1096),+'PL2'!$P$3+1,IF(AND(O2775&gt;1095,O2775&lt;1461),+'PL2'!$Q$3+1,IF(AND(O2775&gt;1460,O2775&lt;3000),+'PL2'!$R$3+1,0)))))</f>
        <v>0</v>
      </c>
      <c r="M2775" s="3">
        <f>IF(AND(O2775&gt;0,O2775&lt;366),+'PL2'!$N$2+1,IF(AND(O2775&gt;365,O2775&lt;731),+'PL2'!$O$2+1,IF(AND(O2775&gt;730,O2775&lt;1096),+'PL2'!$P$2+1,IF(AND(O2775&gt;1095,O2775&lt;1461),+'PL2'!$Q$2+1,IF(AND(O2775&gt;1460,O2775&lt;1826),+'PL2'!$R$2+1,IF(AND(O2775&gt;1825,O2775&lt;2190),+'PL2'!$S$2+1,0))))))</f>
        <v>0</v>
      </c>
      <c r="N2775" s="70">
        <f t="shared" si="155"/>
        <v>-1</v>
      </c>
      <c r="O2775" s="19" t="str">
        <f>IF(A2775&gt;'PL2'!$C$2+553,IF(A2775='PL2'!$C$2+554,1,O2774+1), "")</f>
        <v/>
      </c>
    </row>
    <row r="2776" spans="1:15" x14ac:dyDescent="0.55000000000000004">
      <c r="A2776">
        <v>2774</v>
      </c>
      <c r="B2776" s="2">
        <v>42596</v>
      </c>
      <c r="C2776">
        <v>21.190000534057621</v>
      </c>
      <c r="D2776">
        <v>1645930</v>
      </c>
      <c r="E2776">
        <v>2099.1298828125</v>
      </c>
      <c r="F2776" s="20">
        <f t="shared" si="156"/>
        <v>2.7024577799695727E-2</v>
      </c>
      <c r="G2776">
        <v>571.4439697265625</v>
      </c>
      <c r="H2776">
        <v>15.44299983978271</v>
      </c>
      <c r="I2776" s="19">
        <f t="shared" si="157"/>
        <v>1199535.1132060289</v>
      </c>
      <c r="K2776" s="70">
        <f t="shared" si="154"/>
        <v>-1</v>
      </c>
      <c r="L2776" s="3">
        <f>IF(AND(O2776&gt;0,O2776&lt;366),+'PL2'!$N$3+1,IF(AND(O2776&gt;365,O2776&lt;731),+'PL2'!$O$3+1,IF(AND(O2776&gt;730,O2776&lt;1096),+'PL2'!$P$3+1,IF(AND(O2776&gt;1095,O2776&lt;1461),+'PL2'!$Q$3+1,IF(AND(O2776&gt;1460,O2776&lt;3000),+'PL2'!$R$3+1,0)))))</f>
        <v>0</v>
      </c>
      <c r="M2776" s="3">
        <f>IF(AND(O2776&gt;0,O2776&lt;366),+'PL2'!$N$2+1,IF(AND(O2776&gt;365,O2776&lt;731),+'PL2'!$O$2+1,IF(AND(O2776&gt;730,O2776&lt;1096),+'PL2'!$P$2+1,IF(AND(O2776&gt;1095,O2776&lt;1461),+'PL2'!$Q$2+1,IF(AND(O2776&gt;1460,O2776&lt;1826),+'PL2'!$R$2+1,IF(AND(O2776&gt;1825,O2776&lt;2190),+'PL2'!$S$2+1,0))))))</f>
        <v>0</v>
      </c>
      <c r="N2776" s="70">
        <f t="shared" si="155"/>
        <v>-1</v>
      </c>
      <c r="O2776" s="19" t="str">
        <f>IF(A2776&gt;'PL2'!$C$2+553,IF(A2776='PL2'!$C$2+554,1,O2775+1), "")</f>
        <v/>
      </c>
    </row>
    <row r="2777" spans="1:15" x14ac:dyDescent="0.55000000000000004">
      <c r="A2777">
        <v>2775</v>
      </c>
      <c r="B2777" s="2">
        <v>42597</v>
      </c>
      <c r="C2777">
        <v>21.20000076293945</v>
      </c>
      <c r="D2777">
        <v>1645930</v>
      </c>
      <c r="E2777">
        <v>1893.339965820312</v>
      </c>
      <c r="F2777" s="20">
        <f t="shared" si="156"/>
        <v>2.4386704610702987E-2</v>
      </c>
      <c r="G2777">
        <v>567.2030029296875</v>
      </c>
      <c r="H2777">
        <v>13.832200050354</v>
      </c>
      <c r="I2777" s="19">
        <f t="shared" si="157"/>
        <v>1073908.1141800729</v>
      </c>
      <c r="K2777" s="70">
        <f t="shared" si="154"/>
        <v>-1</v>
      </c>
      <c r="L2777" s="3">
        <f>IF(AND(O2777&gt;0,O2777&lt;366),+'PL2'!$N$3+1,IF(AND(O2777&gt;365,O2777&lt;731),+'PL2'!$O$3+1,IF(AND(O2777&gt;730,O2777&lt;1096),+'PL2'!$P$3+1,IF(AND(O2777&gt;1095,O2777&lt;1461),+'PL2'!$Q$3+1,IF(AND(O2777&gt;1460,O2777&lt;3000),+'PL2'!$R$3+1,0)))))</f>
        <v>0</v>
      </c>
      <c r="M2777" s="3">
        <f>IF(AND(O2777&gt;0,O2777&lt;366),+'PL2'!$N$2+1,IF(AND(O2777&gt;365,O2777&lt;731),+'PL2'!$O$2+1,IF(AND(O2777&gt;730,O2777&lt;1096),+'PL2'!$P$2+1,IF(AND(O2777&gt;1095,O2777&lt;1461),+'PL2'!$Q$2+1,IF(AND(O2777&gt;1460,O2777&lt;1826),+'PL2'!$R$2+1,IF(AND(O2777&gt;1825,O2777&lt;2190),+'PL2'!$S$2+1,0))))))</f>
        <v>0</v>
      </c>
      <c r="N2777" s="70">
        <f t="shared" si="155"/>
        <v>-1</v>
      </c>
      <c r="O2777" s="19" t="str">
        <f>IF(A2777&gt;'PL2'!$C$2+553,IF(A2777='PL2'!$C$2+554,1,O2776+1), "")</f>
        <v/>
      </c>
    </row>
    <row r="2778" spans="1:15" x14ac:dyDescent="0.55000000000000004">
      <c r="A2778">
        <v>2776</v>
      </c>
      <c r="B2778" s="2">
        <v>42598</v>
      </c>
      <c r="C2778">
        <v>21.20999908447266</v>
      </c>
      <c r="D2778">
        <v>1469590</v>
      </c>
      <c r="E2778">
        <v>1770.589965820312</v>
      </c>
      <c r="F2778" s="20">
        <f t="shared" si="156"/>
        <v>2.555421005452221E-2</v>
      </c>
      <c r="G2778">
        <v>576.2490234375</v>
      </c>
      <c r="H2778">
        <v>14.72560024261475</v>
      </c>
      <c r="I2778" s="19">
        <f t="shared" si="157"/>
        <v>1020300.7387121913</v>
      </c>
      <c r="K2778" s="70">
        <f t="shared" si="154"/>
        <v>-1</v>
      </c>
      <c r="L2778" s="3">
        <f>IF(AND(O2778&gt;0,O2778&lt;366),+'PL2'!$N$3+1,IF(AND(O2778&gt;365,O2778&lt;731),+'PL2'!$O$3+1,IF(AND(O2778&gt;730,O2778&lt;1096),+'PL2'!$P$3+1,IF(AND(O2778&gt;1095,O2778&lt;1461),+'PL2'!$Q$3+1,IF(AND(O2778&gt;1460,O2778&lt;3000),+'PL2'!$R$3+1,0)))))</f>
        <v>0</v>
      </c>
      <c r="M2778" s="3">
        <f>IF(AND(O2778&gt;0,O2778&lt;366),+'PL2'!$N$2+1,IF(AND(O2778&gt;365,O2778&lt;731),+'PL2'!$O$2+1,IF(AND(O2778&gt;730,O2778&lt;1096),+'PL2'!$P$2+1,IF(AND(O2778&gt;1095,O2778&lt;1461),+'PL2'!$Q$2+1,IF(AND(O2778&gt;1460,O2778&lt;1826),+'PL2'!$R$2+1,IF(AND(O2778&gt;1825,O2778&lt;2190),+'PL2'!$S$2+1,0))))))</f>
        <v>0</v>
      </c>
      <c r="N2778" s="70">
        <f t="shared" si="155"/>
        <v>-1</v>
      </c>
      <c r="O2778" s="19" t="str">
        <f>IF(A2778&gt;'PL2'!$C$2+553,IF(A2778='PL2'!$C$2+554,1,O2777+1), "")</f>
        <v/>
      </c>
    </row>
    <row r="2779" spans="1:15" x14ac:dyDescent="0.55000000000000004">
      <c r="A2779">
        <v>2777</v>
      </c>
      <c r="B2779" s="2">
        <v>42599</v>
      </c>
      <c r="C2779">
        <v>21.219999313354489</v>
      </c>
      <c r="D2779">
        <v>1469590</v>
      </c>
      <c r="E2779">
        <v>1611.22998046875</v>
      </c>
      <c r="F2779" s="20">
        <f t="shared" si="156"/>
        <v>2.3265195788759477E-2</v>
      </c>
      <c r="G2779">
        <v>571.7449951171875</v>
      </c>
      <c r="H2779">
        <v>13.30179977416992</v>
      </c>
      <c r="I2779" s="19">
        <f t="shared" si="157"/>
        <v>921212.67731577158</v>
      </c>
      <c r="K2779" s="70">
        <f t="shared" si="154"/>
        <v>-1</v>
      </c>
      <c r="L2779" s="3">
        <f>IF(AND(O2779&gt;0,O2779&lt;366),+'PL2'!$N$3+1,IF(AND(O2779&gt;365,O2779&lt;731),+'PL2'!$O$3+1,IF(AND(O2779&gt;730,O2779&lt;1096),+'PL2'!$P$3+1,IF(AND(O2779&gt;1095,O2779&lt;1461),+'PL2'!$Q$3+1,IF(AND(O2779&gt;1460,O2779&lt;3000),+'PL2'!$R$3+1,0)))))</f>
        <v>0</v>
      </c>
      <c r="M2779" s="3">
        <f>IF(AND(O2779&gt;0,O2779&lt;366),+'PL2'!$N$2+1,IF(AND(O2779&gt;365,O2779&lt;731),+'PL2'!$O$2+1,IF(AND(O2779&gt;730,O2779&lt;1096),+'PL2'!$P$2+1,IF(AND(O2779&gt;1095,O2779&lt;1461),+'PL2'!$Q$2+1,IF(AND(O2779&gt;1460,O2779&lt;1826),+'PL2'!$R$2+1,IF(AND(O2779&gt;1825,O2779&lt;2190),+'PL2'!$S$2+1,0))))))</f>
        <v>0</v>
      </c>
      <c r="N2779" s="70">
        <f t="shared" si="155"/>
        <v>-1</v>
      </c>
      <c r="O2779" s="19" t="str">
        <f>IF(A2779&gt;'PL2'!$C$2+553,IF(A2779='PL2'!$C$2+554,1,O2778+1), "")</f>
        <v/>
      </c>
    </row>
    <row r="2780" spans="1:15" x14ac:dyDescent="0.55000000000000004">
      <c r="A2780">
        <v>2778</v>
      </c>
      <c r="B2780" s="2">
        <v>42600</v>
      </c>
      <c r="C2780">
        <v>21.229999542236332</v>
      </c>
      <c r="D2780">
        <v>1664090</v>
      </c>
      <c r="E2780">
        <v>2001.469970703125</v>
      </c>
      <c r="F2780" s="20">
        <f t="shared" si="156"/>
        <v>2.5534199810002527E-2</v>
      </c>
      <c r="G2780">
        <v>572.50299072265625</v>
      </c>
      <c r="H2780">
        <v>14.618399620056151</v>
      </c>
      <c r="I2780" s="19">
        <f t="shared" si="157"/>
        <v>1145847.5440691262</v>
      </c>
      <c r="K2780" s="70">
        <f t="shared" si="154"/>
        <v>-1</v>
      </c>
      <c r="L2780" s="3">
        <f>IF(AND(O2780&gt;0,O2780&lt;366),+'PL2'!$N$3+1,IF(AND(O2780&gt;365,O2780&lt;731),+'PL2'!$O$3+1,IF(AND(O2780&gt;730,O2780&lt;1096),+'PL2'!$P$3+1,IF(AND(O2780&gt;1095,O2780&lt;1461),+'PL2'!$Q$3+1,IF(AND(O2780&gt;1460,O2780&lt;3000),+'PL2'!$R$3+1,0)))))</f>
        <v>0</v>
      </c>
      <c r="M2780" s="3">
        <f>IF(AND(O2780&gt;0,O2780&lt;366),+'PL2'!$N$2+1,IF(AND(O2780&gt;365,O2780&lt;731),+'PL2'!$O$2+1,IF(AND(O2780&gt;730,O2780&lt;1096),+'PL2'!$P$2+1,IF(AND(O2780&gt;1095,O2780&lt;1461),+'PL2'!$Q$2+1,IF(AND(O2780&gt;1460,O2780&lt;1826),+'PL2'!$R$2+1,IF(AND(O2780&gt;1825,O2780&lt;2190),+'PL2'!$S$2+1,0))))))</f>
        <v>0</v>
      </c>
      <c r="N2780" s="70">
        <f t="shared" si="155"/>
        <v>-1</v>
      </c>
      <c r="O2780" s="19" t="str">
        <f>IF(A2780&gt;'PL2'!$C$2+553,IF(A2780='PL2'!$C$2+554,1,O2779+1), "")</f>
        <v/>
      </c>
    </row>
    <row r="2781" spans="1:15" x14ac:dyDescent="0.55000000000000004">
      <c r="A2781">
        <v>2779</v>
      </c>
      <c r="B2781" s="2">
        <v>42601</v>
      </c>
      <c r="C2781">
        <v>21.239999771118161</v>
      </c>
      <c r="D2781">
        <v>1664090</v>
      </c>
      <c r="E2781">
        <v>2005.800048828125</v>
      </c>
      <c r="F2781" s="20">
        <f t="shared" si="156"/>
        <v>2.5601495458790192E-2</v>
      </c>
      <c r="G2781">
        <v>573.66400146484375</v>
      </c>
      <c r="H2781">
        <v>14.68669986724854</v>
      </c>
      <c r="I2781" s="19">
        <f t="shared" si="157"/>
        <v>1150655.2821491212</v>
      </c>
      <c r="K2781" s="70">
        <f t="shared" si="154"/>
        <v>-1</v>
      </c>
      <c r="L2781" s="3">
        <f>IF(AND(O2781&gt;0,O2781&lt;366),+'PL2'!$N$3+1,IF(AND(O2781&gt;365,O2781&lt;731),+'PL2'!$O$3+1,IF(AND(O2781&gt;730,O2781&lt;1096),+'PL2'!$P$3+1,IF(AND(O2781&gt;1095,O2781&lt;1461),+'PL2'!$Q$3+1,IF(AND(O2781&gt;1460,O2781&lt;3000),+'PL2'!$R$3+1,0)))))</f>
        <v>0</v>
      </c>
      <c r="M2781" s="3">
        <f>IF(AND(O2781&gt;0,O2781&lt;366),+'PL2'!$N$2+1,IF(AND(O2781&gt;365,O2781&lt;731),+'PL2'!$O$2+1,IF(AND(O2781&gt;730,O2781&lt;1096),+'PL2'!$P$2+1,IF(AND(O2781&gt;1095,O2781&lt;1461),+'PL2'!$Q$2+1,IF(AND(O2781&gt;1460,O2781&lt;1826),+'PL2'!$R$2+1,IF(AND(O2781&gt;1825,O2781&lt;2190),+'PL2'!$S$2+1,0))))))</f>
        <v>0</v>
      </c>
      <c r="N2781" s="70">
        <f t="shared" si="155"/>
        <v>-1</v>
      </c>
      <c r="O2781" s="19" t="str">
        <f>IF(A2781&gt;'PL2'!$C$2+553,IF(A2781='PL2'!$C$2+554,1,O2780+1), "")</f>
        <v/>
      </c>
    </row>
    <row r="2782" spans="1:15" x14ac:dyDescent="0.55000000000000004">
      <c r="A2782">
        <v>2780</v>
      </c>
      <c r="B2782" s="2">
        <v>42602</v>
      </c>
      <c r="C2782">
        <v>21.25</v>
      </c>
      <c r="D2782">
        <v>1685700</v>
      </c>
      <c r="E2782">
        <v>1998.7099609375</v>
      </c>
      <c r="F2782" s="20">
        <f t="shared" si="156"/>
        <v>2.5195815785680652E-2</v>
      </c>
      <c r="G2782">
        <v>580.7030029296875</v>
      </c>
      <c r="H2782">
        <v>14.63129997253418</v>
      </c>
      <c r="I2782" s="19">
        <f t="shared" si="157"/>
        <v>1160656.8763018847</v>
      </c>
      <c r="K2782" s="70">
        <f t="shared" si="154"/>
        <v>-1</v>
      </c>
      <c r="L2782" s="3">
        <f>IF(AND(O2782&gt;0,O2782&lt;366),+'PL2'!$N$3+1,IF(AND(O2782&gt;365,O2782&lt;731),+'PL2'!$O$3+1,IF(AND(O2782&gt;730,O2782&lt;1096),+'PL2'!$P$3+1,IF(AND(O2782&gt;1095,O2782&lt;1461),+'PL2'!$Q$3+1,IF(AND(O2782&gt;1460,O2782&lt;3000),+'PL2'!$R$3+1,0)))))</f>
        <v>0</v>
      </c>
      <c r="M2782" s="3">
        <f>IF(AND(O2782&gt;0,O2782&lt;366),+'PL2'!$N$2+1,IF(AND(O2782&gt;365,O2782&lt;731),+'PL2'!$O$2+1,IF(AND(O2782&gt;730,O2782&lt;1096),+'PL2'!$P$2+1,IF(AND(O2782&gt;1095,O2782&lt;1461),+'PL2'!$Q$2+1,IF(AND(O2782&gt;1460,O2782&lt;1826),+'PL2'!$R$2+1,IF(AND(O2782&gt;1825,O2782&lt;2190),+'PL2'!$S$2+1,0))))))</f>
        <v>0</v>
      </c>
      <c r="N2782" s="70">
        <f t="shared" si="155"/>
        <v>-1</v>
      </c>
      <c r="O2782" s="19" t="str">
        <f>IF(A2782&gt;'PL2'!$C$2+553,IF(A2782='PL2'!$C$2+554,1,O2781+1), "")</f>
        <v/>
      </c>
    </row>
    <row r="2783" spans="1:15" x14ac:dyDescent="0.55000000000000004">
      <c r="A2783">
        <v>2781</v>
      </c>
      <c r="B2783" s="2">
        <v>42603</v>
      </c>
      <c r="C2783">
        <v>21.260000228881839</v>
      </c>
      <c r="D2783">
        <v>1685700</v>
      </c>
      <c r="E2783">
        <v>2088.159912109375</v>
      </c>
      <c r="F2783" s="20">
        <f t="shared" si="156"/>
        <v>2.6335813139578335E-2</v>
      </c>
      <c r="G2783">
        <v>580.69000244140625</v>
      </c>
      <c r="H2783">
        <v>15.292900085449221</v>
      </c>
      <c r="I2783" s="19">
        <f t="shared" si="157"/>
        <v>1212573.5844608396</v>
      </c>
      <c r="K2783" s="70">
        <f t="shared" si="154"/>
        <v>-1</v>
      </c>
      <c r="L2783" s="3">
        <f>IF(AND(O2783&gt;0,O2783&lt;366),+'PL2'!$N$3+1,IF(AND(O2783&gt;365,O2783&lt;731),+'PL2'!$O$3+1,IF(AND(O2783&gt;730,O2783&lt;1096),+'PL2'!$P$3+1,IF(AND(O2783&gt;1095,O2783&lt;1461),+'PL2'!$Q$3+1,IF(AND(O2783&gt;1460,O2783&lt;3000),+'PL2'!$R$3+1,0)))))</f>
        <v>0</v>
      </c>
      <c r="M2783" s="3">
        <f>IF(AND(O2783&gt;0,O2783&lt;366),+'PL2'!$N$2+1,IF(AND(O2783&gt;365,O2783&lt;731),+'PL2'!$O$2+1,IF(AND(O2783&gt;730,O2783&lt;1096),+'PL2'!$P$2+1,IF(AND(O2783&gt;1095,O2783&lt;1461),+'PL2'!$Q$2+1,IF(AND(O2783&gt;1460,O2783&lt;1826),+'PL2'!$R$2+1,IF(AND(O2783&gt;1825,O2783&lt;2190),+'PL2'!$S$2+1,0))))))</f>
        <v>0</v>
      </c>
      <c r="N2783" s="70">
        <f t="shared" si="155"/>
        <v>-1</v>
      </c>
      <c r="O2783" s="19" t="str">
        <f>IF(A2783&gt;'PL2'!$C$2+553,IF(A2783='PL2'!$C$2+554,1,O2782+1), "")</f>
        <v/>
      </c>
    </row>
    <row r="2784" spans="1:15" x14ac:dyDescent="0.55000000000000004">
      <c r="A2784">
        <v>2782</v>
      </c>
      <c r="B2784" s="2">
        <v>42604</v>
      </c>
      <c r="C2784">
        <v>21.270000457763668</v>
      </c>
      <c r="D2784">
        <v>1718120</v>
      </c>
      <c r="E2784">
        <v>2040.77001953125</v>
      </c>
      <c r="F2784" s="20">
        <f t="shared" si="156"/>
        <v>2.5264346640292912E-2</v>
      </c>
      <c r="G2784">
        <v>584.73199462890625</v>
      </c>
      <c r="H2784">
        <v>14.77289962768555</v>
      </c>
      <c r="I2784" s="19">
        <f t="shared" si="157"/>
        <v>1193303.5240993798</v>
      </c>
      <c r="K2784" s="70">
        <f t="shared" si="154"/>
        <v>-1</v>
      </c>
      <c r="L2784" s="3">
        <f>IF(AND(O2784&gt;0,O2784&lt;366),+'PL2'!$N$3+1,IF(AND(O2784&gt;365,O2784&lt;731),+'PL2'!$O$3+1,IF(AND(O2784&gt;730,O2784&lt;1096),+'PL2'!$P$3+1,IF(AND(O2784&gt;1095,O2784&lt;1461),+'PL2'!$Q$3+1,IF(AND(O2784&gt;1460,O2784&lt;3000),+'PL2'!$R$3+1,0)))))</f>
        <v>0</v>
      </c>
      <c r="M2784" s="3">
        <f>IF(AND(O2784&gt;0,O2784&lt;366),+'PL2'!$N$2+1,IF(AND(O2784&gt;365,O2784&lt;731),+'PL2'!$O$2+1,IF(AND(O2784&gt;730,O2784&lt;1096),+'PL2'!$P$2+1,IF(AND(O2784&gt;1095,O2784&lt;1461),+'PL2'!$Q$2+1,IF(AND(O2784&gt;1460,O2784&lt;1826),+'PL2'!$R$2+1,IF(AND(O2784&gt;1825,O2784&lt;2190),+'PL2'!$S$2+1,0))))))</f>
        <v>0</v>
      </c>
      <c r="N2784" s="70">
        <f t="shared" si="155"/>
        <v>-1</v>
      </c>
      <c r="O2784" s="19" t="str">
        <f>IF(A2784&gt;'PL2'!$C$2+553,IF(A2784='PL2'!$C$2+554,1,O2783+1), "")</f>
        <v/>
      </c>
    </row>
    <row r="2785" spans="1:15" x14ac:dyDescent="0.55000000000000004">
      <c r="A2785">
        <v>2783</v>
      </c>
      <c r="B2785" s="2">
        <v>42605</v>
      </c>
      <c r="C2785">
        <v>21.280000686645511</v>
      </c>
      <c r="D2785">
        <v>1718120</v>
      </c>
      <c r="E2785">
        <v>1905.160034179688</v>
      </c>
      <c r="F2785" s="20">
        <f t="shared" si="156"/>
        <v>2.3596609570643114E-2</v>
      </c>
      <c r="G2785">
        <v>581.281005859375</v>
      </c>
      <c r="H2785">
        <v>13.716300010681151</v>
      </c>
      <c r="I2785" s="19">
        <f t="shared" si="157"/>
        <v>1107433.3409910502</v>
      </c>
      <c r="K2785" s="70">
        <f t="shared" si="154"/>
        <v>-1</v>
      </c>
      <c r="L2785" s="3">
        <f>IF(AND(O2785&gt;0,O2785&lt;366),+'PL2'!$N$3+1,IF(AND(O2785&gt;365,O2785&lt;731),+'PL2'!$O$3+1,IF(AND(O2785&gt;730,O2785&lt;1096),+'PL2'!$P$3+1,IF(AND(O2785&gt;1095,O2785&lt;1461),+'PL2'!$Q$3+1,IF(AND(O2785&gt;1460,O2785&lt;3000),+'PL2'!$R$3+1,0)))))</f>
        <v>0</v>
      </c>
      <c r="M2785" s="3">
        <f>IF(AND(O2785&gt;0,O2785&lt;366),+'PL2'!$N$2+1,IF(AND(O2785&gt;365,O2785&lt;731),+'PL2'!$O$2+1,IF(AND(O2785&gt;730,O2785&lt;1096),+'PL2'!$P$2+1,IF(AND(O2785&gt;1095,O2785&lt;1461),+'PL2'!$Q$2+1,IF(AND(O2785&gt;1460,O2785&lt;1826),+'PL2'!$R$2+1,IF(AND(O2785&gt;1825,O2785&lt;2190),+'PL2'!$S$2+1,0))))))</f>
        <v>0</v>
      </c>
      <c r="N2785" s="70">
        <f t="shared" si="155"/>
        <v>-1</v>
      </c>
      <c r="O2785" s="19" t="str">
        <f>IF(A2785&gt;'PL2'!$C$2+553,IF(A2785='PL2'!$C$2+554,1,O2784+1), "")</f>
        <v/>
      </c>
    </row>
    <row r="2786" spans="1:15" x14ac:dyDescent="0.55000000000000004">
      <c r="A2786">
        <v>2784</v>
      </c>
      <c r="B2786" s="2">
        <v>42606</v>
      </c>
      <c r="C2786">
        <v>21.29000091552734</v>
      </c>
      <c r="D2786">
        <v>1653290</v>
      </c>
      <c r="E2786">
        <v>1964.619995117188</v>
      </c>
      <c r="F2786" s="20">
        <f t="shared" si="156"/>
        <v>2.5299107533891967E-2</v>
      </c>
      <c r="G2786">
        <v>577.9949951171875</v>
      </c>
      <c r="H2786">
        <v>14.622799873352051</v>
      </c>
      <c r="I2786" s="19">
        <f t="shared" si="157"/>
        <v>1135540.524484888</v>
      </c>
      <c r="K2786" s="70">
        <f t="shared" si="154"/>
        <v>-1</v>
      </c>
      <c r="L2786" s="3">
        <f>IF(AND(O2786&gt;0,O2786&lt;366),+'PL2'!$N$3+1,IF(AND(O2786&gt;365,O2786&lt;731),+'PL2'!$O$3+1,IF(AND(O2786&gt;730,O2786&lt;1096),+'PL2'!$P$3+1,IF(AND(O2786&gt;1095,O2786&lt;1461),+'PL2'!$Q$3+1,IF(AND(O2786&gt;1460,O2786&lt;3000),+'PL2'!$R$3+1,0)))))</f>
        <v>0</v>
      </c>
      <c r="M2786" s="3">
        <f>IF(AND(O2786&gt;0,O2786&lt;366),+'PL2'!$N$2+1,IF(AND(O2786&gt;365,O2786&lt;731),+'PL2'!$O$2+1,IF(AND(O2786&gt;730,O2786&lt;1096),+'PL2'!$P$2+1,IF(AND(O2786&gt;1095,O2786&lt;1461),+'PL2'!$Q$2+1,IF(AND(O2786&gt;1460,O2786&lt;1826),+'PL2'!$R$2+1,IF(AND(O2786&gt;1825,O2786&lt;2190),+'PL2'!$S$2+1,0))))))</f>
        <v>0</v>
      </c>
      <c r="N2786" s="70">
        <f t="shared" si="155"/>
        <v>-1</v>
      </c>
      <c r="O2786" s="19" t="str">
        <f>IF(A2786&gt;'PL2'!$C$2+553,IF(A2786='PL2'!$C$2+554,1,O2785+1), "")</f>
        <v/>
      </c>
    </row>
    <row r="2787" spans="1:15" x14ac:dyDescent="0.55000000000000004">
      <c r="A2787">
        <v>2785</v>
      </c>
      <c r="B2787" s="2">
        <v>42607</v>
      </c>
      <c r="C2787">
        <v>21.29999923706055</v>
      </c>
      <c r="D2787">
        <v>1653290</v>
      </c>
      <c r="E2787">
        <v>1689.609985351562</v>
      </c>
      <c r="F2787" s="20">
        <f t="shared" si="156"/>
        <v>2.1767924198971843E-2</v>
      </c>
      <c r="G2787">
        <v>575.7340087890625</v>
      </c>
      <c r="H2787">
        <v>12.53250026702881</v>
      </c>
      <c r="I2787" s="19">
        <f t="shared" si="157"/>
        <v>972765.93015648401</v>
      </c>
      <c r="K2787" s="70">
        <f t="shared" si="154"/>
        <v>-1</v>
      </c>
      <c r="L2787" s="3">
        <f>IF(AND(O2787&gt;0,O2787&lt;366),+'PL2'!$N$3+1,IF(AND(O2787&gt;365,O2787&lt;731),+'PL2'!$O$3+1,IF(AND(O2787&gt;730,O2787&lt;1096),+'PL2'!$P$3+1,IF(AND(O2787&gt;1095,O2787&lt;1461),+'PL2'!$Q$3+1,IF(AND(O2787&gt;1460,O2787&lt;3000),+'PL2'!$R$3+1,0)))))</f>
        <v>0</v>
      </c>
      <c r="M2787" s="3">
        <f>IF(AND(O2787&gt;0,O2787&lt;366),+'PL2'!$N$2+1,IF(AND(O2787&gt;365,O2787&lt;731),+'PL2'!$O$2+1,IF(AND(O2787&gt;730,O2787&lt;1096),+'PL2'!$P$2+1,IF(AND(O2787&gt;1095,O2787&lt;1461),+'PL2'!$Q$2+1,IF(AND(O2787&gt;1460,O2787&lt;1826),+'PL2'!$R$2+1,IF(AND(O2787&gt;1825,O2787&lt;2190),+'PL2'!$S$2+1,0))))))</f>
        <v>0</v>
      </c>
      <c r="N2787" s="70">
        <f t="shared" si="155"/>
        <v>-1</v>
      </c>
      <c r="O2787" s="19" t="str">
        <f>IF(A2787&gt;'PL2'!$C$2+553,IF(A2787='PL2'!$C$2+554,1,O2786+1), "")</f>
        <v/>
      </c>
    </row>
    <row r="2788" spans="1:15" x14ac:dyDescent="0.55000000000000004">
      <c r="A2788">
        <v>2786</v>
      </c>
      <c r="B2788" s="2">
        <v>42608</v>
      </c>
      <c r="C2788">
        <v>21.309999465942379</v>
      </c>
      <c r="D2788">
        <v>1426360</v>
      </c>
      <c r="E2788">
        <v>1712.449951171875</v>
      </c>
      <c r="F2788" s="20">
        <f t="shared" si="156"/>
        <v>2.558421965347157E-2</v>
      </c>
      <c r="G2788">
        <v>578.156005859375</v>
      </c>
      <c r="H2788">
        <v>14.79170036315918</v>
      </c>
      <c r="I2788" s="19">
        <f t="shared" si="157"/>
        <v>990063.224003613</v>
      </c>
      <c r="K2788" s="70">
        <f t="shared" si="154"/>
        <v>-1</v>
      </c>
      <c r="L2788" s="3">
        <f>IF(AND(O2788&gt;0,O2788&lt;366),+'PL2'!$N$3+1,IF(AND(O2788&gt;365,O2788&lt;731),+'PL2'!$O$3+1,IF(AND(O2788&gt;730,O2788&lt;1096),+'PL2'!$P$3+1,IF(AND(O2788&gt;1095,O2788&lt;1461),+'PL2'!$Q$3+1,IF(AND(O2788&gt;1460,O2788&lt;3000),+'PL2'!$R$3+1,0)))))</f>
        <v>0</v>
      </c>
      <c r="M2788" s="3">
        <f>IF(AND(O2788&gt;0,O2788&lt;366),+'PL2'!$N$2+1,IF(AND(O2788&gt;365,O2788&lt;731),+'PL2'!$O$2+1,IF(AND(O2788&gt;730,O2788&lt;1096),+'PL2'!$P$2+1,IF(AND(O2788&gt;1095,O2788&lt;1461),+'PL2'!$Q$2+1,IF(AND(O2788&gt;1460,O2788&lt;1826),+'PL2'!$R$2+1,IF(AND(O2788&gt;1825,O2788&lt;2190),+'PL2'!$S$2+1,0))))))</f>
        <v>0</v>
      </c>
      <c r="N2788" s="70">
        <f t="shared" si="155"/>
        <v>-1</v>
      </c>
      <c r="O2788" s="19" t="str">
        <f>IF(A2788&gt;'PL2'!$C$2+553,IF(A2788='PL2'!$C$2+554,1,O2787+1), "")</f>
        <v/>
      </c>
    </row>
    <row r="2789" spans="1:15" x14ac:dyDescent="0.55000000000000004">
      <c r="A2789">
        <v>2787</v>
      </c>
      <c r="B2789" s="2">
        <v>42609</v>
      </c>
      <c r="C2789">
        <v>21.319999694824219</v>
      </c>
      <c r="D2789">
        <v>1426360</v>
      </c>
      <c r="E2789">
        <v>1855.469970703125</v>
      </c>
      <c r="F2789" s="20">
        <f t="shared" si="156"/>
        <v>2.7733965625190083E-2</v>
      </c>
      <c r="G2789">
        <v>568.666015625</v>
      </c>
      <c r="H2789">
        <v>15.77140045166016</v>
      </c>
      <c r="I2789" s="19">
        <f t="shared" si="157"/>
        <v>1055142.7153515816</v>
      </c>
      <c r="K2789" s="70">
        <f t="shared" si="154"/>
        <v>-1</v>
      </c>
      <c r="L2789" s="3">
        <f>IF(AND(O2789&gt;0,O2789&lt;366),+'PL2'!$N$3+1,IF(AND(O2789&gt;365,O2789&lt;731),+'PL2'!$O$3+1,IF(AND(O2789&gt;730,O2789&lt;1096),+'PL2'!$P$3+1,IF(AND(O2789&gt;1095,O2789&lt;1461),+'PL2'!$Q$3+1,IF(AND(O2789&gt;1460,O2789&lt;3000),+'PL2'!$R$3+1,0)))))</f>
        <v>0</v>
      </c>
      <c r="M2789" s="3">
        <f>IF(AND(O2789&gt;0,O2789&lt;366),+'PL2'!$N$2+1,IF(AND(O2789&gt;365,O2789&lt;731),+'PL2'!$O$2+1,IF(AND(O2789&gt;730,O2789&lt;1096),+'PL2'!$P$2+1,IF(AND(O2789&gt;1095,O2789&lt;1461),+'PL2'!$Q$2+1,IF(AND(O2789&gt;1460,O2789&lt;1826),+'PL2'!$R$2+1,IF(AND(O2789&gt;1825,O2789&lt;2190),+'PL2'!$S$2+1,0))))))</f>
        <v>0</v>
      </c>
      <c r="N2789" s="70">
        <f t="shared" si="155"/>
        <v>-1</v>
      </c>
      <c r="O2789" s="19" t="str">
        <f>IF(A2789&gt;'PL2'!$C$2+553,IF(A2789='PL2'!$C$2+554,1,O2788+1), "")</f>
        <v/>
      </c>
    </row>
    <row r="2790" spans="1:15" x14ac:dyDescent="0.55000000000000004">
      <c r="A2790">
        <v>2788</v>
      </c>
      <c r="B2790" s="2">
        <v>42610</v>
      </c>
      <c r="C2790">
        <v>21.329999923706051</v>
      </c>
      <c r="D2790">
        <v>1642480</v>
      </c>
      <c r="E2790">
        <v>1948.910034179688</v>
      </c>
      <c r="F2790" s="20">
        <f t="shared" si="156"/>
        <v>2.5309441138012458E-2</v>
      </c>
      <c r="G2790">
        <v>573.55499267578125</v>
      </c>
      <c r="H2790">
        <v>14.51640033721924</v>
      </c>
      <c r="I2790" s="19">
        <f t="shared" si="157"/>
        <v>1117807.0803796875</v>
      </c>
      <c r="K2790" s="70">
        <f t="shared" si="154"/>
        <v>-1</v>
      </c>
      <c r="L2790" s="3">
        <f>IF(AND(O2790&gt;0,O2790&lt;366),+'PL2'!$N$3+1,IF(AND(O2790&gt;365,O2790&lt;731),+'PL2'!$O$3+1,IF(AND(O2790&gt;730,O2790&lt;1096),+'PL2'!$P$3+1,IF(AND(O2790&gt;1095,O2790&lt;1461),+'PL2'!$Q$3+1,IF(AND(O2790&gt;1460,O2790&lt;3000),+'PL2'!$R$3+1,0)))))</f>
        <v>0</v>
      </c>
      <c r="M2790" s="3">
        <f>IF(AND(O2790&gt;0,O2790&lt;366),+'PL2'!$N$2+1,IF(AND(O2790&gt;365,O2790&lt;731),+'PL2'!$O$2+1,IF(AND(O2790&gt;730,O2790&lt;1096),+'PL2'!$P$2+1,IF(AND(O2790&gt;1095,O2790&lt;1461),+'PL2'!$Q$2+1,IF(AND(O2790&gt;1460,O2790&lt;1826),+'PL2'!$R$2+1,IF(AND(O2790&gt;1825,O2790&lt;2190),+'PL2'!$S$2+1,0))))))</f>
        <v>0</v>
      </c>
      <c r="N2790" s="70">
        <f t="shared" si="155"/>
        <v>-1</v>
      </c>
      <c r="O2790" s="19" t="str">
        <f>IF(A2790&gt;'PL2'!$C$2+553,IF(A2790='PL2'!$C$2+554,1,O2789+1), "")</f>
        <v/>
      </c>
    </row>
    <row r="2791" spans="1:15" x14ac:dyDescent="0.55000000000000004">
      <c r="A2791">
        <v>2789</v>
      </c>
      <c r="B2791" s="2">
        <v>42611</v>
      </c>
      <c r="C2791">
        <v>21.340000152587891</v>
      </c>
      <c r="D2791">
        <v>1642480</v>
      </c>
      <c r="E2791">
        <v>1926.880004882812</v>
      </c>
      <c r="F2791" s="20">
        <f t="shared" si="156"/>
        <v>2.5035080852258636E-2</v>
      </c>
      <c r="G2791">
        <v>572.36102294921875</v>
      </c>
      <c r="H2791">
        <v>14.329099655151371</v>
      </c>
      <c r="I2791" s="19">
        <f t="shared" si="157"/>
        <v>1102871.0106951219</v>
      </c>
      <c r="K2791" s="70">
        <f t="shared" si="154"/>
        <v>-1</v>
      </c>
      <c r="L2791" s="3">
        <f>IF(AND(O2791&gt;0,O2791&lt;366),+'PL2'!$N$3+1,IF(AND(O2791&gt;365,O2791&lt;731),+'PL2'!$O$3+1,IF(AND(O2791&gt;730,O2791&lt;1096),+'PL2'!$P$3+1,IF(AND(O2791&gt;1095,O2791&lt;1461),+'PL2'!$Q$3+1,IF(AND(O2791&gt;1460,O2791&lt;3000),+'PL2'!$R$3+1,0)))))</f>
        <v>0</v>
      </c>
      <c r="M2791" s="3">
        <f>IF(AND(O2791&gt;0,O2791&lt;366),+'PL2'!$N$2+1,IF(AND(O2791&gt;365,O2791&lt;731),+'PL2'!$O$2+1,IF(AND(O2791&gt;730,O2791&lt;1096),+'PL2'!$P$2+1,IF(AND(O2791&gt;1095,O2791&lt;1461),+'PL2'!$Q$2+1,IF(AND(O2791&gt;1460,O2791&lt;1826),+'PL2'!$R$2+1,IF(AND(O2791&gt;1825,O2791&lt;2190),+'PL2'!$S$2+1,0))))))</f>
        <v>0</v>
      </c>
      <c r="N2791" s="70">
        <f t="shared" si="155"/>
        <v>-1</v>
      </c>
      <c r="O2791" s="19" t="str">
        <f>IF(A2791&gt;'PL2'!$C$2+553,IF(A2791='PL2'!$C$2+554,1,O2790+1), "")</f>
        <v/>
      </c>
    </row>
    <row r="2792" spans="1:15" x14ac:dyDescent="0.55000000000000004">
      <c r="A2792">
        <v>2790</v>
      </c>
      <c r="B2792" s="2">
        <v>42612</v>
      </c>
      <c r="C2792">
        <v>21.35000038146973</v>
      </c>
      <c r="D2792">
        <v>1810680</v>
      </c>
      <c r="E2792">
        <v>2117.6298828125</v>
      </c>
      <c r="F2792" s="20">
        <f t="shared" si="156"/>
        <v>2.4969292644674144E-2</v>
      </c>
      <c r="G2792">
        <v>575.9990234375</v>
      </c>
      <c r="H2792">
        <v>14.38230037689209</v>
      </c>
      <c r="I2792" s="19">
        <f t="shared" si="157"/>
        <v>1219752.7445020676</v>
      </c>
      <c r="K2792" s="70">
        <f t="shared" si="154"/>
        <v>-1</v>
      </c>
      <c r="L2792" s="3">
        <f>IF(AND(O2792&gt;0,O2792&lt;366),+'PL2'!$N$3+1,IF(AND(O2792&gt;365,O2792&lt;731),+'PL2'!$O$3+1,IF(AND(O2792&gt;730,O2792&lt;1096),+'PL2'!$P$3+1,IF(AND(O2792&gt;1095,O2792&lt;1461),+'PL2'!$Q$3+1,IF(AND(O2792&gt;1460,O2792&lt;3000),+'PL2'!$R$3+1,0)))))</f>
        <v>0</v>
      </c>
      <c r="M2792" s="3">
        <f>IF(AND(O2792&gt;0,O2792&lt;366),+'PL2'!$N$2+1,IF(AND(O2792&gt;365,O2792&lt;731),+'PL2'!$O$2+1,IF(AND(O2792&gt;730,O2792&lt;1096),+'PL2'!$P$2+1,IF(AND(O2792&gt;1095,O2792&lt;1461),+'PL2'!$Q$2+1,IF(AND(O2792&gt;1460,O2792&lt;1826),+'PL2'!$R$2+1,IF(AND(O2792&gt;1825,O2792&lt;2190),+'PL2'!$S$2+1,0))))))</f>
        <v>0</v>
      </c>
      <c r="N2792" s="70">
        <f t="shared" si="155"/>
        <v>-1</v>
      </c>
      <c r="O2792" s="19" t="str">
        <f>IF(A2792&gt;'PL2'!$C$2+553,IF(A2792='PL2'!$C$2+554,1,O2791+1), "")</f>
        <v/>
      </c>
    </row>
    <row r="2793" spans="1:15" x14ac:dyDescent="0.55000000000000004">
      <c r="A2793">
        <v>2791</v>
      </c>
      <c r="B2793" s="2">
        <v>42613</v>
      </c>
      <c r="C2793">
        <v>21.360000610351559</v>
      </c>
      <c r="D2793">
        <v>1810680</v>
      </c>
      <c r="E2793">
        <v>1737.47998046875</v>
      </c>
      <c r="F2793" s="20">
        <f t="shared" si="156"/>
        <v>2.0496483886322331E-2</v>
      </c>
      <c r="G2793">
        <v>572.333984375</v>
      </c>
      <c r="H2793">
        <v>11.730799674987789</v>
      </c>
      <c r="I2793" s="19">
        <f t="shared" si="157"/>
        <v>994418.83999347687</v>
      </c>
      <c r="K2793" s="70">
        <f t="shared" si="154"/>
        <v>-1</v>
      </c>
      <c r="L2793" s="3">
        <f>IF(AND(O2793&gt;0,O2793&lt;366),+'PL2'!$N$3+1,IF(AND(O2793&gt;365,O2793&lt;731),+'PL2'!$O$3+1,IF(AND(O2793&gt;730,O2793&lt;1096),+'PL2'!$P$3+1,IF(AND(O2793&gt;1095,O2793&lt;1461),+'PL2'!$Q$3+1,IF(AND(O2793&gt;1460,O2793&lt;3000),+'PL2'!$R$3+1,0)))))</f>
        <v>0</v>
      </c>
      <c r="M2793" s="3">
        <f>IF(AND(O2793&gt;0,O2793&lt;366),+'PL2'!$N$2+1,IF(AND(O2793&gt;365,O2793&lt;731),+'PL2'!$O$2+1,IF(AND(O2793&gt;730,O2793&lt;1096),+'PL2'!$P$2+1,IF(AND(O2793&gt;1095,O2793&lt;1461),+'PL2'!$Q$2+1,IF(AND(O2793&gt;1460,O2793&lt;1826),+'PL2'!$R$2+1,IF(AND(O2793&gt;1825,O2793&lt;2190),+'PL2'!$S$2+1,0))))))</f>
        <v>0</v>
      </c>
      <c r="N2793" s="70">
        <f t="shared" si="155"/>
        <v>-1</v>
      </c>
      <c r="O2793" s="19" t="str">
        <f>IF(A2793&gt;'PL2'!$C$2+553,IF(A2793='PL2'!$C$2+554,1,O2792+1), "")</f>
        <v/>
      </c>
    </row>
    <row r="2794" spans="1:15" x14ac:dyDescent="0.55000000000000004">
      <c r="A2794">
        <v>2792</v>
      </c>
      <c r="B2794" s="2">
        <v>42614</v>
      </c>
      <c r="C2794">
        <v>21.370000839233398</v>
      </c>
      <c r="D2794">
        <v>1547310</v>
      </c>
      <c r="E2794">
        <v>1813.489990234375</v>
      </c>
      <c r="F2794" s="20">
        <f t="shared" si="156"/>
        <v>2.5046230305013191E-2</v>
      </c>
      <c r="G2794">
        <v>571.6939697265625</v>
      </c>
      <c r="H2794">
        <v>14.31879997253418</v>
      </c>
      <c r="I2794" s="19">
        <f t="shared" si="157"/>
        <v>1036761.2915764749</v>
      </c>
      <c r="K2794" s="70">
        <f t="shared" si="154"/>
        <v>-1</v>
      </c>
      <c r="L2794" s="3">
        <f>IF(AND(O2794&gt;0,O2794&lt;366),+'PL2'!$N$3+1,IF(AND(O2794&gt;365,O2794&lt;731),+'PL2'!$O$3+1,IF(AND(O2794&gt;730,O2794&lt;1096),+'PL2'!$P$3+1,IF(AND(O2794&gt;1095,O2794&lt;1461),+'PL2'!$Q$3+1,IF(AND(O2794&gt;1460,O2794&lt;3000),+'PL2'!$R$3+1,0)))))</f>
        <v>0</v>
      </c>
      <c r="M2794" s="3">
        <f>IF(AND(O2794&gt;0,O2794&lt;366),+'PL2'!$N$2+1,IF(AND(O2794&gt;365,O2794&lt;731),+'PL2'!$O$2+1,IF(AND(O2794&gt;730,O2794&lt;1096),+'PL2'!$P$2+1,IF(AND(O2794&gt;1095,O2794&lt;1461),+'PL2'!$Q$2+1,IF(AND(O2794&gt;1460,O2794&lt;1826),+'PL2'!$R$2+1,IF(AND(O2794&gt;1825,O2794&lt;2190),+'PL2'!$S$2+1,0))))))</f>
        <v>0</v>
      </c>
      <c r="N2794" s="70">
        <f t="shared" si="155"/>
        <v>-1</v>
      </c>
      <c r="O2794" s="19" t="str">
        <f>IF(A2794&gt;'PL2'!$C$2+553,IF(A2794='PL2'!$C$2+554,1,O2793+1), "")</f>
        <v/>
      </c>
    </row>
    <row r="2795" spans="1:15" x14ac:dyDescent="0.55000000000000004">
      <c r="A2795">
        <v>2793</v>
      </c>
      <c r="B2795" s="2">
        <v>42615</v>
      </c>
      <c r="C2795">
        <v>21.379999160766602</v>
      </c>
      <c r="D2795">
        <v>1547310</v>
      </c>
      <c r="E2795">
        <v>1969.839965820312</v>
      </c>
      <c r="F2795" s="20">
        <f t="shared" si="156"/>
        <v>2.7218318770047878E-2</v>
      </c>
      <c r="G2795">
        <v>574.14801025390625</v>
      </c>
      <c r="H2795">
        <v>15.62730026245117</v>
      </c>
      <c r="I2795" s="19">
        <f t="shared" si="157"/>
        <v>1130979.6968943549</v>
      </c>
      <c r="K2795" s="70">
        <f t="shared" si="154"/>
        <v>-1</v>
      </c>
      <c r="L2795" s="3">
        <f>IF(AND(O2795&gt;0,O2795&lt;366),+'PL2'!$N$3+1,IF(AND(O2795&gt;365,O2795&lt;731),+'PL2'!$O$3+1,IF(AND(O2795&gt;730,O2795&lt;1096),+'PL2'!$P$3+1,IF(AND(O2795&gt;1095,O2795&lt;1461),+'PL2'!$Q$3+1,IF(AND(O2795&gt;1460,O2795&lt;3000),+'PL2'!$R$3+1,0)))))</f>
        <v>0</v>
      </c>
      <c r="M2795" s="3">
        <f>IF(AND(O2795&gt;0,O2795&lt;366),+'PL2'!$N$2+1,IF(AND(O2795&gt;365,O2795&lt;731),+'PL2'!$O$2+1,IF(AND(O2795&gt;730,O2795&lt;1096),+'PL2'!$P$2+1,IF(AND(O2795&gt;1095,O2795&lt;1461),+'PL2'!$Q$2+1,IF(AND(O2795&gt;1460,O2795&lt;1826),+'PL2'!$R$2+1,IF(AND(O2795&gt;1825,O2795&lt;2190),+'PL2'!$S$2+1,0))))))</f>
        <v>0</v>
      </c>
      <c r="N2795" s="70">
        <f t="shared" si="155"/>
        <v>-1</v>
      </c>
      <c r="O2795" s="19" t="str">
        <f>IF(A2795&gt;'PL2'!$C$2+553,IF(A2795='PL2'!$C$2+554,1,O2794+1), "")</f>
        <v/>
      </c>
    </row>
    <row r="2796" spans="1:15" x14ac:dyDescent="0.55000000000000004">
      <c r="A2796">
        <v>2794</v>
      </c>
      <c r="B2796" s="2">
        <v>42616</v>
      </c>
      <c r="C2796">
        <v>21.389999389648441</v>
      </c>
      <c r="D2796">
        <v>1382700</v>
      </c>
      <c r="E2796">
        <v>1626.550048828125</v>
      </c>
      <c r="F2796" s="20">
        <f t="shared" si="156"/>
        <v>2.5162294461319328E-2</v>
      </c>
      <c r="G2796">
        <v>598.38397216796875</v>
      </c>
      <c r="H2796">
        <v>15.056699752807621</v>
      </c>
      <c r="I2796" s="19">
        <f t="shared" si="157"/>
        <v>973301.47914777696</v>
      </c>
      <c r="K2796" s="70">
        <f t="shared" si="154"/>
        <v>-1</v>
      </c>
      <c r="L2796" s="3">
        <f>IF(AND(O2796&gt;0,O2796&lt;366),+'PL2'!$N$3+1,IF(AND(O2796&gt;365,O2796&lt;731),+'PL2'!$O$3+1,IF(AND(O2796&gt;730,O2796&lt;1096),+'PL2'!$P$3+1,IF(AND(O2796&gt;1095,O2796&lt;1461),+'PL2'!$Q$3+1,IF(AND(O2796&gt;1460,O2796&lt;3000),+'PL2'!$R$3+1,0)))))</f>
        <v>0</v>
      </c>
      <c r="M2796" s="3">
        <f>IF(AND(O2796&gt;0,O2796&lt;366),+'PL2'!$N$2+1,IF(AND(O2796&gt;365,O2796&lt;731),+'PL2'!$O$2+1,IF(AND(O2796&gt;730,O2796&lt;1096),+'PL2'!$P$2+1,IF(AND(O2796&gt;1095,O2796&lt;1461),+'PL2'!$Q$2+1,IF(AND(O2796&gt;1460,O2796&lt;1826),+'PL2'!$R$2+1,IF(AND(O2796&gt;1825,O2796&lt;2190),+'PL2'!$S$2+1,0))))))</f>
        <v>0</v>
      </c>
      <c r="N2796" s="70">
        <f t="shared" si="155"/>
        <v>-1</v>
      </c>
      <c r="O2796" s="19" t="str">
        <f>IF(A2796&gt;'PL2'!$C$2+553,IF(A2796='PL2'!$C$2+554,1,O2795+1), "")</f>
        <v/>
      </c>
    </row>
    <row r="2797" spans="1:15" x14ac:dyDescent="0.55000000000000004">
      <c r="A2797">
        <v>2795</v>
      </c>
      <c r="B2797" s="2">
        <v>42617</v>
      </c>
      <c r="C2797">
        <v>21.39999961853027</v>
      </c>
      <c r="D2797">
        <v>1382700</v>
      </c>
      <c r="E2797">
        <v>2284.1298828125</v>
      </c>
      <c r="F2797" s="20">
        <f t="shared" si="156"/>
        <v>3.5351398438461766E-2</v>
      </c>
      <c r="G2797">
        <v>608.9169921875</v>
      </c>
      <c r="H2797">
        <v>21.52610015869141</v>
      </c>
      <c r="I2797" s="19">
        <f t="shared" si="157"/>
        <v>1390845.4980077744</v>
      </c>
      <c r="K2797" s="70">
        <f t="shared" ref="K2797:K2860" si="158">+L2797^(0.00273972602739726)-1</f>
        <v>-1</v>
      </c>
      <c r="L2797" s="3">
        <f>IF(AND(O2797&gt;0,O2797&lt;366),+'PL2'!$N$3+1,IF(AND(O2797&gt;365,O2797&lt;731),+'PL2'!$O$3+1,IF(AND(O2797&gt;730,O2797&lt;1096),+'PL2'!$P$3+1,IF(AND(O2797&gt;1095,O2797&lt;1461),+'PL2'!$Q$3+1,IF(AND(O2797&gt;1460,O2797&lt;3000),+'PL2'!$R$3+1,0)))))</f>
        <v>0</v>
      </c>
      <c r="M2797" s="3">
        <f>IF(AND(O2797&gt;0,O2797&lt;366),+'PL2'!$N$2+1,IF(AND(O2797&gt;365,O2797&lt;731),+'PL2'!$O$2+1,IF(AND(O2797&gt;730,O2797&lt;1096),+'PL2'!$P$2+1,IF(AND(O2797&gt;1095,O2797&lt;1461),+'PL2'!$Q$2+1,IF(AND(O2797&gt;1460,O2797&lt;1826),+'PL2'!$R$2+1,IF(AND(O2797&gt;1825,O2797&lt;2190),+'PL2'!$S$2+1,0))))))</f>
        <v>0</v>
      </c>
      <c r="N2797" s="70">
        <f t="shared" ref="N2797:N2860" si="159">+M2797^(0.00273972602739726)-1</f>
        <v>-1</v>
      </c>
      <c r="O2797" s="19" t="str">
        <f>IF(A2797&gt;'PL2'!$C$2+553,IF(A2797='PL2'!$C$2+554,1,O2796+1), "")</f>
        <v/>
      </c>
    </row>
    <row r="2798" spans="1:15" x14ac:dyDescent="0.55000000000000004">
      <c r="A2798">
        <v>2796</v>
      </c>
      <c r="B2798" s="2">
        <v>42618</v>
      </c>
      <c r="C2798">
        <v>21.409999847412109</v>
      </c>
      <c r="D2798">
        <v>1536340</v>
      </c>
      <c r="E2798">
        <v>1813.050048828125</v>
      </c>
      <c r="F2798" s="20">
        <f t="shared" si="156"/>
        <v>2.5266152849473863E-2</v>
      </c>
      <c r="G2798">
        <v>606.02801513671875</v>
      </c>
      <c r="H2798">
        <v>15.3120002746582</v>
      </c>
      <c r="I2798" s="19">
        <f t="shared" si="157"/>
        <v>1098759.1224348396</v>
      </c>
      <c r="K2798" s="70">
        <f t="shared" si="158"/>
        <v>-1</v>
      </c>
      <c r="L2798" s="3">
        <f>IF(AND(O2798&gt;0,O2798&lt;366),+'PL2'!$N$3+1,IF(AND(O2798&gt;365,O2798&lt;731),+'PL2'!$O$3+1,IF(AND(O2798&gt;730,O2798&lt;1096),+'PL2'!$P$3+1,IF(AND(O2798&gt;1095,O2798&lt;1461),+'PL2'!$Q$3+1,IF(AND(O2798&gt;1460,O2798&lt;3000),+'PL2'!$R$3+1,0)))))</f>
        <v>0</v>
      </c>
      <c r="M2798" s="3">
        <f>IF(AND(O2798&gt;0,O2798&lt;366),+'PL2'!$N$2+1,IF(AND(O2798&gt;365,O2798&lt;731),+'PL2'!$O$2+1,IF(AND(O2798&gt;730,O2798&lt;1096),+'PL2'!$P$2+1,IF(AND(O2798&gt;1095,O2798&lt;1461),+'PL2'!$Q$2+1,IF(AND(O2798&gt;1460,O2798&lt;1826),+'PL2'!$R$2+1,IF(AND(O2798&gt;1825,O2798&lt;2190),+'PL2'!$S$2+1,0))))))</f>
        <v>0</v>
      </c>
      <c r="N2798" s="70">
        <f t="shared" si="159"/>
        <v>-1</v>
      </c>
      <c r="O2798" s="19" t="str">
        <f>IF(A2798&gt;'PL2'!$C$2+553,IF(A2798='PL2'!$C$2+554,1,O2797+1), "")</f>
        <v/>
      </c>
    </row>
    <row r="2799" spans="1:15" x14ac:dyDescent="0.55000000000000004">
      <c r="A2799">
        <v>2797</v>
      </c>
      <c r="B2799" s="2">
        <v>42619</v>
      </c>
      <c r="C2799">
        <v>21.420000076293949</v>
      </c>
      <c r="D2799">
        <v>1536340</v>
      </c>
      <c r="E2799">
        <v>1760.650024414062</v>
      </c>
      <c r="F2799" s="20">
        <f t="shared" si="156"/>
        <v>2.4547381215926263E-2</v>
      </c>
      <c r="G2799">
        <v>611.07000732421875</v>
      </c>
      <c r="H2799">
        <v>15.000200271606451</v>
      </c>
      <c r="I2799" s="19">
        <f t="shared" si="157"/>
        <v>1075880.4233140869</v>
      </c>
      <c r="K2799" s="70">
        <f t="shared" si="158"/>
        <v>-1</v>
      </c>
      <c r="L2799" s="3">
        <f>IF(AND(O2799&gt;0,O2799&lt;366),+'PL2'!$N$3+1,IF(AND(O2799&gt;365,O2799&lt;731),+'PL2'!$O$3+1,IF(AND(O2799&gt;730,O2799&lt;1096),+'PL2'!$P$3+1,IF(AND(O2799&gt;1095,O2799&lt;1461),+'PL2'!$Q$3+1,IF(AND(O2799&gt;1460,O2799&lt;3000),+'PL2'!$R$3+1,0)))))</f>
        <v>0</v>
      </c>
      <c r="M2799" s="3">
        <f>IF(AND(O2799&gt;0,O2799&lt;366),+'PL2'!$N$2+1,IF(AND(O2799&gt;365,O2799&lt;731),+'PL2'!$O$2+1,IF(AND(O2799&gt;730,O2799&lt;1096),+'PL2'!$P$2+1,IF(AND(O2799&gt;1095,O2799&lt;1461),+'PL2'!$Q$2+1,IF(AND(O2799&gt;1460,O2799&lt;1826),+'PL2'!$R$2+1,IF(AND(O2799&gt;1825,O2799&lt;2190),+'PL2'!$S$2+1,0))))))</f>
        <v>0</v>
      </c>
      <c r="N2799" s="70">
        <f t="shared" si="159"/>
        <v>-1</v>
      </c>
      <c r="O2799" s="19" t="str">
        <f>IF(A2799&gt;'PL2'!$C$2+553,IF(A2799='PL2'!$C$2+554,1,O2798+1), "")</f>
        <v/>
      </c>
    </row>
    <row r="2800" spans="1:15" x14ac:dyDescent="0.55000000000000004">
      <c r="A2800">
        <v>2798</v>
      </c>
      <c r="B2800" s="2">
        <v>42620</v>
      </c>
      <c r="C2800">
        <v>21.430000305175781</v>
      </c>
      <c r="D2800">
        <v>1668020</v>
      </c>
      <c r="E2800">
        <v>1963.760009765625</v>
      </c>
      <c r="F2800" s="20">
        <f t="shared" si="156"/>
        <v>2.5229540178516648E-2</v>
      </c>
      <c r="G2800">
        <v>614.7869873046875</v>
      </c>
      <c r="H2800">
        <v>15.510800361633301</v>
      </c>
      <c r="I2800" s="19">
        <f t="shared" si="157"/>
        <v>1207294.1001932323</v>
      </c>
      <c r="K2800" s="70">
        <f t="shared" si="158"/>
        <v>-1</v>
      </c>
      <c r="L2800" s="3">
        <f>IF(AND(O2800&gt;0,O2800&lt;366),+'PL2'!$N$3+1,IF(AND(O2800&gt;365,O2800&lt;731),+'PL2'!$O$3+1,IF(AND(O2800&gt;730,O2800&lt;1096),+'PL2'!$P$3+1,IF(AND(O2800&gt;1095,O2800&lt;1461),+'PL2'!$Q$3+1,IF(AND(O2800&gt;1460,O2800&lt;3000),+'PL2'!$R$3+1,0)))))</f>
        <v>0</v>
      </c>
      <c r="M2800" s="3">
        <f>IF(AND(O2800&gt;0,O2800&lt;366),+'PL2'!$N$2+1,IF(AND(O2800&gt;365,O2800&lt;731),+'PL2'!$O$2+1,IF(AND(O2800&gt;730,O2800&lt;1096),+'PL2'!$P$2+1,IF(AND(O2800&gt;1095,O2800&lt;1461),+'PL2'!$Q$2+1,IF(AND(O2800&gt;1460,O2800&lt;1826),+'PL2'!$R$2+1,IF(AND(O2800&gt;1825,O2800&lt;2190),+'PL2'!$S$2+1,0))))))</f>
        <v>0</v>
      </c>
      <c r="N2800" s="70">
        <f t="shared" si="159"/>
        <v>-1</v>
      </c>
      <c r="O2800" s="19" t="str">
        <f>IF(A2800&gt;'PL2'!$C$2+553,IF(A2800='PL2'!$C$2+554,1,O2799+1), "")</f>
        <v/>
      </c>
    </row>
    <row r="2801" spans="1:15" x14ac:dyDescent="0.55000000000000004">
      <c r="A2801">
        <v>2799</v>
      </c>
      <c r="B2801" s="2">
        <v>42621</v>
      </c>
      <c r="C2801">
        <v>21.440000534057621</v>
      </c>
      <c r="D2801">
        <v>1668020</v>
      </c>
      <c r="E2801">
        <v>1859.599975585938</v>
      </c>
      <c r="F2801" s="20">
        <f t="shared" si="156"/>
        <v>2.3902485863296633E-2</v>
      </c>
      <c r="G2801">
        <v>624.948974609375</v>
      </c>
      <c r="H2801">
        <v>14.93780040740967</v>
      </c>
      <c r="I2801" s="19">
        <f t="shared" si="157"/>
        <v>1162155.0979260507</v>
      </c>
      <c r="K2801" s="70">
        <f t="shared" si="158"/>
        <v>-1</v>
      </c>
      <c r="L2801" s="3">
        <f>IF(AND(O2801&gt;0,O2801&lt;366),+'PL2'!$N$3+1,IF(AND(O2801&gt;365,O2801&lt;731),+'PL2'!$O$3+1,IF(AND(O2801&gt;730,O2801&lt;1096),+'PL2'!$P$3+1,IF(AND(O2801&gt;1095,O2801&lt;1461),+'PL2'!$Q$3+1,IF(AND(O2801&gt;1460,O2801&lt;3000),+'PL2'!$R$3+1,0)))))</f>
        <v>0</v>
      </c>
      <c r="M2801" s="3">
        <f>IF(AND(O2801&gt;0,O2801&lt;366),+'PL2'!$N$2+1,IF(AND(O2801&gt;365,O2801&lt;731),+'PL2'!$O$2+1,IF(AND(O2801&gt;730,O2801&lt;1096),+'PL2'!$P$2+1,IF(AND(O2801&gt;1095,O2801&lt;1461),+'PL2'!$Q$2+1,IF(AND(O2801&gt;1460,O2801&lt;1826),+'PL2'!$R$2+1,IF(AND(O2801&gt;1825,O2801&lt;2190),+'PL2'!$S$2+1,0))))))</f>
        <v>0</v>
      </c>
      <c r="N2801" s="70">
        <f t="shared" si="159"/>
        <v>-1</v>
      </c>
      <c r="O2801" s="19" t="str">
        <f>IF(A2801&gt;'PL2'!$C$2+553,IF(A2801='PL2'!$C$2+554,1,O2800+1), "")</f>
        <v/>
      </c>
    </row>
    <row r="2802" spans="1:15" x14ac:dyDescent="0.55000000000000004">
      <c r="A2802">
        <v>2800</v>
      </c>
      <c r="B2802" s="2">
        <v>42622</v>
      </c>
      <c r="C2802">
        <v>21.45000076293945</v>
      </c>
      <c r="D2802">
        <v>1569260</v>
      </c>
      <c r="E2802">
        <v>1838.369995117188</v>
      </c>
      <c r="F2802" s="20">
        <f t="shared" si="156"/>
        <v>2.5128428557300048E-2</v>
      </c>
      <c r="G2802">
        <v>621.7960205078125</v>
      </c>
      <c r="H2802">
        <v>15.624799728393549</v>
      </c>
      <c r="I2802" s="19">
        <f t="shared" si="157"/>
        <v>1143091.1471848341</v>
      </c>
      <c r="K2802" s="70">
        <f t="shared" si="158"/>
        <v>-1</v>
      </c>
      <c r="L2802" s="3">
        <f>IF(AND(O2802&gt;0,O2802&lt;366),+'PL2'!$N$3+1,IF(AND(O2802&gt;365,O2802&lt;731),+'PL2'!$O$3+1,IF(AND(O2802&gt;730,O2802&lt;1096),+'PL2'!$P$3+1,IF(AND(O2802&gt;1095,O2802&lt;1461),+'PL2'!$Q$3+1,IF(AND(O2802&gt;1460,O2802&lt;3000),+'PL2'!$R$3+1,0)))))</f>
        <v>0</v>
      </c>
      <c r="M2802" s="3">
        <f>IF(AND(O2802&gt;0,O2802&lt;366),+'PL2'!$N$2+1,IF(AND(O2802&gt;365,O2802&lt;731),+'PL2'!$O$2+1,IF(AND(O2802&gt;730,O2802&lt;1096),+'PL2'!$P$2+1,IF(AND(O2802&gt;1095,O2802&lt;1461),+'PL2'!$Q$2+1,IF(AND(O2802&gt;1460,O2802&lt;1826),+'PL2'!$R$2+1,IF(AND(O2802&gt;1825,O2802&lt;2190),+'PL2'!$S$2+1,0))))))</f>
        <v>0</v>
      </c>
      <c r="N2802" s="70">
        <f t="shared" si="159"/>
        <v>-1</v>
      </c>
      <c r="O2802" s="19" t="str">
        <f>IF(A2802&gt;'PL2'!$C$2+553,IF(A2802='PL2'!$C$2+554,1,O2801+1), "")</f>
        <v/>
      </c>
    </row>
    <row r="2803" spans="1:15" x14ac:dyDescent="0.55000000000000004">
      <c r="A2803">
        <v>2801</v>
      </c>
      <c r="B2803" s="2">
        <v>42623</v>
      </c>
      <c r="C2803">
        <v>21.45999908447266</v>
      </c>
      <c r="D2803">
        <v>1569260</v>
      </c>
      <c r="E2803">
        <v>1988.660034179688</v>
      </c>
      <c r="F2803" s="20">
        <f t="shared" si="156"/>
        <v>2.719539305967365E-2</v>
      </c>
      <c r="G2803">
        <v>622.2130126953125</v>
      </c>
      <c r="H2803">
        <v>16.92130088806152</v>
      </c>
      <c r="I2803" s="19">
        <f t="shared" si="157"/>
        <v>1237370.1510937067</v>
      </c>
      <c r="K2803" s="70">
        <f t="shared" si="158"/>
        <v>-1</v>
      </c>
      <c r="L2803" s="3">
        <f>IF(AND(O2803&gt;0,O2803&lt;366),+'PL2'!$N$3+1,IF(AND(O2803&gt;365,O2803&lt;731),+'PL2'!$O$3+1,IF(AND(O2803&gt;730,O2803&lt;1096),+'PL2'!$P$3+1,IF(AND(O2803&gt;1095,O2803&lt;1461),+'PL2'!$Q$3+1,IF(AND(O2803&gt;1460,O2803&lt;3000),+'PL2'!$R$3+1,0)))))</f>
        <v>0</v>
      </c>
      <c r="M2803" s="3">
        <f>IF(AND(O2803&gt;0,O2803&lt;366),+'PL2'!$N$2+1,IF(AND(O2803&gt;365,O2803&lt;731),+'PL2'!$O$2+1,IF(AND(O2803&gt;730,O2803&lt;1096),+'PL2'!$P$2+1,IF(AND(O2803&gt;1095,O2803&lt;1461),+'PL2'!$Q$2+1,IF(AND(O2803&gt;1460,O2803&lt;1826),+'PL2'!$R$2+1,IF(AND(O2803&gt;1825,O2803&lt;2190),+'PL2'!$S$2+1,0))))))</f>
        <v>0</v>
      </c>
      <c r="N2803" s="70">
        <f t="shared" si="159"/>
        <v>-1</v>
      </c>
      <c r="O2803" s="19" t="str">
        <f>IF(A2803&gt;'PL2'!$C$2+553,IF(A2803='PL2'!$C$2+554,1,O2802+1), "")</f>
        <v/>
      </c>
    </row>
    <row r="2804" spans="1:15" x14ac:dyDescent="0.55000000000000004">
      <c r="A2804">
        <v>2802</v>
      </c>
      <c r="B2804" s="2">
        <v>42624</v>
      </c>
      <c r="C2804">
        <v>21.469999313354489</v>
      </c>
      <c r="D2804">
        <v>1799710</v>
      </c>
      <c r="E2804">
        <v>2097.429931640625</v>
      </c>
      <c r="F2804" s="20">
        <f t="shared" si="156"/>
        <v>2.5021708604238111E-2</v>
      </c>
      <c r="G2804">
        <v>605.80902099609375</v>
      </c>
      <c r="H2804">
        <v>15.15839958190918</v>
      </c>
      <c r="I2804" s="19">
        <f t="shared" si="157"/>
        <v>1270641.9734951109</v>
      </c>
      <c r="K2804" s="70">
        <f t="shared" si="158"/>
        <v>-1</v>
      </c>
      <c r="L2804" s="3">
        <f>IF(AND(O2804&gt;0,O2804&lt;366),+'PL2'!$N$3+1,IF(AND(O2804&gt;365,O2804&lt;731),+'PL2'!$O$3+1,IF(AND(O2804&gt;730,O2804&lt;1096),+'PL2'!$P$3+1,IF(AND(O2804&gt;1095,O2804&lt;1461),+'PL2'!$Q$3+1,IF(AND(O2804&gt;1460,O2804&lt;3000),+'PL2'!$R$3+1,0)))))</f>
        <v>0</v>
      </c>
      <c r="M2804" s="3">
        <f>IF(AND(O2804&gt;0,O2804&lt;366),+'PL2'!$N$2+1,IF(AND(O2804&gt;365,O2804&lt;731),+'PL2'!$O$2+1,IF(AND(O2804&gt;730,O2804&lt;1096),+'PL2'!$P$2+1,IF(AND(O2804&gt;1095,O2804&lt;1461),+'PL2'!$Q$2+1,IF(AND(O2804&gt;1460,O2804&lt;1826),+'PL2'!$R$2+1,IF(AND(O2804&gt;1825,O2804&lt;2190),+'PL2'!$S$2+1,0))))))</f>
        <v>0</v>
      </c>
      <c r="N2804" s="70">
        <f t="shared" si="159"/>
        <v>-1</v>
      </c>
      <c r="O2804" s="19" t="str">
        <f>IF(A2804&gt;'PL2'!$C$2+553,IF(A2804='PL2'!$C$2+554,1,O2803+1), "")</f>
        <v/>
      </c>
    </row>
    <row r="2805" spans="1:15" x14ac:dyDescent="0.55000000000000004">
      <c r="A2805">
        <v>2803</v>
      </c>
      <c r="B2805" s="2">
        <v>42625</v>
      </c>
      <c r="C2805">
        <v>21.479999542236332</v>
      </c>
      <c r="D2805">
        <v>1799710</v>
      </c>
      <c r="E2805">
        <v>2093.429931640625</v>
      </c>
      <c r="F2805" s="20">
        <f t="shared" si="156"/>
        <v>2.4985622113198495E-2</v>
      </c>
      <c r="G2805">
        <v>606.3070068359375</v>
      </c>
      <c r="H2805">
        <v>15.14900016784668</v>
      </c>
      <c r="I2805" s="19">
        <f t="shared" si="157"/>
        <v>1269261.2358737886</v>
      </c>
      <c r="K2805" s="70">
        <f t="shared" si="158"/>
        <v>-1</v>
      </c>
      <c r="L2805" s="3">
        <f>IF(AND(O2805&gt;0,O2805&lt;366),+'PL2'!$N$3+1,IF(AND(O2805&gt;365,O2805&lt;731),+'PL2'!$O$3+1,IF(AND(O2805&gt;730,O2805&lt;1096),+'PL2'!$P$3+1,IF(AND(O2805&gt;1095,O2805&lt;1461),+'PL2'!$Q$3+1,IF(AND(O2805&gt;1460,O2805&lt;3000),+'PL2'!$R$3+1,0)))))</f>
        <v>0</v>
      </c>
      <c r="M2805" s="3">
        <f>IF(AND(O2805&gt;0,O2805&lt;366),+'PL2'!$N$2+1,IF(AND(O2805&gt;365,O2805&lt;731),+'PL2'!$O$2+1,IF(AND(O2805&gt;730,O2805&lt;1096),+'PL2'!$P$2+1,IF(AND(O2805&gt;1095,O2805&lt;1461),+'PL2'!$Q$2+1,IF(AND(O2805&gt;1460,O2805&lt;1826),+'PL2'!$R$2+1,IF(AND(O2805&gt;1825,O2805&lt;2190),+'PL2'!$S$2+1,0))))))</f>
        <v>0</v>
      </c>
      <c r="N2805" s="70">
        <f t="shared" si="159"/>
        <v>-1</v>
      </c>
      <c r="O2805" s="19" t="str">
        <f>IF(A2805&gt;'PL2'!$C$2+553,IF(A2805='PL2'!$C$2+554,1,O2804+1), "")</f>
        <v/>
      </c>
    </row>
    <row r="2806" spans="1:15" x14ac:dyDescent="0.55000000000000004">
      <c r="A2806">
        <v>2804</v>
      </c>
      <c r="B2806" s="2">
        <v>42626</v>
      </c>
      <c r="C2806">
        <v>21.489999771118161</v>
      </c>
      <c r="D2806">
        <v>1863550</v>
      </c>
      <c r="E2806">
        <v>2130.56005859375</v>
      </c>
      <c r="F2806" s="20">
        <f t="shared" si="156"/>
        <v>2.4569094025667773E-2</v>
      </c>
      <c r="G2806">
        <v>606.9210205078125</v>
      </c>
      <c r="H2806">
        <v>14.91149997711182</v>
      </c>
      <c r="I2806" s="19">
        <f t="shared" si="157"/>
        <v>1293081.6850149035</v>
      </c>
      <c r="K2806" s="70">
        <f t="shared" si="158"/>
        <v>-1</v>
      </c>
      <c r="L2806" s="3">
        <f>IF(AND(O2806&gt;0,O2806&lt;366),+'PL2'!$N$3+1,IF(AND(O2806&gt;365,O2806&lt;731),+'PL2'!$O$3+1,IF(AND(O2806&gt;730,O2806&lt;1096),+'PL2'!$P$3+1,IF(AND(O2806&gt;1095,O2806&lt;1461),+'PL2'!$Q$3+1,IF(AND(O2806&gt;1460,O2806&lt;3000),+'PL2'!$R$3+1,0)))))</f>
        <v>0</v>
      </c>
      <c r="M2806" s="3">
        <f>IF(AND(O2806&gt;0,O2806&lt;366),+'PL2'!$N$2+1,IF(AND(O2806&gt;365,O2806&lt;731),+'PL2'!$O$2+1,IF(AND(O2806&gt;730,O2806&lt;1096),+'PL2'!$P$2+1,IF(AND(O2806&gt;1095,O2806&lt;1461),+'PL2'!$Q$2+1,IF(AND(O2806&gt;1460,O2806&lt;1826),+'PL2'!$R$2+1,IF(AND(O2806&gt;1825,O2806&lt;2190),+'PL2'!$S$2+1,0))))))</f>
        <v>0</v>
      </c>
      <c r="N2806" s="70">
        <f t="shared" si="159"/>
        <v>-1</v>
      </c>
      <c r="O2806" s="19" t="str">
        <f>IF(A2806&gt;'PL2'!$C$2+553,IF(A2806='PL2'!$C$2+554,1,O2805+1), "")</f>
        <v/>
      </c>
    </row>
    <row r="2807" spans="1:15" x14ac:dyDescent="0.55000000000000004">
      <c r="A2807">
        <v>2805</v>
      </c>
      <c r="B2807" s="2">
        <v>42627</v>
      </c>
      <c r="C2807">
        <v>21.5</v>
      </c>
      <c r="D2807">
        <v>1863550</v>
      </c>
      <c r="E2807">
        <v>2012.369995117188</v>
      </c>
      <c r="F2807" s="20">
        <f t="shared" si="156"/>
        <v>2.3216954143983011E-2</v>
      </c>
      <c r="G2807">
        <v>608.219970703125</v>
      </c>
      <c r="H2807">
        <v>14.12100028991699</v>
      </c>
      <c r="I2807" s="19">
        <f t="shared" si="157"/>
        <v>1223963.6194740238</v>
      </c>
      <c r="K2807" s="70">
        <f t="shared" si="158"/>
        <v>-1</v>
      </c>
      <c r="L2807" s="3">
        <f>IF(AND(O2807&gt;0,O2807&lt;366),+'PL2'!$N$3+1,IF(AND(O2807&gt;365,O2807&lt;731),+'PL2'!$O$3+1,IF(AND(O2807&gt;730,O2807&lt;1096),+'PL2'!$P$3+1,IF(AND(O2807&gt;1095,O2807&lt;1461),+'PL2'!$Q$3+1,IF(AND(O2807&gt;1460,O2807&lt;3000),+'PL2'!$R$3+1,0)))))</f>
        <v>0</v>
      </c>
      <c r="M2807" s="3">
        <f>IF(AND(O2807&gt;0,O2807&lt;366),+'PL2'!$N$2+1,IF(AND(O2807&gt;365,O2807&lt;731),+'PL2'!$O$2+1,IF(AND(O2807&gt;730,O2807&lt;1096),+'PL2'!$P$2+1,IF(AND(O2807&gt;1095,O2807&lt;1461),+'PL2'!$Q$2+1,IF(AND(O2807&gt;1460,O2807&lt;1826),+'PL2'!$R$2+1,IF(AND(O2807&gt;1825,O2807&lt;2190),+'PL2'!$S$2+1,0))))))</f>
        <v>0</v>
      </c>
      <c r="N2807" s="70">
        <f t="shared" si="159"/>
        <v>-1</v>
      </c>
      <c r="O2807" s="19" t="str">
        <f>IF(A2807&gt;'PL2'!$C$2+553,IF(A2807='PL2'!$C$2+554,1,O2806+1), "")</f>
        <v/>
      </c>
    </row>
    <row r="2808" spans="1:15" x14ac:dyDescent="0.55000000000000004">
      <c r="A2808">
        <v>2806</v>
      </c>
      <c r="B2808" s="2">
        <v>42628</v>
      </c>
      <c r="C2808">
        <v>21.510000228881839</v>
      </c>
      <c r="D2808">
        <v>1728840</v>
      </c>
      <c r="E2808">
        <v>1984.699951171875</v>
      </c>
      <c r="F2808" s="20">
        <f t="shared" si="156"/>
        <v>2.4693376138895912E-2</v>
      </c>
      <c r="G2808">
        <v>605.21002197265625</v>
      </c>
      <c r="H2808">
        <v>14.944700241088871</v>
      </c>
      <c r="I2808" s="19">
        <f t="shared" si="157"/>
        <v>1201160.3010578603</v>
      </c>
      <c r="K2808" s="70">
        <f t="shared" si="158"/>
        <v>-1</v>
      </c>
      <c r="L2808" s="3">
        <f>IF(AND(O2808&gt;0,O2808&lt;366),+'PL2'!$N$3+1,IF(AND(O2808&gt;365,O2808&lt;731),+'PL2'!$O$3+1,IF(AND(O2808&gt;730,O2808&lt;1096),+'PL2'!$P$3+1,IF(AND(O2808&gt;1095,O2808&lt;1461),+'PL2'!$Q$3+1,IF(AND(O2808&gt;1460,O2808&lt;3000),+'PL2'!$R$3+1,0)))))</f>
        <v>0</v>
      </c>
      <c r="M2808" s="3">
        <f>IF(AND(O2808&gt;0,O2808&lt;366),+'PL2'!$N$2+1,IF(AND(O2808&gt;365,O2808&lt;731),+'PL2'!$O$2+1,IF(AND(O2808&gt;730,O2808&lt;1096),+'PL2'!$P$2+1,IF(AND(O2808&gt;1095,O2808&lt;1461),+'PL2'!$Q$2+1,IF(AND(O2808&gt;1460,O2808&lt;1826),+'PL2'!$R$2+1,IF(AND(O2808&gt;1825,O2808&lt;2190),+'PL2'!$S$2+1,0))))))</f>
        <v>0</v>
      </c>
      <c r="N2808" s="70">
        <f t="shared" si="159"/>
        <v>-1</v>
      </c>
      <c r="O2808" s="19" t="str">
        <f>IF(A2808&gt;'PL2'!$C$2+553,IF(A2808='PL2'!$C$2+554,1,O2807+1), "")</f>
        <v/>
      </c>
    </row>
    <row r="2809" spans="1:15" x14ac:dyDescent="0.55000000000000004">
      <c r="A2809">
        <v>2807</v>
      </c>
      <c r="B2809" s="2">
        <v>42629</v>
      </c>
      <c r="C2809">
        <v>21.520000457763668</v>
      </c>
      <c r="D2809">
        <v>1728840</v>
      </c>
      <c r="E2809">
        <v>1801.489990234375</v>
      </c>
      <c r="F2809" s="20">
        <f t="shared" si="156"/>
        <v>2.2424322328555804E-2</v>
      </c>
      <c r="G2809">
        <v>606.333984375</v>
      </c>
      <c r="H2809">
        <v>13.59659957885742</v>
      </c>
      <c r="I2809" s="19">
        <f t="shared" si="157"/>
        <v>1092304.6035904884</v>
      </c>
      <c r="K2809" s="70">
        <f t="shared" si="158"/>
        <v>-1</v>
      </c>
      <c r="L2809" s="3">
        <f>IF(AND(O2809&gt;0,O2809&lt;366),+'PL2'!$N$3+1,IF(AND(O2809&gt;365,O2809&lt;731),+'PL2'!$O$3+1,IF(AND(O2809&gt;730,O2809&lt;1096),+'PL2'!$P$3+1,IF(AND(O2809&gt;1095,O2809&lt;1461),+'PL2'!$Q$3+1,IF(AND(O2809&gt;1460,O2809&lt;3000),+'PL2'!$R$3+1,0)))))</f>
        <v>0</v>
      </c>
      <c r="M2809" s="3">
        <f>IF(AND(O2809&gt;0,O2809&lt;366),+'PL2'!$N$2+1,IF(AND(O2809&gt;365,O2809&lt;731),+'PL2'!$O$2+1,IF(AND(O2809&gt;730,O2809&lt;1096),+'PL2'!$P$2+1,IF(AND(O2809&gt;1095,O2809&lt;1461),+'PL2'!$Q$2+1,IF(AND(O2809&gt;1460,O2809&lt;1826),+'PL2'!$R$2+1,IF(AND(O2809&gt;1825,O2809&lt;2190),+'PL2'!$S$2+1,0))))))</f>
        <v>0</v>
      </c>
      <c r="N2809" s="70">
        <f t="shared" si="159"/>
        <v>-1</v>
      </c>
      <c r="O2809" s="19" t="str">
        <f>IF(A2809&gt;'PL2'!$C$2+553,IF(A2809='PL2'!$C$2+554,1,O2808+1), "")</f>
        <v/>
      </c>
    </row>
    <row r="2810" spans="1:15" x14ac:dyDescent="0.55000000000000004">
      <c r="A2810">
        <v>2808</v>
      </c>
      <c r="B2810" s="2">
        <v>42630</v>
      </c>
      <c r="C2810">
        <v>21.530000686645511</v>
      </c>
      <c r="D2810">
        <v>1829870</v>
      </c>
      <c r="E2810">
        <v>2095.139892578125</v>
      </c>
      <c r="F2810" s="20">
        <f t="shared" si="156"/>
        <v>2.4651130039743497E-2</v>
      </c>
      <c r="G2810">
        <v>605.29400634765625</v>
      </c>
      <c r="H2810">
        <v>14.921199798583981</v>
      </c>
      <c r="I2810" s="19">
        <f t="shared" si="157"/>
        <v>1268175.6194374114</v>
      </c>
      <c r="K2810" s="70">
        <f t="shared" si="158"/>
        <v>-1</v>
      </c>
      <c r="L2810" s="3">
        <f>IF(AND(O2810&gt;0,O2810&lt;366),+'PL2'!$N$3+1,IF(AND(O2810&gt;365,O2810&lt;731),+'PL2'!$O$3+1,IF(AND(O2810&gt;730,O2810&lt;1096),+'PL2'!$P$3+1,IF(AND(O2810&gt;1095,O2810&lt;1461),+'PL2'!$Q$3+1,IF(AND(O2810&gt;1460,O2810&lt;3000),+'PL2'!$R$3+1,0)))))</f>
        <v>0</v>
      </c>
      <c r="M2810" s="3">
        <f>IF(AND(O2810&gt;0,O2810&lt;366),+'PL2'!$N$2+1,IF(AND(O2810&gt;365,O2810&lt;731),+'PL2'!$O$2+1,IF(AND(O2810&gt;730,O2810&lt;1096),+'PL2'!$P$2+1,IF(AND(O2810&gt;1095,O2810&lt;1461),+'PL2'!$Q$2+1,IF(AND(O2810&gt;1460,O2810&lt;1826),+'PL2'!$R$2+1,IF(AND(O2810&gt;1825,O2810&lt;2190),+'PL2'!$S$2+1,0))))))</f>
        <v>0</v>
      </c>
      <c r="N2810" s="70">
        <f t="shared" si="159"/>
        <v>-1</v>
      </c>
      <c r="O2810" s="19" t="str">
        <f>IF(A2810&gt;'PL2'!$C$2+553,IF(A2810='PL2'!$C$2+554,1,O2809+1), "")</f>
        <v/>
      </c>
    </row>
    <row r="2811" spans="1:15" x14ac:dyDescent="0.55000000000000004">
      <c r="A2811">
        <v>2809</v>
      </c>
      <c r="B2811" s="2">
        <v>42631</v>
      </c>
      <c r="C2811">
        <v>21.54000091552734</v>
      </c>
      <c r="D2811">
        <v>1829870</v>
      </c>
      <c r="E2811">
        <v>1865.52001953125</v>
      </c>
      <c r="F2811" s="20">
        <f t="shared" si="156"/>
        <v>2.1959649007108541E-2</v>
      </c>
      <c r="G2811">
        <v>608.698974609375</v>
      </c>
      <c r="H2811">
        <v>13.366800308227541</v>
      </c>
      <c r="I2811" s="19">
        <f t="shared" si="157"/>
        <v>1135540.1230019331</v>
      </c>
      <c r="K2811" s="70">
        <f t="shared" si="158"/>
        <v>-1</v>
      </c>
      <c r="L2811" s="3">
        <f>IF(AND(O2811&gt;0,O2811&lt;366),+'PL2'!$N$3+1,IF(AND(O2811&gt;365,O2811&lt;731),+'PL2'!$O$3+1,IF(AND(O2811&gt;730,O2811&lt;1096),+'PL2'!$P$3+1,IF(AND(O2811&gt;1095,O2811&lt;1461),+'PL2'!$Q$3+1,IF(AND(O2811&gt;1460,O2811&lt;3000),+'PL2'!$R$3+1,0)))))</f>
        <v>0</v>
      </c>
      <c r="M2811" s="3">
        <f>IF(AND(O2811&gt;0,O2811&lt;366),+'PL2'!$N$2+1,IF(AND(O2811&gt;365,O2811&lt;731),+'PL2'!$O$2+1,IF(AND(O2811&gt;730,O2811&lt;1096),+'PL2'!$P$2+1,IF(AND(O2811&gt;1095,O2811&lt;1461),+'PL2'!$Q$2+1,IF(AND(O2811&gt;1460,O2811&lt;1826),+'PL2'!$R$2+1,IF(AND(O2811&gt;1825,O2811&lt;2190),+'PL2'!$S$2+1,0))))))</f>
        <v>0</v>
      </c>
      <c r="N2811" s="70">
        <f t="shared" si="159"/>
        <v>-1</v>
      </c>
      <c r="O2811" s="19" t="str">
        <f>IF(A2811&gt;'PL2'!$C$2+553,IF(A2811='PL2'!$C$2+554,1,O2810+1), "")</f>
        <v/>
      </c>
    </row>
    <row r="2812" spans="1:15" x14ac:dyDescent="0.55000000000000004">
      <c r="A2812">
        <v>2810</v>
      </c>
      <c r="B2812" s="2">
        <v>42632</v>
      </c>
      <c r="C2812">
        <v>21.54999923706055</v>
      </c>
      <c r="D2812">
        <v>1493090</v>
      </c>
      <c r="E2812">
        <v>1728.619995117188</v>
      </c>
      <c r="F2812" s="20">
        <f t="shared" si="156"/>
        <v>2.4949440138198643E-2</v>
      </c>
      <c r="G2812">
        <v>608.52801513671875</v>
      </c>
      <c r="H2812">
        <v>15.182399749755859</v>
      </c>
      <c r="I2812" s="19">
        <f t="shared" si="157"/>
        <v>1051913.6945543068</v>
      </c>
      <c r="K2812" s="70">
        <f t="shared" si="158"/>
        <v>-1</v>
      </c>
      <c r="L2812" s="3">
        <f>IF(AND(O2812&gt;0,O2812&lt;366),+'PL2'!$N$3+1,IF(AND(O2812&gt;365,O2812&lt;731),+'PL2'!$O$3+1,IF(AND(O2812&gt;730,O2812&lt;1096),+'PL2'!$P$3+1,IF(AND(O2812&gt;1095,O2812&lt;1461),+'PL2'!$Q$3+1,IF(AND(O2812&gt;1460,O2812&lt;3000),+'PL2'!$R$3+1,0)))))</f>
        <v>0</v>
      </c>
      <c r="M2812" s="3">
        <f>IF(AND(O2812&gt;0,O2812&lt;366),+'PL2'!$N$2+1,IF(AND(O2812&gt;365,O2812&lt;731),+'PL2'!$O$2+1,IF(AND(O2812&gt;730,O2812&lt;1096),+'PL2'!$P$2+1,IF(AND(O2812&gt;1095,O2812&lt;1461),+'PL2'!$Q$2+1,IF(AND(O2812&gt;1460,O2812&lt;1826),+'PL2'!$R$2+1,IF(AND(O2812&gt;1825,O2812&lt;2190),+'PL2'!$S$2+1,0))))))</f>
        <v>0</v>
      </c>
      <c r="N2812" s="70">
        <f t="shared" si="159"/>
        <v>-1</v>
      </c>
      <c r="O2812" s="19" t="str">
        <f>IF(A2812&gt;'PL2'!$C$2+553,IF(A2812='PL2'!$C$2+554,1,O2811+1), "")</f>
        <v/>
      </c>
    </row>
    <row r="2813" spans="1:15" x14ac:dyDescent="0.55000000000000004">
      <c r="A2813">
        <v>2811</v>
      </c>
      <c r="B2813" s="2">
        <v>42633</v>
      </c>
      <c r="C2813">
        <v>21.559999465942379</v>
      </c>
      <c r="D2813">
        <v>1493090</v>
      </c>
      <c r="E2813">
        <v>1955.859985351562</v>
      </c>
      <c r="F2813" s="20">
        <f t="shared" si="156"/>
        <v>2.8242329825822789E-2</v>
      </c>
      <c r="G2813">
        <v>599.4739990234375</v>
      </c>
      <c r="H2813">
        <v>16.930500030517582</v>
      </c>
      <c r="I2813" s="19">
        <f t="shared" si="157"/>
        <v>1172487.2069486228</v>
      </c>
      <c r="K2813" s="70">
        <f t="shared" si="158"/>
        <v>-1</v>
      </c>
      <c r="L2813" s="3">
        <f>IF(AND(O2813&gt;0,O2813&lt;366),+'PL2'!$N$3+1,IF(AND(O2813&gt;365,O2813&lt;731),+'PL2'!$O$3+1,IF(AND(O2813&gt;730,O2813&lt;1096),+'PL2'!$P$3+1,IF(AND(O2813&gt;1095,O2813&lt;1461),+'PL2'!$Q$3+1,IF(AND(O2813&gt;1460,O2813&lt;3000),+'PL2'!$R$3+1,0)))))</f>
        <v>0</v>
      </c>
      <c r="M2813" s="3">
        <f>IF(AND(O2813&gt;0,O2813&lt;366),+'PL2'!$N$2+1,IF(AND(O2813&gt;365,O2813&lt;731),+'PL2'!$O$2+1,IF(AND(O2813&gt;730,O2813&lt;1096),+'PL2'!$P$2+1,IF(AND(O2813&gt;1095,O2813&lt;1461),+'PL2'!$Q$2+1,IF(AND(O2813&gt;1460,O2813&lt;1826),+'PL2'!$R$2+1,IF(AND(O2813&gt;1825,O2813&lt;2190),+'PL2'!$S$2+1,0))))))</f>
        <v>0</v>
      </c>
      <c r="N2813" s="70">
        <f t="shared" si="159"/>
        <v>-1</v>
      </c>
      <c r="O2813" s="19" t="str">
        <f>IF(A2813&gt;'PL2'!$C$2+553,IF(A2813='PL2'!$C$2+554,1,O2812+1), "")</f>
        <v/>
      </c>
    </row>
    <row r="2814" spans="1:15" x14ac:dyDescent="0.55000000000000004">
      <c r="A2814">
        <v>2812</v>
      </c>
      <c r="B2814" s="2">
        <v>42634</v>
      </c>
      <c r="C2814">
        <v>21.569999694824219</v>
      </c>
      <c r="D2814">
        <v>1863550</v>
      </c>
      <c r="E2814">
        <v>2139.969970703125</v>
      </c>
      <c r="F2814" s="20">
        <f t="shared" si="156"/>
        <v>2.4769473110460894E-2</v>
      </c>
      <c r="G2814">
        <v>595.79901123046875</v>
      </c>
      <c r="H2814">
        <v>14.75759983062744</v>
      </c>
      <c r="I2814" s="19">
        <f t="shared" si="157"/>
        <v>1274991.9926078171</v>
      </c>
      <c r="K2814" s="70">
        <f t="shared" si="158"/>
        <v>-1</v>
      </c>
      <c r="L2814" s="3">
        <f>IF(AND(O2814&gt;0,O2814&lt;366),+'PL2'!$N$3+1,IF(AND(O2814&gt;365,O2814&lt;731),+'PL2'!$O$3+1,IF(AND(O2814&gt;730,O2814&lt;1096),+'PL2'!$P$3+1,IF(AND(O2814&gt;1095,O2814&lt;1461),+'PL2'!$Q$3+1,IF(AND(O2814&gt;1460,O2814&lt;3000),+'PL2'!$R$3+1,0)))))</f>
        <v>0</v>
      </c>
      <c r="M2814" s="3">
        <f>IF(AND(O2814&gt;0,O2814&lt;366),+'PL2'!$N$2+1,IF(AND(O2814&gt;365,O2814&lt;731),+'PL2'!$O$2+1,IF(AND(O2814&gt;730,O2814&lt;1096),+'PL2'!$P$2+1,IF(AND(O2814&gt;1095,O2814&lt;1461),+'PL2'!$Q$2+1,IF(AND(O2814&gt;1460,O2814&lt;1826),+'PL2'!$R$2+1,IF(AND(O2814&gt;1825,O2814&lt;2190),+'PL2'!$S$2+1,0))))))</f>
        <v>0</v>
      </c>
      <c r="N2814" s="70">
        <f t="shared" si="159"/>
        <v>-1</v>
      </c>
      <c r="O2814" s="19" t="str">
        <f>IF(A2814&gt;'PL2'!$C$2+553,IF(A2814='PL2'!$C$2+554,1,O2813+1), "")</f>
        <v/>
      </c>
    </row>
    <row r="2815" spans="1:15" x14ac:dyDescent="0.55000000000000004">
      <c r="A2815">
        <v>2813</v>
      </c>
      <c r="B2815" s="2">
        <v>42635</v>
      </c>
      <c r="C2815">
        <v>21.579999923706051</v>
      </c>
      <c r="D2815">
        <v>1863550</v>
      </c>
      <c r="E2815">
        <v>1825.22998046875</v>
      </c>
      <c r="F2815" s="20">
        <f t="shared" si="156"/>
        <v>2.1136252227877773E-2</v>
      </c>
      <c r="G2815">
        <v>595.03497314453125</v>
      </c>
      <c r="H2815">
        <v>12.57680034637451</v>
      </c>
      <c r="I2815" s="19">
        <f t="shared" si="157"/>
        <v>1086075.672410816</v>
      </c>
      <c r="K2815" s="70">
        <f t="shared" si="158"/>
        <v>-1</v>
      </c>
      <c r="L2815" s="3">
        <f>IF(AND(O2815&gt;0,O2815&lt;366),+'PL2'!$N$3+1,IF(AND(O2815&gt;365,O2815&lt;731),+'PL2'!$O$3+1,IF(AND(O2815&gt;730,O2815&lt;1096),+'PL2'!$P$3+1,IF(AND(O2815&gt;1095,O2815&lt;1461),+'PL2'!$Q$3+1,IF(AND(O2815&gt;1460,O2815&lt;3000),+'PL2'!$R$3+1,0)))))</f>
        <v>0</v>
      </c>
      <c r="M2815" s="3">
        <f>IF(AND(O2815&gt;0,O2815&lt;366),+'PL2'!$N$2+1,IF(AND(O2815&gt;365,O2815&lt;731),+'PL2'!$O$2+1,IF(AND(O2815&gt;730,O2815&lt;1096),+'PL2'!$P$2+1,IF(AND(O2815&gt;1095,O2815&lt;1461),+'PL2'!$Q$2+1,IF(AND(O2815&gt;1460,O2815&lt;1826),+'PL2'!$R$2+1,IF(AND(O2815&gt;1825,O2815&lt;2190),+'PL2'!$S$2+1,0))))))</f>
        <v>0</v>
      </c>
      <c r="N2815" s="70">
        <f t="shared" si="159"/>
        <v>-1</v>
      </c>
      <c r="O2815" s="19" t="str">
        <f>IF(A2815&gt;'PL2'!$C$2+553,IF(A2815='PL2'!$C$2+554,1,O2814+1), "")</f>
        <v/>
      </c>
    </row>
    <row r="2816" spans="1:15" x14ac:dyDescent="0.55000000000000004">
      <c r="A2816">
        <v>2814</v>
      </c>
      <c r="B2816" s="2">
        <v>42636</v>
      </c>
      <c r="C2816">
        <v>21.590000152587891</v>
      </c>
      <c r="D2816">
        <v>1526760</v>
      </c>
      <c r="E2816">
        <v>1760.06005859375</v>
      </c>
      <c r="F2816" s="20">
        <f t="shared" si="156"/>
        <v>2.4889109574263744E-2</v>
      </c>
      <c r="G2816">
        <v>601.7139892578125</v>
      </c>
      <c r="H2816">
        <v>14.976099967956539</v>
      </c>
      <c r="I2816" s="19">
        <f t="shared" si="157"/>
        <v>1059052.7591897845</v>
      </c>
      <c r="K2816" s="70">
        <f t="shared" si="158"/>
        <v>-1</v>
      </c>
      <c r="L2816" s="3">
        <f>IF(AND(O2816&gt;0,O2816&lt;366),+'PL2'!$N$3+1,IF(AND(O2816&gt;365,O2816&lt;731),+'PL2'!$O$3+1,IF(AND(O2816&gt;730,O2816&lt;1096),+'PL2'!$P$3+1,IF(AND(O2816&gt;1095,O2816&lt;1461),+'PL2'!$Q$3+1,IF(AND(O2816&gt;1460,O2816&lt;3000),+'PL2'!$R$3+1,0)))))</f>
        <v>0</v>
      </c>
      <c r="M2816" s="3">
        <f>IF(AND(O2816&gt;0,O2816&lt;366),+'PL2'!$N$2+1,IF(AND(O2816&gt;365,O2816&lt;731),+'PL2'!$O$2+1,IF(AND(O2816&gt;730,O2816&lt;1096),+'PL2'!$P$2+1,IF(AND(O2816&gt;1095,O2816&lt;1461),+'PL2'!$Q$2+1,IF(AND(O2816&gt;1460,O2816&lt;1826),+'PL2'!$R$2+1,IF(AND(O2816&gt;1825,O2816&lt;2190),+'PL2'!$S$2+1,0))))))</f>
        <v>0</v>
      </c>
      <c r="N2816" s="70">
        <f t="shared" si="159"/>
        <v>-1</v>
      </c>
      <c r="O2816" s="19" t="str">
        <f>IF(A2816&gt;'PL2'!$C$2+553,IF(A2816='PL2'!$C$2+554,1,O2815+1), "")</f>
        <v/>
      </c>
    </row>
    <row r="2817" spans="1:15" x14ac:dyDescent="0.55000000000000004">
      <c r="A2817">
        <v>2815</v>
      </c>
      <c r="B2817" s="2">
        <v>42637</v>
      </c>
      <c r="C2817">
        <v>21.60000038146973</v>
      </c>
      <c r="D2817">
        <v>1526760</v>
      </c>
      <c r="E2817">
        <v>2133.949951171875</v>
      </c>
      <c r="F2817" s="20">
        <f t="shared" si="156"/>
        <v>3.0190285152446889E-2</v>
      </c>
      <c r="G2817">
        <v>601.34100341796875</v>
      </c>
      <c r="H2817">
        <v>18.15469932556152</v>
      </c>
      <c r="I2817" s="19">
        <f t="shared" si="157"/>
        <v>1283231.6048814207</v>
      </c>
      <c r="K2817" s="70">
        <f t="shared" si="158"/>
        <v>-1</v>
      </c>
      <c r="L2817" s="3">
        <f>IF(AND(O2817&gt;0,O2817&lt;366),+'PL2'!$N$3+1,IF(AND(O2817&gt;365,O2817&lt;731),+'PL2'!$O$3+1,IF(AND(O2817&gt;730,O2817&lt;1096),+'PL2'!$P$3+1,IF(AND(O2817&gt;1095,O2817&lt;1461),+'PL2'!$Q$3+1,IF(AND(O2817&gt;1460,O2817&lt;3000),+'PL2'!$R$3+1,0)))))</f>
        <v>0</v>
      </c>
      <c r="M2817" s="3">
        <f>IF(AND(O2817&gt;0,O2817&lt;366),+'PL2'!$N$2+1,IF(AND(O2817&gt;365,O2817&lt;731),+'PL2'!$O$2+1,IF(AND(O2817&gt;730,O2817&lt;1096),+'PL2'!$P$2+1,IF(AND(O2817&gt;1095,O2817&lt;1461),+'PL2'!$Q$2+1,IF(AND(O2817&gt;1460,O2817&lt;1826),+'PL2'!$R$2+1,IF(AND(O2817&gt;1825,O2817&lt;2190),+'PL2'!$S$2+1,0))))))</f>
        <v>0</v>
      </c>
      <c r="N2817" s="70">
        <f t="shared" si="159"/>
        <v>-1</v>
      </c>
      <c r="O2817" s="19" t="str">
        <f>IF(A2817&gt;'PL2'!$C$2+553,IF(A2817='PL2'!$C$2+554,1,O2816+1), "")</f>
        <v/>
      </c>
    </row>
    <row r="2818" spans="1:15" x14ac:dyDescent="0.55000000000000004">
      <c r="A2818">
        <v>2816</v>
      </c>
      <c r="B2818" s="2">
        <v>42638</v>
      </c>
      <c r="C2818">
        <v>21.610000610351559</v>
      </c>
      <c r="D2818">
        <v>2230410</v>
      </c>
      <c r="E2818">
        <v>2362.090087890625</v>
      </c>
      <c r="F2818" s="20">
        <f t="shared" ref="F2818:F2881" si="160">+(C2818/D2818)*E2818</f>
        <v>2.288582289400683E-2</v>
      </c>
      <c r="G2818">
        <v>599.176025390625</v>
      </c>
      <c r="H2818">
        <v>13.7125997543335</v>
      </c>
      <c r="I2818" s="19">
        <f t="shared" ref="I2818:I2881" si="161">+E2818*G2818</f>
        <v>1415307.7504768968</v>
      </c>
      <c r="K2818" s="70">
        <f t="shared" si="158"/>
        <v>-1</v>
      </c>
      <c r="L2818" s="3">
        <f>IF(AND(O2818&gt;0,O2818&lt;366),+'PL2'!$N$3+1,IF(AND(O2818&gt;365,O2818&lt;731),+'PL2'!$O$3+1,IF(AND(O2818&gt;730,O2818&lt;1096),+'PL2'!$P$3+1,IF(AND(O2818&gt;1095,O2818&lt;1461),+'PL2'!$Q$3+1,IF(AND(O2818&gt;1460,O2818&lt;3000),+'PL2'!$R$3+1,0)))))</f>
        <v>0</v>
      </c>
      <c r="M2818" s="3">
        <f>IF(AND(O2818&gt;0,O2818&lt;366),+'PL2'!$N$2+1,IF(AND(O2818&gt;365,O2818&lt;731),+'PL2'!$O$2+1,IF(AND(O2818&gt;730,O2818&lt;1096),+'PL2'!$P$2+1,IF(AND(O2818&gt;1095,O2818&lt;1461),+'PL2'!$Q$2+1,IF(AND(O2818&gt;1460,O2818&lt;1826),+'PL2'!$R$2+1,IF(AND(O2818&gt;1825,O2818&lt;2190),+'PL2'!$S$2+1,0))))))</f>
        <v>0</v>
      </c>
      <c r="N2818" s="70">
        <f t="shared" si="159"/>
        <v>-1</v>
      </c>
      <c r="O2818" s="19" t="str">
        <f>IF(A2818&gt;'PL2'!$C$2+553,IF(A2818='PL2'!$C$2+554,1,O2817+1), "")</f>
        <v/>
      </c>
    </row>
    <row r="2819" spans="1:15" x14ac:dyDescent="0.55000000000000004">
      <c r="A2819">
        <v>2817</v>
      </c>
      <c r="B2819" s="2">
        <v>42639</v>
      </c>
      <c r="C2819">
        <v>21.620000839233398</v>
      </c>
      <c r="D2819">
        <v>2230410</v>
      </c>
      <c r="E2819">
        <v>1973.030029296875</v>
      </c>
      <c r="F2819" s="20">
        <f t="shared" si="160"/>
        <v>1.912514330962968E-2</v>
      </c>
      <c r="G2819">
        <v>606.81201171875</v>
      </c>
      <c r="H2819">
        <v>11.605400085449221</v>
      </c>
      <c r="I2819" s="19">
        <f t="shared" si="161"/>
        <v>1197258.321259141</v>
      </c>
      <c r="K2819" s="70">
        <f t="shared" si="158"/>
        <v>-1</v>
      </c>
      <c r="L2819" s="3">
        <f>IF(AND(O2819&gt;0,O2819&lt;366),+'PL2'!$N$3+1,IF(AND(O2819&gt;365,O2819&lt;731),+'PL2'!$O$3+1,IF(AND(O2819&gt;730,O2819&lt;1096),+'PL2'!$P$3+1,IF(AND(O2819&gt;1095,O2819&lt;1461),+'PL2'!$Q$3+1,IF(AND(O2819&gt;1460,O2819&lt;3000),+'PL2'!$R$3+1,0)))))</f>
        <v>0</v>
      </c>
      <c r="M2819" s="3">
        <f>IF(AND(O2819&gt;0,O2819&lt;366),+'PL2'!$N$2+1,IF(AND(O2819&gt;365,O2819&lt;731),+'PL2'!$O$2+1,IF(AND(O2819&gt;730,O2819&lt;1096),+'PL2'!$P$2+1,IF(AND(O2819&gt;1095,O2819&lt;1461),+'PL2'!$Q$2+1,IF(AND(O2819&gt;1460,O2819&lt;1826),+'PL2'!$R$2+1,IF(AND(O2819&gt;1825,O2819&lt;2190),+'PL2'!$S$2+1,0))))))</f>
        <v>0</v>
      </c>
      <c r="N2819" s="70">
        <f t="shared" si="159"/>
        <v>-1</v>
      </c>
      <c r="O2819" s="19" t="str">
        <f>IF(A2819&gt;'PL2'!$C$2+553,IF(A2819='PL2'!$C$2+554,1,O2818+1), "")</f>
        <v/>
      </c>
    </row>
    <row r="2820" spans="1:15" x14ac:dyDescent="0.55000000000000004">
      <c r="A2820">
        <v>2818</v>
      </c>
      <c r="B2820" s="2">
        <v>42640</v>
      </c>
      <c r="C2820">
        <v>21.629999160766602</v>
      </c>
      <c r="D2820">
        <v>2026560</v>
      </c>
      <c r="E2820">
        <v>2150.489990234375</v>
      </c>
      <c r="F2820" s="20">
        <f t="shared" si="160"/>
        <v>2.2952736007819413E-2</v>
      </c>
      <c r="G2820">
        <v>604.76300048828125</v>
      </c>
      <c r="H2820">
        <v>13.88099956512451</v>
      </c>
      <c r="I2820" s="19">
        <f t="shared" si="161"/>
        <v>1300536.7790141553</v>
      </c>
      <c r="K2820" s="70">
        <f t="shared" si="158"/>
        <v>-1</v>
      </c>
      <c r="L2820" s="3">
        <f>IF(AND(O2820&gt;0,O2820&lt;366),+'PL2'!$N$3+1,IF(AND(O2820&gt;365,O2820&lt;731),+'PL2'!$O$3+1,IF(AND(O2820&gt;730,O2820&lt;1096),+'PL2'!$P$3+1,IF(AND(O2820&gt;1095,O2820&lt;1461),+'PL2'!$Q$3+1,IF(AND(O2820&gt;1460,O2820&lt;3000),+'PL2'!$R$3+1,0)))))</f>
        <v>0</v>
      </c>
      <c r="M2820" s="3">
        <f>IF(AND(O2820&gt;0,O2820&lt;366),+'PL2'!$N$2+1,IF(AND(O2820&gt;365,O2820&lt;731),+'PL2'!$O$2+1,IF(AND(O2820&gt;730,O2820&lt;1096),+'PL2'!$P$2+1,IF(AND(O2820&gt;1095,O2820&lt;1461),+'PL2'!$Q$2+1,IF(AND(O2820&gt;1460,O2820&lt;1826),+'PL2'!$R$2+1,IF(AND(O2820&gt;1825,O2820&lt;2190),+'PL2'!$S$2+1,0))))))</f>
        <v>0</v>
      </c>
      <c r="N2820" s="70">
        <f t="shared" si="159"/>
        <v>-1</v>
      </c>
      <c r="O2820" s="19" t="str">
        <f>IF(A2820&gt;'PL2'!$C$2+553,IF(A2820='PL2'!$C$2+554,1,O2819+1), "")</f>
        <v/>
      </c>
    </row>
    <row r="2821" spans="1:15" x14ac:dyDescent="0.55000000000000004">
      <c r="A2821">
        <v>2819</v>
      </c>
      <c r="B2821" s="2">
        <v>42641</v>
      </c>
      <c r="C2821">
        <v>21.639999389648441</v>
      </c>
      <c r="D2821">
        <v>2026560</v>
      </c>
      <c r="E2821">
        <v>1914.739990234375</v>
      </c>
      <c r="F2821" s="20">
        <f t="shared" si="160"/>
        <v>2.0445963711909512E-2</v>
      </c>
      <c r="G2821">
        <v>603.51898193359375</v>
      </c>
      <c r="H2821">
        <v>12.33950042724609</v>
      </c>
      <c r="I2821" s="19">
        <f t="shared" si="161"/>
        <v>1155581.9295737892</v>
      </c>
      <c r="K2821" s="70">
        <f t="shared" si="158"/>
        <v>-1</v>
      </c>
      <c r="L2821" s="3">
        <f>IF(AND(O2821&gt;0,O2821&lt;366),+'PL2'!$N$3+1,IF(AND(O2821&gt;365,O2821&lt;731),+'PL2'!$O$3+1,IF(AND(O2821&gt;730,O2821&lt;1096),+'PL2'!$P$3+1,IF(AND(O2821&gt;1095,O2821&lt;1461),+'PL2'!$Q$3+1,IF(AND(O2821&gt;1460,O2821&lt;3000),+'PL2'!$R$3+1,0)))))</f>
        <v>0</v>
      </c>
      <c r="M2821" s="3">
        <f>IF(AND(O2821&gt;0,O2821&lt;366),+'PL2'!$N$2+1,IF(AND(O2821&gt;365,O2821&lt;731),+'PL2'!$O$2+1,IF(AND(O2821&gt;730,O2821&lt;1096),+'PL2'!$P$2+1,IF(AND(O2821&gt;1095,O2821&lt;1461),+'PL2'!$Q$2+1,IF(AND(O2821&gt;1460,O2821&lt;1826),+'PL2'!$R$2+1,IF(AND(O2821&gt;1825,O2821&lt;2190),+'PL2'!$S$2+1,0))))))</f>
        <v>0</v>
      </c>
      <c r="N2821" s="70">
        <f t="shared" si="159"/>
        <v>-1</v>
      </c>
      <c r="O2821" s="19" t="str">
        <f>IF(A2821&gt;'PL2'!$C$2+553,IF(A2821='PL2'!$C$2+554,1,O2820+1), "")</f>
        <v/>
      </c>
    </row>
    <row r="2822" spans="1:15" x14ac:dyDescent="0.55000000000000004">
      <c r="A2822">
        <v>2820</v>
      </c>
      <c r="B2822" s="2">
        <v>42642</v>
      </c>
      <c r="C2822">
        <v>21.64999961853027</v>
      </c>
      <c r="D2822">
        <v>1714780</v>
      </c>
      <c r="E2822">
        <v>1856.0400390625</v>
      </c>
      <c r="F2822" s="20">
        <f t="shared" si="160"/>
        <v>2.343348192635792E-2</v>
      </c>
      <c r="G2822">
        <v>605.05902099609375</v>
      </c>
      <c r="H2822">
        <v>14.1786003112793</v>
      </c>
      <c r="I2822" s="19">
        <f t="shared" si="161"/>
        <v>1123013.7689647079</v>
      </c>
      <c r="K2822" s="70">
        <f t="shared" si="158"/>
        <v>-1</v>
      </c>
      <c r="L2822" s="3">
        <f>IF(AND(O2822&gt;0,O2822&lt;366),+'PL2'!$N$3+1,IF(AND(O2822&gt;365,O2822&lt;731),+'PL2'!$O$3+1,IF(AND(O2822&gt;730,O2822&lt;1096),+'PL2'!$P$3+1,IF(AND(O2822&gt;1095,O2822&lt;1461),+'PL2'!$Q$3+1,IF(AND(O2822&gt;1460,O2822&lt;3000),+'PL2'!$R$3+1,0)))))</f>
        <v>0</v>
      </c>
      <c r="M2822" s="3">
        <f>IF(AND(O2822&gt;0,O2822&lt;366),+'PL2'!$N$2+1,IF(AND(O2822&gt;365,O2822&lt;731),+'PL2'!$O$2+1,IF(AND(O2822&gt;730,O2822&lt;1096),+'PL2'!$P$2+1,IF(AND(O2822&gt;1095,O2822&lt;1461),+'PL2'!$Q$2+1,IF(AND(O2822&gt;1460,O2822&lt;1826),+'PL2'!$R$2+1,IF(AND(O2822&gt;1825,O2822&lt;2190),+'PL2'!$S$2+1,0))))))</f>
        <v>0</v>
      </c>
      <c r="N2822" s="70">
        <f t="shared" si="159"/>
        <v>-1</v>
      </c>
      <c r="O2822" s="19" t="str">
        <f>IF(A2822&gt;'PL2'!$C$2+553,IF(A2822='PL2'!$C$2+554,1,O2821+1), "")</f>
        <v/>
      </c>
    </row>
    <row r="2823" spans="1:15" x14ac:dyDescent="0.55000000000000004">
      <c r="A2823">
        <v>2821</v>
      </c>
      <c r="B2823" s="2">
        <v>42643</v>
      </c>
      <c r="C2823">
        <v>21.659999847412109</v>
      </c>
      <c r="D2823">
        <v>1714780</v>
      </c>
      <c r="E2823">
        <v>1843.449951171875</v>
      </c>
      <c r="F2823" s="20">
        <f t="shared" si="160"/>
        <v>2.3285276047711471E-2</v>
      </c>
      <c r="G2823">
        <v>608.43798828125</v>
      </c>
      <c r="H2823">
        <v>14.167599678039551</v>
      </c>
      <c r="I2823" s="19">
        <f t="shared" si="161"/>
        <v>1121624.9797881842</v>
      </c>
      <c r="K2823" s="70">
        <f t="shared" si="158"/>
        <v>-1</v>
      </c>
      <c r="L2823" s="3">
        <f>IF(AND(O2823&gt;0,O2823&lt;366),+'PL2'!$N$3+1,IF(AND(O2823&gt;365,O2823&lt;731),+'PL2'!$O$3+1,IF(AND(O2823&gt;730,O2823&lt;1096),+'PL2'!$P$3+1,IF(AND(O2823&gt;1095,O2823&lt;1461),+'PL2'!$Q$3+1,IF(AND(O2823&gt;1460,O2823&lt;3000),+'PL2'!$R$3+1,0)))))</f>
        <v>0</v>
      </c>
      <c r="M2823" s="3">
        <f>IF(AND(O2823&gt;0,O2823&lt;366),+'PL2'!$N$2+1,IF(AND(O2823&gt;365,O2823&lt;731),+'PL2'!$O$2+1,IF(AND(O2823&gt;730,O2823&lt;1096),+'PL2'!$P$2+1,IF(AND(O2823&gt;1095,O2823&lt;1461),+'PL2'!$Q$2+1,IF(AND(O2823&gt;1460,O2823&lt;1826),+'PL2'!$R$2+1,IF(AND(O2823&gt;1825,O2823&lt;2190),+'PL2'!$S$2+1,0))))))</f>
        <v>0</v>
      </c>
      <c r="N2823" s="70">
        <f t="shared" si="159"/>
        <v>-1</v>
      </c>
      <c r="O2823" s="19" t="str">
        <f>IF(A2823&gt;'PL2'!$C$2+553,IF(A2823='PL2'!$C$2+554,1,O2822+1), "")</f>
        <v/>
      </c>
    </row>
    <row r="2824" spans="1:15" x14ac:dyDescent="0.55000000000000004">
      <c r="A2824">
        <v>2822</v>
      </c>
      <c r="B2824" s="2">
        <v>42644</v>
      </c>
      <c r="C2824">
        <v>21.670000076293949</v>
      </c>
      <c r="D2824">
        <v>1882660</v>
      </c>
      <c r="E2824">
        <v>2021.239990234375</v>
      </c>
      <c r="F2824" s="20">
        <f t="shared" si="160"/>
        <v>2.3265098712771978E-2</v>
      </c>
      <c r="G2824">
        <v>613.93402099609375</v>
      </c>
      <c r="H2824">
        <v>14.283200263977051</v>
      </c>
      <c r="I2824" s="19">
        <f t="shared" si="161"/>
        <v>1240907.9946026951</v>
      </c>
      <c r="K2824" s="70">
        <f t="shared" si="158"/>
        <v>-1</v>
      </c>
      <c r="L2824" s="3">
        <f>IF(AND(O2824&gt;0,O2824&lt;366),+'PL2'!$N$3+1,IF(AND(O2824&gt;365,O2824&lt;731),+'PL2'!$O$3+1,IF(AND(O2824&gt;730,O2824&lt;1096),+'PL2'!$P$3+1,IF(AND(O2824&gt;1095,O2824&lt;1461),+'PL2'!$Q$3+1,IF(AND(O2824&gt;1460,O2824&lt;3000),+'PL2'!$R$3+1,0)))))</f>
        <v>0</v>
      </c>
      <c r="M2824" s="3">
        <f>IF(AND(O2824&gt;0,O2824&lt;366),+'PL2'!$N$2+1,IF(AND(O2824&gt;365,O2824&lt;731),+'PL2'!$O$2+1,IF(AND(O2824&gt;730,O2824&lt;1096),+'PL2'!$P$2+1,IF(AND(O2824&gt;1095,O2824&lt;1461),+'PL2'!$Q$2+1,IF(AND(O2824&gt;1460,O2824&lt;1826),+'PL2'!$R$2+1,IF(AND(O2824&gt;1825,O2824&lt;2190),+'PL2'!$S$2+1,0))))))</f>
        <v>0</v>
      </c>
      <c r="N2824" s="70">
        <f t="shared" si="159"/>
        <v>-1</v>
      </c>
      <c r="O2824" s="19" t="str">
        <f>IF(A2824&gt;'PL2'!$C$2+553,IF(A2824='PL2'!$C$2+554,1,O2823+1), "")</f>
        <v/>
      </c>
    </row>
    <row r="2825" spans="1:15" x14ac:dyDescent="0.55000000000000004">
      <c r="A2825">
        <v>2823</v>
      </c>
      <c r="B2825" s="2">
        <v>42645</v>
      </c>
      <c r="C2825">
        <v>21.680000305175781</v>
      </c>
      <c r="D2825">
        <v>1882660</v>
      </c>
      <c r="E2825">
        <v>1815.920043945312</v>
      </c>
      <c r="F2825" s="20">
        <f t="shared" si="160"/>
        <v>2.0911448220554525E-2</v>
      </c>
      <c r="G2825">
        <v>610.291015625</v>
      </c>
      <c r="H2825">
        <v>12.762100219726561</v>
      </c>
      <c r="I2825" s="19">
        <f t="shared" si="161"/>
        <v>1108239.6879131792</v>
      </c>
      <c r="K2825" s="70">
        <f t="shared" si="158"/>
        <v>-1</v>
      </c>
      <c r="L2825" s="3">
        <f>IF(AND(O2825&gt;0,O2825&lt;366),+'PL2'!$N$3+1,IF(AND(O2825&gt;365,O2825&lt;731),+'PL2'!$O$3+1,IF(AND(O2825&gt;730,O2825&lt;1096),+'PL2'!$P$3+1,IF(AND(O2825&gt;1095,O2825&lt;1461),+'PL2'!$Q$3+1,IF(AND(O2825&gt;1460,O2825&lt;3000),+'PL2'!$R$3+1,0)))))</f>
        <v>0</v>
      </c>
      <c r="M2825" s="3">
        <f>IF(AND(O2825&gt;0,O2825&lt;366),+'PL2'!$N$2+1,IF(AND(O2825&gt;365,O2825&lt;731),+'PL2'!$O$2+1,IF(AND(O2825&gt;730,O2825&lt;1096),+'PL2'!$P$2+1,IF(AND(O2825&gt;1095,O2825&lt;1461),+'PL2'!$Q$2+1,IF(AND(O2825&gt;1460,O2825&lt;1826),+'PL2'!$R$2+1,IF(AND(O2825&gt;1825,O2825&lt;2190),+'PL2'!$S$2+1,0))))))</f>
        <v>0</v>
      </c>
      <c r="N2825" s="70">
        <f t="shared" si="159"/>
        <v>-1</v>
      </c>
      <c r="O2825" s="19" t="str">
        <f>IF(A2825&gt;'PL2'!$C$2+553,IF(A2825='PL2'!$C$2+554,1,O2824+1), "")</f>
        <v/>
      </c>
    </row>
    <row r="2826" spans="1:15" x14ac:dyDescent="0.55000000000000004">
      <c r="A2826">
        <v>2824</v>
      </c>
      <c r="B2826" s="2">
        <v>42646</v>
      </c>
      <c r="C2826">
        <v>21.690000534057621</v>
      </c>
      <c r="D2826">
        <v>1822700</v>
      </c>
      <c r="E2826">
        <v>1962.739990234375</v>
      </c>
      <c r="F2826" s="20">
        <f t="shared" si="160"/>
        <v>2.3356466470839877E-2</v>
      </c>
      <c r="G2826">
        <v>612.3380126953125</v>
      </c>
      <c r="H2826">
        <v>14.30210018157959</v>
      </c>
      <c r="I2826" s="19">
        <f t="shared" si="161"/>
        <v>1201860.3050577343</v>
      </c>
      <c r="K2826" s="70">
        <f t="shared" si="158"/>
        <v>-1</v>
      </c>
      <c r="L2826" s="3">
        <f>IF(AND(O2826&gt;0,O2826&lt;366),+'PL2'!$N$3+1,IF(AND(O2826&gt;365,O2826&lt;731),+'PL2'!$O$3+1,IF(AND(O2826&gt;730,O2826&lt;1096),+'PL2'!$P$3+1,IF(AND(O2826&gt;1095,O2826&lt;1461),+'PL2'!$Q$3+1,IF(AND(O2826&gt;1460,O2826&lt;3000),+'PL2'!$R$3+1,0)))))</f>
        <v>0</v>
      </c>
      <c r="M2826" s="3">
        <f>IF(AND(O2826&gt;0,O2826&lt;366),+'PL2'!$N$2+1,IF(AND(O2826&gt;365,O2826&lt;731),+'PL2'!$O$2+1,IF(AND(O2826&gt;730,O2826&lt;1096),+'PL2'!$P$2+1,IF(AND(O2826&gt;1095,O2826&lt;1461),+'PL2'!$Q$2+1,IF(AND(O2826&gt;1460,O2826&lt;1826),+'PL2'!$R$2+1,IF(AND(O2826&gt;1825,O2826&lt;2190),+'PL2'!$S$2+1,0))))))</f>
        <v>0</v>
      </c>
      <c r="N2826" s="70">
        <f t="shared" si="159"/>
        <v>-1</v>
      </c>
      <c r="O2826" s="19" t="str">
        <f>IF(A2826&gt;'PL2'!$C$2+553,IF(A2826='PL2'!$C$2+554,1,O2825+1), "")</f>
        <v/>
      </c>
    </row>
    <row r="2827" spans="1:15" x14ac:dyDescent="0.55000000000000004">
      <c r="A2827">
        <v>2825</v>
      </c>
      <c r="B2827" s="2">
        <v>42647</v>
      </c>
      <c r="C2827">
        <v>21.70000076293945</v>
      </c>
      <c r="D2827">
        <v>1822700</v>
      </c>
      <c r="E2827">
        <v>2046.0400390625</v>
      </c>
      <c r="F2827" s="20">
        <f t="shared" si="160"/>
        <v>2.4358956717320957E-2</v>
      </c>
      <c r="G2827">
        <v>609.375</v>
      </c>
      <c r="H2827">
        <v>14.84370040893555</v>
      </c>
      <c r="I2827" s="19">
        <f t="shared" si="161"/>
        <v>1246805.6488037109</v>
      </c>
      <c r="K2827" s="70">
        <f t="shared" si="158"/>
        <v>-1</v>
      </c>
      <c r="L2827" s="3">
        <f>IF(AND(O2827&gt;0,O2827&lt;366),+'PL2'!$N$3+1,IF(AND(O2827&gt;365,O2827&lt;731),+'PL2'!$O$3+1,IF(AND(O2827&gt;730,O2827&lt;1096),+'PL2'!$P$3+1,IF(AND(O2827&gt;1095,O2827&lt;1461),+'PL2'!$Q$3+1,IF(AND(O2827&gt;1460,O2827&lt;3000),+'PL2'!$R$3+1,0)))))</f>
        <v>0</v>
      </c>
      <c r="M2827" s="3">
        <f>IF(AND(O2827&gt;0,O2827&lt;366),+'PL2'!$N$2+1,IF(AND(O2827&gt;365,O2827&lt;731),+'PL2'!$O$2+1,IF(AND(O2827&gt;730,O2827&lt;1096),+'PL2'!$P$2+1,IF(AND(O2827&gt;1095,O2827&lt;1461),+'PL2'!$Q$2+1,IF(AND(O2827&gt;1460,O2827&lt;1826),+'PL2'!$R$2+1,IF(AND(O2827&gt;1825,O2827&lt;2190),+'PL2'!$S$2+1,0))))))</f>
        <v>0</v>
      </c>
      <c r="N2827" s="70">
        <f t="shared" si="159"/>
        <v>-1</v>
      </c>
      <c r="O2827" s="19" t="str">
        <f>IF(A2827&gt;'PL2'!$C$2+553,IF(A2827='PL2'!$C$2+554,1,O2826+1), "")</f>
        <v/>
      </c>
    </row>
    <row r="2828" spans="1:15" x14ac:dyDescent="0.55000000000000004">
      <c r="A2828">
        <v>2826</v>
      </c>
      <c r="B2828" s="2">
        <v>42648</v>
      </c>
      <c r="C2828">
        <v>21.70999908447266</v>
      </c>
      <c r="D2828">
        <v>2002580</v>
      </c>
      <c r="E2828">
        <v>2160.280029296875</v>
      </c>
      <c r="F2828" s="20">
        <f t="shared" si="160"/>
        <v>2.3419627409761272E-2</v>
      </c>
      <c r="G2828">
        <v>610.885009765625</v>
      </c>
      <c r="H2828">
        <v>14.306699752807621</v>
      </c>
      <c r="I2828" s="19">
        <f t="shared" si="161"/>
        <v>1319682.6867935061</v>
      </c>
      <c r="K2828" s="70">
        <f t="shared" si="158"/>
        <v>-1</v>
      </c>
      <c r="L2828" s="3">
        <f>IF(AND(O2828&gt;0,O2828&lt;366),+'PL2'!$N$3+1,IF(AND(O2828&gt;365,O2828&lt;731),+'PL2'!$O$3+1,IF(AND(O2828&gt;730,O2828&lt;1096),+'PL2'!$P$3+1,IF(AND(O2828&gt;1095,O2828&lt;1461),+'PL2'!$Q$3+1,IF(AND(O2828&gt;1460,O2828&lt;3000),+'PL2'!$R$3+1,0)))))</f>
        <v>0</v>
      </c>
      <c r="M2828" s="3">
        <f>IF(AND(O2828&gt;0,O2828&lt;366),+'PL2'!$N$2+1,IF(AND(O2828&gt;365,O2828&lt;731),+'PL2'!$O$2+1,IF(AND(O2828&gt;730,O2828&lt;1096),+'PL2'!$P$2+1,IF(AND(O2828&gt;1095,O2828&lt;1461),+'PL2'!$Q$2+1,IF(AND(O2828&gt;1460,O2828&lt;1826),+'PL2'!$R$2+1,IF(AND(O2828&gt;1825,O2828&lt;2190),+'PL2'!$S$2+1,0))))))</f>
        <v>0</v>
      </c>
      <c r="N2828" s="70">
        <f t="shared" si="159"/>
        <v>-1</v>
      </c>
      <c r="O2828" s="19" t="str">
        <f>IF(A2828&gt;'PL2'!$C$2+553,IF(A2828='PL2'!$C$2+554,1,O2827+1), "")</f>
        <v/>
      </c>
    </row>
    <row r="2829" spans="1:15" x14ac:dyDescent="0.55000000000000004">
      <c r="A2829">
        <v>2827</v>
      </c>
      <c r="B2829" s="2">
        <v>42649</v>
      </c>
      <c r="C2829">
        <v>21.719999313354489</v>
      </c>
      <c r="D2829">
        <v>2002580</v>
      </c>
      <c r="E2829">
        <v>2090.22998046875</v>
      </c>
      <c r="F2829" s="20">
        <f t="shared" si="160"/>
        <v>2.2670651729536005E-2</v>
      </c>
      <c r="G2829">
        <v>610.9000244140625</v>
      </c>
      <c r="H2829">
        <v>13.84949970245361</v>
      </c>
      <c r="I2829" s="19">
        <f t="shared" si="161"/>
        <v>1276921.5460993648</v>
      </c>
      <c r="K2829" s="70">
        <f t="shared" si="158"/>
        <v>-1</v>
      </c>
      <c r="L2829" s="3">
        <f>IF(AND(O2829&gt;0,O2829&lt;366),+'PL2'!$N$3+1,IF(AND(O2829&gt;365,O2829&lt;731),+'PL2'!$O$3+1,IF(AND(O2829&gt;730,O2829&lt;1096),+'PL2'!$P$3+1,IF(AND(O2829&gt;1095,O2829&lt;1461),+'PL2'!$Q$3+1,IF(AND(O2829&gt;1460,O2829&lt;3000),+'PL2'!$R$3+1,0)))))</f>
        <v>0</v>
      </c>
      <c r="M2829" s="3">
        <f>IF(AND(O2829&gt;0,O2829&lt;366),+'PL2'!$N$2+1,IF(AND(O2829&gt;365,O2829&lt;731),+'PL2'!$O$2+1,IF(AND(O2829&gt;730,O2829&lt;1096),+'PL2'!$P$2+1,IF(AND(O2829&gt;1095,O2829&lt;1461),+'PL2'!$Q$2+1,IF(AND(O2829&gt;1460,O2829&lt;1826),+'PL2'!$R$2+1,IF(AND(O2829&gt;1825,O2829&lt;2190),+'PL2'!$S$2+1,0))))))</f>
        <v>0</v>
      </c>
      <c r="N2829" s="70">
        <f t="shared" si="159"/>
        <v>-1</v>
      </c>
      <c r="O2829" s="19" t="str">
        <f>IF(A2829&gt;'PL2'!$C$2+553,IF(A2829='PL2'!$C$2+554,1,O2828+1), "")</f>
        <v/>
      </c>
    </row>
    <row r="2830" spans="1:15" x14ac:dyDescent="0.55000000000000004">
      <c r="A2830">
        <v>2828</v>
      </c>
      <c r="B2830" s="2">
        <v>42650</v>
      </c>
      <c r="C2830">
        <v>21.729999542236332</v>
      </c>
      <c r="D2830">
        <v>1726770</v>
      </c>
      <c r="E2830">
        <v>1859.550048828125</v>
      </c>
      <c r="F2830" s="20">
        <f t="shared" si="160"/>
        <v>2.3400928733879268E-2</v>
      </c>
      <c r="G2830">
        <v>616.489013671875</v>
      </c>
      <c r="H2830">
        <v>14.426400184631349</v>
      </c>
      <c r="I2830" s="19">
        <f t="shared" si="161"/>
        <v>1146392.1754755378</v>
      </c>
      <c r="K2830" s="70">
        <f t="shared" si="158"/>
        <v>-1</v>
      </c>
      <c r="L2830" s="3">
        <f>IF(AND(O2830&gt;0,O2830&lt;366),+'PL2'!$N$3+1,IF(AND(O2830&gt;365,O2830&lt;731),+'PL2'!$O$3+1,IF(AND(O2830&gt;730,O2830&lt;1096),+'PL2'!$P$3+1,IF(AND(O2830&gt;1095,O2830&lt;1461),+'PL2'!$Q$3+1,IF(AND(O2830&gt;1460,O2830&lt;3000),+'PL2'!$R$3+1,0)))))</f>
        <v>0</v>
      </c>
      <c r="M2830" s="3">
        <f>IF(AND(O2830&gt;0,O2830&lt;366),+'PL2'!$N$2+1,IF(AND(O2830&gt;365,O2830&lt;731),+'PL2'!$O$2+1,IF(AND(O2830&gt;730,O2830&lt;1096),+'PL2'!$P$2+1,IF(AND(O2830&gt;1095,O2830&lt;1461),+'PL2'!$Q$2+1,IF(AND(O2830&gt;1460,O2830&lt;1826),+'PL2'!$R$2+1,IF(AND(O2830&gt;1825,O2830&lt;2190),+'PL2'!$S$2+1,0))))))</f>
        <v>0</v>
      </c>
      <c r="N2830" s="70">
        <f t="shared" si="159"/>
        <v>-1</v>
      </c>
      <c r="O2830" s="19" t="str">
        <f>IF(A2830&gt;'PL2'!$C$2+553,IF(A2830='PL2'!$C$2+554,1,O2829+1), "")</f>
        <v/>
      </c>
    </row>
    <row r="2831" spans="1:15" x14ac:dyDescent="0.55000000000000004">
      <c r="A2831">
        <v>2829</v>
      </c>
      <c r="B2831" s="2">
        <v>42651</v>
      </c>
      <c r="C2831">
        <v>21.739999771118161</v>
      </c>
      <c r="D2831">
        <v>1726770</v>
      </c>
      <c r="E2831">
        <v>2180.010009765625</v>
      </c>
      <c r="F2831" s="20">
        <f t="shared" si="160"/>
        <v>2.7446282430978061E-2</v>
      </c>
      <c r="G2831">
        <v>616.59600830078125</v>
      </c>
      <c r="H2831">
        <v>16.923299789428711</v>
      </c>
      <c r="I2831" s="19">
        <f t="shared" si="161"/>
        <v>1344185.4700772315</v>
      </c>
      <c r="K2831" s="70">
        <f t="shared" si="158"/>
        <v>-1</v>
      </c>
      <c r="L2831" s="3">
        <f>IF(AND(O2831&gt;0,O2831&lt;366),+'PL2'!$N$3+1,IF(AND(O2831&gt;365,O2831&lt;731),+'PL2'!$O$3+1,IF(AND(O2831&gt;730,O2831&lt;1096),+'PL2'!$P$3+1,IF(AND(O2831&gt;1095,O2831&lt;1461),+'PL2'!$Q$3+1,IF(AND(O2831&gt;1460,O2831&lt;3000),+'PL2'!$R$3+1,0)))))</f>
        <v>0</v>
      </c>
      <c r="M2831" s="3">
        <f>IF(AND(O2831&gt;0,O2831&lt;366),+'PL2'!$N$2+1,IF(AND(O2831&gt;365,O2831&lt;731),+'PL2'!$O$2+1,IF(AND(O2831&gt;730,O2831&lt;1096),+'PL2'!$P$2+1,IF(AND(O2831&gt;1095,O2831&lt;1461),+'PL2'!$Q$2+1,IF(AND(O2831&gt;1460,O2831&lt;1826),+'PL2'!$R$2+1,IF(AND(O2831&gt;1825,O2831&lt;2190),+'PL2'!$S$2+1,0))))))</f>
        <v>0</v>
      </c>
      <c r="N2831" s="70">
        <f t="shared" si="159"/>
        <v>-1</v>
      </c>
      <c r="O2831" s="19" t="str">
        <f>IF(A2831&gt;'PL2'!$C$2+553,IF(A2831='PL2'!$C$2+554,1,O2830+1), "")</f>
        <v/>
      </c>
    </row>
    <row r="2832" spans="1:15" x14ac:dyDescent="0.55000000000000004">
      <c r="A2832">
        <v>2830</v>
      </c>
      <c r="B2832" s="2">
        <v>42652</v>
      </c>
      <c r="C2832">
        <v>21.75</v>
      </c>
      <c r="D2832">
        <v>2056200</v>
      </c>
      <c r="E2832">
        <v>2058.27001953125</v>
      </c>
      <c r="F2832" s="20">
        <f t="shared" si="160"/>
        <v>2.1771896179751331E-2</v>
      </c>
      <c r="G2832">
        <v>614.6240234375</v>
      </c>
      <c r="H2832">
        <v>13.38150024414062</v>
      </c>
      <c r="I2832" s="19">
        <f t="shared" si="161"/>
        <v>1265062.2007250786</v>
      </c>
      <c r="K2832" s="70">
        <f t="shared" si="158"/>
        <v>-1</v>
      </c>
      <c r="L2832" s="3">
        <f>IF(AND(O2832&gt;0,O2832&lt;366),+'PL2'!$N$3+1,IF(AND(O2832&gt;365,O2832&lt;731),+'PL2'!$O$3+1,IF(AND(O2832&gt;730,O2832&lt;1096),+'PL2'!$P$3+1,IF(AND(O2832&gt;1095,O2832&lt;1461),+'PL2'!$Q$3+1,IF(AND(O2832&gt;1460,O2832&lt;3000),+'PL2'!$R$3+1,0)))))</f>
        <v>0</v>
      </c>
      <c r="M2832" s="3">
        <f>IF(AND(O2832&gt;0,O2832&lt;366),+'PL2'!$N$2+1,IF(AND(O2832&gt;365,O2832&lt;731),+'PL2'!$O$2+1,IF(AND(O2832&gt;730,O2832&lt;1096),+'PL2'!$P$2+1,IF(AND(O2832&gt;1095,O2832&lt;1461),+'PL2'!$Q$2+1,IF(AND(O2832&gt;1460,O2832&lt;1826),+'PL2'!$R$2+1,IF(AND(O2832&gt;1825,O2832&lt;2190),+'PL2'!$S$2+1,0))))))</f>
        <v>0</v>
      </c>
      <c r="N2832" s="70">
        <f t="shared" si="159"/>
        <v>-1</v>
      </c>
      <c r="O2832" s="19" t="str">
        <f>IF(A2832&gt;'PL2'!$C$2+553,IF(A2832='PL2'!$C$2+554,1,O2831+1), "")</f>
        <v/>
      </c>
    </row>
    <row r="2833" spans="1:15" x14ac:dyDescent="0.55000000000000004">
      <c r="A2833">
        <v>2831</v>
      </c>
      <c r="B2833" s="2">
        <v>42653</v>
      </c>
      <c r="C2833">
        <v>21.760000228881839</v>
      </c>
      <c r="D2833">
        <v>2056200</v>
      </c>
      <c r="E2833">
        <v>1617.839965820312</v>
      </c>
      <c r="F2833" s="20">
        <f t="shared" si="160"/>
        <v>1.7120998942974506E-2</v>
      </c>
      <c r="G2833">
        <v>617.4219970703125</v>
      </c>
      <c r="H2833">
        <v>10.57089996337891</v>
      </c>
      <c r="I2833" s="19">
        <f t="shared" si="161"/>
        <v>998889.98263694323</v>
      </c>
      <c r="K2833" s="70">
        <f t="shared" si="158"/>
        <v>-1</v>
      </c>
      <c r="L2833" s="3">
        <f>IF(AND(O2833&gt;0,O2833&lt;366),+'PL2'!$N$3+1,IF(AND(O2833&gt;365,O2833&lt;731),+'PL2'!$O$3+1,IF(AND(O2833&gt;730,O2833&lt;1096),+'PL2'!$P$3+1,IF(AND(O2833&gt;1095,O2833&lt;1461),+'PL2'!$Q$3+1,IF(AND(O2833&gt;1460,O2833&lt;3000),+'PL2'!$R$3+1,0)))))</f>
        <v>0</v>
      </c>
      <c r="M2833" s="3">
        <f>IF(AND(O2833&gt;0,O2833&lt;366),+'PL2'!$N$2+1,IF(AND(O2833&gt;365,O2833&lt;731),+'PL2'!$O$2+1,IF(AND(O2833&gt;730,O2833&lt;1096),+'PL2'!$P$2+1,IF(AND(O2833&gt;1095,O2833&lt;1461),+'PL2'!$Q$2+1,IF(AND(O2833&gt;1460,O2833&lt;1826),+'PL2'!$R$2+1,IF(AND(O2833&gt;1825,O2833&lt;2190),+'PL2'!$S$2+1,0))))))</f>
        <v>0</v>
      </c>
      <c r="N2833" s="70">
        <f t="shared" si="159"/>
        <v>-1</v>
      </c>
      <c r="O2833" s="19" t="str">
        <f>IF(A2833&gt;'PL2'!$C$2+553,IF(A2833='PL2'!$C$2+554,1,O2832+1), "")</f>
        <v/>
      </c>
    </row>
    <row r="2834" spans="1:15" x14ac:dyDescent="0.55000000000000004">
      <c r="A2834">
        <v>2832</v>
      </c>
      <c r="B2834" s="2">
        <v>42654</v>
      </c>
      <c r="C2834">
        <v>21.770000457763668</v>
      </c>
      <c r="D2834">
        <v>1786320</v>
      </c>
      <c r="E2834">
        <v>1818.260009765625</v>
      </c>
      <c r="F2834" s="20">
        <f t="shared" si="160"/>
        <v>2.2159255477703338E-2</v>
      </c>
      <c r="G2834">
        <v>639.3740234375</v>
      </c>
      <c r="H2834">
        <v>14.168100357055661</v>
      </c>
      <c r="I2834" s="19">
        <f t="shared" si="161"/>
        <v>1162548.2180993557</v>
      </c>
      <c r="K2834" s="70">
        <f t="shared" si="158"/>
        <v>-1</v>
      </c>
      <c r="L2834" s="3">
        <f>IF(AND(O2834&gt;0,O2834&lt;366),+'PL2'!$N$3+1,IF(AND(O2834&gt;365,O2834&lt;731),+'PL2'!$O$3+1,IF(AND(O2834&gt;730,O2834&lt;1096),+'PL2'!$P$3+1,IF(AND(O2834&gt;1095,O2834&lt;1461),+'PL2'!$Q$3+1,IF(AND(O2834&gt;1460,O2834&lt;3000),+'PL2'!$R$3+1,0)))))</f>
        <v>0</v>
      </c>
      <c r="M2834" s="3">
        <f>IF(AND(O2834&gt;0,O2834&lt;366),+'PL2'!$N$2+1,IF(AND(O2834&gt;365,O2834&lt;731),+'PL2'!$O$2+1,IF(AND(O2834&gt;730,O2834&lt;1096),+'PL2'!$P$2+1,IF(AND(O2834&gt;1095,O2834&lt;1461),+'PL2'!$Q$2+1,IF(AND(O2834&gt;1460,O2834&lt;1826),+'PL2'!$R$2+1,IF(AND(O2834&gt;1825,O2834&lt;2190),+'PL2'!$S$2+1,0))))))</f>
        <v>0</v>
      </c>
      <c r="N2834" s="70">
        <f t="shared" si="159"/>
        <v>-1</v>
      </c>
      <c r="O2834" s="19" t="str">
        <f>IF(A2834&gt;'PL2'!$C$2+553,IF(A2834='PL2'!$C$2+554,1,O2833+1), "")</f>
        <v/>
      </c>
    </row>
    <row r="2835" spans="1:15" x14ac:dyDescent="0.55000000000000004">
      <c r="A2835">
        <v>2833</v>
      </c>
      <c r="B2835" s="2">
        <v>42655</v>
      </c>
      <c r="C2835">
        <v>21.780000686645511</v>
      </c>
      <c r="D2835">
        <v>1786320</v>
      </c>
      <c r="E2835">
        <v>1868.31005859375</v>
      </c>
      <c r="F2835" s="20">
        <f t="shared" si="160"/>
        <v>2.2779677974292731E-2</v>
      </c>
      <c r="G2835">
        <v>635.08099365234375</v>
      </c>
      <c r="H2835">
        <v>14.46689987182617</v>
      </c>
      <c r="I2835" s="19">
        <f t="shared" si="161"/>
        <v>1186528.2084623873</v>
      </c>
      <c r="K2835" s="70">
        <f t="shared" si="158"/>
        <v>-1</v>
      </c>
      <c r="L2835" s="3">
        <f>IF(AND(O2835&gt;0,O2835&lt;366),+'PL2'!$N$3+1,IF(AND(O2835&gt;365,O2835&lt;731),+'PL2'!$O$3+1,IF(AND(O2835&gt;730,O2835&lt;1096),+'PL2'!$P$3+1,IF(AND(O2835&gt;1095,O2835&lt;1461),+'PL2'!$Q$3+1,IF(AND(O2835&gt;1460,O2835&lt;3000),+'PL2'!$R$3+1,0)))))</f>
        <v>0</v>
      </c>
      <c r="M2835" s="3">
        <f>IF(AND(O2835&gt;0,O2835&lt;366),+'PL2'!$N$2+1,IF(AND(O2835&gt;365,O2835&lt;731),+'PL2'!$O$2+1,IF(AND(O2835&gt;730,O2835&lt;1096),+'PL2'!$P$2+1,IF(AND(O2835&gt;1095,O2835&lt;1461),+'PL2'!$Q$2+1,IF(AND(O2835&gt;1460,O2835&lt;1826),+'PL2'!$R$2+1,IF(AND(O2835&gt;1825,O2835&lt;2190),+'PL2'!$S$2+1,0))))))</f>
        <v>0</v>
      </c>
      <c r="N2835" s="70">
        <f t="shared" si="159"/>
        <v>-1</v>
      </c>
      <c r="O2835" s="19" t="str">
        <f>IF(A2835&gt;'PL2'!$C$2+553,IF(A2835='PL2'!$C$2+554,1,O2834+1), "")</f>
        <v/>
      </c>
    </row>
    <row r="2836" spans="1:15" x14ac:dyDescent="0.55000000000000004">
      <c r="A2836">
        <v>2834</v>
      </c>
      <c r="B2836" s="2">
        <v>42656</v>
      </c>
      <c r="C2836">
        <v>21.79000091552734</v>
      </c>
      <c r="D2836">
        <v>1644960</v>
      </c>
      <c r="E2836">
        <v>1667.119995117188</v>
      </c>
      <c r="F2836" s="20">
        <f t="shared" si="160"/>
        <v>2.2083543806473992E-2</v>
      </c>
      <c r="G2836">
        <v>635.02001953125</v>
      </c>
      <c r="H2836">
        <v>14.023500442504879</v>
      </c>
      <c r="I2836" s="19">
        <f t="shared" si="161"/>
        <v>1058654.571860254</v>
      </c>
      <c r="K2836" s="70">
        <f t="shared" si="158"/>
        <v>-1</v>
      </c>
      <c r="L2836" s="3">
        <f>IF(AND(O2836&gt;0,O2836&lt;366),+'PL2'!$N$3+1,IF(AND(O2836&gt;365,O2836&lt;731),+'PL2'!$O$3+1,IF(AND(O2836&gt;730,O2836&lt;1096),+'PL2'!$P$3+1,IF(AND(O2836&gt;1095,O2836&lt;1461),+'PL2'!$Q$3+1,IF(AND(O2836&gt;1460,O2836&lt;3000),+'PL2'!$R$3+1,0)))))</f>
        <v>0</v>
      </c>
      <c r="M2836" s="3">
        <f>IF(AND(O2836&gt;0,O2836&lt;366),+'PL2'!$N$2+1,IF(AND(O2836&gt;365,O2836&lt;731),+'PL2'!$O$2+1,IF(AND(O2836&gt;730,O2836&lt;1096),+'PL2'!$P$2+1,IF(AND(O2836&gt;1095,O2836&lt;1461),+'PL2'!$Q$2+1,IF(AND(O2836&gt;1460,O2836&lt;1826),+'PL2'!$R$2+1,IF(AND(O2836&gt;1825,O2836&lt;2190),+'PL2'!$S$2+1,0))))))</f>
        <v>0</v>
      </c>
      <c r="N2836" s="70">
        <f t="shared" si="159"/>
        <v>-1</v>
      </c>
      <c r="O2836" s="19" t="str">
        <f>IF(A2836&gt;'PL2'!$C$2+553,IF(A2836='PL2'!$C$2+554,1,O2835+1), "")</f>
        <v/>
      </c>
    </row>
    <row r="2837" spans="1:15" x14ac:dyDescent="0.55000000000000004">
      <c r="A2837">
        <v>2835</v>
      </c>
      <c r="B2837" s="2">
        <v>42657</v>
      </c>
      <c r="C2837">
        <v>21.79999923706055</v>
      </c>
      <c r="D2837">
        <v>1644960</v>
      </c>
      <c r="E2837">
        <v>1768.010009765625</v>
      </c>
      <c r="F2837" s="20">
        <f t="shared" si="160"/>
        <v>2.3430731971601768E-2</v>
      </c>
      <c r="G2837">
        <v>638.36700439453125</v>
      </c>
      <c r="H2837">
        <v>14.957400321960449</v>
      </c>
      <c r="I2837" s="19">
        <f t="shared" si="161"/>
        <v>1128639.253673628</v>
      </c>
      <c r="K2837" s="70">
        <f t="shared" si="158"/>
        <v>-1</v>
      </c>
      <c r="L2837" s="3">
        <f>IF(AND(O2837&gt;0,O2837&lt;366),+'PL2'!$N$3+1,IF(AND(O2837&gt;365,O2837&lt;731),+'PL2'!$O$3+1,IF(AND(O2837&gt;730,O2837&lt;1096),+'PL2'!$P$3+1,IF(AND(O2837&gt;1095,O2837&lt;1461),+'PL2'!$Q$3+1,IF(AND(O2837&gt;1460,O2837&lt;3000),+'PL2'!$R$3+1,0)))))</f>
        <v>0</v>
      </c>
      <c r="M2837" s="3">
        <f>IF(AND(O2837&gt;0,O2837&lt;366),+'PL2'!$N$2+1,IF(AND(O2837&gt;365,O2837&lt;731),+'PL2'!$O$2+1,IF(AND(O2837&gt;730,O2837&lt;1096),+'PL2'!$P$2+1,IF(AND(O2837&gt;1095,O2837&lt;1461),+'PL2'!$Q$2+1,IF(AND(O2837&gt;1460,O2837&lt;1826),+'PL2'!$R$2+1,IF(AND(O2837&gt;1825,O2837&lt;2190),+'PL2'!$S$2+1,0))))))</f>
        <v>0</v>
      </c>
      <c r="N2837" s="70">
        <f t="shared" si="159"/>
        <v>-1</v>
      </c>
      <c r="O2837" s="19" t="str">
        <f>IF(A2837&gt;'PL2'!$C$2+553,IF(A2837='PL2'!$C$2+554,1,O2836+1), "")</f>
        <v/>
      </c>
    </row>
    <row r="2838" spans="1:15" x14ac:dyDescent="0.55000000000000004">
      <c r="A2838">
        <v>2836</v>
      </c>
      <c r="B2838" s="2">
        <v>42658</v>
      </c>
      <c r="C2838">
        <v>21.809999465942379</v>
      </c>
      <c r="D2838">
        <v>1824880</v>
      </c>
      <c r="E2838">
        <v>1837.599975585938</v>
      </c>
      <c r="F2838" s="20">
        <f t="shared" si="160"/>
        <v>2.196202187877835E-2</v>
      </c>
      <c r="G2838">
        <v>637.3709716796875</v>
      </c>
      <c r="H2838">
        <v>13.9980001449585</v>
      </c>
      <c r="I2838" s="19">
        <f t="shared" si="161"/>
        <v>1171232.8819977792</v>
      </c>
      <c r="K2838" s="70">
        <f t="shared" si="158"/>
        <v>-1</v>
      </c>
      <c r="L2838" s="3">
        <f>IF(AND(O2838&gt;0,O2838&lt;366),+'PL2'!$N$3+1,IF(AND(O2838&gt;365,O2838&lt;731),+'PL2'!$O$3+1,IF(AND(O2838&gt;730,O2838&lt;1096),+'PL2'!$P$3+1,IF(AND(O2838&gt;1095,O2838&lt;1461),+'PL2'!$Q$3+1,IF(AND(O2838&gt;1460,O2838&lt;3000),+'PL2'!$R$3+1,0)))))</f>
        <v>0</v>
      </c>
      <c r="M2838" s="3">
        <f>IF(AND(O2838&gt;0,O2838&lt;366),+'PL2'!$N$2+1,IF(AND(O2838&gt;365,O2838&lt;731),+'PL2'!$O$2+1,IF(AND(O2838&gt;730,O2838&lt;1096),+'PL2'!$P$2+1,IF(AND(O2838&gt;1095,O2838&lt;1461),+'PL2'!$Q$2+1,IF(AND(O2838&gt;1460,O2838&lt;1826),+'PL2'!$R$2+1,IF(AND(O2838&gt;1825,O2838&lt;2190),+'PL2'!$S$2+1,0))))))</f>
        <v>0</v>
      </c>
      <c r="N2838" s="70">
        <f t="shared" si="159"/>
        <v>-1</v>
      </c>
      <c r="O2838" s="19" t="str">
        <f>IF(A2838&gt;'PL2'!$C$2+553,IF(A2838='PL2'!$C$2+554,1,O2837+1), "")</f>
        <v/>
      </c>
    </row>
    <row r="2839" spans="1:15" x14ac:dyDescent="0.55000000000000004">
      <c r="A2839">
        <v>2837</v>
      </c>
      <c r="B2839" s="2">
        <v>42659</v>
      </c>
      <c r="C2839">
        <v>21.819999694824219</v>
      </c>
      <c r="D2839">
        <v>1824880</v>
      </c>
      <c r="E2839">
        <v>1682.550048828125</v>
      </c>
      <c r="F2839" s="20">
        <f t="shared" si="160"/>
        <v>2.0118167524415941E-2</v>
      </c>
      <c r="G2839">
        <v>639.8280029296875</v>
      </c>
      <c r="H2839">
        <v>12.872200012207029</v>
      </c>
      <c r="I2839" s="19">
        <f t="shared" si="161"/>
        <v>1076542.6375709474</v>
      </c>
      <c r="K2839" s="70">
        <f t="shared" si="158"/>
        <v>-1</v>
      </c>
      <c r="L2839" s="3">
        <f>IF(AND(O2839&gt;0,O2839&lt;366),+'PL2'!$N$3+1,IF(AND(O2839&gt;365,O2839&lt;731),+'PL2'!$O$3+1,IF(AND(O2839&gt;730,O2839&lt;1096),+'PL2'!$P$3+1,IF(AND(O2839&gt;1095,O2839&lt;1461),+'PL2'!$Q$3+1,IF(AND(O2839&gt;1460,O2839&lt;3000),+'PL2'!$R$3+1,0)))))</f>
        <v>0</v>
      </c>
      <c r="M2839" s="3">
        <f>IF(AND(O2839&gt;0,O2839&lt;366),+'PL2'!$N$2+1,IF(AND(O2839&gt;365,O2839&lt;731),+'PL2'!$O$2+1,IF(AND(O2839&gt;730,O2839&lt;1096),+'PL2'!$P$2+1,IF(AND(O2839&gt;1095,O2839&lt;1461),+'PL2'!$Q$2+1,IF(AND(O2839&gt;1460,O2839&lt;1826),+'PL2'!$R$2+1,IF(AND(O2839&gt;1825,O2839&lt;2190),+'PL2'!$S$2+1,0))))))</f>
        <v>0</v>
      </c>
      <c r="N2839" s="70">
        <f t="shared" si="159"/>
        <v>-1</v>
      </c>
      <c r="O2839" s="19" t="str">
        <f>IF(A2839&gt;'PL2'!$C$2+553,IF(A2839='PL2'!$C$2+554,1,O2838+1), "")</f>
        <v/>
      </c>
    </row>
    <row r="2840" spans="1:15" x14ac:dyDescent="0.55000000000000004">
      <c r="A2840">
        <v>2838</v>
      </c>
      <c r="B2840" s="2">
        <v>42660</v>
      </c>
      <c r="C2840">
        <v>21.829999923706051</v>
      </c>
      <c r="D2840">
        <v>1606400</v>
      </c>
      <c r="E2840">
        <v>1634.93994140625</v>
      </c>
      <c r="F2840" s="20">
        <f t="shared" si="160"/>
        <v>2.2217840386057279E-2</v>
      </c>
      <c r="G2840">
        <v>636.91998291015625</v>
      </c>
      <c r="H2840">
        <v>14.15100002288818</v>
      </c>
      <c r="I2840" s="19">
        <f t="shared" si="161"/>
        <v>1041325.9195396006</v>
      </c>
      <c r="K2840" s="70">
        <f t="shared" si="158"/>
        <v>-1</v>
      </c>
      <c r="L2840" s="3">
        <f>IF(AND(O2840&gt;0,O2840&lt;366),+'PL2'!$N$3+1,IF(AND(O2840&gt;365,O2840&lt;731),+'PL2'!$O$3+1,IF(AND(O2840&gt;730,O2840&lt;1096),+'PL2'!$P$3+1,IF(AND(O2840&gt;1095,O2840&lt;1461),+'PL2'!$Q$3+1,IF(AND(O2840&gt;1460,O2840&lt;3000),+'PL2'!$R$3+1,0)))))</f>
        <v>0</v>
      </c>
      <c r="M2840" s="3">
        <f>IF(AND(O2840&gt;0,O2840&lt;366),+'PL2'!$N$2+1,IF(AND(O2840&gt;365,O2840&lt;731),+'PL2'!$O$2+1,IF(AND(O2840&gt;730,O2840&lt;1096),+'PL2'!$P$2+1,IF(AND(O2840&gt;1095,O2840&lt;1461),+'PL2'!$Q$2+1,IF(AND(O2840&gt;1460,O2840&lt;1826),+'PL2'!$R$2+1,IF(AND(O2840&gt;1825,O2840&lt;2190),+'PL2'!$S$2+1,0))))))</f>
        <v>0</v>
      </c>
      <c r="N2840" s="70">
        <f t="shared" si="159"/>
        <v>-1</v>
      </c>
      <c r="O2840" s="19" t="str">
        <f>IF(A2840&gt;'PL2'!$C$2+553,IF(A2840='PL2'!$C$2+554,1,O2839+1), "")</f>
        <v/>
      </c>
    </row>
    <row r="2841" spans="1:15" x14ac:dyDescent="0.55000000000000004">
      <c r="A2841">
        <v>2839</v>
      </c>
      <c r="B2841" s="2">
        <v>42661</v>
      </c>
      <c r="C2841">
        <v>21.840000152587891</v>
      </c>
      <c r="D2841">
        <v>1606400</v>
      </c>
      <c r="E2841">
        <v>2014.739990234375</v>
      </c>
      <c r="F2841" s="20">
        <f t="shared" si="160"/>
        <v>2.7391634520756769E-2</v>
      </c>
      <c r="G2841">
        <v>635.50897216796875</v>
      </c>
      <c r="H2841">
        <v>17.407600402832031</v>
      </c>
      <c r="I2841" s="19">
        <f t="shared" si="161"/>
        <v>1280385.3403795511</v>
      </c>
      <c r="K2841" s="70">
        <f t="shared" si="158"/>
        <v>-1</v>
      </c>
      <c r="L2841" s="3">
        <f>IF(AND(O2841&gt;0,O2841&lt;366),+'PL2'!$N$3+1,IF(AND(O2841&gt;365,O2841&lt;731),+'PL2'!$O$3+1,IF(AND(O2841&gt;730,O2841&lt;1096),+'PL2'!$P$3+1,IF(AND(O2841&gt;1095,O2841&lt;1461),+'PL2'!$Q$3+1,IF(AND(O2841&gt;1460,O2841&lt;3000),+'PL2'!$R$3+1,0)))))</f>
        <v>0</v>
      </c>
      <c r="M2841" s="3">
        <f>IF(AND(O2841&gt;0,O2841&lt;366),+'PL2'!$N$2+1,IF(AND(O2841&gt;365,O2841&lt;731),+'PL2'!$O$2+1,IF(AND(O2841&gt;730,O2841&lt;1096),+'PL2'!$P$2+1,IF(AND(O2841&gt;1095,O2841&lt;1461),+'PL2'!$Q$2+1,IF(AND(O2841&gt;1460,O2841&lt;1826),+'PL2'!$R$2+1,IF(AND(O2841&gt;1825,O2841&lt;2190),+'PL2'!$S$2+1,0))))))</f>
        <v>0</v>
      </c>
      <c r="N2841" s="70">
        <f t="shared" si="159"/>
        <v>-1</v>
      </c>
      <c r="O2841" s="19" t="str">
        <f>IF(A2841&gt;'PL2'!$C$2+553,IF(A2841='PL2'!$C$2+554,1,O2840+1), "")</f>
        <v/>
      </c>
    </row>
    <row r="2842" spans="1:15" x14ac:dyDescent="0.55000000000000004">
      <c r="A2842">
        <v>2840</v>
      </c>
      <c r="B2842" s="2">
        <v>42662</v>
      </c>
      <c r="C2842">
        <v>21.85000038146973</v>
      </c>
      <c r="D2842">
        <v>1619260</v>
      </c>
      <c r="E2842">
        <v>1624.880004882812</v>
      </c>
      <c r="F2842" s="20">
        <f t="shared" si="160"/>
        <v>2.1925835706762337E-2</v>
      </c>
      <c r="G2842">
        <v>628.15399169921875</v>
      </c>
      <c r="H2842">
        <v>13.772800445556641</v>
      </c>
      <c r="I2842" s="19">
        <f t="shared" si="161"/>
        <v>1020674.8610993845</v>
      </c>
      <c r="K2842" s="70">
        <f t="shared" si="158"/>
        <v>-1</v>
      </c>
      <c r="L2842" s="3">
        <f>IF(AND(O2842&gt;0,O2842&lt;366),+'PL2'!$N$3+1,IF(AND(O2842&gt;365,O2842&lt;731),+'PL2'!$O$3+1,IF(AND(O2842&gt;730,O2842&lt;1096),+'PL2'!$P$3+1,IF(AND(O2842&gt;1095,O2842&lt;1461),+'PL2'!$Q$3+1,IF(AND(O2842&gt;1460,O2842&lt;3000),+'PL2'!$R$3+1,0)))))</f>
        <v>0</v>
      </c>
      <c r="M2842" s="3">
        <f>IF(AND(O2842&gt;0,O2842&lt;366),+'PL2'!$N$2+1,IF(AND(O2842&gt;365,O2842&lt;731),+'PL2'!$O$2+1,IF(AND(O2842&gt;730,O2842&lt;1096),+'PL2'!$P$2+1,IF(AND(O2842&gt;1095,O2842&lt;1461),+'PL2'!$Q$2+1,IF(AND(O2842&gt;1460,O2842&lt;1826),+'PL2'!$R$2+1,IF(AND(O2842&gt;1825,O2842&lt;2190),+'PL2'!$S$2+1,0))))))</f>
        <v>0</v>
      </c>
      <c r="N2842" s="70">
        <f t="shared" si="159"/>
        <v>-1</v>
      </c>
      <c r="O2842" s="19" t="str">
        <f>IF(A2842&gt;'PL2'!$C$2+553,IF(A2842='PL2'!$C$2+554,1,O2841+1), "")</f>
        <v/>
      </c>
    </row>
    <row r="2843" spans="1:15" x14ac:dyDescent="0.55000000000000004">
      <c r="A2843">
        <v>2841</v>
      </c>
      <c r="B2843" s="2">
        <v>42663</v>
      </c>
      <c r="C2843">
        <v>21.860000610351559</v>
      </c>
      <c r="D2843">
        <v>1619260</v>
      </c>
      <c r="E2843">
        <v>1764.319946289062</v>
      </c>
      <c r="F2843" s="20">
        <f t="shared" si="160"/>
        <v>2.3818309044090713E-2</v>
      </c>
      <c r="G2843">
        <v>628.62200927734375</v>
      </c>
      <c r="H2843">
        <v>14.972700119018549</v>
      </c>
      <c r="I2843" s="19">
        <f t="shared" si="161"/>
        <v>1109090.3496443254</v>
      </c>
      <c r="K2843" s="70">
        <f t="shared" si="158"/>
        <v>-1</v>
      </c>
      <c r="L2843" s="3">
        <f>IF(AND(O2843&gt;0,O2843&lt;366),+'PL2'!$N$3+1,IF(AND(O2843&gt;365,O2843&lt;731),+'PL2'!$O$3+1,IF(AND(O2843&gt;730,O2843&lt;1096),+'PL2'!$P$3+1,IF(AND(O2843&gt;1095,O2843&lt;1461),+'PL2'!$Q$3+1,IF(AND(O2843&gt;1460,O2843&lt;3000),+'PL2'!$R$3+1,0)))))</f>
        <v>0</v>
      </c>
      <c r="M2843" s="3">
        <f>IF(AND(O2843&gt;0,O2843&lt;366),+'PL2'!$N$2+1,IF(AND(O2843&gt;365,O2843&lt;731),+'PL2'!$O$2+1,IF(AND(O2843&gt;730,O2843&lt;1096),+'PL2'!$P$2+1,IF(AND(O2843&gt;1095,O2843&lt;1461),+'PL2'!$Q$2+1,IF(AND(O2843&gt;1460,O2843&lt;1826),+'PL2'!$R$2+1,IF(AND(O2843&gt;1825,O2843&lt;2190),+'PL2'!$S$2+1,0))))))</f>
        <v>0</v>
      </c>
      <c r="N2843" s="70">
        <f t="shared" si="159"/>
        <v>-1</v>
      </c>
      <c r="O2843" s="19" t="str">
        <f>IF(A2843&gt;'PL2'!$C$2+553,IF(A2843='PL2'!$C$2+554,1,O2842+1), "")</f>
        <v/>
      </c>
    </row>
    <row r="2844" spans="1:15" x14ac:dyDescent="0.55000000000000004">
      <c r="A2844">
        <v>2842</v>
      </c>
      <c r="B2844" s="2">
        <v>42664</v>
      </c>
      <c r="C2844">
        <v>21.870000839233398</v>
      </c>
      <c r="D2844">
        <v>2107600</v>
      </c>
      <c r="E2844">
        <v>2126.080078125</v>
      </c>
      <c r="F2844" s="20">
        <f t="shared" si="160"/>
        <v>2.2061763661449591E-2</v>
      </c>
      <c r="G2844">
        <v>630.15399169921875</v>
      </c>
      <c r="H2844">
        <v>13.902299880981451</v>
      </c>
      <c r="I2844" s="19">
        <f t="shared" si="161"/>
        <v>1339757.8479026556</v>
      </c>
      <c r="K2844" s="70">
        <f t="shared" si="158"/>
        <v>-1</v>
      </c>
      <c r="L2844" s="3">
        <f>IF(AND(O2844&gt;0,O2844&lt;366),+'PL2'!$N$3+1,IF(AND(O2844&gt;365,O2844&lt;731),+'PL2'!$O$3+1,IF(AND(O2844&gt;730,O2844&lt;1096),+'PL2'!$P$3+1,IF(AND(O2844&gt;1095,O2844&lt;1461),+'PL2'!$Q$3+1,IF(AND(O2844&gt;1460,O2844&lt;3000),+'PL2'!$R$3+1,0)))))</f>
        <v>0</v>
      </c>
      <c r="M2844" s="3">
        <f>IF(AND(O2844&gt;0,O2844&lt;366),+'PL2'!$N$2+1,IF(AND(O2844&gt;365,O2844&lt;731),+'PL2'!$O$2+1,IF(AND(O2844&gt;730,O2844&lt;1096),+'PL2'!$P$2+1,IF(AND(O2844&gt;1095,O2844&lt;1461),+'PL2'!$Q$2+1,IF(AND(O2844&gt;1460,O2844&lt;1826),+'PL2'!$R$2+1,IF(AND(O2844&gt;1825,O2844&lt;2190),+'PL2'!$S$2+1,0))))))</f>
        <v>0</v>
      </c>
      <c r="N2844" s="70">
        <f t="shared" si="159"/>
        <v>-1</v>
      </c>
      <c r="O2844" s="19" t="str">
        <f>IF(A2844&gt;'PL2'!$C$2+553,IF(A2844='PL2'!$C$2+554,1,O2843+1), "")</f>
        <v/>
      </c>
    </row>
    <row r="2845" spans="1:15" x14ac:dyDescent="0.55000000000000004">
      <c r="A2845">
        <v>2843</v>
      </c>
      <c r="B2845" s="2">
        <v>42665</v>
      </c>
      <c r="C2845">
        <v>21.879999160766602</v>
      </c>
      <c r="D2845">
        <v>2107600</v>
      </c>
      <c r="E2845">
        <v>1929.130004882812</v>
      </c>
      <c r="F2845" s="20">
        <f t="shared" si="160"/>
        <v>2.0027217160678307E-2</v>
      </c>
      <c r="G2845">
        <v>652.71502685546875</v>
      </c>
      <c r="H2845">
        <v>13.072099685668951</v>
      </c>
      <c r="I2845" s="19">
        <f t="shared" si="161"/>
        <v>1259172.1429447753</v>
      </c>
      <c r="K2845" s="70">
        <f t="shared" si="158"/>
        <v>-1</v>
      </c>
      <c r="L2845" s="3">
        <f>IF(AND(O2845&gt;0,O2845&lt;366),+'PL2'!$N$3+1,IF(AND(O2845&gt;365,O2845&lt;731),+'PL2'!$O$3+1,IF(AND(O2845&gt;730,O2845&lt;1096),+'PL2'!$P$3+1,IF(AND(O2845&gt;1095,O2845&lt;1461),+'PL2'!$Q$3+1,IF(AND(O2845&gt;1460,O2845&lt;3000),+'PL2'!$R$3+1,0)))))</f>
        <v>0</v>
      </c>
      <c r="M2845" s="3">
        <f>IF(AND(O2845&gt;0,O2845&lt;366),+'PL2'!$N$2+1,IF(AND(O2845&gt;365,O2845&lt;731),+'PL2'!$O$2+1,IF(AND(O2845&gt;730,O2845&lt;1096),+'PL2'!$P$2+1,IF(AND(O2845&gt;1095,O2845&lt;1461),+'PL2'!$Q$2+1,IF(AND(O2845&gt;1460,O2845&lt;1826),+'PL2'!$R$2+1,IF(AND(O2845&gt;1825,O2845&lt;2190),+'PL2'!$S$2+1,0))))))</f>
        <v>0</v>
      </c>
      <c r="N2845" s="70">
        <f t="shared" si="159"/>
        <v>-1</v>
      </c>
      <c r="O2845" s="19" t="str">
        <f>IF(A2845&gt;'PL2'!$C$2+553,IF(A2845='PL2'!$C$2+554,1,O2844+1), "")</f>
        <v/>
      </c>
    </row>
    <row r="2846" spans="1:15" x14ac:dyDescent="0.55000000000000004">
      <c r="A2846">
        <v>2844</v>
      </c>
      <c r="B2846" s="2">
        <v>42666</v>
      </c>
      <c r="C2846">
        <v>21.889999389648441</v>
      </c>
      <c r="D2846">
        <v>1815470</v>
      </c>
      <c r="E2846">
        <v>1867.5</v>
      </c>
      <c r="F2846" s="20">
        <f t="shared" si="160"/>
        <v>2.251735025099201E-2</v>
      </c>
      <c r="G2846">
        <v>649.2449951171875</v>
      </c>
      <c r="H2846">
        <v>14.61929988861084</v>
      </c>
      <c r="I2846" s="19">
        <f t="shared" si="161"/>
        <v>1212465.0283813477</v>
      </c>
      <c r="K2846" s="70">
        <f t="shared" si="158"/>
        <v>-1</v>
      </c>
      <c r="L2846" s="3">
        <f>IF(AND(O2846&gt;0,O2846&lt;366),+'PL2'!$N$3+1,IF(AND(O2846&gt;365,O2846&lt;731),+'PL2'!$O$3+1,IF(AND(O2846&gt;730,O2846&lt;1096),+'PL2'!$P$3+1,IF(AND(O2846&gt;1095,O2846&lt;1461),+'PL2'!$Q$3+1,IF(AND(O2846&gt;1460,O2846&lt;3000),+'PL2'!$R$3+1,0)))))</f>
        <v>0</v>
      </c>
      <c r="M2846" s="3">
        <f>IF(AND(O2846&gt;0,O2846&lt;366),+'PL2'!$N$2+1,IF(AND(O2846&gt;365,O2846&lt;731),+'PL2'!$O$2+1,IF(AND(O2846&gt;730,O2846&lt;1096),+'PL2'!$P$2+1,IF(AND(O2846&gt;1095,O2846&lt;1461),+'PL2'!$Q$2+1,IF(AND(O2846&gt;1460,O2846&lt;1826),+'PL2'!$R$2+1,IF(AND(O2846&gt;1825,O2846&lt;2190),+'PL2'!$S$2+1,0))))))</f>
        <v>0</v>
      </c>
      <c r="N2846" s="70">
        <f t="shared" si="159"/>
        <v>-1</v>
      </c>
      <c r="O2846" s="19" t="str">
        <f>IF(A2846&gt;'PL2'!$C$2+553,IF(A2846='PL2'!$C$2+554,1,O2845+1), "")</f>
        <v/>
      </c>
    </row>
    <row r="2847" spans="1:15" x14ac:dyDescent="0.55000000000000004">
      <c r="A2847">
        <v>2845</v>
      </c>
      <c r="B2847" s="2">
        <v>42667</v>
      </c>
      <c r="C2847">
        <v>21.89999961853027</v>
      </c>
      <c r="D2847">
        <v>1815470</v>
      </c>
      <c r="E2847">
        <v>1868.650024414062</v>
      </c>
      <c r="F2847" s="20">
        <f t="shared" si="160"/>
        <v>2.2541509813896424E-2</v>
      </c>
      <c r="G2847">
        <v>648.39898681640625</v>
      </c>
      <c r="H2847">
        <v>14.61590003967285</v>
      </c>
      <c r="I2847" s="19">
        <f t="shared" si="161"/>
        <v>1211630.7825445307</v>
      </c>
      <c r="K2847" s="70">
        <f t="shared" si="158"/>
        <v>-1</v>
      </c>
      <c r="L2847" s="3">
        <f>IF(AND(O2847&gt;0,O2847&lt;366),+'PL2'!$N$3+1,IF(AND(O2847&gt;365,O2847&lt;731),+'PL2'!$O$3+1,IF(AND(O2847&gt;730,O2847&lt;1096),+'PL2'!$P$3+1,IF(AND(O2847&gt;1095,O2847&lt;1461),+'PL2'!$Q$3+1,IF(AND(O2847&gt;1460,O2847&lt;3000),+'PL2'!$R$3+1,0)))))</f>
        <v>0</v>
      </c>
      <c r="M2847" s="3">
        <f>IF(AND(O2847&gt;0,O2847&lt;366),+'PL2'!$N$2+1,IF(AND(O2847&gt;365,O2847&lt;731),+'PL2'!$O$2+1,IF(AND(O2847&gt;730,O2847&lt;1096),+'PL2'!$P$2+1,IF(AND(O2847&gt;1095,O2847&lt;1461),+'PL2'!$Q$2+1,IF(AND(O2847&gt;1460,O2847&lt;1826),+'PL2'!$R$2+1,IF(AND(O2847&gt;1825,O2847&lt;2190),+'PL2'!$S$2+1,0))))))</f>
        <v>0</v>
      </c>
      <c r="N2847" s="70">
        <f t="shared" si="159"/>
        <v>-1</v>
      </c>
      <c r="O2847" s="19" t="str">
        <f>IF(A2847&gt;'PL2'!$C$2+553,IF(A2847='PL2'!$C$2+554,1,O2846+1), "")</f>
        <v/>
      </c>
    </row>
    <row r="2848" spans="1:15" x14ac:dyDescent="0.55000000000000004">
      <c r="A2848">
        <v>2846</v>
      </c>
      <c r="B2848" s="2">
        <v>42668</v>
      </c>
      <c r="C2848">
        <v>21.909999847412109</v>
      </c>
      <c r="D2848">
        <v>1752430</v>
      </c>
      <c r="E2848">
        <v>1836.589965820312</v>
      </c>
      <c r="F2848" s="20">
        <f t="shared" si="160"/>
        <v>2.2962221527183194E-2</v>
      </c>
      <c r="G2848">
        <v>652.89501953125</v>
      </c>
      <c r="H2848">
        <v>14.99190044403076</v>
      </c>
      <c r="I2848" s="19">
        <f t="shared" si="161"/>
        <v>1199100.4416051505</v>
      </c>
      <c r="K2848" s="70">
        <f t="shared" si="158"/>
        <v>-1</v>
      </c>
      <c r="L2848" s="3">
        <f>IF(AND(O2848&gt;0,O2848&lt;366),+'PL2'!$N$3+1,IF(AND(O2848&gt;365,O2848&lt;731),+'PL2'!$O$3+1,IF(AND(O2848&gt;730,O2848&lt;1096),+'PL2'!$P$3+1,IF(AND(O2848&gt;1095,O2848&lt;1461),+'PL2'!$Q$3+1,IF(AND(O2848&gt;1460,O2848&lt;3000),+'PL2'!$R$3+1,0)))))</f>
        <v>0</v>
      </c>
      <c r="M2848" s="3">
        <f>IF(AND(O2848&gt;0,O2848&lt;366),+'PL2'!$N$2+1,IF(AND(O2848&gt;365,O2848&lt;731),+'PL2'!$O$2+1,IF(AND(O2848&gt;730,O2848&lt;1096),+'PL2'!$P$2+1,IF(AND(O2848&gt;1095,O2848&lt;1461),+'PL2'!$Q$2+1,IF(AND(O2848&gt;1460,O2848&lt;1826),+'PL2'!$R$2+1,IF(AND(O2848&gt;1825,O2848&lt;2190),+'PL2'!$S$2+1,0))))))</f>
        <v>0</v>
      </c>
      <c r="N2848" s="70">
        <f t="shared" si="159"/>
        <v>-1</v>
      </c>
      <c r="O2848" s="19" t="str">
        <f>IF(A2848&gt;'PL2'!$C$2+553,IF(A2848='PL2'!$C$2+554,1,O2847+1), "")</f>
        <v/>
      </c>
    </row>
    <row r="2849" spans="1:15" x14ac:dyDescent="0.55000000000000004">
      <c r="A2849">
        <v>2847</v>
      </c>
      <c r="B2849" s="2">
        <v>42669</v>
      </c>
      <c r="C2849">
        <v>21.920000076293949</v>
      </c>
      <c r="D2849">
        <v>1752430</v>
      </c>
      <c r="E2849">
        <v>1848.670043945312</v>
      </c>
      <c r="F2849" s="20">
        <f t="shared" si="160"/>
        <v>2.3123803806328117E-2</v>
      </c>
      <c r="G2849">
        <v>674.35699462890625</v>
      </c>
      <c r="H2849">
        <v>15.59370040893555</v>
      </c>
      <c r="I2849" s="19">
        <f t="shared" si="161"/>
        <v>1246663.5748954487</v>
      </c>
      <c r="K2849" s="70">
        <f t="shared" si="158"/>
        <v>-1</v>
      </c>
      <c r="L2849" s="3">
        <f>IF(AND(O2849&gt;0,O2849&lt;366),+'PL2'!$N$3+1,IF(AND(O2849&gt;365,O2849&lt;731),+'PL2'!$O$3+1,IF(AND(O2849&gt;730,O2849&lt;1096),+'PL2'!$P$3+1,IF(AND(O2849&gt;1095,O2849&lt;1461),+'PL2'!$Q$3+1,IF(AND(O2849&gt;1460,O2849&lt;3000),+'PL2'!$R$3+1,0)))))</f>
        <v>0</v>
      </c>
      <c r="M2849" s="3">
        <f>IF(AND(O2849&gt;0,O2849&lt;366),+'PL2'!$N$2+1,IF(AND(O2849&gt;365,O2849&lt;731),+'PL2'!$O$2+1,IF(AND(O2849&gt;730,O2849&lt;1096),+'PL2'!$P$2+1,IF(AND(O2849&gt;1095,O2849&lt;1461),+'PL2'!$Q$2+1,IF(AND(O2849&gt;1460,O2849&lt;1826),+'PL2'!$R$2+1,IF(AND(O2849&gt;1825,O2849&lt;2190),+'PL2'!$S$2+1,0))))))</f>
        <v>0</v>
      </c>
      <c r="N2849" s="70">
        <f t="shared" si="159"/>
        <v>-1</v>
      </c>
      <c r="O2849" s="19" t="str">
        <f>IF(A2849&gt;'PL2'!$C$2+553,IF(A2849='PL2'!$C$2+554,1,O2848+1), "")</f>
        <v/>
      </c>
    </row>
    <row r="2850" spans="1:15" x14ac:dyDescent="0.55000000000000004">
      <c r="A2850">
        <v>2848</v>
      </c>
      <c r="B2850" s="2">
        <v>42670</v>
      </c>
      <c r="C2850">
        <v>21.930000305175781</v>
      </c>
      <c r="D2850">
        <v>2042400</v>
      </c>
      <c r="E2850">
        <v>2136.0400390625</v>
      </c>
      <c r="F2850" s="20">
        <f t="shared" si="160"/>
        <v>2.2935447859629997E-2</v>
      </c>
      <c r="G2850">
        <v>686.52001953125</v>
      </c>
      <c r="H2850">
        <v>15.7455997467041</v>
      </c>
      <c r="I2850" s="19">
        <f t="shared" si="161"/>
        <v>1466434.2493367195</v>
      </c>
      <c r="K2850" s="70">
        <f t="shared" si="158"/>
        <v>-1</v>
      </c>
      <c r="L2850" s="3">
        <f>IF(AND(O2850&gt;0,O2850&lt;366),+'PL2'!$N$3+1,IF(AND(O2850&gt;365,O2850&lt;731),+'PL2'!$O$3+1,IF(AND(O2850&gt;730,O2850&lt;1096),+'PL2'!$P$3+1,IF(AND(O2850&gt;1095,O2850&lt;1461),+'PL2'!$Q$3+1,IF(AND(O2850&gt;1460,O2850&lt;3000),+'PL2'!$R$3+1,0)))))</f>
        <v>0</v>
      </c>
      <c r="M2850" s="3">
        <f>IF(AND(O2850&gt;0,O2850&lt;366),+'PL2'!$N$2+1,IF(AND(O2850&gt;365,O2850&lt;731),+'PL2'!$O$2+1,IF(AND(O2850&gt;730,O2850&lt;1096),+'PL2'!$P$2+1,IF(AND(O2850&gt;1095,O2850&lt;1461),+'PL2'!$Q$2+1,IF(AND(O2850&gt;1460,O2850&lt;1826),+'PL2'!$R$2+1,IF(AND(O2850&gt;1825,O2850&lt;2190),+'PL2'!$S$2+1,0))))))</f>
        <v>0</v>
      </c>
      <c r="N2850" s="70">
        <f t="shared" si="159"/>
        <v>-1</v>
      </c>
      <c r="O2850" s="19" t="str">
        <f>IF(A2850&gt;'PL2'!$C$2+553,IF(A2850='PL2'!$C$2+554,1,O2849+1), "")</f>
        <v/>
      </c>
    </row>
    <row r="2851" spans="1:15" x14ac:dyDescent="0.55000000000000004">
      <c r="A2851">
        <v>2849</v>
      </c>
      <c r="B2851" s="2">
        <v>42671</v>
      </c>
      <c r="C2851">
        <v>21.940000534057621</v>
      </c>
      <c r="D2851">
        <v>2042400</v>
      </c>
      <c r="E2851">
        <v>1982.18994140625</v>
      </c>
      <c r="F2851" s="20">
        <f t="shared" si="160"/>
        <v>2.1293208173255373E-2</v>
      </c>
      <c r="G2851">
        <v>688.09600830078125</v>
      </c>
      <c r="H2851">
        <v>14.65180015563965</v>
      </c>
      <c r="I2851" s="19">
        <f t="shared" si="161"/>
        <v>1363936.9863756001</v>
      </c>
      <c r="K2851" s="70">
        <f t="shared" si="158"/>
        <v>-1</v>
      </c>
      <c r="L2851" s="3">
        <f>IF(AND(O2851&gt;0,O2851&lt;366),+'PL2'!$N$3+1,IF(AND(O2851&gt;365,O2851&lt;731),+'PL2'!$O$3+1,IF(AND(O2851&gt;730,O2851&lt;1096),+'PL2'!$P$3+1,IF(AND(O2851&gt;1095,O2851&lt;1461),+'PL2'!$Q$3+1,IF(AND(O2851&gt;1460,O2851&lt;3000),+'PL2'!$R$3+1,0)))))</f>
        <v>0</v>
      </c>
      <c r="M2851" s="3">
        <f>IF(AND(O2851&gt;0,O2851&lt;366),+'PL2'!$N$2+1,IF(AND(O2851&gt;365,O2851&lt;731),+'PL2'!$O$2+1,IF(AND(O2851&gt;730,O2851&lt;1096),+'PL2'!$P$2+1,IF(AND(O2851&gt;1095,O2851&lt;1461),+'PL2'!$Q$2+1,IF(AND(O2851&gt;1460,O2851&lt;1826),+'PL2'!$R$2+1,IF(AND(O2851&gt;1825,O2851&lt;2190),+'PL2'!$S$2+1,0))))))</f>
        <v>0</v>
      </c>
      <c r="N2851" s="70">
        <f t="shared" si="159"/>
        <v>-1</v>
      </c>
      <c r="O2851" s="19" t="str">
        <f>IF(A2851&gt;'PL2'!$C$2+553,IF(A2851='PL2'!$C$2+554,1,O2850+1), "")</f>
        <v/>
      </c>
    </row>
    <row r="2852" spans="1:15" x14ac:dyDescent="0.55000000000000004">
      <c r="A2852">
        <v>2850</v>
      </c>
      <c r="B2852" s="2">
        <v>42672</v>
      </c>
      <c r="C2852">
        <v>21.95000076293945</v>
      </c>
      <c r="D2852">
        <v>1878510</v>
      </c>
      <c r="E2852">
        <v>1935.660034179688</v>
      </c>
      <c r="F2852" s="20">
        <f t="shared" si="160"/>
        <v>2.2617787090319218E-2</v>
      </c>
      <c r="G2852">
        <v>712.8699951171875</v>
      </c>
      <c r="H2852">
        <v>16.123500823974609</v>
      </c>
      <c r="I2852" s="19">
        <f t="shared" si="161"/>
        <v>1379873.9591142091</v>
      </c>
      <c r="K2852" s="70">
        <f t="shared" si="158"/>
        <v>-1</v>
      </c>
      <c r="L2852" s="3">
        <f>IF(AND(O2852&gt;0,O2852&lt;366),+'PL2'!$N$3+1,IF(AND(O2852&gt;365,O2852&lt;731),+'PL2'!$O$3+1,IF(AND(O2852&gt;730,O2852&lt;1096),+'PL2'!$P$3+1,IF(AND(O2852&gt;1095,O2852&lt;1461),+'PL2'!$Q$3+1,IF(AND(O2852&gt;1460,O2852&lt;3000),+'PL2'!$R$3+1,0)))))</f>
        <v>0</v>
      </c>
      <c r="M2852" s="3">
        <f>IF(AND(O2852&gt;0,O2852&lt;366),+'PL2'!$N$2+1,IF(AND(O2852&gt;365,O2852&lt;731),+'PL2'!$O$2+1,IF(AND(O2852&gt;730,O2852&lt;1096),+'PL2'!$P$2+1,IF(AND(O2852&gt;1095,O2852&lt;1461),+'PL2'!$Q$2+1,IF(AND(O2852&gt;1460,O2852&lt;1826),+'PL2'!$R$2+1,IF(AND(O2852&gt;1825,O2852&lt;2190),+'PL2'!$S$2+1,0))))))</f>
        <v>0</v>
      </c>
      <c r="N2852" s="70">
        <f t="shared" si="159"/>
        <v>-1</v>
      </c>
      <c r="O2852" s="19" t="str">
        <f>IF(A2852&gt;'PL2'!$C$2+553,IF(A2852='PL2'!$C$2+554,1,O2851+1), "")</f>
        <v/>
      </c>
    </row>
    <row r="2853" spans="1:15" x14ac:dyDescent="0.55000000000000004">
      <c r="A2853">
        <v>2851</v>
      </c>
      <c r="B2853" s="2">
        <v>42673</v>
      </c>
      <c r="C2853">
        <v>21.95999908447266</v>
      </c>
      <c r="D2853">
        <v>1878510</v>
      </c>
      <c r="E2853">
        <v>2162.6201171875</v>
      </c>
      <c r="F2853" s="20">
        <f t="shared" si="160"/>
        <v>2.5281279201867256E-2</v>
      </c>
      <c r="G2853">
        <v>696.35400390625</v>
      </c>
      <c r="H2853">
        <v>17.60470008850098</v>
      </c>
      <c r="I2853" s="19">
        <f t="shared" si="161"/>
        <v>1505949.1775317192</v>
      </c>
      <c r="K2853" s="70">
        <f t="shared" si="158"/>
        <v>-1</v>
      </c>
      <c r="L2853" s="3">
        <f>IF(AND(O2853&gt;0,O2853&lt;366),+'PL2'!$N$3+1,IF(AND(O2853&gt;365,O2853&lt;731),+'PL2'!$O$3+1,IF(AND(O2853&gt;730,O2853&lt;1096),+'PL2'!$P$3+1,IF(AND(O2853&gt;1095,O2853&lt;1461),+'PL2'!$Q$3+1,IF(AND(O2853&gt;1460,O2853&lt;3000),+'PL2'!$R$3+1,0)))))</f>
        <v>0</v>
      </c>
      <c r="M2853" s="3">
        <f>IF(AND(O2853&gt;0,O2853&lt;366),+'PL2'!$N$2+1,IF(AND(O2853&gt;365,O2853&lt;731),+'PL2'!$O$2+1,IF(AND(O2853&gt;730,O2853&lt;1096),+'PL2'!$P$2+1,IF(AND(O2853&gt;1095,O2853&lt;1461),+'PL2'!$Q$2+1,IF(AND(O2853&gt;1460,O2853&lt;1826),+'PL2'!$R$2+1,IF(AND(O2853&gt;1825,O2853&lt;2190),+'PL2'!$S$2+1,0))))))</f>
        <v>0</v>
      </c>
      <c r="N2853" s="70">
        <f t="shared" si="159"/>
        <v>-1</v>
      </c>
      <c r="O2853" s="19" t="str">
        <f>IF(A2853&gt;'PL2'!$C$2+553,IF(A2853='PL2'!$C$2+554,1,O2852+1), "")</f>
        <v/>
      </c>
    </row>
    <row r="2854" spans="1:15" x14ac:dyDescent="0.55000000000000004">
      <c r="A2854">
        <v>2852</v>
      </c>
      <c r="B2854" s="2">
        <v>42674</v>
      </c>
      <c r="C2854">
        <v>21.969999313354489</v>
      </c>
      <c r="D2854">
        <v>1853290</v>
      </c>
      <c r="E2854">
        <v>1913.81005859375</v>
      </c>
      <c r="F2854" s="20">
        <f t="shared" si="160"/>
        <v>2.268743999762347E-2</v>
      </c>
      <c r="G2854">
        <v>697.3690185546875</v>
      </c>
      <c r="H2854">
        <v>15.821499824523929</v>
      </c>
      <c r="I2854" s="19">
        <f t="shared" si="161"/>
        <v>1334631.8422616124</v>
      </c>
      <c r="K2854" s="70">
        <f t="shared" si="158"/>
        <v>-1</v>
      </c>
      <c r="L2854" s="3">
        <f>IF(AND(O2854&gt;0,O2854&lt;366),+'PL2'!$N$3+1,IF(AND(O2854&gt;365,O2854&lt;731),+'PL2'!$O$3+1,IF(AND(O2854&gt;730,O2854&lt;1096),+'PL2'!$P$3+1,IF(AND(O2854&gt;1095,O2854&lt;1461),+'PL2'!$Q$3+1,IF(AND(O2854&gt;1460,O2854&lt;3000),+'PL2'!$R$3+1,0)))))</f>
        <v>0</v>
      </c>
      <c r="M2854" s="3">
        <f>IF(AND(O2854&gt;0,O2854&lt;366),+'PL2'!$N$2+1,IF(AND(O2854&gt;365,O2854&lt;731),+'PL2'!$O$2+1,IF(AND(O2854&gt;730,O2854&lt;1096),+'PL2'!$P$2+1,IF(AND(O2854&gt;1095,O2854&lt;1461),+'PL2'!$Q$2+1,IF(AND(O2854&gt;1460,O2854&lt;1826),+'PL2'!$R$2+1,IF(AND(O2854&gt;1825,O2854&lt;2190),+'PL2'!$S$2+1,0))))))</f>
        <v>0</v>
      </c>
      <c r="N2854" s="70">
        <f t="shared" si="159"/>
        <v>-1</v>
      </c>
      <c r="O2854" s="19" t="str">
        <f>IF(A2854&gt;'PL2'!$C$2+553,IF(A2854='PL2'!$C$2+554,1,O2853+1), "")</f>
        <v/>
      </c>
    </row>
    <row r="2855" spans="1:15" x14ac:dyDescent="0.55000000000000004">
      <c r="A2855">
        <v>2853</v>
      </c>
      <c r="B2855" s="2">
        <v>42675</v>
      </c>
      <c r="C2855">
        <v>21.979999542236332</v>
      </c>
      <c r="D2855">
        <v>1853290</v>
      </c>
      <c r="E2855">
        <v>1878.880004882812</v>
      </c>
      <c r="F2855" s="20">
        <f t="shared" si="160"/>
        <v>2.2283496725952874E-2</v>
      </c>
      <c r="G2855">
        <v>729.27099609375</v>
      </c>
      <c r="H2855">
        <v>16.250699996948239</v>
      </c>
      <c r="I2855" s="19">
        <f t="shared" si="161"/>
        <v>1370212.6927015183</v>
      </c>
      <c r="K2855" s="70">
        <f t="shared" si="158"/>
        <v>-1</v>
      </c>
      <c r="L2855" s="3">
        <f>IF(AND(O2855&gt;0,O2855&lt;366),+'PL2'!$N$3+1,IF(AND(O2855&gt;365,O2855&lt;731),+'PL2'!$O$3+1,IF(AND(O2855&gt;730,O2855&lt;1096),+'PL2'!$P$3+1,IF(AND(O2855&gt;1095,O2855&lt;1461),+'PL2'!$Q$3+1,IF(AND(O2855&gt;1460,O2855&lt;3000),+'PL2'!$R$3+1,0)))))</f>
        <v>0</v>
      </c>
      <c r="M2855" s="3">
        <f>IF(AND(O2855&gt;0,O2855&lt;366),+'PL2'!$N$2+1,IF(AND(O2855&gt;365,O2855&lt;731),+'PL2'!$O$2+1,IF(AND(O2855&gt;730,O2855&lt;1096),+'PL2'!$P$2+1,IF(AND(O2855&gt;1095,O2855&lt;1461),+'PL2'!$Q$2+1,IF(AND(O2855&gt;1460,O2855&lt;1826),+'PL2'!$R$2+1,IF(AND(O2855&gt;1825,O2855&lt;2190),+'PL2'!$S$2+1,0))))))</f>
        <v>0</v>
      </c>
      <c r="N2855" s="70">
        <f t="shared" si="159"/>
        <v>-1</v>
      </c>
      <c r="O2855" s="19" t="str">
        <f>IF(A2855&gt;'PL2'!$C$2+553,IF(A2855='PL2'!$C$2+554,1,O2854+1), "")</f>
        <v/>
      </c>
    </row>
    <row r="2856" spans="1:15" x14ac:dyDescent="0.55000000000000004">
      <c r="A2856">
        <v>2854</v>
      </c>
      <c r="B2856" s="2">
        <v>42676</v>
      </c>
      <c r="C2856">
        <v>21.989999771118161</v>
      </c>
      <c r="D2856">
        <v>1676790</v>
      </c>
      <c r="E2856">
        <v>1742.02001953125</v>
      </c>
      <c r="F2856" s="20">
        <f t="shared" si="160"/>
        <v>2.2845448643405222E-2</v>
      </c>
      <c r="G2856">
        <v>742.46502685546875</v>
      </c>
      <c r="H2856">
        <v>16.96190071105957</v>
      </c>
      <c r="I2856" s="19">
        <f t="shared" si="161"/>
        <v>1293388.9405840337</v>
      </c>
      <c r="K2856" s="70">
        <f t="shared" si="158"/>
        <v>-1</v>
      </c>
      <c r="L2856" s="3">
        <f>IF(AND(O2856&gt;0,O2856&lt;366),+'PL2'!$N$3+1,IF(AND(O2856&gt;365,O2856&lt;731),+'PL2'!$O$3+1,IF(AND(O2856&gt;730,O2856&lt;1096),+'PL2'!$P$3+1,IF(AND(O2856&gt;1095,O2856&lt;1461),+'PL2'!$Q$3+1,IF(AND(O2856&gt;1460,O2856&lt;3000),+'PL2'!$R$3+1,0)))))</f>
        <v>0</v>
      </c>
      <c r="M2856" s="3">
        <f>IF(AND(O2856&gt;0,O2856&lt;366),+'PL2'!$N$2+1,IF(AND(O2856&gt;365,O2856&lt;731),+'PL2'!$O$2+1,IF(AND(O2856&gt;730,O2856&lt;1096),+'PL2'!$P$2+1,IF(AND(O2856&gt;1095,O2856&lt;1461),+'PL2'!$Q$2+1,IF(AND(O2856&gt;1460,O2856&lt;1826),+'PL2'!$R$2+1,IF(AND(O2856&gt;1825,O2856&lt;2190),+'PL2'!$S$2+1,0))))))</f>
        <v>0</v>
      </c>
      <c r="N2856" s="70">
        <f t="shared" si="159"/>
        <v>-1</v>
      </c>
      <c r="O2856" s="19" t="str">
        <f>IF(A2856&gt;'PL2'!$C$2+553,IF(A2856='PL2'!$C$2+554,1,O2855+1), "")</f>
        <v/>
      </c>
    </row>
    <row r="2857" spans="1:15" x14ac:dyDescent="0.55000000000000004">
      <c r="A2857">
        <v>2855</v>
      </c>
      <c r="B2857" s="2">
        <v>42677</v>
      </c>
      <c r="C2857">
        <v>22</v>
      </c>
      <c r="D2857">
        <v>1676790</v>
      </c>
      <c r="E2857">
        <v>2016.489990234375</v>
      </c>
      <c r="F2857" s="20">
        <f t="shared" si="160"/>
        <v>2.6456968245967744E-2</v>
      </c>
      <c r="G2857">
        <v>687.50799560546875</v>
      </c>
      <c r="H2857">
        <v>18.189399719238281</v>
      </c>
      <c r="I2857" s="19">
        <f t="shared" si="161"/>
        <v>1386352.9913445264</v>
      </c>
      <c r="K2857" s="70">
        <f t="shared" si="158"/>
        <v>-1</v>
      </c>
      <c r="L2857" s="3">
        <f>IF(AND(O2857&gt;0,O2857&lt;366),+'PL2'!$N$3+1,IF(AND(O2857&gt;365,O2857&lt;731),+'PL2'!$O$3+1,IF(AND(O2857&gt;730,O2857&lt;1096),+'PL2'!$P$3+1,IF(AND(O2857&gt;1095,O2857&lt;1461),+'PL2'!$Q$3+1,IF(AND(O2857&gt;1460,O2857&lt;3000),+'PL2'!$R$3+1,0)))))</f>
        <v>0</v>
      </c>
      <c r="M2857" s="3">
        <f>IF(AND(O2857&gt;0,O2857&lt;366),+'PL2'!$N$2+1,IF(AND(O2857&gt;365,O2857&lt;731),+'PL2'!$O$2+1,IF(AND(O2857&gt;730,O2857&lt;1096),+'PL2'!$P$2+1,IF(AND(O2857&gt;1095,O2857&lt;1461),+'PL2'!$Q$2+1,IF(AND(O2857&gt;1460,O2857&lt;1826),+'PL2'!$R$2+1,IF(AND(O2857&gt;1825,O2857&lt;2190),+'PL2'!$S$2+1,0))))))</f>
        <v>0</v>
      </c>
      <c r="N2857" s="70">
        <f t="shared" si="159"/>
        <v>-1</v>
      </c>
      <c r="O2857" s="19" t="str">
        <f>IF(A2857&gt;'PL2'!$C$2+553,IF(A2857='PL2'!$C$2+554,1,O2856+1), "")</f>
        <v/>
      </c>
    </row>
    <row r="2858" spans="1:15" x14ac:dyDescent="0.55000000000000004">
      <c r="A2858">
        <v>2856</v>
      </c>
      <c r="B2858" s="2">
        <v>42678</v>
      </c>
      <c r="C2858">
        <v>22.010000228881839</v>
      </c>
      <c r="D2858">
        <v>1462460</v>
      </c>
      <c r="E2858">
        <v>1534.339965820312</v>
      </c>
      <c r="F2858" s="20">
        <f t="shared" si="160"/>
        <v>2.3091792595276193E-2</v>
      </c>
      <c r="G2858">
        <v>702.5369873046875</v>
      </c>
      <c r="H2858">
        <v>16.222799301147461</v>
      </c>
      <c r="I2858" s="19">
        <f t="shared" si="161"/>
        <v>1077930.5770885793</v>
      </c>
      <c r="K2858" s="70">
        <f t="shared" si="158"/>
        <v>-1</v>
      </c>
      <c r="L2858" s="3">
        <f>IF(AND(O2858&gt;0,O2858&lt;366),+'PL2'!$N$3+1,IF(AND(O2858&gt;365,O2858&lt;731),+'PL2'!$O$3+1,IF(AND(O2858&gt;730,O2858&lt;1096),+'PL2'!$P$3+1,IF(AND(O2858&gt;1095,O2858&lt;1461),+'PL2'!$Q$3+1,IF(AND(O2858&gt;1460,O2858&lt;3000),+'PL2'!$R$3+1,0)))))</f>
        <v>0</v>
      </c>
      <c r="M2858" s="3">
        <f>IF(AND(O2858&gt;0,O2858&lt;366),+'PL2'!$N$2+1,IF(AND(O2858&gt;365,O2858&lt;731),+'PL2'!$O$2+1,IF(AND(O2858&gt;730,O2858&lt;1096),+'PL2'!$P$2+1,IF(AND(O2858&gt;1095,O2858&lt;1461),+'PL2'!$Q$2+1,IF(AND(O2858&gt;1460,O2858&lt;1826),+'PL2'!$R$2+1,IF(AND(O2858&gt;1825,O2858&lt;2190),+'PL2'!$S$2+1,0))))))</f>
        <v>0</v>
      </c>
      <c r="N2858" s="70">
        <f t="shared" si="159"/>
        <v>-1</v>
      </c>
      <c r="O2858" s="19" t="str">
        <f>IF(A2858&gt;'PL2'!$C$2+553,IF(A2858='PL2'!$C$2+554,1,O2857+1), "")</f>
        <v/>
      </c>
    </row>
    <row r="2859" spans="1:15" x14ac:dyDescent="0.55000000000000004">
      <c r="A2859">
        <v>2857</v>
      </c>
      <c r="B2859" s="2">
        <v>42679</v>
      </c>
      <c r="C2859">
        <v>22.020000457763668</v>
      </c>
      <c r="D2859">
        <v>1462460</v>
      </c>
      <c r="E2859">
        <v>1911.25</v>
      </c>
      <c r="F2859" s="20">
        <f t="shared" si="160"/>
        <v>2.8777351773655899E-2</v>
      </c>
      <c r="G2859">
        <v>704.16400146484375</v>
      </c>
      <c r="H2859">
        <v>20.26399993896484</v>
      </c>
      <c r="I2859" s="19">
        <f t="shared" si="161"/>
        <v>1345833.4477996826</v>
      </c>
      <c r="K2859" s="70">
        <f t="shared" si="158"/>
        <v>-1</v>
      </c>
      <c r="L2859" s="3">
        <f>IF(AND(O2859&gt;0,O2859&lt;366),+'PL2'!$N$3+1,IF(AND(O2859&gt;365,O2859&lt;731),+'PL2'!$O$3+1,IF(AND(O2859&gt;730,O2859&lt;1096),+'PL2'!$P$3+1,IF(AND(O2859&gt;1095,O2859&lt;1461),+'PL2'!$Q$3+1,IF(AND(O2859&gt;1460,O2859&lt;3000),+'PL2'!$R$3+1,0)))))</f>
        <v>0</v>
      </c>
      <c r="M2859" s="3">
        <f>IF(AND(O2859&gt;0,O2859&lt;366),+'PL2'!$N$2+1,IF(AND(O2859&gt;365,O2859&lt;731),+'PL2'!$O$2+1,IF(AND(O2859&gt;730,O2859&lt;1096),+'PL2'!$P$2+1,IF(AND(O2859&gt;1095,O2859&lt;1461),+'PL2'!$Q$2+1,IF(AND(O2859&gt;1460,O2859&lt;1826),+'PL2'!$R$2+1,IF(AND(O2859&gt;1825,O2859&lt;2190),+'PL2'!$S$2+1,0))))))</f>
        <v>0</v>
      </c>
      <c r="N2859" s="70">
        <f t="shared" si="159"/>
        <v>-1</v>
      </c>
      <c r="O2859" s="19" t="str">
        <f>IF(A2859&gt;'PL2'!$C$2+553,IF(A2859='PL2'!$C$2+554,1,O2858+1), "")</f>
        <v/>
      </c>
    </row>
    <row r="2860" spans="1:15" x14ac:dyDescent="0.55000000000000004">
      <c r="A2860">
        <v>2858</v>
      </c>
      <c r="B2860" s="2">
        <v>42680</v>
      </c>
      <c r="C2860">
        <v>22.030000686645511</v>
      </c>
      <c r="D2860">
        <v>1949210</v>
      </c>
      <c r="E2860">
        <v>1983.319946289062</v>
      </c>
      <c r="F2860" s="20">
        <f t="shared" si="160"/>
        <v>2.2415511811752338E-2</v>
      </c>
      <c r="G2860">
        <v>712.23602294921875</v>
      </c>
      <c r="H2860">
        <v>15.96510028839111</v>
      </c>
      <c r="I2860" s="19">
        <f t="shared" si="161"/>
        <v>1412591.9107807798</v>
      </c>
      <c r="K2860" s="70">
        <f t="shared" si="158"/>
        <v>-1</v>
      </c>
      <c r="L2860" s="3">
        <f>IF(AND(O2860&gt;0,O2860&lt;366),+'PL2'!$N$3+1,IF(AND(O2860&gt;365,O2860&lt;731),+'PL2'!$O$3+1,IF(AND(O2860&gt;730,O2860&lt;1096),+'PL2'!$P$3+1,IF(AND(O2860&gt;1095,O2860&lt;1461),+'PL2'!$Q$3+1,IF(AND(O2860&gt;1460,O2860&lt;3000),+'PL2'!$R$3+1,0)))))</f>
        <v>0</v>
      </c>
      <c r="M2860" s="3">
        <f>IF(AND(O2860&gt;0,O2860&lt;366),+'PL2'!$N$2+1,IF(AND(O2860&gt;365,O2860&lt;731),+'PL2'!$O$2+1,IF(AND(O2860&gt;730,O2860&lt;1096),+'PL2'!$P$2+1,IF(AND(O2860&gt;1095,O2860&lt;1461),+'PL2'!$Q$2+1,IF(AND(O2860&gt;1460,O2860&lt;1826),+'PL2'!$R$2+1,IF(AND(O2860&gt;1825,O2860&lt;2190),+'PL2'!$S$2+1,0))))))</f>
        <v>0</v>
      </c>
      <c r="N2860" s="70">
        <f t="shared" si="159"/>
        <v>-1</v>
      </c>
      <c r="O2860" s="19" t="str">
        <f>IF(A2860&gt;'PL2'!$C$2+553,IF(A2860='PL2'!$C$2+554,1,O2859+1), "")</f>
        <v/>
      </c>
    </row>
    <row r="2861" spans="1:15" x14ac:dyDescent="0.55000000000000004">
      <c r="A2861">
        <v>2859</v>
      </c>
      <c r="B2861" s="2">
        <v>42681</v>
      </c>
      <c r="C2861">
        <v>22.04000091552734</v>
      </c>
      <c r="D2861">
        <v>1949210</v>
      </c>
      <c r="E2861">
        <v>1916.27001953125</v>
      </c>
      <c r="F2861" s="20">
        <f t="shared" si="160"/>
        <v>2.1667543766380401E-2</v>
      </c>
      <c r="G2861">
        <v>704.01898193359375</v>
      </c>
      <c r="H2861">
        <v>15.2544002532959</v>
      </c>
      <c r="I2861" s="19">
        <f t="shared" si="161"/>
        <v>1349090.4682602584</v>
      </c>
      <c r="K2861" s="70">
        <f t="shared" ref="K2861:K2924" si="162">+L2861^(0.00273972602739726)-1</f>
        <v>-1</v>
      </c>
      <c r="L2861" s="3">
        <f>IF(AND(O2861&gt;0,O2861&lt;366),+'PL2'!$N$3+1,IF(AND(O2861&gt;365,O2861&lt;731),+'PL2'!$O$3+1,IF(AND(O2861&gt;730,O2861&lt;1096),+'PL2'!$P$3+1,IF(AND(O2861&gt;1095,O2861&lt;1461),+'PL2'!$Q$3+1,IF(AND(O2861&gt;1460,O2861&lt;3000),+'PL2'!$R$3+1,0)))))</f>
        <v>0</v>
      </c>
      <c r="M2861" s="3">
        <f>IF(AND(O2861&gt;0,O2861&lt;366),+'PL2'!$N$2+1,IF(AND(O2861&gt;365,O2861&lt;731),+'PL2'!$O$2+1,IF(AND(O2861&gt;730,O2861&lt;1096),+'PL2'!$P$2+1,IF(AND(O2861&gt;1095,O2861&lt;1461),+'PL2'!$Q$2+1,IF(AND(O2861&gt;1460,O2861&lt;1826),+'PL2'!$R$2+1,IF(AND(O2861&gt;1825,O2861&lt;2190),+'PL2'!$S$2+1,0))))))</f>
        <v>0</v>
      </c>
      <c r="N2861" s="70">
        <f t="shared" ref="N2861:N2924" si="163">+M2861^(0.00273972602739726)-1</f>
        <v>-1</v>
      </c>
      <c r="O2861" s="19" t="str">
        <f>IF(A2861&gt;'PL2'!$C$2+553,IF(A2861='PL2'!$C$2+554,1,O2860+1), "")</f>
        <v/>
      </c>
    </row>
    <row r="2862" spans="1:15" x14ac:dyDescent="0.55000000000000004">
      <c r="A2862">
        <v>2860</v>
      </c>
      <c r="B2862" s="2">
        <v>42682</v>
      </c>
      <c r="C2862">
        <v>22.04999923706055</v>
      </c>
      <c r="D2862">
        <v>2139070</v>
      </c>
      <c r="E2862">
        <v>2201.760009765625</v>
      </c>
      <c r="F2862" s="20">
        <f t="shared" si="160"/>
        <v>2.2696221505384334E-2</v>
      </c>
      <c r="G2862">
        <v>709.15301513671875</v>
      </c>
      <c r="H2862">
        <v>16.095100402832031</v>
      </c>
      <c r="I2862" s="19">
        <f t="shared" si="161"/>
        <v>1561384.7495327443</v>
      </c>
      <c r="K2862" s="70">
        <f t="shared" si="162"/>
        <v>-1</v>
      </c>
      <c r="L2862" s="3">
        <f>IF(AND(O2862&gt;0,O2862&lt;366),+'PL2'!$N$3+1,IF(AND(O2862&gt;365,O2862&lt;731),+'PL2'!$O$3+1,IF(AND(O2862&gt;730,O2862&lt;1096),+'PL2'!$P$3+1,IF(AND(O2862&gt;1095,O2862&lt;1461),+'PL2'!$Q$3+1,IF(AND(O2862&gt;1460,O2862&lt;3000),+'PL2'!$R$3+1,0)))))</f>
        <v>0</v>
      </c>
      <c r="M2862" s="3">
        <f>IF(AND(O2862&gt;0,O2862&lt;366),+'PL2'!$N$2+1,IF(AND(O2862&gt;365,O2862&lt;731),+'PL2'!$O$2+1,IF(AND(O2862&gt;730,O2862&lt;1096),+'PL2'!$P$2+1,IF(AND(O2862&gt;1095,O2862&lt;1461),+'PL2'!$Q$2+1,IF(AND(O2862&gt;1460,O2862&lt;1826),+'PL2'!$R$2+1,IF(AND(O2862&gt;1825,O2862&lt;2190),+'PL2'!$S$2+1,0))))))</f>
        <v>0</v>
      </c>
      <c r="N2862" s="70">
        <f t="shared" si="163"/>
        <v>-1</v>
      </c>
      <c r="O2862" s="19" t="str">
        <f>IF(A2862&gt;'PL2'!$C$2+553,IF(A2862='PL2'!$C$2+554,1,O2861+1), "")</f>
        <v/>
      </c>
    </row>
    <row r="2863" spans="1:15" x14ac:dyDescent="0.55000000000000004">
      <c r="A2863">
        <v>2861</v>
      </c>
      <c r="B2863" s="2">
        <v>42683</v>
      </c>
      <c r="C2863">
        <v>22.059999465942379</v>
      </c>
      <c r="D2863">
        <v>2139070</v>
      </c>
      <c r="E2863">
        <v>1921.22998046875</v>
      </c>
      <c r="F2863" s="20">
        <f t="shared" si="160"/>
        <v>1.9813438710791657E-2</v>
      </c>
      <c r="G2863">
        <v>721.19097900390625</v>
      </c>
      <c r="H2863">
        <v>14.28929996490479</v>
      </c>
      <c r="I2863" s="19">
        <f t="shared" si="161"/>
        <v>1385573.7305059135</v>
      </c>
      <c r="K2863" s="70">
        <f t="shared" si="162"/>
        <v>-1</v>
      </c>
      <c r="L2863" s="3">
        <f>IF(AND(O2863&gt;0,O2863&lt;366),+'PL2'!$N$3+1,IF(AND(O2863&gt;365,O2863&lt;731),+'PL2'!$O$3+1,IF(AND(O2863&gt;730,O2863&lt;1096),+'PL2'!$P$3+1,IF(AND(O2863&gt;1095,O2863&lt;1461),+'PL2'!$Q$3+1,IF(AND(O2863&gt;1460,O2863&lt;3000),+'PL2'!$R$3+1,0)))))</f>
        <v>0</v>
      </c>
      <c r="M2863" s="3">
        <f>IF(AND(O2863&gt;0,O2863&lt;366),+'PL2'!$N$2+1,IF(AND(O2863&gt;365,O2863&lt;731),+'PL2'!$O$2+1,IF(AND(O2863&gt;730,O2863&lt;1096),+'PL2'!$P$2+1,IF(AND(O2863&gt;1095,O2863&lt;1461),+'PL2'!$Q$2+1,IF(AND(O2863&gt;1460,O2863&lt;1826),+'PL2'!$R$2+1,IF(AND(O2863&gt;1825,O2863&lt;2190),+'PL2'!$S$2+1,0))))))</f>
        <v>0</v>
      </c>
      <c r="N2863" s="70">
        <f t="shared" si="163"/>
        <v>-1</v>
      </c>
      <c r="O2863" s="19" t="str">
        <f>IF(A2863&gt;'PL2'!$C$2+553,IF(A2863='PL2'!$C$2+554,1,O2862+1), "")</f>
        <v/>
      </c>
    </row>
    <row r="2864" spans="1:15" x14ac:dyDescent="0.55000000000000004">
      <c r="A2864">
        <v>2862</v>
      </c>
      <c r="B2864" s="2">
        <v>42684</v>
      </c>
      <c r="C2864">
        <v>22.069999694824219</v>
      </c>
      <c r="D2864">
        <v>2126420</v>
      </c>
      <c r="E2864">
        <v>2182.2900390625</v>
      </c>
      <c r="F2864" s="20">
        <f t="shared" si="160"/>
        <v>2.2649871848518782E-2</v>
      </c>
      <c r="G2864">
        <v>713.6669921875</v>
      </c>
      <c r="H2864">
        <v>16.164499282836911</v>
      </c>
      <c r="I2864" s="19">
        <f t="shared" si="161"/>
        <v>1557428.3682584763</v>
      </c>
      <c r="K2864" s="70">
        <f t="shared" si="162"/>
        <v>-1</v>
      </c>
      <c r="L2864" s="3">
        <f>IF(AND(O2864&gt;0,O2864&lt;366),+'PL2'!$N$3+1,IF(AND(O2864&gt;365,O2864&lt;731),+'PL2'!$O$3+1,IF(AND(O2864&gt;730,O2864&lt;1096),+'PL2'!$P$3+1,IF(AND(O2864&gt;1095,O2864&lt;1461),+'PL2'!$Q$3+1,IF(AND(O2864&gt;1460,O2864&lt;3000),+'PL2'!$R$3+1,0)))))</f>
        <v>0</v>
      </c>
      <c r="M2864" s="3">
        <f>IF(AND(O2864&gt;0,O2864&lt;366),+'PL2'!$N$2+1,IF(AND(O2864&gt;365,O2864&lt;731),+'PL2'!$O$2+1,IF(AND(O2864&gt;730,O2864&lt;1096),+'PL2'!$P$2+1,IF(AND(O2864&gt;1095,O2864&lt;1461),+'PL2'!$Q$2+1,IF(AND(O2864&gt;1460,O2864&lt;1826),+'PL2'!$R$2+1,IF(AND(O2864&gt;1825,O2864&lt;2190),+'PL2'!$S$2+1,0))))))</f>
        <v>0</v>
      </c>
      <c r="N2864" s="70">
        <f t="shared" si="163"/>
        <v>-1</v>
      </c>
      <c r="O2864" s="19" t="str">
        <f>IF(A2864&gt;'PL2'!$C$2+553,IF(A2864='PL2'!$C$2+554,1,O2863+1), "")</f>
        <v/>
      </c>
    </row>
    <row r="2865" spans="1:15" x14ac:dyDescent="0.55000000000000004">
      <c r="A2865">
        <v>2863</v>
      </c>
      <c r="B2865" s="2">
        <v>42685</v>
      </c>
      <c r="C2865">
        <v>22.079999923706051</v>
      </c>
      <c r="D2865">
        <v>2126420</v>
      </c>
      <c r="E2865">
        <v>2110.239990234375</v>
      </c>
      <c r="F2865" s="20">
        <f t="shared" si="160"/>
        <v>2.1911992373743878E-2</v>
      </c>
      <c r="G2865">
        <v>716.5560302734375</v>
      </c>
      <c r="H2865">
        <v>15.701199531555179</v>
      </c>
      <c r="I2865" s="19">
        <f t="shared" si="161"/>
        <v>1512105.1903266013</v>
      </c>
      <c r="K2865" s="70">
        <f t="shared" si="162"/>
        <v>-1</v>
      </c>
      <c r="L2865" s="3">
        <f>IF(AND(O2865&gt;0,O2865&lt;366),+'PL2'!$N$3+1,IF(AND(O2865&gt;365,O2865&lt;731),+'PL2'!$O$3+1,IF(AND(O2865&gt;730,O2865&lt;1096),+'PL2'!$P$3+1,IF(AND(O2865&gt;1095,O2865&lt;1461),+'PL2'!$Q$3+1,IF(AND(O2865&gt;1460,O2865&lt;3000),+'PL2'!$R$3+1,0)))))</f>
        <v>0</v>
      </c>
      <c r="M2865" s="3">
        <f>IF(AND(O2865&gt;0,O2865&lt;366),+'PL2'!$N$2+1,IF(AND(O2865&gt;365,O2865&lt;731),+'PL2'!$O$2+1,IF(AND(O2865&gt;730,O2865&lt;1096),+'PL2'!$P$2+1,IF(AND(O2865&gt;1095,O2865&lt;1461),+'PL2'!$Q$2+1,IF(AND(O2865&gt;1460,O2865&lt;1826),+'PL2'!$R$2+1,IF(AND(O2865&gt;1825,O2865&lt;2190),+'PL2'!$S$2+1,0))))))</f>
        <v>0</v>
      </c>
      <c r="N2865" s="70">
        <f t="shared" si="163"/>
        <v>-1</v>
      </c>
      <c r="O2865" s="19" t="str">
        <f>IF(A2865&gt;'PL2'!$C$2+553,IF(A2865='PL2'!$C$2+554,1,O2864+1), "")</f>
        <v/>
      </c>
    </row>
    <row r="2866" spans="1:15" x14ac:dyDescent="0.55000000000000004">
      <c r="A2866">
        <v>2864</v>
      </c>
      <c r="B2866" s="2">
        <v>42686</v>
      </c>
      <c r="C2866">
        <v>22.090000152587891</v>
      </c>
      <c r="D2866">
        <v>2126420</v>
      </c>
      <c r="E2866">
        <v>2165.89990234375</v>
      </c>
      <c r="F2866" s="20">
        <f t="shared" si="160"/>
        <v>2.2500131287922203E-2</v>
      </c>
      <c r="G2866">
        <v>703.5460205078125</v>
      </c>
      <c r="H2866">
        <v>15.82989978790283</v>
      </c>
      <c r="I2866" s="19">
        <f t="shared" si="161"/>
        <v>1523810.257112205</v>
      </c>
      <c r="K2866" s="70">
        <f t="shared" si="162"/>
        <v>-1</v>
      </c>
      <c r="L2866" s="3">
        <f>IF(AND(O2866&gt;0,O2866&lt;366),+'PL2'!$N$3+1,IF(AND(O2866&gt;365,O2866&lt;731),+'PL2'!$O$3+1,IF(AND(O2866&gt;730,O2866&lt;1096),+'PL2'!$P$3+1,IF(AND(O2866&gt;1095,O2866&lt;1461),+'PL2'!$Q$3+1,IF(AND(O2866&gt;1460,O2866&lt;3000),+'PL2'!$R$3+1,0)))))</f>
        <v>0</v>
      </c>
      <c r="M2866" s="3">
        <f>IF(AND(O2866&gt;0,O2866&lt;366),+'PL2'!$N$2+1,IF(AND(O2866&gt;365,O2866&lt;731),+'PL2'!$O$2+1,IF(AND(O2866&gt;730,O2866&lt;1096),+'PL2'!$P$2+1,IF(AND(O2866&gt;1095,O2866&lt;1461),+'PL2'!$Q$2+1,IF(AND(O2866&gt;1460,O2866&lt;1826),+'PL2'!$R$2+1,IF(AND(O2866&gt;1825,O2866&lt;2190),+'PL2'!$S$2+1,0))))))</f>
        <v>0</v>
      </c>
      <c r="N2866" s="70">
        <f t="shared" si="163"/>
        <v>-1</v>
      </c>
      <c r="O2866" s="19" t="str">
        <f>IF(A2866&gt;'PL2'!$C$2+553,IF(A2866='PL2'!$C$2+554,1,O2865+1), "")</f>
        <v/>
      </c>
    </row>
    <row r="2867" spans="1:15" x14ac:dyDescent="0.55000000000000004">
      <c r="A2867">
        <v>2865</v>
      </c>
      <c r="B2867" s="2">
        <v>42687</v>
      </c>
      <c r="C2867">
        <v>22.10000038146973</v>
      </c>
      <c r="D2867">
        <v>2126420</v>
      </c>
      <c r="E2867">
        <v>1837.670043945312</v>
      </c>
      <c r="F2867" s="20">
        <f t="shared" si="160"/>
        <v>1.9099006156924263E-2</v>
      </c>
      <c r="G2867">
        <v>702.5040283203125</v>
      </c>
      <c r="H2867">
        <v>13.41709995269775</v>
      </c>
      <c r="I2867" s="19">
        <f t="shared" si="161"/>
        <v>1290970.6085951475</v>
      </c>
      <c r="K2867" s="70">
        <f t="shared" si="162"/>
        <v>-1</v>
      </c>
      <c r="L2867" s="3">
        <f>IF(AND(O2867&gt;0,O2867&lt;366),+'PL2'!$N$3+1,IF(AND(O2867&gt;365,O2867&lt;731),+'PL2'!$O$3+1,IF(AND(O2867&gt;730,O2867&lt;1096),+'PL2'!$P$3+1,IF(AND(O2867&gt;1095,O2867&lt;1461),+'PL2'!$Q$3+1,IF(AND(O2867&gt;1460,O2867&lt;3000),+'PL2'!$R$3+1,0)))))</f>
        <v>0</v>
      </c>
      <c r="M2867" s="3">
        <f>IF(AND(O2867&gt;0,O2867&lt;366),+'PL2'!$N$2+1,IF(AND(O2867&gt;365,O2867&lt;731),+'PL2'!$O$2+1,IF(AND(O2867&gt;730,O2867&lt;1096),+'PL2'!$P$2+1,IF(AND(O2867&gt;1095,O2867&lt;1461),+'PL2'!$Q$2+1,IF(AND(O2867&gt;1460,O2867&lt;1826),+'PL2'!$R$2+1,IF(AND(O2867&gt;1825,O2867&lt;2190),+'PL2'!$S$2+1,0))))))</f>
        <v>0</v>
      </c>
      <c r="N2867" s="70">
        <f t="shared" si="163"/>
        <v>-1</v>
      </c>
      <c r="O2867" s="19" t="str">
        <f>IF(A2867&gt;'PL2'!$C$2+553,IF(A2867='PL2'!$C$2+554,1,O2866+1), "")</f>
        <v/>
      </c>
    </row>
    <row r="2868" spans="1:15" x14ac:dyDescent="0.55000000000000004">
      <c r="A2868">
        <v>2866</v>
      </c>
      <c r="B2868" s="2">
        <v>42688</v>
      </c>
      <c r="C2868">
        <v>22.110000610351559</v>
      </c>
      <c r="D2868">
        <v>2177040</v>
      </c>
      <c r="E2868">
        <v>2229.429931640625</v>
      </c>
      <c r="F2868" s="20">
        <f t="shared" si="160"/>
        <v>2.2642072331840596E-2</v>
      </c>
      <c r="G2868">
        <v>706.39501953125</v>
      </c>
      <c r="H2868">
        <v>15.994199752807621</v>
      </c>
      <c r="I2868" s="19">
        <f t="shared" si="161"/>
        <v>1574858.2001048326</v>
      </c>
      <c r="K2868" s="70">
        <f t="shared" si="162"/>
        <v>-1</v>
      </c>
      <c r="L2868" s="3">
        <f>IF(AND(O2868&gt;0,O2868&lt;366),+'PL2'!$N$3+1,IF(AND(O2868&gt;365,O2868&lt;731),+'PL2'!$O$3+1,IF(AND(O2868&gt;730,O2868&lt;1096),+'PL2'!$P$3+1,IF(AND(O2868&gt;1095,O2868&lt;1461),+'PL2'!$Q$3+1,IF(AND(O2868&gt;1460,O2868&lt;3000),+'PL2'!$R$3+1,0)))))</f>
        <v>0</v>
      </c>
      <c r="M2868" s="3">
        <f>IF(AND(O2868&gt;0,O2868&lt;366),+'PL2'!$N$2+1,IF(AND(O2868&gt;365,O2868&lt;731),+'PL2'!$O$2+1,IF(AND(O2868&gt;730,O2868&lt;1096),+'PL2'!$P$2+1,IF(AND(O2868&gt;1095,O2868&lt;1461),+'PL2'!$Q$2+1,IF(AND(O2868&gt;1460,O2868&lt;1826),+'PL2'!$R$2+1,IF(AND(O2868&gt;1825,O2868&lt;2190),+'PL2'!$S$2+1,0))))))</f>
        <v>0</v>
      </c>
      <c r="N2868" s="70">
        <f t="shared" si="163"/>
        <v>-1</v>
      </c>
      <c r="O2868" s="19" t="str">
        <f>IF(A2868&gt;'PL2'!$C$2+553,IF(A2868='PL2'!$C$2+554,1,O2867+1), "")</f>
        <v/>
      </c>
    </row>
    <row r="2869" spans="1:15" x14ac:dyDescent="0.55000000000000004">
      <c r="A2869">
        <v>2867</v>
      </c>
      <c r="B2869" s="2">
        <v>42689</v>
      </c>
      <c r="C2869">
        <v>22.120000839233398</v>
      </c>
      <c r="D2869">
        <v>2177040</v>
      </c>
      <c r="E2869">
        <v>2031.4599609375</v>
      </c>
      <c r="F2869" s="20">
        <f t="shared" si="160"/>
        <v>2.064082241980237E-2</v>
      </c>
      <c r="G2869">
        <v>711.95599365234375</v>
      </c>
      <c r="H2869">
        <v>14.695400238037109</v>
      </c>
      <c r="I2869" s="19">
        <f t="shared" si="161"/>
        <v>1446310.0950542092</v>
      </c>
      <c r="K2869" s="70">
        <f t="shared" si="162"/>
        <v>-1</v>
      </c>
      <c r="L2869" s="3">
        <f>IF(AND(O2869&gt;0,O2869&lt;366),+'PL2'!$N$3+1,IF(AND(O2869&gt;365,O2869&lt;731),+'PL2'!$O$3+1,IF(AND(O2869&gt;730,O2869&lt;1096),+'PL2'!$P$3+1,IF(AND(O2869&gt;1095,O2869&lt;1461),+'PL2'!$Q$3+1,IF(AND(O2869&gt;1460,O2869&lt;3000),+'PL2'!$R$3+1,0)))))</f>
        <v>0</v>
      </c>
      <c r="M2869" s="3">
        <f>IF(AND(O2869&gt;0,O2869&lt;366),+'PL2'!$N$2+1,IF(AND(O2869&gt;365,O2869&lt;731),+'PL2'!$O$2+1,IF(AND(O2869&gt;730,O2869&lt;1096),+'PL2'!$P$2+1,IF(AND(O2869&gt;1095,O2869&lt;1461),+'PL2'!$Q$2+1,IF(AND(O2869&gt;1460,O2869&lt;1826),+'PL2'!$R$2+1,IF(AND(O2869&gt;1825,O2869&lt;2190),+'PL2'!$S$2+1,0))))))</f>
        <v>0</v>
      </c>
      <c r="N2869" s="70">
        <f t="shared" si="163"/>
        <v>-1</v>
      </c>
      <c r="O2869" s="19" t="str">
        <f>IF(A2869&gt;'PL2'!$C$2+553,IF(A2869='PL2'!$C$2+554,1,O2868+1), "")</f>
        <v/>
      </c>
    </row>
    <row r="2870" spans="1:15" x14ac:dyDescent="0.55000000000000004">
      <c r="A2870">
        <v>2868</v>
      </c>
      <c r="B2870" s="2">
        <v>42690</v>
      </c>
      <c r="C2870">
        <v>22.129999160766602</v>
      </c>
      <c r="D2870">
        <v>2177040</v>
      </c>
      <c r="E2870">
        <v>2216.969970703125</v>
      </c>
      <c r="F2870" s="20">
        <f t="shared" si="160"/>
        <v>2.2535894421372559E-2</v>
      </c>
      <c r="G2870">
        <v>742.07000732421875</v>
      </c>
      <c r="H2870">
        <v>16.723199844360352</v>
      </c>
      <c r="I2870" s="19">
        <f t="shared" si="161"/>
        <v>1645146.922397241</v>
      </c>
      <c r="K2870" s="70">
        <f t="shared" si="162"/>
        <v>-1</v>
      </c>
      <c r="L2870" s="3">
        <f>IF(AND(O2870&gt;0,O2870&lt;366),+'PL2'!$N$3+1,IF(AND(O2870&gt;365,O2870&lt;731),+'PL2'!$O$3+1,IF(AND(O2870&gt;730,O2870&lt;1096),+'PL2'!$P$3+1,IF(AND(O2870&gt;1095,O2870&lt;1461),+'PL2'!$Q$3+1,IF(AND(O2870&gt;1460,O2870&lt;3000),+'PL2'!$R$3+1,0)))))</f>
        <v>0</v>
      </c>
      <c r="M2870" s="3">
        <f>IF(AND(O2870&gt;0,O2870&lt;366),+'PL2'!$N$2+1,IF(AND(O2870&gt;365,O2870&lt;731),+'PL2'!$O$2+1,IF(AND(O2870&gt;730,O2870&lt;1096),+'PL2'!$P$2+1,IF(AND(O2870&gt;1095,O2870&lt;1461),+'PL2'!$Q$2+1,IF(AND(O2870&gt;1460,O2870&lt;1826),+'PL2'!$R$2+1,IF(AND(O2870&gt;1825,O2870&lt;2190),+'PL2'!$S$2+1,0))))))</f>
        <v>0</v>
      </c>
      <c r="N2870" s="70">
        <f t="shared" si="163"/>
        <v>-1</v>
      </c>
      <c r="O2870" s="19" t="str">
        <f>IF(A2870&gt;'PL2'!$C$2+553,IF(A2870='PL2'!$C$2+554,1,O2869+1), "")</f>
        <v/>
      </c>
    </row>
    <row r="2871" spans="1:15" x14ac:dyDescent="0.55000000000000004">
      <c r="A2871">
        <v>2869</v>
      </c>
      <c r="B2871" s="2">
        <v>42691</v>
      </c>
      <c r="C2871">
        <v>22.139999389648441</v>
      </c>
      <c r="D2871">
        <v>2177040</v>
      </c>
      <c r="E2871">
        <v>2076.5400390625</v>
      </c>
      <c r="F2871" s="20">
        <f t="shared" si="160"/>
        <v>2.1117937749156792E-2</v>
      </c>
      <c r="G2871">
        <v>735.406005859375</v>
      </c>
      <c r="H2871">
        <v>15.530300140380859</v>
      </c>
      <c r="I2871" s="19">
        <f t="shared" si="161"/>
        <v>1527100.0161340237</v>
      </c>
      <c r="K2871" s="70">
        <f t="shared" si="162"/>
        <v>-1</v>
      </c>
      <c r="L2871" s="3">
        <f>IF(AND(O2871&gt;0,O2871&lt;366),+'PL2'!$N$3+1,IF(AND(O2871&gt;365,O2871&lt;731),+'PL2'!$O$3+1,IF(AND(O2871&gt;730,O2871&lt;1096),+'PL2'!$P$3+1,IF(AND(O2871&gt;1095,O2871&lt;1461),+'PL2'!$Q$3+1,IF(AND(O2871&gt;1460,O2871&lt;3000),+'PL2'!$R$3+1,0)))))</f>
        <v>0</v>
      </c>
      <c r="M2871" s="3">
        <f>IF(AND(O2871&gt;0,O2871&lt;366),+'PL2'!$N$2+1,IF(AND(O2871&gt;365,O2871&lt;731),+'PL2'!$O$2+1,IF(AND(O2871&gt;730,O2871&lt;1096),+'PL2'!$P$2+1,IF(AND(O2871&gt;1095,O2871&lt;1461),+'PL2'!$Q$2+1,IF(AND(O2871&gt;1460,O2871&lt;1826),+'PL2'!$R$2+1,IF(AND(O2871&gt;1825,O2871&lt;2190),+'PL2'!$S$2+1,0))))))</f>
        <v>0</v>
      </c>
      <c r="N2871" s="70">
        <f t="shared" si="163"/>
        <v>-1</v>
      </c>
      <c r="O2871" s="19" t="str">
        <f>IF(A2871&gt;'PL2'!$C$2+553,IF(A2871='PL2'!$C$2+554,1,O2870+1), "")</f>
        <v/>
      </c>
    </row>
    <row r="2872" spans="1:15" x14ac:dyDescent="0.55000000000000004">
      <c r="A2872">
        <v>2870</v>
      </c>
      <c r="B2872" s="2">
        <v>42692</v>
      </c>
      <c r="C2872">
        <v>22.14999961853027</v>
      </c>
      <c r="D2872">
        <v>2073240</v>
      </c>
      <c r="E2872">
        <v>1933.5400390625</v>
      </c>
      <c r="F2872" s="20">
        <f t="shared" si="160"/>
        <v>2.0657478694047667E-2</v>
      </c>
      <c r="G2872">
        <v>749.677001953125</v>
      </c>
      <c r="H2872">
        <v>15.48639965057373</v>
      </c>
      <c r="I2872" s="19">
        <f t="shared" si="161"/>
        <v>1449530.4996407032</v>
      </c>
      <c r="K2872" s="70">
        <f t="shared" si="162"/>
        <v>-1</v>
      </c>
      <c r="L2872" s="3">
        <f>IF(AND(O2872&gt;0,O2872&lt;366),+'PL2'!$N$3+1,IF(AND(O2872&gt;365,O2872&lt;731),+'PL2'!$O$3+1,IF(AND(O2872&gt;730,O2872&lt;1096),+'PL2'!$P$3+1,IF(AND(O2872&gt;1095,O2872&lt;1461),+'PL2'!$Q$3+1,IF(AND(O2872&gt;1460,O2872&lt;3000),+'PL2'!$R$3+1,0)))))</f>
        <v>0</v>
      </c>
      <c r="M2872" s="3">
        <f>IF(AND(O2872&gt;0,O2872&lt;366),+'PL2'!$N$2+1,IF(AND(O2872&gt;365,O2872&lt;731),+'PL2'!$O$2+1,IF(AND(O2872&gt;730,O2872&lt;1096),+'PL2'!$P$2+1,IF(AND(O2872&gt;1095,O2872&lt;1461),+'PL2'!$Q$2+1,IF(AND(O2872&gt;1460,O2872&lt;1826),+'PL2'!$R$2+1,IF(AND(O2872&gt;1825,O2872&lt;2190),+'PL2'!$S$2+1,0))))))</f>
        <v>0</v>
      </c>
      <c r="N2872" s="70">
        <f t="shared" si="163"/>
        <v>-1</v>
      </c>
      <c r="O2872" s="19" t="str">
        <f>IF(A2872&gt;'PL2'!$C$2+553,IF(A2872='PL2'!$C$2+554,1,O2871+1), "")</f>
        <v/>
      </c>
    </row>
    <row r="2873" spans="1:15" x14ac:dyDescent="0.55000000000000004">
      <c r="A2873">
        <v>2871</v>
      </c>
      <c r="B2873" s="2">
        <v>42693</v>
      </c>
      <c r="C2873">
        <v>22.159999847412109</v>
      </c>
      <c r="D2873">
        <v>1989190</v>
      </c>
      <c r="E2873">
        <v>1847.150024414062</v>
      </c>
      <c r="F2873" s="20">
        <f t="shared" si="160"/>
        <v>2.0577644297006766E-2</v>
      </c>
      <c r="G2873">
        <v>750.63299560546875</v>
      </c>
      <c r="H2873">
        <v>15.44629955291748</v>
      </c>
      <c r="I2873" s="19">
        <f t="shared" si="161"/>
        <v>1386531.7561586422</v>
      </c>
      <c r="K2873" s="70">
        <f t="shared" si="162"/>
        <v>-1</v>
      </c>
      <c r="L2873" s="3">
        <f>IF(AND(O2873&gt;0,O2873&lt;366),+'PL2'!$N$3+1,IF(AND(O2873&gt;365,O2873&lt;731),+'PL2'!$O$3+1,IF(AND(O2873&gt;730,O2873&lt;1096),+'PL2'!$P$3+1,IF(AND(O2873&gt;1095,O2873&lt;1461),+'PL2'!$Q$3+1,IF(AND(O2873&gt;1460,O2873&lt;3000),+'PL2'!$R$3+1,0)))))</f>
        <v>0</v>
      </c>
      <c r="M2873" s="3">
        <f>IF(AND(O2873&gt;0,O2873&lt;366),+'PL2'!$N$2+1,IF(AND(O2873&gt;365,O2873&lt;731),+'PL2'!$O$2+1,IF(AND(O2873&gt;730,O2873&lt;1096),+'PL2'!$P$2+1,IF(AND(O2873&gt;1095,O2873&lt;1461),+'PL2'!$Q$2+1,IF(AND(O2873&gt;1460,O2873&lt;1826),+'PL2'!$R$2+1,IF(AND(O2873&gt;1825,O2873&lt;2190),+'PL2'!$S$2+1,0))))))</f>
        <v>0</v>
      </c>
      <c r="N2873" s="70">
        <f t="shared" si="163"/>
        <v>-1</v>
      </c>
      <c r="O2873" s="19" t="str">
        <f>IF(A2873&gt;'PL2'!$C$2+553,IF(A2873='PL2'!$C$2+554,1,O2872+1), "")</f>
        <v/>
      </c>
    </row>
    <row r="2874" spans="1:15" x14ac:dyDescent="0.55000000000000004">
      <c r="A2874">
        <v>2872</v>
      </c>
      <c r="B2874" s="2">
        <v>42694</v>
      </c>
      <c r="C2874">
        <v>22.170000076293949</v>
      </c>
      <c r="D2874">
        <v>1807080</v>
      </c>
      <c r="E2874">
        <v>1672.949951171875</v>
      </c>
      <c r="F2874" s="20">
        <f t="shared" si="160"/>
        <v>2.0524437515282348E-2</v>
      </c>
      <c r="G2874">
        <v>728.60699462890625</v>
      </c>
      <c r="H2874">
        <v>14.95419979095459</v>
      </c>
      <c r="I2874" s="19">
        <f t="shared" si="161"/>
        <v>1218923.0360879153</v>
      </c>
      <c r="K2874" s="70">
        <f t="shared" si="162"/>
        <v>-1</v>
      </c>
      <c r="L2874" s="3">
        <f>IF(AND(O2874&gt;0,O2874&lt;366),+'PL2'!$N$3+1,IF(AND(O2874&gt;365,O2874&lt;731),+'PL2'!$O$3+1,IF(AND(O2874&gt;730,O2874&lt;1096),+'PL2'!$P$3+1,IF(AND(O2874&gt;1095,O2874&lt;1461),+'PL2'!$Q$3+1,IF(AND(O2874&gt;1460,O2874&lt;3000),+'PL2'!$R$3+1,0)))))</f>
        <v>0</v>
      </c>
      <c r="M2874" s="3">
        <f>IF(AND(O2874&gt;0,O2874&lt;366),+'PL2'!$N$2+1,IF(AND(O2874&gt;365,O2874&lt;731),+'PL2'!$O$2+1,IF(AND(O2874&gt;730,O2874&lt;1096),+'PL2'!$P$2+1,IF(AND(O2874&gt;1095,O2874&lt;1461),+'PL2'!$Q$2+1,IF(AND(O2874&gt;1460,O2874&lt;1826),+'PL2'!$R$2+1,IF(AND(O2874&gt;1825,O2874&lt;2190),+'PL2'!$S$2+1,0))))))</f>
        <v>0</v>
      </c>
      <c r="N2874" s="70">
        <f t="shared" si="163"/>
        <v>-1</v>
      </c>
      <c r="O2874" s="19" t="str">
        <f>IF(A2874&gt;'PL2'!$C$2+553,IF(A2874='PL2'!$C$2+554,1,O2873+1), "")</f>
        <v/>
      </c>
    </row>
    <row r="2875" spans="1:15" x14ac:dyDescent="0.55000000000000004">
      <c r="A2875">
        <v>2873</v>
      </c>
      <c r="B2875" s="2">
        <v>42695</v>
      </c>
      <c r="C2875">
        <v>22.180000305175781</v>
      </c>
      <c r="D2875">
        <v>1961180</v>
      </c>
      <c r="E2875">
        <v>1832.420043945312</v>
      </c>
      <c r="F2875" s="20">
        <f t="shared" si="160"/>
        <v>2.0723787278025086E-2</v>
      </c>
      <c r="G2875">
        <v>736.71600341796875</v>
      </c>
      <c r="H2875">
        <v>15.267499923706049</v>
      </c>
      <c r="I2875" s="19">
        <f t="shared" si="161"/>
        <v>1349973.1713583691</v>
      </c>
      <c r="K2875" s="70">
        <f t="shared" si="162"/>
        <v>-1</v>
      </c>
      <c r="L2875" s="3">
        <f>IF(AND(O2875&gt;0,O2875&lt;366),+'PL2'!$N$3+1,IF(AND(O2875&gt;365,O2875&lt;731),+'PL2'!$O$3+1,IF(AND(O2875&gt;730,O2875&lt;1096),+'PL2'!$P$3+1,IF(AND(O2875&gt;1095,O2875&lt;1461),+'PL2'!$Q$3+1,IF(AND(O2875&gt;1460,O2875&lt;3000),+'PL2'!$R$3+1,0)))))</f>
        <v>0</v>
      </c>
      <c r="M2875" s="3">
        <f>IF(AND(O2875&gt;0,O2875&lt;366),+'PL2'!$N$2+1,IF(AND(O2875&gt;365,O2875&lt;731),+'PL2'!$O$2+1,IF(AND(O2875&gt;730,O2875&lt;1096),+'PL2'!$P$2+1,IF(AND(O2875&gt;1095,O2875&lt;1461),+'PL2'!$Q$2+1,IF(AND(O2875&gt;1460,O2875&lt;1826),+'PL2'!$R$2+1,IF(AND(O2875&gt;1825,O2875&lt;2190),+'PL2'!$S$2+1,0))))))</f>
        <v>0</v>
      </c>
      <c r="N2875" s="70">
        <f t="shared" si="163"/>
        <v>-1</v>
      </c>
      <c r="O2875" s="19" t="str">
        <f>IF(A2875&gt;'PL2'!$C$2+553,IF(A2875='PL2'!$C$2+554,1,O2874+1), "")</f>
        <v/>
      </c>
    </row>
    <row r="2876" spans="1:15" x14ac:dyDescent="0.55000000000000004">
      <c r="A2876">
        <v>2874</v>
      </c>
      <c r="B2876" s="2">
        <v>42696</v>
      </c>
      <c r="C2876">
        <v>22.190000534057621</v>
      </c>
      <c r="D2876">
        <v>1877130</v>
      </c>
      <c r="E2876">
        <v>1776.52001953125</v>
      </c>
      <c r="F2876" s="20">
        <f t="shared" si="160"/>
        <v>2.1000666007235776E-2</v>
      </c>
      <c r="G2876">
        <v>748.2249755859375</v>
      </c>
      <c r="H2876">
        <v>15.713199615478519</v>
      </c>
      <c r="I2876" s="19">
        <f t="shared" si="161"/>
        <v>1329236.6482416987</v>
      </c>
      <c r="K2876" s="70">
        <f t="shared" si="162"/>
        <v>-1</v>
      </c>
      <c r="L2876" s="3">
        <f>IF(AND(O2876&gt;0,O2876&lt;366),+'PL2'!$N$3+1,IF(AND(O2876&gt;365,O2876&lt;731),+'PL2'!$O$3+1,IF(AND(O2876&gt;730,O2876&lt;1096),+'PL2'!$P$3+1,IF(AND(O2876&gt;1095,O2876&lt;1461),+'PL2'!$Q$3+1,IF(AND(O2876&gt;1460,O2876&lt;3000),+'PL2'!$R$3+1,0)))))</f>
        <v>0</v>
      </c>
      <c r="M2876" s="3">
        <f>IF(AND(O2876&gt;0,O2876&lt;366),+'PL2'!$N$2+1,IF(AND(O2876&gt;365,O2876&lt;731),+'PL2'!$O$2+1,IF(AND(O2876&gt;730,O2876&lt;1096),+'PL2'!$P$2+1,IF(AND(O2876&gt;1095,O2876&lt;1461),+'PL2'!$Q$2+1,IF(AND(O2876&gt;1460,O2876&lt;1826),+'PL2'!$R$2+1,IF(AND(O2876&gt;1825,O2876&lt;2190),+'PL2'!$S$2+1,0))))))</f>
        <v>0</v>
      </c>
      <c r="N2876" s="70">
        <f t="shared" si="163"/>
        <v>-1</v>
      </c>
      <c r="O2876" s="19" t="str">
        <f>IF(A2876&gt;'PL2'!$C$2+553,IF(A2876='PL2'!$C$2+554,1,O2875+1), "")</f>
        <v/>
      </c>
    </row>
    <row r="2877" spans="1:15" x14ac:dyDescent="0.55000000000000004">
      <c r="A2877">
        <v>2875</v>
      </c>
      <c r="B2877" s="2">
        <v>42697</v>
      </c>
      <c r="C2877">
        <v>22.20000076293945</v>
      </c>
      <c r="D2877">
        <v>2059230</v>
      </c>
      <c r="E2877">
        <v>1946.449951171875</v>
      </c>
      <c r="F2877" s="20">
        <f t="shared" si="160"/>
        <v>2.0984149609824584E-2</v>
      </c>
      <c r="G2877">
        <v>741.59600830078125</v>
      </c>
      <c r="H2877">
        <v>15.56180000305176</v>
      </c>
      <c r="I2877" s="19">
        <f t="shared" si="161"/>
        <v>1443479.5141463131</v>
      </c>
      <c r="K2877" s="70">
        <f t="shared" si="162"/>
        <v>-1</v>
      </c>
      <c r="L2877" s="3">
        <f>IF(AND(O2877&gt;0,O2877&lt;366),+'PL2'!$N$3+1,IF(AND(O2877&gt;365,O2877&lt;731),+'PL2'!$O$3+1,IF(AND(O2877&gt;730,O2877&lt;1096),+'PL2'!$P$3+1,IF(AND(O2877&gt;1095,O2877&lt;1461),+'PL2'!$Q$3+1,IF(AND(O2877&gt;1460,O2877&lt;3000),+'PL2'!$R$3+1,0)))))</f>
        <v>0</v>
      </c>
      <c r="M2877" s="3">
        <f>IF(AND(O2877&gt;0,O2877&lt;366),+'PL2'!$N$2+1,IF(AND(O2877&gt;365,O2877&lt;731),+'PL2'!$O$2+1,IF(AND(O2877&gt;730,O2877&lt;1096),+'PL2'!$P$2+1,IF(AND(O2877&gt;1095,O2877&lt;1461),+'PL2'!$Q$2+1,IF(AND(O2877&gt;1460,O2877&lt;1826),+'PL2'!$R$2+1,IF(AND(O2877&gt;1825,O2877&lt;2190),+'PL2'!$S$2+1,0))))))</f>
        <v>0</v>
      </c>
      <c r="N2877" s="70">
        <f t="shared" si="163"/>
        <v>-1</v>
      </c>
      <c r="O2877" s="19" t="str">
        <f>IF(A2877&gt;'PL2'!$C$2+553,IF(A2877='PL2'!$C$2+554,1,O2876+1), "")</f>
        <v/>
      </c>
    </row>
    <row r="2878" spans="1:15" x14ac:dyDescent="0.55000000000000004">
      <c r="A2878">
        <v>2876</v>
      </c>
      <c r="B2878" s="2">
        <v>42698</v>
      </c>
      <c r="C2878">
        <v>22.20999908447266</v>
      </c>
      <c r="D2878">
        <v>2297380</v>
      </c>
      <c r="E2878">
        <v>2160.860107421875</v>
      </c>
      <c r="F2878" s="20">
        <f t="shared" si="160"/>
        <v>2.0890188391782524E-2</v>
      </c>
      <c r="G2878">
        <v>736.39898681640625</v>
      </c>
      <c r="H2878">
        <v>15.383500099182131</v>
      </c>
      <c r="I2878" s="19">
        <f t="shared" si="161"/>
        <v>1591255.1937574595</v>
      </c>
      <c r="K2878" s="70">
        <f t="shared" si="162"/>
        <v>-1</v>
      </c>
      <c r="L2878" s="3">
        <f>IF(AND(O2878&gt;0,O2878&lt;366),+'PL2'!$N$3+1,IF(AND(O2878&gt;365,O2878&lt;731),+'PL2'!$O$3+1,IF(AND(O2878&gt;730,O2878&lt;1096),+'PL2'!$P$3+1,IF(AND(O2878&gt;1095,O2878&lt;1461),+'PL2'!$Q$3+1,IF(AND(O2878&gt;1460,O2878&lt;3000),+'PL2'!$R$3+1,0)))))</f>
        <v>0</v>
      </c>
      <c r="M2878" s="3">
        <f>IF(AND(O2878&gt;0,O2878&lt;366),+'PL2'!$N$2+1,IF(AND(O2878&gt;365,O2878&lt;731),+'PL2'!$O$2+1,IF(AND(O2878&gt;730,O2878&lt;1096),+'PL2'!$P$2+1,IF(AND(O2878&gt;1095,O2878&lt;1461),+'PL2'!$Q$2+1,IF(AND(O2878&gt;1460,O2878&lt;1826),+'PL2'!$R$2+1,IF(AND(O2878&gt;1825,O2878&lt;2190),+'PL2'!$S$2+1,0))))))</f>
        <v>0</v>
      </c>
      <c r="N2878" s="70">
        <f t="shared" si="163"/>
        <v>-1</v>
      </c>
      <c r="O2878" s="19" t="str">
        <f>IF(A2878&gt;'PL2'!$C$2+553,IF(A2878='PL2'!$C$2+554,1,O2877+1), "")</f>
        <v/>
      </c>
    </row>
    <row r="2879" spans="1:15" x14ac:dyDescent="0.55000000000000004">
      <c r="A2879">
        <v>2877</v>
      </c>
      <c r="B2879" s="2">
        <v>42699</v>
      </c>
      <c r="C2879">
        <v>22.219999313354489</v>
      </c>
      <c r="D2879">
        <v>2129280</v>
      </c>
      <c r="E2879">
        <v>2038.069946289062</v>
      </c>
      <c r="F2879" s="20">
        <f t="shared" si="160"/>
        <v>2.1268181172561327E-2</v>
      </c>
      <c r="G2879">
        <v>738.27801513671875</v>
      </c>
      <c r="H2879">
        <v>15.70180034637451</v>
      </c>
      <c r="I2879" s="19">
        <f t="shared" si="161"/>
        <v>1504662.2346560878</v>
      </c>
      <c r="K2879" s="70">
        <f t="shared" si="162"/>
        <v>-1</v>
      </c>
      <c r="L2879" s="3">
        <f>IF(AND(O2879&gt;0,O2879&lt;366),+'PL2'!$N$3+1,IF(AND(O2879&gt;365,O2879&lt;731),+'PL2'!$O$3+1,IF(AND(O2879&gt;730,O2879&lt;1096),+'PL2'!$P$3+1,IF(AND(O2879&gt;1095,O2879&lt;1461),+'PL2'!$Q$3+1,IF(AND(O2879&gt;1460,O2879&lt;3000),+'PL2'!$R$3+1,0)))))</f>
        <v>0</v>
      </c>
      <c r="M2879" s="3">
        <f>IF(AND(O2879&gt;0,O2879&lt;366),+'PL2'!$N$2+1,IF(AND(O2879&gt;365,O2879&lt;731),+'PL2'!$O$2+1,IF(AND(O2879&gt;730,O2879&lt;1096),+'PL2'!$P$2+1,IF(AND(O2879&gt;1095,O2879&lt;1461),+'PL2'!$Q$2+1,IF(AND(O2879&gt;1460,O2879&lt;1826),+'PL2'!$R$2+1,IF(AND(O2879&gt;1825,O2879&lt;2190),+'PL2'!$S$2+1,0))))))</f>
        <v>0</v>
      </c>
      <c r="N2879" s="70">
        <f t="shared" si="163"/>
        <v>-1</v>
      </c>
      <c r="O2879" s="19" t="str">
        <f>IF(A2879&gt;'PL2'!$C$2+553,IF(A2879='PL2'!$C$2+554,1,O2878+1), "")</f>
        <v/>
      </c>
    </row>
    <row r="2880" spans="1:15" x14ac:dyDescent="0.55000000000000004">
      <c r="A2880">
        <v>2878</v>
      </c>
      <c r="B2880" s="2">
        <v>42700</v>
      </c>
      <c r="C2880">
        <v>22.229999542236332</v>
      </c>
      <c r="D2880">
        <v>2157290</v>
      </c>
      <c r="E2880">
        <v>2014.25</v>
      </c>
      <c r="F2880" s="20">
        <f t="shared" si="160"/>
        <v>2.075603028704974E-2</v>
      </c>
      <c r="G2880">
        <v>732.823974609375</v>
      </c>
      <c r="H2880">
        <v>15.21049976348877</v>
      </c>
      <c r="I2880" s="19">
        <f t="shared" si="161"/>
        <v>1476090.6908569336</v>
      </c>
      <c r="K2880" s="70">
        <f t="shared" si="162"/>
        <v>-1</v>
      </c>
      <c r="L2880" s="3">
        <f>IF(AND(O2880&gt;0,O2880&lt;366),+'PL2'!$N$3+1,IF(AND(O2880&gt;365,O2880&lt;731),+'PL2'!$O$3+1,IF(AND(O2880&gt;730,O2880&lt;1096),+'PL2'!$P$3+1,IF(AND(O2880&gt;1095,O2880&lt;1461),+'PL2'!$Q$3+1,IF(AND(O2880&gt;1460,O2880&lt;3000),+'PL2'!$R$3+1,0)))))</f>
        <v>0</v>
      </c>
      <c r="M2880" s="3">
        <f>IF(AND(O2880&gt;0,O2880&lt;366),+'PL2'!$N$2+1,IF(AND(O2880&gt;365,O2880&lt;731),+'PL2'!$O$2+1,IF(AND(O2880&gt;730,O2880&lt;1096),+'PL2'!$P$2+1,IF(AND(O2880&gt;1095,O2880&lt;1461),+'PL2'!$Q$2+1,IF(AND(O2880&gt;1460,O2880&lt;1826),+'PL2'!$R$2+1,IF(AND(O2880&gt;1825,O2880&lt;2190),+'PL2'!$S$2+1,0))))))</f>
        <v>0</v>
      </c>
      <c r="N2880" s="70">
        <f t="shared" si="163"/>
        <v>-1</v>
      </c>
      <c r="O2880" s="19" t="str">
        <f>IF(A2880&gt;'PL2'!$C$2+553,IF(A2880='PL2'!$C$2+554,1,O2879+1), "")</f>
        <v/>
      </c>
    </row>
    <row r="2881" spans="1:15" x14ac:dyDescent="0.55000000000000004">
      <c r="A2881">
        <v>2879</v>
      </c>
      <c r="B2881" s="2">
        <v>42701</v>
      </c>
      <c r="C2881">
        <v>22.239999771118161</v>
      </c>
      <c r="D2881">
        <v>2017210</v>
      </c>
      <c r="E2881">
        <v>1881.150024414062</v>
      </c>
      <c r="F2881" s="20">
        <f t="shared" si="160"/>
        <v>2.0739921035691705E-2</v>
      </c>
      <c r="G2881">
        <v>728.42498779296875</v>
      </c>
      <c r="H2881">
        <v>15.107500076293951</v>
      </c>
      <c r="I2881" s="19">
        <f t="shared" si="161"/>
        <v>1370276.6835705561</v>
      </c>
      <c r="K2881" s="70">
        <f t="shared" si="162"/>
        <v>-1</v>
      </c>
      <c r="L2881" s="3">
        <f>IF(AND(O2881&gt;0,O2881&lt;366),+'PL2'!$N$3+1,IF(AND(O2881&gt;365,O2881&lt;731),+'PL2'!$O$3+1,IF(AND(O2881&gt;730,O2881&lt;1096),+'PL2'!$P$3+1,IF(AND(O2881&gt;1095,O2881&lt;1461),+'PL2'!$Q$3+1,IF(AND(O2881&gt;1460,O2881&lt;3000),+'PL2'!$R$3+1,0)))))</f>
        <v>0</v>
      </c>
      <c r="M2881" s="3">
        <f>IF(AND(O2881&gt;0,O2881&lt;366),+'PL2'!$N$2+1,IF(AND(O2881&gt;365,O2881&lt;731),+'PL2'!$O$2+1,IF(AND(O2881&gt;730,O2881&lt;1096),+'PL2'!$P$2+1,IF(AND(O2881&gt;1095,O2881&lt;1461),+'PL2'!$Q$2+1,IF(AND(O2881&gt;1460,O2881&lt;1826),+'PL2'!$R$2+1,IF(AND(O2881&gt;1825,O2881&lt;2190),+'PL2'!$S$2+1,0))))))</f>
        <v>0</v>
      </c>
      <c r="N2881" s="70">
        <f t="shared" si="163"/>
        <v>-1</v>
      </c>
      <c r="O2881" s="19" t="str">
        <f>IF(A2881&gt;'PL2'!$C$2+553,IF(A2881='PL2'!$C$2+554,1,O2880+1), "")</f>
        <v/>
      </c>
    </row>
    <row r="2882" spans="1:15" x14ac:dyDescent="0.55000000000000004">
      <c r="A2882">
        <v>2880</v>
      </c>
      <c r="B2882" s="2">
        <v>42702</v>
      </c>
      <c r="C2882">
        <v>22.25</v>
      </c>
      <c r="D2882">
        <v>2297380</v>
      </c>
      <c r="E2882">
        <v>2159.580078125</v>
      </c>
      <c r="F2882" s="20">
        <f t="shared" ref="F2882:F2945" si="164">+(C2882/D2882)*E2882</f>
        <v>2.0915415272302038E-2</v>
      </c>
      <c r="G2882">
        <v>731.7459716796875</v>
      </c>
      <c r="H2882">
        <v>15.304800033569339</v>
      </c>
      <c r="I2882" s="19">
        <f t="shared" ref="I2882:I2945" si="165">+E2882*G2882</f>
        <v>1580264.0226876736</v>
      </c>
      <c r="K2882" s="70">
        <f t="shared" si="162"/>
        <v>-1</v>
      </c>
      <c r="L2882" s="3">
        <f>IF(AND(O2882&gt;0,O2882&lt;366),+'PL2'!$N$3+1,IF(AND(O2882&gt;365,O2882&lt;731),+'PL2'!$O$3+1,IF(AND(O2882&gt;730,O2882&lt;1096),+'PL2'!$P$3+1,IF(AND(O2882&gt;1095,O2882&lt;1461),+'PL2'!$Q$3+1,IF(AND(O2882&gt;1460,O2882&lt;3000),+'PL2'!$R$3+1,0)))))</f>
        <v>0</v>
      </c>
      <c r="M2882" s="3">
        <f>IF(AND(O2882&gt;0,O2882&lt;366),+'PL2'!$N$2+1,IF(AND(O2882&gt;365,O2882&lt;731),+'PL2'!$O$2+1,IF(AND(O2882&gt;730,O2882&lt;1096),+'PL2'!$P$2+1,IF(AND(O2882&gt;1095,O2882&lt;1461),+'PL2'!$Q$2+1,IF(AND(O2882&gt;1460,O2882&lt;1826),+'PL2'!$R$2+1,IF(AND(O2882&gt;1825,O2882&lt;2190),+'PL2'!$S$2+1,0))))))</f>
        <v>0</v>
      </c>
      <c r="N2882" s="70">
        <f t="shared" si="163"/>
        <v>-1</v>
      </c>
      <c r="O2882" s="19" t="str">
        <f>IF(A2882&gt;'PL2'!$C$2+553,IF(A2882='PL2'!$C$2+554,1,O2881+1), "")</f>
        <v/>
      </c>
    </row>
    <row r="2883" spans="1:15" x14ac:dyDescent="0.55000000000000004">
      <c r="A2883">
        <v>2881</v>
      </c>
      <c r="B2883" s="2">
        <v>42703</v>
      </c>
      <c r="C2883">
        <v>22.260000228881839</v>
      </c>
      <c r="D2883">
        <v>2115270</v>
      </c>
      <c r="E2883">
        <v>1963.550048828125</v>
      </c>
      <c r="F2883" s="20">
        <f t="shared" si="164"/>
        <v>2.0663378451136267E-2</v>
      </c>
      <c r="G2883">
        <v>731.7650146484375</v>
      </c>
      <c r="H2883">
        <v>15.120699882507321</v>
      </c>
      <c r="I2883" s="19">
        <f t="shared" si="165"/>
        <v>1436857.2302436531</v>
      </c>
      <c r="K2883" s="70">
        <f t="shared" si="162"/>
        <v>-1</v>
      </c>
      <c r="L2883" s="3">
        <f>IF(AND(O2883&gt;0,O2883&lt;366),+'PL2'!$N$3+1,IF(AND(O2883&gt;365,O2883&lt;731),+'PL2'!$O$3+1,IF(AND(O2883&gt;730,O2883&lt;1096),+'PL2'!$P$3+1,IF(AND(O2883&gt;1095,O2883&lt;1461),+'PL2'!$Q$3+1,IF(AND(O2883&gt;1460,O2883&lt;3000),+'PL2'!$R$3+1,0)))))</f>
        <v>0</v>
      </c>
      <c r="M2883" s="3">
        <f>IF(AND(O2883&gt;0,O2883&lt;366),+'PL2'!$N$2+1,IF(AND(O2883&gt;365,O2883&lt;731),+'PL2'!$O$2+1,IF(AND(O2883&gt;730,O2883&lt;1096),+'PL2'!$P$2+1,IF(AND(O2883&gt;1095,O2883&lt;1461),+'PL2'!$Q$2+1,IF(AND(O2883&gt;1460,O2883&lt;1826),+'PL2'!$R$2+1,IF(AND(O2883&gt;1825,O2883&lt;2190),+'PL2'!$S$2+1,0))))))</f>
        <v>0</v>
      </c>
      <c r="N2883" s="70">
        <f t="shared" si="163"/>
        <v>-1</v>
      </c>
      <c r="O2883" s="19" t="str">
        <f>IF(A2883&gt;'PL2'!$C$2+553,IF(A2883='PL2'!$C$2+554,1,O2882+1), "")</f>
        <v/>
      </c>
    </row>
    <row r="2884" spans="1:15" x14ac:dyDescent="0.55000000000000004">
      <c r="A2884">
        <v>2882</v>
      </c>
      <c r="B2884" s="2">
        <v>42704</v>
      </c>
      <c r="C2884">
        <v>22.270000457763668</v>
      </c>
      <c r="D2884">
        <v>1989190</v>
      </c>
      <c r="E2884">
        <v>1874.569946289062</v>
      </c>
      <c r="F2884" s="20">
        <f t="shared" si="164"/>
        <v>2.0986770274316394E-2</v>
      </c>
      <c r="G2884">
        <v>742.00799560546875</v>
      </c>
      <c r="H2884">
        <v>15.57240009307861</v>
      </c>
      <c r="I2884" s="19">
        <f t="shared" si="165"/>
        <v>1390945.8884681982</v>
      </c>
      <c r="K2884" s="70">
        <f t="shared" si="162"/>
        <v>-1</v>
      </c>
      <c r="L2884" s="3">
        <f>IF(AND(O2884&gt;0,O2884&lt;366),+'PL2'!$N$3+1,IF(AND(O2884&gt;365,O2884&lt;731),+'PL2'!$O$3+1,IF(AND(O2884&gt;730,O2884&lt;1096),+'PL2'!$P$3+1,IF(AND(O2884&gt;1095,O2884&lt;1461),+'PL2'!$Q$3+1,IF(AND(O2884&gt;1460,O2884&lt;3000),+'PL2'!$R$3+1,0)))))</f>
        <v>0</v>
      </c>
      <c r="M2884" s="3">
        <f>IF(AND(O2884&gt;0,O2884&lt;366),+'PL2'!$N$2+1,IF(AND(O2884&gt;365,O2884&lt;731),+'PL2'!$O$2+1,IF(AND(O2884&gt;730,O2884&lt;1096),+'PL2'!$P$2+1,IF(AND(O2884&gt;1095,O2884&lt;1461),+'PL2'!$Q$2+1,IF(AND(O2884&gt;1460,O2884&lt;1826),+'PL2'!$R$2+1,IF(AND(O2884&gt;1825,O2884&lt;2190),+'PL2'!$S$2+1,0))))))</f>
        <v>0</v>
      </c>
      <c r="N2884" s="70">
        <f t="shared" si="163"/>
        <v>-1</v>
      </c>
      <c r="O2884" s="19" t="str">
        <f>IF(A2884&gt;'PL2'!$C$2+553,IF(A2884='PL2'!$C$2+554,1,O2883+1), "")</f>
        <v/>
      </c>
    </row>
    <row r="2885" spans="1:15" x14ac:dyDescent="0.55000000000000004">
      <c r="A2885">
        <v>2883</v>
      </c>
      <c r="B2885" s="2">
        <v>42705</v>
      </c>
      <c r="C2885">
        <v>22.280000686645511</v>
      </c>
      <c r="D2885">
        <v>2045230</v>
      </c>
      <c r="E2885">
        <v>1927.7099609375</v>
      </c>
      <c r="F2885" s="20">
        <f t="shared" si="164"/>
        <v>2.0999779610772821E-2</v>
      </c>
      <c r="G2885">
        <v>753.2550048828125</v>
      </c>
      <c r="H2885">
        <v>15.81820011138916</v>
      </c>
      <c r="I2885" s="19">
        <f t="shared" si="165"/>
        <v>1452057.1760386229</v>
      </c>
      <c r="K2885" s="70">
        <f t="shared" si="162"/>
        <v>-1</v>
      </c>
      <c r="L2885" s="3">
        <f>IF(AND(O2885&gt;0,O2885&lt;366),+'PL2'!$N$3+1,IF(AND(O2885&gt;365,O2885&lt;731),+'PL2'!$O$3+1,IF(AND(O2885&gt;730,O2885&lt;1096),+'PL2'!$P$3+1,IF(AND(O2885&gt;1095,O2885&lt;1461),+'PL2'!$Q$3+1,IF(AND(O2885&gt;1460,O2885&lt;3000),+'PL2'!$R$3+1,0)))))</f>
        <v>0</v>
      </c>
      <c r="M2885" s="3">
        <f>IF(AND(O2885&gt;0,O2885&lt;366),+'PL2'!$N$2+1,IF(AND(O2885&gt;365,O2885&lt;731),+'PL2'!$O$2+1,IF(AND(O2885&gt;730,O2885&lt;1096),+'PL2'!$P$2+1,IF(AND(O2885&gt;1095,O2885&lt;1461),+'PL2'!$Q$2+1,IF(AND(O2885&gt;1460,O2885&lt;1826),+'PL2'!$R$2+1,IF(AND(O2885&gt;1825,O2885&lt;2190),+'PL2'!$S$2+1,0))))))</f>
        <v>0</v>
      </c>
      <c r="N2885" s="70">
        <f t="shared" si="163"/>
        <v>-1</v>
      </c>
      <c r="O2885" s="19" t="str">
        <f>IF(A2885&gt;'PL2'!$C$2+553,IF(A2885='PL2'!$C$2+554,1,O2884+1), "")</f>
        <v/>
      </c>
    </row>
    <row r="2886" spans="1:15" x14ac:dyDescent="0.55000000000000004">
      <c r="A2886">
        <v>2884</v>
      </c>
      <c r="B2886" s="2">
        <v>42706</v>
      </c>
      <c r="C2886">
        <v>22.29000091552734</v>
      </c>
      <c r="D2886">
        <v>2052750</v>
      </c>
      <c r="E2886">
        <v>1908.089965820312</v>
      </c>
      <c r="F2886" s="20">
        <f t="shared" si="164"/>
        <v>2.0719194780194027E-2</v>
      </c>
      <c r="G2886">
        <v>771.406982421875</v>
      </c>
      <c r="H2886">
        <v>15.98289966583252</v>
      </c>
      <c r="I2886" s="19">
        <f t="shared" si="165"/>
        <v>1471913.9227229054</v>
      </c>
      <c r="K2886" s="70">
        <f t="shared" si="162"/>
        <v>-1</v>
      </c>
      <c r="L2886" s="3">
        <f>IF(AND(O2886&gt;0,O2886&lt;366),+'PL2'!$N$3+1,IF(AND(O2886&gt;365,O2886&lt;731),+'PL2'!$O$3+1,IF(AND(O2886&gt;730,O2886&lt;1096),+'PL2'!$P$3+1,IF(AND(O2886&gt;1095,O2886&lt;1461),+'PL2'!$Q$3+1,IF(AND(O2886&gt;1460,O2886&lt;3000),+'PL2'!$R$3+1,0)))))</f>
        <v>0</v>
      </c>
      <c r="M2886" s="3">
        <f>IF(AND(O2886&gt;0,O2886&lt;366),+'PL2'!$N$2+1,IF(AND(O2886&gt;365,O2886&lt;731),+'PL2'!$O$2+1,IF(AND(O2886&gt;730,O2886&lt;1096),+'PL2'!$P$2+1,IF(AND(O2886&gt;1095,O2886&lt;1461),+'PL2'!$Q$2+1,IF(AND(O2886&gt;1460,O2886&lt;1826),+'PL2'!$R$2+1,IF(AND(O2886&gt;1825,O2886&lt;2190),+'PL2'!$S$2+1,0))))))</f>
        <v>0</v>
      </c>
      <c r="N2886" s="70">
        <f t="shared" si="163"/>
        <v>-1</v>
      </c>
      <c r="O2886" s="19" t="str">
        <f>IF(A2886&gt;'PL2'!$C$2+553,IF(A2886='PL2'!$C$2+554,1,O2885+1), "")</f>
        <v/>
      </c>
    </row>
    <row r="2887" spans="1:15" x14ac:dyDescent="0.55000000000000004">
      <c r="A2887">
        <v>2885</v>
      </c>
      <c r="B2887" s="2">
        <v>42707</v>
      </c>
      <c r="C2887">
        <v>22.29999923706055</v>
      </c>
      <c r="D2887">
        <v>2451900</v>
      </c>
      <c r="E2887">
        <v>2251.139892578125</v>
      </c>
      <c r="F2887" s="20">
        <f t="shared" si="164"/>
        <v>2.0474088619849406E-2</v>
      </c>
      <c r="G2887">
        <v>764.97198486328125</v>
      </c>
      <c r="H2887">
        <v>15.662099838256839</v>
      </c>
      <c r="I2887" s="19">
        <f t="shared" si="165"/>
        <v>1722058.951830402</v>
      </c>
      <c r="K2887" s="70">
        <f t="shared" si="162"/>
        <v>-1</v>
      </c>
      <c r="L2887" s="3">
        <f>IF(AND(O2887&gt;0,O2887&lt;366),+'PL2'!$N$3+1,IF(AND(O2887&gt;365,O2887&lt;731),+'PL2'!$O$3+1,IF(AND(O2887&gt;730,O2887&lt;1096),+'PL2'!$P$3+1,IF(AND(O2887&gt;1095,O2887&lt;1461),+'PL2'!$Q$3+1,IF(AND(O2887&gt;1460,O2887&lt;3000),+'PL2'!$R$3+1,0)))))</f>
        <v>0</v>
      </c>
      <c r="M2887" s="3">
        <f>IF(AND(O2887&gt;0,O2887&lt;366),+'PL2'!$N$2+1,IF(AND(O2887&gt;365,O2887&lt;731),+'PL2'!$O$2+1,IF(AND(O2887&gt;730,O2887&lt;1096),+'PL2'!$P$2+1,IF(AND(O2887&gt;1095,O2887&lt;1461),+'PL2'!$Q$2+1,IF(AND(O2887&gt;1460,O2887&lt;1826),+'PL2'!$R$2+1,IF(AND(O2887&gt;1825,O2887&lt;2190),+'PL2'!$S$2+1,0))))))</f>
        <v>0</v>
      </c>
      <c r="N2887" s="70">
        <f t="shared" si="163"/>
        <v>-1</v>
      </c>
      <c r="O2887" s="19" t="str">
        <f>IF(A2887&gt;'PL2'!$C$2+553,IF(A2887='PL2'!$C$2+554,1,O2886+1), "")</f>
        <v/>
      </c>
    </row>
    <row r="2888" spans="1:15" x14ac:dyDescent="0.55000000000000004">
      <c r="A2888">
        <v>2886</v>
      </c>
      <c r="B2888" s="2">
        <v>42708</v>
      </c>
      <c r="C2888">
        <v>22.309999465942379</v>
      </c>
      <c r="D2888">
        <v>2109770</v>
      </c>
      <c r="E2888">
        <v>1942.640014648438</v>
      </c>
      <c r="F2888" s="20">
        <f t="shared" si="164"/>
        <v>2.0542664692987836E-2</v>
      </c>
      <c r="G2888">
        <v>766.4639892578125</v>
      </c>
      <c r="H2888">
        <v>15.745200157165529</v>
      </c>
      <c r="I2888" s="19">
        <f t="shared" si="165"/>
        <v>1488963.615319297</v>
      </c>
      <c r="K2888" s="70">
        <f t="shared" si="162"/>
        <v>-1</v>
      </c>
      <c r="L2888" s="3">
        <f>IF(AND(O2888&gt;0,O2888&lt;366),+'PL2'!$N$3+1,IF(AND(O2888&gt;365,O2888&lt;731),+'PL2'!$O$3+1,IF(AND(O2888&gt;730,O2888&lt;1096),+'PL2'!$P$3+1,IF(AND(O2888&gt;1095,O2888&lt;1461),+'PL2'!$Q$3+1,IF(AND(O2888&gt;1460,O2888&lt;3000),+'PL2'!$R$3+1,0)))))</f>
        <v>0</v>
      </c>
      <c r="M2888" s="3">
        <f>IF(AND(O2888&gt;0,O2888&lt;366),+'PL2'!$N$2+1,IF(AND(O2888&gt;365,O2888&lt;731),+'PL2'!$O$2+1,IF(AND(O2888&gt;730,O2888&lt;1096),+'PL2'!$P$2+1,IF(AND(O2888&gt;1095,O2888&lt;1461),+'PL2'!$Q$2+1,IF(AND(O2888&gt;1460,O2888&lt;1826),+'PL2'!$R$2+1,IF(AND(O2888&gt;1825,O2888&lt;2190),+'PL2'!$S$2+1,0))))))</f>
        <v>0</v>
      </c>
      <c r="N2888" s="70">
        <f t="shared" si="163"/>
        <v>-1</v>
      </c>
      <c r="O2888" s="19" t="str">
        <f>IF(A2888&gt;'PL2'!$C$2+553,IF(A2888='PL2'!$C$2+554,1,O2887+1), "")</f>
        <v/>
      </c>
    </row>
    <row r="2889" spans="1:15" x14ac:dyDescent="0.55000000000000004">
      <c r="A2889">
        <v>2887</v>
      </c>
      <c r="B2889" s="2">
        <v>42709</v>
      </c>
      <c r="C2889">
        <v>22.319999694824219</v>
      </c>
      <c r="D2889">
        <v>2166790</v>
      </c>
      <c r="E2889">
        <v>2006.130004882812</v>
      </c>
      <c r="F2889" s="20">
        <f t="shared" si="164"/>
        <v>2.0665048803419839E-2</v>
      </c>
      <c r="G2889">
        <v>750.708984375</v>
      </c>
      <c r="H2889">
        <v>15.513400077819821</v>
      </c>
      <c r="I2889" s="19">
        <f t="shared" si="165"/>
        <v>1506019.8184897897</v>
      </c>
      <c r="K2889" s="70">
        <f t="shared" si="162"/>
        <v>-1</v>
      </c>
      <c r="L2889" s="3">
        <f>IF(AND(O2889&gt;0,O2889&lt;366),+'PL2'!$N$3+1,IF(AND(O2889&gt;365,O2889&lt;731),+'PL2'!$O$3+1,IF(AND(O2889&gt;730,O2889&lt;1096),+'PL2'!$P$3+1,IF(AND(O2889&gt;1095,O2889&lt;1461),+'PL2'!$Q$3+1,IF(AND(O2889&gt;1460,O2889&lt;3000),+'PL2'!$R$3+1,0)))))</f>
        <v>0</v>
      </c>
      <c r="M2889" s="3">
        <f>IF(AND(O2889&gt;0,O2889&lt;366),+'PL2'!$N$2+1,IF(AND(O2889&gt;365,O2889&lt;731),+'PL2'!$O$2+1,IF(AND(O2889&gt;730,O2889&lt;1096),+'PL2'!$P$2+1,IF(AND(O2889&gt;1095,O2889&lt;1461),+'PL2'!$Q$2+1,IF(AND(O2889&gt;1460,O2889&lt;1826),+'PL2'!$R$2+1,IF(AND(O2889&gt;1825,O2889&lt;2190),+'PL2'!$S$2+1,0))))))</f>
        <v>0</v>
      </c>
      <c r="N2889" s="70">
        <f t="shared" si="163"/>
        <v>-1</v>
      </c>
      <c r="O2889" s="19" t="str">
        <f>IF(A2889&gt;'PL2'!$C$2+553,IF(A2889='PL2'!$C$2+554,1,O2888+1), "")</f>
        <v/>
      </c>
    </row>
    <row r="2890" spans="1:15" x14ac:dyDescent="0.55000000000000004">
      <c r="A2890">
        <v>2888</v>
      </c>
      <c r="B2890" s="2">
        <v>42710</v>
      </c>
      <c r="C2890">
        <v>22.329999923706051</v>
      </c>
      <c r="D2890">
        <v>2138280</v>
      </c>
      <c r="E2890">
        <v>1994.47998046875</v>
      </c>
      <c r="F2890" s="20">
        <f t="shared" si="164"/>
        <v>2.0828300228080718E-2</v>
      </c>
      <c r="G2890">
        <v>758.80999755859375</v>
      </c>
      <c r="H2890">
        <v>15.80469989776611</v>
      </c>
      <c r="I2890" s="19">
        <f t="shared" si="165"/>
        <v>1513431.3491101563</v>
      </c>
      <c r="K2890" s="70">
        <f t="shared" si="162"/>
        <v>-1</v>
      </c>
      <c r="L2890" s="3">
        <f>IF(AND(O2890&gt;0,O2890&lt;366),+'PL2'!$N$3+1,IF(AND(O2890&gt;365,O2890&lt;731),+'PL2'!$O$3+1,IF(AND(O2890&gt;730,O2890&lt;1096),+'PL2'!$P$3+1,IF(AND(O2890&gt;1095,O2890&lt;1461),+'PL2'!$Q$3+1,IF(AND(O2890&gt;1460,O2890&lt;3000),+'PL2'!$R$3+1,0)))))</f>
        <v>0</v>
      </c>
      <c r="M2890" s="3">
        <f>IF(AND(O2890&gt;0,O2890&lt;366),+'PL2'!$N$2+1,IF(AND(O2890&gt;365,O2890&lt;731),+'PL2'!$O$2+1,IF(AND(O2890&gt;730,O2890&lt;1096),+'PL2'!$P$2+1,IF(AND(O2890&gt;1095,O2890&lt;1461),+'PL2'!$Q$2+1,IF(AND(O2890&gt;1460,O2890&lt;1826),+'PL2'!$R$2+1,IF(AND(O2890&gt;1825,O2890&lt;2190),+'PL2'!$S$2+1,0))))))</f>
        <v>0</v>
      </c>
      <c r="N2890" s="70">
        <f t="shared" si="163"/>
        <v>-1</v>
      </c>
      <c r="O2890" s="19" t="str">
        <f>IF(A2890&gt;'PL2'!$C$2+553,IF(A2890='PL2'!$C$2+554,1,O2889+1), "")</f>
        <v/>
      </c>
    </row>
    <row r="2891" spans="1:15" x14ac:dyDescent="0.55000000000000004">
      <c r="A2891">
        <v>2889</v>
      </c>
      <c r="B2891" s="2">
        <v>42711</v>
      </c>
      <c r="C2891">
        <v>22.340000152587891</v>
      </c>
      <c r="D2891">
        <v>2494660</v>
      </c>
      <c r="E2891">
        <v>2282.590087890625</v>
      </c>
      <c r="F2891" s="20">
        <f t="shared" si="164"/>
        <v>2.0440886899125401E-2</v>
      </c>
      <c r="G2891">
        <v>763.89801025390625</v>
      </c>
      <c r="H2891">
        <v>15.61480045318604</v>
      </c>
      <c r="I2891" s="19">
        <f t="shared" si="165"/>
        <v>1743666.0263649374</v>
      </c>
      <c r="K2891" s="70">
        <f t="shared" si="162"/>
        <v>-1</v>
      </c>
      <c r="L2891" s="3">
        <f>IF(AND(O2891&gt;0,O2891&lt;366),+'PL2'!$N$3+1,IF(AND(O2891&gt;365,O2891&lt;731),+'PL2'!$O$3+1,IF(AND(O2891&gt;730,O2891&lt;1096),+'PL2'!$P$3+1,IF(AND(O2891&gt;1095,O2891&lt;1461),+'PL2'!$Q$3+1,IF(AND(O2891&gt;1460,O2891&lt;3000),+'PL2'!$R$3+1,0)))))</f>
        <v>0</v>
      </c>
      <c r="M2891" s="3">
        <f>IF(AND(O2891&gt;0,O2891&lt;366),+'PL2'!$N$2+1,IF(AND(O2891&gt;365,O2891&lt;731),+'PL2'!$O$2+1,IF(AND(O2891&gt;730,O2891&lt;1096),+'PL2'!$P$2+1,IF(AND(O2891&gt;1095,O2891&lt;1461),+'PL2'!$Q$2+1,IF(AND(O2891&gt;1460,O2891&lt;1826),+'PL2'!$R$2+1,IF(AND(O2891&gt;1825,O2891&lt;2190),+'PL2'!$S$2+1,0))))))</f>
        <v>0</v>
      </c>
      <c r="N2891" s="70">
        <f t="shared" si="163"/>
        <v>-1</v>
      </c>
      <c r="O2891" s="19" t="str">
        <f>IF(A2891&gt;'PL2'!$C$2+553,IF(A2891='PL2'!$C$2+554,1,O2890+1), "")</f>
        <v/>
      </c>
    </row>
    <row r="2892" spans="1:15" x14ac:dyDescent="0.55000000000000004">
      <c r="A2892">
        <v>2890</v>
      </c>
      <c r="B2892" s="2">
        <v>42712</v>
      </c>
      <c r="C2892">
        <v>22.35000038146973</v>
      </c>
      <c r="D2892">
        <v>2238070</v>
      </c>
      <c r="E2892">
        <v>2058.739990234375</v>
      </c>
      <c r="F2892" s="20">
        <f t="shared" si="164"/>
        <v>2.0559160154546223E-2</v>
      </c>
      <c r="G2892">
        <v>766.7509765625</v>
      </c>
      <c r="H2892">
        <v>15.7637996673584</v>
      </c>
      <c r="I2892" s="19">
        <f t="shared" si="165"/>
        <v>1578540.8980004787</v>
      </c>
      <c r="K2892" s="70">
        <f t="shared" si="162"/>
        <v>-1</v>
      </c>
      <c r="L2892" s="3">
        <f>IF(AND(O2892&gt;0,O2892&lt;366),+'PL2'!$N$3+1,IF(AND(O2892&gt;365,O2892&lt;731),+'PL2'!$O$3+1,IF(AND(O2892&gt;730,O2892&lt;1096),+'PL2'!$P$3+1,IF(AND(O2892&gt;1095,O2892&lt;1461),+'PL2'!$Q$3+1,IF(AND(O2892&gt;1460,O2892&lt;3000),+'PL2'!$R$3+1,0)))))</f>
        <v>0</v>
      </c>
      <c r="M2892" s="3">
        <f>IF(AND(O2892&gt;0,O2892&lt;366),+'PL2'!$N$2+1,IF(AND(O2892&gt;365,O2892&lt;731),+'PL2'!$O$2+1,IF(AND(O2892&gt;730,O2892&lt;1096),+'PL2'!$P$2+1,IF(AND(O2892&gt;1095,O2892&lt;1461),+'PL2'!$Q$2+1,IF(AND(O2892&gt;1460,O2892&lt;1826),+'PL2'!$R$2+1,IF(AND(O2892&gt;1825,O2892&lt;2190),+'PL2'!$S$2+1,0))))))</f>
        <v>0</v>
      </c>
      <c r="N2892" s="70">
        <f t="shared" si="163"/>
        <v>-1</v>
      </c>
      <c r="O2892" s="19" t="str">
        <f>IF(A2892&gt;'PL2'!$C$2+553,IF(A2892='PL2'!$C$2+554,1,O2891+1), "")</f>
        <v/>
      </c>
    </row>
    <row r="2893" spans="1:15" x14ac:dyDescent="0.55000000000000004">
      <c r="A2893">
        <v>2891</v>
      </c>
      <c r="B2893" s="2">
        <v>42713</v>
      </c>
      <c r="C2893">
        <v>22.360000610351559</v>
      </c>
      <c r="D2893">
        <v>1924450</v>
      </c>
      <c r="E2893">
        <v>1783.800048828125</v>
      </c>
      <c r="F2893" s="20">
        <f t="shared" si="164"/>
        <v>2.0725802271060311E-2</v>
      </c>
      <c r="G2893">
        <v>770.41497802734375</v>
      </c>
      <c r="H2893">
        <v>15.96749973297119</v>
      </c>
      <c r="I2893" s="19">
        <f t="shared" si="165"/>
        <v>1374266.2754230946</v>
      </c>
      <c r="K2893" s="70">
        <f t="shared" si="162"/>
        <v>-1</v>
      </c>
      <c r="L2893" s="3">
        <f>IF(AND(O2893&gt;0,O2893&lt;366),+'PL2'!$N$3+1,IF(AND(O2893&gt;365,O2893&lt;731),+'PL2'!$O$3+1,IF(AND(O2893&gt;730,O2893&lt;1096),+'PL2'!$P$3+1,IF(AND(O2893&gt;1095,O2893&lt;1461),+'PL2'!$Q$3+1,IF(AND(O2893&gt;1460,O2893&lt;3000),+'PL2'!$R$3+1,0)))))</f>
        <v>0</v>
      </c>
      <c r="M2893" s="3">
        <f>IF(AND(O2893&gt;0,O2893&lt;366),+'PL2'!$N$2+1,IF(AND(O2893&gt;365,O2893&lt;731),+'PL2'!$O$2+1,IF(AND(O2893&gt;730,O2893&lt;1096),+'PL2'!$P$2+1,IF(AND(O2893&gt;1095,O2893&lt;1461),+'PL2'!$Q$2+1,IF(AND(O2893&gt;1460,O2893&lt;1826),+'PL2'!$R$2+1,IF(AND(O2893&gt;1825,O2893&lt;2190),+'PL2'!$S$2+1,0))))))</f>
        <v>0</v>
      </c>
      <c r="N2893" s="70">
        <f t="shared" si="163"/>
        <v>-1</v>
      </c>
      <c r="O2893" s="19" t="str">
        <f>IF(A2893&gt;'PL2'!$C$2+553,IF(A2893='PL2'!$C$2+554,1,O2892+1), "")</f>
        <v/>
      </c>
    </row>
    <row r="2894" spans="1:15" x14ac:dyDescent="0.55000000000000004">
      <c r="A2894">
        <v>2892</v>
      </c>
      <c r="B2894" s="2">
        <v>42714</v>
      </c>
      <c r="C2894">
        <v>22.370000839233398</v>
      </c>
      <c r="D2894">
        <v>1881690</v>
      </c>
      <c r="E2894">
        <v>1736.839965820312</v>
      </c>
      <c r="F2894" s="20">
        <f t="shared" si="164"/>
        <v>2.0647987443741789E-2</v>
      </c>
      <c r="G2894">
        <v>773.21099853515625</v>
      </c>
      <c r="H2894">
        <v>15.96529960632324</v>
      </c>
      <c r="I2894" s="19">
        <f t="shared" si="165"/>
        <v>1342943.76426769</v>
      </c>
      <c r="K2894" s="70">
        <f t="shared" si="162"/>
        <v>-1</v>
      </c>
      <c r="L2894" s="3">
        <f>IF(AND(O2894&gt;0,O2894&lt;366),+'PL2'!$N$3+1,IF(AND(O2894&gt;365,O2894&lt;731),+'PL2'!$O$3+1,IF(AND(O2894&gt;730,O2894&lt;1096),+'PL2'!$P$3+1,IF(AND(O2894&gt;1095,O2894&lt;1461),+'PL2'!$Q$3+1,IF(AND(O2894&gt;1460,O2894&lt;3000),+'PL2'!$R$3+1,0)))))</f>
        <v>0</v>
      </c>
      <c r="M2894" s="3">
        <f>IF(AND(O2894&gt;0,O2894&lt;366),+'PL2'!$N$2+1,IF(AND(O2894&gt;365,O2894&lt;731),+'PL2'!$O$2+1,IF(AND(O2894&gt;730,O2894&lt;1096),+'PL2'!$P$2+1,IF(AND(O2894&gt;1095,O2894&lt;1461),+'PL2'!$Q$2+1,IF(AND(O2894&gt;1460,O2894&lt;1826),+'PL2'!$R$2+1,IF(AND(O2894&gt;1825,O2894&lt;2190),+'PL2'!$S$2+1,0))))))</f>
        <v>0</v>
      </c>
      <c r="N2894" s="70">
        <f t="shared" si="163"/>
        <v>-1</v>
      </c>
      <c r="O2894" s="19" t="str">
        <f>IF(A2894&gt;'PL2'!$C$2+553,IF(A2894='PL2'!$C$2+554,1,O2893+1), "")</f>
        <v/>
      </c>
    </row>
    <row r="2895" spans="1:15" x14ac:dyDescent="0.55000000000000004">
      <c r="A2895">
        <v>2893</v>
      </c>
      <c r="B2895" s="2">
        <v>42715</v>
      </c>
      <c r="C2895">
        <v>22.379999160766602</v>
      </c>
      <c r="D2895">
        <v>2679980</v>
      </c>
      <c r="E2895">
        <v>2414.18994140625</v>
      </c>
      <c r="F2895" s="20">
        <f t="shared" si="164"/>
        <v>2.016043734005591E-2</v>
      </c>
      <c r="G2895">
        <v>768.6209716796875</v>
      </c>
      <c r="H2895">
        <v>15.495699882507321</v>
      </c>
      <c r="I2895" s="19">
        <f t="shared" si="165"/>
        <v>1855597.0185829997</v>
      </c>
      <c r="K2895" s="70">
        <f t="shared" si="162"/>
        <v>-1</v>
      </c>
      <c r="L2895" s="3">
        <f>IF(AND(O2895&gt;0,O2895&lt;366),+'PL2'!$N$3+1,IF(AND(O2895&gt;365,O2895&lt;731),+'PL2'!$O$3+1,IF(AND(O2895&gt;730,O2895&lt;1096),+'PL2'!$P$3+1,IF(AND(O2895&gt;1095,O2895&lt;1461),+'PL2'!$Q$3+1,IF(AND(O2895&gt;1460,O2895&lt;3000),+'PL2'!$R$3+1,0)))))</f>
        <v>0</v>
      </c>
      <c r="M2895" s="3">
        <f>IF(AND(O2895&gt;0,O2895&lt;366),+'PL2'!$N$2+1,IF(AND(O2895&gt;365,O2895&lt;731),+'PL2'!$O$2+1,IF(AND(O2895&gt;730,O2895&lt;1096),+'PL2'!$P$2+1,IF(AND(O2895&gt;1095,O2895&lt;1461),+'PL2'!$Q$2+1,IF(AND(O2895&gt;1460,O2895&lt;1826),+'PL2'!$R$2+1,IF(AND(O2895&gt;1825,O2895&lt;2190),+'PL2'!$S$2+1,0))))))</f>
        <v>0</v>
      </c>
      <c r="N2895" s="70">
        <f t="shared" si="163"/>
        <v>-1</v>
      </c>
      <c r="O2895" s="19" t="str">
        <f>IF(A2895&gt;'PL2'!$C$2+553,IF(A2895='PL2'!$C$2+554,1,O2894+1), "")</f>
        <v/>
      </c>
    </row>
    <row r="2896" spans="1:15" x14ac:dyDescent="0.55000000000000004">
      <c r="A2896">
        <v>2894</v>
      </c>
      <c r="B2896" s="2">
        <v>42716</v>
      </c>
      <c r="C2896">
        <v>22.389999389648441</v>
      </c>
      <c r="D2896">
        <v>2223810</v>
      </c>
      <c r="E2896">
        <v>2043.130004882812</v>
      </c>
      <c r="F2896" s="20">
        <f t="shared" si="164"/>
        <v>2.0570857925046912E-2</v>
      </c>
      <c r="G2896">
        <v>777.9110107421875</v>
      </c>
      <c r="H2896">
        <v>16.002300262451168</v>
      </c>
      <c r="I2896" s="19">
        <f t="shared" si="165"/>
        <v>1589373.3271760787</v>
      </c>
      <c r="K2896" s="70">
        <f t="shared" si="162"/>
        <v>-1</v>
      </c>
      <c r="L2896" s="3">
        <f>IF(AND(O2896&gt;0,O2896&lt;366),+'PL2'!$N$3+1,IF(AND(O2896&gt;365,O2896&lt;731),+'PL2'!$O$3+1,IF(AND(O2896&gt;730,O2896&lt;1096),+'PL2'!$P$3+1,IF(AND(O2896&gt;1095,O2896&lt;1461),+'PL2'!$Q$3+1,IF(AND(O2896&gt;1460,O2896&lt;3000),+'PL2'!$R$3+1,0)))))</f>
        <v>0</v>
      </c>
      <c r="M2896" s="3">
        <f>IF(AND(O2896&gt;0,O2896&lt;366),+'PL2'!$N$2+1,IF(AND(O2896&gt;365,O2896&lt;731),+'PL2'!$O$2+1,IF(AND(O2896&gt;730,O2896&lt;1096),+'PL2'!$P$2+1,IF(AND(O2896&gt;1095,O2896&lt;1461),+'PL2'!$Q$2+1,IF(AND(O2896&gt;1460,O2896&lt;1826),+'PL2'!$R$2+1,IF(AND(O2896&gt;1825,O2896&lt;2190),+'PL2'!$S$2+1,0))))))</f>
        <v>0</v>
      </c>
      <c r="N2896" s="70">
        <f t="shared" si="163"/>
        <v>-1</v>
      </c>
      <c r="O2896" s="19" t="str">
        <f>IF(A2896&gt;'PL2'!$C$2+553,IF(A2896='PL2'!$C$2+554,1,O2895+1), "")</f>
        <v/>
      </c>
    </row>
    <row r="2897" spans="1:15" x14ac:dyDescent="0.55000000000000004">
      <c r="A2897">
        <v>2895</v>
      </c>
      <c r="B2897" s="2">
        <v>42717</v>
      </c>
      <c r="C2897">
        <v>22.39999961853027</v>
      </c>
      <c r="D2897">
        <v>2537430</v>
      </c>
      <c r="E2897">
        <v>2322.659912109375</v>
      </c>
      <c r="F2897" s="20">
        <f t="shared" si="164"/>
        <v>2.0504045883128028E-2</v>
      </c>
      <c r="G2897">
        <v>775.25</v>
      </c>
      <c r="H2897">
        <v>15.89579963684082</v>
      </c>
      <c r="I2897" s="19">
        <f t="shared" si="165"/>
        <v>1800642.096862793</v>
      </c>
      <c r="K2897" s="70">
        <f t="shared" si="162"/>
        <v>-1</v>
      </c>
      <c r="L2897" s="3">
        <f>IF(AND(O2897&gt;0,O2897&lt;366),+'PL2'!$N$3+1,IF(AND(O2897&gt;365,O2897&lt;731),+'PL2'!$O$3+1,IF(AND(O2897&gt;730,O2897&lt;1096),+'PL2'!$P$3+1,IF(AND(O2897&gt;1095,O2897&lt;1461),+'PL2'!$Q$3+1,IF(AND(O2897&gt;1460,O2897&lt;3000),+'PL2'!$R$3+1,0)))))</f>
        <v>0</v>
      </c>
      <c r="M2897" s="3">
        <f>IF(AND(O2897&gt;0,O2897&lt;366),+'PL2'!$N$2+1,IF(AND(O2897&gt;365,O2897&lt;731),+'PL2'!$O$2+1,IF(AND(O2897&gt;730,O2897&lt;1096),+'PL2'!$P$2+1,IF(AND(O2897&gt;1095,O2897&lt;1461),+'PL2'!$Q$2+1,IF(AND(O2897&gt;1460,O2897&lt;1826),+'PL2'!$R$2+1,IF(AND(O2897&gt;1825,O2897&lt;2190),+'PL2'!$S$2+1,0))))))</f>
        <v>0</v>
      </c>
      <c r="N2897" s="70">
        <f t="shared" si="163"/>
        <v>-1</v>
      </c>
      <c r="O2897" s="19" t="str">
        <f>IF(A2897&gt;'PL2'!$C$2+553,IF(A2897='PL2'!$C$2+554,1,O2896+1), "")</f>
        <v/>
      </c>
    </row>
    <row r="2898" spans="1:15" x14ac:dyDescent="0.55000000000000004">
      <c r="A2898">
        <v>2896</v>
      </c>
      <c r="B2898" s="2">
        <v>42718</v>
      </c>
      <c r="C2898">
        <v>22.409999847412109</v>
      </c>
      <c r="D2898">
        <v>1981470</v>
      </c>
      <c r="E2898">
        <v>1832.319946289062</v>
      </c>
      <c r="F2898" s="20">
        <f t="shared" si="164"/>
        <v>2.072314479489876E-2</v>
      </c>
      <c r="G2898">
        <v>776.635986328125</v>
      </c>
      <c r="H2898">
        <v>16.09429931640625</v>
      </c>
      <c r="I2898" s="19">
        <f t="shared" si="165"/>
        <v>1423045.6087549026</v>
      </c>
      <c r="K2898" s="70">
        <f t="shared" si="162"/>
        <v>-1</v>
      </c>
      <c r="L2898" s="3">
        <f>IF(AND(O2898&gt;0,O2898&lt;366),+'PL2'!$N$3+1,IF(AND(O2898&gt;365,O2898&lt;731),+'PL2'!$O$3+1,IF(AND(O2898&gt;730,O2898&lt;1096),+'PL2'!$P$3+1,IF(AND(O2898&gt;1095,O2898&lt;1461),+'PL2'!$Q$3+1,IF(AND(O2898&gt;1460,O2898&lt;3000),+'PL2'!$R$3+1,0)))))</f>
        <v>0</v>
      </c>
      <c r="M2898" s="3">
        <f>IF(AND(O2898&gt;0,O2898&lt;366),+'PL2'!$N$2+1,IF(AND(O2898&gt;365,O2898&lt;731),+'PL2'!$O$2+1,IF(AND(O2898&gt;730,O2898&lt;1096),+'PL2'!$P$2+1,IF(AND(O2898&gt;1095,O2898&lt;1461),+'PL2'!$Q$2+1,IF(AND(O2898&gt;1460,O2898&lt;1826),+'PL2'!$R$2+1,IF(AND(O2898&gt;1825,O2898&lt;2190),+'PL2'!$S$2+1,0))))))</f>
        <v>0</v>
      </c>
      <c r="N2898" s="70">
        <f t="shared" si="163"/>
        <v>-1</v>
      </c>
      <c r="O2898" s="19" t="str">
        <f>IF(A2898&gt;'PL2'!$C$2+553,IF(A2898='PL2'!$C$2+554,1,O2897+1), "")</f>
        <v/>
      </c>
    </row>
    <row r="2899" spans="1:15" x14ac:dyDescent="0.55000000000000004">
      <c r="A2899">
        <v>2897</v>
      </c>
      <c r="B2899" s="2">
        <v>42719</v>
      </c>
      <c r="C2899">
        <v>22.420000076293949</v>
      </c>
      <c r="D2899">
        <v>1958060</v>
      </c>
      <c r="E2899">
        <v>1687.930053710938</v>
      </c>
      <c r="F2899" s="20">
        <f t="shared" si="164"/>
        <v>1.9326982795715188E-2</v>
      </c>
      <c r="G2899">
        <v>775.47998046875</v>
      </c>
      <c r="H2899">
        <v>14.98770046234131</v>
      </c>
      <c r="I2899" s="19">
        <f t="shared" si="165"/>
        <v>1308955.9650843744</v>
      </c>
      <c r="K2899" s="70">
        <f t="shared" si="162"/>
        <v>-1</v>
      </c>
      <c r="L2899" s="3">
        <f>IF(AND(O2899&gt;0,O2899&lt;366),+'PL2'!$N$3+1,IF(AND(O2899&gt;365,O2899&lt;731),+'PL2'!$O$3+1,IF(AND(O2899&gt;730,O2899&lt;1096),+'PL2'!$P$3+1,IF(AND(O2899&gt;1095,O2899&lt;1461),+'PL2'!$Q$3+1,IF(AND(O2899&gt;1460,O2899&lt;3000),+'PL2'!$R$3+1,0)))))</f>
        <v>0</v>
      </c>
      <c r="M2899" s="3">
        <f>IF(AND(O2899&gt;0,O2899&lt;366),+'PL2'!$N$2+1,IF(AND(O2899&gt;365,O2899&lt;731),+'PL2'!$O$2+1,IF(AND(O2899&gt;730,O2899&lt;1096),+'PL2'!$P$2+1,IF(AND(O2899&gt;1095,O2899&lt;1461),+'PL2'!$Q$2+1,IF(AND(O2899&gt;1460,O2899&lt;1826),+'PL2'!$R$2+1,IF(AND(O2899&gt;1825,O2899&lt;2190),+'PL2'!$S$2+1,0))))))</f>
        <v>0</v>
      </c>
      <c r="N2899" s="70">
        <f t="shared" si="163"/>
        <v>-1</v>
      </c>
      <c r="O2899" s="19" t="str">
        <f>IF(A2899&gt;'PL2'!$C$2+553,IF(A2899='PL2'!$C$2+554,1,O2898+1), "")</f>
        <v/>
      </c>
    </row>
    <row r="2900" spans="1:15" x14ac:dyDescent="0.55000000000000004">
      <c r="A2900">
        <v>2898</v>
      </c>
      <c r="B2900" s="2">
        <v>42720</v>
      </c>
      <c r="C2900">
        <v>22.430000305175781</v>
      </c>
      <c r="D2900">
        <v>2050570</v>
      </c>
      <c r="E2900">
        <v>1760.079956054688</v>
      </c>
      <c r="F2900" s="20">
        <f t="shared" si="164"/>
        <v>1.9252497574547771E-2</v>
      </c>
      <c r="G2900">
        <v>780.8499755859375</v>
      </c>
      <c r="H2900">
        <v>15.03330039978027</v>
      </c>
      <c r="I2900" s="19">
        <f t="shared" si="165"/>
        <v>1374358.3907146011</v>
      </c>
      <c r="K2900" s="70">
        <f t="shared" si="162"/>
        <v>-1</v>
      </c>
      <c r="L2900" s="3">
        <f>IF(AND(O2900&gt;0,O2900&lt;366),+'PL2'!$N$3+1,IF(AND(O2900&gt;365,O2900&lt;731),+'PL2'!$O$3+1,IF(AND(O2900&gt;730,O2900&lt;1096),+'PL2'!$P$3+1,IF(AND(O2900&gt;1095,O2900&lt;1461),+'PL2'!$Q$3+1,IF(AND(O2900&gt;1460,O2900&lt;3000),+'PL2'!$R$3+1,0)))))</f>
        <v>0</v>
      </c>
      <c r="M2900" s="3">
        <f>IF(AND(O2900&gt;0,O2900&lt;366),+'PL2'!$N$2+1,IF(AND(O2900&gt;365,O2900&lt;731),+'PL2'!$O$2+1,IF(AND(O2900&gt;730,O2900&lt;1096),+'PL2'!$P$2+1,IF(AND(O2900&gt;1095,O2900&lt;1461),+'PL2'!$Q$2+1,IF(AND(O2900&gt;1460,O2900&lt;1826),+'PL2'!$R$2+1,IF(AND(O2900&gt;1825,O2900&lt;2190),+'PL2'!$S$2+1,0))))))</f>
        <v>0</v>
      </c>
      <c r="N2900" s="70">
        <f t="shared" si="163"/>
        <v>-1</v>
      </c>
      <c r="O2900" s="19" t="str">
        <f>IF(A2900&gt;'PL2'!$C$2+553,IF(A2900='PL2'!$C$2+554,1,O2899+1), "")</f>
        <v/>
      </c>
    </row>
    <row r="2901" spans="1:15" x14ac:dyDescent="0.55000000000000004">
      <c r="A2901">
        <v>2899</v>
      </c>
      <c r="B2901" s="2">
        <v>42721</v>
      </c>
      <c r="C2901">
        <v>22.440000534057621</v>
      </c>
      <c r="D2901">
        <v>2235590</v>
      </c>
      <c r="E2901">
        <v>1881.359985351562</v>
      </c>
      <c r="F2901" s="20">
        <f t="shared" si="164"/>
        <v>1.8884374628641072E-2</v>
      </c>
      <c r="G2901">
        <v>788.57598876953125</v>
      </c>
      <c r="H2901">
        <v>14.891799926757811</v>
      </c>
      <c r="I2901" s="19">
        <f t="shared" si="165"/>
        <v>1483595.3106800388</v>
      </c>
      <c r="K2901" s="70">
        <f t="shared" si="162"/>
        <v>-1</v>
      </c>
      <c r="L2901" s="3">
        <f>IF(AND(O2901&gt;0,O2901&lt;366),+'PL2'!$N$3+1,IF(AND(O2901&gt;365,O2901&lt;731),+'PL2'!$O$3+1,IF(AND(O2901&gt;730,O2901&lt;1096),+'PL2'!$P$3+1,IF(AND(O2901&gt;1095,O2901&lt;1461),+'PL2'!$Q$3+1,IF(AND(O2901&gt;1460,O2901&lt;3000),+'PL2'!$R$3+1,0)))))</f>
        <v>0</v>
      </c>
      <c r="M2901" s="3">
        <f>IF(AND(O2901&gt;0,O2901&lt;366),+'PL2'!$N$2+1,IF(AND(O2901&gt;365,O2901&lt;731),+'PL2'!$O$2+1,IF(AND(O2901&gt;730,O2901&lt;1096),+'PL2'!$P$2+1,IF(AND(O2901&gt;1095,O2901&lt;1461),+'PL2'!$Q$2+1,IF(AND(O2901&gt;1460,O2901&lt;1826),+'PL2'!$R$2+1,IF(AND(O2901&gt;1825,O2901&lt;2190),+'PL2'!$S$2+1,0))))))</f>
        <v>0</v>
      </c>
      <c r="N2901" s="70">
        <f t="shared" si="163"/>
        <v>-1</v>
      </c>
      <c r="O2901" s="19" t="str">
        <f>IF(A2901&gt;'PL2'!$C$2+553,IF(A2901='PL2'!$C$2+554,1,O2900+1), "")</f>
        <v/>
      </c>
    </row>
    <row r="2902" spans="1:15" x14ac:dyDescent="0.55000000000000004">
      <c r="A2902">
        <v>2900</v>
      </c>
      <c r="B2902" s="2">
        <v>42722</v>
      </c>
      <c r="C2902">
        <v>22.45000076293945</v>
      </c>
      <c r="D2902">
        <v>2173910</v>
      </c>
      <c r="E2902">
        <v>1843.319946289062</v>
      </c>
      <c r="F2902" s="20">
        <f t="shared" si="164"/>
        <v>1.9035992382633572E-2</v>
      </c>
      <c r="G2902">
        <v>788.5889892578125</v>
      </c>
      <c r="H2902">
        <v>15.011599540710449</v>
      </c>
      <c r="I2902" s="19">
        <f t="shared" si="165"/>
        <v>1453621.8133228566</v>
      </c>
      <c r="K2902" s="70">
        <f t="shared" si="162"/>
        <v>-1</v>
      </c>
      <c r="L2902" s="3">
        <f>IF(AND(O2902&gt;0,O2902&lt;366),+'PL2'!$N$3+1,IF(AND(O2902&gt;365,O2902&lt;731),+'PL2'!$O$3+1,IF(AND(O2902&gt;730,O2902&lt;1096),+'PL2'!$P$3+1,IF(AND(O2902&gt;1095,O2902&lt;1461),+'PL2'!$Q$3+1,IF(AND(O2902&gt;1460,O2902&lt;3000),+'PL2'!$R$3+1,0)))))</f>
        <v>0</v>
      </c>
      <c r="M2902" s="3">
        <f>IF(AND(O2902&gt;0,O2902&lt;366),+'PL2'!$N$2+1,IF(AND(O2902&gt;365,O2902&lt;731),+'PL2'!$O$2+1,IF(AND(O2902&gt;730,O2902&lt;1096),+'PL2'!$P$2+1,IF(AND(O2902&gt;1095,O2902&lt;1461),+'PL2'!$Q$2+1,IF(AND(O2902&gt;1460,O2902&lt;1826),+'PL2'!$R$2+1,IF(AND(O2902&gt;1825,O2902&lt;2190),+'PL2'!$S$2+1,0))))))</f>
        <v>0</v>
      </c>
      <c r="N2902" s="70">
        <f t="shared" si="163"/>
        <v>-1</v>
      </c>
      <c r="O2902" s="19" t="str">
        <f>IF(A2902&gt;'PL2'!$C$2+553,IF(A2902='PL2'!$C$2+554,1,O2901+1), "")</f>
        <v/>
      </c>
    </row>
    <row r="2903" spans="1:15" x14ac:dyDescent="0.55000000000000004">
      <c r="A2903">
        <v>2901</v>
      </c>
      <c r="B2903" s="2">
        <v>42723</v>
      </c>
      <c r="C2903">
        <v>22.45999908447266</v>
      </c>
      <c r="D2903">
        <v>2343510</v>
      </c>
      <c r="E2903">
        <v>1991.4599609375</v>
      </c>
      <c r="F2903" s="20">
        <f t="shared" si="164"/>
        <v>1.9085981668275454E-2</v>
      </c>
      <c r="G2903">
        <v>790.156005859375</v>
      </c>
      <c r="H2903">
        <v>15.08090019226074</v>
      </c>
      <c r="I2903" s="19">
        <f t="shared" si="165"/>
        <v>1573564.048563242</v>
      </c>
      <c r="K2903" s="70">
        <f t="shared" si="162"/>
        <v>-1</v>
      </c>
      <c r="L2903" s="3">
        <f>IF(AND(O2903&gt;0,O2903&lt;366),+'PL2'!$N$3+1,IF(AND(O2903&gt;365,O2903&lt;731),+'PL2'!$O$3+1,IF(AND(O2903&gt;730,O2903&lt;1096),+'PL2'!$P$3+1,IF(AND(O2903&gt;1095,O2903&lt;1461),+'PL2'!$Q$3+1,IF(AND(O2903&gt;1460,O2903&lt;3000),+'PL2'!$R$3+1,0)))))</f>
        <v>0</v>
      </c>
      <c r="M2903" s="3">
        <f>IF(AND(O2903&gt;0,O2903&lt;366),+'PL2'!$N$2+1,IF(AND(O2903&gt;365,O2903&lt;731),+'PL2'!$O$2+1,IF(AND(O2903&gt;730,O2903&lt;1096),+'PL2'!$P$2+1,IF(AND(O2903&gt;1095,O2903&lt;1461),+'PL2'!$Q$2+1,IF(AND(O2903&gt;1460,O2903&lt;1826),+'PL2'!$R$2+1,IF(AND(O2903&gt;1825,O2903&lt;2190),+'PL2'!$S$2+1,0))))))</f>
        <v>0</v>
      </c>
      <c r="N2903" s="70">
        <f t="shared" si="163"/>
        <v>-1</v>
      </c>
      <c r="O2903" s="19" t="str">
        <f>IF(A2903&gt;'PL2'!$C$2+553,IF(A2903='PL2'!$C$2+554,1,O2902+1), "")</f>
        <v/>
      </c>
    </row>
    <row r="2904" spans="1:15" x14ac:dyDescent="0.55000000000000004">
      <c r="A2904">
        <v>2902</v>
      </c>
      <c r="B2904" s="2">
        <v>42724</v>
      </c>
      <c r="C2904">
        <v>22.469999313354489</v>
      </c>
      <c r="D2904">
        <v>2127660</v>
      </c>
      <c r="E2904">
        <v>1826.930053710938</v>
      </c>
      <c r="F2904" s="20">
        <f t="shared" si="164"/>
        <v>1.9294021155838552E-2</v>
      </c>
      <c r="G2904">
        <v>798.78497314453125</v>
      </c>
      <c r="H2904">
        <v>15.411800384521481</v>
      </c>
      <c r="I2904" s="19">
        <f t="shared" si="165"/>
        <v>1459324.2738904287</v>
      </c>
      <c r="K2904" s="70">
        <f t="shared" si="162"/>
        <v>-1</v>
      </c>
      <c r="L2904" s="3">
        <f>IF(AND(O2904&gt;0,O2904&lt;366),+'PL2'!$N$3+1,IF(AND(O2904&gt;365,O2904&lt;731),+'PL2'!$O$3+1,IF(AND(O2904&gt;730,O2904&lt;1096),+'PL2'!$P$3+1,IF(AND(O2904&gt;1095,O2904&lt;1461),+'PL2'!$Q$3+1,IF(AND(O2904&gt;1460,O2904&lt;3000),+'PL2'!$R$3+1,0)))))</f>
        <v>0</v>
      </c>
      <c r="M2904" s="3">
        <f>IF(AND(O2904&gt;0,O2904&lt;366),+'PL2'!$N$2+1,IF(AND(O2904&gt;365,O2904&lt;731),+'PL2'!$O$2+1,IF(AND(O2904&gt;730,O2904&lt;1096),+'PL2'!$P$2+1,IF(AND(O2904&gt;1095,O2904&lt;1461),+'PL2'!$Q$2+1,IF(AND(O2904&gt;1460,O2904&lt;1826),+'PL2'!$R$2+1,IF(AND(O2904&gt;1825,O2904&lt;2190),+'PL2'!$S$2+1,0))))))</f>
        <v>0</v>
      </c>
      <c r="N2904" s="70">
        <f t="shared" si="163"/>
        <v>-1</v>
      </c>
      <c r="O2904" s="19" t="str">
        <f>IF(A2904&gt;'PL2'!$C$2+553,IF(A2904='PL2'!$C$2+554,1,O2903+1), "")</f>
        <v/>
      </c>
    </row>
    <row r="2905" spans="1:15" x14ac:dyDescent="0.55000000000000004">
      <c r="A2905">
        <v>2903</v>
      </c>
      <c r="B2905" s="2">
        <v>42725</v>
      </c>
      <c r="C2905">
        <v>22.479999542236332</v>
      </c>
      <c r="D2905">
        <v>2451440</v>
      </c>
      <c r="E2905">
        <v>2102.429931640625</v>
      </c>
      <c r="F2905" s="20">
        <f t="shared" si="164"/>
        <v>1.9279535253102345E-2</v>
      </c>
      <c r="G2905">
        <v>833.10198974609375</v>
      </c>
      <c r="H2905">
        <v>16.061800003051761</v>
      </c>
      <c r="I2905" s="19">
        <f t="shared" si="165"/>
        <v>1751538.5593515486</v>
      </c>
      <c r="K2905" s="70">
        <f t="shared" si="162"/>
        <v>-1</v>
      </c>
      <c r="L2905" s="3">
        <f>IF(AND(O2905&gt;0,O2905&lt;366),+'PL2'!$N$3+1,IF(AND(O2905&gt;365,O2905&lt;731),+'PL2'!$O$3+1,IF(AND(O2905&gt;730,O2905&lt;1096),+'PL2'!$P$3+1,IF(AND(O2905&gt;1095,O2905&lt;1461),+'PL2'!$Q$3+1,IF(AND(O2905&gt;1460,O2905&lt;3000),+'PL2'!$R$3+1,0)))))</f>
        <v>0</v>
      </c>
      <c r="M2905" s="3">
        <f>IF(AND(O2905&gt;0,O2905&lt;366),+'PL2'!$N$2+1,IF(AND(O2905&gt;365,O2905&lt;731),+'PL2'!$O$2+1,IF(AND(O2905&gt;730,O2905&lt;1096),+'PL2'!$P$2+1,IF(AND(O2905&gt;1095,O2905&lt;1461),+'PL2'!$Q$2+1,IF(AND(O2905&gt;1460,O2905&lt;1826),+'PL2'!$R$2+1,IF(AND(O2905&gt;1825,O2905&lt;2190),+'PL2'!$S$2+1,0))))))</f>
        <v>0</v>
      </c>
      <c r="N2905" s="70">
        <f t="shared" si="163"/>
        <v>-1</v>
      </c>
      <c r="O2905" s="19" t="str">
        <f>IF(A2905&gt;'PL2'!$C$2+553,IF(A2905='PL2'!$C$2+554,1,O2904+1), "")</f>
        <v/>
      </c>
    </row>
    <row r="2906" spans="1:15" x14ac:dyDescent="0.55000000000000004">
      <c r="A2906">
        <v>2904</v>
      </c>
      <c r="B2906" s="2">
        <v>42726</v>
      </c>
      <c r="C2906">
        <v>22.489999771118161</v>
      </c>
      <c r="D2906">
        <v>2451440</v>
      </c>
      <c r="E2906">
        <v>2093.679931640625</v>
      </c>
      <c r="F2906" s="20">
        <f t="shared" si="164"/>
        <v>1.9207837509134362E-2</v>
      </c>
      <c r="G2906">
        <v>858.73602294921875</v>
      </c>
      <c r="H2906">
        <v>16.494499206542969</v>
      </c>
      <c r="I2906" s="19">
        <f t="shared" si="165"/>
        <v>1797918.3778256625</v>
      </c>
      <c r="K2906" s="70">
        <f t="shared" si="162"/>
        <v>-1</v>
      </c>
      <c r="L2906" s="3">
        <f>IF(AND(O2906&gt;0,O2906&lt;366),+'PL2'!$N$3+1,IF(AND(O2906&gt;365,O2906&lt;731),+'PL2'!$O$3+1,IF(AND(O2906&gt;730,O2906&lt;1096),+'PL2'!$P$3+1,IF(AND(O2906&gt;1095,O2906&lt;1461),+'PL2'!$Q$3+1,IF(AND(O2906&gt;1460,O2906&lt;3000),+'PL2'!$R$3+1,0)))))</f>
        <v>0</v>
      </c>
      <c r="M2906" s="3">
        <f>IF(AND(O2906&gt;0,O2906&lt;366),+'PL2'!$N$2+1,IF(AND(O2906&gt;365,O2906&lt;731),+'PL2'!$O$2+1,IF(AND(O2906&gt;730,O2906&lt;1096),+'PL2'!$P$2+1,IF(AND(O2906&gt;1095,O2906&lt;1461),+'PL2'!$Q$2+1,IF(AND(O2906&gt;1460,O2906&lt;1826),+'PL2'!$R$2+1,IF(AND(O2906&gt;1825,O2906&lt;2190),+'PL2'!$S$2+1,0))))))</f>
        <v>0</v>
      </c>
      <c r="N2906" s="70">
        <f t="shared" si="163"/>
        <v>-1</v>
      </c>
      <c r="O2906" s="19" t="str">
        <f>IF(A2906&gt;'PL2'!$C$2+553,IF(A2906='PL2'!$C$2+554,1,O2905+1), "")</f>
        <v/>
      </c>
    </row>
    <row r="2907" spans="1:15" x14ac:dyDescent="0.55000000000000004">
      <c r="A2907">
        <v>2905</v>
      </c>
      <c r="B2907" s="2">
        <v>42727</v>
      </c>
      <c r="C2907">
        <v>22.5</v>
      </c>
      <c r="D2907">
        <v>2343510</v>
      </c>
      <c r="E2907">
        <v>2000.489990234375</v>
      </c>
      <c r="F2907" s="20">
        <f t="shared" si="164"/>
        <v>1.9206670669326541E-2</v>
      </c>
      <c r="G2907">
        <v>916.7869873046875</v>
      </c>
      <c r="H2907">
        <v>17.608400344848629</v>
      </c>
      <c r="I2907" s="19">
        <f t="shared" si="165"/>
        <v>1834023.1912801564</v>
      </c>
      <c r="K2907" s="70">
        <f t="shared" si="162"/>
        <v>-1</v>
      </c>
      <c r="L2907" s="3">
        <f>IF(AND(O2907&gt;0,O2907&lt;366),+'PL2'!$N$3+1,IF(AND(O2907&gt;365,O2907&lt;731),+'PL2'!$O$3+1,IF(AND(O2907&gt;730,O2907&lt;1096),+'PL2'!$P$3+1,IF(AND(O2907&gt;1095,O2907&lt;1461),+'PL2'!$Q$3+1,IF(AND(O2907&gt;1460,O2907&lt;3000),+'PL2'!$R$3+1,0)))))</f>
        <v>0</v>
      </c>
      <c r="M2907" s="3">
        <f>IF(AND(O2907&gt;0,O2907&lt;366),+'PL2'!$N$2+1,IF(AND(O2907&gt;365,O2907&lt;731),+'PL2'!$O$2+1,IF(AND(O2907&gt;730,O2907&lt;1096),+'PL2'!$P$2+1,IF(AND(O2907&gt;1095,O2907&lt;1461),+'PL2'!$Q$2+1,IF(AND(O2907&gt;1460,O2907&lt;1826),+'PL2'!$R$2+1,IF(AND(O2907&gt;1825,O2907&lt;2190),+'PL2'!$S$2+1,0))))))</f>
        <v>0</v>
      </c>
      <c r="N2907" s="70">
        <f t="shared" si="163"/>
        <v>-1</v>
      </c>
      <c r="O2907" s="19" t="str">
        <f>IF(A2907&gt;'PL2'!$C$2+553,IF(A2907='PL2'!$C$2+554,1,O2906+1), "")</f>
        <v/>
      </c>
    </row>
    <row r="2908" spans="1:15" x14ac:dyDescent="0.55000000000000004">
      <c r="A2908">
        <v>2906</v>
      </c>
      <c r="B2908" s="2">
        <v>42728</v>
      </c>
      <c r="C2908">
        <v>22.510000228881839</v>
      </c>
      <c r="D2908">
        <v>2112240</v>
      </c>
      <c r="E2908">
        <v>1796.079956054688</v>
      </c>
      <c r="F2908" s="20">
        <f t="shared" si="164"/>
        <v>1.9140703812957387E-2</v>
      </c>
      <c r="G2908">
        <v>894.2030029296875</v>
      </c>
      <c r="H2908">
        <v>17.11569976806641</v>
      </c>
      <c r="I2908" s="19">
        <f t="shared" si="165"/>
        <v>1606060.0902059232</v>
      </c>
      <c r="K2908" s="70">
        <f t="shared" si="162"/>
        <v>-1</v>
      </c>
      <c r="L2908" s="3">
        <f>IF(AND(O2908&gt;0,O2908&lt;366),+'PL2'!$N$3+1,IF(AND(O2908&gt;365,O2908&lt;731),+'PL2'!$O$3+1,IF(AND(O2908&gt;730,O2908&lt;1096),+'PL2'!$P$3+1,IF(AND(O2908&gt;1095,O2908&lt;1461),+'PL2'!$Q$3+1,IF(AND(O2908&gt;1460,O2908&lt;3000),+'PL2'!$R$3+1,0)))))</f>
        <v>0</v>
      </c>
      <c r="M2908" s="3">
        <f>IF(AND(O2908&gt;0,O2908&lt;366),+'PL2'!$N$2+1,IF(AND(O2908&gt;365,O2908&lt;731),+'PL2'!$O$2+1,IF(AND(O2908&gt;730,O2908&lt;1096),+'PL2'!$P$2+1,IF(AND(O2908&gt;1095,O2908&lt;1461),+'PL2'!$Q$2+1,IF(AND(O2908&gt;1460,O2908&lt;1826),+'PL2'!$R$2+1,IF(AND(O2908&gt;1825,O2908&lt;2190),+'PL2'!$S$2+1,0))))))</f>
        <v>0</v>
      </c>
      <c r="N2908" s="70">
        <f t="shared" si="163"/>
        <v>-1</v>
      </c>
      <c r="O2908" s="19" t="str">
        <f>IF(A2908&gt;'PL2'!$C$2+553,IF(A2908='PL2'!$C$2+554,1,O2907+1), "")</f>
        <v/>
      </c>
    </row>
    <row r="2909" spans="1:15" x14ac:dyDescent="0.55000000000000004">
      <c r="A2909">
        <v>2907</v>
      </c>
      <c r="B2909" s="2">
        <v>42729</v>
      </c>
      <c r="C2909">
        <v>22.520000457763668</v>
      </c>
      <c r="D2909">
        <v>2574780</v>
      </c>
      <c r="E2909">
        <v>2124.43994140625</v>
      </c>
      <c r="F2909" s="20">
        <f t="shared" si="164"/>
        <v>1.8581155847474412E-2</v>
      </c>
      <c r="G2909">
        <v>894.48199462890625</v>
      </c>
      <c r="H2909">
        <v>16.620500564575199</v>
      </c>
      <c r="I2909" s="19">
        <f t="shared" si="165"/>
        <v>1900273.2762583792</v>
      </c>
      <c r="K2909" s="70">
        <f t="shared" si="162"/>
        <v>-1</v>
      </c>
      <c r="L2909" s="3">
        <f>IF(AND(O2909&gt;0,O2909&lt;366),+'PL2'!$N$3+1,IF(AND(O2909&gt;365,O2909&lt;731),+'PL2'!$O$3+1,IF(AND(O2909&gt;730,O2909&lt;1096),+'PL2'!$P$3+1,IF(AND(O2909&gt;1095,O2909&lt;1461),+'PL2'!$Q$3+1,IF(AND(O2909&gt;1460,O2909&lt;3000),+'PL2'!$R$3+1,0)))))</f>
        <v>0</v>
      </c>
      <c r="M2909" s="3">
        <f>IF(AND(O2909&gt;0,O2909&lt;366),+'PL2'!$N$2+1,IF(AND(O2909&gt;365,O2909&lt;731),+'PL2'!$O$2+1,IF(AND(O2909&gt;730,O2909&lt;1096),+'PL2'!$P$2+1,IF(AND(O2909&gt;1095,O2909&lt;1461),+'PL2'!$Q$2+1,IF(AND(O2909&gt;1460,O2909&lt;1826),+'PL2'!$R$2+1,IF(AND(O2909&gt;1825,O2909&lt;2190),+'PL2'!$S$2+1,0))))))</f>
        <v>0</v>
      </c>
      <c r="N2909" s="70">
        <f t="shared" si="163"/>
        <v>-1</v>
      </c>
      <c r="O2909" s="19" t="str">
        <f>IF(A2909&gt;'PL2'!$C$2+553,IF(A2909='PL2'!$C$2+554,1,O2908+1), "")</f>
        <v/>
      </c>
    </row>
    <row r="2910" spans="1:15" x14ac:dyDescent="0.55000000000000004">
      <c r="A2910">
        <v>2908</v>
      </c>
      <c r="B2910" s="2">
        <v>42730</v>
      </c>
      <c r="C2910">
        <v>22.530000686645511</v>
      </c>
      <c r="D2910">
        <v>2189330</v>
      </c>
      <c r="E2910">
        <v>1862.969970703125</v>
      </c>
      <c r="F2910" s="20">
        <f t="shared" si="164"/>
        <v>1.9171488409303928E-2</v>
      </c>
      <c r="G2910">
        <v>902.55401611328125</v>
      </c>
      <c r="H2910">
        <v>17.303300857543949</v>
      </c>
      <c r="I2910" s="19">
        <f t="shared" si="165"/>
        <v>1681431.0289565474</v>
      </c>
      <c r="K2910" s="70">
        <f t="shared" si="162"/>
        <v>-1</v>
      </c>
      <c r="L2910" s="3">
        <f>IF(AND(O2910&gt;0,O2910&lt;366),+'PL2'!$N$3+1,IF(AND(O2910&gt;365,O2910&lt;731),+'PL2'!$O$3+1,IF(AND(O2910&gt;730,O2910&lt;1096),+'PL2'!$P$3+1,IF(AND(O2910&gt;1095,O2910&lt;1461),+'PL2'!$Q$3+1,IF(AND(O2910&gt;1460,O2910&lt;3000),+'PL2'!$R$3+1,0)))))</f>
        <v>0</v>
      </c>
      <c r="M2910" s="3">
        <f>IF(AND(O2910&gt;0,O2910&lt;366),+'PL2'!$N$2+1,IF(AND(O2910&gt;365,O2910&lt;731),+'PL2'!$O$2+1,IF(AND(O2910&gt;730,O2910&lt;1096),+'PL2'!$P$2+1,IF(AND(O2910&gt;1095,O2910&lt;1461),+'PL2'!$Q$2+1,IF(AND(O2910&gt;1460,O2910&lt;1826),+'PL2'!$R$2+1,IF(AND(O2910&gt;1825,O2910&lt;2190),+'PL2'!$S$2+1,0))))))</f>
        <v>0</v>
      </c>
      <c r="N2910" s="70">
        <f t="shared" si="163"/>
        <v>-1</v>
      </c>
      <c r="O2910" s="19" t="str">
        <f>IF(A2910&gt;'PL2'!$C$2+553,IF(A2910='PL2'!$C$2+554,1,O2909+1), "")</f>
        <v/>
      </c>
    </row>
    <row r="2911" spans="1:15" x14ac:dyDescent="0.55000000000000004">
      <c r="A2911">
        <v>2909</v>
      </c>
      <c r="B2911" s="2">
        <v>42731</v>
      </c>
      <c r="C2911">
        <v>22.54000091552734</v>
      </c>
      <c r="D2911">
        <v>2405180</v>
      </c>
      <c r="E2911">
        <v>2049.530029296875</v>
      </c>
      <c r="F2911" s="20">
        <f t="shared" si="164"/>
        <v>1.9207048427457546E-2</v>
      </c>
      <c r="G2911">
        <v>931.114013671875</v>
      </c>
      <c r="H2911">
        <v>17.884000778198239</v>
      </c>
      <c r="I2911" s="19">
        <f t="shared" si="165"/>
        <v>1908346.1317196488</v>
      </c>
      <c r="K2911" s="70">
        <f t="shared" si="162"/>
        <v>-1</v>
      </c>
      <c r="L2911" s="3">
        <f>IF(AND(O2911&gt;0,O2911&lt;366),+'PL2'!$N$3+1,IF(AND(O2911&gt;365,O2911&lt;731),+'PL2'!$O$3+1,IF(AND(O2911&gt;730,O2911&lt;1096),+'PL2'!$P$3+1,IF(AND(O2911&gt;1095,O2911&lt;1461),+'PL2'!$Q$3+1,IF(AND(O2911&gt;1460,O2911&lt;3000),+'PL2'!$R$3+1,0)))))</f>
        <v>0</v>
      </c>
      <c r="M2911" s="3">
        <f>IF(AND(O2911&gt;0,O2911&lt;366),+'PL2'!$N$2+1,IF(AND(O2911&gt;365,O2911&lt;731),+'PL2'!$O$2+1,IF(AND(O2911&gt;730,O2911&lt;1096),+'PL2'!$P$2+1,IF(AND(O2911&gt;1095,O2911&lt;1461),+'PL2'!$Q$2+1,IF(AND(O2911&gt;1460,O2911&lt;1826),+'PL2'!$R$2+1,IF(AND(O2911&gt;1825,O2911&lt;2190),+'PL2'!$S$2+1,0))))))</f>
        <v>0</v>
      </c>
      <c r="N2911" s="70">
        <f t="shared" si="163"/>
        <v>-1</v>
      </c>
      <c r="O2911" s="19" t="str">
        <f>IF(A2911&gt;'PL2'!$C$2+553,IF(A2911='PL2'!$C$2+554,1,O2910+1), "")</f>
        <v/>
      </c>
    </row>
    <row r="2912" spans="1:15" x14ac:dyDescent="0.55000000000000004">
      <c r="A2912">
        <v>2910</v>
      </c>
      <c r="B2912" s="2">
        <v>42732</v>
      </c>
      <c r="C2912">
        <v>22.54999923706055</v>
      </c>
      <c r="D2912">
        <v>2589950</v>
      </c>
      <c r="E2912">
        <v>2154.35009765625</v>
      </c>
      <c r="F2912" s="20">
        <f t="shared" si="164"/>
        <v>1.8757347847838668E-2</v>
      </c>
      <c r="G2912">
        <v>978.00897216796875</v>
      </c>
      <c r="H2912">
        <v>18.344900131225589</v>
      </c>
      <c r="I2912" s="19">
        <f t="shared" si="165"/>
        <v>2106973.7246987522</v>
      </c>
      <c r="K2912" s="70">
        <f t="shared" si="162"/>
        <v>-1</v>
      </c>
      <c r="L2912" s="3">
        <f>IF(AND(O2912&gt;0,O2912&lt;366),+'PL2'!$N$3+1,IF(AND(O2912&gt;365,O2912&lt;731),+'PL2'!$O$3+1,IF(AND(O2912&gt;730,O2912&lt;1096),+'PL2'!$P$3+1,IF(AND(O2912&gt;1095,O2912&lt;1461),+'PL2'!$Q$3+1,IF(AND(O2912&gt;1460,O2912&lt;3000),+'PL2'!$R$3+1,0)))))</f>
        <v>0</v>
      </c>
      <c r="M2912" s="3">
        <f>IF(AND(O2912&gt;0,O2912&lt;366),+'PL2'!$N$2+1,IF(AND(O2912&gt;365,O2912&lt;731),+'PL2'!$O$2+1,IF(AND(O2912&gt;730,O2912&lt;1096),+'PL2'!$P$2+1,IF(AND(O2912&gt;1095,O2912&lt;1461),+'PL2'!$Q$2+1,IF(AND(O2912&gt;1460,O2912&lt;1826),+'PL2'!$R$2+1,IF(AND(O2912&gt;1825,O2912&lt;2190),+'PL2'!$S$2+1,0))))))</f>
        <v>0</v>
      </c>
      <c r="N2912" s="70">
        <f t="shared" si="163"/>
        <v>-1</v>
      </c>
      <c r="O2912" s="19" t="str">
        <f>IF(A2912&gt;'PL2'!$C$2+553,IF(A2912='PL2'!$C$2+554,1,O2911+1), "")</f>
        <v/>
      </c>
    </row>
    <row r="2913" spans="1:15" x14ac:dyDescent="0.55000000000000004">
      <c r="A2913">
        <v>2911</v>
      </c>
      <c r="B2913" s="2">
        <v>42733</v>
      </c>
      <c r="C2913">
        <v>22.559999465942379</v>
      </c>
      <c r="D2913">
        <v>2368860</v>
      </c>
      <c r="E2913">
        <v>1982.22998046875</v>
      </c>
      <c r="F2913" s="20">
        <f t="shared" si="164"/>
        <v>1.8877902155783784E-2</v>
      </c>
      <c r="G2913">
        <v>969.625</v>
      </c>
      <c r="H2913">
        <v>18.304500579833981</v>
      </c>
      <c r="I2913" s="19">
        <f t="shared" si="165"/>
        <v>1922019.7448120117</v>
      </c>
      <c r="K2913" s="70">
        <f t="shared" si="162"/>
        <v>-1</v>
      </c>
      <c r="L2913" s="3">
        <f>IF(AND(O2913&gt;0,O2913&lt;366),+'PL2'!$N$3+1,IF(AND(O2913&gt;365,O2913&lt;731),+'PL2'!$O$3+1,IF(AND(O2913&gt;730,O2913&lt;1096),+'PL2'!$P$3+1,IF(AND(O2913&gt;1095,O2913&lt;1461),+'PL2'!$Q$3+1,IF(AND(O2913&gt;1460,O2913&lt;3000),+'PL2'!$R$3+1,0)))))</f>
        <v>0</v>
      </c>
      <c r="M2913" s="3">
        <f>IF(AND(O2913&gt;0,O2913&lt;366),+'PL2'!$N$2+1,IF(AND(O2913&gt;365,O2913&lt;731),+'PL2'!$O$2+1,IF(AND(O2913&gt;730,O2913&lt;1096),+'PL2'!$P$2+1,IF(AND(O2913&gt;1095,O2913&lt;1461),+'PL2'!$Q$2+1,IF(AND(O2913&gt;1460,O2913&lt;1826),+'PL2'!$R$2+1,IF(AND(O2913&gt;1825,O2913&lt;2190),+'PL2'!$S$2+1,0))))))</f>
        <v>0</v>
      </c>
      <c r="N2913" s="70">
        <f t="shared" si="163"/>
        <v>-1</v>
      </c>
      <c r="O2913" s="19" t="str">
        <f>IF(A2913&gt;'PL2'!$C$2+553,IF(A2913='PL2'!$C$2+554,1,O2912+1), "")</f>
        <v/>
      </c>
    </row>
    <row r="2914" spans="1:15" x14ac:dyDescent="0.55000000000000004">
      <c r="A2914">
        <v>2912</v>
      </c>
      <c r="B2914" s="2">
        <v>42734</v>
      </c>
      <c r="C2914">
        <v>22.569999694824219</v>
      </c>
      <c r="D2914">
        <v>2479400</v>
      </c>
      <c r="E2914">
        <v>2062.820068359375</v>
      </c>
      <c r="F2914" s="20">
        <f t="shared" si="164"/>
        <v>1.8777868965616021E-2</v>
      </c>
      <c r="G2914">
        <v>960.47100830078125</v>
      </c>
      <c r="H2914">
        <v>18.035600662231449</v>
      </c>
      <c r="I2914" s="19">
        <f t="shared" si="165"/>
        <v>1981278.8710002154</v>
      </c>
      <c r="K2914" s="70">
        <f t="shared" si="162"/>
        <v>-1</v>
      </c>
      <c r="L2914" s="3">
        <f>IF(AND(O2914&gt;0,O2914&lt;366),+'PL2'!$N$3+1,IF(AND(O2914&gt;365,O2914&lt;731),+'PL2'!$O$3+1,IF(AND(O2914&gt;730,O2914&lt;1096),+'PL2'!$P$3+1,IF(AND(O2914&gt;1095,O2914&lt;1461),+'PL2'!$Q$3+1,IF(AND(O2914&gt;1460,O2914&lt;3000),+'PL2'!$R$3+1,0)))))</f>
        <v>0</v>
      </c>
      <c r="M2914" s="3">
        <f>IF(AND(O2914&gt;0,O2914&lt;366),+'PL2'!$N$2+1,IF(AND(O2914&gt;365,O2914&lt;731),+'PL2'!$O$2+1,IF(AND(O2914&gt;730,O2914&lt;1096),+'PL2'!$P$2+1,IF(AND(O2914&gt;1095,O2914&lt;1461),+'PL2'!$Q$2+1,IF(AND(O2914&gt;1460,O2914&lt;1826),+'PL2'!$R$2+1,IF(AND(O2914&gt;1825,O2914&lt;2190),+'PL2'!$S$2+1,0))))))</f>
        <v>0</v>
      </c>
      <c r="N2914" s="70">
        <f t="shared" si="163"/>
        <v>-1</v>
      </c>
      <c r="O2914" s="19" t="str">
        <f>IF(A2914&gt;'PL2'!$C$2+553,IF(A2914='PL2'!$C$2+554,1,O2913+1), "")</f>
        <v/>
      </c>
    </row>
    <row r="2915" spans="1:15" x14ac:dyDescent="0.55000000000000004">
      <c r="A2915">
        <v>2913</v>
      </c>
      <c r="B2915" s="2">
        <v>42735</v>
      </c>
      <c r="C2915">
        <v>22.579999923706051</v>
      </c>
      <c r="D2915">
        <v>2337270</v>
      </c>
      <c r="E2915">
        <v>1932.329956054688</v>
      </c>
      <c r="F2915" s="20">
        <f t="shared" si="164"/>
        <v>1.866793749129958E-2</v>
      </c>
      <c r="G2915">
        <v>968.22698974609375</v>
      </c>
      <c r="H2915">
        <v>18.074800491333011</v>
      </c>
      <c r="I2915" s="19">
        <f t="shared" si="165"/>
        <v>1870934.0165470322</v>
      </c>
      <c r="K2915" s="70">
        <f t="shared" si="162"/>
        <v>-1</v>
      </c>
      <c r="L2915" s="3">
        <f>IF(AND(O2915&gt;0,O2915&lt;366),+'PL2'!$N$3+1,IF(AND(O2915&gt;365,O2915&lt;731),+'PL2'!$O$3+1,IF(AND(O2915&gt;730,O2915&lt;1096),+'PL2'!$P$3+1,IF(AND(O2915&gt;1095,O2915&lt;1461),+'PL2'!$Q$3+1,IF(AND(O2915&gt;1460,O2915&lt;3000),+'PL2'!$R$3+1,0)))))</f>
        <v>0</v>
      </c>
      <c r="M2915" s="3">
        <f>IF(AND(O2915&gt;0,O2915&lt;366),+'PL2'!$N$2+1,IF(AND(O2915&gt;365,O2915&lt;731),+'PL2'!$O$2+1,IF(AND(O2915&gt;730,O2915&lt;1096),+'PL2'!$P$2+1,IF(AND(O2915&gt;1095,O2915&lt;1461),+'PL2'!$Q$2+1,IF(AND(O2915&gt;1460,O2915&lt;1826),+'PL2'!$R$2+1,IF(AND(O2915&gt;1825,O2915&lt;2190),+'PL2'!$S$2+1,0))))))</f>
        <v>0</v>
      </c>
      <c r="N2915" s="70">
        <f t="shared" si="163"/>
        <v>-1</v>
      </c>
      <c r="O2915" s="19" t="str">
        <f>IF(A2915&gt;'PL2'!$C$2+553,IF(A2915='PL2'!$C$2+554,1,O2914+1), "")</f>
        <v/>
      </c>
    </row>
    <row r="2916" spans="1:15" x14ac:dyDescent="0.55000000000000004">
      <c r="A2916">
        <v>2914</v>
      </c>
      <c r="B2916" s="2">
        <v>42736</v>
      </c>
      <c r="C2916">
        <v>22.590000152587891</v>
      </c>
      <c r="D2916">
        <v>2463610</v>
      </c>
      <c r="E2916">
        <v>2015.079956054688</v>
      </c>
      <c r="F2916" s="20">
        <f t="shared" si="164"/>
        <v>1.8477216976206544E-2</v>
      </c>
      <c r="G2916">
        <v>997.68902587890625</v>
      </c>
      <c r="H2916">
        <v>18.434499740600589</v>
      </c>
      <c r="I2916" s="19">
        <f t="shared" si="165"/>
        <v>2010423.1584243109</v>
      </c>
      <c r="K2916" s="70">
        <f t="shared" si="162"/>
        <v>-1</v>
      </c>
      <c r="L2916" s="3">
        <f>IF(AND(O2916&gt;0,O2916&lt;366),+'PL2'!$N$3+1,IF(AND(O2916&gt;365,O2916&lt;731),+'PL2'!$O$3+1,IF(AND(O2916&gt;730,O2916&lt;1096),+'PL2'!$P$3+1,IF(AND(O2916&gt;1095,O2916&lt;1461),+'PL2'!$Q$3+1,IF(AND(O2916&gt;1460,O2916&lt;3000),+'PL2'!$R$3+1,0)))))</f>
        <v>0</v>
      </c>
      <c r="M2916" s="3">
        <f>IF(AND(O2916&gt;0,O2916&lt;366),+'PL2'!$N$2+1,IF(AND(O2916&gt;365,O2916&lt;731),+'PL2'!$O$2+1,IF(AND(O2916&gt;730,O2916&lt;1096),+'PL2'!$P$2+1,IF(AND(O2916&gt;1095,O2916&lt;1461),+'PL2'!$Q$2+1,IF(AND(O2916&gt;1460,O2916&lt;1826),+'PL2'!$R$2+1,IF(AND(O2916&gt;1825,O2916&lt;2190),+'PL2'!$S$2+1,0))))))</f>
        <v>0</v>
      </c>
      <c r="N2916" s="70">
        <f t="shared" si="163"/>
        <v>-1</v>
      </c>
      <c r="O2916" s="19" t="str">
        <f>IF(A2916&gt;'PL2'!$C$2+553,IF(A2916='PL2'!$C$2+554,1,O2915+1), "")</f>
        <v/>
      </c>
    </row>
    <row r="2917" spans="1:15" x14ac:dyDescent="0.55000000000000004">
      <c r="A2917">
        <v>2915</v>
      </c>
      <c r="B2917" s="2">
        <v>42737</v>
      </c>
      <c r="C2917">
        <v>22.60000038146973</v>
      </c>
      <c r="D2917">
        <v>2526780</v>
      </c>
      <c r="E2917">
        <v>2100.3798828125</v>
      </c>
      <c r="F2917" s="20">
        <f t="shared" si="164"/>
        <v>1.8786196721833261E-2</v>
      </c>
      <c r="G2917">
        <v>1018.049987792969</v>
      </c>
      <c r="H2917">
        <v>19.125299453735352</v>
      </c>
      <c r="I2917" s="19">
        <f t="shared" si="165"/>
        <v>2138291.7140578632</v>
      </c>
      <c r="K2917" s="70">
        <f t="shared" si="162"/>
        <v>-1</v>
      </c>
      <c r="L2917" s="3">
        <f>IF(AND(O2917&gt;0,O2917&lt;366),+'PL2'!$N$3+1,IF(AND(O2917&gt;365,O2917&lt;731),+'PL2'!$O$3+1,IF(AND(O2917&gt;730,O2917&lt;1096),+'PL2'!$P$3+1,IF(AND(O2917&gt;1095,O2917&lt;1461),+'PL2'!$Q$3+1,IF(AND(O2917&gt;1460,O2917&lt;3000),+'PL2'!$R$3+1,0)))))</f>
        <v>0</v>
      </c>
      <c r="M2917" s="3">
        <f>IF(AND(O2917&gt;0,O2917&lt;366),+'PL2'!$N$2+1,IF(AND(O2917&gt;365,O2917&lt;731),+'PL2'!$O$2+1,IF(AND(O2917&gt;730,O2917&lt;1096),+'PL2'!$P$2+1,IF(AND(O2917&gt;1095,O2917&lt;1461),+'PL2'!$Q$2+1,IF(AND(O2917&gt;1460,O2917&lt;1826),+'PL2'!$R$2+1,IF(AND(O2917&gt;1825,O2917&lt;2190),+'PL2'!$S$2+1,0))))))</f>
        <v>0</v>
      </c>
      <c r="N2917" s="70">
        <f t="shared" si="163"/>
        <v>-1</v>
      </c>
      <c r="O2917" s="19" t="str">
        <f>IF(A2917&gt;'PL2'!$C$2+553,IF(A2917='PL2'!$C$2+554,1,O2916+1), "")</f>
        <v/>
      </c>
    </row>
    <row r="2918" spans="1:15" x14ac:dyDescent="0.55000000000000004">
      <c r="A2918">
        <v>2916</v>
      </c>
      <c r="B2918" s="2">
        <v>42738</v>
      </c>
      <c r="C2918">
        <v>22.610000610351559</v>
      </c>
      <c r="D2918">
        <v>2589950</v>
      </c>
      <c r="E2918">
        <v>2167.510009765625</v>
      </c>
      <c r="F2918" s="20">
        <f t="shared" si="164"/>
        <v>1.8922142374850438E-2</v>
      </c>
      <c r="G2918">
        <v>1030.819946289062</v>
      </c>
      <c r="H2918">
        <v>19.505300521850589</v>
      </c>
      <c r="I2918" s="19">
        <f t="shared" si="165"/>
        <v>2234312.551847606</v>
      </c>
      <c r="K2918" s="70">
        <f t="shared" si="162"/>
        <v>-1</v>
      </c>
      <c r="L2918" s="3">
        <f>IF(AND(O2918&gt;0,O2918&lt;366),+'PL2'!$N$3+1,IF(AND(O2918&gt;365,O2918&lt;731),+'PL2'!$O$3+1,IF(AND(O2918&gt;730,O2918&lt;1096),+'PL2'!$P$3+1,IF(AND(O2918&gt;1095,O2918&lt;1461),+'PL2'!$Q$3+1,IF(AND(O2918&gt;1460,O2918&lt;3000),+'PL2'!$R$3+1,0)))))</f>
        <v>0</v>
      </c>
      <c r="M2918" s="3">
        <f>IF(AND(O2918&gt;0,O2918&lt;366),+'PL2'!$N$2+1,IF(AND(O2918&gt;365,O2918&lt;731),+'PL2'!$O$2+1,IF(AND(O2918&gt;730,O2918&lt;1096),+'PL2'!$P$2+1,IF(AND(O2918&gt;1095,O2918&lt;1461),+'PL2'!$Q$2+1,IF(AND(O2918&gt;1460,O2918&lt;1826),+'PL2'!$R$2+1,IF(AND(O2918&gt;1825,O2918&lt;2190),+'PL2'!$S$2+1,0))))))</f>
        <v>0</v>
      </c>
      <c r="N2918" s="70">
        <f t="shared" si="163"/>
        <v>-1</v>
      </c>
      <c r="O2918" s="19" t="str">
        <f>IF(A2918&gt;'PL2'!$C$2+553,IF(A2918='PL2'!$C$2+554,1,O2917+1), "")</f>
        <v/>
      </c>
    </row>
    <row r="2919" spans="1:15" x14ac:dyDescent="0.55000000000000004">
      <c r="A2919">
        <v>2917</v>
      </c>
      <c r="B2919" s="2">
        <v>42739</v>
      </c>
      <c r="C2919">
        <v>22.620000839233398</v>
      </c>
      <c r="D2919">
        <v>2432030</v>
      </c>
      <c r="E2919">
        <v>2105.840087890625</v>
      </c>
      <c r="F2919" s="20">
        <f t="shared" si="164"/>
        <v>1.9586150070261168E-2</v>
      </c>
      <c r="G2919">
        <v>1129.869995117188</v>
      </c>
      <c r="H2919">
        <v>22.129800796508789</v>
      </c>
      <c r="I2919" s="19">
        <f t="shared" si="165"/>
        <v>2379325.5298225591</v>
      </c>
      <c r="K2919" s="70">
        <f t="shared" si="162"/>
        <v>-1</v>
      </c>
      <c r="L2919" s="3">
        <f>IF(AND(O2919&gt;0,O2919&lt;366),+'PL2'!$N$3+1,IF(AND(O2919&gt;365,O2919&lt;731),+'PL2'!$O$3+1,IF(AND(O2919&gt;730,O2919&lt;1096),+'PL2'!$P$3+1,IF(AND(O2919&gt;1095,O2919&lt;1461),+'PL2'!$Q$3+1,IF(AND(O2919&gt;1460,O2919&lt;3000),+'PL2'!$R$3+1,0)))))</f>
        <v>0</v>
      </c>
      <c r="M2919" s="3">
        <f>IF(AND(O2919&gt;0,O2919&lt;366),+'PL2'!$N$2+1,IF(AND(O2919&gt;365,O2919&lt;731),+'PL2'!$O$2+1,IF(AND(O2919&gt;730,O2919&lt;1096),+'PL2'!$P$2+1,IF(AND(O2919&gt;1095,O2919&lt;1461),+'PL2'!$Q$2+1,IF(AND(O2919&gt;1460,O2919&lt;1826),+'PL2'!$R$2+1,IF(AND(O2919&gt;1825,O2919&lt;2190),+'PL2'!$S$2+1,0))))))</f>
        <v>0</v>
      </c>
      <c r="N2919" s="70">
        <f t="shared" si="163"/>
        <v>-1</v>
      </c>
      <c r="O2919" s="19" t="str">
        <f>IF(A2919&gt;'PL2'!$C$2+553,IF(A2919='PL2'!$C$2+554,1,O2918+1), "")</f>
        <v/>
      </c>
    </row>
    <row r="2920" spans="1:15" x14ac:dyDescent="0.55000000000000004">
      <c r="A2920">
        <v>2918</v>
      </c>
      <c r="B2920" s="2">
        <v>42740</v>
      </c>
      <c r="C2920">
        <v>22.629999160766602</v>
      </c>
      <c r="D2920">
        <v>2210930</v>
      </c>
      <c r="E2920">
        <v>1864.989990234375</v>
      </c>
      <c r="F2920" s="20">
        <f t="shared" si="164"/>
        <v>1.9089126256300298E-2</v>
      </c>
      <c r="G2920">
        <v>1005.820007324219</v>
      </c>
      <c r="H2920">
        <v>19.200199127197269</v>
      </c>
      <c r="I2920" s="19">
        <f t="shared" si="165"/>
        <v>1875844.2456371342</v>
      </c>
      <c r="K2920" s="70">
        <f t="shared" si="162"/>
        <v>-1</v>
      </c>
      <c r="L2920" s="3">
        <f>IF(AND(O2920&gt;0,O2920&lt;366),+'PL2'!$N$3+1,IF(AND(O2920&gt;365,O2920&lt;731),+'PL2'!$O$3+1,IF(AND(O2920&gt;730,O2920&lt;1096),+'PL2'!$P$3+1,IF(AND(O2920&gt;1095,O2920&lt;1461),+'PL2'!$Q$3+1,IF(AND(O2920&gt;1460,O2920&lt;3000),+'PL2'!$R$3+1,0)))))</f>
        <v>0</v>
      </c>
      <c r="M2920" s="3">
        <f>IF(AND(O2920&gt;0,O2920&lt;366),+'PL2'!$N$2+1,IF(AND(O2920&gt;365,O2920&lt;731),+'PL2'!$O$2+1,IF(AND(O2920&gt;730,O2920&lt;1096),+'PL2'!$P$2+1,IF(AND(O2920&gt;1095,O2920&lt;1461),+'PL2'!$Q$2+1,IF(AND(O2920&gt;1460,O2920&lt;1826),+'PL2'!$R$2+1,IF(AND(O2920&gt;1825,O2920&lt;2190),+'PL2'!$S$2+1,0))))))</f>
        <v>0</v>
      </c>
      <c r="N2920" s="70">
        <f t="shared" si="163"/>
        <v>-1</v>
      </c>
      <c r="O2920" s="19" t="str">
        <f>IF(A2920&gt;'PL2'!$C$2+553,IF(A2920='PL2'!$C$2+554,1,O2919+1), "")</f>
        <v/>
      </c>
    </row>
    <row r="2921" spans="1:15" x14ac:dyDescent="0.55000000000000004">
      <c r="A2921">
        <v>2919</v>
      </c>
      <c r="B2921" s="2">
        <v>42741</v>
      </c>
      <c r="C2921">
        <v>22.639999389648441</v>
      </c>
      <c r="D2921">
        <v>2542570</v>
      </c>
      <c r="E2921">
        <v>2140.27001953125</v>
      </c>
      <c r="F2921" s="20">
        <f t="shared" si="164"/>
        <v>1.9057769082412815E-2</v>
      </c>
      <c r="G2921">
        <v>895.66998291015625</v>
      </c>
      <c r="H2921">
        <v>17.069499969482418</v>
      </c>
      <c r="I2921" s="19">
        <f t="shared" si="165"/>
        <v>1916975.6118166745</v>
      </c>
      <c r="K2921" s="70">
        <f t="shared" si="162"/>
        <v>-1</v>
      </c>
      <c r="L2921" s="3">
        <f>IF(AND(O2921&gt;0,O2921&lt;366),+'PL2'!$N$3+1,IF(AND(O2921&gt;365,O2921&lt;731),+'PL2'!$O$3+1,IF(AND(O2921&gt;730,O2921&lt;1096),+'PL2'!$P$3+1,IF(AND(O2921&gt;1095,O2921&lt;1461),+'PL2'!$Q$3+1,IF(AND(O2921&gt;1460,O2921&lt;3000),+'PL2'!$R$3+1,0)))))</f>
        <v>0</v>
      </c>
      <c r="M2921" s="3">
        <f>IF(AND(O2921&gt;0,O2921&lt;366),+'PL2'!$N$2+1,IF(AND(O2921&gt;365,O2921&lt;731),+'PL2'!$O$2+1,IF(AND(O2921&gt;730,O2921&lt;1096),+'PL2'!$P$2+1,IF(AND(O2921&gt;1095,O2921&lt;1461),+'PL2'!$Q$2+1,IF(AND(O2921&gt;1460,O2921&lt;1826),+'PL2'!$R$2+1,IF(AND(O2921&gt;1825,O2921&lt;2190),+'PL2'!$S$2+1,0))))))</f>
        <v>0</v>
      </c>
      <c r="N2921" s="70">
        <f t="shared" si="163"/>
        <v>-1</v>
      </c>
      <c r="O2921" s="19" t="str">
        <f>IF(A2921&gt;'PL2'!$C$2+553,IF(A2921='PL2'!$C$2+554,1,O2920+1), "")</f>
        <v/>
      </c>
    </row>
    <row r="2922" spans="1:15" x14ac:dyDescent="0.55000000000000004">
      <c r="A2922">
        <v>2920</v>
      </c>
      <c r="B2922" s="2">
        <v>42742</v>
      </c>
      <c r="C2922">
        <v>22.64999961853027</v>
      </c>
      <c r="D2922">
        <v>2195140</v>
      </c>
      <c r="E2922">
        <v>1831.339965820312</v>
      </c>
      <c r="F2922" s="20">
        <f t="shared" si="164"/>
        <v>1.8896220526813463E-2</v>
      </c>
      <c r="G2922">
        <v>905.16998291015625</v>
      </c>
      <c r="H2922">
        <v>17.104299545288089</v>
      </c>
      <c r="I2922" s="19">
        <f t="shared" si="165"/>
        <v>1657673.9655642579</v>
      </c>
      <c r="K2922" s="70">
        <f t="shared" si="162"/>
        <v>-1</v>
      </c>
      <c r="L2922" s="3">
        <f>IF(AND(O2922&gt;0,O2922&lt;366),+'PL2'!$N$3+1,IF(AND(O2922&gt;365,O2922&lt;731),+'PL2'!$O$3+1,IF(AND(O2922&gt;730,O2922&lt;1096),+'PL2'!$P$3+1,IF(AND(O2922&gt;1095,O2922&lt;1461),+'PL2'!$Q$3+1,IF(AND(O2922&gt;1460,O2922&lt;3000),+'PL2'!$R$3+1,0)))))</f>
        <v>0</v>
      </c>
      <c r="M2922" s="3">
        <f>IF(AND(O2922&gt;0,O2922&lt;366),+'PL2'!$N$2+1,IF(AND(O2922&gt;365,O2922&lt;731),+'PL2'!$O$2+1,IF(AND(O2922&gt;730,O2922&lt;1096),+'PL2'!$P$2+1,IF(AND(O2922&gt;1095,O2922&lt;1461),+'PL2'!$Q$2+1,IF(AND(O2922&gt;1460,O2922&lt;1826),+'PL2'!$R$2+1,IF(AND(O2922&gt;1825,O2922&lt;2190),+'PL2'!$S$2+1,0))))))</f>
        <v>0</v>
      </c>
      <c r="N2922" s="70">
        <f t="shared" si="163"/>
        <v>-1</v>
      </c>
      <c r="O2922" s="19" t="str">
        <f>IF(A2922&gt;'PL2'!$C$2+553,IF(A2922='PL2'!$C$2+554,1,O2921+1), "")</f>
        <v/>
      </c>
    </row>
    <row r="2923" spans="1:15" x14ac:dyDescent="0.55000000000000004">
      <c r="A2923">
        <v>2921</v>
      </c>
      <c r="B2923" s="2">
        <v>42743</v>
      </c>
      <c r="C2923">
        <v>22.659999847412109</v>
      </c>
      <c r="D2923">
        <v>2637330</v>
      </c>
      <c r="E2923">
        <v>2178.739990234375</v>
      </c>
      <c r="F2923" s="20">
        <f t="shared" si="164"/>
        <v>1.8719783965700766E-2</v>
      </c>
      <c r="G2923">
        <v>913.52398681640625</v>
      </c>
      <c r="H2923">
        <v>17.10099983215332</v>
      </c>
      <c r="I2923" s="19">
        <f t="shared" si="165"/>
        <v>1990331.2421152443</v>
      </c>
      <c r="K2923" s="70">
        <f t="shared" si="162"/>
        <v>-1</v>
      </c>
      <c r="L2923" s="3">
        <f>IF(AND(O2923&gt;0,O2923&lt;366),+'PL2'!$N$3+1,IF(AND(O2923&gt;365,O2923&lt;731),+'PL2'!$O$3+1,IF(AND(O2923&gt;730,O2923&lt;1096),+'PL2'!$P$3+1,IF(AND(O2923&gt;1095,O2923&lt;1461),+'PL2'!$Q$3+1,IF(AND(O2923&gt;1460,O2923&lt;3000),+'PL2'!$R$3+1,0)))))</f>
        <v>0</v>
      </c>
      <c r="M2923" s="3">
        <f>IF(AND(O2923&gt;0,O2923&lt;366),+'PL2'!$N$2+1,IF(AND(O2923&gt;365,O2923&lt;731),+'PL2'!$O$2+1,IF(AND(O2923&gt;730,O2923&lt;1096),+'PL2'!$P$2+1,IF(AND(O2923&gt;1095,O2923&lt;1461),+'PL2'!$Q$2+1,IF(AND(O2923&gt;1460,O2923&lt;1826),+'PL2'!$R$2+1,IF(AND(O2923&gt;1825,O2923&lt;2190),+'PL2'!$S$2+1,0))))))</f>
        <v>0</v>
      </c>
      <c r="N2923" s="70">
        <f t="shared" si="163"/>
        <v>-1</v>
      </c>
      <c r="O2923" s="19" t="str">
        <f>IF(A2923&gt;'PL2'!$C$2+553,IF(A2923='PL2'!$C$2+554,1,O2922+1), "")</f>
        <v/>
      </c>
    </row>
    <row r="2924" spans="1:15" x14ac:dyDescent="0.55000000000000004">
      <c r="A2924">
        <v>2922</v>
      </c>
      <c r="B2924" s="2">
        <v>42744</v>
      </c>
      <c r="C2924">
        <v>22.670000076293949</v>
      </c>
      <c r="D2924">
        <v>2147760</v>
      </c>
      <c r="E2924">
        <v>1802.050048828125</v>
      </c>
      <c r="F2924" s="20">
        <f t="shared" si="164"/>
        <v>1.902096823873203E-2</v>
      </c>
      <c r="G2924">
        <v>899.3499755859375</v>
      </c>
      <c r="H2924">
        <v>17.106500625610352</v>
      </c>
      <c r="I2924" s="19">
        <f t="shared" si="165"/>
        <v>1620673.6674182117</v>
      </c>
      <c r="K2924" s="70">
        <f t="shared" si="162"/>
        <v>-1</v>
      </c>
      <c r="L2924" s="3">
        <f>IF(AND(O2924&gt;0,O2924&lt;366),+'PL2'!$N$3+1,IF(AND(O2924&gt;365,O2924&lt;731),+'PL2'!$O$3+1,IF(AND(O2924&gt;730,O2924&lt;1096),+'PL2'!$P$3+1,IF(AND(O2924&gt;1095,O2924&lt;1461),+'PL2'!$Q$3+1,IF(AND(O2924&gt;1460,O2924&lt;3000),+'PL2'!$R$3+1,0)))))</f>
        <v>0</v>
      </c>
      <c r="M2924" s="3">
        <f>IF(AND(O2924&gt;0,O2924&lt;366),+'PL2'!$N$2+1,IF(AND(O2924&gt;365,O2924&lt;731),+'PL2'!$O$2+1,IF(AND(O2924&gt;730,O2924&lt;1096),+'PL2'!$P$2+1,IF(AND(O2924&gt;1095,O2924&lt;1461),+'PL2'!$Q$2+1,IF(AND(O2924&gt;1460,O2924&lt;1826),+'PL2'!$R$2+1,IF(AND(O2924&gt;1825,O2924&lt;2190),+'PL2'!$S$2+1,0))))))</f>
        <v>0</v>
      </c>
      <c r="N2924" s="70">
        <f t="shared" si="163"/>
        <v>-1</v>
      </c>
      <c r="O2924" s="19" t="str">
        <f>IF(A2924&gt;'PL2'!$C$2+553,IF(A2924='PL2'!$C$2+554,1,O2923+1), "")</f>
        <v/>
      </c>
    </row>
    <row r="2925" spans="1:15" x14ac:dyDescent="0.55000000000000004">
      <c r="A2925">
        <v>2923</v>
      </c>
      <c r="B2925" s="2">
        <v>42745</v>
      </c>
      <c r="C2925">
        <v>22.680000305175781</v>
      </c>
      <c r="D2925">
        <v>2679580</v>
      </c>
      <c r="E2925">
        <v>2119.93994140625</v>
      </c>
      <c r="F2925" s="20">
        <f t="shared" si="164"/>
        <v>1.7943199500685958E-2</v>
      </c>
      <c r="G2925">
        <v>904.7919921875</v>
      </c>
      <c r="H2925">
        <v>16.23489952087402</v>
      </c>
      <c r="I2925" s="19">
        <f t="shared" si="165"/>
        <v>1918104.682902813</v>
      </c>
      <c r="K2925" s="70">
        <f t="shared" ref="K2925:K2988" si="166">+L2925^(0.00273972602739726)-1</f>
        <v>-1</v>
      </c>
      <c r="L2925" s="3">
        <f>IF(AND(O2925&gt;0,O2925&lt;366),+'PL2'!$N$3+1,IF(AND(O2925&gt;365,O2925&lt;731),+'PL2'!$O$3+1,IF(AND(O2925&gt;730,O2925&lt;1096),+'PL2'!$P$3+1,IF(AND(O2925&gt;1095,O2925&lt;1461),+'PL2'!$Q$3+1,IF(AND(O2925&gt;1460,O2925&lt;3000),+'PL2'!$R$3+1,0)))))</f>
        <v>0</v>
      </c>
      <c r="M2925" s="3">
        <f>IF(AND(O2925&gt;0,O2925&lt;366),+'PL2'!$N$2+1,IF(AND(O2925&gt;365,O2925&lt;731),+'PL2'!$O$2+1,IF(AND(O2925&gt;730,O2925&lt;1096),+'PL2'!$P$2+1,IF(AND(O2925&gt;1095,O2925&lt;1461),+'PL2'!$Q$2+1,IF(AND(O2925&gt;1460,O2925&lt;1826),+'PL2'!$R$2+1,IF(AND(O2925&gt;1825,O2925&lt;2190),+'PL2'!$S$2+1,0))))))</f>
        <v>0</v>
      </c>
      <c r="N2925" s="70">
        <f t="shared" ref="N2925:N2988" si="167">+M2925^(0.00273972602739726)-1</f>
        <v>-1</v>
      </c>
      <c r="O2925" s="19" t="str">
        <f>IF(A2925&gt;'PL2'!$C$2+553,IF(A2925='PL2'!$C$2+554,1,O2924+1), "")</f>
        <v/>
      </c>
    </row>
    <row r="2926" spans="1:15" x14ac:dyDescent="0.55000000000000004">
      <c r="A2926">
        <v>2924</v>
      </c>
      <c r="B2926" s="2">
        <v>42746</v>
      </c>
      <c r="C2926">
        <v>22.690000534057621</v>
      </c>
      <c r="D2926">
        <v>2562350</v>
      </c>
      <c r="E2926">
        <v>2024.319946289062</v>
      </c>
      <c r="F2926" s="20">
        <f t="shared" si="164"/>
        <v>1.7925662248483739E-2</v>
      </c>
      <c r="G2926">
        <v>775.98101806640625</v>
      </c>
      <c r="H2926">
        <v>13.909999847412109</v>
      </c>
      <c r="I2926" s="19">
        <f t="shared" si="165"/>
        <v>1570833.8528135191</v>
      </c>
      <c r="K2926" s="70">
        <f t="shared" si="166"/>
        <v>-1</v>
      </c>
      <c r="L2926" s="3">
        <f>IF(AND(O2926&gt;0,O2926&lt;366),+'PL2'!$N$3+1,IF(AND(O2926&gt;365,O2926&lt;731),+'PL2'!$O$3+1,IF(AND(O2926&gt;730,O2926&lt;1096),+'PL2'!$P$3+1,IF(AND(O2926&gt;1095,O2926&lt;1461),+'PL2'!$Q$3+1,IF(AND(O2926&gt;1460,O2926&lt;3000),+'PL2'!$R$3+1,0)))))</f>
        <v>0</v>
      </c>
      <c r="M2926" s="3">
        <f>IF(AND(O2926&gt;0,O2926&lt;366),+'PL2'!$N$2+1,IF(AND(O2926&gt;365,O2926&lt;731),+'PL2'!$O$2+1,IF(AND(O2926&gt;730,O2926&lt;1096),+'PL2'!$P$2+1,IF(AND(O2926&gt;1095,O2926&lt;1461),+'PL2'!$Q$2+1,IF(AND(O2926&gt;1460,O2926&lt;1826),+'PL2'!$R$2+1,IF(AND(O2926&gt;1825,O2926&lt;2190),+'PL2'!$S$2+1,0))))))</f>
        <v>0</v>
      </c>
      <c r="N2926" s="70">
        <f t="shared" si="167"/>
        <v>-1</v>
      </c>
      <c r="O2926" s="19" t="str">
        <f>IF(A2926&gt;'PL2'!$C$2+553,IF(A2926='PL2'!$C$2+554,1,O2925+1), "")</f>
        <v/>
      </c>
    </row>
    <row r="2927" spans="1:15" x14ac:dyDescent="0.55000000000000004">
      <c r="A2927">
        <v>2925</v>
      </c>
      <c r="B2927" s="2">
        <v>42747</v>
      </c>
      <c r="C2927">
        <v>22.70000076293945</v>
      </c>
      <c r="D2927">
        <v>2897300</v>
      </c>
      <c r="E2927">
        <v>2255.5</v>
      </c>
      <c r="F2927" s="20">
        <f t="shared" si="164"/>
        <v>1.7671574127915621E-2</v>
      </c>
      <c r="G2927">
        <v>802.8289794921875</v>
      </c>
      <c r="H2927">
        <v>14.187299728393549</v>
      </c>
      <c r="I2927" s="19">
        <f t="shared" si="165"/>
        <v>1810780.7632446289</v>
      </c>
      <c r="K2927" s="70">
        <f t="shared" si="166"/>
        <v>-1</v>
      </c>
      <c r="L2927" s="3">
        <f>IF(AND(O2927&gt;0,O2927&lt;366),+'PL2'!$N$3+1,IF(AND(O2927&gt;365,O2927&lt;731),+'PL2'!$O$3+1,IF(AND(O2927&gt;730,O2927&lt;1096),+'PL2'!$P$3+1,IF(AND(O2927&gt;1095,O2927&lt;1461),+'PL2'!$Q$3+1,IF(AND(O2927&gt;1460,O2927&lt;3000),+'PL2'!$R$3+1,0)))))</f>
        <v>0</v>
      </c>
      <c r="M2927" s="3">
        <f>IF(AND(O2927&gt;0,O2927&lt;366),+'PL2'!$N$2+1,IF(AND(O2927&gt;365,O2927&lt;731),+'PL2'!$O$2+1,IF(AND(O2927&gt;730,O2927&lt;1096),+'PL2'!$P$2+1,IF(AND(O2927&gt;1095,O2927&lt;1461),+'PL2'!$Q$2+1,IF(AND(O2927&gt;1460,O2927&lt;1826),+'PL2'!$R$2+1,IF(AND(O2927&gt;1825,O2927&lt;2190),+'PL2'!$S$2+1,0))))))</f>
        <v>0</v>
      </c>
      <c r="N2927" s="70">
        <f t="shared" si="167"/>
        <v>-1</v>
      </c>
      <c r="O2927" s="19" t="str">
        <f>IF(A2927&gt;'PL2'!$C$2+553,IF(A2927='PL2'!$C$2+554,1,O2926+1), "")</f>
        <v/>
      </c>
    </row>
    <row r="2928" spans="1:15" x14ac:dyDescent="0.55000000000000004">
      <c r="A2928">
        <v>2926</v>
      </c>
      <c r="B2928" s="2">
        <v>42748</v>
      </c>
      <c r="C2928">
        <v>22.70999908447266</v>
      </c>
      <c r="D2928">
        <v>2528860</v>
      </c>
      <c r="E2928">
        <v>1972</v>
      </c>
      <c r="F2928" s="20">
        <f t="shared" si="164"/>
        <v>1.7709212132969041E-2</v>
      </c>
      <c r="G2928">
        <v>826.1209716796875</v>
      </c>
      <c r="H2928">
        <v>14.63000011444092</v>
      </c>
      <c r="I2928" s="19">
        <f t="shared" si="165"/>
        <v>1629110.5561523438</v>
      </c>
      <c r="K2928" s="70">
        <f t="shared" si="166"/>
        <v>-1</v>
      </c>
      <c r="L2928" s="3">
        <f>IF(AND(O2928&gt;0,O2928&lt;366),+'PL2'!$N$3+1,IF(AND(O2928&gt;365,O2928&lt;731),+'PL2'!$O$3+1,IF(AND(O2928&gt;730,O2928&lt;1096),+'PL2'!$P$3+1,IF(AND(O2928&gt;1095,O2928&lt;1461),+'PL2'!$Q$3+1,IF(AND(O2928&gt;1460,O2928&lt;3000),+'PL2'!$R$3+1,0)))))</f>
        <v>0</v>
      </c>
      <c r="M2928" s="3">
        <f>IF(AND(O2928&gt;0,O2928&lt;366),+'PL2'!$N$2+1,IF(AND(O2928&gt;365,O2928&lt;731),+'PL2'!$O$2+1,IF(AND(O2928&gt;730,O2928&lt;1096),+'PL2'!$P$2+1,IF(AND(O2928&gt;1095,O2928&lt;1461),+'PL2'!$Q$2+1,IF(AND(O2928&gt;1460,O2928&lt;1826),+'PL2'!$R$2+1,IF(AND(O2928&gt;1825,O2928&lt;2190),+'PL2'!$S$2+1,0))))))</f>
        <v>0</v>
      </c>
      <c r="N2928" s="70">
        <f t="shared" si="167"/>
        <v>-1</v>
      </c>
      <c r="O2928" s="19" t="str">
        <f>IF(A2928&gt;'PL2'!$C$2+553,IF(A2928='PL2'!$C$2+554,1,O2927+1), "")</f>
        <v/>
      </c>
    </row>
    <row r="2929" spans="1:15" x14ac:dyDescent="0.55000000000000004">
      <c r="A2929">
        <v>2927</v>
      </c>
      <c r="B2929" s="2">
        <v>42749</v>
      </c>
      <c r="C2929">
        <v>22.719999313354489</v>
      </c>
      <c r="D2929">
        <v>2880550</v>
      </c>
      <c r="E2929">
        <v>2236.860107421875</v>
      </c>
      <c r="F2929" s="20">
        <f t="shared" si="164"/>
        <v>1.7642970996752376E-2</v>
      </c>
      <c r="G2929">
        <v>818.63897705078125</v>
      </c>
      <c r="H2929">
        <v>14.44320011138916</v>
      </c>
      <c r="I2929" s="19">
        <f t="shared" si="165"/>
        <v>1831180.8701455444</v>
      </c>
      <c r="K2929" s="70">
        <f t="shared" si="166"/>
        <v>-1</v>
      </c>
      <c r="L2929" s="3">
        <f>IF(AND(O2929&gt;0,O2929&lt;366),+'PL2'!$N$3+1,IF(AND(O2929&gt;365,O2929&lt;731),+'PL2'!$O$3+1,IF(AND(O2929&gt;730,O2929&lt;1096),+'PL2'!$P$3+1,IF(AND(O2929&gt;1095,O2929&lt;1461),+'PL2'!$Q$3+1,IF(AND(O2929&gt;1460,O2929&lt;3000),+'PL2'!$R$3+1,0)))))</f>
        <v>0</v>
      </c>
      <c r="M2929" s="3">
        <f>IF(AND(O2929&gt;0,O2929&lt;366),+'PL2'!$N$2+1,IF(AND(O2929&gt;365,O2929&lt;731),+'PL2'!$O$2+1,IF(AND(O2929&gt;730,O2929&lt;1096),+'PL2'!$P$2+1,IF(AND(O2929&gt;1095,O2929&lt;1461),+'PL2'!$Q$2+1,IF(AND(O2929&gt;1460,O2929&lt;1826),+'PL2'!$R$2+1,IF(AND(O2929&gt;1825,O2929&lt;2190),+'PL2'!$S$2+1,0))))))</f>
        <v>0</v>
      </c>
      <c r="N2929" s="70">
        <f t="shared" si="167"/>
        <v>-1</v>
      </c>
      <c r="O2929" s="19" t="str">
        <f>IF(A2929&gt;'PL2'!$C$2+553,IF(A2929='PL2'!$C$2+554,1,O2928+1), "")</f>
        <v/>
      </c>
    </row>
    <row r="2930" spans="1:15" x14ac:dyDescent="0.55000000000000004">
      <c r="A2930">
        <v>2928</v>
      </c>
      <c r="B2930" s="2">
        <v>42750</v>
      </c>
      <c r="C2930">
        <v>22.729999542236332</v>
      </c>
      <c r="D2930">
        <v>2796810</v>
      </c>
      <c r="E2930">
        <v>2169.719970703125</v>
      </c>
      <c r="F2930" s="20">
        <f t="shared" si="164"/>
        <v>1.763356607737496E-2</v>
      </c>
      <c r="G2930">
        <v>822.4219970703125</v>
      </c>
      <c r="H2930">
        <v>14.502200126647949</v>
      </c>
      <c r="I2930" s="19">
        <f t="shared" si="165"/>
        <v>1784425.431389004</v>
      </c>
      <c r="K2930" s="70">
        <f t="shared" si="166"/>
        <v>-1</v>
      </c>
      <c r="L2930" s="3">
        <f>IF(AND(O2930&gt;0,O2930&lt;366),+'PL2'!$N$3+1,IF(AND(O2930&gt;365,O2930&lt;731),+'PL2'!$O$3+1,IF(AND(O2930&gt;730,O2930&lt;1096),+'PL2'!$P$3+1,IF(AND(O2930&gt;1095,O2930&lt;1461),+'PL2'!$Q$3+1,IF(AND(O2930&gt;1460,O2930&lt;3000),+'PL2'!$R$3+1,0)))))</f>
        <v>0</v>
      </c>
      <c r="M2930" s="3">
        <f>IF(AND(O2930&gt;0,O2930&lt;366),+'PL2'!$N$2+1,IF(AND(O2930&gt;365,O2930&lt;731),+'PL2'!$O$2+1,IF(AND(O2930&gt;730,O2930&lt;1096),+'PL2'!$P$2+1,IF(AND(O2930&gt;1095,O2930&lt;1461),+'PL2'!$Q$2+1,IF(AND(O2930&gt;1460,O2930&lt;1826),+'PL2'!$R$2+1,IF(AND(O2930&gt;1825,O2930&lt;2190),+'PL2'!$S$2+1,0))))))</f>
        <v>0</v>
      </c>
      <c r="N2930" s="70">
        <f t="shared" si="167"/>
        <v>-1</v>
      </c>
      <c r="O2930" s="19" t="str">
        <f>IF(A2930&gt;'PL2'!$C$2+553,IF(A2930='PL2'!$C$2+554,1,O2929+1), "")</f>
        <v/>
      </c>
    </row>
    <row r="2931" spans="1:15" x14ac:dyDescent="0.55000000000000004">
      <c r="A2931">
        <v>2929</v>
      </c>
      <c r="B2931" s="2">
        <v>42751</v>
      </c>
      <c r="C2931">
        <v>22.739999771118161</v>
      </c>
      <c r="D2931">
        <v>2830310</v>
      </c>
      <c r="E2931">
        <v>2216.139892578125</v>
      </c>
      <c r="F2931" s="20">
        <f t="shared" si="164"/>
        <v>1.7805477368200793E-2</v>
      </c>
      <c r="G2931">
        <v>830.26397705078125</v>
      </c>
      <c r="H2931">
        <v>14.783200263977051</v>
      </c>
      <c r="I2931" s="19">
        <f t="shared" si="165"/>
        <v>1839981.1209128052</v>
      </c>
      <c r="K2931" s="70">
        <f t="shared" si="166"/>
        <v>-1</v>
      </c>
      <c r="L2931" s="3">
        <f>IF(AND(O2931&gt;0,O2931&lt;366),+'PL2'!$N$3+1,IF(AND(O2931&gt;365,O2931&lt;731),+'PL2'!$O$3+1,IF(AND(O2931&gt;730,O2931&lt;1096),+'PL2'!$P$3+1,IF(AND(O2931&gt;1095,O2931&lt;1461),+'PL2'!$Q$3+1,IF(AND(O2931&gt;1460,O2931&lt;3000),+'PL2'!$R$3+1,0)))))</f>
        <v>0</v>
      </c>
      <c r="M2931" s="3">
        <f>IF(AND(O2931&gt;0,O2931&lt;366),+'PL2'!$N$2+1,IF(AND(O2931&gt;365,O2931&lt;731),+'PL2'!$O$2+1,IF(AND(O2931&gt;730,O2931&lt;1096),+'PL2'!$P$2+1,IF(AND(O2931&gt;1095,O2931&lt;1461),+'PL2'!$Q$2+1,IF(AND(O2931&gt;1460,O2931&lt;1826),+'PL2'!$R$2+1,IF(AND(O2931&gt;1825,O2931&lt;2190),+'PL2'!$S$2+1,0))))))</f>
        <v>0</v>
      </c>
      <c r="N2931" s="70">
        <f t="shared" si="167"/>
        <v>-1</v>
      </c>
      <c r="O2931" s="19" t="str">
        <f>IF(A2931&gt;'PL2'!$C$2+553,IF(A2931='PL2'!$C$2+554,1,O2930+1), "")</f>
        <v/>
      </c>
    </row>
    <row r="2932" spans="1:15" x14ac:dyDescent="0.55000000000000004">
      <c r="A2932">
        <v>2930</v>
      </c>
      <c r="B2932" s="2">
        <v>42752</v>
      </c>
      <c r="C2932">
        <v>22.75</v>
      </c>
      <c r="D2932">
        <v>2646090</v>
      </c>
      <c r="E2932">
        <v>2084.389892578125</v>
      </c>
      <c r="F2932" s="20">
        <f t="shared" si="164"/>
        <v>1.7920732120280242E-2</v>
      </c>
      <c r="G2932">
        <v>904.4539794921875</v>
      </c>
      <c r="H2932">
        <v>16.208499908447269</v>
      </c>
      <c r="I2932" s="19">
        <f t="shared" si="165"/>
        <v>1885234.7331555784</v>
      </c>
      <c r="K2932" s="70">
        <f t="shared" si="166"/>
        <v>-1</v>
      </c>
      <c r="L2932" s="3">
        <f>IF(AND(O2932&gt;0,O2932&lt;366),+'PL2'!$N$3+1,IF(AND(O2932&gt;365,O2932&lt;731),+'PL2'!$O$3+1,IF(AND(O2932&gt;730,O2932&lt;1096),+'PL2'!$P$3+1,IF(AND(O2932&gt;1095,O2932&lt;1461),+'PL2'!$Q$3+1,IF(AND(O2932&gt;1460,O2932&lt;3000),+'PL2'!$R$3+1,0)))))</f>
        <v>0</v>
      </c>
      <c r="M2932" s="3">
        <f>IF(AND(O2932&gt;0,O2932&lt;366),+'PL2'!$N$2+1,IF(AND(O2932&gt;365,O2932&lt;731),+'PL2'!$O$2+1,IF(AND(O2932&gt;730,O2932&lt;1096),+'PL2'!$P$2+1,IF(AND(O2932&gt;1095,O2932&lt;1461),+'PL2'!$Q$2+1,IF(AND(O2932&gt;1460,O2932&lt;1826),+'PL2'!$R$2+1,IF(AND(O2932&gt;1825,O2932&lt;2190),+'PL2'!$S$2+1,0))))))</f>
        <v>0</v>
      </c>
      <c r="N2932" s="70">
        <f t="shared" si="167"/>
        <v>-1</v>
      </c>
      <c r="O2932" s="19" t="str">
        <f>IF(A2932&gt;'PL2'!$C$2+553,IF(A2932='PL2'!$C$2+554,1,O2931+1), "")</f>
        <v/>
      </c>
    </row>
    <row r="2933" spans="1:15" x14ac:dyDescent="0.55000000000000004">
      <c r="A2933">
        <v>2931</v>
      </c>
      <c r="B2933" s="2">
        <v>42753</v>
      </c>
      <c r="C2933">
        <v>22.760000228881839</v>
      </c>
      <c r="D2933">
        <v>2528860</v>
      </c>
      <c r="E2933">
        <v>1982.93994140625</v>
      </c>
      <c r="F2933" s="20">
        <f t="shared" si="164"/>
        <v>1.7846663524380628E-2</v>
      </c>
      <c r="G2933">
        <v>884.2509765625</v>
      </c>
      <c r="H2933">
        <v>15.780900001525881</v>
      </c>
      <c r="I2933" s="19">
        <f t="shared" si="165"/>
        <v>1753416.5796532631</v>
      </c>
      <c r="K2933" s="70">
        <f t="shared" si="166"/>
        <v>-1</v>
      </c>
      <c r="L2933" s="3">
        <f>IF(AND(O2933&gt;0,O2933&lt;366),+'PL2'!$N$3+1,IF(AND(O2933&gt;365,O2933&lt;731),+'PL2'!$O$3+1,IF(AND(O2933&gt;730,O2933&lt;1096),+'PL2'!$P$3+1,IF(AND(O2933&gt;1095,O2933&lt;1461),+'PL2'!$Q$3+1,IF(AND(O2933&gt;1460,O2933&lt;3000),+'PL2'!$R$3+1,0)))))</f>
        <v>0</v>
      </c>
      <c r="M2933" s="3">
        <f>IF(AND(O2933&gt;0,O2933&lt;366),+'PL2'!$N$2+1,IF(AND(O2933&gt;365,O2933&lt;731),+'PL2'!$O$2+1,IF(AND(O2933&gt;730,O2933&lt;1096),+'PL2'!$P$2+1,IF(AND(O2933&gt;1095,O2933&lt;1461),+'PL2'!$Q$2+1,IF(AND(O2933&gt;1460,O2933&lt;1826),+'PL2'!$R$2+1,IF(AND(O2933&gt;1825,O2933&lt;2190),+'PL2'!$S$2+1,0))))))</f>
        <v>0</v>
      </c>
      <c r="N2933" s="70">
        <f t="shared" si="167"/>
        <v>-1</v>
      </c>
      <c r="O2933" s="19" t="str">
        <f>IF(A2933&gt;'PL2'!$C$2+553,IF(A2933='PL2'!$C$2+554,1,O2932+1), "")</f>
        <v/>
      </c>
    </row>
    <row r="2934" spans="1:15" x14ac:dyDescent="0.55000000000000004">
      <c r="A2934">
        <v>2932</v>
      </c>
      <c r="B2934" s="2">
        <v>42754</v>
      </c>
      <c r="C2934">
        <v>22.770000457763668</v>
      </c>
      <c r="D2934">
        <v>2914050</v>
      </c>
      <c r="E2934">
        <v>2287.39990234375</v>
      </c>
      <c r="F2934" s="20">
        <f t="shared" si="164"/>
        <v>1.7873439653902905E-2</v>
      </c>
      <c r="G2934">
        <v>898.02099609375</v>
      </c>
      <c r="H2934">
        <v>16.050699234008789</v>
      </c>
      <c r="I2934" s="19">
        <f t="shared" si="165"/>
        <v>2054133.1387674809</v>
      </c>
      <c r="K2934" s="70">
        <f t="shared" si="166"/>
        <v>-1</v>
      </c>
      <c r="L2934" s="3">
        <f>IF(AND(O2934&gt;0,O2934&lt;366),+'PL2'!$N$3+1,IF(AND(O2934&gt;365,O2934&lt;731),+'PL2'!$O$3+1,IF(AND(O2934&gt;730,O2934&lt;1096),+'PL2'!$P$3+1,IF(AND(O2934&gt;1095,O2934&lt;1461),+'PL2'!$Q$3+1,IF(AND(O2934&gt;1460,O2934&lt;3000),+'PL2'!$R$3+1,0)))))</f>
        <v>0</v>
      </c>
      <c r="M2934" s="3">
        <f>IF(AND(O2934&gt;0,O2934&lt;366),+'PL2'!$N$2+1,IF(AND(O2934&gt;365,O2934&lt;731),+'PL2'!$O$2+1,IF(AND(O2934&gt;730,O2934&lt;1096),+'PL2'!$P$2+1,IF(AND(O2934&gt;1095,O2934&lt;1461),+'PL2'!$Q$2+1,IF(AND(O2934&gt;1460,O2934&lt;1826),+'PL2'!$R$2+1,IF(AND(O2934&gt;1825,O2934&lt;2190),+'PL2'!$S$2+1,0))))))</f>
        <v>0</v>
      </c>
      <c r="N2934" s="70">
        <f t="shared" si="167"/>
        <v>-1</v>
      </c>
      <c r="O2934" s="19" t="str">
        <f>IF(A2934&gt;'PL2'!$C$2+553,IF(A2934='PL2'!$C$2+554,1,O2933+1), "")</f>
        <v/>
      </c>
    </row>
    <row r="2935" spans="1:15" x14ac:dyDescent="0.55000000000000004">
      <c r="A2935">
        <v>2933</v>
      </c>
      <c r="B2935" s="2">
        <v>42755</v>
      </c>
      <c r="C2935">
        <v>22.780000686645511</v>
      </c>
      <c r="D2935">
        <v>3165260</v>
      </c>
      <c r="E2935">
        <v>2467.35009765625</v>
      </c>
      <c r="F2935" s="20">
        <f t="shared" si="164"/>
        <v>1.7757225921031523E-2</v>
      </c>
      <c r="G2935">
        <v>891.6240234375</v>
      </c>
      <c r="H2935">
        <v>15.83279991149902</v>
      </c>
      <c r="I2935" s="19">
        <f t="shared" si="165"/>
        <v>2199948.6213011742</v>
      </c>
      <c r="K2935" s="70">
        <f t="shared" si="166"/>
        <v>-1</v>
      </c>
      <c r="L2935" s="3">
        <f>IF(AND(O2935&gt;0,O2935&lt;366),+'PL2'!$N$3+1,IF(AND(O2935&gt;365,O2935&lt;731),+'PL2'!$O$3+1,IF(AND(O2935&gt;730,O2935&lt;1096),+'PL2'!$P$3+1,IF(AND(O2935&gt;1095,O2935&lt;1461),+'PL2'!$Q$3+1,IF(AND(O2935&gt;1460,O2935&lt;3000),+'PL2'!$R$3+1,0)))))</f>
        <v>0</v>
      </c>
      <c r="M2935" s="3">
        <f>IF(AND(O2935&gt;0,O2935&lt;366),+'PL2'!$N$2+1,IF(AND(O2935&gt;365,O2935&lt;731),+'PL2'!$O$2+1,IF(AND(O2935&gt;730,O2935&lt;1096),+'PL2'!$P$2+1,IF(AND(O2935&gt;1095,O2935&lt;1461),+'PL2'!$Q$2+1,IF(AND(O2935&gt;1460,O2935&lt;1826),+'PL2'!$R$2+1,IF(AND(O2935&gt;1825,O2935&lt;2190),+'PL2'!$S$2+1,0))))))</f>
        <v>0</v>
      </c>
      <c r="N2935" s="70">
        <f t="shared" si="167"/>
        <v>-1</v>
      </c>
      <c r="O2935" s="19" t="str">
        <f>IF(A2935&gt;'PL2'!$C$2+553,IF(A2935='PL2'!$C$2+554,1,O2934+1), "")</f>
        <v/>
      </c>
    </row>
    <row r="2936" spans="1:15" x14ac:dyDescent="0.55000000000000004">
      <c r="A2936">
        <v>2934</v>
      </c>
      <c r="B2936" s="2">
        <v>42756</v>
      </c>
      <c r="C2936">
        <v>22.79000091552734</v>
      </c>
      <c r="D2936">
        <v>3031280</v>
      </c>
      <c r="E2936">
        <v>2357.090087890625</v>
      </c>
      <c r="F2936" s="20">
        <f t="shared" si="164"/>
        <v>1.7721254803583886E-2</v>
      </c>
      <c r="G2936">
        <v>920.010986328125</v>
      </c>
      <c r="H2936">
        <v>16.3036994934082</v>
      </c>
      <c r="I2936" s="19">
        <f t="shared" si="165"/>
        <v>2168548.7766245008</v>
      </c>
      <c r="K2936" s="70">
        <f t="shared" si="166"/>
        <v>-1</v>
      </c>
      <c r="L2936" s="3">
        <f>IF(AND(O2936&gt;0,O2936&lt;366),+'PL2'!$N$3+1,IF(AND(O2936&gt;365,O2936&lt;731),+'PL2'!$O$3+1,IF(AND(O2936&gt;730,O2936&lt;1096),+'PL2'!$P$3+1,IF(AND(O2936&gt;1095,O2936&lt;1461),+'PL2'!$Q$3+1,IF(AND(O2936&gt;1460,O2936&lt;3000),+'PL2'!$R$3+1,0)))))</f>
        <v>0</v>
      </c>
      <c r="M2936" s="3">
        <f>IF(AND(O2936&gt;0,O2936&lt;366),+'PL2'!$N$2+1,IF(AND(O2936&gt;365,O2936&lt;731),+'PL2'!$O$2+1,IF(AND(O2936&gt;730,O2936&lt;1096),+'PL2'!$P$2+1,IF(AND(O2936&gt;1095,O2936&lt;1461),+'PL2'!$Q$2+1,IF(AND(O2936&gt;1460,O2936&lt;1826),+'PL2'!$R$2+1,IF(AND(O2936&gt;1825,O2936&lt;2190),+'PL2'!$S$2+1,0))))))</f>
        <v>0</v>
      </c>
      <c r="N2936" s="70">
        <f t="shared" si="167"/>
        <v>-1</v>
      </c>
      <c r="O2936" s="19" t="str">
        <f>IF(A2936&gt;'PL2'!$C$2+553,IF(A2936='PL2'!$C$2+554,1,O2935+1), "")</f>
        <v/>
      </c>
    </row>
    <row r="2937" spans="1:15" x14ac:dyDescent="0.55000000000000004">
      <c r="A2937">
        <v>2935</v>
      </c>
      <c r="B2937" s="2">
        <v>42757</v>
      </c>
      <c r="C2937">
        <v>22.79999923706055</v>
      </c>
      <c r="D2937">
        <v>3398970</v>
      </c>
      <c r="E2937">
        <v>2262.110107421875</v>
      </c>
      <c r="F2937" s="20">
        <f t="shared" si="164"/>
        <v>1.5174040583872676E-2</v>
      </c>
      <c r="G2937">
        <v>925.33099365234375</v>
      </c>
      <c r="H2937">
        <v>14.041000366210939</v>
      </c>
      <c r="I2937" s="19">
        <f t="shared" si="165"/>
        <v>2093200.5934516937</v>
      </c>
      <c r="K2937" s="70">
        <f t="shared" si="166"/>
        <v>-1</v>
      </c>
      <c r="L2937" s="3">
        <f>IF(AND(O2937&gt;0,O2937&lt;366),+'PL2'!$N$3+1,IF(AND(O2937&gt;365,O2937&lt;731),+'PL2'!$O$3+1,IF(AND(O2937&gt;730,O2937&lt;1096),+'PL2'!$P$3+1,IF(AND(O2937&gt;1095,O2937&lt;1461),+'PL2'!$Q$3+1,IF(AND(O2937&gt;1460,O2937&lt;3000),+'PL2'!$R$3+1,0)))))</f>
        <v>0</v>
      </c>
      <c r="M2937" s="3">
        <f>IF(AND(O2937&gt;0,O2937&lt;366),+'PL2'!$N$2+1,IF(AND(O2937&gt;365,O2937&lt;731),+'PL2'!$O$2+1,IF(AND(O2937&gt;730,O2937&lt;1096),+'PL2'!$P$2+1,IF(AND(O2937&gt;1095,O2937&lt;1461),+'PL2'!$Q$2+1,IF(AND(O2937&gt;1460,O2937&lt;1826),+'PL2'!$R$2+1,IF(AND(O2937&gt;1825,O2937&lt;2190),+'PL2'!$S$2+1,0))))))</f>
        <v>0</v>
      </c>
      <c r="N2937" s="70">
        <f t="shared" si="167"/>
        <v>-1</v>
      </c>
      <c r="O2937" s="19" t="str">
        <f>IF(A2937&gt;'PL2'!$C$2+553,IF(A2937='PL2'!$C$2+554,1,O2936+1), "")</f>
        <v/>
      </c>
    </row>
    <row r="2938" spans="1:15" x14ac:dyDescent="0.55000000000000004">
      <c r="A2938">
        <v>2936</v>
      </c>
      <c r="B2938" s="2">
        <v>42758</v>
      </c>
      <c r="C2938">
        <v>22.809999465942379</v>
      </c>
      <c r="D2938">
        <v>2715270</v>
      </c>
      <c r="E2938">
        <v>1834.010009765625</v>
      </c>
      <c r="F2938" s="20">
        <f t="shared" si="164"/>
        <v>1.540685358851491E-2</v>
      </c>
      <c r="G2938">
        <v>912.68798828125</v>
      </c>
      <c r="H2938">
        <v>14.06169986724854</v>
      </c>
      <c r="I2938" s="19">
        <f t="shared" si="165"/>
        <v>1673878.9063006639</v>
      </c>
      <c r="K2938" s="70">
        <f t="shared" si="166"/>
        <v>-1</v>
      </c>
      <c r="L2938" s="3">
        <f>IF(AND(O2938&gt;0,O2938&lt;366),+'PL2'!$N$3+1,IF(AND(O2938&gt;365,O2938&lt;731),+'PL2'!$O$3+1,IF(AND(O2938&gt;730,O2938&lt;1096),+'PL2'!$P$3+1,IF(AND(O2938&gt;1095,O2938&lt;1461),+'PL2'!$Q$3+1,IF(AND(O2938&gt;1460,O2938&lt;3000),+'PL2'!$R$3+1,0)))))</f>
        <v>0</v>
      </c>
      <c r="M2938" s="3">
        <f>IF(AND(O2938&gt;0,O2938&lt;366),+'PL2'!$N$2+1,IF(AND(O2938&gt;365,O2938&lt;731),+'PL2'!$O$2+1,IF(AND(O2938&gt;730,O2938&lt;1096),+'PL2'!$P$2+1,IF(AND(O2938&gt;1095,O2938&lt;1461),+'PL2'!$Q$2+1,IF(AND(O2938&gt;1460,O2938&lt;1826),+'PL2'!$R$2+1,IF(AND(O2938&gt;1825,O2938&lt;2190),+'PL2'!$S$2+1,0))))))</f>
        <v>0</v>
      </c>
      <c r="N2938" s="70">
        <f t="shared" si="167"/>
        <v>-1</v>
      </c>
      <c r="O2938" s="19" t="str">
        <f>IF(A2938&gt;'PL2'!$C$2+553,IF(A2938='PL2'!$C$2+554,1,O2937+1), "")</f>
        <v/>
      </c>
    </row>
    <row r="2939" spans="1:15" x14ac:dyDescent="0.55000000000000004">
      <c r="A2939">
        <v>2937</v>
      </c>
      <c r="B2939" s="2">
        <v>42759</v>
      </c>
      <c r="C2939">
        <v>22.819999694824219</v>
      </c>
      <c r="D2939">
        <v>2910610</v>
      </c>
      <c r="E2939">
        <v>2005.670043945312</v>
      </c>
      <c r="F2939" s="20">
        <f t="shared" si="164"/>
        <v>1.5725016333603643E-2</v>
      </c>
      <c r="G2939">
        <v>885.64801025390625</v>
      </c>
      <c r="H2939">
        <v>13.92679977416992</v>
      </c>
      <c r="I2939" s="19">
        <f t="shared" si="165"/>
        <v>1776317.6836460303</v>
      </c>
      <c r="K2939" s="70">
        <f t="shared" si="166"/>
        <v>-1</v>
      </c>
      <c r="L2939" s="3">
        <f>IF(AND(O2939&gt;0,O2939&lt;366),+'PL2'!$N$3+1,IF(AND(O2939&gt;365,O2939&lt;731),+'PL2'!$O$3+1,IF(AND(O2939&gt;730,O2939&lt;1096),+'PL2'!$P$3+1,IF(AND(O2939&gt;1095,O2939&lt;1461),+'PL2'!$Q$3+1,IF(AND(O2939&gt;1460,O2939&lt;3000),+'PL2'!$R$3+1,0)))))</f>
        <v>0</v>
      </c>
      <c r="M2939" s="3">
        <f>IF(AND(O2939&gt;0,O2939&lt;366),+'PL2'!$N$2+1,IF(AND(O2939&gt;365,O2939&lt;731),+'PL2'!$O$2+1,IF(AND(O2939&gt;730,O2939&lt;1096),+'PL2'!$P$2+1,IF(AND(O2939&gt;1095,O2939&lt;1461),+'PL2'!$Q$2+1,IF(AND(O2939&gt;1460,O2939&lt;1826),+'PL2'!$R$2+1,IF(AND(O2939&gt;1825,O2939&lt;2190),+'PL2'!$S$2+1,0))))))</f>
        <v>0</v>
      </c>
      <c r="N2939" s="70">
        <f t="shared" si="167"/>
        <v>-1</v>
      </c>
      <c r="O2939" s="19" t="str">
        <f>IF(A2939&gt;'PL2'!$C$2+553,IF(A2939='PL2'!$C$2+554,1,O2938+1), "")</f>
        <v/>
      </c>
    </row>
    <row r="2940" spans="1:15" x14ac:dyDescent="0.55000000000000004">
      <c r="A2940">
        <v>2938</v>
      </c>
      <c r="B2940" s="2">
        <v>42760</v>
      </c>
      <c r="C2940">
        <v>22.829999923706051</v>
      </c>
      <c r="D2940">
        <v>2930150</v>
      </c>
      <c r="E2940">
        <v>1997.510009765625</v>
      </c>
      <c r="F2940" s="20">
        <f t="shared" si="164"/>
        <v>1.5563419405338053E-2</v>
      </c>
      <c r="G2940">
        <v>894.1099853515625</v>
      </c>
      <c r="H2940">
        <v>13.9153995513916</v>
      </c>
      <c r="I2940" s="19">
        <f t="shared" si="165"/>
        <v>1785993.6455711424</v>
      </c>
      <c r="K2940" s="70">
        <f t="shared" si="166"/>
        <v>-1</v>
      </c>
      <c r="L2940" s="3">
        <f>IF(AND(O2940&gt;0,O2940&lt;366),+'PL2'!$N$3+1,IF(AND(O2940&gt;365,O2940&lt;731),+'PL2'!$O$3+1,IF(AND(O2940&gt;730,O2940&lt;1096),+'PL2'!$P$3+1,IF(AND(O2940&gt;1095,O2940&lt;1461),+'PL2'!$Q$3+1,IF(AND(O2940&gt;1460,O2940&lt;3000),+'PL2'!$R$3+1,0)))))</f>
        <v>0</v>
      </c>
      <c r="M2940" s="3">
        <f>IF(AND(O2940&gt;0,O2940&lt;366),+'PL2'!$N$2+1,IF(AND(O2940&gt;365,O2940&lt;731),+'PL2'!$O$2+1,IF(AND(O2940&gt;730,O2940&lt;1096),+'PL2'!$P$2+1,IF(AND(O2940&gt;1095,O2940&lt;1461),+'PL2'!$Q$2+1,IF(AND(O2940&gt;1460,O2940&lt;1826),+'PL2'!$R$2+1,IF(AND(O2940&gt;1825,O2940&lt;2190),+'PL2'!$S$2+1,0))))))</f>
        <v>0</v>
      </c>
      <c r="N2940" s="70">
        <f t="shared" si="167"/>
        <v>-1</v>
      </c>
      <c r="O2940" s="19" t="str">
        <f>IF(A2940&gt;'PL2'!$C$2+553,IF(A2940='PL2'!$C$2+554,1,O2939+1), "")</f>
        <v/>
      </c>
    </row>
    <row r="2941" spans="1:15" x14ac:dyDescent="0.55000000000000004">
      <c r="A2941">
        <v>2939</v>
      </c>
      <c r="B2941" s="2">
        <v>42761</v>
      </c>
      <c r="C2941">
        <v>22.840000152587891</v>
      </c>
      <c r="D2941">
        <v>3066890</v>
      </c>
      <c r="E2941">
        <v>2061.06005859375</v>
      </c>
      <c r="F2941" s="20">
        <f t="shared" si="164"/>
        <v>1.5349299144336465E-2</v>
      </c>
      <c r="G2941">
        <v>915.0999755859375</v>
      </c>
      <c r="H2941">
        <v>14.04609966278076</v>
      </c>
      <c r="I2941" s="19">
        <f t="shared" si="165"/>
        <v>1886076.0093002915</v>
      </c>
      <c r="K2941" s="70">
        <f t="shared" si="166"/>
        <v>-1</v>
      </c>
      <c r="L2941" s="3">
        <f>IF(AND(O2941&gt;0,O2941&lt;366),+'PL2'!$N$3+1,IF(AND(O2941&gt;365,O2941&lt;731),+'PL2'!$O$3+1,IF(AND(O2941&gt;730,O2941&lt;1096),+'PL2'!$P$3+1,IF(AND(O2941&gt;1095,O2941&lt;1461),+'PL2'!$Q$3+1,IF(AND(O2941&gt;1460,O2941&lt;3000),+'PL2'!$R$3+1,0)))))</f>
        <v>0</v>
      </c>
      <c r="M2941" s="3">
        <f>IF(AND(O2941&gt;0,O2941&lt;366),+'PL2'!$N$2+1,IF(AND(O2941&gt;365,O2941&lt;731),+'PL2'!$O$2+1,IF(AND(O2941&gt;730,O2941&lt;1096),+'PL2'!$P$2+1,IF(AND(O2941&gt;1095,O2941&lt;1461),+'PL2'!$Q$2+1,IF(AND(O2941&gt;1460,O2941&lt;1826),+'PL2'!$R$2+1,IF(AND(O2941&gt;1825,O2941&lt;2190),+'PL2'!$S$2+1,0))))))</f>
        <v>0</v>
      </c>
      <c r="N2941" s="70">
        <f t="shared" si="167"/>
        <v>-1</v>
      </c>
      <c r="O2941" s="19" t="str">
        <f>IF(A2941&gt;'PL2'!$C$2+553,IF(A2941='PL2'!$C$2+554,1,O2940+1), "")</f>
        <v/>
      </c>
    </row>
    <row r="2942" spans="1:15" x14ac:dyDescent="0.55000000000000004">
      <c r="A2942">
        <v>2940</v>
      </c>
      <c r="B2942" s="2">
        <v>42762</v>
      </c>
      <c r="C2942">
        <v>22.85000038146973</v>
      </c>
      <c r="D2942">
        <v>3320830</v>
      </c>
      <c r="E2942">
        <v>2239.0400390625</v>
      </c>
      <c r="F2942" s="20">
        <f t="shared" si="164"/>
        <v>1.5406409164788359E-2</v>
      </c>
      <c r="G2942">
        <v>918.56201171875</v>
      </c>
      <c r="H2942">
        <v>14.151700019836429</v>
      </c>
      <c r="I2942" s="19">
        <f t="shared" si="165"/>
        <v>2056697.1226000786</v>
      </c>
      <c r="K2942" s="70">
        <f t="shared" si="166"/>
        <v>-1</v>
      </c>
      <c r="L2942" s="3">
        <f>IF(AND(O2942&gt;0,O2942&lt;366),+'PL2'!$N$3+1,IF(AND(O2942&gt;365,O2942&lt;731),+'PL2'!$O$3+1,IF(AND(O2942&gt;730,O2942&lt;1096),+'PL2'!$P$3+1,IF(AND(O2942&gt;1095,O2942&lt;1461),+'PL2'!$Q$3+1,IF(AND(O2942&gt;1460,O2942&lt;3000),+'PL2'!$R$3+1,0)))))</f>
        <v>0</v>
      </c>
      <c r="M2942" s="3">
        <f>IF(AND(O2942&gt;0,O2942&lt;366),+'PL2'!$N$2+1,IF(AND(O2942&gt;365,O2942&lt;731),+'PL2'!$O$2+1,IF(AND(O2942&gt;730,O2942&lt;1096),+'PL2'!$P$2+1,IF(AND(O2942&gt;1095,O2942&lt;1461),+'PL2'!$Q$2+1,IF(AND(O2942&gt;1460,O2942&lt;1826),+'PL2'!$R$2+1,IF(AND(O2942&gt;1825,O2942&lt;2190),+'PL2'!$S$2+1,0))))))</f>
        <v>0</v>
      </c>
      <c r="N2942" s="70">
        <f t="shared" si="167"/>
        <v>-1</v>
      </c>
      <c r="O2942" s="19" t="str">
        <f>IF(A2942&gt;'PL2'!$C$2+553,IF(A2942='PL2'!$C$2+554,1,O2941+1), "")</f>
        <v/>
      </c>
    </row>
    <row r="2943" spans="1:15" x14ac:dyDescent="0.55000000000000004">
      <c r="A2943">
        <v>2941</v>
      </c>
      <c r="B2943" s="2">
        <v>42763</v>
      </c>
      <c r="C2943">
        <v>22.860000610351559</v>
      </c>
      <c r="D2943">
        <v>2969220</v>
      </c>
      <c r="E2943">
        <v>2022.5400390625</v>
      </c>
      <c r="F2943" s="20">
        <f t="shared" si="164"/>
        <v>1.5571519297131641E-2</v>
      </c>
      <c r="G2943">
        <v>920.280029296875</v>
      </c>
      <c r="H2943">
        <v>14.3302001953125</v>
      </c>
      <c r="I2943" s="19">
        <f t="shared" si="165"/>
        <v>1861303.2064025402</v>
      </c>
      <c r="K2943" s="70">
        <f t="shared" si="166"/>
        <v>-1</v>
      </c>
      <c r="L2943" s="3">
        <f>IF(AND(O2943&gt;0,O2943&lt;366),+'PL2'!$N$3+1,IF(AND(O2943&gt;365,O2943&lt;731),+'PL2'!$O$3+1,IF(AND(O2943&gt;730,O2943&lt;1096),+'PL2'!$P$3+1,IF(AND(O2943&gt;1095,O2943&lt;1461),+'PL2'!$Q$3+1,IF(AND(O2943&gt;1460,O2943&lt;3000),+'PL2'!$R$3+1,0)))))</f>
        <v>0</v>
      </c>
      <c r="M2943" s="3">
        <f>IF(AND(O2943&gt;0,O2943&lt;366),+'PL2'!$N$2+1,IF(AND(O2943&gt;365,O2943&lt;731),+'PL2'!$O$2+1,IF(AND(O2943&gt;730,O2943&lt;1096),+'PL2'!$P$2+1,IF(AND(O2943&gt;1095,O2943&lt;1461),+'PL2'!$Q$2+1,IF(AND(O2943&gt;1460,O2943&lt;1826),+'PL2'!$R$2+1,IF(AND(O2943&gt;1825,O2943&lt;2190),+'PL2'!$S$2+1,0))))))</f>
        <v>0</v>
      </c>
      <c r="N2943" s="70">
        <f t="shared" si="167"/>
        <v>-1</v>
      </c>
      <c r="O2943" s="19" t="str">
        <f>IF(A2943&gt;'PL2'!$C$2+553,IF(A2943='PL2'!$C$2+554,1,O2942+1), "")</f>
        <v/>
      </c>
    </row>
    <row r="2944" spans="1:15" x14ac:dyDescent="0.55000000000000004">
      <c r="A2944">
        <v>2942</v>
      </c>
      <c r="B2944" s="2">
        <v>42764</v>
      </c>
      <c r="C2944">
        <v>22.870000839233398</v>
      </c>
      <c r="D2944">
        <v>3262230</v>
      </c>
      <c r="E2944">
        <v>2207.340087890625</v>
      </c>
      <c r="F2944" s="20">
        <f t="shared" si="164"/>
        <v>1.5474650672249388E-2</v>
      </c>
      <c r="G2944">
        <v>914.04400634765625</v>
      </c>
      <c r="H2944">
        <v>14.14449977874756</v>
      </c>
      <c r="I2944" s="19">
        <f t="shared" si="165"/>
        <v>2017605.9773073345</v>
      </c>
      <c r="K2944" s="70">
        <f t="shared" si="166"/>
        <v>-1</v>
      </c>
      <c r="L2944" s="3">
        <f>IF(AND(O2944&gt;0,O2944&lt;366),+'PL2'!$N$3+1,IF(AND(O2944&gt;365,O2944&lt;731),+'PL2'!$O$3+1,IF(AND(O2944&gt;730,O2944&lt;1096),+'PL2'!$P$3+1,IF(AND(O2944&gt;1095,O2944&lt;1461),+'PL2'!$Q$3+1,IF(AND(O2944&gt;1460,O2944&lt;3000),+'PL2'!$R$3+1,0)))))</f>
        <v>0</v>
      </c>
      <c r="M2944" s="3">
        <f>IF(AND(O2944&gt;0,O2944&lt;366),+'PL2'!$N$2+1,IF(AND(O2944&gt;365,O2944&lt;731),+'PL2'!$O$2+1,IF(AND(O2944&gt;730,O2944&lt;1096),+'PL2'!$P$2+1,IF(AND(O2944&gt;1095,O2944&lt;1461),+'PL2'!$Q$2+1,IF(AND(O2944&gt;1460,O2944&lt;1826),+'PL2'!$R$2+1,IF(AND(O2944&gt;1825,O2944&lt;2190),+'PL2'!$S$2+1,0))))))</f>
        <v>0</v>
      </c>
      <c r="N2944" s="70">
        <f t="shared" si="167"/>
        <v>-1</v>
      </c>
      <c r="O2944" s="19" t="str">
        <f>IF(A2944&gt;'PL2'!$C$2+553,IF(A2944='PL2'!$C$2+554,1,O2943+1), "")</f>
        <v/>
      </c>
    </row>
    <row r="2945" spans="1:15" x14ac:dyDescent="0.55000000000000004">
      <c r="A2945">
        <v>2943</v>
      </c>
      <c r="B2945" s="2">
        <v>42765</v>
      </c>
      <c r="C2945">
        <v>22.879999160766602</v>
      </c>
      <c r="D2945">
        <v>2852010</v>
      </c>
      <c r="E2945">
        <v>1935.160034179688</v>
      </c>
      <c r="F2945" s="20">
        <f t="shared" si="164"/>
        <v>1.5524651020852076E-2</v>
      </c>
      <c r="G2945">
        <v>920.24102783203125</v>
      </c>
      <c r="H2945">
        <v>14.28639984130859</v>
      </c>
      <c r="I2945" s="19">
        <f t="shared" si="165"/>
        <v>1780813.6588729848</v>
      </c>
      <c r="K2945" s="70">
        <f t="shared" si="166"/>
        <v>-1</v>
      </c>
      <c r="L2945" s="3">
        <f>IF(AND(O2945&gt;0,O2945&lt;366),+'PL2'!$N$3+1,IF(AND(O2945&gt;365,O2945&lt;731),+'PL2'!$O$3+1,IF(AND(O2945&gt;730,O2945&lt;1096),+'PL2'!$P$3+1,IF(AND(O2945&gt;1095,O2945&lt;1461),+'PL2'!$Q$3+1,IF(AND(O2945&gt;1460,O2945&lt;3000),+'PL2'!$R$3+1,0)))))</f>
        <v>0</v>
      </c>
      <c r="M2945" s="3">
        <f>IF(AND(O2945&gt;0,O2945&lt;366),+'PL2'!$N$2+1,IF(AND(O2945&gt;365,O2945&lt;731),+'PL2'!$O$2+1,IF(AND(O2945&gt;730,O2945&lt;1096),+'PL2'!$P$2+1,IF(AND(O2945&gt;1095,O2945&lt;1461),+'PL2'!$Q$2+1,IF(AND(O2945&gt;1460,O2945&lt;1826),+'PL2'!$R$2+1,IF(AND(O2945&gt;1825,O2945&lt;2190),+'PL2'!$S$2+1,0))))))</f>
        <v>0</v>
      </c>
      <c r="N2945" s="70">
        <f t="shared" si="167"/>
        <v>-1</v>
      </c>
      <c r="O2945" s="19" t="str">
        <f>IF(A2945&gt;'PL2'!$C$2+553,IF(A2945='PL2'!$C$2+554,1,O2944+1), "")</f>
        <v/>
      </c>
    </row>
    <row r="2946" spans="1:15" x14ac:dyDescent="0.55000000000000004">
      <c r="A2946">
        <v>2944</v>
      </c>
      <c r="B2946" s="2">
        <v>42766</v>
      </c>
      <c r="C2946">
        <v>22.889999389648441</v>
      </c>
      <c r="D2946">
        <v>2832480</v>
      </c>
      <c r="E2946">
        <v>1958.160034179688</v>
      </c>
      <c r="F2946" s="20">
        <f t="shared" ref="F2946:F3009" si="168">+(C2946/D2946)*E2946</f>
        <v>1.5824394872058067E-2</v>
      </c>
      <c r="G2946">
        <v>967.6669921875</v>
      </c>
      <c r="H2946">
        <v>15.312700271606451</v>
      </c>
      <c r="I2946" s="19">
        <f t="shared" ref="I2946:I3009" si="169">+E2946*G2946</f>
        <v>1894846.8304964309</v>
      </c>
      <c r="K2946" s="70">
        <f t="shared" si="166"/>
        <v>-1</v>
      </c>
      <c r="L2946" s="3">
        <f>IF(AND(O2946&gt;0,O2946&lt;366),+'PL2'!$N$3+1,IF(AND(O2946&gt;365,O2946&lt;731),+'PL2'!$O$3+1,IF(AND(O2946&gt;730,O2946&lt;1096),+'PL2'!$P$3+1,IF(AND(O2946&gt;1095,O2946&lt;1461),+'PL2'!$Q$3+1,IF(AND(O2946&gt;1460,O2946&lt;3000),+'PL2'!$R$3+1,0)))))</f>
        <v>0</v>
      </c>
      <c r="M2946" s="3">
        <f>IF(AND(O2946&gt;0,O2946&lt;366),+'PL2'!$N$2+1,IF(AND(O2946&gt;365,O2946&lt;731),+'PL2'!$O$2+1,IF(AND(O2946&gt;730,O2946&lt;1096),+'PL2'!$P$2+1,IF(AND(O2946&gt;1095,O2946&lt;1461),+'PL2'!$Q$2+1,IF(AND(O2946&gt;1460,O2946&lt;1826),+'PL2'!$R$2+1,IF(AND(O2946&gt;1825,O2946&lt;2190),+'PL2'!$S$2+1,0))))))</f>
        <v>0</v>
      </c>
      <c r="N2946" s="70">
        <f t="shared" si="167"/>
        <v>-1</v>
      </c>
      <c r="O2946" s="19" t="str">
        <f>IF(A2946&gt;'PL2'!$C$2+553,IF(A2946='PL2'!$C$2+554,1,O2945+1), "")</f>
        <v/>
      </c>
    </row>
    <row r="2947" spans="1:15" x14ac:dyDescent="0.55000000000000004">
      <c r="A2947">
        <v>2945</v>
      </c>
      <c r="B2947" s="2">
        <v>42767</v>
      </c>
      <c r="C2947">
        <v>22.89999961853027</v>
      </c>
      <c r="D2947">
        <v>3750590</v>
      </c>
      <c r="E2947">
        <v>2554.919921875</v>
      </c>
      <c r="F2947" s="20">
        <f t="shared" si="168"/>
        <v>1.5599589727566299E-2</v>
      </c>
      <c r="G2947">
        <v>987.34600830078125</v>
      </c>
      <c r="H2947">
        <v>15.402199745178221</v>
      </c>
      <c r="I2947" s="19">
        <f t="shared" si="169"/>
        <v>2522589.9863914251</v>
      </c>
      <c r="K2947" s="70">
        <f t="shared" si="166"/>
        <v>-1</v>
      </c>
      <c r="L2947" s="3">
        <f>IF(AND(O2947&gt;0,O2947&lt;366),+'PL2'!$N$3+1,IF(AND(O2947&gt;365,O2947&lt;731),+'PL2'!$O$3+1,IF(AND(O2947&gt;730,O2947&lt;1096),+'PL2'!$P$3+1,IF(AND(O2947&gt;1095,O2947&lt;1461),+'PL2'!$Q$3+1,IF(AND(O2947&gt;1460,O2947&lt;3000),+'PL2'!$R$3+1,0)))))</f>
        <v>0</v>
      </c>
      <c r="M2947" s="3">
        <f>IF(AND(O2947&gt;0,O2947&lt;366),+'PL2'!$N$2+1,IF(AND(O2947&gt;365,O2947&lt;731),+'PL2'!$O$2+1,IF(AND(O2947&gt;730,O2947&lt;1096),+'PL2'!$P$2+1,IF(AND(O2947&gt;1095,O2947&lt;1461),+'PL2'!$Q$2+1,IF(AND(O2947&gt;1460,O2947&lt;1826),+'PL2'!$R$2+1,IF(AND(O2947&gt;1825,O2947&lt;2190),+'PL2'!$S$2+1,0))))))</f>
        <v>0</v>
      </c>
      <c r="N2947" s="70">
        <f t="shared" si="167"/>
        <v>-1</v>
      </c>
      <c r="O2947" s="19" t="str">
        <f>IF(A2947&gt;'PL2'!$C$2+553,IF(A2947='PL2'!$C$2+554,1,O2946+1), "")</f>
        <v/>
      </c>
    </row>
    <row r="2948" spans="1:15" x14ac:dyDescent="0.55000000000000004">
      <c r="A2948">
        <v>2946</v>
      </c>
      <c r="B2948" s="2">
        <v>42768</v>
      </c>
      <c r="C2948">
        <v>22.909999847412109</v>
      </c>
      <c r="D2948">
        <v>3066890</v>
      </c>
      <c r="E2948">
        <v>2104.800048828125</v>
      </c>
      <c r="F2948" s="20">
        <f t="shared" si="168"/>
        <v>1.5723083905026049E-2</v>
      </c>
      <c r="G2948">
        <v>1007.789978027344</v>
      </c>
      <c r="H2948">
        <v>15.84560012817383</v>
      </c>
      <c r="I2948" s="19">
        <f t="shared" si="169"/>
        <v>2121196.3949604486</v>
      </c>
      <c r="K2948" s="70">
        <f t="shared" si="166"/>
        <v>-1</v>
      </c>
      <c r="L2948" s="3">
        <f>IF(AND(O2948&gt;0,O2948&lt;366),+'PL2'!$N$3+1,IF(AND(O2948&gt;365,O2948&lt;731),+'PL2'!$O$3+1,IF(AND(O2948&gt;730,O2948&lt;1096),+'PL2'!$P$3+1,IF(AND(O2948&gt;1095,O2948&lt;1461),+'PL2'!$Q$3+1,IF(AND(O2948&gt;1460,O2948&lt;3000),+'PL2'!$R$3+1,0)))))</f>
        <v>0</v>
      </c>
      <c r="M2948" s="3">
        <f>IF(AND(O2948&gt;0,O2948&lt;366),+'PL2'!$N$2+1,IF(AND(O2948&gt;365,O2948&lt;731),+'PL2'!$O$2+1,IF(AND(O2948&gt;730,O2948&lt;1096),+'PL2'!$P$2+1,IF(AND(O2948&gt;1095,O2948&lt;1461),+'PL2'!$Q$2+1,IF(AND(O2948&gt;1460,O2948&lt;1826),+'PL2'!$R$2+1,IF(AND(O2948&gt;1825,O2948&lt;2190),+'PL2'!$S$2+1,0))))))</f>
        <v>0</v>
      </c>
      <c r="N2948" s="70">
        <f t="shared" si="167"/>
        <v>-1</v>
      </c>
      <c r="O2948" s="19" t="str">
        <f>IF(A2948&gt;'PL2'!$C$2+553,IF(A2948='PL2'!$C$2+554,1,O2947+1), "")</f>
        <v/>
      </c>
    </row>
    <row r="2949" spans="1:15" x14ac:dyDescent="0.55000000000000004">
      <c r="A2949">
        <v>2947</v>
      </c>
      <c r="B2949" s="2">
        <v>42769</v>
      </c>
      <c r="C2949">
        <v>22.920000076293949</v>
      </c>
      <c r="D2949">
        <v>2910610</v>
      </c>
      <c r="E2949">
        <v>2024.920043945312</v>
      </c>
      <c r="F2949" s="20">
        <f t="shared" si="168"/>
        <v>1.59455123021345E-2</v>
      </c>
      <c r="G2949">
        <v>1018.109985351562</v>
      </c>
      <c r="H2949">
        <v>16.23430061340332</v>
      </c>
      <c r="I2949" s="19">
        <f t="shared" si="169"/>
        <v>2061591.316279246</v>
      </c>
      <c r="K2949" s="70">
        <f t="shared" si="166"/>
        <v>-1</v>
      </c>
      <c r="L2949" s="3">
        <f>IF(AND(O2949&gt;0,O2949&lt;366),+'PL2'!$N$3+1,IF(AND(O2949&gt;365,O2949&lt;731),+'PL2'!$O$3+1,IF(AND(O2949&gt;730,O2949&lt;1096),+'PL2'!$P$3+1,IF(AND(O2949&gt;1095,O2949&lt;1461),+'PL2'!$Q$3+1,IF(AND(O2949&gt;1460,O2949&lt;3000),+'PL2'!$R$3+1,0)))))</f>
        <v>0</v>
      </c>
      <c r="M2949" s="3">
        <f>IF(AND(O2949&gt;0,O2949&lt;366),+'PL2'!$N$2+1,IF(AND(O2949&gt;365,O2949&lt;731),+'PL2'!$O$2+1,IF(AND(O2949&gt;730,O2949&lt;1096),+'PL2'!$P$2+1,IF(AND(O2949&gt;1095,O2949&lt;1461),+'PL2'!$Q$2+1,IF(AND(O2949&gt;1460,O2949&lt;1826),+'PL2'!$R$2+1,IF(AND(O2949&gt;1825,O2949&lt;2190),+'PL2'!$S$2+1,0))))))</f>
        <v>0</v>
      </c>
      <c r="N2949" s="70">
        <f t="shared" si="167"/>
        <v>-1</v>
      </c>
      <c r="O2949" s="19" t="str">
        <f>IF(A2949&gt;'PL2'!$C$2+553,IF(A2949='PL2'!$C$2+554,1,O2948+1), "")</f>
        <v/>
      </c>
    </row>
    <row r="2950" spans="1:15" x14ac:dyDescent="0.55000000000000004">
      <c r="A2950">
        <v>2948</v>
      </c>
      <c r="B2950" s="2">
        <v>42770</v>
      </c>
      <c r="C2950">
        <v>22.930000305175781</v>
      </c>
      <c r="D2950">
        <v>3043000</v>
      </c>
      <c r="E2950">
        <v>1938.650024414062</v>
      </c>
      <c r="F2950" s="20">
        <f t="shared" si="168"/>
        <v>1.4608362028078697E-2</v>
      </c>
      <c r="G2950">
        <v>1033.650024414062</v>
      </c>
      <c r="H2950">
        <v>15.0999002456665</v>
      </c>
      <c r="I2950" s="19">
        <f t="shared" si="169"/>
        <v>2003885.6450659172</v>
      </c>
      <c r="K2950" s="70">
        <f t="shared" si="166"/>
        <v>-1</v>
      </c>
      <c r="L2950" s="3">
        <f>IF(AND(O2950&gt;0,O2950&lt;366),+'PL2'!$N$3+1,IF(AND(O2950&gt;365,O2950&lt;731),+'PL2'!$O$3+1,IF(AND(O2950&gt;730,O2950&lt;1096),+'PL2'!$P$3+1,IF(AND(O2950&gt;1095,O2950&lt;1461),+'PL2'!$Q$3+1,IF(AND(O2950&gt;1460,O2950&lt;3000),+'PL2'!$R$3+1,0)))))</f>
        <v>0</v>
      </c>
      <c r="M2950" s="3">
        <f>IF(AND(O2950&gt;0,O2950&lt;366),+'PL2'!$N$2+1,IF(AND(O2950&gt;365,O2950&lt;731),+'PL2'!$O$2+1,IF(AND(O2950&gt;730,O2950&lt;1096),+'PL2'!$P$2+1,IF(AND(O2950&gt;1095,O2950&lt;1461),+'PL2'!$Q$2+1,IF(AND(O2950&gt;1460,O2950&lt;1826),+'PL2'!$R$2+1,IF(AND(O2950&gt;1825,O2950&lt;2190),+'PL2'!$S$2+1,0))))))</f>
        <v>0</v>
      </c>
      <c r="N2950" s="70">
        <f t="shared" si="167"/>
        <v>-1</v>
      </c>
      <c r="O2950" s="19" t="str">
        <f>IF(A2950&gt;'PL2'!$C$2+553,IF(A2950='PL2'!$C$2+554,1,O2949+1), "")</f>
        <v/>
      </c>
    </row>
    <row r="2951" spans="1:15" x14ac:dyDescent="0.55000000000000004">
      <c r="A2951">
        <v>2949</v>
      </c>
      <c r="B2951" s="2">
        <v>42771</v>
      </c>
      <c r="C2951">
        <v>22.940000534057621</v>
      </c>
      <c r="D2951">
        <v>3336810</v>
      </c>
      <c r="E2951">
        <v>2123.679931640625</v>
      </c>
      <c r="F2951" s="20">
        <f t="shared" si="168"/>
        <v>1.4599937894576972E-2</v>
      </c>
      <c r="G2951">
        <v>1013.989990234375</v>
      </c>
      <c r="H2951">
        <v>14.80420017242432</v>
      </c>
      <c r="I2951" s="19">
        <f t="shared" si="169"/>
        <v>2153390.1931452155</v>
      </c>
      <c r="K2951" s="70">
        <f t="shared" si="166"/>
        <v>-1</v>
      </c>
      <c r="L2951" s="3">
        <f>IF(AND(O2951&gt;0,O2951&lt;366),+'PL2'!$N$3+1,IF(AND(O2951&gt;365,O2951&lt;731),+'PL2'!$O$3+1,IF(AND(O2951&gt;730,O2951&lt;1096),+'PL2'!$P$3+1,IF(AND(O2951&gt;1095,O2951&lt;1461),+'PL2'!$Q$3+1,IF(AND(O2951&gt;1460,O2951&lt;3000),+'PL2'!$R$3+1,0)))))</f>
        <v>0</v>
      </c>
      <c r="M2951" s="3">
        <f>IF(AND(O2951&gt;0,O2951&lt;366),+'PL2'!$N$2+1,IF(AND(O2951&gt;365,O2951&lt;731),+'PL2'!$O$2+1,IF(AND(O2951&gt;730,O2951&lt;1096),+'PL2'!$P$2+1,IF(AND(O2951&gt;1095,O2951&lt;1461),+'PL2'!$Q$2+1,IF(AND(O2951&gt;1460,O2951&lt;1826),+'PL2'!$R$2+1,IF(AND(O2951&gt;1825,O2951&lt;2190),+'PL2'!$S$2+1,0))))))</f>
        <v>0</v>
      </c>
      <c r="N2951" s="70">
        <f t="shared" si="167"/>
        <v>-1</v>
      </c>
      <c r="O2951" s="19" t="str">
        <f>IF(A2951&gt;'PL2'!$C$2+553,IF(A2951='PL2'!$C$2+554,1,O2950+1), "")</f>
        <v/>
      </c>
    </row>
    <row r="2952" spans="1:15" x14ac:dyDescent="0.55000000000000004">
      <c r="A2952">
        <v>2950</v>
      </c>
      <c r="B2952" s="2">
        <v>42772</v>
      </c>
      <c r="C2952">
        <v>22.95000076293945</v>
      </c>
      <c r="D2952">
        <v>2623280</v>
      </c>
      <c r="E2952">
        <v>1717.430053710938</v>
      </c>
      <c r="F2952" s="20">
        <f t="shared" si="168"/>
        <v>1.5025091123692921E-2</v>
      </c>
      <c r="G2952">
        <v>1024.609985351562</v>
      </c>
      <c r="H2952">
        <v>15.394900321960449</v>
      </c>
      <c r="I2952" s="19">
        <f t="shared" si="169"/>
        <v>1759695.9821750966</v>
      </c>
      <c r="K2952" s="70">
        <f t="shared" si="166"/>
        <v>-1</v>
      </c>
      <c r="L2952" s="3">
        <f>IF(AND(O2952&gt;0,O2952&lt;366),+'PL2'!$N$3+1,IF(AND(O2952&gt;365,O2952&lt;731),+'PL2'!$O$3+1,IF(AND(O2952&gt;730,O2952&lt;1096),+'PL2'!$P$3+1,IF(AND(O2952&gt;1095,O2952&lt;1461),+'PL2'!$Q$3+1,IF(AND(O2952&gt;1460,O2952&lt;3000),+'PL2'!$R$3+1,0)))))</f>
        <v>0</v>
      </c>
      <c r="M2952" s="3">
        <f>IF(AND(O2952&gt;0,O2952&lt;366),+'PL2'!$N$2+1,IF(AND(O2952&gt;365,O2952&lt;731),+'PL2'!$O$2+1,IF(AND(O2952&gt;730,O2952&lt;1096),+'PL2'!$P$2+1,IF(AND(O2952&gt;1095,O2952&lt;1461),+'PL2'!$Q$2+1,IF(AND(O2952&gt;1460,O2952&lt;1826),+'PL2'!$R$2+1,IF(AND(O2952&gt;1825,O2952&lt;2190),+'PL2'!$S$2+1,0))))))</f>
        <v>0</v>
      </c>
      <c r="N2952" s="70">
        <f t="shared" si="167"/>
        <v>-1</v>
      </c>
      <c r="O2952" s="19" t="str">
        <f>IF(A2952&gt;'PL2'!$C$2+553,IF(A2952='PL2'!$C$2+554,1,O2951+1), "")</f>
        <v/>
      </c>
    </row>
    <row r="2953" spans="1:15" x14ac:dyDescent="0.55000000000000004">
      <c r="A2953">
        <v>2951</v>
      </c>
      <c r="B2953" s="2">
        <v>42773</v>
      </c>
      <c r="C2953">
        <v>22.95999908447266</v>
      </c>
      <c r="D2953">
        <v>3168920</v>
      </c>
      <c r="E2953">
        <v>2058.260009765625</v>
      </c>
      <c r="F2953" s="20">
        <f t="shared" si="168"/>
        <v>1.4912856096028123E-2</v>
      </c>
      <c r="G2953">
        <v>1052.5400390625</v>
      </c>
      <c r="H2953">
        <v>15.6963996887207</v>
      </c>
      <c r="I2953" s="19">
        <f t="shared" si="169"/>
        <v>2166401.0710794926</v>
      </c>
      <c r="K2953" s="70">
        <f t="shared" si="166"/>
        <v>-1</v>
      </c>
      <c r="L2953" s="3">
        <f>IF(AND(O2953&gt;0,O2953&lt;366),+'PL2'!$N$3+1,IF(AND(O2953&gt;365,O2953&lt;731),+'PL2'!$O$3+1,IF(AND(O2953&gt;730,O2953&lt;1096),+'PL2'!$P$3+1,IF(AND(O2953&gt;1095,O2953&lt;1461),+'PL2'!$Q$3+1,IF(AND(O2953&gt;1460,O2953&lt;3000),+'PL2'!$R$3+1,0)))))</f>
        <v>0</v>
      </c>
      <c r="M2953" s="3">
        <f>IF(AND(O2953&gt;0,O2953&lt;366),+'PL2'!$N$2+1,IF(AND(O2953&gt;365,O2953&lt;731),+'PL2'!$O$2+1,IF(AND(O2953&gt;730,O2953&lt;1096),+'PL2'!$P$2+1,IF(AND(O2953&gt;1095,O2953&lt;1461),+'PL2'!$Q$2+1,IF(AND(O2953&gt;1460,O2953&lt;1826),+'PL2'!$R$2+1,IF(AND(O2953&gt;1825,O2953&lt;2190),+'PL2'!$S$2+1,0))))))</f>
        <v>0</v>
      </c>
      <c r="N2953" s="70">
        <f t="shared" si="167"/>
        <v>-1</v>
      </c>
      <c r="O2953" s="19" t="str">
        <f>IF(A2953&gt;'PL2'!$C$2+553,IF(A2953='PL2'!$C$2+554,1,O2952+1), "")</f>
        <v/>
      </c>
    </row>
    <row r="2954" spans="1:15" x14ac:dyDescent="0.55000000000000004">
      <c r="A2954">
        <v>2952</v>
      </c>
      <c r="B2954" s="2">
        <v>42774</v>
      </c>
      <c r="C2954">
        <v>22.969999313354489</v>
      </c>
      <c r="D2954">
        <v>3063990</v>
      </c>
      <c r="E2954">
        <v>1982.140014648438</v>
      </c>
      <c r="F2954" s="20">
        <f t="shared" si="168"/>
        <v>1.485962903777332E-2</v>
      </c>
      <c r="G2954">
        <v>1054.339965820312</v>
      </c>
      <c r="H2954">
        <v>15.66709995269775</v>
      </c>
      <c r="I2954" s="19">
        <f t="shared" si="169"/>
        <v>2089849.4352955068</v>
      </c>
      <c r="K2954" s="70">
        <f t="shared" si="166"/>
        <v>-1</v>
      </c>
      <c r="L2954" s="3">
        <f>IF(AND(O2954&gt;0,O2954&lt;366),+'PL2'!$N$3+1,IF(AND(O2954&gt;365,O2954&lt;731),+'PL2'!$O$3+1,IF(AND(O2954&gt;730,O2954&lt;1096),+'PL2'!$P$3+1,IF(AND(O2954&gt;1095,O2954&lt;1461),+'PL2'!$Q$3+1,IF(AND(O2954&gt;1460,O2954&lt;3000),+'PL2'!$R$3+1,0)))))</f>
        <v>0</v>
      </c>
      <c r="M2954" s="3">
        <f>IF(AND(O2954&gt;0,O2954&lt;366),+'PL2'!$N$2+1,IF(AND(O2954&gt;365,O2954&lt;731),+'PL2'!$O$2+1,IF(AND(O2954&gt;730,O2954&lt;1096),+'PL2'!$P$2+1,IF(AND(O2954&gt;1095,O2954&lt;1461),+'PL2'!$Q$2+1,IF(AND(O2954&gt;1460,O2954&lt;1826),+'PL2'!$R$2+1,IF(AND(O2954&gt;1825,O2954&lt;2190),+'PL2'!$S$2+1,0))))))</f>
        <v>0</v>
      </c>
      <c r="N2954" s="70">
        <f t="shared" si="167"/>
        <v>-1</v>
      </c>
      <c r="O2954" s="19" t="str">
        <f>IF(A2954&gt;'PL2'!$C$2+553,IF(A2954='PL2'!$C$2+554,1,O2953+1), "")</f>
        <v/>
      </c>
    </row>
    <row r="2955" spans="1:15" x14ac:dyDescent="0.55000000000000004">
      <c r="A2955">
        <v>2953</v>
      </c>
      <c r="B2955" s="2">
        <v>42775</v>
      </c>
      <c r="C2955">
        <v>22.979999542236332</v>
      </c>
      <c r="D2955">
        <v>3546670</v>
      </c>
      <c r="E2955">
        <v>2286.68994140625</v>
      </c>
      <c r="F2955" s="20">
        <f t="shared" si="168"/>
        <v>1.4816189216011652E-2</v>
      </c>
      <c r="G2955">
        <v>988.947998046875</v>
      </c>
      <c r="H2955">
        <v>14.65240001678467</v>
      </c>
      <c r="I2955" s="19">
        <f t="shared" si="169"/>
        <v>2261417.4397076368</v>
      </c>
      <c r="K2955" s="70">
        <f t="shared" si="166"/>
        <v>-1</v>
      </c>
      <c r="L2955" s="3">
        <f>IF(AND(O2955&gt;0,O2955&lt;366),+'PL2'!$N$3+1,IF(AND(O2955&gt;365,O2955&lt;731),+'PL2'!$O$3+1,IF(AND(O2955&gt;730,O2955&lt;1096),+'PL2'!$P$3+1,IF(AND(O2955&gt;1095,O2955&lt;1461),+'PL2'!$Q$3+1,IF(AND(O2955&gt;1460,O2955&lt;3000),+'PL2'!$R$3+1,0)))))</f>
        <v>0</v>
      </c>
      <c r="M2955" s="3">
        <f>IF(AND(O2955&gt;0,O2955&lt;366),+'PL2'!$N$2+1,IF(AND(O2955&gt;365,O2955&lt;731),+'PL2'!$O$2+1,IF(AND(O2955&gt;730,O2955&lt;1096),+'PL2'!$P$2+1,IF(AND(O2955&gt;1095,O2955&lt;1461),+'PL2'!$Q$2+1,IF(AND(O2955&gt;1460,O2955&lt;1826),+'PL2'!$R$2+1,IF(AND(O2955&gt;1825,O2955&lt;2190),+'PL2'!$S$2+1,0))))))</f>
        <v>0</v>
      </c>
      <c r="N2955" s="70">
        <f t="shared" si="167"/>
        <v>-1</v>
      </c>
      <c r="O2955" s="19" t="str">
        <f>IF(A2955&gt;'PL2'!$C$2+553,IF(A2955='PL2'!$C$2+554,1,O2954+1), "")</f>
        <v/>
      </c>
    </row>
    <row r="2956" spans="1:15" x14ac:dyDescent="0.55000000000000004">
      <c r="A2956">
        <v>2954</v>
      </c>
      <c r="B2956" s="2">
        <v>42776</v>
      </c>
      <c r="C2956">
        <v>22.989999771118161</v>
      </c>
      <c r="D2956">
        <v>3105960</v>
      </c>
      <c r="E2956">
        <v>1977.280029296875</v>
      </c>
      <c r="F2956" s="20">
        <f t="shared" si="168"/>
        <v>1.4635625513841668E-2</v>
      </c>
      <c r="G2956">
        <v>993.0789794921875</v>
      </c>
      <c r="H2956">
        <v>14.534299850463871</v>
      </c>
      <c r="I2956" s="19">
        <f t="shared" si="169"/>
        <v>1963595.2336644232</v>
      </c>
      <c r="K2956" s="70">
        <f t="shared" si="166"/>
        <v>-1</v>
      </c>
      <c r="L2956" s="3">
        <f>IF(AND(O2956&gt;0,O2956&lt;366),+'PL2'!$N$3+1,IF(AND(O2956&gt;365,O2956&lt;731),+'PL2'!$O$3+1,IF(AND(O2956&gt;730,O2956&lt;1096),+'PL2'!$P$3+1,IF(AND(O2956&gt;1095,O2956&lt;1461),+'PL2'!$Q$3+1,IF(AND(O2956&gt;1460,O2956&lt;3000),+'PL2'!$R$3+1,0)))))</f>
        <v>0</v>
      </c>
      <c r="M2956" s="3">
        <f>IF(AND(O2956&gt;0,O2956&lt;366),+'PL2'!$N$2+1,IF(AND(O2956&gt;365,O2956&lt;731),+'PL2'!$O$2+1,IF(AND(O2956&gt;730,O2956&lt;1096),+'PL2'!$P$2+1,IF(AND(O2956&gt;1095,O2956&lt;1461),+'PL2'!$Q$2+1,IF(AND(O2956&gt;1460,O2956&lt;1826),+'PL2'!$R$2+1,IF(AND(O2956&gt;1825,O2956&lt;2190),+'PL2'!$S$2+1,0))))))</f>
        <v>0</v>
      </c>
      <c r="N2956" s="70">
        <f t="shared" si="167"/>
        <v>-1</v>
      </c>
      <c r="O2956" s="19" t="str">
        <f>IF(A2956&gt;'PL2'!$C$2+553,IF(A2956='PL2'!$C$2+554,1,O2955+1), "")</f>
        <v/>
      </c>
    </row>
    <row r="2957" spans="1:15" x14ac:dyDescent="0.55000000000000004">
      <c r="A2957">
        <v>2955</v>
      </c>
      <c r="B2957" s="2">
        <v>42777</v>
      </c>
      <c r="C2957">
        <v>23</v>
      </c>
      <c r="D2957">
        <v>2917080</v>
      </c>
      <c r="E2957">
        <v>1854.579956054688</v>
      </c>
      <c r="F2957" s="20">
        <f t="shared" si="168"/>
        <v>1.462261541996031E-2</v>
      </c>
      <c r="G2957">
        <v>1010</v>
      </c>
      <c r="H2957">
        <v>14.76879978179932</v>
      </c>
      <c r="I2957" s="19">
        <f t="shared" si="169"/>
        <v>1873125.7556152348</v>
      </c>
      <c r="K2957" s="70">
        <f t="shared" si="166"/>
        <v>-1</v>
      </c>
      <c r="L2957" s="3">
        <f>IF(AND(O2957&gt;0,O2957&lt;366),+'PL2'!$N$3+1,IF(AND(O2957&gt;365,O2957&lt;731),+'PL2'!$O$3+1,IF(AND(O2957&gt;730,O2957&lt;1096),+'PL2'!$P$3+1,IF(AND(O2957&gt;1095,O2957&lt;1461),+'PL2'!$Q$3+1,IF(AND(O2957&gt;1460,O2957&lt;3000),+'PL2'!$R$3+1,0)))))</f>
        <v>0</v>
      </c>
      <c r="M2957" s="3">
        <f>IF(AND(O2957&gt;0,O2957&lt;366),+'PL2'!$N$2+1,IF(AND(O2957&gt;365,O2957&lt;731),+'PL2'!$O$2+1,IF(AND(O2957&gt;730,O2957&lt;1096),+'PL2'!$P$2+1,IF(AND(O2957&gt;1095,O2957&lt;1461),+'PL2'!$Q$2+1,IF(AND(O2957&gt;1460,O2957&lt;1826),+'PL2'!$R$2+1,IF(AND(O2957&gt;1825,O2957&lt;2190),+'PL2'!$S$2+1,0))))))</f>
        <v>0</v>
      </c>
      <c r="N2957" s="70">
        <f t="shared" si="167"/>
        <v>-1</v>
      </c>
      <c r="O2957" s="19" t="str">
        <f>IF(A2957&gt;'PL2'!$C$2+553,IF(A2957='PL2'!$C$2+554,1,O2956+1), "")</f>
        <v/>
      </c>
    </row>
    <row r="2958" spans="1:15" x14ac:dyDescent="0.55000000000000004">
      <c r="A2958">
        <v>2956</v>
      </c>
      <c r="B2958" s="2">
        <v>42778</v>
      </c>
      <c r="C2958">
        <v>23.010000228881839</v>
      </c>
      <c r="D2958">
        <v>2959060</v>
      </c>
      <c r="E2958">
        <v>1852.510009765625</v>
      </c>
      <c r="F2958" s="20">
        <f t="shared" si="168"/>
        <v>1.4405336745017988E-2</v>
      </c>
      <c r="G2958">
        <v>999.51300048828125</v>
      </c>
      <c r="H2958">
        <v>14.398300170898439</v>
      </c>
      <c r="I2958" s="19">
        <f t="shared" si="169"/>
        <v>1851607.838295415</v>
      </c>
      <c r="K2958" s="70">
        <f t="shared" si="166"/>
        <v>-1</v>
      </c>
      <c r="L2958" s="3">
        <f>IF(AND(O2958&gt;0,O2958&lt;366),+'PL2'!$N$3+1,IF(AND(O2958&gt;365,O2958&lt;731),+'PL2'!$O$3+1,IF(AND(O2958&gt;730,O2958&lt;1096),+'PL2'!$P$3+1,IF(AND(O2958&gt;1095,O2958&lt;1461),+'PL2'!$Q$3+1,IF(AND(O2958&gt;1460,O2958&lt;3000),+'PL2'!$R$3+1,0)))))</f>
        <v>0</v>
      </c>
      <c r="M2958" s="3">
        <f>IF(AND(O2958&gt;0,O2958&lt;366),+'PL2'!$N$2+1,IF(AND(O2958&gt;365,O2958&lt;731),+'PL2'!$O$2+1,IF(AND(O2958&gt;730,O2958&lt;1096),+'PL2'!$P$2+1,IF(AND(O2958&gt;1095,O2958&lt;1461),+'PL2'!$Q$2+1,IF(AND(O2958&gt;1460,O2958&lt;1826),+'PL2'!$R$2+1,IF(AND(O2958&gt;1825,O2958&lt;2190),+'PL2'!$S$2+1,0))))))</f>
        <v>0</v>
      </c>
      <c r="N2958" s="70">
        <f t="shared" si="167"/>
        <v>-1</v>
      </c>
      <c r="O2958" s="19" t="str">
        <f>IF(A2958&gt;'PL2'!$C$2+553,IF(A2958='PL2'!$C$2+554,1,O2957+1), "")</f>
        <v/>
      </c>
    </row>
    <row r="2959" spans="1:15" x14ac:dyDescent="0.55000000000000004">
      <c r="A2959">
        <v>2957</v>
      </c>
      <c r="B2959" s="2">
        <v>42779</v>
      </c>
      <c r="C2959">
        <v>23.020000457763668</v>
      </c>
      <c r="D2959">
        <v>3420750</v>
      </c>
      <c r="E2959">
        <v>2174.27001953125</v>
      </c>
      <c r="F2959" s="20">
        <f t="shared" si="168"/>
        <v>1.4631790351505136E-2</v>
      </c>
      <c r="G2959">
        <v>996.85699462890625</v>
      </c>
      <c r="H2959">
        <v>14.585800170898439</v>
      </c>
      <c r="I2959" s="19">
        <f t="shared" si="169"/>
        <v>2167436.2771816552</v>
      </c>
      <c r="K2959" s="70">
        <f t="shared" si="166"/>
        <v>-1</v>
      </c>
      <c r="L2959" s="3">
        <f>IF(AND(O2959&gt;0,O2959&lt;366),+'PL2'!$N$3+1,IF(AND(O2959&gt;365,O2959&lt;731),+'PL2'!$O$3+1,IF(AND(O2959&gt;730,O2959&lt;1096),+'PL2'!$P$3+1,IF(AND(O2959&gt;1095,O2959&lt;1461),+'PL2'!$Q$3+1,IF(AND(O2959&gt;1460,O2959&lt;3000),+'PL2'!$R$3+1,0)))))</f>
        <v>0</v>
      </c>
      <c r="M2959" s="3">
        <f>IF(AND(O2959&gt;0,O2959&lt;366),+'PL2'!$N$2+1,IF(AND(O2959&gt;365,O2959&lt;731),+'PL2'!$O$2+1,IF(AND(O2959&gt;730,O2959&lt;1096),+'PL2'!$P$2+1,IF(AND(O2959&gt;1095,O2959&lt;1461),+'PL2'!$Q$2+1,IF(AND(O2959&gt;1460,O2959&lt;1826),+'PL2'!$R$2+1,IF(AND(O2959&gt;1825,O2959&lt;2190),+'PL2'!$S$2+1,0))))))</f>
        <v>0</v>
      </c>
      <c r="N2959" s="70">
        <f t="shared" si="167"/>
        <v>-1</v>
      </c>
      <c r="O2959" s="19" t="str">
        <f>IF(A2959&gt;'PL2'!$C$2+553,IF(A2959='PL2'!$C$2+554,1,O2958+1), "")</f>
        <v/>
      </c>
    </row>
    <row r="2960" spans="1:15" x14ac:dyDescent="0.55000000000000004">
      <c r="A2960">
        <v>2958</v>
      </c>
      <c r="B2960" s="2">
        <v>42780</v>
      </c>
      <c r="C2960">
        <v>23.030000686645511</v>
      </c>
      <c r="D2960">
        <v>3546670</v>
      </c>
      <c r="E2960">
        <v>2253.489990234375</v>
      </c>
      <c r="F2960" s="20">
        <f t="shared" si="168"/>
        <v>1.4632846028090136E-2</v>
      </c>
      <c r="G2960">
        <v>1009.25</v>
      </c>
      <c r="H2960">
        <v>14.7681999206543</v>
      </c>
      <c r="I2960" s="19">
        <f t="shared" si="169"/>
        <v>2274334.772644043</v>
      </c>
      <c r="K2960" s="70">
        <f t="shared" si="166"/>
        <v>-1</v>
      </c>
      <c r="L2960" s="3">
        <f>IF(AND(O2960&gt;0,O2960&lt;366),+'PL2'!$N$3+1,IF(AND(O2960&gt;365,O2960&lt;731),+'PL2'!$O$3+1,IF(AND(O2960&gt;730,O2960&lt;1096),+'PL2'!$P$3+1,IF(AND(O2960&gt;1095,O2960&lt;1461),+'PL2'!$Q$3+1,IF(AND(O2960&gt;1460,O2960&lt;3000),+'PL2'!$R$3+1,0)))))</f>
        <v>0</v>
      </c>
      <c r="M2960" s="3">
        <f>IF(AND(O2960&gt;0,O2960&lt;366),+'PL2'!$N$2+1,IF(AND(O2960&gt;365,O2960&lt;731),+'PL2'!$O$2+1,IF(AND(O2960&gt;730,O2960&lt;1096),+'PL2'!$P$2+1,IF(AND(O2960&gt;1095,O2960&lt;1461),+'PL2'!$Q$2+1,IF(AND(O2960&gt;1460,O2960&lt;1826),+'PL2'!$R$2+1,IF(AND(O2960&gt;1825,O2960&lt;2190),+'PL2'!$S$2+1,0))))))</f>
        <v>0</v>
      </c>
      <c r="N2960" s="70">
        <f t="shared" si="167"/>
        <v>-1</v>
      </c>
      <c r="O2960" s="19" t="str">
        <f>IF(A2960&gt;'PL2'!$C$2+553,IF(A2960='PL2'!$C$2+554,1,O2959+1), "")</f>
        <v/>
      </c>
    </row>
    <row r="2961" spans="1:15" x14ac:dyDescent="0.55000000000000004">
      <c r="A2961">
        <v>2959</v>
      </c>
      <c r="B2961" s="2">
        <v>42781</v>
      </c>
      <c r="C2961">
        <v>23.04000091552734</v>
      </c>
      <c r="D2961">
        <v>2917080</v>
      </c>
      <c r="E2961">
        <v>1871.550048828125</v>
      </c>
      <c r="F2961" s="20">
        <f t="shared" si="168"/>
        <v>1.4782081683894591E-2</v>
      </c>
      <c r="G2961">
        <v>1009.119995117188</v>
      </c>
      <c r="H2961">
        <v>14.91689968109131</v>
      </c>
      <c r="I2961" s="19">
        <f t="shared" si="169"/>
        <v>1888618.5761350105</v>
      </c>
      <c r="K2961" s="70">
        <f t="shared" si="166"/>
        <v>-1</v>
      </c>
      <c r="L2961" s="3">
        <f>IF(AND(O2961&gt;0,O2961&lt;366),+'PL2'!$N$3+1,IF(AND(O2961&gt;365,O2961&lt;731),+'PL2'!$O$3+1,IF(AND(O2961&gt;730,O2961&lt;1096),+'PL2'!$P$3+1,IF(AND(O2961&gt;1095,O2961&lt;1461),+'PL2'!$Q$3+1,IF(AND(O2961&gt;1460,O2961&lt;3000),+'PL2'!$R$3+1,0)))))</f>
        <v>0</v>
      </c>
      <c r="M2961" s="3">
        <f>IF(AND(O2961&gt;0,O2961&lt;366),+'PL2'!$N$2+1,IF(AND(O2961&gt;365,O2961&lt;731),+'PL2'!$O$2+1,IF(AND(O2961&gt;730,O2961&lt;1096),+'PL2'!$P$2+1,IF(AND(O2961&gt;1095,O2961&lt;1461),+'PL2'!$Q$2+1,IF(AND(O2961&gt;1460,O2961&lt;1826),+'PL2'!$R$2+1,IF(AND(O2961&gt;1825,O2961&lt;2190),+'PL2'!$S$2+1,0))))))</f>
        <v>0</v>
      </c>
      <c r="N2961" s="70">
        <f t="shared" si="167"/>
        <v>-1</v>
      </c>
      <c r="O2961" s="19" t="str">
        <f>IF(A2961&gt;'PL2'!$C$2+553,IF(A2961='PL2'!$C$2+554,1,O2960+1), "")</f>
        <v/>
      </c>
    </row>
    <row r="2962" spans="1:15" x14ac:dyDescent="0.55000000000000004">
      <c r="A2962">
        <v>2960</v>
      </c>
      <c r="B2962" s="2">
        <v>42782</v>
      </c>
      <c r="C2962">
        <v>23.04999923706055</v>
      </c>
      <c r="D2962">
        <v>3189900</v>
      </c>
      <c r="E2962">
        <v>2057.3798828125</v>
      </c>
      <c r="F2962" s="20">
        <f t="shared" si="168"/>
        <v>1.4866486325330528E-2</v>
      </c>
      <c r="G2962">
        <v>1034.079956054688</v>
      </c>
      <c r="H2962">
        <v>15.373100280761721</v>
      </c>
      <c r="I2962" s="19">
        <f t="shared" si="169"/>
        <v>2127495.298806549</v>
      </c>
      <c r="K2962" s="70">
        <f t="shared" si="166"/>
        <v>-1</v>
      </c>
      <c r="L2962" s="3">
        <f>IF(AND(O2962&gt;0,O2962&lt;366),+'PL2'!$N$3+1,IF(AND(O2962&gt;365,O2962&lt;731),+'PL2'!$O$3+1,IF(AND(O2962&gt;730,O2962&lt;1096),+'PL2'!$P$3+1,IF(AND(O2962&gt;1095,O2962&lt;1461),+'PL2'!$Q$3+1,IF(AND(O2962&gt;1460,O2962&lt;3000),+'PL2'!$R$3+1,0)))))</f>
        <v>0</v>
      </c>
      <c r="M2962" s="3">
        <f>IF(AND(O2962&gt;0,O2962&lt;366),+'PL2'!$N$2+1,IF(AND(O2962&gt;365,O2962&lt;731),+'PL2'!$O$2+1,IF(AND(O2962&gt;730,O2962&lt;1096),+'PL2'!$P$2+1,IF(AND(O2962&gt;1095,O2962&lt;1461),+'PL2'!$Q$2+1,IF(AND(O2962&gt;1460,O2962&lt;1826),+'PL2'!$R$2+1,IF(AND(O2962&gt;1825,O2962&lt;2190),+'PL2'!$S$2+1,0))))))</f>
        <v>0</v>
      </c>
      <c r="N2962" s="70">
        <f t="shared" si="167"/>
        <v>-1</v>
      </c>
      <c r="O2962" s="19" t="str">
        <f>IF(A2962&gt;'PL2'!$C$2+553,IF(A2962='PL2'!$C$2+554,1,O2961+1), "")</f>
        <v/>
      </c>
    </row>
    <row r="2963" spans="1:15" x14ac:dyDescent="0.55000000000000004">
      <c r="A2963">
        <v>2961</v>
      </c>
      <c r="B2963" s="2">
        <v>42783</v>
      </c>
      <c r="C2963">
        <v>23.059999465942379</v>
      </c>
      <c r="D2963">
        <v>3168920</v>
      </c>
      <c r="E2963">
        <v>2053.340087890625</v>
      </c>
      <c r="F2963" s="20">
        <f t="shared" si="168"/>
        <v>1.494200589795763E-2</v>
      </c>
      <c r="G2963">
        <v>1053.119995117188</v>
      </c>
      <c r="H2963">
        <v>15.73569965362549</v>
      </c>
      <c r="I2963" s="19">
        <f t="shared" si="169"/>
        <v>2162413.5033333013</v>
      </c>
      <c r="K2963" s="70">
        <f t="shared" si="166"/>
        <v>-1</v>
      </c>
      <c r="L2963" s="3">
        <f>IF(AND(O2963&gt;0,O2963&lt;366),+'PL2'!$N$3+1,IF(AND(O2963&gt;365,O2963&lt;731),+'PL2'!$O$3+1,IF(AND(O2963&gt;730,O2963&lt;1096),+'PL2'!$P$3+1,IF(AND(O2963&gt;1095,O2963&lt;1461),+'PL2'!$Q$3+1,IF(AND(O2963&gt;1460,O2963&lt;3000),+'PL2'!$R$3+1,0)))))</f>
        <v>0</v>
      </c>
      <c r="M2963" s="3">
        <f>IF(AND(O2963&gt;0,O2963&lt;366),+'PL2'!$N$2+1,IF(AND(O2963&gt;365,O2963&lt;731),+'PL2'!$O$2+1,IF(AND(O2963&gt;730,O2963&lt;1096),+'PL2'!$P$2+1,IF(AND(O2963&gt;1095,O2963&lt;1461),+'PL2'!$Q$2+1,IF(AND(O2963&gt;1460,O2963&lt;1826),+'PL2'!$R$2+1,IF(AND(O2963&gt;1825,O2963&lt;2190),+'PL2'!$S$2+1,0))))))</f>
        <v>0</v>
      </c>
      <c r="N2963" s="70">
        <f t="shared" si="167"/>
        <v>-1</v>
      </c>
      <c r="O2963" s="19" t="str">
        <f>IF(A2963&gt;'PL2'!$C$2+553,IF(A2963='PL2'!$C$2+554,1,O2962+1), "")</f>
        <v/>
      </c>
    </row>
    <row r="2964" spans="1:15" x14ac:dyDescent="0.55000000000000004">
      <c r="A2964">
        <v>2962</v>
      </c>
      <c r="B2964" s="2">
        <v>42784</v>
      </c>
      <c r="C2964">
        <v>23.069999694824219</v>
      </c>
      <c r="D2964">
        <v>3330520</v>
      </c>
      <c r="E2964">
        <v>2039.72998046875</v>
      </c>
      <c r="F2964" s="20">
        <f t="shared" si="168"/>
        <v>1.4128895796133297E-2</v>
      </c>
      <c r="G2964">
        <v>1058.410034179688</v>
      </c>
      <c r="H2964">
        <v>14.95419979095459</v>
      </c>
      <c r="I2964" s="19">
        <f t="shared" si="169"/>
        <v>2158870.6783452639</v>
      </c>
      <c r="K2964" s="70">
        <f t="shared" si="166"/>
        <v>-1</v>
      </c>
      <c r="L2964" s="3">
        <f>IF(AND(O2964&gt;0,O2964&lt;366),+'PL2'!$N$3+1,IF(AND(O2964&gt;365,O2964&lt;731),+'PL2'!$O$3+1,IF(AND(O2964&gt;730,O2964&lt;1096),+'PL2'!$P$3+1,IF(AND(O2964&gt;1095,O2964&lt;1461),+'PL2'!$Q$3+1,IF(AND(O2964&gt;1460,O2964&lt;3000),+'PL2'!$R$3+1,0)))))</f>
        <v>0</v>
      </c>
      <c r="M2964" s="3">
        <f>IF(AND(O2964&gt;0,O2964&lt;366),+'PL2'!$N$2+1,IF(AND(O2964&gt;365,O2964&lt;731),+'PL2'!$O$2+1,IF(AND(O2964&gt;730,O2964&lt;1096),+'PL2'!$P$2+1,IF(AND(O2964&gt;1095,O2964&lt;1461),+'PL2'!$Q$2+1,IF(AND(O2964&gt;1460,O2964&lt;1826),+'PL2'!$R$2+1,IF(AND(O2964&gt;1825,O2964&lt;2190),+'PL2'!$S$2+1,0))))))</f>
        <v>0</v>
      </c>
      <c r="N2964" s="70">
        <f t="shared" si="167"/>
        <v>-1</v>
      </c>
      <c r="O2964" s="19" t="str">
        <f>IF(A2964&gt;'PL2'!$C$2+553,IF(A2964='PL2'!$C$2+554,1,O2963+1), "")</f>
        <v/>
      </c>
    </row>
    <row r="2965" spans="1:15" x14ac:dyDescent="0.55000000000000004">
      <c r="A2965">
        <v>2963</v>
      </c>
      <c r="B2965" s="2">
        <v>42785</v>
      </c>
      <c r="C2965">
        <v>23.079999923706051</v>
      </c>
      <c r="D2965">
        <v>2936110</v>
      </c>
      <c r="E2965">
        <v>1804.43994140625</v>
      </c>
      <c r="F2965" s="20">
        <f t="shared" si="168"/>
        <v>1.4184234824304401E-2</v>
      </c>
      <c r="G2965">
        <v>1052.819946289062</v>
      </c>
      <c r="H2965">
        <v>14.93340015411377</v>
      </c>
      <c r="I2965" s="19">
        <f t="shared" si="169"/>
        <v>1899750.3621931663</v>
      </c>
      <c r="K2965" s="70">
        <f t="shared" si="166"/>
        <v>-1</v>
      </c>
      <c r="L2965" s="3">
        <f>IF(AND(O2965&gt;0,O2965&lt;366),+'PL2'!$N$3+1,IF(AND(O2965&gt;365,O2965&lt;731),+'PL2'!$O$3+1,IF(AND(O2965&gt;730,O2965&lt;1096),+'PL2'!$P$3+1,IF(AND(O2965&gt;1095,O2965&lt;1461),+'PL2'!$Q$3+1,IF(AND(O2965&gt;1460,O2965&lt;3000),+'PL2'!$R$3+1,0)))))</f>
        <v>0</v>
      </c>
      <c r="M2965" s="3">
        <f>IF(AND(O2965&gt;0,O2965&lt;366),+'PL2'!$N$2+1,IF(AND(O2965&gt;365,O2965&lt;731),+'PL2'!$O$2+1,IF(AND(O2965&gt;730,O2965&lt;1096),+'PL2'!$P$2+1,IF(AND(O2965&gt;1095,O2965&lt;1461),+'PL2'!$Q$2+1,IF(AND(O2965&gt;1460,O2965&lt;1826),+'PL2'!$R$2+1,IF(AND(O2965&gt;1825,O2965&lt;2190),+'PL2'!$S$2+1,0))))))</f>
        <v>0</v>
      </c>
      <c r="N2965" s="70">
        <f t="shared" si="167"/>
        <v>-1</v>
      </c>
      <c r="O2965" s="19" t="str">
        <f>IF(A2965&gt;'PL2'!$C$2+553,IF(A2965='PL2'!$C$2+554,1,O2964+1), "")</f>
        <v/>
      </c>
    </row>
    <row r="2966" spans="1:15" x14ac:dyDescent="0.55000000000000004">
      <c r="A2966">
        <v>2964</v>
      </c>
      <c r="B2966" s="2">
        <v>42786</v>
      </c>
      <c r="C2966">
        <v>23.090000152587891</v>
      </c>
      <c r="D2966">
        <v>3242870</v>
      </c>
      <c r="E2966">
        <v>2009.910034179688</v>
      </c>
      <c r="F2966" s="20">
        <f t="shared" si="168"/>
        <v>1.4311034051903693E-2</v>
      </c>
      <c r="G2966">
        <v>1083.239990234375</v>
      </c>
      <c r="H2966">
        <v>15.50230026245117</v>
      </c>
      <c r="I2966" s="19">
        <f t="shared" si="169"/>
        <v>2177214.9257967775</v>
      </c>
      <c r="K2966" s="70">
        <f t="shared" si="166"/>
        <v>-1</v>
      </c>
      <c r="L2966" s="3">
        <f>IF(AND(O2966&gt;0,O2966&lt;366),+'PL2'!$N$3+1,IF(AND(O2966&gt;365,O2966&lt;731),+'PL2'!$O$3+1,IF(AND(O2966&gt;730,O2966&lt;1096),+'PL2'!$P$3+1,IF(AND(O2966&gt;1095,O2966&lt;1461),+'PL2'!$Q$3+1,IF(AND(O2966&gt;1460,O2966&lt;3000),+'PL2'!$R$3+1,0)))))</f>
        <v>0</v>
      </c>
      <c r="M2966" s="3">
        <f>IF(AND(O2966&gt;0,O2966&lt;366),+'PL2'!$N$2+1,IF(AND(O2966&gt;365,O2966&lt;731),+'PL2'!$O$2+1,IF(AND(O2966&gt;730,O2966&lt;1096),+'PL2'!$P$2+1,IF(AND(O2966&gt;1095,O2966&lt;1461),+'PL2'!$Q$2+1,IF(AND(O2966&gt;1460,O2966&lt;1826),+'PL2'!$R$2+1,IF(AND(O2966&gt;1825,O2966&lt;2190),+'PL2'!$S$2+1,0))))))</f>
        <v>0</v>
      </c>
      <c r="N2966" s="70">
        <f t="shared" si="167"/>
        <v>-1</v>
      </c>
      <c r="O2966" s="19" t="str">
        <f>IF(A2966&gt;'PL2'!$C$2+553,IF(A2966='PL2'!$C$2+554,1,O2965+1), "")</f>
        <v/>
      </c>
    </row>
    <row r="2967" spans="1:15" x14ac:dyDescent="0.55000000000000004">
      <c r="A2967">
        <v>2965</v>
      </c>
      <c r="B2967" s="2">
        <v>42787</v>
      </c>
      <c r="C2967">
        <v>23.10000038146973</v>
      </c>
      <c r="D2967">
        <v>3023760</v>
      </c>
      <c r="E2967">
        <v>1890.819946289062</v>
      </c>
      <c r="F2967" s="20">
        <f t="shared" si="168"/>
        <v>1.4444910138558585E-2</v>
      </c>
      <c r="G2967">
        <v>1123.660034179688</v>
      </c>
      <c r="H2967">
        <v>16.231199264526371</v>
      </c>
      <c r="I2967" s="19">
        <f t="shared" si="169"/>
        <v>2124638.8054748033</v>
      </c>
      <c r="K2967" s="70">
        <f t="shared" si="166"/>
        <v>-1</v>
      </c>
      <c r="L2967" s="3">
        <f>IF(AND(O2967&gt;0,O2967&lt;366),+'PL2'!$N$3+1,IF(AND(O2967&gt;365,O2967&lt;731),+'PL2'!$O$3+1,IF(AND(O2967&gt;730,O2967&lt;1096),+'PL2'!$P$3+1,IF(AND(O2967&gt;1095,O2967&lt;1461),+'PL2'!$Q$3+1,IF(AND(O2967&gt;1460,O2967&lt;3000),+'PL2'!$R$3+1,0)))))</f>
        <v>0</v>
      </c>
      <c r="M2967" s="3">
        <f>IF(AND(O2967&gt;0,O2967&lt;366),+'PL2'!$N$2+1,IF(AND(O2967&gt;365,O2967&lt;731),+'PL2'!$O$2+1,IF(AND(O2967&gt;730,O2967&lt;1096),+'PL2'!$P$2+1,IF(AND(O2967&gt;1095,O2967&lt;1461),+'PL2'!$Q$2+1,IF(AND(O2967&gt;1460,O2967&lt;1826),+'PL2'!$R$2+1,IF(AND(O2967&gt;1825,O2967&lt;2190),+'PL2'!$S$2+1,0))))))</f>
        <v>0</v>
      </c>
      <c r="N2967" s="70">
        <f t="shared" si="167"/>
        <v>-1</v>
      </c>
      <c r="O2967" s="19" t="str">
        <f>IF(A2967&gt;'PL2'!$C$2+553,IF(A2967='PL2'!$C$2+554,1,O2966+1), "")</f>
        <v/>
      </c>
    </row>
    <row r="2968" spans="1:15" x14ac:dyDescent="0.55000000000000004">
      <c r="A2968">
        <v>2966</v>
      </c>
      <c r="B2968" s="2">
        <v>42788</v>
      </c>
      <c r="C2968">
        <v>23.110000610351559</v>
      </c>
      <c r="D2968">
        <v>3045670</v>
      </c>
      <c r="E2968">
        <v>1907.0400390625</v>
      </c>
      <c r="F2968" s="20">
        <f t="shared" si="168"/>
        <v>1.447027959913557E-2</v>
      </c>
      <c r="G2968">
        <v>1122.18994140625</v>
      </c>
      <c r="H2968">
        <v>16.238399505615231</v>
      </c>
      <c r="I2968" s="19">
        <f t="shared" si="169"/>
        <v>2140061.1496949196</v>
      </c>
      <c r="K2968" s="70">
        <f t="shared" si="166"/>
        <v>-1</v>
      </c>
      <c r="L2968" s="3">
        <f>IF(AND(O2968&gt;0,O2968&lt;366),+'PL2'!$N$3+1,IF(AND(O2968&gt;365,O2968&lt;731),+'PL2'!$O$3+1,IF(AND(O2968&gt;730,O2968&lt;1096),+'PL2'!$P$3+1,IF(AND(O2968&gt;1095,O2968&lt;1461),+'PL2'!$Q$3+1,IF(AND(O2968&gt;1460,O2968&lt;3000),+'PL2'!$R$3+1,0)))))</f>
        <v>0</v>
      </c>
      <c r="M2968" s="3">
        <f>IF(AND(O2968&gt;0,O2968&lt;366),+'PL2'!$N$2+1,IF(AND(O2968&gt;365,O2968&lt;731),+'PL2'!$O$2+1,IF(AND(O2968&gt;730,O2968&lt;1096),+'PL2'!$P$2+1,IF(AND(O2968&gt;1095,O2968&lt;1461),+'PL2'!$Q$2+1,IF(AND(O2968&gt;1460,O2968&lt;1826),+'PL2'!$R$2+1,IF(AND(O2968&gt;1825,O2968&lt;2190),+'PL2'!$S$2+1,0))))))</f>
        <v>0</v>
      </c>
      <c r="N2968" s="70">
        <f t="shared" si="167"/>
        <v>-1</v>
      </c>
      <c r="O2968" s="19" t="str">
        <f>IF(A2968&gt;'PL2'!$C$2+553,IF(A2968='PL2'!$C$2+554,1,O2967+1), "")</f>
        <v/>
      </c>
    </row>
    <row r="2969" spans="1:15" x14ac:dyDescent="0.55000000000000004">
      <c r="A2969">
        <v>2967</v>
      </c>
      <c r="B2969" s="2">
        <v>42789</v>
      </c>
      <c r="C2969">
        <v>23.120000839233398</v>
      </c>
      <c r="D2969">
        <v>3286690</v>
      </c>
      <c r="E2969">
        <v>2086.64990234375</v>
      </c>
      <c r="F2969" s="20">
        <f t="shared" si="168"/>
        <v>1.4678399086428531E-2</v>
      </c>
      <c r="G2969">
        <v>1178.380004882812</v>
      </c>
      <c r="H2969">
        <v>17.296699523925781</v>
      </c>
      <c r="I2969" s="19">
        <f t="shared" si="169"/>
        <v>2458866.5221125474</v>
      </c>
      <c r="K2969" s="70">
        <f t="shared" si="166"/>
        <v>-1</v>
      </c>
      <c r="L2969" s="3">
        <f>IF(AND(O2969&gt;0,O2969&lt;366),+'PL2'!$N$3+1,IF(AND(O2969&gt;365,O2969&lt;731),+'PL2'!$O$3+1,IF(AND(O2969&gt;730,O2969&lt;1096),+'PL2'!$P$3+1,IF(AND(O2969&gt;1095,O2969&lt;1461),+'PL2'!$Q$3+1,IF(AND(O2969&gt;1460,O2969&lt;3000),+'PL2'!$R$3+1,0)))))</f>
        <v>0</v>
      </c>
      <c r="M2969" s="3">
        <f>IF(AND(O2969&gt;0,O2969&lt;366),+'PL2'!$N$2+1,IF(AND(O2969&gt;365,O2969&lt;731),+'PL2'!$O$2+1,IF(AND(O2969&gt;730,O2969&lt;1096),+'PL2'!$P$2+1,IF(AND(O2969&gt;1095,O2969&lt;1461),+'PL2'!$Q$2+1,IF(AND(O2969&gt;1460,O2969&lt;1826),+'PL2'!$R$2+1,IF(AND(O2969&gt;1825,O2969&lt;2190),+'PL2'!$S$2+1,0))))))</f>
        <v>0</v>
      </c>
      <c r="N2969" s="70">
        <f t="shared" si="167"/>
        <v>-1</v>
      </c>
      <c r="O2969" s="19" t="str">
        <f>IF(A2969&gt;'PL2'!$C$2+553,IF(A2969='PL2'!$C$2+554,1,O2968+1), "")</f>
        <v/>
      </c>
    </row>
    <row r="2970" spans="1:15" x14ac:dyDescent="0.55000000000000004">
      <c r="A2970">
        <v>2968</v>
      </c>
      <c r="B2970" s="2">
        <v>42790</v>
      </c>
      <c r="C2970">
        <v>23.129999160766602</v>
      </c>
      <c r="D2970">
        <v>3637270</v>
      </c>
      <c r="E2970">
        <v>2264.2099609375</v>
      </c>
      <c r="F2970" s="20">
        <f t="shared" si="168"/>
        <v>1.439848416430008E-2</v>
      </c>
      <c r="G2970">
        <v>1180.920043945312</v>
      </c>
      <c r="H2970">
        <v>17.003499984741211</v>
      </c>
      <c r="I2970" s="19">
        <f t="shared" si="169"/>
        <v>2673850.9265717259</v>
      </c>
      <c r="K2970" s="70">
        <f t="shared" si="166"/>
        <v>-1</v>
      </c>
      <c r="L2970" s="3">
        <f>IF(AND(O2970&gt;0,O2970&lt;366),+'PL2'!$N$3+1,IF(AND(O2970&gt;365,O2970&lt;731),+'PL2'!$O$3+1,IF(AND(O2970&gt;730,O2970&lt;1096),+'PL2'!$P$3+1,IF(AND(O2970&gt;1095,O2970&lt;1461),+'PL2'!$Q$3+1,IF(AND(O2970&gt;1460,O2970&lt;3000),+'PL2'!$R$3+1,0)))))</f>
        <v>0</v>
      </c>
      <c r="M2970" s="3">
        <f>IF(AND(O2970&gt;0,O2970&lt;366),+'PL2'!$N$2+1,IF(AND(O2970&gt;365,O2970&lt;731),+'PL2'!$O$2+1,IF(AND(O2970&gt;730,O2970&lt;1096),+'PL2'!$P$2+1,IF(AND(O2970&gt;1095,O2970&lt;1461),+'PL2'!$Q$2+1,IF(AND(O2970&gt;1460,O2970&lt;1826),+'PL2'!$R$2+1,IF(AND(O2970&gt;1825,O2970&lt;2190),+'PL2'!$S$2+1,0))))))</f>
        <v>0</v>
      </c>
      <c r="N2970" s="70">
        <f t="shared" si="167"/>
        <v>-1</v>
      </c>
      <c r="O2970" s="19" t="str">
        <f>IF(A2970&gt;'PL2'!$C$2+553,IF(A2970='PL2'!$C$2+554,1,O2969+1), "")</f>
        <v/>
      </c>
    </row>
    <row r="2971" spans="1:15" x14ac:dyDescent="0.55000000000000004">
      <c r="A2971">
        <v>2969</v>
      </c>
      <c r="B2971" s="2">
        <v>42791</v>
      </c>
      <c r="C2971">
        <v>23.139999389648441</v>
      </c>
      <c r="D2971">
        <v>3659190</v>
      </c>
      <c r="E2971">
        <v>2278.800048828125</v>
      </c>
      <c r="F2971" s="20">
        <f t="shared" si="168"/>
        <v>1.4410684260454812E-2</v>
      </c>
      <c r="G2971">
        <v>1151.579956054688</v>
      </c>
      <c r="H2971">
        <v>16.595100402832031</v>
      </c>
      <c r="I2971" s="19">
        <f t="shared" si="169"/>
        <v>2624220.4600869128</v>
      </c>
      <c r="K2971" s="70">
        <f t="shared" si="166"/>
        <v>-1</v>
      </c>
      <c r="L2971" s="3">
        <f>IF(AND(O2971&gt;0,O2971&lt;366),+'PL2'!$N$3+1,IF(AND(O2971&gt;365,O2971&lt;731),+'PL2'!$O$3+1,IF(AND(O2971&gt;730,O2971&lt;1096),+'PL2'!$P$3+1,IF(AND(O2971&gt;1095,O2971&lt;1461),+'PL2'!$Q$3+1,IF(AND(O2971&gt;1460,O2971&lt;3000),+'PL2'!$R$3+1,0)))))</f>
        <v>0</v>
      </c>
      <c r="M2971" s="3">
        <f>IF(AND(O2971&gt;0,O2971&lt;366),+'PL2'!$N$2+1,IF(AND(O2971&gt;365,O2971&lt;731),+'PL2'!$O$2+1,IF(AND(O2971&gt;730,O2971&lt;1096),+'PL2'!$P$2+1,IF(AND(O2971&gt;1095,O2971&lt;1461),+'PL2'!$Q$2+1,IF(AND(O2971&gt;1460,O2971&lt;1826),+'PL2'!$R$2+1,IF(AND(O2971&gt;1825,O2971&lt;2190),+'PL2'!$S$2+1,0))))))</f>
        <v>0</v>
      </c>
      <c r="N2971" s="70">
        <f t="shared" si="167"/>
        <v>-1</v>
      </c>
      <c r="O2971" s="19" t="str">
        <f>IF(A2971&gt;'PL2'!$C$2+553,IF(A2971='PL2'!$C$2+554,1,O2970+1), "")</f>
        <v/>
      </c>
    </row>
    <row r="2972" spans="1:15" x14ac:dyDescent="0.55000000000000004">
      <c r="A2972">
        <v>2970</v>
      </c>
      <c r="B2972" s="2">
        <v>42792</v>
      </c>
      <c r="C2972">
        <v>23.14999961853027</v>
      </c>
      <c r="D2972">
        <v>3900210</v>
      </c>
      <c r="E2972">
        <v>2386.169921875</v>
      </c>
      <c r="F2972" s="20">
        <f t="shared" si="168"/>
        <v>1.4163297048403715E-2</v>
      </c>
      <c r="G2972">
        <v>1179.969970703125</v>
      </c>
      <c r="H2972">
        <v>16.712299346923832</v>
      </c>
      <c r="I2972" s="19">
        <f t="shared" si="169"/>
        <v>2815608.8528075218</v>
      </c>
      <c r="K2972" s="70">
        <f t="shared" si="166"/>
        <v>-1</v>
      </c>
      <c r="L2972" s="3">
        <f>IF(AND(O2972&gt;0,O2972&lt;366),+'PL2'!$N$3+1,IF(AND(O2972&gt;365,O2972&lt;731),+'PL2'!$O$3+1,IF(AND(O2972&gt;730,O2972&lt;1096),+'PL2'!$P$3+1,IF(AND(O2972&gt;1095,O2972&lt;1461),+'PL2'!$Q$3+1,IF(AND(O2972&gt;1460,O2972&lt;3000),+'PL2'!$R$3+1,0)))))</f>
        <v>0</v>
      </c>
      <c r="M2972" s="3">
        <f>IF(AND(O2972&gt;0,O2972&lt;366),+'PL2'!$N$2+1,IF(AND(O2972&gt;365,O2972&lt;731),+'PL2'!$O$2+1,IF(AND(O2972&gt;730,O2972&lt;1096),+'PL2'!$P$2+1,IF(AND(O2972&gt;1095,O2972&lt;1461),+'PL2'!$Q$2+1,IF(AND(O2972&gt;1460,O2972&lt;1826),+'PL2'!$R$2+1,IF(AND(O2972&gt;1825,O2972&lt;2190),+'PL2'!$S$2+1,0))))))</f>
        <v>0</v>
      </c>
      <c r="N2972" s="70">
        <f t="shared" si="167"/>
        <v>-1</v>
      </c>
      <c r="O2972" s="19" t="str">
        <f>IF(A2972&gt;'PL2'!$C$2+553,IF(A2972='PL2'!$C$2+554,1,O2971+1), "")</f>
        <v/>
      </c>
    </row>
    <row r="2973" spans="1:15" x14ac:dyDescent="0.55000000000000004">
      <c r="A2973">
        <v>2971</v>
      </c>
      <c r="B2973" s="2">
        <v>42793</v>
      </c>
      <c r="C2973">
        <v>23.159999847412109</v>
      </c>
      <c r="D2973">
        <v>3155230</v>
      </c>
      <c r="E2973">
        <v>1995.390014648438</v>
      </c>
      <c r="F2973" s="20">
        <f t="shared" si="168"/>
        <v>1.4646549517716765E-2</v>
      </c>
      <c r="G2973">
        <v>1194.280029296875</v>
      </c>
      <c r="H2973">
        <v>17.492099761962891</v>
      </c>
      <c r="I2973" s="19">
        <f t="shared" si="169"/>
        <v>2383054.4451530282</v>
      </c>
      <c r="K2973" s="70">
        <f t="shared" si="166"/>
        <v>-1</v>
      </c>
      <c r="L2973" s="3">
        <f>IF(AND(O2973&gt;0,O2973&lt;366),+'PL2'!$N$3+1,IF(AND(O2973&gt;365,O2973&lt;731),+'PL2'!$O$3+1,IF(AND(O2973&gt;730,O2973&lt;1096),+'PL2'!$P$3+1,IF(AND(O2973&gt;1095,O2973&lt;1461),+'PL2'!$Q$3+1,IF(AND(O2973&gt;1460,O2973&lt;3000),+'PL2'!$R$3+1,0)))))</f>
        <v>0</v>
      </c>
      <c r="M2973" s="3">
        <f>IF(AND(O2973&gt;0,O2973&lt;366),+'PL2'!$N$2+1,IF(AND(O2973&gt;365,O2973&lt;731),+'PL2'!$O$2+1,IF(AND(O2973&gt;730,O2973&lt;1096),+'PL2'!$P$2+1,IF(AND(O2973&gt;1095,O2973&lt;1461),+'PL2'!$Q$2+1,IF(AND(O2973&gt;1460,O2973&lt;1826),+'PL2'!$R$2+1,IF(AND(O2973&gt;1825,O2973&lt;2190),+'PL2'!$S$2+1,0))))))</f>
        <v>0</v>
      </c>
      <c r="N2973" s="70">
        <f t="shared" si="167"/>
        <v>-1</v>
      </c>
      <c r="O2973" s="19" t="str">
        <f>IF(A2973&gt;'PL2'!$C$2+553,IF(A2973='PL2'!$C$2+554,1,O2972+1), "")</f>
        <v/>
      </c>
    </row>
    <row r="2974" spans="1:15" x14ac:dyDescent="0.55000000000000004">
      <c r="A2974">
        <v>2972</v>
      </c>
      <c r="B2974" s="2">
        <v>42794</v>
      </c>
      <c r="C2974">
        <v>23.170000076293949</v>
      </c>
      <c r="D2974">
        <v>3352430</v>
      </c>
      <c r="E2974">
        <v>2139.8701171875</v>
      </c>
      <c r="F2974" s="20">
        <f t="shared" si="168"/>
        <v>1.4789508141405941E-2</v>
      </c>
      <c r="G2974">
        <v>1190.890014648438</v>
      </c>
      <c r="H2974">
        <v>17.612699508666989</v>
      </c>
      <c r="I2974" s="19">
        <f t="shared" si="169"/>
        <v>2548349.9552031765</v>
      </c>
      <c r="K2974" s="70">
        <f t="shared" si="166"/>
        <v>-1</v>
      </c>
      <c r="L2974" s="3">
        <f>IF(AND(O2974&gt;0,O2974&lt;366),+'PL2'!$N$3+1,IF(AND(O2974&gt;365,O2974&lt;731),+'PL2'!$O$3+1,IF(AND(O2974&gt;730,O2974&lt;1096),+'PL2'!$P$3+1,IF(AND(O2974&gt;1095,O2974&lt;1461),+'PL2'!$Q$3+1,IF(AND(O2974&gt;1460,O2974&lt;3000),+'PL2'!$R$3+1,0)))))</f>
        <v>0</v>
      </c>
      <c r="M2974" s="3">
        <f>IF(AND(O2974&gt;0,O2974&lt;366),+'PL2'!$N$2+1,IF(AND(O2974&gt;365,O2974&lt;731),+'PL2'!$O$2+1,IF(AND(O2974&gt;730,O2974&lt;1096),+'PL2'!$P$2+1,IF(AND(O2974&gt;1095,O2974&lt;1461),+'PL2'!$Q$2+1,IF(AND(O2974&gt;1460,O2974&lt;1826),+'PL2'!$R$2+1,IF(AND(O2974&gt;1825,O2974&lt;2190),+'PL2'!$S$2+1,0))))))</f>
        <v>0</v>
      </c>
      <c r="N2974" s="70">
        <f t="shared" si="167"/>
        <v>-1</v>
      </c>
      <c r="O2974" s="19" t="str">
        <f>IF(A2974&gt;'PL2'!$C$2+553,IF(A2974='PL2'!$C$2+554,1,O2973+1), "")</f>
        <v/>
      </c>
    </row>
    <row r="2975" spans="1:15" x14ac:dyDescent="0.55000000000000004">
      <c r="A2975">
        <v>2973</v>
      </c>
      <c r="B2975" s="2">
        <v>42795</v>
      </c>
      <c r="C2975">
        <v>23.180000305175781</v>
      </c>
      <c r="D2975">
        <v>3155230</v>
      </c>
      <c r="E2975">
        <v>2029.589965820312</v>
      </c>
      <c r="F2975" s="20">
        <f t="shared" si="168"/>
        <v>1.4910449009136113E-2</v>
      </c>
      <c r="G2975">
        <v>1230.02001953125</v>
      </c>
      <c r="H2975">
        <v>18.340200424194339</v>
      </c>
      <c r="I2975" s="19">
        <f t="shared" si="169"/>
        <v>2496436.2893987293</v>
      </c>
      <c r="K2975" s="70">
        <f t="shared" si="166"/>
        <v>-1</v>
      </c>
      <c r="L2975" s="3">
        <f>IF(AND(O2975&gt;0,O2975&lt;366),+'PL2'!$N$3+1,IF(AND(O2975&gt;365,O2975&lt;731),+'PL2'!$O$3+1,IF(AND(O2975&gt;730,O2975&lt;1096),+'PL2'!$P$3+1,IF(AND(O2975&gt;1095,O2975&lt;1461),+'PL2'!$Q$3+1,IF(AND(O2975&gt;1460,O2975&lt;3000),+'PL2'!$R$3+1,0)))))</f>
        <v>0</v>
      </c>
      <c r="M2975" s="3">
        <f>IF(AND(O2975&gt;0,O2975&lt;366),+'PL2'!$N$2+1,IF(AND(O2975&gt;365,O2975&lt;731),+'PL2'!$O$2+1,IF(AND(O2975&gt;730,O2975&lt;1096),+'PL2'!$P$2+1,IF(AND(O2975&gt;1095,O2975&lt;1461),+'PL2'!$Q$2+1,IF(AND(O2975&gt;1460,O2975&lt;1826),+'PL2'!$R$2+1,IF(AND(O2975&gt;1825,O2975&lt;2190),+'PL2'!$S$2+1,0))))))</f>
        <v>0</v>
      </c>
      <c r="N2975" s="70">
        <f t="shared" si="167"/>
        <v>-1</v>
      </c>
      <c r="O2975" s="19" t="str">
        <f>IF(A2975&gt;'PL2'!$C$2+553,IF(A2975='PL2'!$C$2+554,1,O2974+1), "")</f>
        <v/>
      </c>
    </row>
    <row r="2976" spans="1:15" x14ac:dyDescent="0.55000000000000004">
      <c r="A2976">
        <v>2974</v>
      </c>
      <c r="B2976" s="2">
        <v>42796</v>
      </c>
      <c r="C2976">
        <v>23.190000534057621</v>
      </c>
      <c r="D2976">
        <v>3440070</v>
      </c>
      <c r="E2976">
        <v>2214.72998046875</v>
      </c>
      <c r="F2976" s="20">
        <f t="shared" si="168"/>
        <v>1.4929809402094648E-2</v>
      </c>
      <c r="G2976">
        <v>1260.920043945312</v>
      </c>
      <c r="H2976">
        <v>18.825300216674801</v>
      </c>
      <c r="I2976" s="19">
        <f t="shared" si="169"/>
        <v>2792597.4242996564</v>
      </c>
      <c r="K2976" s="70">
        <f t="shared" si="166"/>
        <v>-1</v>
      </c>
      <c r="L2976" s="3">
        <f>IF(AND(O2976&gt;0,O2976&lt;366),+'PL2'!$N$3+1,IF(AND(O2976&gt;365,O2976&lt;731),+'PL2'!$O$3+1,IF(AND(O2976&gt;730,O2976&lt;1096),+'PL2'!$P$3+1,IF(AND(O2976&gt;1095,O2976&lt;1461),+'PL2'!$Q$3+1,IF(AND(O2976&gt;1460,O2976&lt;3000),+'PL2'!$R$3+1,0)))))</f>
        <v>0</v>
      </c>
      <c r="M2976" s="3">
        <f>IF(AND(O2976&gt;0,O2976&lt;366),+'PL2'!$N$2+1,IF(AND(O2976&gt;365,O2976&lt;731),+'PL2'!$O$2+1,IF(AND(O2976&gt;730,O2976&lt;1096),+'PL2'!$P$2+1,IF(AND(O2976&gt;1095,O2976&lt;1461),+'PL2'!$Q$2+1,IF(AND(O2976&gt;1460,O2976&lt;1826),+'PL2'!$R$2+1,IF(AND(O2976&gt;1825,O2976&lt;2190),+'PL2'!$S$2+1,0))))))</f>
        <v>0</v>
      </c>
      <c r="N2976" s="70">
        <f t="shared" si="167"/>
        <v>-1</v>
      </c>
      <c r="O2976" s="19" t="str">
        <f>IF(A2976&gt;'PL2'!$C$2+553,IF(A2976='PL2'!$C$2+554,1,O2975+1), "")</f>
        <v/>
      </c>
    </row>
    <row r="2977" spans="1:15" x14ac:dyDescent="0.55000000000000004">
      <c r="A2977">
        <v>2975</v>
      </c>
      <c r="B2977" s="2">
        <v>42797</v>
      </c>
      <c r="C2977">
        <v>23.20000076293945</v>
      </c>
      <c r="D2977">
        <v>3458650</v>
      </c>
      <c r="E2977">
        <v>2147.18994140625</v>
      </c>
      <c r="F2977" s="20">
        <f t="shared" si="168"/>
        <v>1.440296308640681E-2</v>
      </c>
      <c r="G2977">
        <v>1290.7900390625</v>
      </c>
      <c r="H2977">
        <v>18.59119987487793</v>
      </c>
      <c r="I2977" s="19">
        <f t="shared" si="169"/>
        <v>2771571.3883423805</v>
      </c>
      <c r="K2977" s="70">
        <f t="shared" si="166"/>
        <v>-1</v>
      </c>
      <c r="L2977" s="3">
        <f>IF(AND(O2977&gt;0,O2977&lt;366),+'PL2'!$N$3+1,IF(AND(O2977&gt;365,O2977&lt;731),+'PL2'!$O$3+1,IF(AND(O2977&gt;730,O2977&lt;1096),+'PL2'!$P$3+1,IF(AND(O2977&gt;1095,O2977&lt;1461),+'PL2'!$Q$3+1,IF(AND(O2977&gt;1460,O2977&lt;3000),+'PL2'!$R$3+1,0)))))</f>
        <v>0</v>
      </c>
      <c r="M2977" s="3">
        <f>IF(AND(O2977&gt;0,O2977&lt;366),+'PL2'!$N$2+1,IF(AND(O2977&gt;365,O2977&lt;731),+'PL2'!$O$2+1,IF(AND(O2977&gt;730,O2977&lt;1096),+'PL2'!$P$2+1,IF(AND(O2977&gt;1095,O2977&lt;1461),+'PL2'!$Q$2+1,IF(AND(O2977&gt;1460,O2977&lt;1826),+'PL2'!$R$2+1,IF(AND(O2977&gt;1825,O2977&lt;2190),+'PL2'!$S$2+1,0))))))</f>
        <v>0</v>
      </c>
      <c r="N2977" s="70">
        <f t="shared" si="167"/>
        <v>-1</v>
      </c>
      <c r="O2977" s="19" t="str">
        <f>IF(A2977&gt;'PL2'!$C$2+553,IF(A2977='PL2'!$C$2+554,1,O2976+1), "")</f>
        <v/>
      </c>
    </row>
    <row r="2978" spans="1:15" x14ac:dyDescent="0.55000000000000004">
      <c r="A2978">
        <v>2976</v>
      </c>
      <c r="B2978" s="2">
        <v>42798</v>
      </c>
      <c r="C2978">
        <v>23.20999908447266</v>
      </c>
      <c r="D2978">
        <v>3069270</v>
      </c>
      <c r="E2978">
        <v>1870.300048828125</v>
      </c>
      <c r="F2978" s="20">
        <f t="shared" si="168"/>
        <v>1.4143318255151862E-2</v>
      </c>
      <c r="G2978">
        <v>1267.680053710938</v>
      </c>
      <c r="H2978">
        <v>17.92919921875</v>
      </c>
      <c r="I2978" s="19">
        <f t="shared" si="169"/>
        <v>2370942.0663540075</v>
      </c>
      <c r="K2978" s="70">
        <f t="shared" si="166"/>
        <v>-1</v>
      </c>
      <c r="L2978" s="3">
        <f>IF(AND(O2978&gt;0,O2978&lt;366),+'PL2'!$N$3+1,IF(AND(O2978&gt;365,O2978&lt;731),+'PL2'!$O$3+1,IF(AND(O2978&gt;730,O2978&lt;1096),+'PL2'!$P$3+1,IF(AND(O2978&gt;1095,O2978&lt;1461),+'PL2'!$Q$3+1,IF(AND(O2978&gt;1460,O2978&lt;3000),+'PL2'!$R$3+1,0)))))</f>
        <v>0</v>
      </c>
      <c r="M2978" s="3">
        <f>IF(AND(O2978&gt;0,O2978&lt;366),+'PL2'!$N$2+1,IF(AND(O2978&gt;365,O2978&lt;731),+'PL2'!$O$2+1,IF(AND(O2978&gt;730,O2978&lt;1096),+'PL2'!$P$2+1,IF(AND(O2978&gt;1095,O2978&lt;1461),+'PL2'!$Q$2+1,IF(AND(O2978&gt;1460,O2978&lt;1826),+'PL2'!$R$2+1,IF(AND(O2978&gt;1825,O2978&lt;2190),+'PL2'!$S$2+1,0))))))</f>
        <v>0</v>
      </c>
      <c r="N2978" s="70">
        <f t="shared" si="167"/>
        <v>-1</v>
      </c>
      <c r="O2978" s="19" t="str">
        <f>IF(A2978&gt;'PL2'!$C$2+553,IF(A2978='PL2'!$C$2+554,1,O2977+1), "")</f>
        <v/>
      </c>
    </row>
    <row r="2979" spans="1:15" x14ac:dyDescent="0.55000000000000004">
      <c r="A2979">
        <v>2977</v>
      </c>
      <c r="B2979" s="2">
        <v>42799</v>
      </c>
      <c r="C2979">
        <v>23.219999313354489</v>
      </c>
      <c r="D2979">
        <v>3367030</v>
      </c>
      <c r="E2979">
        <v>2054.199951171875</v>
      </c>
      <c r="F2979" s="20">
        <f t="shared" si="168"/>
        <v>1.4166348816524878E-2</v>
      </c>
      <c r="G2979">
        <v>1277.68994140625</v>
      </c>
      <c r="H2979">
        <v>18.100200653076168</v>
      </c>
      <c r="I2979" s="19">
        <f t="shared" si="169"/>
        <v>2624630.6152495146</v>
      </c>
      <c r="K2979" s="70">
        <f t="shared" si="166"/>
        <v>-1</v>
      </c>
      <c r="L2979" s="3">
        <f>IF(AND(O2979&gt;0,O2979&lt;366),+'PL2'!$N$3+1,IF(AND(O2979&gt;365,O2979&lt;731),+'PL2'!$O$3+1,IF(AND(O2979&gt;730,O2979&lt;1096),+'PL2'!$P$3+1,IF(AND(O2979&gt;1095,O2979&lt;1461),+'PL2'!$Q$3+1,IF(AND(O2979&gt;1460,O2979&lt;3000),+'PL2'!$R$3+1,0)))))</f>
        <v>0</v>
      </c>
      <c r="M2979" s="3">
        <f>IF(AND(O2979&gt;0,O2979&lt;366),+'PL2'!$N$2+1,IF(AND(O2979&gt;365,O2979&lt;731),+'PL2'!$O$2+1,IF(AND(O2979&gt;730,O2979&lt;1096),+'PL2'!$P$2+1,IF(AND(O2979&gt;1095,O2979&lt;1461),+'PL2'!$Q$2+1,IF(AND(O2979&gt;1460,O2979&lt;1826),+'PL2'!$R$2+1,IF(AND(O2979&gt;1825,O2979&lt;2190),+'PL2'!$S$2+1,0))))))</f>
        <v>0</v>
      </c>
      <c r="N2979" s="70">
        <f t="shared" si="167"/>
        <v>-1</v>
      </c>
      <c r="O2979" s="19" t="str">
        <f>IF(A2979&gt;'PL2'!$C$2+553,IF(A2979='PL2'!$C$2+554,1,O2978+1), "")</f>
        <v/>
      </c>
    </row>
    <row r="2980" spans="1:15" x14ac:dyDescent="0.55000000000000004">
      <c r="A2980">
        <v>2978</v>
      </c>
      <c r="B2980" s="2">
        <v>42800</v>
      </c>
      <c r="C2980">
        <v>23.229999542236332</v>
      </c>
      <c r="D2980">
        <v>3252510</v>
      </c>
      <c r="E2980">
        <v>2013.97998046875</v>
      </c>
      <c r="F2980" s="20">
        <f t="shared" si="168"/>
        <v>1.4384199902340715E-2</v>
      </c>
      <c r="G2980">
        <v>1280.869995117188</v>
      </c>
      <c r="H2980">
        <v>18.424299240112301</v>
      </c>
      <c r="I2980" s="19">
        <f t="shared" si="169"/>
        <v>2579646.5277491221</v>
      </c>
      <c r="K2980" s="70">
        <f t="shared" si="166"/>
        <v>-1</v>
      </c>
      <c r="L2980" s="3">
        <f>IF(AND(O2980&gt;0,O2980&lt;366),+'PL2'!$N$3+1,IF(AND(O2980&gt;365,O2980&lt;731),+'PL2'!$O$3+1,IF(AND(O2980&gt;730,O2980&lt;1096),+'PL2'!$P$3+1,IF(AND(O2980&gt;1095,O2980&lt;1461),+'PL2'!$Q$3+1,IF(AND(O2980&gt;1460,O2980&lt;3000),+'PL2'!$R$3+1,0)))))</f>
        <v>0</v>
      </c>
      <c r="M2980" s="3">
        <f>IF(AND(O2980&gt;0,O2980&lt;366),+'PL2'!$N$2+1,IF(AND(O2980&gt;365,O2980&lt;731),+'PL2'!$O$2+1,IF(AND(O2980&gt;730,O2980&lt;1096),+'PL2'!$P$2+1,IF(AND(O2980&gt;1095,O2980&lt;1461),+'PL2'!$Q$2+1,IF(AND(O2980&gt;1460,O2980&lt;1826),+'PL2'!$R$2+1,IF(AND(O2980&gt;1825,O2980&lt;2190),+'PL2'!$S$2+1,0))))))</f>
        <v>0</v>
      </c>
      <c r="N2980" s="70">
        <f t="shared" si="167"/>
        <v>-1</v>
      </c>
      <c r="O2980" s="19" t="str">
        <f>IF(A2980&gt;'PL2'!$C$2+553,IF(A2980='PL2'!$C$2+554,1,O2979+1), "")</f>
        <v/>
      </c>
    </row>
    <row r="2981" spans="1:15" x14ac:dyDescent="0.55000000000000004">
      <c r="A2981">
        <v>2979</v>
      </c>
      <c r="B2981" s="2">
        <v>42801</v>
      </c>
      <c r="C2981">
        <v>23.239999771118161</v>
      </c>
      <c r="D2981">
        <v>3504460</v>
      </c>
      <c r="E2981">
        <v>2182.27001953125</v>
      </c>
      <c r="F2981" s="20">
        <f t="shared" si="168"/>
        <v>1.4471831538788935E-2</v>
      </c>
      <c r="G2981">
        <v>1232.430053710938</v>
      </c>
      <c r="H2981">
        <v>17.835500717163089</v>
      </c>
      <c r="I2981" s="19">
        <f t="shared" si="169"/>
        <v>2689495.157382668</v>
      </c>
      <c r="K2981" s="70">
        <f t="shared" si="166"/>
        <v>-1</v>
      </c>
      <c r="L2981" s="3">
        <f>IF(AND(O2981&gt;0,O2981&lt;366),+'PL2'!$N$3+1,IF(AND(O2981&gt;365,O2981&lt;731),+'PL2'!$O$3+1,IF(AND(O2981&gt;730,O2981&lt;1096),+'PL2'!$P$3+1,IF(AND(O2981&gt;1095,O2981&lt;1461),+'PL2'!$Q$3+1,IF(AND(O2981&gt;1460,O2981&lt;3000),+'PL2'!$R$3+1,0)))))</f>
        <v>0</v>
      </c>
      <c r="M2981" s="3">
        <f>IF(AND(O2981&gt;0,O2981&lt;366),+'PL2'!$N$2+1,IF(AND(O2981&gt;365,O2981&lt;731),+'PL2'!$O$2+1,IF(AND(O2981&gt;730,O2981&lt;1096),+'PL2'!$P$2+1,IF(AND(O2981&gt;1095,O2981&lt;1461),+'PL2'!$Q$2+1,IF(AND(O2981&gt;1460,O2981&lt;1826),+'PL2'!$R$2+1,IF(AND(O2981&gt;1825,O2981&lt;2190),+'PL2'!$S$2+1,0))))))</f>
        <v>0</v>
      </c>
      <c r="N2981" s="70">
        <f t="shared" si="167"/>
        <v>-1</v>
      </c>
      <c r="O2981" s="19" t="str">
        <f>IF(A2981&gt;'PL2'!$C$2+553,IF(A2981='PL2'!$C$2+554,1,O2980+1), "")</f>
        <v/>
      </c>
    </row>
    <row r="2982" spans="1:15" x14ac:dyDescent="0.55000000000000004">
      <c r="A2982">
        <v>2980</v>
      </c>
      <c r="B2982" s="2">
        <v>42802</v>
      </c>
      <c r="C2982">
        <v>23.25</v>
      </c>
      <c r="D2982">
        <v>3252510</v>
      </c>
      <c r="E2982">
        <v>2008.72998046875</v>
      </c>
      <c r="F2982" s="20">
        <f t="shared" si="168"/>
        <v>1.4359055635770047E-2</v>
      </c>
      <c r="G2982">
        <v>1150.47998046875</v>
      </c>
      <c r="H2982">
        <v>16.51980018615723</v>
      </c>
      <c r="I2982" s="19">
        <f t="shared" si="169"/>
        <v>2311003.6286966801</v>
      </c>
      <c r="K2982" s="70">
        <f t="shared" si="166"/>
        <v>-1</v>
      </c>
      <c r="L2982" s="3">
        <f>IF(AND(O2982&gt;0,O2982&lt;366),+'PL2'!$N$3+1,IF(AND(O2982&gt;365,O2982&lt;731),+'PL2'!$O$3+1,IF(AND(O2982&gt;730,O2982&lt;1096),+'PL2'!$P$3+1,IF(AND(O2982&gt;1095,O2982&lt;1461),+'PL2'!$Q$3+1,IF(AND(O2982&gt;1460,O2982&lt;3000),+'PL2'!$R$3+1,0)))))</f>
        <v>0</v>
      </c>
      <c r="M2982" s="3">
        <f>IF(AND(O2982&gt;0,O2982&lt;366),+'PL2'!$N$2+1,IF(AND(O2982&gt;365,O2982&lt;731),+'PL2'!$O$2+1,IF(AND(O2982&gt;730,O2982&lt;1096),+'PL2'!$P$2+1,IF(AND(O2982&gt;1095,O2982&lt;1461),+'PL2'!$Q$2+1,IF(AND(O2982&gt;1460,O2982&lt;1826),+'PL2'!$R$2+1,IF(AND(O2982&gt;1825,O2982&lt;2190),+'PL2'!$S$2+1,0))))))</f>
        <v>0</v>
      </c>
      <c r="N2982" s="70">
        <f t="shared" si="167"/>
        <v>-1</v>
      </c>
      <c r="O2982" s="19" t="str">
        <f>IF(A2982&gt;'PL2'!$C$2+553,IF(A2982='PL2'!$C$2+554,1,O2981+1), "")</f>
        <v/>
      </c>
    </row>
    <row r="2983" spans="1:15" x14ac:dyDescent="0.55000000000000004">
      <c r="A2983">
        <v>2981</v>
      </c>
      <c r="B2983" s="2">
        <v>42803</v>
      </c>
      <c r="C2983">
        <v>23.260000228881839</v>
      </c>
      <c r="D2983">
        <v>3389940</v>
      </c>
      <c r="E2983">
        <v>2086.669921875</v>
      </c>
      <c r="F2983" s="20">
        <f t="shared" si="168"/>
        <v>1.4317640684027844E-2</v>
      </c>
      <c r="G2983">
        <v>1191.81005859375</v>
      </c>
      <c r="H2983">
        <v>17.063899993896481</v>
      </c>
      <c r="I2983" s="19">
        <f t="shared" si="169"/>
        <v>2486914.2018556595</v>
      </c>
      <c r="K2983" s="70">
        <f t="shared" si="166"/>
        <v>-1</v>
      </c>
      <c r="L2983" s="3">
        <f>IF(AND(O2983&gt;0,O2983&lt;366),+'PL2'!$N$3+1,IF(AND(O2983&gt;365,O2983&lt;731),+'PL2'!$O$3+1,IF(AND(O2983&gt;730,O2983&lt;1096),+'PL2'!$P$3+1,IF(AND(O2983&gt;1095,O2983&lt;1461),+'PL2'!$Q$3+1,IF(AND(O2983&gt;1460,O2983&lt;3000),+'PL2'!$R$3+1,0)))))</f>
        <v>0</v>
      </c>
      <c r="M2983" s="3">
        <f>IF(AND(O2983&gt;0,O2983&lt;366),+'PL2'!$N$2+1,IF(AND(O2983&gt;365,O2983&lt;731),+'PL2'!$O$2+1,IF(AND(O2983&gt;730,O2983&lt;1096),+'PL2'!$P$2+1,IF(AND(O2983&gt;1095,O2983&lt;1461),+'PL2'!$Q$2+1,IF(AND(O2983&gt;1460,O2983&lt;1826),+'PL2'!$R$2+1,IF(AND(O2983&gt;1825,O2983&lt;2190),+'PL2'!$S$2+1,0))))))</f>
        <v>0</v>
      </c>
      <c r="N2983" s="70">
        <f t="shared" si="167"/>
        <v>-1</v>
      </c>
      <c r="O2983" s="19" t="str">
        <f>IF(A2983&gt;'PL2'!$C$2+553,IF(A2983='PL2'!$C$2+554,1,O2982+1), "")</f>
        <v/>
      </c>
    </row>
    <row r="2984" spans="1:15" x14ac:dyDescent="0.55000000000000004">
      <c r="A2984">
        <v>2982</v>
      </c>
      <c r="B2984" s="2">
        <v>42804</v>
      </c>
      <c r="C2984">
        <v>23.270000457763668</v>
      </c>
      <c r="D2984">
        <v>3573180</v>
      </c>
      <c r="E2984">
        <v>2207.919921875</v>
      </c>
      <c r="F2984" s="20">
        <f t="shared" si="168"/>
        <v>1.4378871927173211E-2</v>
      </c>
      <c r="G2984">
        <v>1117.030029296875</v>
      </c>
      <c r="H2984">
        <v>16.061599731445309</v>
      </c>
      <c r="I2984" s="19">
        <f t="shared" si="169"/>
        <v>2466312.8550171852</v>
      </c>
      <c r="K2984" s="70">
        <f t="shared" si="166"/>
        <v>-1</v>
      </c>
      <c r="L2984" s="3">
        <f>IF(AND(O2984&gt;0,O2984&lt;366),+'PL2'!$N$3+1,IF(AND(O2984&gt;365,O2984&lt;731),+'PL2'!$O$3+1,IF(AND(O2984&gt;730,O2984&lt;1096),+'PL2'!$P$3+1,IF(AND(O2984&gt;1095,O2984&lt;1461),+'PL2'!$Q$3+1,IF(AND(O2984&gt;1460,O2984&lt;3000),+'PL2'!$R$3+1,0)))))</f>
        <v>0</v>
      </c>
      <c r="M2984" s="3">
        <f>IF(AND(O2984&gt;0,O2984&lt;366),+'PL2'!$N$2+1,IF(AND(O2984&gt;365,O2984&lt;731),+'PL2'!$O$2+1,IF(AND(O2984&gt;730,O2984&lt;1096),+'PL2'!$P$2+1,IF(AND(O2984&gt;1095,O2984&lt;1461),+'PL2'!$Q$2+1,IF(AND(O2984&gt;1460,O2984&lt;1826),+'PL2'!$R$2+1,IF(AND(O2984&gt;1825,O2984&lt;2190),+'PL2'!$S$2+1,0))))))</f>
        <v>0</v>
      </c>
      <c r="N2984" s="70">
        <f t="shared" si="167"/>
        <v>-1</v>
      </c>
      <c r="O2984" s="19" t="str">
        <f>IF(A2984&gt;'PL2'!$C$2+553,IF(A2984='PL2'!$C$2+554,1,O2983+1), "")</f>
        <v/>
      </c>
    </row>
    <row r="2985" spans="1:15" x14ac:dyDescent="0.55000000000000004">
      <c r="A2985">
        <v>2983</v>
      </c>
      <c r="B2985" s="2">
        <v>42805</v>
      </c>
      <c r="C2985">
        <v>23.280000686645511</v>
      </c>
      <c r="D2985">
        <v>3412840</v>
      </c>
      <c r="E2985">
        <v>2080.169921875</v>
      </c>
      <c r="F2985" s="20">
        <f t="shared" si="168"/>
        <v>1.4189460159160505E-2</v>
      </c>
      <c r="G2985">
        <v>1181.650024414062</v>
      </c>
      <c r="H2985">
        <v>16.767000198364261</v>
      </c>
      <c r="I2985" s="19">
        <f t="shared" si="169"/>
        <v>2458032.8389689913</v>
      </c>
      <c r="K2985" s="70">
        <f t="shared" si="166"/>
        <v>-1</v>
      </c>
      <c r="L2985" s="3">
        <f>IF(AND(O2985&gt;0,O2985&lt;366),+'PL2'!$N$3+1,IF(AND(O2985&gt;365,O2985&lt;731),+'PL2'!$O$3+1,IF(AND(O2985&gt;730,O2985&lt;1096),+'PL2'!$P$3+1,IF(AND(O2985&gt;1095,O2985&lt;1461),+'PL2'!$Q$3+1,IF(AND(O2985&gt;1460,O2985&lt;3000),+'PL2'!$R$3+1,0)))))</f>
        <v>0</v>
      </c>
      <c r="M2985" s="3">
        <f>IF(AND(O2985&gt;0,O2985&lt;366),+'PL2'!$N$2+1,IF(AND(O2985&gt;365,O2985&lt;731),+'PL2'!$O$2+1,IF(AND(O2985&gt;730,O2985&lt;1096),+'PL2'!$P$2+1,IF(AND(O2985&gt;1095,O2985&lt;1461),+'PL2'!$Q$2+1,IF(AND(O2985&gt;1460,O2985&lt;1826),+'PL2'!$R$2+1,IF(AND(O2985&gt;1825,O2985&lt;2190),+'PL2'!$S$2+1,0))))))</f>
        <v>0</v>
      </c>
      <c r="N2985" s="70">
        <f t="shared" si="167"/>
        <v>-1</v>
      </c>
      <c r="O2985" s="19" t="str">
        <f>IF(A2985&gt;'PL2'!$C$2+553,IF(A2985='PL2'!$C$2+554,1,O2984+1), "")</f>
        <v/>
      </c>
    </row>
    <row r="2986" spans="1:15" x14ac:dyDescent="0.55000000000000004">
      <c r="A2986">
        <v>2984</v>
      </c>
      <c r="B2986" s="2">
        <v>42806</v>
      </c>
      <c r="C2986">
        <v>23.29000091552734</v>
      </c>
      <c r="D2986">
        <v>3550270</v>
      </c>
      <c r="E2986">
        <v>2128.1298828125</v>
      </c>
      <c r="F2986" s="20">
        <f t="shared" si="168"/>
        <v>1.3960669729080947E-2</v>
      </c>
      <c r="G2986">
        <v>1229.510009765625</v>
      </c>
      <c r="H2986">
        <v>17.164800643920898</v>
      </c>
      <c r="I2986" s="19">
        <f t="shared" si="169"/>
        <v>2616556.9929993153</v>
      </c>
      <c r="K2986" s="70">
        <f t="shared" si="166"/>
        <v>-1</v>
      </c>
      <c r="L2986" s="3">
        <f>IF(AND(O2986&gt;0,O2986&lt;366),+'PL2'!$N$3+1,IF(AND(O2986&gt;365,O2986&lt;731),+'PL2'!$O$3+1,IF(AND(O2986&gt;730,O2986&lt;1096),+'PL2'!$P$3+1,IF(AND(O2986&gt;1095,O2986&lt;1461),+'PL2'!$Q$3+1,IF(AND(O2986&gt;1460,O2986&lt;3000),+'PL2'!$R$3+1,0)))))</f>
        <v>0</v>
      </c>
      <c r="M2986" s="3">
        <f>IF(AND(O2986&gt;0,O2986&lt;366),+'PL2'!$N$2+1,IF(AND(O2986&gt;365,O2986&lt;731),+'PL2'!$O$2+1,IF(AND(O2986&gt;730,O2986&lt;1096),+'PL2'!$P$2+1,IF(AND(O2986&gt;1095,O2986&lt;1461),+'PL2'!$Q$2+1,IF(AND(O2986&gt;1460,O2986&lt;1826),+'PL2'!$R$2+1,IF(AND(O2986&gt;1825,O2986&lt;2190),+'PL2'!$S$2+1,0))))))</f>
        <v>0</v>
      </c>
      <c r="N2986" s="70">
        <f t="shared" si="167"/>
        <v>-1</v>
      </c>
      <c r="O2986" s="19" t="str">
        <f>IF(A2986&gt;'PL2'!$C$2+553,IF(A2986='PL2'!$C$2+554,1,O2985+1), "")</f>
        <v/>
      </c>
    </row>
    <row r="2987" spans="1:15" x14ac:dyDescent="0.55000000000000004">
      <c r="A2987">
        <v>2985</v>
      </c>
      <c r="B2987" s="2">
        <v>42807</v>
      </c>
      <c r="C2987">
        <v>23.29999923706055</v>
      </c>
      <c r="D2987">
        <v>3321220</v>
      </c>
      <c r="E2987">
        <v>2033.25</v>
      </c>
      <c r="F2987" s="20">
        <f t="shared" si="168"/>
        <v>1.4264253331231705E-2</v>
      </c>
      <c r="G2987">
        <v>1243.239990234375</v>
      </c>
      <c r="H2987">
        <v>17.73390007019043</v>
      </c>
      <c r="I2987" s="19">
        <f t="shared" si="169"/>
        <v>2527817.710144043</v>
      </c>
      <c r="K2987" s="70">
        <f t="shared" si="166"/>
        <v>-1</v>
      </c>
      <c r="L2987" s="3">
        <f>IF(AND(O2987&gt;0,O2987&lt;366),+'PL2'!$N$3+1,IF(AND(O2987&gt;365,O2987&lt;731),+'PL2'!$O$3+1,IF(AND(O2987&gt;730,O2987&lt;1096),+'PL2'!$P$3+1,IF(AND(O2987&gt;1095,O2987&lt;1461),+'PL2'!$Q$3+1,IF(AND(O2987&gt;1460,O2987&lt;3000),+'PL2'!$R$3+1,0)))))</f>
        <v>0</v>
      </c>
      <c r="M2987" s="3">
        <f>IF(AND(O2987&gt;0,O2987&lt;366),+'PL2'!$N$2+1,IF(AND(O2987&gt;365,O2987&lt;731),+'PL2'!$O$2+1,IF(AND(O2987&gt;730,O2987&lt;1096),+'PL2'!$P$2+1,IF(AND(O2987&gt;1095,O2987&lt;1461),+'PL2'!$Q$2+1,IF(AND(O2987&gt;1460,O2987&lt;1826),+'PL2'!$R$2+1,IF(AND(O2987&gt;1825,O2987&lt;2190),+'PL2'!$S$2+1,0))))))</f>
        <v>0</v>
      </c>
      <c r="N2987" s="70">
        <f t="shared" si="167"/>
        <v>-1</v>
      </c>
      <c r="O2987" s="19" t="str">
        <f>IF(A2987&gt;'PL2'!$C$2+553,IF(A2987='PL2'!$C$2+554,1,O2986+1), "")</f>
        <v/>
      </c>
    </row>
    <row r="2988" spans="1:15" x14ac:dyDescent="0.55000000000000004">
      <c r="A2988">
        <v>2986</v>
      </c>
      <c r="B2988" s="2">
        <v>42808</v>
      </c>
      <c r="C2988">
        <v>23.309999465942379</v>
      </c>
      <c r="D2988">
        <v>3573180</v>
      </c>
      <c r="E2988">
        <v>2206.530029296875</v>
      </c>
      <c r="F2988" s="20">
        <f t="shared" si="168"/>
        <v>1.4394520792262349E-2</v>
      </c>
      <c r="G2988">
        <v>1246.31005859375</v>
      </c>
      <c r="H2988">
        <v>17.940000534057621</v>
      </c>
      <c r="I2988" s="19">
        <f t="shared" si="169"/>
        <v>2750020.5701018572</v>
      </c>
      <c r="K2988" s="70">
        <f t="shared" si="166"/>
        <v>-1</v>
      </c>
      <c r="L2988" s="3">
        <f>IF(AND(O2988&gt;0,O2988&lt;366),+'PL2'!$N$3+1,IF(AND(O2988&gt;365,O2988&lt;731),+'PL2'!$O$3+1,IF(AND(O2988&gt;730,O2988&lt;1096),+'PL2'!$P$3+1,IF(AND(O2988&gt;1095,O2988&lt;1461),+'PL2'!$Q$3+1,IF(AND(O2988&gt;1460,O2988&lt;3000),+'PL2'!$R$3+1,0)))))</f>
        <v>0</v>
      </c>
      <c r="M2988" s="3">
        <f>IF(AND(O2988&gt;0,O2988&lt;366),+'PL2'!$N$2+1,IF(AND(O2988&gt;365,O2988&lt;731),+'PL2'!$O$2+1,IF(AND(O2988&gt;730,O2988&lt;1096),+'PL2'!$P$2+1,IF(AND(O2988&gt;1095,O2988&lt;1461),+'PL2'!$Q$2+1,IF(AND(O2988&gt;1460,O2988&lt;1826),+'PL2'!$R$2+1,IF(AND(O2988&gt;1825,O2988&lt;2190),+'PL2'!$S$2+1,0))))))</f>
        <v>0</v>
      </c>
      <c r="N2988" s="70">
        <f t="shared" si="167"/>
        <v>-1</v>
      </c>
      <c r="O2988" s="19" t="str">
        <f>IF(A2988&gt;'PL2'!$C$2+553,IF(A2988='PL2'!$C$2+554,1,O2987+1), "")</f>
        <v/>
      </c>
    </row>
    <row r="2989" spans="1:15" x14ac:dyDescent="0.55000000000000004">
      <c r="A2989">
        <v>2987</v>
      </c>
      <c r="B2989" s="2">
        <v>42809</v>
      </c>
      <c r="C2989">
        <v>23.319999694824219</v>
      </c>
      <c r="D2989">
        <v>3252510</v>
      </c>
      <c r="E2989">
        <v>2011.260009765625</v>
      </c>
      <c r="F2989" s="20">
        <f t="shared" si="168"/>
        <v>1.4420426936103663E-2</v>
      </c>
      <c r="G2989">
        <v>1259.599975585938</v>
      </c>
      <c r="H2989">
        <v>18.163999557495121</v>
      </c>
      <c r="I2989" s="19">
        <f t="shared" si="169"/>
        <v>2533383.0591977546</v>
      </c>
      <c r="K2989" s="70">
        <f t="shared" ref="K2989:K3052" si="170">+L2989^(0.00273972602739726)-1</f>
        <v>-1</v>
      </c>
      <c r="L2989" s="3">
        <f>IF(AND(O2989&gt;0,O2989&lt;366),+'PL2'!$N$3+1,IF(AND(O2989&gt;365,O2989&lt;731),+'PL2'!$O$3+1,IF(AND(O2989&gt;730,O2989&lt;1096),+'PL2'!$P$3+1,IF(AND(O2989&gt;1095,O2989&lt;1461),+'PL2'!$Q$3+1,IF(AND(O2989&gt;1460,O2989&lt;3000),+'PL2'!$R$3+1,0)))))</f>
        <v>0</v>
      </c>
      <c r="M2989" s="3">
        <f>IF(AND(O2989&gt;0,O2989&lt;366),+'PL2'!$N$2+1,IF(AND(O2989&gt;365,O2989&lt;731),+'PL2'!$O$2+1,IF(AND(O2989&gt;730,O2989&lt;1096),+'PL2'!$P$2+1,IF(AND(O2989&gt;1095,O2989&lt;1461),+'PL2'!$Q$2+1,IF(AND(O2989&gt;1460,O2989&lt;1826),+'PL2'!$R$2+1,IF(AND(O2989&gt;1825,O2989&lt;2190),+'PL2'!$S$2+1,0))))))</f>
        <v>0</v>
      </c>
      <c r="N2989" s="70">
        <f t="shared" ref="N2989:N3052" si="171">+M2989^(0.00273972602739726)-1</f>
        <v>-1</v>
      </c>
      <c r="O2989" s="19" t="str">
        <f>IF(A2989&gt;'PL2'!$C$2+553,IF(A2989='PL2'!$C$2+554,1,O2988+1), "")</f>
        <v/>
      </c>
    </row>
    <row r="2990" spans="1:15" x14ac:dyDescent="0.55000000000000004">
      <c r="A2990">
        <v>2988</v>
      </c>
      <c r="B2990" s="2">
        <v>42810</v>
      </c>
      <c r="C2990">
        <v>23.329999923706051</v>
      </c>
      <c r="D2990">
        <v>3504460</v>
      </c>
      <c r="E2990">
        <v>2177.050048828125</v>
      </c>
      <c r="F2990" s="20">
        <f t="shared" si="168"/>
        <v>1.4493125181358729E-2</v>
      </c>
      <c r="G2990">
        <v>1172.910034179688</v>
      </c>
      <c r="H2990">
        <v>16.999099731445309</v>
      </c>
      <c r="I2990" s="19">
        <f t="shared" si="169"/>
        <v>2553483.8471818874</v>
      </c>
      <c r="K2990" s="70">
        <f t="shared" si="170"/>
        <v>-1</v>
      </c>
      <c r="L2990" s="3">
        <f>IF(AND(O2990&gt;0,O2990&lt;366),+'PL2'!$N$3+1,IF(AND(O2990&gt;365,O2990&lt;731),+'PL2'!$O$3+1,IF(AND(O2990&gt;730,O2990&lt;1096),+'PL2'!$P$3+1,IF(AND(O2990&gt;1095,O2990&lt;1461),+'PL2'!$Q$3+1,IF(AND(O2990&gt;1460,O2990&lt;3000),+'PL2'!$R$3+1,0)))))</f>
        <v>0</v>
      </c>
      <c r="M2990" s="3">
        <f>IF(AND(O2990&gt;0,O2990&lt;366),+'PL2'!$N$2+1,IF(AND(O2990&gt;365,O2990&lt;731),+'PL2'!$O$2+1,IF(AND(O2990&gt;730,O2990&lt;1096),+'PL2'!$P$2+1,IF(AND(O2990&gt;1095,O2990&lt;1461),+'PL2'!$Q$2+1,IF(AND(O2990&gt;1460,O2990&lt;1826),+'PL2'!$R$2+1,IF(AND(O2990&gt;1825,O2990&lt;2190),+'PL2'!$S$2+1,0))))))</f>
        <v>0</v>
      </c>
      <c r="N2990" s="70">
        <f t="shared" si="171"/>
        <v>-1</v>
      </c>
      <c r="O2990" s="19" t="str">
        <f>IF(A2990&gt;'PL2'!$C$2+553,IF(A2990='PL2'!$C$2+554,1,O2989+1), "")</f>
        <v/>
      </c>
    </row>
    <row r="2991" spans="1:15" x14ac:dyDescent="0.55000000000000004">
      <c r="A2991">
        <v>2989</v>
      </c>
      <c r="B2991" s="2">
        <v>42811</v>
      </c>
      <c r="C2991">
        <v>23.340000152587891</v>
      </c>
      <c r="D2991">
        <v>3641700</v>
      </c>
      <c r="E2991">
        <v>2169.590087890625</v>
      </c>
      <c r="F2991" s="20">
        <f t="shared" si="168"/>
        <v>1.3905108323700569E-2</v>
      </c>
      <c r="G2991">
        <v>1070.130004882812</v>
      </c>
      <c r="H2991">
        <v>14.88029956817627</v>
      </c>
      <c r="I2991" s="19">
        <f t="shared" si="169"/>
        <v>2321743.4513480952</v>
      </c>
      <c r="K2991" s="70">
        <f t="shared" si="170"/>
        <v>-1</v>
      </c>
      <c r="L2991" s="3">
        <f>IF(AND(O2991&gt;0,O2991&lt;366),+'PL2'!$N$3+1,IF(AND(O2991&gt;365,O2991&lt;731),+'PL2'!$O$3+1,IF(AND(O2991&gt;730,O2991&lt;1096),+'PL2'!$P$3+1,IF(AND(O2991&gt;1095,O2991&lt;1461),+'PL2'!$Q$3+1,IF(AND(O2991&gt;1460,O2991&lt;3000),+'PL2'!$R$3+1,0)))))</f>
        <v>0</v>
      </c>
      <c r="M2991" s="3">
        <f>IF(AND(O2991&gt;0,O2991&lt;366),+'PL2'!$N$2+1,IF(AND(O2991&gt;365,O2991&lt;731),+'PL2'!$O$2+1,IF(AND(O2991&gt;730,O2991&lt;1096),+'PL2'!$P$2+1,IF(AND(O2991&gt;1095,O2991&lt;1461),+'PL2'!$Q$2+1,IF(AND(O2991&gt;1460,O2991&lt;1826),+'PL2'!$R$2+1,IF(AND(O2991&gt;1825,O2991&lt;2190),+'PL2'!$S$2+1,0))))))</f>
        <v>0</v>
      </c>
      <c r="N2991" s="70">
        <f t="shared" si="171"/>
        <v>-1</v>
      </c>
      <c r="O2991" s="19" t="str">
        <f>IF(A2991&gt;'PL2'!$C$2+553,IF(A2991='PL2'!$C$2+554,1,O2990+1), "")</f>
        <v/>
      </c>
    </row>
    <row r="2992" spans="1:15" x14ac:dyDescent="0.55000000000000004">
      <c r="A2992">
        <v>2990</v>
      </c>
      <c r="B2992" s="2">
        <v>42812</v>
      </c>
      <c r="C2992">
        <v>23.35000038146973</v>
      </c>
      <c r="D2992">
        <v>3712650</v>
      </c>
      <c r="E2992">
        <v>2179.56005859375</v>
      </c>
      <c r="F2992" s="20">
        <f t="shared" si="168"/>
        <v>1.3707925120762864E-2</v>
      </c>
      <c r="G2992">
        <v>970.5980224609375</v>
      </c>
      <c r="H2992">
        <v>13.30490016937256</v>
      </c>
      <c r="I2992" s="19">
        <f t="shared" si="169"/>
        <v>2115476.6827059388</v>
      </c>
      <c r="K2992" s="70">
        <f t="shared" si="170"/>
        <v>-1</v>
      </c>
      <c r="L2992" s="3">
        <f>IF(AND(O2992&gt;0,O2992&lt;366),+'PL2'!$N$3+1,IF(AND(O2992&gt;365,O2992&lt;731),+'PL2'!$O$3+1,IF(AND(O2992&gt;730,O2992&lt;1096),+'PL2'!$P$3+1,IF(AND(O2992&gt;1095,O2992&lt;1461),+'PL2'!$Q$3+1,IF(AND(O2992&gt;1460,O2992&lt;3000),+'PL2'!$R$3+1,0)))))</f>
        <v>0</v>
      </c>
      <c r="M2992" s="3">
        <f>IF(AND(O2992&gt;0,O2992&lt;366),+'PL2'!$N$2+1,IF(AND(O2992&gt;365,O2992&lt;731),+'PL2'!$O$2+1,IF(AND(O2992&gt;730,O2992&lt;1096),+'PL2'!$P$2+1,IF(AND(O2992&gt;1095,O2992&lt;1461),+'PL2'!$Q$2+1,IF(AND(O2992&gt;1460,O2992&lt;1826),+'PL2'!$R$2+1,IF(AND(O2992&gt;1825,O2992&lt;2190),+'PL2'!$S$2+1,0))))))</f>
        <v>0</v>
      </c>
      <c r="N2992" s="70">
        <f t="shared" si="171"/>
        <v>-1</v>
      </c>
      <c r="O2992" s="19" t="str">
        <f>IF(A2992&gt;'PL2'!$C$2+553,IF(A2992='PL2'!$C$2+554,1,O2991+1), "")</f>
        <v/>
      </c>
    </row>
    <row r="2993" spans="1:15" x14ac:dyDescent="0.55000000000000004">
      <c r="A2993">
        <v>2991</v>
      </c>
      <c r="B2993" s="2">
        <v>42813</v>
      </c>
      <c r="C2993">
        <v>23.360000610351559</v>
      </c>
      <c r="D2993">
        <v>3925470</v>
      </c>
      <c r="E2993">
        <v>2274.1298828125</v>
      </c>
      <c r="F2993" s="20">
        <f t="shared" si="168"/>
        <v>1.3533073861351308E-2</v>
      </c>
      <c r="G2993">
        <v>1017.799987792969</v>
      </c>
      <c r="H2993">
        <v>13.77400016784668</v>
      </c>
      <c r="I2993" s="19">
        <f t="shared" si="169"/>
        <v>2314609.3669661884</v>
      </c>
      <c r="K2993" s="70">
        <f t="shared" si="170"/>
        <v>-1</v>
      </c>
      <c r="L2993" s="3">
        <f>IF(AND(O2993&gt;0,O2993&lt;366),+'PL2'!$N$3+1,IF(AND(O2993&gt;365,O2993&lt;731),+'PL2'!$O$3+1,IF(AND(O2993&gt;730,O2993&lt;1096),+'PL2'!$P$3+1,IF(AND(O2993&gt;1095,O2993&lt;1461),+'PL2'!$Q$3+1,IF(AND(O2993&gt;1460,O2993&lt;3000),+'PL2'!$R$3+1,0)))))</f>
        <v>0</v>
      </c>
      <c r="M2993" s="3">
        <f>IF(AND(O2993&gt;0,O2993&lt;366),+'PL2'!$N$2+1,IF(AND(O2993&gt;365,O2993&lt;731),+'PL2'!$O$2+1,IF(AND(O2993&gt;730,O2993&lt;1096),+'PL2'!$P$2+1,IF(AND(O2993&gt;1095,O2993&lt;1461),+'PL2'!$Q$2+1,IF(AND(O2993&gt;1460,O2993&lt;1826),+'PL2'!$R$2+1,IF(AND(O2993&gt;1825,O2993&lt;2190),+'PL2'!$S$2+1,0))))))</f>
        <v>0</v>
      </c>
      <c r="N2993" s="70">
        <f t="shared" si="171"/>
        <v>-1</v>
      </c>
      <c r="O2993" s="19" t="str">
        <f>IF(A2993&gt;'PL2'!$C$2+553,IF(A2993='PL2'!$C$2+554,1,O2992+1), "")</f>
        <v/>
      </c>
    </row>
    <row r="2994" spans="1:15" x14ac:dyDescent="0.55000000000000004">
      <c r="A2994">
        <v>2992</v>
      </c>
      <c r="B2994" s="2">
        <v>42814</v>
      </c>
      <c r="C2994">
        <v>23.370000839233398</v>
      </c>
      <c r="D2994">
        <v>3216050</v>
      </c>
      <c r="E2994">
        <v>1941.160034179688</v>
      </c>
      <c r="F2994" s="20">
        <f t="shared" si="168"/>
        <v>1.4105785553043529E-2</v>
      </c>
      <c r="G2994">
        <v>1041.339965820312</v>
      </c>
      <c r="H2994">
        <v>14.688899993896481</v>
      </c>
      <c r="I2994" s="19">
        <f t="shared" si="169"/>
        <v>2021407.523644432</v>
      </c>
      <c r="K2994" s="70">
        <f t="shared" si="170"/>
        <v>-1</v>
      </c>
      <c r="L2994" s="3">
        <f>IF(AND(O2994&gt;0,O2994&lt;366),+'PL2'!$N$3+1,IF(AND(O2994&gt;365,O2994&lt;731),+'PL2'!$O$3+1,IF(AND(O2994&gt;730,O2994&lt;1096),+'PL2'!$P$3+1,IF(AND(O2994&gt;1095,O2994&lt;1461),+'PL2'!$Q$3+1,IF(AND(O2994&gt;1460,O2994&lt;3000),+'PL2'!$R$3+1,0)))))</f>
        <v>0</v>
      </c>
      <c r="M2994" s="3">
        <f>IF(AND(O2994&gt;0,O2994&lt;366),+'PL2'!$N$2+1,IF(AND(O2994&gt;365,O2994&lt;731),+'PL2'!$O$2+1,IF(AND(O2994&gt;730,O2994&lt;1096),+'PL2'!$P$2+1,IF(AND(O2994&gt;1095,O2994&lt;1461),+'PL2'!$Q$2+1,IF(AND(O2994&gt;1460,O2994&lt;1826),+'PL2'!$R$2+1,IF(AND(O2994&gt;1825,O2994&lt;2190),+'PL2'!$S$2+1,0))))))</f>
        <v>0</v>
      </c>
      <c r="N2994" s="70">
        <f t="shared" si="171"/>
        <v>-1</v>
      </c>
      <c r="O2994" s="19" t="str">
        <f>IF(A2994&gt;'PL2'!$C$2+553,IF(A2994='PL2'!$C$2+554,1,O2993+1), "")</f>
        <v/>
      </c>
    </row>
    <row r="2995" spans="1:15" x14ac:dyDescent="0.55000000000000004">
      <c r="A2995">
        <v>2993</v>
      </c>
      <c r="B2995" s="2">
        <v>42815</v>
      </c>
      <c r="C2995">
        <v>23.379999160766602</v>
      </c>
      <c r="D2995">
        <v>3357940</v>
      </c>
      <c r="E2995">
        <v>2023.640014648438</v>
      </c>
      <c r="F2995" s="20">
        <f t="shared" si="168"/>
        <v>1.4089799652219572E-2</v>
      </c>
      <c r="G2995">
        <v>1115.0400390625</v>
      </c>
      <c r="H2995">
        <v>15.71070003509521</v>
      </c>
      <c r="I2995" s="19">
        <f t="shared" si="169"/>
        <v>2256439.6409820323</v>
      </c>
      <c r="K2995" s="70">
        <f t="shared" si="170"/>
        <v>-1</v>
      </c>
      <c r="L2995" s="3">
        <f>IF(AND(O2995&gt;0,O2995&lt;366),+'PL2'!$N$3+1,IF(AND(O2995&gt;365,O2995&lt;731),+'PL2'!$O$3+1,IF(AND(O2995&gt;730,O2995&lt;1096),+'PL2'!$P$3+1,IF(AND(O2995&gt;1095,O2995&lt;1461),+'PL2'!$Q$3+1,IF(AND(O2995&gt;1460,O2995&lt;3000),+'PL2'!$R$3+1,0)))))</f>
        <v>0</v>
      </c>
      <c r="M2995" s="3">
        <f>IF(AND(O2995&gt;0,O2995&lt;366),+'PL2'!$N$2+1,IF(AND(O2995&gt;365,O2995&lt;731),+'PL2'!$O$2+1,IF(AND(O2995&gt;730,O2995&lt;1096),+'PL2'!$P$2+1,IF(AND(O2995&gt;1095,O2995&lt;1461),+'PL2'!$Q$2+1,IF(AND(O2995&gt;1460,O2995&lt;1826),+'PL2'!$R$2+1,IF(AND(O2995&gt;1825,O2995&lt;2190),+'PL2'!$S$2+1,0))))))</f>
        <v>0</v>
      </c>
      <c r="N2995" s="70">
        <f t="shared" si="171"/>
        <v>-1</v>
      </c>
      <c r="O2995" s="19" t="str">
        <f>IF(A2995&gt;'PL2'!$C$2+553,IF(A2995='PL2'!$C$2+554,1,O2994+1), "")</f>
        <v/>
      </c>
    </row>
    <row r="2996" spans="1:15" x14ac:dyDescent="0.55000000000000004">
      <c r="A2996">
        <v>2994</v>
      </c>
      <c r="B2996" s="2">
        <v>42816</v>
      </c>
      <c r="C2996">
        <v>23.389999389648441</v>
      </c>
      <c r="D2996">
        <v>3807240</v>
      </c>
      <c r="E2996">
        <v>2253.35009765625</v>
      </c>
      <c r="F2996" s="20">
        <f t="shared" si="168"/>
        <v>1.38435868001082E-2</v>
      </c>
      <c r="G2996">
        <v>1037.43994140625</v>
      </c>
      <c r="H2996">
        <v>14.36190032958984</v>
      </c>
      <c r="I2996" s="19">
        <f t="shared" si="169"/>
        <v>2337715.3932802677</v>
      </c>
      <c r="K2996" s="70">
        <f t="shared" si="170"/>
        <v>-1</v>
      </c>
      <c r="L2996" s="3">
        <f>IF(AND(O2996&gt;0,O2996&lt;366),+'PL2'!$N$3+1,IF(AND(O2996&gt;365,O2996&lt;731),+'PL2'!$O$3+1,IF(AND(O2996&gt;730,O2996&lt;1096),+'PL2'!$P$3+1,IF(AND(O2996&gt;1095,O2996&lt;1461),+'PL2'!$Q$3+1,IF(AND(O2996&gt;1460,O2996&lt;3000),+'PL2'!$R$3+1,0)))))</f>
        <v>0</v>
      </c>
      <c r="M2996" s="3">
        <f>IF(AND(O2996&gt;0,O2996&lt;366),+'PL2'!$N$2+1,IF(AND(O2996&gt;365,O2996&lt;731),+'PL2'!$O$2+1,IF(AND(O2996&gt;730,O2996&lt;1096),+'PL2'!$P$2+1,IF(AND(O2996&gt;1095,O2996&lt;1461),+'PL2'!$Q$2+1,IF(AND(O2996&gt;1460,O2996&lt;1826),+'PL2'!$R$2+1,IF(AND(O2996&gt;1825,O2996&lt;2190),+'PL2'!$S$2+1,0))))))</f>
        <v>0</v>
      </c>
      <c r="N2996" s="70">
        <f t="shared" si="171"/>
        <v>-1</v>
      </c>
      <c r="O2996" s="19" t="str">
        <f>IF(A2996&gt;'PL2'!$C$2+553,IF(A2996='PL2'!$C$2+554,1,O2995+1), "")</f>
        <v/>
      </c>
    </row>
    <row r="2997" spans="1:15" x14ac:dyDescent="0.55000000000000004">
      <c r="A2997">
        <v>2995</v>
      </c>
      <c r="B2997" s="2">
        <v>42817</v>
      </c>
      <c r="C2997">
        <v>23.39999961853027</v>
      </c>
      <c r="D2997">
        <v>3499820</v>
      </c>
      <c r="E2997">
        <v>2086</v>
      </c>
      <c r="F2997" s="20">
        <f t="shared" si="168"/>
        <v>1.3947117052949621E-2</v>
      </c>
      <c r="G2997">
        <v>1029.949951171875</v>
      </c>
      <c r="H2997">
        <v>14.36480045318604</v>
      </c>
      <c r="I2997" s="19">
        <f t="shared" si="169"/>
        <v>2148475.5981445313</v>
      </c>
      <c r="K2997" s="70">
        <f t="shared" si="170"/>
        <v>-1</v>
      </c>
      <c r="L2997" s="3">
        <f>IF(AND(O2997&gt;0,O2997&lt;366),+'PL2'!$N$3+1,IF(AND(O2997&gt;365,O2997&lt;731),+'PL2'!$O$3+1,IF(AND(O2997&gt;730,O2997&lt;1096),+'PL2'!$P$3+1,IF(AND(O2997&gt;1095,O2997&lt;1461),+'PL2'!$Q$3+1,IF(AND(O2997&gt;1460,O2997&lt;3000),+'PL2'!$R$3+1,0)))))</f>
        <v>0</v>
      </c>
      <c r="M2997" s="3">
        <f>IF(AND(O2997&gt;0,O2997&lt;366),+'PL2'!$N$2+1,IF(AND(O2997&gt;365,O2997&lt;731),+'PL2'!$O$2+1,IF(AND(O2997&gt;730,O2997&lt;1096),+'PL2'!$P$2+1,IF(AND(O2997&gt;1095,O2997&lt;1461),+'PL2'!$Q$2+1,IF(AND(O2997&gt;1460,O2997&lt;1826),+'PL2'!$R$2+1,IF(AND(O2997&gt;1825,O2997&lt;2190),+'PL2'!$S$2+1,0))))))</f>
        <v>0</v>
      </c>
      <c r="N2997" s="70">
        <f t="shared" si="171"/>
        <v>-1</v>
      </c>
      <c r="O2997" s="19" t="str">
        <f>IF(A2997&gt;'PL2'!$C$2+553,IF(A2997='PL2'!$C$2+554,1,O2996+1), "")</f>
        <v/>
      </c>
    </row>
    <row r="2998" spans="1:15" x14ac:dyDescent="0.55000000000000004">
      <c r="A2998">
        <v>2996</v>
      </c>
      <c r="B2998" s="2">
        <v>42818</v>
      </c>
      <c r="C2998">
        <v>23.409999847412109</v>
      </c>
      <c r="D2998">
        <v>4161950</v>
      </c>
      <c r="E2998">
        <v>2431.550048828125</v>
      </c>
      <c r="F2998" s="20">
        <f t="shared" si="168"/>
        <v>1.3676902959440001E-2</v>
      </c>
      <c r="G2998">
        <v>935.94598388671875</v>
      </c>
      <c r="H2998">
        <v>12.80080032348633</v>
      </c>
      <c r="I2998" s="19">
        <f t="shared" si="169"/>
        <v>2275799.5028202385</v>
      </c>
      <c r="K2998" s="70">
        <f t="shared" si="170"/>
        <v>-1</v>
      </c>
      <c r="L2998" s="3">
        <f>IF(AND(O2998&gt;0,O2998&lt;366),+'PL2'!$N$3+1,IF(AND(O2998&gt;365,O2998&lt;731),+'PL2'!$O$3+1,IF(AND(O2998&gt;730,O2998&lt;1096),+'PL2'!$P$3+1,IF(AND(O2998&gt;1095,O2998&lt;1461),+'PL2'!$Q$3+1,IF(AND(O2998&gt;1460,O2998&lt;3000),+'PL2'!$R$3+1,0)))))</f>
        <v>0</v>
      </c>
      <c r="M2998" s="3">
        <f>IF(AND(O2998&gt;0,O2998&lt;366),+'PL2'!$N$2+1,IF(AND(O2998&gt;365,O2998&lt;731),+'PL2'!$O$2+1,IF(AND(O2998&gt;730,O2998&lt;1096),+'PL2'!$P$2+1,IF(AND(O2998&gt;1095,O2998&lt;1461),+'PL2'!$Q$2+1,IF(AND(O2998&gt;1460,O2998&lt;1826),+'PL2'!$R$2+1,IF(AND(O2998&gt;1825,O2998&lt;2190),+'PL2'!$S$2+1,0))))))</f>
        <v>0</v>
      </c>
      <c r="N2998" s="70">
        <f t="shared" si="171"/>
        <v>-1</v>
      </c>
      <c r="O2998" s="19" t="str">
        <f>IF(A2998&gt;'PL2'!$C$2+553,IF(A2998='PL2'!$C$2+554,1,O2997+1), "")</f>
        <v/>
      </c>
    </row>
    <row r="2999" spans="1:15" x14ac:dyDescent="0.55000000000000004">
      <c r="A2999">
        <v>2997</v>
      </c>
      <c r="B2999" s="2">
        <v>42819</v>
      </c>
      <c r="C2999">
        <v>23.420000076293949</v>
      </c>
      <c r="D2999">
        <v>3145110</v>
      </c>
      <c r="E2999">
        <v>1844.510009765625</v>
      </c>
      <c r="F2999" s="20">
        <f t="shared" si="168"/>
        <v>1.3735107697166677E-2</v>
      </c>
      <c r="G2999">
        <v>964.6920166015625</v>
      </c>
      <c r="H2999">
        <v>13.250100135803221</v>
      </c>
      <c r="I2999" s="19">
        <f t="shared" si="169"/>
        <v>1779384.0809625685</v>
      </c>
      <c r="K2999" s="70">
        <f t="shared" si="170"/>
        <v>-1</v>
      </c>
      <c r="L2999" s="3">
        <f>IF(AND(O2999&gt;0,O2999&lt;366),+'PL2'!$N$3+1,IF(AND(O2999&gt;365,O2999&lt;731),+'PL2'!$O$3+1,IF(AND(O2999&gt;730,O2999&lt;1096),+'PL2'!$P$3+1,IF(AND(O2999&gt;1095,O2999&lt;1461),+'PL2'!$Q$3+1,IF(AND(O2999&gt;1460,O2999&lt;3000),+'PL2'!$R$3+1,0)))))</f>
        <v>0</v>
      </c>
      <c r="M2999" s="3">
        <f>IF(AND(O2999&gt;0,O2999&lt;366),+'PL2'!$N$2+1,IF(AND(O2999&gt;365,O2999&lt;731),+'PL2'!$O$2+1,IF(AND(O2999&gt;730,O2999&lt;1096),+'PL2'!$P$2+1,IF(AND(O2999&gt;1095,O2999&lt;1461),+'PL2'!$Q$2+1,IF(AND(O2999&gt;1460,O2999&lt;1826),+'PL2'!$R$2+1,IF(AND(O2999&gt;1825,O2999&lt;2190),+'PL2'!$S$2+1,0))))))</f>
        <v>0</v>
      </c>
      <c r="N2999" s="70">
        <f t="shared" si="171"/>
        <v>-1</v>
      </c>
      <c r="O2999" s="19" t="str">
        <f>IF(A2999&gt;'PL2'!$C$2+553,IF(A2999='PL2'!$C$2+554,1,O2998+1), "")</f>
        <v/>
      </c>
    </row>
    <row r="3000" spans="1:15" x14ac:dyDescent="0.55000000000000004">
      <c r="A3000">
        <v>2998</v>
      </c>
      <c r="B3000" s="2">
        <v>42820</v>
      </c>
      <c r="C3000">
        <v>23.430000305175781</v>
      </c>
      <c r="D3000">
        <v>3925470</v>
      </c>
      <c r="E3000">
        <v>2229.64990234375</v>
      </c>
      <c r="F3000" s="20">
        <f t="shared" si="168"/>
        <v>1.3308138361100508E-2</v>
      </c>
      <c r="G3000">
        <v>965.22900390625</v>
      </c>
      <c r="H3000">
        <v>12.845399856567379</v>
      </c>
      <c r="I3000" s="19">
        <f t="shared" si="169"/>
        <v>2152122.7542989254</v>
      </c>
      <c r="K3000" s="70">
        <f t="shared" si="170"/>
        <v>-1</v>
      </c>
      <c r="L3000" s="3">
        <f>IF(AND(O3000&gt;0,O3000&lt;366),+'PL2'!$N$3+1,IF(AND(O3000&gt;365,O3000&lt;731),+'PL2'!$O$3+1,IF(AND(O3000&gt;730,O3000&lt;1096),+'PL2'!$P$3+1,IF(AND(O3000&gt;1095,O3000&lt;1461),+'PL2'!$Q$3+1,IF(AND(O3000&gt;1460,O3000&lt;3000),+'PL2'!$R$3+1,0)))))</f>
        <v>0</v>
      </c>
      <c r="M3000" s="3">
        <f>IF(AND(O3000&gt;0,O3000&lt;366),+'PL2'!$N$2+1,IF(AND(O3000&gt;365,O3000&lt;731),+'PL2'!$O$2+1,IF(AND(O3000&gt;730,O3000&lt;1096),+'PL2'!$P$2+1,IF(AND(O3000&gt;1095,O3000&lt;1461),+'PL2'!$Q$2+1,IF(AND(O3000&gt;1460,O3000&lt;1826),+'PL2'!$R$2+1,IF(AND(O3000&gt;1825,O3000&lt;2190),+'PL2'!$S$2+1,0))))))</f>
        <v>0</v>
      </c>
      <c r="N3000" s="70">
        <f t="shared" si="171"/>
        <v>-1</v>
      </c>
      <c r="O3000" s="19" t="str">
        <f>IF(A3000&gt;'PL2'!$C$2+553,IF(A3000='PL2'!$C$2+554,1,O2999+1), "")</f>
        <v/>
      </c>
    </row>
    <row r="3001" spans="1:15" x14ac:dyDescent="0.55000000000000004">
      <c r="A3001">
        <v>2999</v>
      </c>
      <c r="B3001" s="2">
        <v>42821</v>
      </c>
      <c r="C3001">
        <v>23.440000534057621</v>
      </c>
      <c r="D3001">
        <v>3121460</v>
      </c>
      <c r="E3001">
        <v>1844.839965820312</v>
      </c>
      <c r="F3001" s="20">
        <f t="shared" si="168"/>
        <v>1.3853469140747905E-2</v>
      </c>
      <c r="G3001">
        <v>1040.489990234375</v>
      </c>
      <c r="H3001">
        <v>14.41440010070801</v>
      </c>
      <c r="I3001" s="19">
        <f t="shared" si="169"/>
        <v>1919537.5180203612</v>
      </c>
      <c r="K3001" s="70">
        <f t="shared" si="170"/>
        <v>-1</v>
      </c>
      <c r="L3001" s="3">
        <f>IF(AND(O3001&gt;0,O3001&lt;366),+'PL2'!$N$3+1,IF(AND(O3001&gt;365,O3001&lt;731),+'PL2'!$O$3+1,IF(AND(O3001&gt;730,O3001&lt;1096),+'PL2'!$P$3+1,IF(AND(O3001&gt;1095,O3001&lt;1461),+'PL2'!$Q$3+1,IF(AND(O3001&gt;1460,O3001&lt;3000),+'PL2'!$R$3+1,0)))))</f>
        <v>0</v>
      </c>
      <c r="M3001" s="3">
        <f>IF(AND(O3001&gt;0,O3001&lt;366),+'PL2'!$N$2+1,IF(AND(O3001&gt;365,O3001&lt;731),+'PL2'!$O$2+1,IF(AND(O3001&gt;730,O3001&lt;1096),+'PL2'!$P$2+1,IF(AND(O3001&gt;1095,O3001&lt;1461),+'PL2'!$Q$2+1,IF(AND(O3001&gt;1460,O3001&lt;1826),+'PL2'!$R$2+1,IF(AND(O3001&gt;1825,O3001&lt;2190),+'PL2'!$S$2+1,0))))))</f>
        <v>0</v>
      </c>
      <c r="N3001" s="70">
        <f t="shared" si="171"/>
        <v>-1</v>
      </c>
      <c r="O3001" s="19" t="str">
        <f>IF(A3001&gt;'PL2'!$C$2+553,IF(A3001='PL2'!$C$2+554,1,O3000+1), "")</f>
        <v/>
      </c>
    </row>
    <row r="3002" spans="1:15" x14ac:dyDescent="0.55000000000000004">
      <c r="A3002">
        <v>3000</v>
      </c>
      <c r="B3002" s="2">
        <v>42822</v>
      </c>
      <c r="C3002">
        <v>23.45000076293945</v>
      </c>
      <c r="D3002">
        <v>3665350</v>
      </c>
      <c r="E3002">
        <v>2170.719970703125</v>
      </c>
      <c r="F3002" s="20">
        <f t="shared" si="168"/>
        <v>1.3887728312198339E-2</v>
      </c>
      <c r="G3002">
        <v>1044.25</v>
      </c>
      <c r="H3002">
        <v>14.50230026245117</v>
      </c>
      <c r="I3002" s="19">
        <f t="shared" si="169"/>
        <v>2266774.3294067383</v>
      </c>
      <c r="K3002" s="70">
        <f t="shared" si="170"/>
        <v>-1</v>
      </c>
      <c r="L3002" s="3">
        <f>IF(AND(O3002&gt;0,O3002&lt;366),+'PL2'!$N$3+1,IF(AND(O3002&gt;365,O3002&lt;731),+'PL2'!$O$3+1,IF(AND(O3002&gt;730,O3002&lt;1096),+'PL2'!$P$3+1,IF(AND(O3002&gt;1095,O3002&lt;1461),+'PL2'!$Q$3+1,IF(AND(O3002&gt;1460,O3002&lt;3000),+'PL2'!$R$3+1,0)))))</f>
        <v>0</v>
      </c>
      <c r="M3002" s="3">
        <f>IF(AND(O3002&gt;0,O3002&lt;366),+'PL2'!$N$2+1,IF(AND(O3002&gt;365,O3002&lt;731),+'PL2'!$O$2+1,IF(AND(O3002&gt;730,O3002&lt;1096),+'PL2'!$P$2+1,IF(AND(O3002&gt;1095,O3002&lt;1461),+'PL2'!$Q$2+1,IF(AND(O3002&gt;1460,O3002&lt;1826),+'PL2'!$R$2+1,IF(AND(O3002&gt;1825,O3002&lt;2190),+'PL2'!$S$2+1,0))))))</f>
        <v>0</v>
      </c>
      <c r="N3002" s="70">
        <f t="shared" si="171"/>
        <v>-1</v>
      </c>
      <c r="O3002" s="19" t="str">
        <f>IF(A3002&gt;'PL2'!$C$2+553,IF(A3002='PL2'!$C$2+554,1,O3001+1), "")</f>
        <v/>
      </c>
    </row>
    <row r="3003" spans="1:15" x14ac:dyDescent="0.55000000000000004">
      <c r="A3003">
        <v>3001</v>
      </c>
      <c r="B3003" s="2">
        <v>42823</v>
      </c>
      <c r="C3003">
        <v>23.45999908447266</v>
      </c>
      <c r="D3003">
        <v>3263350</v>
      </c>
      <c r="E3003">
        <v>1937.93994140625</v>
      </c>
      <c r="F3003" s="20">
        <f t="shared" si="168"/>
        <v>1.3931717177487438E-2</v>
      </c>
      <c r="G3003">
        <v>1040.390014648438</v>
      </c>
      <c r="H3003">
        <v>14.494400024414061</v>
      </c>
      <c r="I3003" s="19">
        <f t="shared" si="169"/>
        <v>2016213.3640274415</v>
      </c>
      <c r="K3003" s="70">
        <f t="shared" si="170"/>
        <v>-1</v>
      </c>
      <c r="L3003" s="3">
        <f>IF(AND(O3003&gt;0,O3003&lt;366),+'PL2'!$N$3+1,IF(AND(O3003&gt;365,O3003&lt;731),+'PL2'!$O$3+1,IF(AND(O3003&gt;730,O3003&lt;1096),+'PL2'!$P$3+1,IF(AND(O3003&gt;1095,O3003&lt;1461),+'PL2'!$Q$3+1,IF(AND(O3003&gt;1460,O3003&lt;3000),+'PL2'!$R$3+1,0)))))</f>
        <v>0</v>
      </c>
      <c r="M3003" s="3">
        <f>IF(AND(O3003&gt;0,O3003&lt;366),+'PL2'!$N$2+1,IF(AND(O3003&gt;365,O3003&lt;731),+'PL2'!$O$2+1,IF(AND(O3003&gt;730,O3003&lt;1096),+'PL2'!$P$2+1,IF(AND(O3003&gt;1095,O3003&lt;1461),+'PL2'!$Q$2+1,IF(AND(O3003&gt;1460,O3003&lt;1826),+'PL2'!$R$2+1,IF(AND(O3003&gt;1825,O3003&lt;2190),+'PL2'!$S$2+1,0))))))</f>
        <v>0</v>
      </c>
      <c r="N3003" s="70">
        <f t="shared" si="171"/>
        <v>-1</v>
      </c>
      <c r="O3003" s="19" t="str">
        <f>IF(A3003&gt;'PL2'!$C$2+553,IF(A3003='PL2'!$C$2+554,1,O3002+1), "")</f>
        <v/>
      </c>
    </row>
    <row r="3004" spans="1:15" x14ac:dyDescent="0.55000000000000004">
      <c r="A3004">
        <v>3002</v>
      </c>
      <c r="B3004" s="2">
        <v>42824</v>
      </c>
      <c r="C3004">
        <v>23.469999313354489</v>
      </c>
      <c r="D3004">
        <v>4073270</v>
      </c>
      <c r="E3004">
        <v>2253.39990234375</v>
      </c>
      <c r="F3004" s="20">
        <f t="shared" si="168"/>
        <v>1.2983989315886469E-2</v>
      </c>
      <c r="G3004">
        <v>1037.530029296875</v>
      </c>
      <c r="H3004">
        <v>13.47130012512207</v>
      </c>
      <c r="I3004" s="19">
        <f t="shared" si="169"/>
        <v>2337970.0666962862</v>
      </c>
      <c r="K3004" s="70">
        <f t="shared" si="170"/>
        <v>-1</v>
      </c>
      <c r="L3004" s="3">
        <f>IF(AND(O3004&gt;0,O3004&lt;366),+'PL2'!$N$3+1,IF(AND(O3004&gt;365,O3004&lt;731),+'PL2'!$O$3+1,IF(AND(O3004&gt;730,O3004&lt;1096),+'PL2'!$P$3+1,IF(AND(O3004&gt;1095,O3004&lt;1461),+'PL2'!$Q$3+1,IF(AND(O3004&gt;1460,O3004&lt;3000),+'PL2'!$R$3+1,0)))))</f>
        <v>0</v>
      </c>
      <c r="M3004" s="3">
        <f>IF(AND(O3004&gt;0,O3004&lt;366),+'PL2'!$N$2+1,IF(AND(O3004&gt;365,O3004&lt;731),+'PL2'!$O$2+1,IF(AND(O3004&gt;730,O3004&lt;1096),+'PL2'!$P$2+1,IF(AND(O3004&gt;1095,O3004&lt;1461),+'PL2'!$Q$2+1,IF(AND(O3004&gt;1460,O3004&lt;1826),+'PL2'!$R$2+1,IF(AND(O3004&gt;1825,O3004&lt;2190),+'PL2'!$S$2+1,0))))))</f>
        <v>0</v>
      </c>
      <c r="N3004" s="70">
        <f t="shared" si="171"/>
        <v>-1</v>
      </c>
      <c r="O3004" s="19" t="str">
        <f>IF(A3004&gt;'PL2'!$C$2+553,IF(A3004='PL2'!$C$2+554,1,O3003+1), "")</f>
        <v/>
      </c>
    </row>
    <row r="3005" spans="1:15" x14ac:dyDescent="0.55000000000000004">
      <c r="A3005">
        <v>3003</v>
      </c>
      <c r="B3005" s="2">
        <v>42825</v>
      </c>
      <c r="C3005">
        <v>23.479999542236332</v>
      </c>
      <c r="D3005">
        <v>3353000</v>
      </c>
      <c r="E3005">
        <v>1904.780029296875</v>
      </c>
      <c r="F3005" s="20">
        <f t="shared" si="168"/>
        <v>1.3338572685938424E-2</v>
      </c>
      <c r="G3005">
        <v>1079.75</v>
      </c>
      <c r="H3005">
        <v>14.402299880981451</v>
      </c>
      <c r="I3005" s="19">
        <f t="shared" si="169"/>
        <v>2056686.2366333008</v>
      </c>
      <c r="K3005" s="70">
        <f t="shared" si="170"/>
        <v>-1</v>
      </c>
      <c r="L3005" s="3">
        <f>IF(AND(O3005&gt;0,O3005&lt;366),+'PL2'!$N$3+1,IF(AND(O3005&gt;365,O3005&lt;731),+'PL2'!$O$3+1,IF(AND(O3005&gt;730,O3005&lt;1096),+'PL2'!$P$3+1,IF(AND(O3005&gt;1095,O3005&lt;1461),+'PL2'!$Q$3+1,IF(AND(O3005&gt;1460,O3005&lt;3000),+'PL2'!$R$3+1,0)))))</f>
        <v>0</v>
      </c>
      <c r="M3005" s="3">
        <f>IF(AND(O3005&gt;0,O3005&lt;366),+'PL2'!$N$2+1,IF(AND(O3005&gt;365,O3005&lt;731),+'PL2'!$O$2+1,IF(AND(O3005&gt;730,O3005&lt;1096),+'PL2'!$P$2+1,IF(AND(O3005&gt;1095,O3005&lt;1461),+'PL2'!$Q$2+1,IF(AND(O3005&gt;1460,O3005&lt;1826),+'PL2'!$R$2+1,IF(AND(O3005&gt;1825,O3005&lt;2190),+'PL2'!$S$2+1,0))))))</f>
        <v>0</v>
      </c>
      <c r="N3005" s="70">
        <f t="shared" si="171"/>
        <v>-1</v>
      </c>
      <c r="O3005" s="19" t="str">
        <f>IF(A3005&gt;'PL2'!$C$2+553,IF(A3005='PL2'!$C$2+554,1,O3004+1), "")</f>
        <v/>
      </c>
    </row>
    <row r="3006" spans="1:15" x14ac:dyDescent="0.55000000000000004">
      <c r="A3006">
        <v>3004</v>
      </c>
      <c r="B3006" s="2">
        <v>42826</v>
      </c>
      <c r="C3006">
        <v>23.489999771118161</v>
      </c>
      <c r="D3006">
        <v>3278490</v>
      </c>
      <c r="E3006">
        <v>1840.640014648438</v>
      </c>
      <c r="F3006" s="20">
        <f t="shared" si="168"/>
        <v>1.3187971756144669E-2</v>
      </c>
      <c r="G3006">
        <v>1089.510009765625</v>
      </c>
      <c r="H3006">
        <v>14.368399620056151</v>
      </c>
      <c r="I3006" s="19">
        <f t="shared" si="169"/>
        <v>2005395.7203346197</v>
      </c>
      <c r="K3006" s="70">
        <f t="shared" si="170"/>
        <v>-1</v>
      </c>
      <c r="L3006" s="3">
        <f>IF(AND(O3006&gt;0,O3006&lt;366),+'PL2'!$N$3+1,IF(AND(O3006&gt;365,O3006&lt;731),+'PL2'!$O$3+1,IF(AND(O3006&gt;730,O3006&lt;1096),+'PL2'!$P$3+1,IF(AND(O3006&gt;1095,O3006&lt;1461),+'PL2'!$Q$3+1,IF(AND(O3006&gt;1460,O3006&lt;3000),+'PL2'!$R$3+1,0)))))</f>
        <v>0</v>
      </c>
      <c r="M3006" s="3">
        <f>IF(AND(O3006&gt;0,O3006&lt;366),+'PL2'!$N$2+1,IF(AND(O3006&gt;365,O3006&lt;731),+'PL2'!$O$2+1,IF(AND(O3006&gt;730,O3006&lt;1096),+'PL2'!$P$2+1,IF(AND(O3006&gt;1095,O3006&lt;1461),+'PL2'!$Q$2+1,IF(AND(O3006&gt;1460,O3006&lt;1826),+'PL2'!$R$2+1,IF(AND(O3006&gt;1825,O3006&lt;2190),+'PL2'!$S$2+1,0))))))</f>
        <v>0</v>
      </c>
      <c r="N3006" s="70">
        <f t="shared" si="171"/>
        <v>-1</v>
      </c>
      <c r="O3006" s="19" t="str">
        <f>IF(A3006&gt;'PL2'!$C$2+553,IF(A3006='PL2'!$C$2+554,1,O3005+1), "")</f>
        <v/>
      </c>
    </row>
    <row r="3007" spans="1:15" x14ac:dyDescent="0.55000000000000004">
      <c r="A3007">
        <v>3005</v>
      </c>
      <c r="B3007" s="2">
        <v>42827</v>
      </c>
      <c r="C3007">
        <v>23.5</v>
      </c>
      <c r="D3007">
        <v>3924250</v>
      </c>
      <c r="E3007">
        <v>2155.739990234375</v>
      </c>
      <c r="F3007" s="20">
        <f t="shared" si="168"/>
        <v>1.2909445058420796E-2</v>
      </c>
      <c r="G3007">
        <v>1098.780029296875</v>
      </c>
      <c r="H3007">
        <v>14.18459987640381</v>
      </c>
      <c r="I3007" s="19">
        <f t="shared" si="169"/>
        <v>2368684.0496261716</v>
      </c>
      <c r="K3007" s="70">
        <f t="shared" si="170"/>
        <v>-1</v>
      </c>
      <c r="L3007" s="3">
        <f>IF(AND(O3007&gt;0,O3007&lt;366),+'PL2'!$N$3+1,IF(AND(O3007&gt;365,O3007&lt;731),+'PL2'!$O$3+1,IF(AND(O3007&gt;730,O3007&lt;1096),+'PL2'!$P$3+1,IF(AND(O3007&gt;1095,O3007&lt;1461),+'PL2'!$Q$3+1,IF(AND(O3007&gt;1460,O3007&lt;3000),+'PL2'!$R$3+1,0)))))</f>
        <v>0</v>
      </c>
      <c r="M3007" s="3">
        <f>IF(AND(O3007&gt;0,O3007&lt;366),+'PL2'!$N$2+1,IF(AND(O3007&gt;365,O3007&lt;731),+'PL2'!$O$2+1,IF(AND(O3007&gt;730,O3007&lt;1096),+'PL2'!$P$2+1,IF(AND(O3007&gt;1095,O3007&lt;1461),+'PL2'!$Q$2+1,IF(AND(O3007&gt;1460,O3007&lt;1826),+'PL2'!$R$2+1,IF(AND(O3007&gt;1825,O3007&lt;2190),+'PL2'!$S$2+1,0))))))</f>
        <v>0</v>
      </c>
      <c r="N3007" s="70">
        <f t="shared" si="171"/>
        <v>-1</v>
      </c>
      <c r="O3007" s="19" t="str">
        <f>IF(A3007&gt;'PL2'!$C$2+553,IF(A3007='PL2'!$C$2+554,1,O3006+1), "")</f>
        <v/>
      </c>
    </row>
    <row r="3008" spans="1:15" x14ac:dyDescent="0.55000000000000004">
      <c r="A3008">
        <v>3006</v>
      </c>
      <c r="B3008" s="2">
        <v>42828</v>
      </c>
      <c r="C3008">
        <v>23.510000228881839</v>
      </c>
      <c r="D3008">
        <v>4371320</v>
      </c>
      <c r="E3008">
        <v>2421.0400390625</v>
      </c>
      <c r="F3008" s="20">
        <f t="shared" si="168"/>
        <v>1.302093003314593E-2</v>
      </c>
      <c r="G3008">
        <v>1147.630004882812</v>
      </c>
      <c r="H3008">
        <v>14.94320011138916</v>
      </c>
      <c r="I3008" s="19">
        <f t="shared" si="169"/>
        <v>2778458.1918507805</v>
      </c>
      <c r="K3008" s="70">
        <f t="shared" si="170"/>
        <v>-1</v>
      </c>
      <c r="L3008" s="3">
        <f>IF(AND(O3008&gt;0,O3008&lt;366),+'PL2'!$N$3+1,IF(AND(O3008&gt;365,O3008&lt;731),+'PL2'!$O$3+1,IF(AND(O3008&gt;730,O3008&lt;1096),+'PL2'!$P$3+1,IF(AND(O3008&gt;1095,O3008&lt;1461),+'PL2'!$Q$3+1,IF(AND(O3008&gt;1460,O3008&lt;3000),+'PL2'!$R$3+1,0)))))</f>
        <v>0</v>
      </c>
      <c r="M3008" s="3">
        <f>IF(AND(O3008&gt;0,O3008&lt;366),+'PL2'!$N$2+1,IF(AND(O3008&gt;365,O3008&lt;731),+'PL2'!$O$2+1,IF(AND(O3008&gt;730,O3008&lt;1096),+'PL2'!$P$2+1,IF(AND(O3008&gt;1095,O3008&lt;1461),+'PL2'!$Q$2+1,IF(AND(O3008&gt;1460,O3008&lt;1826),+'PL2'!$R$2+1,IF(AND(O3008&gt;1825,O3008&lt;2190),+'PL2'!$S$2+1,0))))))</f>
        <v>0</v>
      </c>
      <c r="N3008" s="70">
        <f t="shared" si="171"/>
        <v>-1</v>
      </c>
      <c r="O3008" s="19" t="str">
        <f>IF(A3008&gt;'PL2'!$C$2+553,IF(A3008='PL2'!$C$2+554,1,O3007+1), "")</f>
        <v/>
      </c>
    </row>
    <row r="3009" spans="1:15" x14ac:dyDescent="0.55000000000000004">
      <c r="A3009">
        <v>3007</v>
      </c>
      <c r="B3009" s="2">
        <v>42829</v>
      </c>
      <c r="C3009">
        <v>23.520000457763668</v>
      </c>
      <c r="D3009">
        <v>3104630</v>
      </c>
      <c r="E3009">
        <v>1762.800048828125</v>
      </c>
      <c r="F3009" s="20">
        <f t="shared" si="168"/>
        <v>1.3354589099307588E-2</v>
      </c>
      <c r="G3009">
        <v>1143.75</v>
      </c>
      <c r="H3009">
        <v>15.274299621582029</v>
      </c>
      <c r="I3009" s="19">
        <f t="shared" si="169"/>
        <v>2016202.555847168</v>
      </c>
      <c r="K3009" s="70">
        <f t="shared" si="170"/>
        <v>-1</v>
      </c>
      <c r="L3009" s="3">
        <f>IF(AND(O3009&gt;0,O3009&lt;366),+'PL2'!$N$3+1,IF(AND(O3009&gt;365,O3009&lt;731),+'PL2'!$O$3+1,IF(AND(O3009&gt;730,O3009&lt;1096),+'PL2'!$P$3+1,IF(AND(O3009&gt;1095,O3009&lt;1461),+'PL2'!$Q$3+1,IF(AND(O3009&gt;1460,O3009&lt;3000),+'PL2'!$R$3+1,0)))))</f>
        <v>0</v>
      </c>
      <c r="M3009" s="3">
        <f>IF(AND(O3009&gt;0,O3009&lt;366),+'PL2'!$N$2+1,IF(AND(O3009&gt;365,O3009&lt;731),+'PL2'!$O$2+1,IF(AND(O3009&gt;730,O3009&lt;1096),+'PL2'!$P$2+1,IF(AND(O3009&gt;1095,O3009&lt;1461),+'PL2'!$Q$2+1,IF(AND(O3009&gt;1460,O3009&lt;1826),+'PL2'!$R$2+1,IF(AND(O3009&gt;1825,O3009&lt;2190),+'PL2'!$S$2+1,0))))))</f>
        <v>0</v>
      </c>
      <c r="N3009" s="70">
        <f t="shared" si="171"/>
        <v>-1</v>
      </c>
      <c r="O3009" s="19" t="str">
        <f>IF(A3009&gt;'PL2'!$C$2+553,IF(A3009='PL2'!$C$2+554,1,O3008+1), "")</f>
        <v/>
      </c>
    </row>
    <row r="3010" spans="1:15" x14ac:dyDescent="0.55000000000000004">
      <c r="A3010">
        <v>3008</v>
      </c>
      <c r="B3010" s="2">
        <v>42830</v>
      </c>
      <c r="C3010">
        <v>23.530000686645511</v>
      </c>
      <c r="D3010">
        <v>4023600</v>
      </c>
      <c r="E3010">
        <v>2261.300048828125</v>
      </c>
      <c r="F3010" s="20">
        <f t="shared" ref="F3010:F3073" si="172">+(C3010/D3010)*E3010</f>
        <v>1.3224075877730716E-2</v>
      </c>
      <c r="G3010">
        <v>1135</v>
      </c>
      <c r="H3010">
        <v>15.00930023193359</v>
      </c>
      <c r="I3010" s="19">
        <f t="shared" ref="I3010:I3073" si="173">+E3010*G3010</f>
        <v>2566575.5554199219</v>
      </c>
      <c r="K3010" s="70">
        <f t="shared" si="170"/>
        <v>-1</v>
      </c>
      <c r="L3010" s="3">
        <f>IF(AND(O3010&gt;0,O3010&lt;366),+'PL2'!$N$3+1,IF(AND(O3010&gt;365,O3010&lt;731),+'PL2'!$O$3+1,IF(AND(O3010&gt;730,O3010&lt;1096),+'PL2'!$P$3+1,IF(AND(O3010&gt;1095,O3010&lt;1461),+'PL2'!$Q$3+1,IF(AND(O3010&gt;1460,O3010&lt;3000),+'PL2'!$R$3+1,0)))))</f>
        <v>0</v>
      </c>
      <c r="M3010" s="3">
        <f>IF(AND(O3010&gt;0,O3010&lt;366),+'PL2'!$N$2+1,IF(AND(O3010&gt;365,O3010&lt;731),+'PL2'!$O$2+1,IF(AND(O3010&gt;730,O3010&lt;1096),+'PL2'!$P$2+1,IF(AND(O3010&gt;1095,O3010&lt;1461),+'PL2'!$Q$2+1,IF(AND(O3010&gt;1460,O3010&lt;1826),+'PL2'!$R$2+1,IF(AND(O3010&gt;1825,O3010&lt;2190),+'PL2'!$S$2+1,0))))))</f>
        <v>0</v>
      </c>
      <c r="N3010" s="70">
        <f t="shared" si="171"/>
        <v>-1</v>
      </c>
      <c r="O3010" s="19" t="str">
        <f>IF(A3010&gt;'PL2'!$C$2+553,IF(A3010='PL2'!$C$2+554,1,O3009+1), "")</f>
        <v/>
      </c>
    </row>
    <row r="3011" spans="1:15" x14ac:dyDescent="0.55000000000000004">
      <c r="A3011">
        <v>3009</v>
      </c>
      <c r="B3011" s="2">
        <v>42831</v>
      </c>
      <c r="C3011">
        <v>23.54000091552734</v>
      </c>
      <c r="D3011">
        <v>3651040</v>
      </c>
      <c r="E3011">
        <v>2059.219970703125</v>
      </c>
      <c r="F3011" s="20">
        <f t="shared" si="172"/>
        <v>1.3276775931138454E-2</v>
      </c>
      <c r="G3011">
        <v>1190.599975585938</v>
      </c>
      <c r="H3011">
        <v>15.80729961395264</v>
      </c>
      <c r="I3011" s="19">
        <f t="shared" si="173"/>
        <v>2451707.2468452165</v>
      </c>
      <c r="K3011" s="70">
        <f t="shared" si="170"/>
        <v>-1</v>
      </c>
      <c r="L3011" s="3">
        <f>IF(AND(O3011&gt;0,O3011&lt;366),+'PL2'!$N$3+1,IF(AND(O3011&gt;365,O3011&lt;731),+'PL2'!$O$3+1,IF(AND(O3011&gt;730,O3011&lt;1096),+'PL2'!$P$3+1,IF(AND(O3011&gt;1095,O3011&lt;1461),+'PL2'!$Q$3+1,IF(AND(O3011&gt;1460,O3011&lt;3000),+'PL2'!$R$3+1,0)))))</f>
        <v>0</v>
      </c>
      <c r="M3011" s="3">
        <f>IF(AND(O3011&gt;0,O3011&lt;366),+'PL2'!$N$2+1,IF(AND(O3011&gt;365,O3011&lt;731),+'PL2'!$O$2+1,IF(AND(O3011&gt;730,O3011&lt;1096),+'PL2'!$P$2+1,IF(AND(O3011&gt;1095,O3011&lt;1461),+'PL2'!$Q$2+1,IF(AND(O3011&gt;1460,O3011&lt;1826),+'PL2'!$R$2+1,IF(AND(O3011&gt;1825,O3011&lt;2190),+'PL2'!$S$2+1,0))))))</f>
        <v>0</v>
      </c>
      <c r="N3011" s="70">
        <f t="shared" si="171"/>
        <v>-1</v>
      </c>
      <c r="O3011" s="19" t="str">
        <f>IF(A3011&gt;'PL2'!$C$2+553,IF(A3011='PL2'!$C$2+554,1,O3010+1), "")</f>
        <v/>
      </c>
    </row>
    <row r="3012" spans="1:15" x14ac:dyDescent="0.55000000000000004">
      <c r="A3012">
        <v>3010</v>
      </c>
      <c r="B3012" s="2">
        <v>42832</v>
      </c>
      <c r="C3012">
        <v>23.54999923706055</v>
      </c>
      <c r="D3012">
        <v>4023600</v>
      </c>
      <c r="E3012">
        <v>2250.14990234375</v>
      </c>
      <c r="F3012" s="20">
        <f t="shared" si="172"/>
        <v>1.3170053803426578E-2</v>
      </c>
      <c r="G3012">
        <v>1193.02001953125</v>
      </c>
      <c r="H3012">
        <v>15.712100028991699</v>
      </c>
      <c r="I3012" s="19">
        <f t="shared" si="173"/>
        <v>2684473.8804423809</v>
      </c>
      <c r="K3012" s="70">
        <f t="shared" si="170"/>
        <v>-1</v>
      </c>
      <c r="L3012" s="3">
        <f>IF(AND(O3012&gt;0,O3012&lt;366),+'PL2'!$N$3+1,IF(AND(O3012&gt;365,O3012&lt;731),+'PL2'!$O$3+1,IF(AND(O3012&gt;730,O3012&lt;1096),+'PL2'!$P$3+1,IF(AND(O3012&gt;1095,O3012&lt;1461),+'PL2'!$Q$3+1,IF(AND(O3012&gt;1460,O3012&lt;3000),+'PL2'!$R$3+1,0)))))</f>
        <v>0</v>
      </c>
      <c r="M3012" s="3">
        <f>IF(AND(O3012&gt;0,O3012&lt;366),+'PL2'!$N$2+1,IF(AND(O3012&gt;365,O3012&lt;731),+'PL2'!$O$2+1,IF(AND(O3012&gt;730,O3012&lt;1096),+'PL2'!$P$2+1,IF(AND(O3012&gt;1095,O3012&lt;1461),+'PL2'!$Q$2+1,IF(AND(O3012&gt;1460,O3012&lt;1826),+'PL2'!$R$2+1,IF(AND(O3012&gt;1825,O3012&lt;2190),+'PL2'!$S$2+1,0))))))</f>
        <v>0</v>
      </c>
      <c r="N3012" s="70">
        <f t="shared" si="171"/>
        <v>-1</v>
      </c>
      <c r="O3012" s="19" t="str">
        <f>IF(A3012&gt;'PL2'!$C$2+553,IF(A3012='PL2'!$C$2+554,1,O3011+1), "")</f>
        <v/>
      </c>
    </row>
    <row r="3013" spans="1:15" x14ac:dyDescent="0.55000000000000004">
      <c r="A3013">
        <v>3011</v>
      </c>
      <c r="B3013" s="2">
        <v>42833</v>
      </c>
      <c r="C3013">
        <v>23.559999465942379</v>
      </c>
      <c r="D3013">
        <v>3402670</v>
      </c>
      <c r="E3013">
        <v>1884.109985351562</v>
      </c>
      <c r="F3013" s="20">
        <f t="shared" si="172"/>
        <v>1.3045529025341718E-2</v>
      </c>
      <c r="G3013">
        <v>1184.819946289062</v>
      </c>
      <c r="H3013">
        <v>15.456600189208981</v>
      </c>
      <c r="I3013" s="19">
        <f t="shared" si="173"/>
        <v>2232331.0916469232</v>
      </c>
      <c r="K3013" s="70">
        <f t="shared" si="170"/>
        <v>-1</v>
      </c>
      <c r="L3013" s="3">
        <f>IF(AND(O3013&gt;0,O3013&lt;366),+'PL2'!$N$3+1,IF(AND(O3013&gt;365,O3013&lt;731),+'PL2'!$O$3+1,IF(AND(O3013&gt;730,O3013&lt;1096),+'PL2'!$P$3+1,IF(AND(O3013&gt;1095,O3013&lt;1461),+'PL2'!$Q$3+1,IF(AND(O3013&gt;1460,O3013&lt;3000),+'PL2'!$R$3+1,0)))))</f>
        <v>0</v>
      </c>
      <c r="M3013" s="3">
        <f>IF(AND(O3013&gt;0,O3013&lt;366),+'PL2'!$N$2+1,IF(AND(O3013&gt;365,O3013&lt;731),+'PL2'!$O$2+1,IF(AND(O3013&gt;730,O3013&lt;1096),+'PL2'!$P$2+1,IF(AND(O3013&gt;1095,O3013&lt;1461),+'PL2'!$Q$2+1,IF(AND(O3013&gt;1460,O3013&lt;1826),+'PL2'!$R$2+1,IF(AND(O3013&gt;1825,O3013&lt;2190),+'PL2'!$S$2+1,0))))))</f>
        <v>0</v>
      </c>
      <c r="N3013" s="70">
        <f t="shared" si="171"/>
        <v>-1</v>
      </c>
      <c r="O3013" s="19" t="str">
        <f>IF(A3013&gt;'PL2'!$C$2+553,IF(A3013='PL2'!$C$2+554,1,O3012+1), "")</f>
        <v/>
      </c>
    </row>
    <row r="3014" spans="1:15" x14ac:dyDescent="0.55000000000000004">
      <c r="A3014">
        <v>3012</v>
      </c>
      <c r="B3014" s="2">
        <v>42834</v>
      </c>
      <c r="C3014">
        <v>23.569999694824219</v>
      </c>
      <c r="D3014">
        <v>3949090</v>
      </c>
      <c r="E3014">
        <v>2155.56005859375</v>
      </c>
      <c r="F3014" s="20">
        <f t="shared" si="172"/>
        <v>1.2865381625445345E-2</v>
      </c>
      <c r="G3014">
        <v>1210.06005859375</v>
      </c>
      <c r="H3014">
        <v>15.56789970397949</v>
      </c>
      <c r="I3014" s="19">
        <f t="shared" si="173"/>
        <v>2608357.1308043003</v>
      </c>
      <c r="K3014" s="70">
        <f t="shared" si="170"/>
        <v>-1</v>
      </c>
      <c r="L3014" s="3">
        <f>IF(AND(O3014&gt;0,O3014&lt;366),+'PL2'!$N$3+1,IF(AND(O3014&gt;365,O3014&lt;731),+'PL2'!$O$3+1,IF(AND(O3014&gt;730,O3014&lt;1096),+'PL2'!$P$3+1,IF(AND(O3014&gt;1095,O3014&lt;1461),+'PL2'!$Q$3+1,IF(AND(O3014&gt;1460,O3014&lt;3000),+'PL2'!$R$3+1,0)))))</f>
        <v>0</v>
      </c>
      <c r="M3014" s="3">
        <f>IF(AND(O3014&gt;0,O3014&lt;366),+'PL2'!$N$2+1,IF(AND(O3014&gt;365,O3014&lt;731),+'PL2'!$O$2+1,IF(AND(O3014&gt;730,O3014&lt;1096),+'PL2'!$P$2+1,IF(AND(O3014&gt;1095,O3014&lt;1461),+'PL2'!$Q$2+1,IF(AND(O3014&gt;1460,O3014&lt;1826),+'PL2'!$R$2+1,IF(AND(O3014&gt;1825,O3014&lt;2190),+'PL2'!$S$2+1,0))))))</f>
        <v>0</v>
      </c>
      <c r="N3014" s="70">
        <f t="shared" si="171"/>
        <v>-1</v>
      </c>
      <c r="O3014" s="19" t="str">
        <f>IF(A3014&gt;'PL2'!$C$2+553,IF(A3014='PL2'!$C$2+554,1,O3013+1), "")</f>
        <v/>
      </c>
    </row>
    <row r="3015" spans="1:15" x14ac:dyDescent="0.55000000000000004">
      <c r="A3015">
        <v>3013</v>
      </c>
      <c r="B3015" s="2">
        <v>42835</v>
      </c>
      <c r="C3015">
        <v>23.579999923706051</v>
      </c>
      <c r="D3015">
        <v>3675880</v>
      </c>
      <c r="E3015">
        <v>2034.77001953125</v>
      </c>
      <c r="F3015" s="20">
        <f t="shared" si="172"/>
        <v>1.3052623291648868E-2</v>
      </c>
      <c r="G3015">
        <v>1213.339965820312</v>
      </c>
      <c r="H3015">
        <v>15.837300300598139</v>
      </c>
      <c r="I3015" s="19">
        <f t="shared" si="173"/>
        <v>2468867.7859502425</v>
      </c>
      <c r="K3015" s="70">
        <f t="shared" si="170"/>
        <v>-1</v>
      </c>
      <c r="L3015" s="3">
        <f>IF(AND(O3015&gt;0,O3015&lt;366),+'PL2'!$N$3+1,IF(AND(O3015&gt;365,O3015&lt;731),+'PL2'!$O$3+1,IF(AND(O3015&gt;730,O3015&lt;1096),+'PL2'!$P$3+1,IF(AND(O3015&gt;1095,O3015&lt;1461),+'PL2'!$Q$3+1,IF(AND(O3015&gt;1460,O3015&lt;3000),+'PL2'!$R$3+1,0)))))</f>
        <v>0</v>
      </c>
      <c r="M3015" s="3">
        <f>IF(AND(O3015&gt;0,O3015&lt;366),+'PL2'!$N$2+1,IF(AND(O3015&gt;365,O3015&lt;731),+'PL2'!$O$2+1,IF(AND(O3015&gt;730,O3015&lt;1096),+'PL2'!$P$2+1,IF(AND(O3015&gt;1095,O3015&lt;1461),+'PL2'!$Q$2+1,IF(AND(O3015&gt;1460,O3015&lt;1826),+'PL2'!$R$2+1,IF(AND(O3015&gt;1825,O3015&lt;2190),+'PL2'!$S$2+1,0))))))</f>
        <v>0</v>
      </c>
      <c r="N3015" s="70">
        <f t="shared" si="171"/>
        <v>-1</v>
      </c>
      <c r="O3015" s="19" t="str">
        <f>IF(A3015&gt;'PL2'!$C$2+553,IF(A3015='PL2'!$C$2+554,1,O3014+1), "")</f>
        <v/>
      </c>
    </row>
    <row r="3016" spans="1:15" x14ac:dyDescent="0.55000000000000004">
      <c r="A3016">
        <v>3014</v>
      </c>
      <c r="B3016" s="2">
        <v>42836</v>
      </c>
      <c r="C3016">
        <v>23.590000152587891</v>
      </c>
      <c r="D3016">
        <v>4147790</v>
      </c>
      <c r="E3016">
        <v>2313.85009765625</v>
      </c>
      <c r="F3016" s="20">
        <f t="shared" si="172"/>
        <v>1.3159712559405476E-2</v>
      </c>
      <c r="G3016">
        <v>1224.77001953125</v>
      </c>
      <c r="H3016">
        <v>16.117599487304691</v>
      </c>
      <c r="I3016" s="19">
        <f t="shared" si="173"/>
        <v>2833934.22929883</v>
      </c>
      <c r="K3016" s="70">
        <f t="shared" si="170"/>
        <v>-1</v>
      </c>
      <c r="L3016" s="3">
        <f>IF(AND(O3016&gt;0,O3016&lt;366),+'PL2'!$N$3+1,IF(AND(O3016&gt;365,O3016&lt;731),+'PL2'!$O$3+1,IF(AND(O3016&gt;730,O3016&lt;1096),+'PL2'!$P$3+1,IF(AND(O3016&gt;1095,O3016&lt;1461),+'PL2'!$Q$3+1,IF(AND(O3016&gt;1460,O3016&lt;3000),+'PL2'!$R$3+1,0)))))</f>
        <v>0</v>
      </c>
      <c r="M3016" s="3">
        <f>IF(AND(O3016&gt;0,O3016&lt;366),+'PL2'!$N$2+1,IF(AND(O3016&gt;365,O3016&lt;731),+'PL2'!$O$2+1,IF(AND(O3016&gt;730,O3016&lt;1096),+'PL2'!$P$2+1,IF(AND(O3016&gt;1095,O3016&lt;1461),+'PL2'!$Q$2+1,IF(AND(O3016&gt;1460,O3016&lt;1826),+'PL2'!$R$2+1,IF(AND(O3016&gt;1825,O3016&lt;2190),+'PL2'!$S$2+1,0))))))</f>
        <v>0</v>
      </c>
      <c r="N3016" s="70">
        <f t="shared" si="171"/>
        <v>-1</v>
      </c>
      <c r="O3016" s="19" t="str">
        <f>IF(A3016&gt;'PL2'!$C$2+553,IF(A3016='PL2'!$C$2+554,1,O3015+1), "")</f>
        <v/>
      </c>
    </row>
    <row r="3017" spans="1:15" x14ac:dyDescent="0.55000000000000004">
      <c r="A3017">
        <v>3015</v>
      </c>
      <c r="B3017" s="2">
        <v>42837</v>
      </c>
      <c r="C3017">
        <v>23.60000038146973</v>
      </c>
      <c r="D3017">
        <v>3526860</v>
      </c>
      <c r="E3017">
        <v>1987.160034179688</v>
      </c>
      <c r="F3017" s="20">
        <f t="shared" si="172"/>
        <v>1.3297090773289E-2</v>
      </c>
      <c r="G3017">
        <v>1216.510009765625</v>
      </c>
      <c r="H3017">
        <v>16.17600059509277</v>
      </c>
      <c r="I3017" s="19">
        <f t="shared" si="173"/>
        <v>2417400.0725857918</v>
      </c>
      <c r="K3017" s="70">
        <f t="shared" si="170"/>
        <v>-1</v>
      </c>
      <c r="L3017" s="3">
        <f>IF(AND(O3017&gt;0,O3017&lt;366),+'PL2'!$N$3+1,IF(AND(O3017&gt;365,O3017&lt;731),+'PL2'!$O$3+1,IF(AND(O3017&gt;730,O3017&lt;1096),+'PL2'!$P$3+1,IF(AND(O3017&gt;1095,O3017&lt;1461),+'PL2'!$Q$3+1,IF(AND(O3017&gt;1460,O3017&lt;3000),+'PL2'!$R$3+1,0)))))</f>
        <v>0</v>
      </c>
      <c r="M3017" s="3">
        <f>IF(AND(O3017&gt;0,O3017&lt;366),+'PL2'!$N$2+1,IF(AND(O3017&gt;365,O3017&lt;731),+'PL2'!$O$2+1,IF(AND(O3017&gt;730,O3017&lt;1096),+'PL2'!$P$2+1,IF(AND(O3017&gt;1095,O3017&lt;1461),+'PL2'!$Q$2+1,IF(AND(O3017&gt;1460,O3017&lt;1826),+'PL2'!$R$2+1,IF(AND(O3017&gt;1825,O3017&lt;2190),+'PL2'!$S$2+1,0))))))</f>
        <v>0</v>
      </c>
      <c r="N3017" s="70">
        <f t="shared" si="171"/>
        <v>-1</v>
      </c>
      <c r="O3017" s="19" t="str">
        <f>IF(A3017&gt;'PL2'!$C$2+553,IF(A3017='PL2'!$C$2+554,1,O3016+1), "")</f>
        <v/>
      </c>
    </row>
    <row r="3018" spans="1:15" x14ac:dyDescent="0.55000000000000004">
      <c r="A3018">
        <v>3016</v>
      </c>
      <c r="B3018" s="2">
        <v>42838</v>
      </c>
      <c r="C3018">
        <v>23.610000610351559</v>
      </c>
      <c r="D3018">
        <v>3287970</v>
      </c>
      <c r="E3018">
        <v>1804.170043945312</v>
      </c>
      <c r="F3018" s="20">
        <f t="shared" si="172"/>
        <v>1.2955244676419436E-2</v>
      </c>
      <c r="G3018">
        <v>1178.530029296875</v>
      </c>
      <c r="H3018">
        <v>15.268099784851071</v>
      </c>
      <c r="I3018" s="19">
        <f t="shared" si="173"/>
        <v>2126268.5747474129</v>
      </c>
      <c r="K3018" s="70">
        <f t="shared" si="170"/>
        <v>-1</v>
      </c>
      <c r="L3018" s="3">
        <f>IF(AND(O3018&gt;0,O3018&lt;366),+'PL2'!$N$3+1,IF(AND(O3018&gt;365,O3018&lt;731),+'PL2'!$O$3+1,IF(AND(O3018&gt;730,O3018&lt;1096),+'PL2'!$P$3+1,IF(AND(O3018&gt;1095,O3018&lt;1461),+'PL2'!$Q$3+1,IF(AND(O3018&gt;1460,O3018&lt;3000),+'PL2'!$R$3+1,0)))))</f>
        <v>0</v>
      </c>
      <c r="M3018" s="3">
        <f>IF(AND(O3018&gt;0,O3018&lt;366),+'PL2'!$N$2+1,IF(AND(O3018&gt;365,O3018&lt;731),+'PL2'!$O$2+1,IF(AND(O3018&gt;730,O3018&lt;1096),+'PL2'!$P$2+1,IF(AND(O3018&gt;1095,O3018&lt;1461),+'PL2'!$Q$2+1,IF(AND(O3018&gt;1460,O3018&lt;1826),+'PL2'!$R$2+1,IF(AND(O3018&gt;1825,O3018&lt;2190),+'PL2'!$S$2+1,0))))))</f>
        <v>0</v>
      </c>
      <c r="N3018" s="70">
        <f t="shared" si="171"/>
        <v>-1</v>
      </c>
      <c r="O3018" s="19" t="str">
        <f>IF(A3018&gt;'PL2'!$C$2+553,IF(A3018='PL2'!$C$2+554,1,O3017+1), "")</f>
        <v/>
      </c>
    </row>
    <row r="3019" spans="1:15" x14ac:dyDescent="0.55000000000000004">
      <c r="A3019">
        <v>3017</v>
      </c>
      <c r="B3019" s="2">
        <v>42839</v>
      </c>
      <c r="C3019">
        <v>23.620000839233398</v>
      </c>
      <c r="D3019">
        <v>3598650</v>
      </c>
      <c r="E3019">
        <v>1972.97998046875</v>
      </c>
      <c r="F3019" s="20">
        <f t="shared" si="172"/>
        <v>1.2949797505859855E-2</v>
      </c>
      <c r="G3019">
        <v>1183.43994140625</v>
      </c>
      <c r="H3019">
        <v>15.325300216674799</v>
      </c>
      <c r="I3019" s="19">
        <f t="shared" si="173"/>
        <v>2334903.3124816418</v>
      </c>
      <c r="K3019" s="70">
        <f t="shared" si="170"/>
        <v>-1</v>
      </c>
      <c r="L3019" s="3">
        <f>IF(AND(O3019&gt;0,O3019&lt;366),+'PL2'!$N$3+1,IF(AND(O3019&gt;365,O3019&lt;731),+'PL2'!$O$3+1,IF(AND(O3019&gt;730,O3019&lt;1096),+'PL2'!$P$3+1,IF(AND(O3019&gt;1095,O3019&lt;1461),+'PL2'!$Q$3+1,IF(AND(O3019&gt;1460,O3019&lt;3000),+'PL2'!$R$3+1,0)))))</f>
        <v>0</v>
      </c>
      <c r="M3019" s="3">
        <f>IF(AND(O3019&gt;0,O3019&lt;366),+'PL2'!$N$2+1,IF(AND(O3019&gt;365,O3019&lt;731),+'PL2'!$O$2+1,IF(AND(O3019&gt;730,O3019&lt;1096),+'PL2'!$P$2+1,IF(AND(O3019&gt;1095,O3019&lt;1461),+'PL2'!$Q$2+1,IF(AND(O3019&gt;1460,O3019&lt;1826),+'PL2'!$R$2+1,IF(AND(O3019&gt;1825,O3019&lt;2190),+'PL2'!$S$2+1,0))))))</f>
        <v>0</v>
      </c>
      <c r="N3019" s="70">
        <f t="shared" si="171"/>
        <v>-1</v>
      </c>
      <c r="O3019" s="19" t="str">
        <f>IF(A3019&gt;'PL2'!$C$2+553,IF(A3019='PL2'!$C$2+554,1,O3018+1), "")</f>
        <v/>
      </c>
    </row>
    <row r="3020" spans="1:15" x14ac:dyDescent="0.55000000000000004">
      <c r="A3020">
        <v>3018</v>
      </c>
      <c r="B3020" s="2">
        <v>42840</v>
      </c>
      <c r="C3020">
        <v>23.629999160766602</v>
      </c>
      <c r="D3020">
        <v>3909320</v>
      </c>
      <c r="E3020">
        <v>2076.550048828125</v>
      </c>
      <c r="F3020" s="20">
        <f t="shared" si="172"/>
        <v>1.2551767548089806E-2</v>
      </c>
      <c r="G3020">
        <v>1180.699951171875</v>
      </c>
      <c r="H3020">
        <v>14.819899559021</v>
      </c>
      <c r="I3020" s="19">
        <f t="shared" si="173"/>
        <v>2451782.5412573218</v>
      </c>
      <c r="K3020" s="70">
        <f t="shared" si="170"/>
        <v>-1</v>
      </c>
      <c r="L3020" s="3">
        <f>IF(AND(O3020&gt;0,O3020&lt;366),+'PL2'!$N$3+1,IF(AND(O3020&gt;365,O3020&lt;731),+'PL2'!$O$3+1,IF(AND(O3020&gt;730,O3020&lt;1096),+'PL2'!$P$3+1,IF(AND(O3020&gt;1095,O3020&lt;1461),+'PL2'!$Q$3+1,IF(AND(O3020&gt;1460,O3020&lt;3000),+'PL2'!$R$3+1,0)))))</f>
        <v>0</v>
      </c>
      <c r="M3020" s="3">
        <f>IF(AND(O3020&gt;0,O3020&lt;366),+'PL2'!$N$2+1,IF(AND(O3020&gt;365,O3020&lt;731),+'PL2'!$O$2+1,IF(AND(O3020&gt;730,O3020&lt;1096),+'PL2'!$P$2+1,IF(AND(O3020&gt;1095,O3020&lt;1461),+'PL2'!$Q$2+1,IF(AND(O3020&gt;1460,O3020&lt;1826),+'PL2'!$R$2+1,IF(AND(O3020&gt;1825,O3020&lt;2190),+'PL2'!$S$2+1,0))))))</f>
        <v>0</v>
      </c>
      <c r="N3020" s="70">
        <f t="shared" si="171"/>
        <v>-1</v>
      </c>
      <c r="O3020" s="19" t="str">
        <f>IF(A3020&gt;'PL2'!$C$2+553,IF(A3020='PL2'!$C$2+554,1,O3019+1), "")</f>
        <v/>
      </c>
    </row>
    <row r="3021" spans="1:15" x14ac:dyDescent="0.55000000000000004">
      <c r="A3021">
        <v>3019</v>
      </c>
      <c r="B3021" s="2">
        <v>42841</v>
      </c>
      <c r="C3021">
        <v>23.639999389648441</v>
      </c>
      <c r="D3021">
        <v>3779870</v>
      </c>
      <c r="E3021">
        <v>1983.859985351562</v>
      </c>
      <c r="F3021" s="20">
        <f t="shared" si="172"/>
        <v>1.2407423758716276E-2</v>
      </c>
      <c r="G3021">
        <v>1184.7900390625</v>
      </c>
      <c r="H3021">
        <v>14.70020008087158</v>
      </c>
      <c r="I3021" s="19">
        <f t="shared" si="173"/>
        <v>2350457.5495392079</v>
      </c>
      <c r="K3021" s="70">
        <f t="shared" si="170"/>
        <v>-1</v>
      </c>
      <c r="L3021" s="3">
        <f>IF(AND(O3021&gt;0,O3021&lt;366),+'PL2'!$N$3+1,IF(AND(O3021&gt;365,O3021&lt;731),+'PL2'!$O$3+1,IF(AND(O3021&gt;730,O3021&lt;1096),+'PL2'!$P$3+1,IF(AND(O3021&gt;1095,O3021&lt;1461),+'PL2'!$Q$3+1,IF(AND(O3021&gt;1460,O3021&lt;3000),+'PL2'!$R$3+1,0)))))</f>
        <v>0</v>
      </c>
      <c r="M3021" s="3">
        <f>IF(AND(O3021&gt;0,O3021&lt;366),+'PL2'!$N$2+1,IF(AND(O3021&gt;365,O3021&lt;731),+'PL2'!$O$2+1,IF(AND(O3021&gt;730,O3021&lt;1096),+'PL2'!$P$2+1,IF(AND(O3021&gt;1095,O3021&lt;1461),+'PL2'!$Q$2+1,IF(AND(O3021&gt;1460,O3021&lt;1826),+'PL2'!$R$2+1,IF(AND(O3021&gt;1825,O3021&lt;2190),+'PL2'!$S$2+1,0))))))</f>
        <v>0</v>
      </c>
      <c r="N3021" s="70">
        <f t="shared" si="171"/>
        <v>-1</v>
      </c>
      <c r="O3021" s="19" t="str">
        <f>IF(A3021&gt;'PL2'!$C$2+553,IF(A3021='PL2'!$C$2+554,1,O3020+1), "")</f>
        <v/>
      </c>
    </row>
    <row r="3022" spans="1:15" x14ac:dyDescent="0.55000000000000004">
      <c r="A3022">
        <v>3020</v>
      </c>
      <c r="B3022" s="2">
        <v>42842</v>
      </c>
      <c r="C3022">
        <v>23.64999961853027</v>
      </c>
      <c r="D3022">
        <v>3572760</v>
      </c>
      <c r="E3022">
        <v>1905.72998046875</v>
      </c>
      <c r="F3022" s="20">
        <f t="shared" si="172"/>
        <v>1.2615040839885029E-2</v>
      </c>
      <c r="G3022">
        <v>1203.72998046875</v>
      </c>
      <c r="H3022">
        <v>15.185099601745611</v>
      </c>
      <c r="I3022" s="19">
        <f t="shared" si="173"/>
        <v>2293984.3121683598</v>
      </c>
      <c r="K3022" s="70">
        <f t="shared" si="170"/>
        <v>-1</v>
      </c>
      <c r="L3022" s="3">
        <f>IF(AND(O3022&gt;0,O3022&lt;366),+'PL2'!$N$3+1,IF(AND(O3022&gt;365,O3022&lt;731),+'PL2'!$O$3+1,IF(AND(O3022&gt;730,O3022&lt;1096),+'PL2'!$P$3+1,IF(AND(O3022&gt;1095,O3022&lt;1461),+'PL2'!$Q$3+1,IF(AND(O3022&gt;1460,O3022&lt;3000),+'PL2'!$R$3+1,0)))))</f>
        <v>0</v>
      </c>
      <c r="M3022" s="3">
        <f>IF(AND(O3022&gt;0,O3022&lt;366),+'PL2'!$N$2+1,IF(AND(O3022&gt;365,O3022&lt;731),+'PL2'!$O$2+1,IF(AND(O3022&gt;730,O3022&lt;1096),+'PL2'!$P$2+1,IF(AND(O3022&gt;1095,O3022&lt;1461),+'PL2'!$Q$2+1,IF(AND(O3022&gt;1460,O3022&lt;1826),+'PL2'!$R$2+1,IF(AND(O3022&gt;1825,O3022&lt;2190),+'PL2'!$S$2+1,0))))))</f>
        <v>0</v>
      </c>
      <c r="N3022" s="70">
        <f t="shared" si="171"/>
        <v>-1</v>
      </c>
      <c r="O3022" s="19" t="str">
        <f>IF(A3022&gt;'PL2'!$C$2+553,IF(A3022='PL2'!$C$2+554,1,O3021+1), "")</f>
        <v/>
      </c>
    </row>
    <row r="3023" spans="1:15" x14ac:dyDescent="0.55000000000000004">
      <c r="A3023">
        <v>3021</v>
      </c>
      <c r="B3023" s="2">
        <v>42843</v>
      </c>
      <c r="C3023">
        <v>23.659999847412109</v>
      </c>
      <c r="D3023">
        <v>3779870</v>
      </c>
      <c r="E3023">
        <v>2045.2099609375</v>
      </c>
      <c r="F3023" s="20">
        <f t="shared" si="172"/>
        <v>1.2801939580913359E-2</v>
      </c>
      <c r="G3023">
        <v>1217.599975585938</v>
      </c>
      <c r="H3023">
        <v>15.5875997543335</v>
      </c>
      <c r="I3023" s="19">
        <f t="shared" si="173"/>
        <v>2490247.5985056171</v>
      </c>
      <c r="K3023" s="70">
        <f t="shared" si="170"/>
        <v>-1</v>
      </c>
      <c r="L3023" s="3">
        <f>IF(AND(O3023&gt;0,O3023&lt;366),+'PL2'!$N$3+1,IF(AND(O3023&gt;365,O3023&lt;731),+'PL2'!$O$3+1,IF(AND(O3023&gt;730,O3023&lt;1096),+'PL2'!$P$3+1,IF(AND(O3023&gt;1095,O3023&lt;1461),+'PL2'!$Q$3+1,IF(AND(O3023&gt;1460,O3023&lt;3000),+'PL2'!$R$3+1,0)))))</f>
        <v>0</v>
      </c>
      <c r="M3023" s="3">
        <f>IF(AND(O3023&gt;0,O3023&lt;366),+'PL2'!$N$2+1,IF(AND(O3023&gt;365,O3023&lt;731),+'PL2'!$O$2+1,IF(AND(O3023&gt;730,O3023&lt;1096),+'PL2'!$P$2+1,IF(AND(O3023&gt;1095,O3023&lt;1461),+'PL2'!$Q$2+1,IF(AND(O3023&gt;1460,O3023&lt;1826),+'PL2'!$R$2+1,IF(AND(O3023&gt;1825,O3023&lt;2190),+'PL2'!$S$2+1,0))))))</f>
        <v>0</v>
      </c>
      <c r="N3023" s="70">
        <f t="shared" si="171"/>
        <v>-1</v>
      </c>
      <c r="O3023" s="19" t="str">
        <f>IF(A3023&gt;'PL2'!$C$2+553,IF(A3023='PL2'!$C$2+554,1,O3022+1), "")</f>
        <v/>
      </c>
    </row>
    <row r="3024" spans="1:15" x14ac:dyDescent="0.55000000000000004">
      <c r="A3024">
        <v>3022</v>
      </c>
      <c r="B3024" s="2">
        <v>42844</v>
      </c>
      <c r="C3024">
        <v>23.670000076293949</v>
      </c>
      <c r="D3024">
        <v>3702200</v>
      </c>
      <c r="E3024">
        <v>1997.030029296875</v>
      </c>
      <c r="F3024" s="20">
        <f t="shared" si="172"/>
        <v>1.2768003064615185E-2</v>
      </c>
      <c r="G3024">
        <v>1226.93994140625</v>
      </c>
      <c r="H3024">
        <v>15.66559982299805</v>
      </c>
      <c r="I3024" s="19">
        <f t="shared" si="173"/>
        <v>2450235.9071320295</v>
      </c>
      <c r="K3024" s="70">
        <f t="shared" si="170"/>
        <v>-1</v>
      </c>
      <c r="L3024" s="3">
        <f>IF(AND(O3024&gt;0,O3024&lt;366),+'PL2'!$N$3+1,IF(AND(O3024&gt;365,O3024&lt;731),+'PL2'!$O$3+1,IF(AND(O3024&gt;730,O3024&lt;1096),+'PL2'!$P$3+1,IF(AND(O3024&gt;1095,O3024&lt;1461),+'PL2'!$Q$3+1,IF(AND(O3024&gt;1460,O3024&lt;3000),+'PL2'!$R$3+1,0)))))</f>
        <v>0</v>
      </c>
      <c r="M3024" s="3">
        <f>IF(AND(O3024&gt;0,O3024&lt;366),+'PL2'!$N$2+1,IF(AND(O3024&gt;365,O3024&lt;731),+'PL2'!$O$2+1,IF(AND(O3024&gt;730,O3024&lt;1096),+'PL2'!$P$2+1,IF(AND(O3024&gt;1095,O3024&lt;1461),+'PL2'!$Q$2+1,IF(AND(O3024&gt;1460,O3024&lt;1826),+'PL2'!$R$2+1,IF(AND(O3024&gt;1825,O3024&lt;2190),+'PL2'!$S$2+1,0))))))</f>
        <v>0</v>
      </c>
      <c r="N3024" s="70">
        <f t="shared" si="171"/>
        <v>-1</v>
      </c>
      <c r="O3024" s="19" t="str">
        <f>IF(A3024&gt;'PL2'!$C$2+553,IF(A3024='PL2'!$C$2+554,1,O3023+1), "")</f>
        <v/>
      </c>
    </row>
    <row r="3025" spans="1:15" x14ac:dyDescent="0.55000000000000004">
      <c r="A3025">
        <v>3023</v>
      </c>
      <c r="B3025" s="2">
        <v>42845</v>
      </c>
      <c r="C3025">
        <v>23.680000305175781</v>
      </c>
      <c r="D3025">
        <v>3598650</v>
      </c>
      <c r="E3025">
        <v>1953.380004882812</v>
      </c>
      <c r="F3025" s="20">
        <f t="shared" si="172"/>
        <v>1.2853719898225518E-2</v>
      </c>
      <c r="G3025">
        <v>1255.400024414062</v>
      </c>
      <c r="H3025">
        <v>16.136600494384769</v>
      </c>
      <c r="I3025" s="19">
        <f t="shared" si="173"/>
        <v>2452273.3058198229</v>
      </c>
      <c r="K3025" s="70">
        <f t="shared" si="170"/>
        <v>-1</v>
      </c>
      <c r="L3025" s="3">
        <f>IF(AND(O3025&gt;0,O3025&lt;366),+'PL2'!$N$3+1,IF(AND(O3025&gt;365,O3025&lt;731),+'PL2'!$O$3+1,IF(AND(O3025&gt;730,O3025&lt;1096),+'PL2'!$P$3+1,IF(AND(O3025&gt;1095,O3025&lt;1461),+'PL2'!$Q$3+1,IF(AND(O3025&gt;1460,O3025&lt;3000),+'PL2'!$R$3+1,0)))))</f>
        <v>0</v>
      </c>
      <c r="M3025" s="3">
        <f>IF(AND(O3025&gt;0,O3025&lt;366),+'PL2'!$N$2+1,IF(AND(O3025&gt;365,O3025&lt;731),+'PL2'!$O$2+1,IF(AND(O3025&gt;730,O3025&lt;1096),+'PL2'!$P$2+1,IF(AND(O3025&gt;1095,O3025&lt;1461),+'PL2'!$Q$2+1,IF(AND(O3025&gt;1460,O3025&lt;1826),+'PL2'!$R$2+1,IF(AND(O3025&gt;1825,O3025&lt;2190),+'PL2'!$S$2+1,0))))))</f>
        <v>0</v>
      </c>
      <c r="N3025" s="70">
        <f t="shared" si="171"/>
        <v>-1</v>
      </c>
      <c r="O3025" s="19" t="str">
        <f>IF(A3025&gt;'PL2'!$C$2+553,IF(A3025='PL2'!$C$2+554,1,O3024+1), "")</f>
        <v/>
      </c>
    </row>
    <row r="3026" spans="1:15" x14ac:dyDescent="0.55000000000000004">
      <c r="A3026">
        <v>3024</v>
      </c>
      <c r="B3026" s="2">
        <v>42846</v>
      </c>
      <c r="C3026">
        <v>23.690000534057621</v>
      </c>
      <c r="D3026">
        <v>4323550</v>
      </c>
      <c r="E3026">
        <v>2331.889892578125</v>
      </c>
      <c r="F3026" s="20">
        <f t="shared" si="172"/>
        <v>1.2777109736336887E-2</v>
      </c>
      <c r="G3026">
        <v>1257.140014648438</v>
      </c>
      <c r="H3026">
        <v>16.06259918212891</v>
      </c>
      <c r="I3026" s="19">
        <f t="shared" si="173"/>
        <v>2931512.0937142083</v>
      </c>
      <c r="K3026" s="70">
        <f t="shared" si="170"/>
        <v>-1</v>
      </c>
      <c r="L3026" s="3">
        <f>IF(AND(O3026&gt;0,O3026&lt;366),+'PL2'!$N$3+1,IF(AND(O3026&gt;365,O3026&lt;731),+'PL2'!$O$3+1,IF(AND(O3026&gt;730,O3026&lt;1096),+'PL2'!$P$3+1,IF(AND(O3026&gt;1095,O3026&lt;1461),+'PL2'!$Q$3+1,IF(AND(O3026&gt;1460,O3026&lt;3000),+'PL2'!$R$3+1,0)))))</f>
        <v>0</v>
      </c>
      <c r="M3026" s="3">
        <f>IF(AND(O3026&gt;0,O3026&lt;366),+'PL2'!$N$2+1,IF(AND(O3026&gt;365,O3026&lt;731),+'PL2'!$O$2+1,IF(AND(O3026&gt;730,O3026&lt;1096),+'PL2'!$P$2+1,IF(AND(O3026&gt;1095,O3026&lt;1461),+'PL2'!$Q$2+1,IF(AND(O3026&gt;1460,O3026&lt;1826),+'PL2'!$R$2+1,IF(AND(O3026&gt;1825,O3026&lt;2190),+'PL2'!$S$2+1,0))))))</f>
        <v>0</v>
      </c>
      <c r="N3026" s="70">
        <f t="shared" si="171"/>
        <v>-1</v>
      </c>
      <c r="O3026" s="19" t="str">
        <f>IF(A3026&gt;'PL2'!$C$2+553,IF(A3026='PL2'!$C$2+554,1,O3025+1), "")</f>
        <v/>
      </c>
    </row>
    <row r="3027" spans="1:15" x14ac:dyDescent="0.55000000000000004">
      <c r="A3027">
        <v>3025</v>
      </c>
      <c r="B3027" s="2">
        <v>42847</v>
      </c>
      <c r="C3027">
        <v>23.70000076293945</v>
      </c>
      <c r="D3027">
        <v>3753980</v>
      </c>
      <c r="E3027">
        <v>1992.839965820312</v>
      </c>
      <c r="F3027" s="20">
        <f t="shared" si="172"/>
        <v>1.2581395934543504E-2</v>
      </c>
      <c r="G3027">
        <v>1244.380004882812</v>
      </c>
      <c r="H3027">
        <v>15.6560001373291</v>
      </c>
      <c r="I3027" s="19">
        <f t="shared" si="173"/>
        <v>2479850.206398143</v>
      </c>
      <c r="K3027" s="70">
        <f t="shared" si="170"/>
        <v>-1</v>
      </c>
      <c r="L3027" s="3">
        <f>IF(AND(O3027&gt;0,O3027&lt;366),+'PL2'!$N$3+1,IF(AND(O3027&gt;365,O3027&lt;731),+'PL2'!$O$3+1,IF(AND(O3027&gt;730,O3027&lt;1096),+'PL2'!$P$3+1,IF(AND(O3027&gt;1095,O3027&lt;1461),+'PL2'!$Q$3+1,IF(AND(O3027&gt;1460,O3027&lt;3000),+'PL2'!$R$3+1,0)))))</f>
        <v>0</v>
      </c>
      <c r="M3027" s="3">
        <f>IF(AND(O3027&gt;0,O3027&lt;366),+'PL2'!$N$2+1,IF(AND(O3027&gt;365,O3027&lt;731),+'PL2'!$O$2+1,IF(AND(O3027&gt;730,O3027&lt;1096),+'PL2'!$P$2+1,IF(AND(O3027&gt;1095,O3027&lt;1461),+'PL2'!$Q$2+1,IF(AND(O3027&gt;1460,O3027&lt;1826),+'PL2'!$R$2+1,IF(AND(O3027&gt;1825,O3027&lt;2190),+'PL2'!$S$2+1,0))))))</f>
        <v>0</v>
      </c>
      <c r="N3027" s="70">
        <f t="shared" si="171"/>
        <v>-1</v>
      </c>
      <c r="O3027" s="19" t="str">
        <f>IF(A3027&gt;'PL2'!$C$2+553,IF(A3027='PL2'!$C$2+554,1,O3026+1), "")</f>
        <v/>
      </c>
    </row>
    <row r="3028" spans="1:15" x14ac:dyDescent="0.55000000000000004">
      <c r="A3028">
        <v>3026</v>
      </c>
      <c r="B3028" s="2">
        <v>42848</v>
      </c>
      <c r="C3028">
        <v>23.70999908447266</v>
      </c>
      <c r="D3028">
        <v>3961100</v>
      </c>
      <c r="E3028">
        <v>2082.169921875</v>
      </c>
      <c r="F3028" s="20">
        <f t="shared" si="172"/>
        <v>1.2463267006986131E-2</v>
      </c>
      <c r="G3028">
        <v>1248.219970703125</v>
      </c>
      <c r="H3028">
        <v>15.556900024414061</v>
      </c>
      <c r="I3028" s="19">
        <f t="shared" si="173"/>
        <v>2599006.0788817406</v>
      </c>
      <c r="K3028" s="70">
        <f t="shared" si="170"/>
        <v>-1</v>
      </c>
      <c r="L3028" s="3">
        <f>IF(AND(O3028&gt;0,O3028&lt;366),+'PL2'!$N$3+1,IF(AND(O3028&gt;365,O3028&lt;731),+'PL2'!$O$3+1,IF(AND(O3028&gt;730,O3028&lt;1096),+'PL2'!$P$3+1,IF(AND(O3028&gt;1095,O3028&lt;1461),+'PL2'!$Q$3+1,IF(AND(O3028&gt;1460,O3028&lt;3000),+'PL2'!$R$3+1,0)))))</f>
        <v>0</v>
      </c>
      <c r="M3028" s="3">
        <f>IF(AND(O3028&gt;0,O3028&lt;366),+'PL2'!$N$2+1,IF(AND(O3028&gt;365,O3028&lt;731),+'PL2'!$O$2+1,IF(AND(O3028&gt;730,O3028&lt;1096),+'PL2'!$P$2+1,IF(AND(O3028&gt;1095,O3028&lt;1461),+'PL2'!$Q$2+1,IF(AND(O3028&gt;1460,O3028&lt;1826),+'PL2'!$R$2+1,IF(AND(O3028&gt;1825,O3028&lt;2190),+'PL2'!$S$2+1,0))))))</f>
        <v>0</v>
      </c>
      <c r="N3028" s="70">
        <f t="shared" si="171"/>
        <v>-1</v>
      </c>
      <c r="O3028" s="19" t="str">
        <f>IF(A3028&gt;'PL2'!$C$2+553,IF(A3028='PL2'!$C$2+554,1,O3027+1), "")</f>
        <v/>
      </c>
    </row>
    <row r="3029" spans="1:15" x14ac:dyDescent="0.55000000000000004">
      <c r="A3029">
        <v>3027</v>
      </c>
      <c r="B3029" s="2">
        <v>42849</v>
      </c>
      <c r="C3029">
        <v>23.719999313354489</v>
      </c>
      <c r="D3029">
        <v>3210300</v>
      </c>
      <c r="E3029">
        <v>1737.9599609375</v>
      </c>
      <c r="F3029" s="20">
        <f t="shared" si="172"/>
        <v>1.2841294919501322E-2</v>
      </c>
      <c r="G3029">
        <v>1248.319946289062</v>
      </c>
      <c r="H3029">
        <v>16.030000686645511</v>
      </c>
      <c r="I3029" s="19">
        <f t="shared" si="173"/>
        <v>2169530.0850900402</v>
      </c>
      <c r="K3029" s="70">
        <f t="shared" si="170"/>
        <v>-1</v>
      </c>
      <c r="L3029" s="3">
        <f>IF(AND(O3029&gt;0,O3029&lt;366),+'PL2'!$N$3+1,IF(AND(O3029&gt;365,O3029&lt;731),+'PL2'!$O$3+1,IF(AND(O3029&gt;730,O3029&lt;1096),+'PL2'!$P$3+1,IF(AND(O3029&gt;1095,O3029&lt;1461),+'PL2'!$Q$3+1,IF(AND(O3029&gt;1460,O3029&lt;3000),+'PL2'!$R$3+1,0)))))</f>
        <v>0</v>
      </c>
      <c r="M3029" s="3">
        <f>IF(AND(O3029&gt;0,O3029&lt;366),+'PL2'!$N$2+1,IF(AND(O3029&gt;365,O3029&lt;731),+'PL2'!$O$2+1,IF(AND(O3029&gt;730,O3029&lt;1096),+'PL2'!$P$2+1,IF(AND(O3029&gt;1095,O3029&lt;1461),+'PL2'!$Q$2+1,IF(AND(O3029&gt;1460,O3029&lt;1826),+'PL2'!$R$2+1,IF(AND(O3029&gt;1825,O3029&lt;2190),+'PL2'!$S$2+1,0))))))</f>
        <v>0</v>
      </c>
      <c r="N3029" s="70">
        <f t="shared" si="171"/>
        <v>-1</v>
      </c>
      <c r="O3029" s="19" t="str">
        <f>IF(A3029&gt;'PL2'!$C$2+553,IF(A3029='PL2'!$C$2+554,1,O3028+1), "")</f>
        <v/>
      </c>
    </row>
    <row r="3030" spans="1:15" x14ac:dyDescent="0.55000000000000004">
      <c r="A3030">
        <v>3028</v>
      </c>
      <c r="B3030" s="2">
        <v>42850</v>
      </c>
      <c r="C3030">
        <v>23.729999542236332</v>
      </c>
      <c r="D3030">
        <v>3831650</v>
      </c>
      <c r="E3030">
        <v>2121.6298828125</v>
      </c>
      <c r="F3030" s="20">
        <f t="shared" si="172"/>
        <v>1.3139581159013883E-2</v>
      </c>
      <c r="G3030">
        <v>1263.550048828125</v>
      </c>
      <c r="H3030">
        <v>16.60250091552734</v>
      </c>
      <c r="I3030" s="19">
        <f t="shared" si="173"/>
        <v>2680785.5420229435</v>
      </c>
      <c r="K3030" s="70">
        <f t="shared" si="170"/>
        <v>-1</v>
      </c>
      <c r="L3030" s="3">
        <f>IF(AND(O3030&gt;0,O3030&lt;366),+'PL2'!$N$3+1,IF(AND(O3030&gt;365,O3030&lt;731),+'PL2'!$O$3+1,IF(AND(O3030&gt;730,O3030&lt;1096),+'PL2'!$P$3+1,IF(AND(O3030&gt;1095,O3030&lt;1461),+'PL2'!$Q$3+1,IF(AND(O3030&gt;1460,O3030&lt;3000),+'PL2'!$R$3+1,0)))))</f>
        <v>0</v>
      </c>
      <c r="M3030" s="3">
        <f>IF(AND(O3030&gt;0,O3030&lt;366),+'PL2'!$N$2+1,IF(AND(O3030&gt;365,O3030&lt;731),+'PL2'!$O$2+1,IF(AND(O3030&gt;730,O3030&lt;1096),+'PL2'!$P$2+1,IF(AND(O3030&gt;1095,O3030&lt;1461),+'PL2'!$Q$2+1,IF(AND(O3030&gt;1460,O3030&lt;1826),+'PL2'!$R$2+1,IF(AND(O3030&gt;1825,O3030&lt;2190),+'PL2'!$S$2+1,0))))))</f>
        <v>0</v>
      </c>
      <c r="N3030" s="70">
        <f t="shared" si="171"/>
        <v>-1</v>
      </c>
      <c r="O3030" s="19" t="str">
        <f>IF(A3030&gt;'PL2'!$C$2+553,IF(A3030='PL2'!$C$2+554,1,O3029+1), "")</f>
        <v/>
      </c>
    </row>
    <row r="3031" spans="1:15" x14ac:dyDescent="0.55000000000000004">
      <c r="A3031">
        <v>3029</v>
      </c>
      <c r="B3031" s="2">
        <v>42851</v>
      </c>
      <c r="C3031">
        <v>23.739999771118161</v>
      </c>
      <c r="D3031">
        <v>3961100</v>
      </c>
      <c r="E3031">
        <v>2166.340087890625</v>
      </c>
      <c r="F3031" s="20">
        <f t="shared" si="172"/>
        <v>1.2983492764809656E-2</v>
      </c>
      <c r="G3031">
        <v>1284.839965820312</v>
      </c>
      <c r="H3031">
        <v>16.681699752807621</v>
      </c>
      <c r="I3031" s="19">
        <f t="shared" si="173"/>
        <v>2783400.3244805625</v>
      </c>
      <c r="K3031" s="70">
        <f t="shared" si="170"/>
        <v>-1</v>
      </c>
      <c r="L3031" s="3">
        <f>IF(AND(O3031&gt;0,O3031&lt;366),+'PL2'!$N$3+1,IF(AND(O3031&gt;365,O3031&lt;731),+'PL2'!$O$3+1,IF(AND(O3031&gt;730,O3031&lt;1096),+'PL2'!$P$3+1,IF(AND(O3031&gt;1095,O3031&lt;1461),+'PL2'!$Q$3+1,IF(AND(O3031&gt;1460,O3031&lt;3000),+'PL2'!$R$3+1,0)))))</f>
        <v>0</v>
      </c>
      <c r="M3031" s="3">
        <f>IF(AND(O3031&gt;0,O3031&lt;366),+'PL2'!$N$2+1,IF(AND(O3031&gt;365,O3031&lt;731),+'PL2'!$O$2+1,IF(AND(O3031&gt;730,O3031&lt;1096),+'PL2'!$P$2+1,IF(AND(O3031&gt;1095,O3031&lt;1461),+'PL2'!$Q$2+1,IF(AND(O3031&gt;1460,O3031&lt;1826),+'PL2'!$R$2+1,IF(AND(O3031&gt;1825,O3031&lt;2190),+'PL2'!$S$2+1,0))))))</f>
        <v>0</v>
      </c>
      <c r="N3031" s="70">
        <f t="shared" si="171"/>
        <v>-1</v>
      </c>
      <c r="O3031" s="19" t="str">
        <f>IF(A3031&gt;'PL2'!$C$2+553,IF(A3031='PL2'!$C$2+554,1,O3030+1), "")</f>
        <v/>
      </c>
    </row>
    <row r="3032" spans="1:15" x14ac:dyDescent="0.55000000000000004">
      <c r="A3032">
        <v>3030</v>
      </c>
      <c r="B3032" s="2">
        <v>42852</v>
      </c>
      <c r="C3032">
        <v>23.75</v>
      </c>
      <c r="D3032">
        <v>3814280</v>
      </c>
      <c r="E3032">
        <v>2093.949951171875</v>
      </c>
      <c r="F3032" s="20">
        <f t="shared" si="172"/>
        <v>1.3038191045317079E-2</v>
      </c>
      <c r="G3032">
        <v>1329.18994140625</v>
      </c>
      <c r="H3032">
        <v>17.3302001953125</v>
      </c>
      <c r="I3032" s="19">
        <f t="shared" si="173"/>
        <v>2783257.2129057646</v>
      </c>
      <c r="K3032" s="70">
        <f t="shared" si="170"/>
        <v>-1</v>
      </c>
      <c r="L3032" s="3">
        <f>IF(AND(O3032&gt;0,O3032&lt;366),+'PL2'!$N$3+1,IF(AND(O3032&gt;365,O3032&lt;731),+'PL2'!$O$3+1,IF(AND(O3032&gt;730,O3032&lt;1096),+'PL2'!$P$3+1,IF(AND(O3032&gt;1095,O3032&lt;1461),+'PL2'!$Q$3+1,IF(AND(O3032&gt;1460,O3032&lt;3000),+'PL2'!$R$3+1,0)))))</f>
        <v>0</v>
      </c>
      <c r="M3032" s="3">
        <f>IF(AND(O3032&gt;0,O3032&lt;366),+'PL2'!$N$2+1,IF(AND(O3032&gt;365,O3032&lt;731),+'PL2'!$O$2+1,IF(AND(O3032&gt;730,O3032&lt;1096),+'PL2'!$P$2+1,IF(AND(O3032&gt;1095,O3032&lt;1461),+'PL2'!$Q$2+1,IF(AND(O3032&gt;1460,O3032&lt;1826),+'PL2'!$R$2+1,IF(AND(O3032&gt;1825,O3032&lt;2190),+'PL2'!$S$2+1,0))))))</f>
        <v>0</v>
      </c>
      <c r="N3032" s="70">
        <f t="shared" si="171"/>
        <v>-1</v>
      </c>
      <c r="O3032" s="19" t="str">
        <f>IF(A3032&gt;'PL2'!$C$2+553,IF(A3032='PL2'!$C$2+554,1,O3031+1), "")</f>
        <v/>
      </c>
    </row>
    <row r="3033" spans="1:15" x14ac:dyDescent="0.55000000000000004">
      <c r="A3033">
        <v>3031</v>
      </c>
      <c r="B3033" s="2">
        <v>42853</v>
      </c>
      <c r="C3033">
        <v>23.760000228881839</v>
      </c>
      <c r="D3033">
        <v>3528860</v>
      </c>
      <c r="E3033">
        <v>1949.680053710938</v>
      </c>
      <c r="F3033" s="20">
        <f t="shared" si="172"/>
        <v>1.3127298482347909E-2</v>
      </c>
      <c r="G3033">
        <v>1320.050048828125</v>
      </c>
      <c r="H3033">
        <v>17.32869911193848</v>
      </c>
      <c r="I3033" s="19">
        <f t="shared" si="173"/>
        <v>2573675.2501003449</v>
      </c>
      <c r="K3033" s="70">
        <f t="shared" si="170"/>
        <v>-1</v>
      </c>
      <c r="L3033" s="3">
        <f>IF(AND(O3033&gt;0,O3033&lt;366),+'PL2'!$N$3+1,IF(AND(O3033&gt;365,O3033&lt;731),+'PL2'!$O$3+1,IF(AND(O3033&gt;730,O3033&lt;1096),+'PL2'!$P$3+1,IF(AND(O3033&gt;1095,O3033&lt;1461),+'PL2'!$Q$3+1,IF(AND(O3033&gt;1460,O3033&lt;3000),+'PL2'!$R$3+1,0)))))</f>
        <v>0</v>
      </c>
      <c r="M3033" s="3">
        <f>IF(AND(O3033&gt;0,O3033&lt;366),+'PL2'!$N$2+1,IF(AND(O3033&gt;365,O3033&lt;731),+'PL2'!$O$2+1,IF(AND(O3033&gt;730,O3033&lt;1096),+'PL2'!$P$2+1,IF(AND(O3033&gt;1095,O3033&lt;1461),+'PL2'!$Q$2+1,IF(AND(O3033&gt;1460,O3033&lt;1826),+'PL2'!$R$2+1,IF(AND(O3033&gt;1825,O3033&lt;2190),+'PL2'!$S$2+1,0))))))</f>
        <v>0</v>
      </c>
      <c r="N3033" s="70">
        <f t="shared" si="171"/>
        <v>-1</v>
      </c>
      <c r="O3033" s="19" t="str">
        <f>IF(A3033&gt;'PL2'!$C$2+553,IF(A3033='PL2'!$C$2+554,1,O3032+1), "")</f>
        <v/>
      </c>
    </row>
    <row r="3034" spans="1:15" x14ac:dyDescent="0.55000000000000004">
      <c r="A3034">
        <v>3032</v>
      </c>
      <c r="B3034" s="2">
        <v>42854</v>
      </c>
      <c r="C3034">
        <v>23.770000457763668</v>
      </c>
      <c r="D3034">
        <v>4488920</v>
      </c>
      <c r="E3034">
        <v>2418.8798828125</v>
      </c>
      <c r="F3034" s="20">
        <f t="shared" si="172"/>
        <v>1.2808598932867695E-2</v>
      </c>
      <c r="G3034">
        <v>1327.0400390625</v>
      </c>
      <c r="H3034">
        <v>16.997499465942379</v>
      </c>
      <c r="I3034" s="19">
        <f t="shared" si="173"/>
        <v>3209950.4541749954</v>
      </c>
      <c r="K3034" s="70">
        <f t="shared" si="170"/>
        <v>-1</v>
      </c>
      <c r="L3034" s="3">
        <f>IF(AND(O3034&gt;0,O3034&lt;366),+'PL2'!$N$3+1,IF(AND(O3034&gt;365,O3034&lt;731),+'PL2'!$O$3+1,IF(AND(O3034&gt;730,O3034&lt;1096),+'PL2'!$P$3+1,IF(AND(O3034&gt;1095,O3034&lt;1461),+'PL2'!$Q$3+1,IF(AND(O3034&gt;1460,O3034&lt;3000),+'PL2'!$R$3+1,0)))))</f>
        <v>0</v>
      </c>
      <c r="M3034" s="3">
        <f>IF(AND(O3034&gt;0,O3034&lt;366),+'PL2'!$N$2+1,IF(AND(O3034&gt;365,O3034&lt;731),+'PL2'!$O$2+1,IF(AND(O3034&gt;730,O3034&lt;1096),+'PL2'!$P$2+1,IF(AND(O3034&gt;1095,O3034&lt;1461),+'PL2'!$Q$2+1,IF(AND(O3034&gt;1460,O3034&lt;1826),+'PL2'!$R$2+1,IF(AND(O3034&gt;1825,O3034&lt;2190),+'PL2'!$S$2+1,0))))))</f>
        <v>0</v>
      </c>
      <c r="N3034" s="70">
        <f t="shared" si="171"/>
        <v>-1</v>
      </c>
      <c r="O3034" s="19" t="str">
        <f>IF(A3034&gt;'PL2'!$C$2+553,IF(A3034='PL2'!$C$2+554,1,O3033+1), "")</f>
        <v/>
      </c>
    </row>
    <row r="3035" spans="1:15" x14ac:dyDescent="0.55000000000000004">
      <c r="A3035">
        <v>3033</v>
      </c>
      <c r="B3035" s="2">
        <v>42855</v>
      </c>
      <c r="C3035">
        <v>23.780000686645511</v>
      </c>
      <c r="D3035">
        <v>3918070</v>
      </c>
      <c r="E3035">
        <v>2086.81005859375</v>
      </c>
      <c r="F3035" s="20">
        <f t="shared" si="172"/>
        <v>1.2665507412133559E-2</v>
      </c>
      <c r="G3035">
        <v>1347.9599609375</v>
      </c>
      <c r="H3035">
        <v>17.072599411010739</v>
      </c>
      <c r="I3035" s="19">
        <f t="shared" si="173"/>
        <v>2812936.4050660133</v>
      </c>
      <c r="K3035" s="70">
        <f t="shared" si="170"/>
        <v>-1</v>
      </c>
      <c r="L3035" s="3">
        <f>IF(AND(O3035&gt;0,O3035&lt;366),+'PL2'!$N$3+1,IF(AND(O3035&gt;365,O3035&lt;731),+'PL2'!$O$3+1,IF(AND(O3035&gt;730,O3035&lt;1096),+'PL2'!$P$3+1,IF(AND(O3035&gt;1095,O3035&lt;1461),+'PL2'!$Q$3+1,IF(AND(O3035&gt;1460,O3035&lt;3000),+'PL2'!$R$3+1,0)))))</f>
        <v>0</v>
      </c>
      <c r="M3035" s="3">
        <f>IF(AND(O3035&gt;0,O3035&lt;366),+'PL2'!$N$2+1,IF(AND(O3035&gt;365,O3035&lt;731),+'PL2'!$O$2+1,IF(AND(O3035&gt;730,O3035&lt;1096),+'PL2'!$P$2+1,IF(AND(O3035&gt;1095,O3035&lt;1461),+'PL2'!$Q$2+1,IF(AND(O3035&gt;1460,O3035&lt;1826),+'PL2'!$R$2+1,IF(AND(O3035&gt;1825,O3035&lt;2190),+'PL2'!$S$2+1,0))))))</f>
        <v>0</v>
      </c>
      <c r="N3035" s="70">
        <f t="shared" si="171"/>
        <v>-1</v>
      </c>
      <c r="O3035" s="19" t="str">
        <f>IF(A3035&gt;'PL2'!$C$2+553,IF(A3035='PL2'!$C$2+554,1,O3034+1), "")</f>
        <v/>
      </c>
    </row>
    <row r="3036" spans="1:15" x14ac:dyDescent="0.55000000000000004">
      <c r="A3036">
        <v>3034</v>
      </c>
      <c r="B3036" s="2">
        <v>42856</v>
      </c>
      <c r="C3036">
        <v>23.79000091552734</v>
      </c>
      <c r="D3036">
        <v>3892120</v>
      </c>
      <c r="E3036">
        <v>2102.75</v>
      </c>
      <c r="F3036" s="20">
        <f t="shared" si="172"/>
        <v>1.285274462892334E-2</v>
      </c>
      <c r="G3036">
        <v>1402.079956054688</v>
      </c>
      <c r="H3036">
        <v>18.020599365234379</v>
      </c>
      <c r="I3036" s="19">
        <f t="shared" si="173"/>
        <v>2948223.6275939951</v>
      </c>
      <c r="K3036" s="70">
        <f t="shared" si="170"/>
        <v>-1</v>
      </c>
      <c r="L3036" s="3">
        <f>IF(AND(O3036&gt;0,O3036&lt;366),+'PL2'!$N$3+1,IF(AND(O3036&gt;365,O3036&lt;731),+'PL2'!$O$3+1,IF(AND(O3036&gt;730,O3036&lt;1096),+'PL2'!$P$3+1,IF(AND(O3036&gt;1095,O3036&lt;1461),+'PL2'!$Q$3+1,IF(AND(O3036&gt;1460,O3036&lt;3000),+'PL2'!$R$3+1,0)))))</f>
        <v>0</v>
      </c>
      <c r="M3036" s="3">
        <f>IF(AND(O3036&gt;0,O3036&lt;366),+'PL2'!$N$2+1,IF(AND(O3036&gt;365,O3036&lt;731),+'PL2'!$O$2+1,IF(AND(O3036&gt;730,O3036&lt;1096),+'PL2'!$P$2+1,IF(AND(O3036&gt;1095,O3036&lt;1461),+'PL2'!$Q$2+1,IF(AND(O3036&gt;1460,O3036&lt;1826),+'PL2'!$R$2+1,IF(AND(O3036&gt;1825,O3036&lt;2190),+'PL2'!$S$2+1,0))))))</f>
        <v>0</v>
      </c>
      <c r="N3036" s="70">
        <f t="shared" si="171"/>
        <v>-1</v>
      </c>
      <c r="O3036" s="19" t="str">
        <f>IF(A3036&gt;'PL2'!$C$2+553,IF(A3036='PL2'!$C$2+554,1,O3035+1), "")</f>
        <v/>
      </c>
    </row>
    <row r="3037" spans="1:15" x14ac:dyDescent="0.55000000000000004">
      <c r="A3037">
        <v>3035</v>
      </c>
      <c r="B3037" s="2">
        <v>42857</v>
      </c>
      <c r="C3037">
        <v>23.79999923706055</v>
      </c>
      <c r="D3037">
        <v>4099700</v>
      </c>
      <c r="E3037">
        <v>2247.679931640625</v>
      </c>
      <c r="F3037" s="20">
        <f t="shared" si="172"/>
        <v>1.3048462243140518E-2</v>
      </c>
      <c r="G3037">
        <v>1443.680053710938</v>
      </c>
      <c r="H3037">
        <v>18.837799072265621</v>
      </c>
      <c r="I3037" s="19">
        <f t="shared" si="173"/>
        <v>3244930.6844359348</v>
      </c>
      <c r="K3037" s="70">
        <f t="shared" si="170"/>
        <v>-1</v>
      </c>
      <c r="L3037" s="3">
        <f>IF(AND(O3037&gt;0,O3037&lt;366),+'PL2'!$N$3+1,IF(AND(O3037&gt;365,O3037&lt;731),+'PL2'!$O$3+1,IF(AND(O3037&gt;730,O3037&lt;1096),+'PL2'!$P$3+1,IF(AND(O3037&gt;1095,O3037&lt;1461),+'PL2'!$Q$3+1,IF(AND(O3037&gt;1460,O3037&lt;3000),+'PL2'!$R$3+1,0)))))</f>
        <v>0</v>
      </c>
      <c r="M3037" s="3">
        <f>IF(AND(O3037&gt;0,O3037&lt;366),+'PL2'!$N$2+1,IF(AND(O3037&gt;365,O3037&lt;731),+'PL2'!$O$2+1,IF(AND(O3037&gt;730,O3037&lt;1096),+'PL2'!$P$2+1,IF(AND(O3037&gt;1095,O3037&lt;1461),+'PL2'!$Q$2+1,IF(AND(O3037&gt;1460,O3037&lt;1826),+'PL2'!$R$2+1,IF(AND(O3037&gt;1825,O3037&lt;2190),+'PL2'!$S$2+1,0))))))</f>
        <v>0</v>
      </c>
      <c r="N3037" s="70">
        <f t="shared" si="171"/>
        <v>-1</v>
      </c>
      <c r="O3037" s="19" t="str">
        <f>IF(A3037&gt;'PL2'!$C$2+553,IF(A3037='PL2'!$C$2+554,1,O3036+1), "")</f>
        <v/>
      </c>
    </row>
    <row r="3038" spans="1:15" x14ac:dyDescent="0.55000000000000004">
      <c r="A3038">
        <v>3036</v>
      </c>
      <c r="B3038" s="2">
        <v>42858</v>
      </c>
      <c r="C3038">
        <v>23.809999465942379</v>
      </c>
      <c r="D3038">
        <v>3425070</v>
      </c>
      <c r="E3038">
        <v>1897.339965820312</v>
      </c>
      <c r="F3038" s="20">
        <f t="shared" si="172"/>
        <v>1.3189705195190977E-2</v>
      </c>
      <c r="G3038">
        <v>1492</v>
      </c>
      <c r="H3038">
        <v>19.679000854492191</v>
      </c>
      <c r="I3038" s="19">
        <f t="shared" si="173"/>
        <v>2830831.2290039058</v>
      </c>
      <c r="K3038" s="70">
        <f t="shared" si="170"/>
        <v>-1</v>
      </c>
      <c r="L3038" s="3">
        <f>IF(AND(O3038&gt;0,O3038&lt;366),+'PL2'!$N$3+1,IF(AND(O3038&gt;365,O3038&lt;731),+'PL2'!$O$3+1,IF(AND(O3038&gt;730,O3038&lt;1096),+'PL2'!$P$3+1,IF(AND(O3038&gt;1095,O3038&lt;1461),+'PL2'!$Q$3+1,IF(AND(O3038&gt;1460,O3038&lt;3000),+'PL2'!$R$3+1,0)))))</f>
        <v>0</v>
      </c>
      <c r="M3038" s="3">
        <f>IF(AND(O3038&gt;0,O3038&lt;366),+'PL2'!$N$2+1,IF(AND(O3038&gt;365,O3038&lt;731),+'PL2'!$O$2+1,IF(AND(O3038&gt;730,O3038&lt;1096),+'PL2'!$P$2+1,IF(AND(O3038&gt;1095,O3038&lt;1461),+'PL2'!$Q$2+1,IF(AND(O3038&gt;1460,O3038&lt;1826),+'PL2'!$R$2+1,IF(AND(O3038&gt;1825,O3038&lt;2190),+'PL2'!$S$2+1,0))))))</f>
        <v>0</v>
      </c>
      <c r="N3038" s="70">
        <f t="shared" si="171"/>
        <v>-1</v>
      </c>
      <c r="O3038" s="19" t="str">
        <f>IF(A3038&gt;'PL2'!$C$2+553,IF(A3038='PL2'!$C$2+554,1,O3037+1), "")</f>
        <v/>
      </c>
    </row>
    <row r="3039" spans="1:15" x14ac:dyDescent="0.55000000000000004">
      <c r="A3039">
        <v>3037</v>
      </c>
      <c r="B3039" s="2">
        <v>42859</v>
      </c>
      <c r="C3039">
        <v>23.819999694824219</v>
      </c>
      <c r="D3039">
        <v>4359180</v>
      </c>
      <c r="E3039">
        <v>2407.10009765625</v>
      </c>
      <c r="F3039" s="20">
        <f t="shared" si="172"/>
        <v>1.3153190185214473E-2</v>
      </c>
      <c r="G3039">
        <v>1515.630004882812</v>
      </c>
      <c r="H3039">
        <v>19.93540000915527</v>
      </c>
      <c r="I3039" s="19">
        <f t="shared" si="173"/>
        <v>3648273.1327641597</v>
      </c>
      <c r="K3039" s="70">
        <f t="shared" si="170"/>
        <v>-1</v>
      </c>
      <c r="L3039" s="3">
        <f>IF(AND(O3039&gt;0,O3039&lt;366),+'PL2'!$N$3+1,IF(AND(O3039&gt;365,O3039&lt;731),+'PL2'!$O$3+1,IF(AND(O3039&gt;730,O3039&lt;1096),+'PL2'!$P$3+1,IF(AND(O3039&gt;1095,O3039&lt;1461),+'PL2'!$Q$3+1,IF(AND(O3039&gt;1460,O3039&lt;3000),+'PL2'!$R$3+1,0)))))</f>
        <v>0</v>
      </c>
      <c r="M3039" s="3">
        <f>IF(AND(O3039&gt;0,O3039&lt;366),+'PL2'!$N$2+1,IF(AND(O3039&gt;365,O3039&lt;731),+'PL2'!$O$2+1,IF(AND(O3039&gt;730,O3039&lt;1096),+'PL2'!$P$2+1,IF(AND(O3039&gt;1095,O3039&lt;1461),+'PL2'!$Q$2+1,IF(AND(O3039&gt;1460,O3039&lt;1826),+'PL2'!$R$2+1,IF(AND(O3039&gt;1825,O3039&lt;2190),+'PL2'!$S$2+1,0))))))</f>
        <v>0</v>
      </c>
      <c r="N3039" s="70">
        <f t="shared" si="171"/>
        <v>-1</v>
      </c>
      <c r="O3039" s="19" t="str">
        <f>IF(A3039&gt;'PL2'!$C$2+553,IF(A3039='PL2'!$C$2+554,1,O3038+1), "")</f>
        <v/>
      </c>
    </row>
    <row r="3040" spans="1:15" x14ac:dyDescent="0.55000000000000004">
      <c r="A3040">
        <v>3038</v>
      </c>
      <c r="B3040" s="2">
        <v>42860</v>
      </c>
      <c r="C3040">
        <v>23.829999923706051</v>
      </c>
      <c r="D3040">
        <v>3347230</v>
      </c>
      <c r="E3040">
        <v>1873.81005859375</v>
      </c>
      <c r="F3040" s="20">
        <f t="shared" si="172"/>
        <v>1.3340252553104715E-2</v>
      </c>
      <c r="G3040">
        <v>1512.2099609375</v>
      </c>
      <c r="H3040">
        <v>20.173299789428711</v>
      </c>
      <c r="I3040" s="19">
        <f t="shared" si="173"/>
        <v>2833594.2355103493</v>
      </c>
      <c r="K3040" s="70">
        <f t="shared" si="170"/>
        <v>-1</v>
      </c>
      <c r="L3040" s="3">
        <f>IF(AND(O3040&gt;0,O3040&lt;366),+'PL2'!$N$3+1,IF(AND(O3040&gt;365,O3040&lt;731),+'PL2'!$O$3+1,IF(AND(O3040&gt;730,O3040&lt;1096),+'PL2'!$P$3+1,IF(AND(O3040&gt;1095,O3040&lt;1461),+'PL2'!$Q$3+1,IF(AND(O3040&gt;1460,O3040&lt;3000),+'PL2'!$R$3+1,0)))))</f>
        <v>0</v>
      </c>
      <c r="M3040" s="3">
        <f>IF(AND(O3040&gt;0,O3040&lt;366),+'PL2'!$N$2+1,IF(AND(O3040&gt;365,O3040&lt;731),+'PL2'!$O$2+1,IF(AND(O3040&gt;730,O3040&lt;1096),+'PL2'!$P$2+1,IF(AND(O3040&gt;1095,O3040&lt;1461),+'PL2'!$Q$2+1,IF(AND(O3040&gt;1460,O3040&lt;1826),+'PL2'!$R$2+1,IF(AND(O3040&gt;1825,O3040&lt;2190),+'PL2'!$S$2+1,0))))))</f>
        <v>0</v>
      </c>
      <c r="N3040" s="70">
        <f t="shared" si="171"/>
        <v>-1</v>
      </c>
      <c r="O3040" s="19" t="str">
        <f>IF(A3040&gt;'PL2'!$C$2+553,IF(A3040='PL2'!$C$2+554,1,O3039+1), "")</f>
        <v/>
      </c>
    </row>
    <row r="3041" spans="1:15" x14ac:dyDescent="0.55000000000000004">
      <c r="A3041">
        <v>3039</v>
      </c>
      <c r="B3041" s="2">
        <v>42861</v>
      </c>
      <c r="C3041">
        <v>23.840000152587891</v>
      </c>
      <c r="D3041">
        <v>4359180</v>
      </c>
      <c r="E3041">
        <v>2396.570068359375</v>
      </c>
      <c r="F3041" s="20">
        <f t="shared" si="172"/>
        <v>1.3106646386562398E-2</v>
      </c>
      <c r="G3041">
        <v>1548.2900390625</v>
      </c>
      <c r="H3041">
        <v>20.292900085449219</v>
      </c>
      <c r="I3041" s="19">
        <f t="shared" si="173"/>
        <v>3710585.564756155</v>
      </c>
      <c r="K3041" s="70">
        <f t="shared" si="170"/>
        <v>-1</v>
      </c>
      <c r="L3041" s="3">
        <f>IF(AND(O3041&gt;0,O3041&lt;366),+'PL2'!$N$3+1,IF(AND(O3041&gt;365,O3041&lt;731),+'PL2'!$O$3+1,IF(AND(O3041&gt;730,O3041&lt;1096),+'PL2'!$P$3+1,IF(AND(O3041&gt;1095,O3041&lt;1461),+'PL2'!$Q$3+1,IF(AND(O3041&gt;1460,O3041&lt;3000),+'PL2'!$R$3+1,0)))))</f>
        <v>0</v>
      </c>
      <c r="M3041" s="3">
        <f>IF(AND(O3041&gt;0,O3041&lt;366),+'PL2'!$N$2+1,IF(AND(O3041&gt;365,O3041&lt;731),+'PL2'!$O$2+1,IF(AND(O3041&gt;730,O3041&lt;1096),+'PL2'!$P$2+1,IF(AND(O3041&gt;1095,O3041&lt;1461),+'PL2'!$Q$2+1,IF(AND(O3041&gt;1460,O3041&lt;1826),+'PL2'!$R$2+1,IF(AND(O3041&gt;1825,O3041&lt;2190),+'PL2'!$S$2+1,0))))))</f>
        <v>0</v>
      </c>
      <c r="N3041" s="70">
        <f t="shared" si="171"/>
        <v>-1</v>
      </c>
      <c r="O3041" s="19" t="str">
        <f>IF(A3041&gt;'PL2'!$C$2+553,IF(A3041='PL2'!$C$2+554,1,O3040+1), "")</f>
        <v/>
      </c>
    </row>
    <row r="3042" spans="1:15" x14ac:dyDescent="0.55000000000000004">
      <c r="A3042">
        <v>3040</v>
      </c>
      <c r="B3042" s="2">
        <v>42862</v>
      </c>
      <c r="C3042">
        <v>23.85000038146973</v>
      </c>
      <c r="D3042">
        <v>4333230</v>
      </c>
      <c r="E3042">
        <v>2364.5400390625</v>
      </c>
      <c r="F3042" s="20">
        <f t="shared" si="172"/>
        <v>1.3014375150555377E-2</v>
      </c>
      <c r="G3042">
        <v>1555.469970703125</v>
      </c>
      <c r="H3042">
        <v>20.243499755859379</v>
      </c>
      <c r="I3042" s="19">
        <f t="shared" si="173"/>
        <v>3677971.0252869129</v>
      </c>
      <c r="K3042" s="70">
        <f t="shared" si="170"/>
        <v>-1</v>
      </c>
      <c r="L3042" s="3">
        <f>IF(AND(O3042&gt;0,O3042&lt;366),+'PL2'!$N$3+1,IF(AND(O3042&gt;365,O3042&lt;731),+'PL2'!$O$3+1,IF(AND(O3042&gt;730,O3042&lt;1096),+'PL2'!$P$3+1,IF(AND(O3042&gt;1095,O3042&lt;1461),+'PL2'!$Q$3+1,IF(AND(O3042&gt;1460,O3042&lt;3000),+'PL2'!$R$3+1,0)))))</f>
        <v>0</v>
      </c>
      <c r="M3042" s="3">
        <f>IF(AND(O3042&gt;0,O3042&lt;366),+'PL2'!$N$2+1,IF(AND(O3042&gt;365,O3042&lt;731),+'PL2'!$O$2+1,IF(AND(O3042&gt;730,O3042&lt;1096),+'PL2'!$P$2+1,IF(AND(O3042&gt;1095,O3042&lt;1461),+'PL2'!$Q$2+1,IF(AND(O3042&gt;1460,O3042&lt;1826),+'PL2'!$R$2+1,IF(AND(O3042&gt;1825,O3042&lt;2190),+'PL2'!$S$2+1,0))))))</f>
        <v>0</v>
      </c>
      <c r="N3042" s="70">
        <f t="shared" si="171"/>
        <v>-1</v>
      </c>
      <c r="O3042" s="19" t="str">
        <f>IF(A3042&gt;'PL2'!$C$2+553,IF(A3042='PL2'!$C$2+554,1,O3041+1), "")</f>
        <v/>
      </c>
    </row>
    <row r="3043" spans="1:15" x14ac:dyDescent="0.55000000000000004">
      <c r="A3043">
        <v>3041</v>
      </c>
      <c r="B3043" s="2">
        <v>42863</v>
      </c>
      <c r="C3043">
        <v>23.860000610351559</v>
      </c>
      <c r="D3043">
        <v>4670550</v>
      </c>
      <c r="E3043">
        <v>2566.449951171875</v>
      </c>
      <c r="F3043" s="20">
        <f t="shared" si="172"/>
        <v>1.3110982090203008E-2</v>
      </c>
      <c r="G3043">
        <v>1639.319946289062</v>
      </c>
      <c r="H3043">
        <v>21.493099212646481</v>
      </c>
      <c r="I3043" s="19">
        <f t="shared" si="173"/>
        <v>4207232.5961086443</v>
      </c>
      <c r="K3043" s="70">
        <f t="shared" si="170"/>
        <v>-1</v>
      </c>
      <c r="L3043" s="3">
        <f>IF(AND(O3043&gt;0,O3043&lt;366),+'PL2'!$N$3+1,IF(AND(O3043&gt;365,O3043&lt;731),+'PL2'!$O$3+1,IF(AND(O3043&gt;730,O3043&lt;1096),+'PL2'!$P$3+1,IF(AND(O3043&gt;1095,O3043&lt;1461),+'PL2'!$Q$3+1,IF(AND(O3043&gt;1460,O3043&lt;3000),+'PL2'!$R$3+1,0)))))</f>
        <v>0</v>
      </c>
      <c r="M3043" s="3">
        <f>IF(AND(O3043&gt;0,O3043&lt;366),+'PL2'!$N$2+1,IF(AND(O3043&gt;365,O3043&lt;731),+'PL2'!$O$2+1,IF(AND(O3043&gt;730,O3043&lt;1096),+'PL2'!$P$2+1,IF(AND(O3043&gt;1095,O3043&lt;1461),+'PL2'!$Q$2+1,IF(AND(O3043&gt;1460,O3043&lt;1826),+'PL2'!$R$2+1,IF(AND(O3043&gt;1825,O3043&lt;2190),+'PL2'!$S$2+1,0))))))</f>
        <v>0</v>
      </c>
      <c r="N3043" s="70">
        <f t="shared" si="171"/>
        <v>-1</v>
      </c>
      <c r="O3043" s="19" t="str">
        <f>IF(A3043&gt;'PL2'!$C$2+553,IF(A3043='PL2'!$C$2+554,1,O3042+1), "")</f>
        <v/>
      </c>
    </row>
    <row r="3044" spans="1:15" x14ac:dyDescent="0.55000000000000004">
      <c r="A3044">
        <v>3042</v>
      </c>
      <c r="B3044" s="2">
        <v>42864</v>
      </c>
      <c r="C3044">
        <v>23.870000839233398</v>
      </c>
      <c r="D3044">
        <v>4021860</v>
      </c>
      <c r="E3044">
        <v>2240.4599609375</v>
      </c>
      <c r="F3044" s="20">
        <f t="shared" si="172"/>
        <v>1.32972756753957E-2</v>
      </c>
      <c r="G3044">
        <v>1706.930053710938</v>
      </c>
      <c r="H3044">
        <v>22.697500228881839</v>
      </c>
      <c r="I3044" s="19">
        <f t="shared" si="173"/>
        <v>3824308.4414602527</v>
      </c>
      <c r="K3044" s="70">
        <f t="shared" si="170"/>
        <v>-1</v>
      </c>
      <c r="L3044" s="3">
        <f>IF(AND(O3044&gt;0,O3044&lt;366),+'PL2'!$N$3+1,IF(AND(O3044&gt;365,O3044&lt;731),+'PL2'!$O$3+1,IF(AND(O3044&gt;730,O3044&lt;1096),+'PL2'!$P$3+1,IF(AND(O3044&gt;1095,O3044&lt;1461),+'PL2'!$Q$3+1,IF(AND(O3044&gt;1460,O3044&lt;3000),+'PL2'!$R$3+1,0)))))</f>
        <v>0</v>
      </c>
      <c r="M3044" s="3">
        <f>IF(AND(O3044&gt;0,O3044&lt;366),+'PL2'!$N$2+1,IF(AND(O3044&gt;365,O3044&lt;731),+'PL2'!$O$2+1,IF(AND(O3044&gt;730,O3044&lt;1096),+'PL2'!$P$2+1,IF(AND(O3044&gt;1095,O3044&lt;1461),+'PL2'!$Q$2+1,IF(AND(O3044&gt;1460,O3044&lt;1826),+'PL2'!$R$2+1,IF(AND(O3044&gt;1825,O3044&lt;2190),+'PL2'!$S$2+1,0))))))</f>
        <v>0</v>
      </c>
      <c r="N3044" s="70">
        <f t="shared" si="171"/>
        <v>-1</v>
      </c>
      <c r="O3044" s="19" t="str">
        <f>IF(A3044&gt;'PL2'!$C$2+553,IF(A3044='PL2'!$C$2+554,1,O3043+1), "")</f>
        <v/>
      </c>
    </row>
    <row r="3045" spans="1:15" x14ac:dyDescent="0.55000000000000004">
      <c r="A3045">
        <v>3043</v>
      </c>
      <c r="B3045" s="2">
        <v>42865</v>
      </c>
      <c r="C3045">
        <v>23.879999160766602</v>
      </c>
      <c r="D3045">
        <v>4119770</v>
      </c>
      <c r="E3045">
        <v>2153.260009765625</v>
      </c>
      <c r="F3045" s="20">
        <f t="shared" si="172"/>
        <v>1.2481242211607787E-2</v>
      </c>
      <c r="G3045">
        <v>1756.800048828125</v>
      </c>
      <c r="H3045">
        <v>21.927000045776371</v>
      </c>
      <c r="I3045" s="19">
        <f t="shared" si="173"/>
        <v>3782847.2902958989</v>
      </c>
      <c r="K3045" s="70">
        <f t="shared" si="170"/>
        <v>-1</v>
      </c>
      <c r="L3045" s="3">
        <f>IF(AND(O3045&gt;0,O3045&lt;366),+'PL2'!$N$3+1,IF(AND(O3045&gt;365,O3045&lt;731),+'PL2'!$O$3+1,IF(AND(O3045&gt;730,O3045&lt;1096),+'PL2'!$P$3+1,IF(AND(O3045&gt;1095,O3045&lt;1461),+'PL2'!$Q$3+1,IF(AND(O3045&gt;1460,O3045&lt;3000),+'PL2'!$R$3+1,0)))))</f>
        <v>0</v>
      </c>
      <c r="M3045" s="3">
        <f>IF(AND(O3045&gt;0,O3045&lt;366),+'PL2'!$N$2+1,IF(AND(O3045&gt;365,O3045&lt;731),+'PL2'!$O$2+1,IF(AND(O3045&gt;730,O3045&lt;1096),+'PL2'!$P$2+1,IF(AND(O3045&gt;1095,O3045&lt;1461),+'PL2'!$Q$2+1,IF(AND(O3045&gt;1460,O3045&lt;1826),+'PL2'!$R$2+1,IF(AND(O3045&gt;1825,O3045&lt;2190),+'PL2'!$S$2+1,0))))))</f>
        <v>0</v>
      </c>
      <c r="N3045" s="70">
        <f t="shared" si="171"/>
        <v>-1</v>
      </c>
      <c r="O3045" s="19" t="str">
        <f>IF(A3045&gt;'PL2'!$C$2+553,IF(A3045='PL2'!$C$2+554,1,O3044+1), "")</f>
        <v/>
      </c>
    </row>
    <row r="3046" spans="1:15" x14ac:dyDescent="0.55000000000000004">
      <c r="A3046">
        <v>3044</v>
      </c>
      <c r="B3046" s="2">
        <v>42866</v>
      </c>
      <c r="C3046">
        <v>23.889999389648441</v>
      </c>
      <c r="D3046">
        <v>3757900</v>
      </c>
      <c r="E3046">
        <v>1967.079956054688</v>
      </c>
      <c r="F3046" s="20">
        <f t="shared" si="172"/>
        <v>1.2505265959588115E-2</v>
      </c>
      <c r="G3046">
        <v>1807.369995117188</v>
      </c>
      <c r="H3046">
        <v>22.60160064697266</v>
      </c>
      <c r="I3046" s="19">
        <f t="shared" si="173"/>
        <v>3555241.2905696798</v>
      </c>
      <c r="K3046" s="70">
        <f t="shared" si="170"/>
        <v>-1</v>
      </c>
      <c r="L3046" s="3">
        <f>IF(AND(O3046&gt;0,O3046&lt;366),+'PL2'!$N$3+1,IF(AND(O3046&gt;365,O3046&lt;731),+'PL2'!$O$3+1,IF(AND(O3046&gt;730,O3046&lt;1096),+'PL2'!$P$3+1,IF(AND(O3046&gt;1095,O3046&lt;1461),+'PL2'!$Q$3+1,IF(AND(O3046&gt;1460,O3046&lt;3000),+'PL2'!$R$3+1,0)))))</f>
        <v>0</v>
      </c>
      <c r="M3046" s="3">
        <f>IF(AND(O3046&gt;0,O3046&lt;366),+'PL2'!$N$2+1,IF(AND(O3046&gt;365,O3046&lt;731),+'PL2'!$O$2+1,IF(AND(O3046&gt;730,O3046&lt;1096),+'PL2'!$P$2+1,IF(AND(O3046&gt;1095,O3046&lt;1461),+'PL2'!$Q$2+1,IF(AND(O3046&gt;1460,O3046&lt;1826),+'PL2'!$R$2+1,IF(AND(O3046&gt;1825,O3046&lt;2190),+'PL2'!$S$2+1,0))))))</f>
        <v>0</v>
      </c>
      <c r="N3046" s="70">
        <f t="shared" si="171"/>
        <v>-1</v>
      </c>
      <c r="O3046" s="19" t="str">
        <f>IF(A3046&gt;'PL2'!$C$2+553,IF(A3046='PL2'!$C$2+554,1,O3045+1), "")</f>
        <v/>
      </c>
    </row>
    <row r="3047" spans="1:15" x14ac:dyDescent="0.55000000000000004">
      <c r="A3047">
        <v>3045</v>
      </c>
      <c r="B3047" s="2">
        <v>42867</v>
      </c>
      <c r="C3047">
        <v>23.89999961853027</v>
      </c>
      <c r="D3047">
        <v>4286790</v>
      </c>
      <c r="E3047">
        <v>2247.050048828125</v>
      </c>
      <c r="F3047" s="20">
        <f t="shared" si="172"/>
        <v>1.2527904401617671E-2</v>
      </c>
      <c r="G3047">
        <v>1676.989990234375</v>
      </c>
      <c r="H3047">
        <v>21.009199142456051</v>
      </c>
      <c r="I3047" s="19">
        <f t="shared" si="173"/>
        <v>3768280.4394404292</v>
      </c>
      <c r="K3047" s="70">
        <f t="shared" si="170"/>
        <v>-1</v>
      </c>
      <c r="L3047" s="3">
        <f>IF(AND(O3047&gt;0,O3047&lt;366),+'PL2'!$N$3+1,IF(AND(O3047&gt;365,O3047&lt;731),+'PL2'!$O$3+1,IF(AND(O3047&gt;730,O3047&lt;1096),+'PL2'!$P$3+1,IF(AND(O3047&gt;1095,O3047&lt;1461),+'PL2'!$Q$3+1,IF(AND(O3047&gt;1460,O3047&lt;3000),+'PL2'!$R$3+1,0)))))</f>
        <v>0</v>
      </c>
      <c r="M3047" s="3">
        <f>IF(AND(O3047&gt;0,O3047&lt;366),+'PL2'!$N$2+1,IF(AND(O3047&gt;365,O3047&lt;731),+'PL2'!$O$2+1,IF(AND(O3047&gt;730,O3047&lt;1096),+'PL2'!$P$2+1,IF(AND(O3047&gt;1095,O3047&lt;1461),+'PL2'!$Q$2+1,IF(AND(O3047&gt;1460,O3047&lt;1826),+'PL2'!$R$2+1,IF(AND(O3047&gt;1825,O3047&lt;2190),+'PL2'!$S$2+1,0))))))</f>
        <v>0</v>
      </c>
      <c r="N3047" s="70">
        <f t="shared" si="171"/>
        <v>-1</v>
      </c>
      <c r="O3047" s="19" t="str">
        <f>IF(A3047&gt;'PL2'!$C$2+553,IF(A3047='PL2'!$C$2+554,1,O3046+1), "")</f>
        <v/>
      </c>
    </row>
    <row r="3048" spans="1:15" x14ac:dyDescent="0.55000000000000004">
      <c r="A3048">
        <v>3046</v>
      </c>
      <c r="B3048" s="2">
        <v>42868</v>
      </c>
      <c r="C3048">
        <v>23.909999847412109</v>
      </c>
      <c r="D3048">
        <v>4398140</v>
      </c>
      <c r="E3048">
        <v>2276.18994140625</v>
      </c>
      <c r="F3048" s="20">
        <f t="shared" si="172"/>
        <v>1.2374253923636905E-2</v>
      </c>
      <c r="G3048">
        <v>1759.9599609375</v>
      </c>
      <c r="H3048">
        <v>21.778200149536129</v>
      </c>
      <c r="I3048" s="19">
        <f t="shared" si="173"/>
        <v>4006003.1603636742</v>
      </c>
      <c r="K3048" s="70">
        <f t="shared" si="170"/>
        <v>-1</v>
      </c>
      <c r="L3048" s="3">
        <f>IF(AND(O3048&gt;0,O3048&lt;366),+'PL2'!$N$3+1,IF(AND(O3048&gt;365,O3048&lt;731),+'PL2'!$O$3+1,IF(AND(O3048&gt;730,O3048&lt;1096),+'PL2'!$P$3+1,IF(AND(O3048&gt;1095,O3048&lt;1461),+'PL2'!$Q$3+1,IF(AND(O3048&gt;1460,O3048&lt;3000),+'PL2'!$R$3+1,0)))))</f>
        <v>0</v>
      </c>
      <c r="M3048" s="3">
        <f>IF(AND(O3048&gt;0,O3048&lt;366),+'PL2'!$N$2+1,IF(AND(O3048&gt;365,O3048&lt;731),+'PL2'!$O$2+1,IF(AND(O3048&gt;730,O3048&lt;1096),+'PL2'!$P$2+1,IF(AND(O3048&gt;1095,O3048&lt;1461),+'PL2'!$Q$2+1,IF(AND(O3048&gt;1460,O3048&lt;1826),+'PL2'!$R$2+1,IF(AND(O3048&gt;1825,O3048&lt;2190),+'PL2'!$S$2+1,0))))))</f>
        <v>0</v>
      </c>
      <c r="N3048" s="70">
        <f t="shared" si="171"/>
        <v>-1</v>
      </c>
      <c r="O3048" s="19" t="str">
        <f>IF(A3048&gt;'PL2'!$C$2+553,IF(A3048='PL2'!$C$2+554,1,O3047+1), "")</f>
        <v/>
      </c>
    </row>
    <row r="3049" spans="1:15" x14ac:dyDescent="0.55000000000000004">
      <c r="A3049">
        <v>3047</v>
      </c>
      <c r="B3049" s="2">
        <v>42869</v>
      </c>
      <c r="C3049">
        <v>23.920000076293949</v>
      </c>
      <c r="D3049">
        <v>4565150</v>
      </c>
      <c r="E3049">
        <v>2347.47998046875</v>
      </c>
      <c r="F3049" s="20">
        <f t="shared" si="172"/>
        <v>1.2300082431444974E-2</v>
      </c>
      <c r="G3049">
        <v>1772.420043945312</v>
      </c>
      <c r="H3049">
        <v>21.800899505615231</v>
      </c>
      <c r="I3049" s="19">
        <f t="shared" si="173"/>
        <v>4160720.5701431623</v>
      </c>
      <c r="K3049" s="70">
        <f t="shared" si="170"/>
        <v>-1</v>
      </c>
      <c r="L3049" s="3">
        <f>IF(AND(O3049&gt;0,O3049&lt;366),+'PL2'!$N$3+1,IF(AND(O3049&gt;365,O3049&lt;731),+'PL2'!$O$3+1,IF(AND(O3049&gt;730,O3049&lt;1096),+'PL2'!$P$3+1,IF(AND(O3049&gt;1095,O3049&lt;1461),+'PL2'!$Q$3+1,IF(AND(O3049&gt;1460,O3049&lt;3000),+'PL2'!$R$3+1,0)))))</f>
        <v>0</v>
      </c>
      <c r="M3049" s="3">
        <f>IF(AND(O3049&gt;0,O3049&lt;366),+'PL2'!$N$2+1,IF(AND(O3049&gt;365,O3049&lt;731),+'PL2'!$O$2+1,IF(AND(O3049&gt;730,O3049&lt;1096),+'PL2'!$P$2+1,IF(AND(O3049&gt;1095,O3049&lt;1461),+'PL2'!$Q$2+1,IF(AND(O3049&gt;1460,O3049&lt;1826),+'PL2'!$R$2+1,IF(AND(O3049&gt;1825,O3049&lt;2190),+'PL2'!$S$2+1,0))))))</f>
        <v>0</v>
      </c>
      <c r="N3049" s="70">
        <f t="shared" si="171"/>
        <v>-1</v>
      </c>
      <c r="O3049" s="19" t="str">
        <f>IF(A3049&gt;'PL2'!$C$2+553,IF(A3049='PL2'!$C$2+554,1,O3048+1), "")</f>
        <v/>
      </c>
    </row>
    <row r="3050" spans="1:15" x14ac:dyDescent="0.55000000000000004">
      <c r="A3050">
        <v>3048</v>
      </c>
      <c r="B3050" s="2">
        <v>42870</v>
      </c>
      <c r="C3050">
        <v>23.930000305175781</v>
      </c>
      <c r="D3050">
        <v>4732170</v>
      </c>
      <c r="E3050">
        <v>2452.300048828125</v>
      </c>
      <c r="F3050" s="20">
        <f t="shared" si="172"/>
        <v>1.2400979025867544E-2</v>
      </c>
      <c r="G3050">
        <v>1697.380004882812</v>
      </c>
      <c r="H3050">
        <v>21.049200057983398</v>
      </c>
      <c r="I3050" s="19">
        <f t="shared" si="173"/>
        <v>4162485.0688540032</v>
      </c>
      <c r="K3050" s="70">
        <f t="shared" si="170"/>
        <v>-1</v>
      </c>
      <c r="L3050" s="3">
        <f>IF(AND(O3050&gt;0,O3050&lt;366),+'PL2'!$N$3+1,IF(AND(O3050&gt;365,O3050&lt;731),+'PL2'!$O$3+1,IF(AND(O3050&gt;730,O3050&lt;1096),+'PL2'!$P$3+1,IF(AND(O3050&gt;1095,O3050&lt;1461),+'PL2'!$Q$3+1,IF(AND(O3050&gt;1460,O3050&lt;3000),+'PL2'!$R$3+1,0)))))</f>
        <v>0</v>
      </c>
      <c r="M3050" s="3">
        <f>IF(AND(O3050&gt;0,O3050&lt;366),+'PL2'!$N$2+1,IF(AND(O3050&gt;365,O3050&lt;731),+'PL2'!$O$2+1,IF(AND(O3050&gt;730,O3050&lt;1096),+'PL2'!$P$2+1,IF(AND(O3050&gt;1095,O3050&lt;1461),+'PL2'!$Q$2+1,IF(AND(O3050&gt;1460,O3050&lt;1826),+'PL2'!$R$2+1,IF(AND(O3050&gt;1825,O3050&lt;2190),+'PL2'!$S$2+1,0))))))</f>
        <v>0</v>
      </c>
      <c r="N3050" s="70">
        <f t="shared" si="171"/>
        <v>-1</v>
      </c>
      <c r="O3050" s="19" t="str">
        <f>IF(A3050&gt;'PL2'!$C$2+553,IF(A3050='PL2'!$C$2+554,1,O3049+1), "")</f>
        <v/>
      </c>
    </row>
    <row r="3051" spans="1:15" x14ac:dyDescent="0.55000000000000004">
      <c r="A3051">
        <v>3049</v>
      </c>
      <c r="B3051" s="2">
        <v>42871</v>
      </c>
      <c r="C3051">
        <v>23.940000534057621</v>
      </c>
      <c r="D3051">
        <v>3674390</v>
      </c>
      <c r="E3051">
        <v>1993.410034179688</v>
      </c>
      <c r="F3051" s="20">
        <f t="shared" si="172"/>
        <v>1.2987798595918655E-2</v>
      </c>
      <c r="G3051">
        <v>1718.199951171875</v>
      </c>
      <c r="H3051">
        <v>22.31559944152832</v>
      </c>
      <c r="I3051" s="19">
        <f t="shared" si="173"/>
        <v>3425077.0233930657</v>
      </c>
      <c r="K3051" s="70">
        <f t="shared" si="170"/>
        <v>-1</v>
      </c>
      <c r="L3051" s="3">
        <f>IF(AND(O3051&gt;0,O3051&lt;366),+'PL2'!$N$3+1,IF(AND(O3051&gt;365,O3051&lt;731),+'PL2'!$O$3+1,IF(AND(O3051&gt;730,O3051&lt;1096),+'PL2'!$P$3+1,IF(AND(O3051&gt;1095,O3051&lt;1461),+'PL2'!$Q$3+1,IF(AND(O3051&gt;1460,O3051&lt;3000),+'PL2'!$R$3+1,0)))))</f>
        <v>0</v>
      </c>
      <c r="M3051" s="3">
        <f>IF(AND(O3051&gt;0,O3051&lt;366),+'PL2'!$N$2+1,IF(AND(O3051&gt;365,O3051&lt;731),+'PL2'!$O$2+1,IF(AND(O3051&gt;730,O3051&lt;1096),+'PL2'!$P$2+1,IF(AND(O3051&gt;1095,O3051&lt;1461),+'PL2'!$Q$2+1,IF(AND(O3051&gt;1460,O3051&lt;1826),+'PL2'!$R$2+1,IF(AND(O3051&gt;1825,O3051&lt;2190),+'PL2'!$S$2+1,0))))))</f>
        <v>0</v>
      </c>
      <c r="N3051" s="70">
        <f t="shared" si="171"/>
        <v>-1</v>
      </c>
      <c r="O3051" s="19" t="str">
        <f>IF(A3051&gt;'PL2'!$C$2+553,IF(A3051='PL2'!$C$2+554,1,O3050+1), "")</f>
        <v/>
      </c>
    </row>
    <row r="3052" spans="1:15" x14ac:dyDescent="0.55000000000000004">
      <c r="A3052">
        <v>3050</v>
      </c>
      <c r="B3052" s="2">
        <v>42872</v>
      </c>
      <c r="C3052">
        <v>23.95000076293945</v>
      </c>
      <c r="D3052">
        <v>4314630</v>
      </c>
      <c r="E3052">
        <v>2423.43994140625</v>
      </c>
      <c r="F3052" s="20">
        <f t="shared" si="172"/>
        <v>1.3452228451945502E-2</v>
      </c>
      <c r="G3052">
        <v>1802.160034179688</v>
      </c>
      <c r="H3052">
        <v>24.243099212646481</v>
      </c>
      <c r="I3052" s="19">
        <f t="shared" si="173"/>
        <v>4367426.6076371083</v>
      </c>
      <c r="K3052" s="70">
        <f t="shared" si="170"/>
        <v>-1</v>
      </c>
      <c r="L3052" s="3">
        <f>IF(AND(O3052&gt;0,O3052&lt;366),+'PL2'!$N$3+1,IF(AND(O3052&gt;365,O3052&lt;731),+'PL2'!$O$3+1,IF(AND(O3052&gt;730,O3052&lt;1096),+'PL2'!$P$3+1,IF(AND(O3052&gt;1095,O3052&lt;1461),+'PL2'!$Q$3+1,IF(AND(O3052&gt;1460,O3052&lt;3000),+'PL2'!$R$3+1,0)))))</f>
        <v>0</v>
      </c>
      <c r="M3052" s="3">
        <f>IF(AND(O3052&gt;0,O3052&lt;366),+'PL2'!$N$2+1,IF(AND(O3052&gt;365,O3052&lt;731),+'PL2'!$O$2+1,IF(AND(O3052&gt;730,O3052&lt;1096),+'PL2'!$P$2+1,IF(AND(O3052&gt;1095,O3052&lt;1461),+'PL2'!$Q$2+1,IF(AND(O3052&gt;1460,O3052&lt;1826),+'PL2'!$R$2+1,IF(AND(O3052&gt;1825,O3052&lt;2190),+'PL2'!$S$2+1,0))))))</f>
        <v>0</v>
      </c>
      <c r="N3052" s="70">
        <f t="shared" si="171"/>
        <v>-1</v>
      </c>
      <c r="O3052" s="19" t="str">
        <f>IF(A3052&gt;'PL2'!$C$2+553,IF(A3052='PL2'!$C$2+554,1,O3051+1), "")</f>
        <v/>
      </c>
    </row>
    <row r="3053" spans="1:15" x14ac:dyDescent="0.55000000000000004">
      <c r="A3053">
        <v>3051</v>
      </c>
      <c r="B3053" s="2">
        <v>42873</v>
      </c>
      <c r="C3053">
        <v>23.95999908447266</v>
      </c>
      <c r="D3053">
        <v>3952760</v>
      </c>
      <c r="E3053">
        <v>2167.02001953125</v>
      </c>
      <c r="F3053" s="20">
        <f t="shared" si="172"/>
        <v>1.3135580628219947E-2</v>
      </c>
      <c r="G3053">
        <v>1887.329956054688</v>
      </c>
      <c r="H3053">
        <v>24.791200637817379</v>
      </c>
      <c r="I3053" s="19">
        <f t="shared" si="173"/>
        <v>4089881.798231543</v>
      </c>
      <c r="K3053" s="70">
        <f t="shared" ref="K3053:K3116" si="174">+L3053^(0.00273972602739726)-1</f>
        <v>-1</v>
      </c>
      <c r="L3053" s="3">
        <f>IF(AND(O3053&gt;0,O3053&lt;366),+'PL2'!$N$3+1,IF(AND(O3053&gt;365,O3053&lt;731),+'PL2'!$O$3+1,IF(AND(O3053&gt;730,O3053&lt;1096),+'PL2'!$P$3+1,IF(AND(O3053&gt;1095,O3053&lt;1461),+'PL2'!$Q$3+1,IF(AND(O3053&gt;1460,O3053&lt;3000),+'PL2'!$R$3+1,0)))))</f>
        <v>0</v>
      </c>
      <c r="M3053" s="3">
        <f>IF(AND(O3053&gt;0,O3053&lt;366),+'PL2'!$N$2+1,IF(AND(O3053&gt;365,O3053&lt;731),+'PL2'!$O$2+1,IF(AND(O3053&gt;730,O3053&lt;1096),+'PL2'!$P$2+1,IF(AND(O3053&gt;1095,O3053&lt;1461),+'PL2'!$Q$2+1,IF(AND(O3053&gt;1460,O3053&lt;1826),+'PL2'!$R$2+1,IF(AND(O3053&gt;1825,O3053&lt;2190),+'PL2'!$S$2+1,0))))))</f>
        <v>0</v>
      </c>
      <c r="N3053" s="70">
        <f t="shared" ref="N3053:N3116" si="175">+M3053^(0.00273972602739726)-1</f>
        <v>-1</v>
      </c>
      <c r="O3053" s="19" t="str">
        <f>IF(A3053&gt;'PL2'!$C$2+553,IF(A3053='PL2'!$C$2+554,1,O3052+1), "")</f>
        <v/>
      </c>
    </row>
    <row r="3054" spans="1:15" x14ac:dyDescent="0.55000000000000004">
      <c r="A3054">
        <v>3052</v>
      </c>
      <c r="B3054" s="2">
        <v>42874</v>
      </c>
      <c r="C3054">
        <v>23.969999313354489</v>
      </c>
      <c r="D3054">
        <v>4565150</v>
      </c>
      <c r="E3054">
        <v>2492.81005859375</v>
      </c>
      <c r="F3054" s="20">
        <f t="shared" si="172"/>
        <v>1.3088870112223113E-2</v>
      </c>
      <c r="G3054">
        <v>1968.099975585938</v>
      </c>
      <c r="H3054">
        <v>25.760200500488281</v>
      </c>
      <c r="I3054" s="19">
        <f t="shared" si="173"/>
        <v>4906099.4154587397</v>
      </c>
      <c r="K3054" s="70">
        <f t="shared" si="174"/>
        <v>-1</v>
      </c>
      <c r="L3054" s="3">
        <f>IF(AND(O3054&gt;0,O3054&lt;366),+'PL2'!$N$3+1,IF(AND(O3054&gt;365,O3054&lt;731),+'PL2'!$O$3+1,IF(AND(O3054&gt;730,O3054&lt;1096),+'PL2'!$P$3+1,IF(AND(O3054&gt;1095,O3054&lt;1461),+'PL2'!$Q$3+1,IF(AND(O3054&gt;1460,O3054&lt;3000),+'PL2'!$R$3+1,0)))))</f>
        <v>0</v>
      </c>
      <c r="M3054" s="3">
        <f>IF(AND(O3054&gt;0,O3054&lt;366),+'PL2'!$N$2+1,IF(AND(O3054&gt;365,O3054&lt;731),+'PL2'!$O$2+1,IF(AND(O3054&gt;730,O3054&lt;1096),+'PL2'!$P$2+1,IF(AND(O3054&gt;1095,O3054&lt;1461),+'PL2'!$Q$2+1,IF(AND(O3054&gt;1460,O3054&lt;1826),+'PL2'!$R$2+1,IF(AND(O3054&gt;1825,O3054&lt;2190),+'PL2'!$S$2+1,0))))))</f>
        <v>0</v>
      </c>
      <c r="N3054" s="70">
        <f t="shared" si="175"/>
        <v>-1</v>
      </c>
      <c r="O3054" s="19" t="str">
        <f>IF(A3054&gt;'PL2'!$C$2+553,IF(A3054='PL2'!$C$2+554,1,O3053+1), "")</f>
        <v/>
      </c>
    </row>
    <row r="3055" spans="1:15" x14ac:dyDescent="0.55000000000000004">
      <c r="A3055">
        <v>3053</v>
      </c>
      <c r="B3055" s="2">
        <v>42875</v>
      </c>
      <c r="C3055">
        <v>23.979999542236332</v>
      </c>
      <c r="D3055">
        <v>4592990</v>
      </c>
      <c r="E3055">
        <v>2450.25</v>
      </c>
      <c r="F3055" s="20">
        <f t="shared" si="172"/>
        <v>1.2792754584348011E-2</v>
      </c>
      <c r="G3055">
        <v>2051.739990234375</v>
      </c>
      <c r="H3055">
        <v>26.24740028381348</v>
      </c>
      <c r="I3055" s="19">
        <f t="shared" si="173"/>
        <v>5027275.9110717773</v>
      </c>
      <c r="K3055" s="70">
        <f t="shared" si="174"/>
        <v>-1</v>
      </c>
      <c r="L3055" s="3">
        <f>IF(AND(O3055&gt;0,O3055&lt;366),+'PL2'!$N$3+1,IF(AND(O3055&gt;365,O3055&lt;731),+'PL2'!$O$3+1,IF(AND(O3055&gt;730,O3055&lt;1096),+'PL2'!$P$3+1,IF(AND(O3055&gt;1095,O3055&lt;1461),+'PL2'!$Q$3+1,IF(AND(O3055&gt;1460,O3055&lt;3000),+'PL2'!$R$3+1,0)))))</f>
        <v>0</v>
      </c>
      <c r="M3055" s="3">
        <f>IF(AND(O3055&gt;0,O3055&lt;366),+'PL2'!$N$2+1,IF(AND(O3055&gt;365,O3055&lt;731),+'PL2'!$O$2+1,IF(AND(O3055&gt;730,O3055&lt;1096),+'PL2'!$P$2+1,IF(AND(O3055&gt;1095,O3055&lt;1461),+'PL2'!$Q$2+1,IF(AND(O3055&gt;1460,O3055&lt;1826),+'PL2'!$R$2+1,IF(AND(O3055&gt;1825,O3055&lt;2190),+'PL2'!$S$2+1,0))))))</f>
        <v>0</v>
      </c>
      <c r="N3055" s="70">
        <f t="shared" si="175"/>
        <v>-1</v>
      </c>
      <c r="O3055" s="19" t="str">
        <f>IF(A3055&gt;'PL2'!$C$2+553,IF(A3055='PL2'!$C$2+554,1,O3054+1), "")</f>
        <v/>
      </c>
    </row>
    <row r="3056" spans="1:15" x14ac:dyDescent="0.55000000000000004">
      <c r="A3056">
        <v>3054</v>
      </c>
      <c r="B3056" s="2">
        <v>42876</v>
      </c>
      <c r="C3056">
        <v>23.989999771118161</v>
      </c>
      <c r="D3056">
        <v>4091940</v>
      </c>
      <c r="E3056">
        <v>2190.2900390625</v>
      </c>
      <c r="F3056" s="20">
        <f t="shared" si="172"/>
        <v>1.2841111437555723E-2</v>
      </c>
      <c r="G3056">
        <v>2055.6201171875</v>
      </c>
      <c r="H3056">
        <v>26.39640045166016</v>
      </c>
      <c r="I3056" s="19">
        <f t="shared" si="173"/>
        <v>4502404.2667722702</v>
      </c>
      <c r="K3056" s="70">
        <f t="shared" si="174"/>
        <v>-1</v>
      </c>
      <c r="L3056" s="3">
        <f>IF(AND(O3056&gt;0,O3056&lt;366),+'PL2'!$N$3+1,IF(AND(O3056&gt;365,O3056&lt;731),+'PL2'!$O$3+1,IF(AND(O3056&gt;730,O3056&lt;1096),+'PL2'!$P$3+1,IF(AND(O3056&gt;1095,O3056&lt;1461),+'PL2'!$Q$3+1,IF(AND(O3056&gt;1460,O3056&lt;3000),+'PL2'!$R$3+1,0)))))</f>
        <v>0</v>
      </c>
      <c r="M3056" s="3">
        <f>IF(AND(O3056&gt;0,O3056&lt;366),+'PL2'!$N$2+1,IF(AND(O3056&gt;365,O3056&lt;731),+'PL2'!$O$2+1,IF(AND(O3056&gt;730,O3056&lt;1096),+'PL2'!$P$2+1,IF(AND(O3056&gt;1095,O3056&lt;1461),+'PL2'!$Q$2+1,IF(AND(O3056&gt;1460,O3056&lt;1826),+'PL2'!$R$2+1,IF(AND(O3056&gt;1825,O3056&lt;2190),+'PL2'!$S$2+1,0))))))</f>
        <v>0</v>
      </c>
      <c r="N3056" s="70">
        <f t="shared" si="175"/>
        <v>-1</v>
      </c>
      <c r="O3056" s="19" t="str">
        <f>IF(A3056&gt;'PL2'!$C$2+553,IF(A3056='PL2'!$C$2+554,1,O3055+1), "")</f>
        <v/>
      </c>
    </row>
    <row r="3057" spans="1:15" x14ac:dyDescent="0.55000000000000004">
      <c r="A3057">
        <v>3055</v>
      </c>
      <c r="B3057" s="2">
        <v>42877</v>
      </c>
      <c r="C3057">
        <v>24</v>
      </c>
      <c r="D3057">
        <v>4064100</v>
      </c>
      <c r="E3057">
        <v>2231.639892578125</v>
      </c>
      <c r="F3057" s="20">
        <f t="shared" si="172"/>
        <v>1.3178651465730419E-2</v>
      </c>
      <c r="G3057">
        <v>2139.030029296875</v>
      </c>
      <c r="H3057">
        <v>28.18950080871582</v>
      </c>
      <c r="I3057" s="19">
        <f t="shared" si="173"/>
        <v>4773544.7448014617</v>
      </c>
      <c r="K3057" s="70">
        <f t="shared" si="174"/>
        <v>-1</v>
      </c>
      <c r="L3057" s="3">
        <f>IF(AND(O3057&gt;0,O3057&lt;366),+'PL2'!$N$3+1,IF(AND(O3057&gt;365,O3057&lt;731),+'PL2'!$O$3+1,IF(AND(O3057&gt;730,O3057&lt;1096),+'PL2'!$P$3+1,IF(AND(O3057&gt;1095,O3057&lt;1461),+'PL2'!$Q$3+1,IF(AND(O3057&gt;1460,O3057&lt;3000),+'PL2'!$R$3+1,0)))))</f>
        <v>0</v>
      </c>
      <c r="M3057" s="3">
        <f>IF(AND(O3057&gt;0,O3057&lt;366),+'PL2'!$N$2+1,IF(AND(O3057&gt;365,O3057&lt;731),+'PL2'!$O$2+1,IF(AND(O3057&gt;730,O3057&lt;1096),+'PL2'!$P$2+1,IF(AND(O3057&gt;1095,O3057&lt;1461),+'PL2'!$Q$2+1,IF(AND(O3057&gt;1460,O3057&lt;1826),+'PL2'!$R$2+1,IF(AND(O3057&gt;1825,O3057&lt;2190),+'PL2'!$S$2+1,0))))))</f>
        <v>0</v>
      </c>
      <c r="N3057" s="70">
        <f t="shared" si="175"/>
        <v>-1</v>
      </c>
      <c r="O3057" s="19" t="str">
        <f>IF(A3057&gt;'PL2'!$C$2+553,IF(A3057='PL2'!$C$2+554,1,O3056+1), "")</f>
        <v/>
      </c>
    </row>
    <row r="3058" spans="1:15" x14ac:dyDescent="0.55000000000000004">
      <c r="A3058">
        <v>3056</v>
      </c>
      <c r="B3058" s="2">
        <v>42878</v>
      </c>
      <c r="C3058">
        <v>24.10000038146973</v>
      </c>
      <c r="D3058">
        <v>4976740</v>
      </c>
      <c r="E3058">
        <v>2568.3798828125</v>
      </c>
      <c r="F3058" s="20">
        <f t="shared" si="172"/>
        <v>1.2437450249669548E-2</v>
      </c>
      <c r="G3058">
        <v>2291.47998046875</v>
      </c>
      <c r="H3058">
        <v>28.500200271606449</v>
      </c>
      <c r="I3058" s="19">
        <f t="shared" si="173"/>
        <v>5885391.0837035179</v>
      </c>
      <c r="K3058" s="70">
        <f t="shared" si="174"/>
        <v>-1</v>
      </c>
      <c r="L3058" s="3">
        <f>IF(AND(O3058&gt;0,O3058&lt;366),+'PL2'!$N$3+1,IF(AND(O3058&gt;365,O3058&lt;731),+'PL2'!$O$3+1,IF(AND(O3058&gt;730,O3058&lt;1096),+'PL2'!$P$3+1,IF(AND(O3058&gt;1095,O3058&lt;1461),+'PL2'!$Q$3+1,IF(AND(O3058&gt;1460,O3058&lt;3000),+'PL2'!$R$3+1,0)))))</f>
        <v>0</v>
      </c>
      <c r="M3058" s="3">
        <f>IF(AND(O3058&gt;0,O3058&lt;366),+'PL2'!$N$2+1,IF(AND(O3058&gt;365,O3058&lt;731),+'PL2'!$O$2+1,IF(AND(O3058&gt;730,O3058&lt;1096),+'PL2'!$P$2+1,IF(AND(O3058&gt;1095,O3058&lt;1461),+'PL2'!$Q$2+1,IF(AND(O3058&gt;1460,O3058&lt;1826),+'PL2'!$R$2+1,IF(AND(O3058&gt;1825,O3058&lt;2190),+'PL2'!$S$2+1,0))))))</f>
        <v>0</v>
      </c>
      <c r="N3058" s="70">
        <f t="shared" si="175"/>
        <v>-1</v>
      </c>
      <c r="O3058" s="19" t="str">
        <f>IF(A3058&gt;'PL2'!$C$2+553,IF(A3058='PL2'!$C$2+554,1,O3057+1), "")</f>
        <v/>
      </c>
    </row>
    <row r="3059" spans="1:15" x14ac:dyDescent="0.55000000000000004">
      <c r="A3059">
        <v>3057</v>
      </c>
      <c r="B3059" s="2">
        <v>42879</v>
      </c>
      <c r="C3059">
        <v>24.20000076293945</v>
      </c>
      <c r="D3059">
        <v>4562010</v>
      </c>
      <c r="E3059">
        <v>2397.93994140625</v>
      </c>
      <c r="F3059" s="20">
        <f t="shared" si="172"/>
        <v>1.2720302763806793E-2</v>
      </c>
      <c r="G3059">
        <v>2476.300048828125</v>
      </c>
      <c r="H3059">
        <v>31.499300003051761</v>
      </c>
      <c r="I3059" s="19">
        <f t="shared" si="173"/>
        <v>5938018.7939912081</v>
      </c>
      <c r="K3059" s="70">
        <f t="shared" si="174"/>
        <v>-1</v>
      </c>
      <c r="L3059" s="3">
        <f>IF(AND(O3059&gt;0,O3059&lt;366),+'PL2'!$N$3+1,IF(AND(O3059&gt;365,O3059&lt;731),+'PL2'!$O$3+1,IF(AND(O3059&gt;730,O3059&lt;1096),+'PL2'!$P$3+1,IF(AND(O3059&gt;1095,O3059&lt;1461),+'PL2'!$Q$3+1,IF(AND(O3059&gt;1460,O3059&lt;3000),+'PL2'!$R$3+1,0)))))</f>
        <v>0</v>
      </c>
      <c r="M3059" s="3">
        <f>IF(AND(O3059&gt;0,O3059&lt;366),+'PL2'!$N$2+1,IF(AND(O3059&gt;365,O3059&lt;731),+'PL2'!$O$2+1,IF(AND(O3059&gt;730,O3059&lt;1096),+'PL2'!$P$2+1,IF(AND(O3059&gt;1095,O3059&lt;1461),+'PL2'!$Q$2+1,IF(AND(O3059&gt;1460,O3059&lt;1826),+'PL2'!$R$2+1,IF(AND(O3059&gt;1825,O3059&lt;2190),+'PL2'!$S$2+1,0))))))</f>
        <v>0</v>
      </c>
      <c r="N3059" s="70">
        <f t="shared" si="175"/>
        <v>-1</v>
      </c>
      <c r="O3059" s="19" t="str">
        <f>IF(A3059&gt;'PL2'!$C$2+553,IF(A3059='PL2'!$C$2+554,1,O3058+1), "")</f>
        <v/>
      </c>
    </row>
    <row r="3060" spans="1:15" x14ac:dyDescent="0.55000000000000004">
      <c r="A3060">
        <v>3058</v>
      </c>
      <c r="B3060" s="2">
        <v>42880</v>
      </c>
      <c r="C3060">
        <v>24.29999923706055</v>
      </c>
      <c r="D3060">
        <v>4828620</v>
      </c>
      <c r="E3060">
        <v>2536.3798828125</v>
      </c>
      <c r="F3060" s="20">
        <f t="shared" si="172"/>
        <v>1.2764315522289904E-2</v>
      </c>
      <c r="G3060">
        <v>2357.5</v>
      </c>
      <c r="H3060">
        <v>30.091899871826168</v>
      </c>
      <c r="I3060" s="19">
        <f t="shared" si="173"/>
        <v>5979515.5737304688</v>
      </c>
      <c r="K3060" s="70">
        <f t="shared" si="174"/>
        <v>-1</v>
      </c>
      <c r="L3060" s="3">
        <f>IF(AND(O3060&gt;0,O3060&lt;366),+'PL2'!$N$3+1,IF(AND(O3060&gt;365,O3060&lt;731),+'PL2'!$O$3+1,IF(AND(O3060&gt;730,O3060&lt;1096),+'PL2'!$P$3+1,IF(AND(O3060&gt;1095,O3060&lt;1461),+'PL2'!$Q$3+1,IF(AND(O3060&gt;1460,O3060&lt;3000),+'PL2'!$R$3+1,0)))))</f>
        <v>0</v>
      </c>
      <c r="M3060" s="3">
        <f>IF(AND(O3060&gt;0,O3060&lt;366),+'PL2'!$N$2+1,IF(AND(O3060&gt;365,O3060&lt;731),+'PL2'!$O$2+1,IF(AND(O3060&gt;730,O3060&lt;1096),+'PL2'!$P$2+1,IF(AND(O3060&gt;1095,O3060&lt;1461),+'PL2'!$Q$2+1,IF(AND(O3060&gt;1460,O3060&lt;1826),+'PL2'!$R$2+1,IF(AND(O3060&gt;1825,O3060&lt;2190),+'PL2'!$S$2+1,0))))))</f>
        <v>0</v>
      </c>
      <c r="N3060" s="70">
        <f t="shared" si="175"/>
        <v>-1</v>
      </c>
      <c r="O3060" s="19" t="str">
        <f>IF(A3060&gt;'PL2'!$C$2+553,IF(A3060='PL2'!$C$2+554,1,O3059+1), "")</f>
        <v/>
      </c>
    </row>
    <row r="3061" spans="1:15" x14ac:dyDescent="0.55000000000000004">
      <c r="A3061">
        <v>3059</v>
      </c>
      <c r="B3061" s="2">
        <v>42881</v>
      </c>
      <c r="C3061">
        <v>24.39999961853027</v>
      </c>
      <c r="D3061">
        <v>4532390</v>
      </c>
      <c r="E3061">
        <v>2382.300048828125</v>
      </c>
      <c r="F3061" s="20">
        <f t="shared" si="172"/>
        <v>1.2825048215760535E-2</v>
      </c>
      <c r="G3061">
        <v>2247.47998046875</v>
      </c>
      <c r="H3061">
        <v>28.82399940490723</v>
      </c>
      <c r="I3061" s="19">
        <f t="shared" si="173"/>
        <v>5354171.6672109365</v>
      </c>
      <c r="K3061" s="70">
        <f t="shared" si="174"/>
        <v>-1</v>
      </c>
      <c r="L3061" s="3">
        <f>IF(AND(O3061&gt;0,O3061&lt;366),+'PL2'!$N$3+1,IF(AND(O3061&gt;365,O3061&lt;731),+'PL2'!$O$3+1,IF(AND(O3061&gt;730,O3061&lt;1096),+'PL2'!$P$3+1,IF(AND(O3061&gt;1095,O3061&lt;1461),+'PL2'!$Q$3+1,IF(AND(O3061&gt;1460,O3061&lt;3000),+'PL2'!$R$3+1,0)))))</f>
        <v>0</v>
      </c>
      <c r="M3061" s="3">
        <f>IF(AND(O3061&gt;0,O3061&lt;366),+'PL2'!$N$2+1,IF(AND(O3061&gt;365,O3061&lt;731),+'PL2'!$O$2+1,IF(AND(O3061&gt;730,O3061&lt;1096),+'PL2'!$P$2+1,IF(AND(O3061&gt;1095,O3061&lt;1461),+'PL2'!$Q$2+1,IF(AND(O3061&gt;1460,O3061&lt;1826),+'PL2'!$R$2+1,IF(AND(O3061&gt;1825,O3061&lt;2190),+'PL2'!$S$2+1,0))))))</f>
        <v>0</v>
      </c>
      <c r="N3061" s="70">
        <f t="shared" si="175"/>
        <v>-1</v>
      </c>
      <c r="O3061" s="19" t="str">
        <f>IF(A3061&gt;'PL2'!$C$2+553,IF(A3061='PL2'!$C$2+554,1,O3060+1), "")</f>
        <v/>
      </c>
    </row>
    <row r="3062" spans="1:15" x14ac:dyDescent="0.55000000000000004">
      <c r="A3062">
        <v>3060</v>
      </c>
      <c r="B3062" s="2">
        <v>42882</v>
      </c>
      <c r="C3062">
        <v>24.5</v>
      </c>
      <c r="D3062">
        <v>4976740</v>
      </c>
      <c r="E3062">
        <v>2628.830078125</v>
      </c>
      <c r="F3062" s="20">
        <f t="shared" si="172"/>
        <v>1.294147110639947E-2</v>
      </c>
      <c r="G3062">
        <v>2106.31005859375</v>
      </c>
      <c r="H3062">
        <v>27.258699417114261</v>
      </c>
      <c r="I3062" s="19">
        <f t="shared" si="173"/>
        <v>5537131.2358884811</v>
      </c>
      <c r="K3062" s="70">
        <f t="shared" si="174"/>
        <v>-1</v>
      </c>
      <c r="L3062" s="3">
        <f>IF(AND(O3062&gt;0,O3062&lt;366),+'PL2'!$N$3+1,IF(AND(O3062&gt;365,O3062&lt;731),+'PL2'!$O$3+1,IF(AND(O3062&gt;730,O3062&lt;1096),+'PL2'!$P$3+1,IF(AND(O3062&gt;1095,O3062&lt;1461),+'PL2'!$Q$3+1,IF(AND(O3062&gt;1460,O3062&lt;3000),+'PL2'!$R$3+1,0)))))</f>
        <v>0</v>
      </c>
      <c r="M3062" s="3">
        <f>IF(AND(O3062&gt;0,O3062&lt;366),+'PL2'!$N$2+1,IF(AND(O3062&gt;365,O3062&lt;731),+'PL2'!$O$2+1,IF(AND(O3062&gt;730,O3062&lt;1096),+'PL2'!$P$2+1,IF(AND(O3062&gt;1095,O3062&lt;1461),+'PL2'!$Q$2+1,IF(AND(O3062&gt;1460,O3062&lt;1826),+'PL2'!$R$2+1,IF(AND(O3062&gt;1825,O3062&lt;2190),+'PL2'!$S$2+1,0))))))</f>
        <v>0</v>
      </c>
      <c r="N3062" s="70">
        <f t="shared" si="175"/>
        <v>-1</v>
      </c>
      <c r="O3062" s="19" t="str">
        <f>IF(A3062&gt;'PL2'!$C$2+553,IF(A3062='PL2'!$C$2+554,1,O3061+1), "")</f>
        <v/>
      </c>
    </row>
    <row r="3063" spans="1:15" x14ac:dyDescent="0.55000000000000004">
      <c r="A3063">
        <v>3061</v>
      </c>
      <c r="B3063" s="2">
        <v>42883</v>
      </c>
      <c r="C3063">
        <v>24.60000038146973</v>
      </c>
      <c r="D3063">
        <v>4887870</v>
      </c>
      <c r="E3063">
        <v>2483.989990234375</v>
      </c>
      <c r="F3063" s="20">
        <f t="shared" si="172"/>
        <v>1.2501591635483885E-2</v>
      </c>
      <c r="G3063">
        <v>2207.580078125</v>
      </c>
      <c r="H3063">
        <v>27.598300933837891</v>
      </c>
      <c r="I3063" s="19">
        <f t="shared" si="173"/>
        <v>5483606.8167033195</v>
      </c>
      <c r="K3063" s="70">
        <f t="shared" si="174"/>
        <v>-1</v>
      </c>
      <c r="L3063" s="3">
        <f>IF(AND(O3063&gt;0,O3063&lt;366),+'PL2'!$N$3+1,IF(AND(O3063&gt;365,O3063&lt;731),+'PL2'!$O$3+1,IF(AND(O3063&gt;730,O3063&lt;1096),+'PL2'!$P$3+1,IF(AND(O3063&gt;1095,O3063&lt;1461),+'PL2'!$Q$3+1,IF(AND(O3063&gt;1460,O3063&lt;3000),+'PL2'!$R$3+1,0)))))</f>
        <v>0</v>
      </c>
      <c r="M3063" s="3">
        <f>IF(AND(O3063&gt;0,O3063&lt;366),+'PL2'!$N$2+1,IF(AND(O3063&gt;365,O3063&lt;731),+'PL2'!$O$2+1,IF(AND(O3063&gt;730,O3063&lt;1096),+'PL2'!$P$2+1,IF(AND(O3063&gt;1095,O3063&lt;1461),+'PL2'!$Q$2+1,IF(AND(O3063&gt;1460,O3063&lt;1826),+'PL2'!$R$2+1,IF(AND(O3063&gt;1825,O3063&lt;2190),+'PL2'!$S$2+1,0))))))</f>
        <v>0</v>
      </c>
      <c r="N3063" s="70">
        <f t="shared" si="175"/>
        <v>-1</v>
      </c>
      <c r="O3063" s="19" t="str">
        <f>IF(A3063&gt;'PL2'!$C$2+553,IF(A3063='PL2'!$C$2+554,1,O3062+1), "")</f>
        <v/>
      </c>
    </row>
    <row r="3064" spans="1:15" x14ac:dyDescent="0.55000000000000004">
      <c r="A3064">
        <v>3062</v>
      </c>
      <c r="B3064" s="2">
        <v>42884</v>
      </c>
      <c r="C3064">
        <v>24.70000076293945</v>
      </c>
      <c r="D3064">
        <v>4473140</v>
      </c>
      <c r="E3064">
        <v>2382.39990234375</v>
      </c>
      <c r="F3064" s="20">
        <f t="shared" si="172"/>
        <v>1.3155250988235891E-2</v>
      </c>
      <c r="G3064">
        <v>2289.8701171875</v>
      </c>
      <c r="H3064">
        <v>30.123800277709961</v>
      </c>
      <c r="I3064" s="19">
        <f t="shared" si="173"/>
        <v>5455386.3435673714</v>
      </c>
      <c r="K3064" s="70">
        <f t="shared" si="174"/>
        <v>-1</v>
      </c>
      <c r="L3064" s="3">
        <f>IF(AND(O3064&gt;0,O3064&lt;366),+'PL2'!$N$3+1,IF(AND(O3064&gt;365,O3064&lt;731),+'PL2'!$O$3+1,IF(AND(O3064&gt;730,O3064&lt;1096),+'PL2'!$P$3+1,IF(AND(O3064&gt;1095,O3064&lt;1461),+'PL2'!$Q$3+1,IF(AND(O3064&gt;1460,O3064&lt;3000),+'PL2'!$R$3+1,0)))))</f>
        <v>0</v>
      </c>
      <c r="M3064" s="3">
        <f>IF(AND(O3064&gt;0,O3064&lt;366),+'PL2'!$N$2+1,IF(AND(O3064&gt;365,O3064&lt;731),+'PL2'!$O$2+1,IF(AND(O3064&gt;730,O3064&lt;1096),+'PL2'!$P$2+1,IF(AND(O3064&gt;1095,O3064&lt;1461),+'PL2'!$Q$2+1,IF(AND(O3064&gt;1460,O3064&lt;1826),+'PL2'!$R$2+1,IF(AND(O3064&gt;1825,O3064&lt;2190),+'PL2'!$S$2+1,0))))))</f>
        <v>0</v>
      </c>
      <c r="N3064" s="70">
        <f t="shared" si="175"/>
        <v>-1</v>
      </c>
      <c r="O3064" s="19" t="str">
        <f>IF(A3064&gt;'PL2'!$C$2+553,IF(A3064='PL2'!$C$2+554,1,O3063+1), "")</f>
        <v/>
      </c>
    </row>
    <row r="3065" spans="1:15" x14ac:dyDescent="0.55000000000000004">
      <c r="A3065">
        <v>3063</v>
      </c>
      <c r="B3065" s="2">
        <v>42885</v>
      </c>
      <c r="C3065">
        <v>24.79999923706055</v>
      </c>
      <c r="D3065">
        <v>5302600</v>
      </c>
      <c r="E3065">
        <v>2825.889892578125</v>
      </c>
      <c r="F3065" s="20">
        <f t="shared" si="172"/>
        <v>1.321654795382541E-2</v>
      </c>
      <c r="G3065">
        <v>2197.22998046875</v>
      </c>
      <c r="H3065">
        <v>29.039800643920898</v>
      </c>
      <c r="I3065" s="19">
        <f t="shared" si="173"/>
        <v>6209129.9934762716</v>
      </c>
      <c r="K3065" s="70">
        <f t="shared" si="174"/>
        <v>-1</v>
      </c>
      <c r="L3065" s="3">
        <f>IF(AND(O3065&gt;0,O3065&lt;366),+'PL2'!$N$3+1,IF(AND(O3065&gt;365,O3065&lt;731),+'PL2'!$O$3+1,IF(AND(O3065&gt;730,O3065&lt;1096),+'PL2'!$P$3+1,IF(AND(O3065&gt;1095,O3065&lt;1461),+'PL2'!$Q$3+1,IF(AND(O3065&gt;1460,O3065&lt;3000),+'PL2'!$R$3+1,0)))))</f>
        <v>0</v>
      </c>
      <c r="M3065" s="3">
        <f>IF(AND(O3065&gt;0,O3065&lt;366),+'PL2'!$N$2+1,IF(AND(O3065&gt;365,O3065&lt;731),+'PL2'!$O$2+1,IF(AND(O3065&gt;730,O3065&lt;1096),+'PL2'!$P$2+1,IF(AND(O3065&gt;1095,O3065&lt;1461),+'PL2'!$Q$2+1,IF(AND(O3065&gt;1460,O3065&lt;1826),+'PL2'!$R$2+1,IF(AND(O3065&gt;1825,O3065&lt;2190),+'PL2'!$S$2+1,0))))))</f>
        <v>0</v>
      </c>
      <c r="N3065" s="70">
        <f t="shared" si="175"/>
        <v>-1</v>
      </c>
      <c r="O3065" s="19" t="str">
        <f>IF(A3065&gt;'PL2'!$C$2+553,IF(A3065='PL2'!$C$2+554,1,O3064+1), "")</f>
        <v/>
      </c>
    </row>
    <row r="3066" spans="1:15" x14ac:dyDescent="0.55000000000000004">
      <c r="A3066">
        <v>3064</v>
      </c>
      <c r="B3066" s="2">
        <v>42886</v>
      </c>
      <c r="C3066">
        <v>24.89999961853027</v>
      </c>
      <c r="D3066">
        <v>4858240</v>
      </c>
      <c r="E3066">
        <v>2620.419921875</v>
      </c>
      <c r="F3066" s="20">
        <f t="shared" si="172"/>
        <v>1.3430471745956688E-2</v>
      </c>
      <c r="G3066">
        <v>2330.22998046875</v>
      </c>
      <c r="H3066">
        <v>31.296100616455082</v>
      </c>
      <c r="I3066" s="19">
        <f t="shared" si="173"/>
        <v>6106181.0633707047</v>
      </c>
      <c r="K3066" s="70">
        <f t="shared" si="174"/>
        <v>-1</v>
      </c>
      <c r="L3066" s="3">
        <f>IF(AND(O3066&gt;0,O3066&lt;366),+'PL2'!$N$3+1,IF(AND(O3066&gt;365,O3066&lt;731),+'PL2'!$O$3+1,IF(AND(O3066&gt;730,O3066&lt;1096),+'PL2'!$P$3+1,IF(AND(O3066&gt;1095,O3066&lt;1461),+'PL2'!$Q$3+1,IF(AND(O3066&gt;1460,O3066&lt;3000),+'PL2'!$R$3+1,0)))))</f>
        <v>0</v>
      </c>
      <c r="M3066" s="3">
        <f>IF(AND(O3066&gt;0,O3066&lt;366),+'PL2'!$N$2+1,IF(AND(O3066&gt;365,O3066&lt;731),+'PL2'!$O$2+1,IF(AND(O3066&gt;730,O3066&lt;1096),+'PL2'!$P$2+1,IF(AND(O3066&gt;1095,O3066&lt;1461),+'PL2'!$Q$2+1,IF(AND(O3066&gt;1460,O3066&lt;1826),+'PL2'!$R$2+1,IF(AND(O3066&gt;1825,O3066&lt;2190),+'PL2'!$S$2+1,0))))))</f>
        <v>0</v>
      </c>
      <c r="N3066" s="70">
        <f t="shared" si="175"/>
        <v>-1</v>
      </c>
      <c r="O3066" s="19" t="str">
        <f>IF(A3066&gt;'PL2'!$C$2+553,IF(A3066='PL2'!$C$2+554,1,O3065+1), "")</f>
        <v/>
      </c>
    </row>
    <row r="3067" spans="1:15" x14ac:dyDescent="0.55000000000000004">
      <c r="A3067">
        <v>3065</v>
      </c>
      <c r="B3067" s="2">
        <v>42887</v>
      </c>
      <c r="C3067">
        <v>25</v>
      </c>
      <c r="D3067">
        <v>5035980</v>
      </c>
      <c r="E3067">
        <v>2694.070068359375</v>
      </c>
      <c r="F3067" s="20">
        <f t="shared" si="172"/>
        <v>1.3374110244477615E-2</v>
      </c>
      <c r="G3067">
        <v>2452.179931640625</v>
      </c>
      <c r="H3067">
        <v>32.795700073242188</v>
      </c>
      <c r="I3067" s="19">
        <f t="shared" si="173"/>
        <v>6606344.5560645461</v>
      </c>
      <c r="K3067" s="70">
        <f t="shared" si="174"/>
        <v>-1</v>
      </c>
      <c r="L3067" s="3">
        <f>IF(AND(O3067&gt;0,O3067&lt;366),+'PL2'!$N$3+1,IF(AND(O3067&gt;365,O3067&lt;731),+'PL2'!$O$3+1,IF(AND(O3067&gt;730,O3067&lt;1096),+'PL2'!$P$3+1,IF(AND(O3067&gt;1095,O3067&lt;1461),+'PL2'!$Q$3+1,IF(AND(O3067&gt;1460,O3067&lt;3000),+'PL2'!$R$3+1,0)))))</f>
        <v>0</v>
      </c>
      <c r="M3067" s="3">
        <f>IF(AND(O3067&gt;0,O3067&lt;366),+'PL2'!$N$2+1,IF(AND(O3067&gt;365,O3067&lt;731),+'PL2'!$O$2+1,IF(AND(O3067&gt;730,O3067&lt;1096),+'PL2'!$P$2+1,IF(AND(O3067&gt;1095,O3067&lt;1461),+'PL2'!$Q$2+1,IF(AND(O3067&gt;1460,O3067&lt;1826),+'PL2'!$R$2+1,IF(AND(O3067&gt;1825,O3067&lt;2190),+'PL2'!$S$2+1,0))))))</f>
        <v>0</v>
      </c>
      <c r="N3067" s="70">
        <f t="shared" si="175"/>
        <v>-1</v>
      </c>
      <c r="O3067" s="19" t="str">
        <f>IF(A3067&gt;'PL2'!$C$2+553,IF(A3067='PL2'!$C$2+554,1,O3066+1), "")</f>
        <v/>
      </c>
    </row>
    <row r="3068" spans="1:15" x14ac:dyDescent="0.55000000000000004">
      <c r="A3068">
        <v>3066</v>
      </c>
      <c r="B3068" s="2">
        <v>42888</v>
      </c>
      <c r="C3068">
        <v>25.10000038146973</v>
      </c>
      <c r="D3068">
        <v>4325020</v>
      </c>
      <c r="E3068">
        <v>2295.14990234375</v>
      </c>
      <c r="F3068" s="20">
        <f t="shared" si="172"/>
        <v>1.3319768099189909E-2</v>
      </c>
      <c r="G3068">
        <v>2517.409912109375</v>
      </c>
      <c r="H3068">
        <v>33.531299591064453</v>
      </c>
      <c r="I3068" s="19">
        <f t="shared" si="173"/>
        <v>5777833.1139370203</v>
      </c>
      <c r="K3068" s="70">
        <f t="shared" si="174"/>
        <v>-1</v>
      </c>
      <c r="L3068" s="3">
        <f>IF(AND(O3068&gt;0,O3068&lt;366),+'PL2'!$N$3+1,IF(AND(O3068&gt;365,O3068&lt;731),+'PL2'!$O$3+1,IF(AND(O3068&gt;730,O3068&lt;1096),+'PL2'!$P$3+1,IF(AND(O3068&gt;1095,O3068&lt;1461),+'PL2'!$Q$3+1,IF(AND(O3068&gt;1460,O3068&lt;3000),+'PL2'!$R$3+1,0)))))</f>
        <v>0</v>
      </c>
      <c r="M3068" s="3">
        <f>IF(AND(O3068&gt;0,O3068&lt;366),+'PL2'!$N$2+1,IF(AND(O3068&gt;365,O3068&lt;731),+'PL2'!$O$2+1,IF(AND(O3068&gt;730,O3068&lt;1096),+'PL2'!$P$2+1,IF(AND(O3068&gt;1095,O3068&lt;1461),+'PL2'!$Q$2+1,IF(AND(O3068&gt;1460,O3068&lt;1826),+'PL2'!$R$2+1,IF(AND(O3068&gt;1825,O3068&lt;2190),+'PL2'!$S$2+1,0))))))</f>
        <v>0</v>
      </c>
      <c r="N3068" s="70">
        <f t="shared" si="175"/>
        <v>-1</v>
      </c>
      <c r="O3068" s="19" t="str">
        <f>IF(A3068&gt;'PL2'!$C$2+553,IF(A3068='PL2'!$C$2+554,1,O3067+1), "")</f>
        <v/>
      </c>
    </row>
    <row r="3069" spans="1:15" x14ac:dyDescent="0.55000000000000004">
      <c r="A3069">
        <v>3067</v>
      </c>
      <c r="B3069" s="2">
        <v>42889</v>
      </c>
      <c r="C3069">
        <v>25.20000076293945</v>
      </c>
      <c r="D3069">
        <v>5687700</v>
      </c>
      <c r="E3069">
        <v>2945.64990234375</v>
      </c>
      <c r="F3069" s="20">
        <f t="shared" si="172"/>
        <v>1.3051036409517909E-2</v>
      </c>
      <c r="G3069">
        <v>2555.64990234375</v>
      </c>
      <c r="H3069">
        <v>33.353900909423828</v>
      </c>
      <c r="I3069" s="19">
        <f t="shared" si="173"/>
        <v>7528049.8852636814</v>
      </c>
      <c r="K3069" s="70">
        <f t="shared" si="174"/>
        <v>-1</v>
      </c>
      <c r="L3069" s="3">
        <f>IF(AND(O3069&gt;0,O3069&lt;366),+'PL2'!$N$3+1,IF(AND(O3069&gt;365,O3069&lt;731),+'PL2'!$O$3+1,IF(AND(O3069&gt;730,O3069&lt;1096),+'PL2'!$P$3+1,IF(AND(O3069&gt;1095,O3069&lt;1461),+'PL2'!$Q$3+1,IF(AND(O3069&gt;1460,O3069&lt;3000),+'PL2'!$R$3+1,0)))))</f>
        <v>0</v>
      </c>
      <c r="M3069" s="3">
        <f>IF(AND(O3069&gt;0,O3069&lt;366),+'PL2'!$N$2+1,IF(AND(O3069&gt;365,O3069&lt;731),+'PL2'!$O$2+1,IF(AND(O3069&gt;730,O3069&lt;1096),+'PL2'!$P$2+1,IF(AND(O3069&gt;1095,O3069&lt;1461),+'PL2'!$Q$2+1,IF(AND(O3069&gt;1460,O3069&lt;1826),+'PL2'!$R$2+1,IF(AND(O3069&gt;1825,O3069&lt;2190),+'PL2'!$S$2+1,0))))))</f>
        <v>0</v>
      </c>
      <c r="N3069" s="70">
        <f t="shared" si="175"/>
        <v>-1</v>
      </c>
      <c r="O3069" s="19" t="str">
        <f>IF(A3069&gt;'PL2'!$C$2+553,IF(A3069='PL2'!$C$2+554,1,O3068+1), "")</f>
        <v/>
      </c>
    </row>
    <row r="3070" spans="1:15" x14ac:dyDescent="0.55000000000000004">
      <c r="A3070">
        <v>3068</v>
      </c>
      <c r="B3070" s="2">
        <v>42890</v>
      </c>
      <c r="C3070">
        <v>25.29999923706055</v>
      </c>
      <c r="D3070">
        <v>5432360</v>
      </c>
      <c r="E3070">
        <v>2454.489990234375</v>
      </c>
      <c r="F3070" s="20">
        <f t="shared" si="172"/>
        <v>1.1431237046201364E-2</v>
      </c>
      <c r="G3070">
        <v>2552.81005859375</v>
      </c>
      <c r="H3070">
        <v>29.18180084228516</v>
      </c>
      <c r="I3070" s="19">
        <f t="shared" si="173"/>
        <v>6265846.7357879877</v>
      </c>
      <c r="K3070" s="70">
        <f t="shared" si="174"/>
        <v>-1</v>
      </c>
      <c r="L3070" s="3">
        <f>IF(AND(O3070&gt;0,O3070&lt;366),+'PL2'!$N$3+1,IF(AND(O3070&gt;365,O3070&lt;731),+'PL2'!$O$3+1,IF(AND(O3070&gt;730,O3070&lt;1096),+'PL2'!$P$3+1,IF(AND(O3070&gt;1095,O3070&lt;1461),+'PL2'!$Q$3+1,IF(AND(O3070&gt;1460,O3070&lt;3000),+'PL2'!$R$3+1,0)))))</f>
        <v>0</v>
      </c>
      <c r="M3070" s="3">
        <f>IF(AND(O3070&gt;0,O3070&lt;366),+'PL2'!$N$2+1,IF(AND(O3070&gt;365,O3070&lt;731),+'PL2'!$O$2+1,IF(AND(O3070&gt;730,O3070&lt;1096),+'PL2'!$P$2+1,IF(AND(O3070&gt;1095,O3070&lt;1461),+'PL2'!$Q$2+1,IF(AND(O3070&gt;1460,O3070&lt;1826),+'PL2'!$R$2+1,IF(AND(O3070&gt;1825,O3070&lt;2190),+'PL2'!$S$2+1,0))))))</f>
        <v>0</v>
      </c>
      <c r="N3070" s="70">
        <f t="shared" si="175"/>
        <v>-1</v>
      </c>
      <c r="O3070" s="19" t="str">
        <f>IF(A3070&gt;'PL2'!$C$2+553,IF(A3070='PL2'!$C$2+554,1,O3069+1), "")</f>
        <v/>
      </c>
    </row>
    <row r="3071" spans="1:15" x14ac:dyDescent="0.55000000000000004">
      <c r="A3071">
        <v>3069</v>
      </c>
      <c r="B3071" s="2">
        <v>42891</v>
      </c>
      <c r="C3071">
        <v>25.39999961853027</v>
      </c>
      <c r="D3071">
        <v>5533580</v>
      </c>
      <c r="E3071">
        <v>2525.43994140625</v>
      </c>
      <c r="F3071" s="20">
        <f t="shared" si="172"/>
        <v>1.1592165207395548E-2</v>
      </c>
      <c r="G3071">
        <v>2736.590087890625</v>
      </c>
      <c r="H3071">
        <v>31.72299957275391</v>
      </c>
      <c r="I3071" s="19">
        <f t="shared" si="173"/>
        <v>6911093.9112154245</v>
      </c>
      <c r="K3071" s="70">
        <f t="shared" si="174"/>
        <v>-1</v>
      </c>
      <c r="L3071" s="3">
        <f>IF(AND(O3071&gt;0,O3071&lt;366),+'PL2'!$N$3+1,IF(AND(O3071&gt;365,O3071&lt;731),+'PL2'!$O$3+1,IF(AND(O3071&gt;730,O3071&lt;1096),+'PL2'!$P$3+1,IF(AND(O3071&gt;1095,O3071&lt;1461),+'PL2'!$Q$3+1,IF(AND(O3071&gt;1460,O3071&lt;3000),+'PL2'!$R$3+1,0)))))</f>
        <v>0</v>
      </c>
      <c r="M3071" s="3">
        <f>IF(AND(O3071&gt;0,O3071&lt;366),+'PL2'!$N$2+1,IF(AND(O3071&gt;365,O3071&lt;731),+'PL2'!$O$2+1,IF(AND(O3071&gt;730,O3071&lt;1096),+'PL2'!$P$2+1,IF(AND(O3071&gt;1095,O3071&lt;1461),+'PL2'!$Q$2+1,IF(AND(O3071&gt;1460,O3071&lt;1826),+'PL2'!$R$2+1,IF(AND(O3071&gt;1825,O3071&lt;2190),+'PL2'!$S$2+1,0))))))</f>
        <v>0</v>
      </c>
      <c r="N3071" s="70">
        <f t="shared" si="175"/>
        <v>-1</v>
      </c>
      <c r="O3071" s="19" t="str">
        <f>IF(A3071&gt;'PL2'!$C$2+553,IF(A3071='PL2'!$C$2+554,1,O3070+1), "")</f>
        <v/>
      </c>
    </row>
    <row r="3072" spans="1:15" x14ac:dyDescent="0.55000000000000004">
      <c r="A3072">
        <v>3070</v>
      </c>
      <c r="B3072" s="2">
        <v>42892</v>
      </c>
      <c r="C3072">
        <v>25.5</v>
      </c>
      <c r="D3072">
        <v>5094940</v>
      </c>
      <c r="E3072">
        <v>2398.840087890625</v>
      </c>
      <c r="F3072" s="20">
        <f t="shared" si="172"/>
        <v>1.2006112386252033E-2</v>
      </c>
      <c r="G3072">
        <v>2914.080078125</v>
      </c>
      <c r="H3072">
        <v>34.986801147460938</v>
      </c>
      <c r="I3072" s="19">
        <f t="shared" si="173"/>
        <v>6990412.1107296944</v>
      </c>
      <c r="K3072" s="70">
        <f t="shared" si="174"/>
        <v>-1</v>
      </c>
      <c r="L3072" s="3">
        <f>IF(AND(O3072&gt;0,O3072&lt;366),+'PL2'!$N$3+1,IF(AND(O3072&gt;365,O3072&lt;731),+'PL2'!$O$3+1,IF(AND(O3072&gt;730,O3072&lt;1096),+'PL2'!$P$3+1,IF(AND(O3072&gt;1095,O3072&lt;1461),+'PL2'!$Q$3+1,IF(AND(O3072&gt;1460,O3072&lt;3000),+'PL2'!$R$3+1,0)))))</f>
        <v>0</v>
      </c>
      <c r="M3072" s="3">
        <f>IF(AND(O3072&gt;0,O3072&lt;366),+'PL2'!$N$2+1,IF(AND(O3072&gt;365,O3072&lt;731),+'PL2'!$O$2+1,IF(AND(O3072&gt;730,O3072&lt;1096),+'PL2'!$P$2+1,IF(AND(O3072&gt;1095,O3072&lt;1461),+'PL2'!$Q$2+1,IF(AND(O3072&gt;1460,O3072&lt;1826),+'PL2'!$R$2+1,IF(AND(O3072&gt;1825,O3072&lt;2190),+'PL2'!$S$2+1,0))))))</f>
        <v>0</v>
      </c>
      <c r="N3072" s="70">
        <f t="shared" si="175"/>
        <v>-1</v>
      </c>
      <c r="O3072" s="19" t="str">
        <f>IF(A3072&gt;'PL2'!$C$2+553,IF(A3072='PL2'!$C$2+554,1,O3071+1), "")</f>
        <v/>
      </c>
    </row>
    <row r="3073" spans="1:15" x14ac:dyDescent="0.55000000000000004">
      <c r="A3073">
        <v>3071</v>
      </c>
      <c r="B3073" s="2">
        <v>42893</v>
      </c>
      <c r="C3073">
        <v>25.60000038146973</v>
      </c>
      <c r="D3073">
        <v>5567320</v>
      </c>
      <c r="E3073">
        <v>2730.6298828125</v>
      </c>
      <c r="F3073" s="20">
        <f t="shared" si="172"/>
        <v>1.2556153776260867E-2</v>
      </c>
      <c r="G3073">
        <v>2694.219970703125</v>
      </c>
      <c r="H3073">
        <v>33.828998565673828</v>
      </c>
      <c r="I3073" s="19">
        <f t="shared" si="173"/>
        <v>7356917.5628721714</v>
      </c>
      <c r="K3073" s="70">
        <f t="shared" si="174"/>
        <v>-1</v>
      </c>
      <c r="L3073" s="3">
        <f>IF(AND(O3073&gt;0,O3073&lt;366),+'PL2'!$N$3+1,IF(AND(O3073&gt;365,O3073&lt;731),+'PL2'!$O$3+1,IF(AND(O3073&gt;730,O3073&lt;1096),+'PL2'!$P$3+1,IF(AND(O3073&gt;1095,O3073&lt;1461),+'PL2'!$Q$3+1,IF(AND(O3073&gt;1460,O3073&lt;3000),+'PL2'!$R$3+1,0)))))</f>
        <v>0</v>
      </c>
      <c r="M3073" s="3">
        <f>IF(AND(O3073&gt;0,O3073&lt;366),+'PL2'!$N$2+1,IF(AND(O3073&gt;365,O3073&lt;731),+'PL2'!$O$2+1,IF(AND(O3073&gt;730,O3073&lt;1096),+'PL2'!$P$2+1,IF(AND(O3073&gt;1095,O3073&lt;1461),+'PL2'!$Q$2+1,IF(AND(O3073&gt;1460,O3073&lt;1826),+'PL2'!$R$2+1,IF(AND(O3073&gt;1825,O3073&lt;2190),+'PL2'!$S$2+1,0))))))</f>
        <v>0</v>
      </c>
      <c r="N3073" s="70">
        <f t="shared" si="175"/>
        <v>-1</v>
      </c>
      <c r="O3073" s="19" t="str">
        <f>IF(A3073&gt;'PL2'!$C$2+553,IF(A3073='PL2'!$C$2+554,1,O3072+1), "")</f>
        <v/>
      </c>
    </row>
    <row r="3074" spans="1:15" x14ac:dyDescent="0.55000000000000004">
      <c r="A3074">
        <v>3072</v>
      </c>
      <c r="B3074" s="2">
        <v>42894</v>
      </c>
      <c r="C3074">
        <v>25.70000076293945</v>
      </c>
      <c r="D3074">
        <v>5567320</v>
      </c>
      <c r="E3074">
        <v>2553.489990234375</v>
      </c>
      <c r="F3074" s="20">
        <f t="shared" ref="F3074:F3137" si="176">+(C3074/D3074)*E3074</f>
        <v>1.1787483869650331E-2</v>
      </c>
      <c r="G3074">
        <v>2825.030029296875</v>
      </c>
      <c r="H3074">
        <v>33.299999237060547</v>
      </c>
      <c r="I3074" s="19">
        <f t="shared" ref="I3074:I3137" si="177">+E3074*G3074</f>
        <v>7213685.9019210935</v>
      </c>
      <c r="K3074" s="70">
        <f t="shared" si="174"/>
        <v>-1</v>
      </c>
      <c r="L3074" s="3">
        <f>IF(AND(O3074&gt;0,O3074&lt;366),+'PL2'!$N$3+1,IF(AND(O3074&gt;365,O3074&lt;731),+'PL2'!$O$3+1,IF(AND(O3074&gt;730,O3074&lt;1096),+'PL2'!$P$3+1,IF(AND(O3074&gt;1095,O3074&lt;1461),+'PL2'!$Q$3+1,IF(AND(O3074&gt;1460,O3074&lt;3000),+'PL2'!$R$3+1,0)))))</f>
        <v>0</v>
      </c>
      <c r="M3074" s="3">
        <f>IF(AND(O3074&gt;0,O3074&lt;366),+'PL2'!$N$2+1,IF(AND(O3074&gt;365,O3074&lt;731),+'PL2'!$O$2+1,IF(AND(O3074&gt;730,O3074&lt;1096),+'PL2'!$P$2+1,IF(AND(O3074&gt;1095,O3074&lt;1461),+'PL2'!$Q$2+1,IF(AND(O3074&gt;1460,O3074&lt;1826),+'PL2'!$R$2+1,IF(AND(O3074&gt;1825,O3074&lt;2190),+'PL2'!$S$2+1,0))))))</f>
        <v>0</v>
      </c>
      <c r="N3074" s="70">
        <f t="shared" si="175"/>
        <v>-1</v>
      </c>
      <c r="O3074" s="19" t="str">
        <f>IF(A3074&gt;'PL2'!$C$2+553,IF(A3074='PL2'!$C$2+554,1,O3073+1), "")</f>
        <v/>
      </c>
    </row>
    <row r="3075" spans="1:15" x14ac:dyDescent="0.55000000000000004">
      <c r="A3075">
        <v>3073</v>
      </c>
      <c r="B3075" s="2">
        <v>42895</v>
      </c>
      <c r="C3075">
        <v>25.79999923706055</v>
      </c>
      <c r="D3075">
        <v>5094940</v>
      </c>
      <c r="E3075">
        <v>2343.06005859375</v>
      </c>
      <c r="F3075" s="20">
        <f t="shared" si="176"/>
        <v>1.1864898845542008E-2</v>
      </c>
      <c r="G3075">
        <v>2826.699951171875</v>
      </c>
      <c r="H3075">
        <v>33.538501739501953</v>
      </c>
      <c r="I3075" s="19">
        <f t="shared" si="177"/>
        <v>6623127.7532197237</v>
      </c>
      <c r="K3075" s="70">
        <f t="shared" si="174"/>
        <v>-1</v>
      </c>
      <c r="L3075" s="3">
        <f>IF(AND(O3075&gt;0,O3075&lt;366),+'PL2'!$N$3+1,IF(AND(O3075&gt;365,O3075&lt;731),+'PL2'!$O$3+1,IF(AND(O3075&gt;730,O3075&lt;1096),+'PL2'!$P$3+1,IF(AND(O3075&gt;1095,O3075&lt;1461),+'PL2'!$Q$3+1,IF(AND(O3075&gt;1460,O3075&lt;3000),+'PL2'!$R$3+1,0)))))</f>
        <v>0</v>
      </c>
      <c r="M3075" s="3">
        <f>IF(AND(O3075&gt;0,O3075&lt;366),+'PL2'!$N$2+1,IF(AND(O3075&gt;365,O3075&lt;731),+'PL2'!$O$2+1,IF(AND(O3075&gt;730,O3075&lt;1096),+'PL2'!$P$2+1,IF(AND(O3075&gt;1095,O3075&lt;1461),+'PL2'!$Q$2+1,IF(AND(O3075&gt;1460,O3075&lt;1826),+'PL2'!$R$2+1,IF(AND(O3075&gt;1825,O3075&lt;2190),+'PL2'!$S$2+1,0))))))</f>
        <v>0</v>
      </c>
      <c r="N3075" s="70">
        <f t="shared" si="175"/>
        <v>-1</v>
      </c>
      <c r="O3075" s="19" t="str">
        <f>IF(A3075&gt;'PL2'!$C$2+553,IF(A3075='PL2'!$C$2+554,1,O3074+1), "")</f>
        <v/>
      </c>
    </row>
    <row r="3076" spans="1:15" x14ac:dyDescent="0.55000000000000004">
      <c r="A3076">
        <v>3074</v>
      </c>
      <c r="B3076" s="2">
        <v>42896</v>
      </c>
      <c r="C3076">
        <v>25.89999961853027</v>
      </c>
      <c r="D3076">
        <v>4757530</v>
      </c>
      <c r="E3076">
        <v>2153.39990234375</v>
      </c>
      <c r="F3076" s="20">
        <f t="shared" si="176"/>
        <v>1.1723111919261937E-2</v>
      </c>
      <c r="G3076">
        <v>2942.340087890625</v>
      </c>
      <c r="H3076">
        <v>34.493400573730469</v>
      </c>
      <c r="I3076" s="19">
        <f t="shared" si="177"/>
        <v>6336034.8579257727</v>
      </c>
      <c r="K3076" s="70">
        <f t="shared" si="174"/>
        <v>-1</v>
      </c>
      <c r="L3076" s="3">
        <f>IF(AND(O3076&gt;0,O3076&lt;366),+'PL2'!$N$3+1,IF(AND(O3076&gt;365,O3076&lt;731),+'PL2'!$O$3+1,IF(AND(O3076&gt;730,O3076&lt;1096),+'PL2'!$P$3+1,IF(AND(O3076&gt;1095,O3076&lt;1461),+'PL2'!$Q$3+1,IF(AND(O3076&gt;1460,O3076&lt;3000),+'PL2'!$R$3+1,0)))))</f>
        <v>0</v>
      </c>
      <c r="M3076" s="3">
        <f>IF(AND(O3076&gt;0,O3076&lt;366),+'PL2'!$N$2+1,IF(AND(O3076&gt;365,O3076&lt;731),+'PL2'!$O$2+1,IF(AND(O3076&gt;730,O3076&lt;1096),+'PL2'!$P$2+1,IF(AND(O3076&gt;1095,O3076&lt;1461),+'PL2'!$Q$2+1,IF(AND(O3076&gt;1460,O3076&lt;1826),+'PL2'!$R$2+1,IF(AND(O3076&gt;1825,O3076&lt;2190),+'PL2'!$S$2+1,0))))))</f>
        <v>0</v>
      </c>
      <c r="N3076" s="70">
        <f t="shared" si="175"/>
        <v>-1</v>
      </c>
      <c r="O3076" s="19" t="str">
        <f>IF(A3076&gt;'PL2'!$C$2+553,IF(A3076='PL2'!$C$2+554,1,O3075+1), "")</f>
        <v/>
      </c>
    </row>
    <row r="3077" spans="1:15" x14ac:dyDescent="0.55000000000000004">
      <c r="A3077">
        <v>3075</v>
      </c>
      <c r="B3077" s="2">
        <v>42897</v>
      </c>
      <c r="C3077">
        <v>26</v>
      </c>
      <c r="D3077">
        <v>4926240</v>
      </c>
      <c r="E3077">
        <v>2181.1201171875</v>
      </c>
      <c r="F3077" s="20">
        <f t="shared" si="176"/>
        <v>1.1511644387377595E-2</v>
      </c>
      <c r="G3077">
        <v>3018.5400390625</v>
      </c>
      <c r="H3077">
        <v>34.748401641845703</v>
      </c>
      <c r="I3077" s="19">
        <f t="shared" si="177"/>
        <v>6583798.4037351608</v>
      </c>
      <c r="K3077" s="70">
        <f t="shared" si="174"/>
        <v>-1</v>
      </c>
      <c r="L3077" s="3">
        <f>IF(AND(O3077&gt;0,O3077&lt;366),+'PL2'!$N$3+1,IF(AND(O3077&gt;365,O3077&lt;731),+'PL2'!$O$3+1,IF(AND(O3077&gt;730,O3077&lt;1096),+'PL2'!$P$3+1,IF(AND(O3077&gt;1095,O3077&lt;1461),+'PL2'!$Q$3+1,IF(AND(O3077&gt;1460,O3077&lt;3000),+'PL2'!$R$3+1,0)))))</f>
        <v>0</v>
      </c>
      <c r="M3077" s="3">
        <f>IF(AND(O3077&gt;0,O3077&lt;366),+'PL2'!$N$2+1,IF(AND(O3077&gt;365,O3077&lt;731),+'PL2'!$O$2+1,IF(AND(O3077&gt;730,O3077&lt;1096),+'PL2'!$P$2+1,IF(AND(O3077&gt;1095,O3077&lt;1461),+'PL2'!$Q$2+1,IF(AND(O3077&gt;1460,O3077&lt;1826),+'PL2'!$R$2+1,IF(AND(O3077&gt;1825,O3077&lt;2190),+'PL2'!$S$2+1,0))))))</f>
        <v>0</v>
      </c>
      <c r="N3077" s="70">
        <f t="shared" si="175"/>
        <v>-1</v>
      </c>
      <c r="O3077" s="19" t="str">
        <f>IF(A3077&gt;'PL2'!$C$2+553,IF(A3077='PL2'!$C$2+554,1,O3076+1), "")</f>
        <v/>
      </c>
    </row>
    <row r="3078" spans="1:15" x14ac:dyDescent="0.55000000000000004">
      <c r="A3078">
        <v>3076</v>
      </c>
      <c r="B3078" s="2">
        <v>42898</v>
      </c>
      <c r="C3078">
        <v>26.10000038146973</v>
      </c>
      <c r="D3078">
        <v>4959980</v>
      </c>
      <c r="E3078">
        <v>2247.360107421875</v>
      </c>
      <c r="F3078" s="20">
        <f t="shared" si="176"/>
        <v>1.1825874229535358E-2</v>
      </c>
      <c r="G3078">
        <v>2682.590087890625</v>
      </c>
      <c r="H3078">
        <v>31.724000930786129</v>
      </c>
      <c r="I3078" s="19">
        <f t="shared" si="177"/>
        <v>6028745.9480907321</v>
      </c>
      <c r="K3078" s="70">
        <f t="shared" si="174"/>
        <v>-1</v>
      </c>
      <c r="L3078" s="3">
        <f>IF(AND(O3078&gt;0,O3078&lt;366),+'PL2'!$N$3+1,IF(AND(O3078&gt;365,O3078&lt;731),+'PL2'!$O$3+1,IF(AND(O3078&gt;730,O3078&lt;1096),+'PL2'!$P$3+1,IF(AND(O3078&gt;1095,O3078&lt;1461),+'PL2'!$Q$3+1,IF(AND(O3078&gt;1460,O3078&lt;3000),+'PL2'!$R$3+1,0)))))</f>
        <v>0</v>
      </c>
      <c r="M3078" s="3">
        <f>IF(AND(O3078&gt;0,O3078&lt;366),+'PL2'!$N$2+1,IF(AND(O3078&gt;365,O3078&lt;731),+'PL2'!$O$2+1,IF(AND(O3078&gt;730,O3078&lt;1096),+'PL2'!$P$2+1,IF(AND(O3078&gt;1095,O3078&lt;1461),+'PL2'!$Q$2+1,IF(AND(O3078&gt;1460,O3078&lt;1826),+'PL2'!$R$2+1,IF(AND(O3078&gt;1825,O3078&lt;2190),+'PL2'!$S$2+1,0))))))</f>
        <v>0</v>
      </c>
      <c r="N3078" s="70">
        <f t="shared" si="175"/>
        <v>-1</v>
      </c>
      <c r="O3078" s="19" t="str">
        <f>IF(A3078&gt;'PL2'!$C$2+553,IF(A3078='PL2'!$C$2+554,1,O3077+1), "")</f>
        <v/>
      </c>
    </row>
    <row r="3079" spans="1:15" x14ac:dyDescent="0.55000000000000004">
      <c r="A3079">
        <v>3077</v>
      </c>
      <c r="B3079" s="2">
        <v>42899</v>
      </c>
      <c r="C3079">
        <v>26.20000076293945</v>
      </c>
      <c r="D3079">
        <v>4757530</v>
      </c>
      <c r="E3079">
        <v>2241.93994140625</v>
      </c>
      <c r="F3079" s="20">
        <f t="shared" si="176"/>
        <v>1.2346496643280898E-2</v>
      </c>
      <c r="G3079">
        <v>2738.929931640625</v>
      </c>
      <c r="H3079">
        <v>33.816200256347663</v>
      </c>
      <c r="I3079" s="19">
        <f t="shared" si="177"/>
        <v>6140516.4104582071</v>
      </c>
      <c r="K3079" s="70">
        <f t="shared" si="174"/>
        <v>-1</v>
      </c>
      <c r="L3079" s="3">
        <f>IF(AND(O3079&gt;0,O3079&lt;366),+'PL2'!$N$3+1,IF(AND(O3079&gt;365,O3079&lt;731),+'PL2'!$O$3+1,IF(AND(O3079&gt;730,O3079&lt;1096),+'PL2'!$P$3+1,IF(AND(O3079&gt;1095,O3079&lt;1461),+'PL2'!$Q$3+1,IF(AND(O3079&gt;1460,O3079&lt;3000),+'PL2'!$R$3+1,0)))))</f>
        <v>0</v>
      </c>
      <c r="M3079" s="3">
        <f>IF(AND(O3079&gt;0,O3079&lt;366),+'PL2'!$N$2+1,IF(AND(O3079&gt;365,O3079&lt;731),+'PL2'!$O$2+1,IF(AND(O3079&gt;730,O3079&lt;1096),+'PL2'!$P$2+1,IF(AND(O3079&gt;1095,O3079&lt;1461),+'PL2'!$Q$2+1,IF(AND(O3079&gt;1460,O3079&lt;1826),+'PL2'!$R$2+1,IF(AND(O3079&gt;1825,O3079&lt;2190),+'PL2'!$S$2+1,0))))))</f>
        <v>0</v>
      </c>
      <c r="N3079" s="70">
        <f t="shared" si="175"/>
        <v>-1</v>
      </c>
      <c r="O3079" s="19" t="str">
        <f>IF(A3079&gt;'PL2'!$C$2+553,IF(A3079='PL2'!$C$2+554,1,O3078+1), "")</f>
        <v/>
      </c>
    </row>
    <row r="3080" spans="1:15" x14ac:dyDescent="0.55000000000000004">
      <c r="A3080">
        <v>3078</v>
      </c>
      <c r="B3080" s="2">
        <v>42900</v>
      </c>
      <c r="C3080">
        <v>26.29999923706055</v>
      </c>
      <c r="D3080">
        <v>4723790</v>
      </c>
      <c r="E3080">
        <v>2204.739990234375</v>
      </c>
      <c r="F3080" s="20">
        <f t="shared" si="176"/>
        <v>1.2275029173837311E-2</v>
      </c>
      <c r="G3080">
        <v>2494.489990234375</v>
      </c>
      <c r="H3080">
        <v>30.619899749755859</v>
      </c>
      <c r="I3080" s="19">
        <f t="shared" si="177"/>
        <v>5499701.8367090821</v>
      </c>
      <c r="K3080" s="70">
        <f t="shared" si="174"/>
        <v>-1</v>
      </c>
      <c r="L3080" s="3">
        <f>IF(AND(O3080&gt;0,O3080&lt;366),+'PL2'!$N$3+1,IF(AND(O3080&gt;365,O3080&lt;731),+'PL2'!$O$3+1,IF(AND(O3080&gt;730,O3080&lt;1096),+'PL2'!$P$3+1,IF(AND(O3080&gt;1095,O3080&lt;1461),+'PL2'!$Q$3+1,IF(AND(O3080&gt;1460,O3080&lt;3000),+'PL2'!$R$3+1,0)))))</f>
        <v>0</v>
      </c>
      <c r="M3080" s="3">
        <f>IF(AND(O3080&gt;0,O3080&lt;366),+'PL2'!$N$2+1,IF(AND(O3080&gt;365,O3080&lt;731),+'PL2'!$O$2+1,IF(AND(O3080&gt;730,O3080&lt;1096),+'PL2'!$P$2+1,IF(AND(O3080&gt;1095,O3080&lt;1461),+'PL2'!$Q$2+1,IF(AND(O3080&gt;1460,O3080&lt;1826),+'PL2'!$R$2+1,IF(AND(O3080&gt;1825,O3080&lt;2190),+'PL2'!$S$2+1,0))))))</f>
        <v>0</v>
      </c>
      <c r="N3080" s="70">
        <f t="shared" si="175"/>
        <v>-1</v>
      </c>
      <c r="O3080" s="19" t="str">
        <f>IF(A3080&gt;'PL2'!$C$2+553,IF(A3080='PL2'!$C$2+554,1,O3079+1), "")</f>
        <v/>
      </c>
    </row>
    <row r="3081" spans="1:15" x14ac:dyDescent="0.55000000000000004">
      <c r="A3081">
        <v>3079</v>
      </c>
      <c r="B3081" s="2">
        <v>42901</v>
      </c>
      <c r="C3081">
        <v>26.39999961853027</v>
      </c>
      <c r="D3081">
        <v>5162430</v>
      </c>
      <c r="E3081">
        <v>2347.89990234375</v>
      </c>
      <c r="F3081" s="20">
        <f t="shared" si="176"/>
        <v>1.2006856562940758E-2</v>
      </c>
      <c r="G3081">
        <v>2456.919921875</v>
      </c>
      <c r="H3081">
        <v>29.49990081787109</v>
      </c>
      <c r="I3081" s="19">
        <f t="shared" si="177"/>
        <v>5768602.0446367264</v>
      </c>
      <c r="K3081" s="70">
        <f t="shared" si="174"/>
        <v>-1</v>
      </c>
      <c r="L3081" s="3">
        <f>IF(AND(O3081&gt;0,O3081&lt;366),+'PL2'!$N$3+1,IF(AND(O3081&gt;365,O3081&lt;731),+'PL2'!$O$3+1,IF(AND(O3081&gt;730,O3081&lt;1096),+'PL2'!$P$3+1,IF(AND(O3081&gt;1095,O3081&lt;1461),+'PL2'!$Q$3+1,IF(AND(O3081&gt;1460,O3081&lt;3000),+'PL2'!$R$3+1,0)))))</f>
        <v>0</v>
      </c>
      <c r="M3081" s="3">
        <f>IF(AND(O3081&gt;0,O3081&lt;366),+'PL2'!$N$2+1,IF(AND(O3081&gt;365,O3081&lt;731),+'PL2'!$O$2+1,IF(AND(O3081&gt;730,O3081&lt;1096),+'PL2'!$P$2+1,IF(AND(O3081&gt;1095,O3081&lt;1461),+'PL2'!$Q$2+1,IF(AND(O3081&gt;1460,O3081&lt;1826),+'PL2'!$R$2+1,IF(AND(O3081&gt;1825,O3081&lt;2190),+'PL2'!$S$2+1,0))))))</f>
        <v>0</v>
      </c>
      <c r="N3081" s="70">
        <f t="shared" si="175"/>
        <v>-1</v>
      </c>
      <c r="O3081" s="19" t="str">
        <f>IF(A3081&gt;'PL2'!$C$2+553,IF(A3081='PL2'!$C$2+554,1,O3080+1), "")</f>
        <v/>
      </c>
    </row>
    <row r="3082" spans="1:15" x14ac:dyDescent="0.55000000000000004">
      <c r="A3082">
        <v>3080</v>
      </c>
      <c r="B3082" s="2">
        <v>42902</v>
      </c>
      <c r="C3082">
        <v>26.5</v>
      </c>
      <c r="D3082">
        <v>4993720</v>
      </c>
      <c r="E3082">
        <v>2225.35009765625</v>
      </c>
      <c r="F3082" s="20">
        <f t="shared" si="176"/>
        <v>1.180918785752718E-2</v>
      </c>
      <c r="G3082">
        <v>2528.10009765625</v>
      </c>
      <c r="H3082">
        <v>29.854799270629879</v>
      </c>
      <c r="I3082" s="19">
        <f t="shared" si="177"/>
        <v>5625907.7992041111</v>
      </c>
      <c r="K3082" s="70">
        <f t="shared" si="174"/>
        <v>-1</v>
      </c>
      <c r="L3082" s="3">
        <f>IF(AND(O3082&gt;0,O3082&lt;366),+'PL2'!$N$3+1,IF(AND(O3082&gt;365,O3082&lt;731),+'PL2'!$O$3+1,IF(AND(O3082&gt;730,O3082&lt;1096),+'PL2'!$P$3+1,IF(AND(O3082&gt;1095,O3082&lt;1461),+'PL2'!$Q$3+1,IF(AND(O3082&gt;1460,O3082&lt;3000),+'PL2'!$R$3+1,0)))))</f>
        <v>0</v>
      </c>
      <c r="M3082" s="3">
        <f>IF(AND(O3082&gt;0,O3082&lt;366),+'PL2'!$N$2+1,IF(AND(O3082&gt;365,O3082&lt;731),+'PL2'!$O$2+1,IF(AND(O3082&gt;730,O3082&lt;1096),+'PL2'!$P$2+1,IF(AND(O3082&gt;1095,O3082&lt;1461),+'PL2'!$Q$2+1,IF(AND(O3082&gt;1460,O3082&lt;1826),+'PL2'!$R$2+1,IF(AND(O3082&gt;1825,O3082&lt;2190),+'PL2'!$S$2+1,0))))))</f>
        <v>0</v>
      </c>
      <c r="N3082" s="70">
        <f t="shared" si="175"/>
        <v>-1</v>
      </c>
      <c r="O3082" s="19" t="str">
        <f>IF(A3082&gt;'PL2'!$C$2+553,IF(A3082='PL2'!$C$2+554,1,O3081+1), "")</f>
        <v/>
      </c>
    </row>
    <row r="3083" spans="1:15" x14ac:dyDescent="0.55000000000000004">
      <c r="A3083">
        <v>3081</v>
      </c>
      <c r="B3083" s="2">
        <v>42903</v>
      </c>
      <c r="C3083">
        <v>26.60000038146973</v>
      </c>
      <c r="D3083">
        <v>5129910</v>
      </c>
      <c r="E3083">
        <v>2123.89990234375</v>
      </c>
      <c r="F3083" s="20">
        <f t="shared" si="176"/>
        <v>1.1013007677044485E-2</v>
      </c>
      <c r="G3083">
        <v>2664</v>
      </c>
      <c r="H3083">
        <v>29.338699340820309</v>
      </c>
      <c r="I3083" s="19">
        <f t="shared" si="177"/>
        <v>5658069.33984375</v>
      </c>
      <c r="K3083" s="70">
        <f t="shared" si="174"/>
        <v>-1</v>
      </c>
      <c r="L3083" s="3">
        <f>IF(AND(O3083&gt;0,O3083&lt;366),+'PL2'!$N$3+1,IF(AND(O3083&gt;365,O3083&lt;731),+'PL2'!$O$3+1,IF(AND(O3083&gt;730,O3083&lt;1096),+'PL2'!$P$3+1,IF(AND(O3083&gt;1095,O3083&lt;1461),+'PL2'!$Q$3+1,IF(AND(O3083&gt;1460,O3083&lt;3000),+'PL2'!$R$3+1,0)))))</f>
        <v>0</v>
      </c>
      <c r="M3083" s="3">
        <f>IF(AND(O3083&gt;0,O3083&lt;366),+'PL2'!$N$2+1,IF(AND(O3083&gt;365,O3083&lt;731),+'PL2'!$O$2+1,IF(AND(O3083&gt;730,O3083&lt;1096),+'PL2'!$P$2+1,IF(AND(O3083&gt;1095,O3083&lt;1461),+'PL2'!$Q$2+1,IF(AND(O3083&gt;1460,O3083&lt;1826),+'PL2'!$R$2+1,IF(AND(O3083&gt;1825,O3083&lt;2190),+'PL2'!$S$2+1,0))))))</f>
        <v>0</v>
      </c>
      <c r="N3083" s="70">
        <f t="shared" si="175"/>
        <v>-1</v>
      </c>
      <c r="O3083" s="19" t="str">
        <f>IF(A3083&gt;'PL2'!$C$2+553,IF(A3083='PL2'!$C$2+554,1,O3082+1), "")</f>
        <v/>
      </c>
    </row>
    <row r="3084" spans="1:15" x14ac:dyDescent="0.55000000000000004">
      <c r="A3084">
        <v>3082</v>
      </c>
      <c r="B3084" s="2">
        <v>42904</v>
      </c>
      <c r="C3084">
        <v>26.70000076293945</v>
      </c>
      <c r="D3084">
        <v>5129910</v>
      </c>
      <c r="E3084">
        <v>2090.5</v>
      </c>
      <c r="F3084" s="20">
        <f t="shared" si="176"/>
        <v>1.0880571315076663E-2</v>
      </c>
      <c r="G3084">
        <v>2576.169921875</v>
      </c>
      <c r="H3084">
        <v>28.03019905090332</v>
      </c>
      <c r="I3084" s="19">
        <f t="shared" si="177"/>
        <v>5385483.2216796875</v>
      </c>
      <c r="K3084" s="70">
        <f t="shared" si="174"/>
        <v>-1</v>
      </c>
      <c r="L3084" s="3">
        <f>IF(AND(O3084&gt;0,O3084&lt;366),+'PL2'!$N$3+1,IF(AND(O3084&gt;365,O3084&lt;731),+'PL2'!$O$3+1,IF(AND(O3084&gt;730,O3084&lt;1096),+'PL2'!$P$3+1,IF(AND(O3084&gt;1095,O3084&lt;1461),+'PL2'!$Q$3+1,IF(AND(O3084&gt;1460,O3084&lt;3000),+'PL2'!$R$3+1,0)))))</f>
        <v>0</v>
      </c>
      <c r="M3084" s="3">
        <f>IF(AND(O3084&gt;0,O3084&lt;366),+'PL2'!$N$2+1,IF(AND(O3084&gt;365,O3084&lt;731),+'PL2'!$O$2+1,IF(AND(O3084&gt;730,O3084&lt;1096),+'PL2'!$P$2+1,IF(AND(O3084&gt;1095,O3084&lt;1461),+'PL2'!$Q$2+1,IF(AND(O3084&gt;1460,O3084&lt;1826),+'PL2'!$R$2+1,IF(AND(O3084&gt;1825,O3084&lt;2190),+'PL2'!$S$2+1,0))))))</f>
        <v>0</v>
      </c>
      <c r="N3084" s="70">
        <f t="shared" si="175"/>
        <v>-1</v>
      </c>
      <c r="O3084" s="19" t="str">
        <f>IF(A3084&gt;'PL2'!$C$2+553,IF(A3084='PL2'!$C$2+554,1,O3083+1), "")</f>
        <v/>
      </c>
    </row>
    <row r="3085" spans="1:15" x14ac:dyDescent="0.55000000000000004">
      <c r="A3085">
        <v>3083</v>
      </c>
      <c r="B3085" s="2">
        <v>42905</v>
      </c>
      <c r="C3085">
        <v>26.79999923706055</v>
      </c>
      <c r="D3085">
        <v>5342180</v>
      </c>
      <c r="E3085">
        <v>2274.659912109375</v>
      </c>
      <c r="F3085" s="20">
        <f t="shared" si="176"/>
        <v>1.1411237343014176E-2</v>
      </c>
      <c r="G3085">
        <v>2641.669921875</v>
      </c>
      <c r="H3085">
        <v>30.144699096679691</v>
      </c>
      <c r="I3085" s="19">
        <f t="shared" si="177"/>
        <v>6008900.672314167</v>
      </c>
      <c r="K3085" s="70">
        <f t="shared" si="174"/>
        <v>-1</v>
      </c>
      <c r="L3085" s="3">
        <f>IF(AND(O3085&gt;0,O3085&lt;366),+'PL2'!$N$3+1,IF(AND(O3085&gt;365,O3085&lt;731),+'PL2'!$O$3+1,IF(AND(O3085&gt;730,O3085&lt;1096),+'PL2'!$P$3+1,IF(AND(O3085&gt;1095,O3085&lt;1461),+'PL2'!$Q$3+1,IF(AND(O3085&gt;1460,O3085&lt;3000),+'PL2'!$R$3+1,0)))))</f>
        <v>0</v>
      </c>
      <c r="M3085" s="3">
        <f>IF(AND(O3085&gt;0,O3085&lt;366),+'PL2'!$N$2+1,IF(AND(O3085&gt;365,O3085&lt;731),+'PL2'!$O$2+1,IF(AND(O3085&gt;730,O3085&lt;1096),+'PL2'!$P$2+1,IF(AND(O3085&gt;1095,O3085&lt;1461),+'PL2'!$Q$2+1,IF(AND(O3085&gt;1460,O3085&lt;1826),+'PL2'!$R$2+1,IF(AND(O3085&gt;1825,O3085&lt;2190),+'PL2'!$S$2+1,0))))))</f>
        <v>0</v>
      </c>
      <c r="N3085" s="70">
        <f t="shared" si="175"/>
        <v>-1</v>
      </c>
      <c r="O3085" s="19" t="str">
        <f>IF(A3085&gt;'PL2'!$C$2+553,IF(A3085='PL2'!$C$2+554,1,O3084+1), "")</f>
        <v/>
      </c>
    </row>
    <row r="3086" spans="1:15" x14ac:dyDescent="0.55000000000000004">
      <c r="A3086">
        <v>3084</v>
      </c>
      <c r="B3086" s="2">
        <v>42906</v>
      </c>
      <c r="C3086">
        <v>26.89999961853027</v>
      </c>
      <c r="D3086">
        <v>4882260</v>
      </c>
      <c r="E3086">
        <v>2113.090087890625</v>
      </c>
      <c r="F3086" s="20">
        <f t="shared" si="176"/>
        <v>1.1642584081588836E-2</v>
      </c>
      <c r="G3086">
        <v>2778.830078125</v>
      </c>
      <c r="H3086">
        <v>32.352798461914063</v>
      </c>
      <c r="I3086" s="19">
        <f t="shared" si="177"/>
        <v>5871918.2940182686</v>
      </c>
      <c r="K3086" s="70">
        <f t="shared" si="174"/>
        <v>-1</v>
      </c>
      <c r="L3086" s="3">
        <f>IF(AND(O3086&gt;0,O3086&lt;366),+'PL2'!$N$3+1,IF(AND(O3086&gt;365,O3086&lt;731),+'PL2'!$O$3+1,IF(AND(O3086&gt;730,O3086&lt;1096),+'PL2'!$P$3+1,IF(AND(O3086&gt;1095,O3086&lt;1461),+'PL2'!$Q$3+1,IF(AND(O3086&gt;1460,O3086&lt;3000),+'PL2'!$R$3+1,0)))))</f>
        <v>0</v>
      </c>
      <c r="M3086" s="3">
        <f>IF(AND(O3086&gt;0,O3086&lt;366),+'PL2'!$N$2+1,IF(AND(O3086&gt;365,O3086&lt;731),+'PL2'!$O$2+1,IF(AND(O3086&gt;730,O3086&lt;1096),+'PL2'!$P$2+1,IF(AND(O3086&gt;1095,O3086&lt;1461),+'PL2'!$Q$2+1,IF(AND(O3086&gt;1460,O3086&lt;1826),+'PL2'!$R$2+1,IF(AND(O3086&gt;1825,O3086&lt;2190),+'PL2'!$S$2+1,0))))))</f>
        <v>0</v>
      </c>
      <c r="N3086" s="70">
        <f t="shared" si="175"/>
        <v>-1</v>
      </c>
      <c r="O3086" s="19" t="str">
        <f>IF(A3086&gt;'PL2'!$C$2+553,IF(A3086='PL2'!$C$2+554,1,O3085+1), "")</f>
        <v/>
      </c>
    </row>
    <row r="3087" spans="1:15" x14ac:dyDescent="0.55000000000000004">
      <c r="A3087">
        <v>3085</v>
      </c>
      <c r="B3087" s="2">
        <v>42907</v>
      </c>
      <c r="C3087">
        <v>27</v>
      </c>
      <c r="D3087">
        <v>4953010</v>
      </c>
      <c r="E3087">
        <v>2212.699951171875</v>
      </c>
      <c r="F3087" s="20">
        <f t="shared" si="176"/>
        <v>1.2061937828036006E-2</v>
      </c>
      <c r="G3087">
        <v>2712.159912109375</v>
      </c>
      <c r="H3087">
        <v>32.713901519775391</v>
      </c>
      <c r="I3087" s="19">
        <f t="shared" si="177"/>
        <v>6001196.1050947309</v>
      </c>
      <c r="K3087" s="70">
        <f t="shared" si="174"/>
        <v>-1</v>
      </c>
      <c r="L3087" s="3">
        <f>IF(AND(O3087&gt;0,O3087&lt;366),+'PL2'!$N$3+1,IF(AND(O3087&gt;365,O3087&lt;731),+'PL2'!$O$3+1,IF(AND(O3087&gt;730,O3087&lt;1096),+'PL2'!$P$3+1,IF(AND(O3087&gt;1095,O3087&lt;1461),+'PL2'!$Q$3+1,IF(AND(O3087&gt;1460,O3087&lt;3000),+'PL2'!$R$3+1,0)))))</f>
        <v>0</v>
      </c>
      <c r="M3087" s="3">
        <f>IF(AND(O3087&gt;0,O3087&lt;366),+'PL2'!$N$2+1,IF(AND(O3087&gt;365,O3087&lt;731),+'PL2'!$O$2+1,IF(AND(O3087&gt;730,O3087&lt;1096),+'PL2'!$P$2+1,IF(AND(O3087&gt;1095,O3087&lt;1461),+'PL2'!$Q$2+1,IF(AND(O3087&gt;1460,O3087&lt;1826),+'PL2'!$R$2+1,IF(AND(O3087&gt;1825,O3087&lt;2190),+'PL2'!$S$2+1,0))))))</f>
        <v>0</v>
      </c>
      <c r="N3087" s="70">
        <f t="shared" si="175"/>
        <v>-1</v>
      </c>
      <c r="O3087" s="19" t="str">
        <f>IF(A3087&gt;'PL2'!$C$2+553,IF(A3087='PL2'!$C$2+554,1,O3086+1), "")</f>
        <v/>
      </c>
    </row>
    <row r="3088" spans="1:15" x14ac:dyDescent="0.55000000000000004">
      <c r="A3088">
        <v>3086</v>
      </c>
      <c r="B3088" s="2">
        <v>42908</v>
      </c>
      <c r="C3088">
        <v>27.010000228881839</v>
      </c>
      <c r="D3088">
        <v>4917630</v>
      </c>
      <c r="E3088">
        <v>2184.60009765625</v>
      </c>
      <c r="F3088" s="20">
        <f t="shared" si="176"/>
        <v>1.1998879366221248E-2</v>
      </c>
      <c r="G3088">
        <v>2740.7900390625</v>
      </c>
      <c r="H3088">
        <v>32.886398315429688</v>
      </c>
      <c r="I3088" s="19">
        <f t="shared" si="177"/>
        <v>5987530.1869912148</v>
      </c>
      <c r="K3088" s="70">
        <f t="shared" si="174"/>
        <v>-1</v>
      </c>
      <c r="L3088" s="3">
        <f>IF(AND(O3088&gt;0,O3088&lt;366),+'PL2'!$N$3+1,IF(AND(O3088&gt;365,O3088&lt;731),+'PL2'!$O$3+1,IF(AND(O3088&gt;730,O3088&lt;1096),+'PL2'!$P$3+1,IF(AND(O3088&gt;1095,O3088&lt;1461),+'PL2'!$Q$3+1,IF(AND(O3088&gt;1460,O3088&lt;3000),+'PL2'!$R$3+1,0)))))</f>
        <v>0</v>
      </c>
      <c r="M3088" s="3">
        <f>IF(AND(O3088&gt;0,O3088&lt;366),+'PL2'!$N$2+1,IF(AND(O3088&gt;365,O3088&lt;731),+'PL2'!$O$2+1,IF(AND(O3088&gt;730,O3088&lt;1096),+'PL2'!$P$2+1,IF(AND(O3088&gt;1095,O3088&lt;1461),+'PL2'!$Q$2+1,IF(AND(O3088&gt;1460,O3088&lt;1826),+'PL2'!$R$2+1,IF(AND(O3088&gt;1825,O3088&lt;2190),+'PL2'!$S$2+1,0))))))</f>
        <v>0</v>
      </c>
      <c r="N3088" s="70">
        <f t="shared" si="175"/>
        <v>-1</v>
      </c>
      <c r="O3088" s="19" t="str">
        <f>IF(A3088&gt;'PL2'!$C$2+553,IF(A3088='PL2'!$C$2+554,1,O3087+1), "")</f>
        <v/>
      </c>
    </row>
    <row r="3089" spans="1:15" x14ac:dyDescent="0.55000000000000004">
      <c r="A3089">
        <v>3087</v>
      </c>
      <c r="B3089" s="2">
        <v>42909</v>
      </c>
      <c r="C3089">
        <v>27.020000457763668</v>
      </c>
      <c r="D3089">
        <v>5660590</v>
      </c>
      <c r="E3089">
        <v>2338.9599609375</v>
      </c>
      <c r="F3089" s="20">
        <f t="shared" si="176"/>
        <v>1.1164684108056253E-2</v>
      </c>
      <c r="G3089">
        <v>2738.22998046875</v>
      </c>
      <c r="H3089">
        <v>30.571500778198239</v>
      </c>
      <c r="I3089" s="19">
        <f t="shared" si="177"/>
        <v>6404610.2881550789</v>
      </c>
      <c r="K3089" s="70">
        <f t="shared" si="174"/>
        <v>-1</v>
      </c>
      <c r="L3089" s="3">
        <f>IF(AND(O3089&gt;0,O3089&lt;366),+'PL2'!$N$3+1,IF(AND(O3089&gt;365,O3089&lt;731),+'PL2'!$O$3+1,IF(AND(O3089&gt;730,O3089&lt;1096),+'PL2'!$P$3+1,IF(AND(O3089&gt;1095,O3089&lt;1461),+'PL2'!$Q$3+1,IF(AND(O3089&gt;1460,O3089&lt;3000),+'PL2'!$R$3+1,0)))))</f>
        <v>0</v>
      </c>
      <c r="M3089" s="3">
        <f>IF(AND(O3089&gt;0,O3089&lt;366),+'PL2'!$N$2+1,IF(AND(O3089&gt;365,O3089&lt;731),+'PL2'!$O$2+1,IF(AND(O3089&gt;730,O3089&lt;1096),+'PL2'!$P$2+1,IF(AND(O3089&gt;1095,O3089&lt;1461),+'PL2'!$Q$2+1,IF(AND(O3089&gt;1460,O3089&lt;1826),+'PL2'!$R$2+1,IF(AND(O3089&gt;1825,O3089&lt;2190),+'PL2'!$S$2+1,0))))))</f>
        <v>0</v>
      </c>
      <c r="N3089" s="70">
        <f t="shared" si="175"/>
        <v>-1</v>
      </c>
      <c r="O3089" s="19" t="str">
        <f>IF(A3089&gt;'PL2'!$C$2+553,IF(A3089='PL2'!$C$2+554,1,O3088+1), "")</f>
        <v/>
      </c>
    </row>
    <row r="3090" spans="1:15" x14ac:dyDescent="0.55000000000000004">
      <c r="A3090">
        <v>3088</v>
      </c>
      <c r="B3090" s="2">
        <v>42910</v>
      </c>
      <c r="C3090">
        <v>27.030000686645511</v>
      </c>
      <c r="D3090">
        <v>5165280</v>
      </c>
      <c r="E3090">
        <v>2132.2099609375</v>
      </c>
      <c r="F3090" s="20">
        <f t="shared" si="176"/>
        <v>1.1157892061652616E-2</v>
      </c>
      <c r="G3090">
        <v>2619.1201171875</v>
      </c>
      <c r="H3090">
        <v>29.22389984130859</v>
      </c>
      <c r="I3090" s="19">
        <f t="shared" si="177"/>
        <v>5584514.0027589798</v>
      </c>
      <c r="K3090" s="70">
        <f t="shared" si="174"/>
        <v>-1</v>
      </c>
      <c r="L3090" s="3">
        <f>IF(AND(O3090&gt;0,O3090&lt;366),+'PL2'!$N$3+1,IF(AND(O3090&gt;365,O3090&lt;731),+'PL2'!$O$3+1,IF(AND(O3090&gt;730,O3090&lt;1096),+'PL2'!$P$3+1,IF(AND(O3090&gt;1095,O3090&lt;1461),+'PL2'!$Q$3+1,IF(AND(O3090&gt;1460,O3090&lt;3000),+'PL2'!$R$3+1,0)))))</f>
        <v>0</v>
      </c>
      <c r="M3090" s="3">
        <f>IF(AND(O3090&gt;0,O3090&lt;366),+'PL2'!$N$2+1,IF(AND(O3090&gt;365,O3090&lt;731),+'PL2'!$O$2+1,IF(AND(O3090&gt;730,O3090&lt;1096),+'PL2'!$P$2+1,IF(AND(O3090&gt;1095,O3090&lt;1461),+'PL2'!$Q$2+1,IF(AND(O3090&gt;1460,O3090&lt;1826),+'PL2'!$R$2+1,IF(AND(O3090&gt;1825,O3090&lt;2190),+'PL2'!$S$2+1,0))))))</f>
        <v>0</v>
      </c>
      <c r="N3090" s="70">
        <f t="shared" si="175"/>
        <v>-1</v>
      </c>
      <c r="O3090" s="19" t="str">
        <f>IF(A3090&gt;'PL2'!$C$2+553,IF(A3090='PL2'!$C$2+554,1,O3089+1), "")</f>
        <v/>
      </c>
    </row>
    <row r="3091" spans="1:15" x14ac:dyDescent="0.55000000000000004">
      <c r="A3091">
        <v>3089</v>
      </c>
      <c r="B3091" s="2">
        <v>42911</v>
      </c>
      <c r="C3091">
        <v>27.04000091552734</v>
      </c>
      <c r="D3091">
        <v>4316200</v>
      </c>
      <c r="E3091">
        <v>1783.68994140625</v>
      </c>
      <c r="F3091" s="20">
        <f t="shared" si="176"/>
        <v>1.1174407499337822E-2</v>
      </c>
      <c r="G3091">
        <v>2594.449951171875</v>
      </c>
      <c r="H3091">
        <v>28.991399765014648</v>
      </c>
      <c r="I3091" s="19">
        <f t="shared" si="177"/>
        <v>4627694.2813872099</v>
      </c>
      <c r="K3091" s="70">
        <f t="shared" si="174"/>
        <v>-1</v>
      </c>
      <c r="L3091" s="3">
        <f>IF(AND(O3091&gt;0,O3091&lt;366),+'PL2'!$N$3+1,IF(AND(O3091&gt;365,O3091&lt;731),+'PL2'!$O$3+1,IF(AND(O3091&gt;730,O3091&lt;1096),+'PL2'!$P$3+1,IF(AND(O3091&gt;1095,O3091&lt;1461),+'PL2'!$Q$3+1,IF(AND(O3091&gt;1460,O3091&lt;3000),+'PL2'!$R$3+1,0)))))</f>
        <v>0</v>
      </c>
      <c r="M3091" s="3">
        <f>IF(AND(O3091&gt;0,O3091&lt;366),+'PL2'!$N$2+1,IF(AND(O3091&gt;365,O3091&lt;731),+'PL2'!$O$2+1,IF(AND(O3091&gt;730,O3091&lt;1096),+'PL2'!$P$2+1,IF(AND(O3091&gt;1095,O3091&lt;1461),+'PL2'!$Q$2+1,IF(AND(O3091&gt;1460,O3091&lt;1826),+'PL2'!$R$2+1,IF(AND(O3091&gt;1825,O3091&lt;2190),+'PL2'!$S$2+1,0))))))</f>
        <v>0</v>
      </c>
      <c r="N3091" s="70">
        <f t="shared" si="175"/>
        <v>-1</v>
      </c>
      <c r="O3091" s="19" t="str">
        <f>IF(A3091&gt;'PL2'!$C$2+553,IF(A3091='PL2'!$C$2+554,1,O3090+1), "")</f>
        <v/>
      </c>
    </row>
    <row r="3092" spans="1:15" x14ac:dyDescent="0.55000000000000004">
      <c r="A3092">
        <v>3090</v>
      </c>
      <c r="B3092" s="2">
        <v>42912</v>
      </c>
      <c r="C3092">
        <v>27.04999923706055</v>
      </c>
      <c r="D3092">
        <v>5023770</v>
      </c>
      <c r="E3092">
        <v>2150.06005859375</v>
      </c>
      <c r="F3092" s="20">
        <f t="shared" si="176"/>
        <v>1.1576788536217878E-2</v>
      </c>
      <c r="G3092">
        <v>2485.360107421875</v>
      </c>
      <c r="H3092">
        <v>28.77249908447266</v>
      </c>
      <c r="I3092" s="19">
        <f t="shared" si="177"/>
        <v>5343673.4981900454</v>
      </c>
      <c r="K3092" s="70">
        <f t="shared" si="174"/>
        <v>-1</v>
      </c>
      <c r="L3092" s="3">
        <f>IF(AND(O3092&gt;0,O3092&lt;366),+'PL2'!$N$3+1,IF(AND(O3092&gt;365,O3092&lt;731),+'PL2'!$O$3+1,IF(AND(O3092&gt;730,O3092&lt;1096),+'PL2'!$P$3+1,IF(AND(O3092&gt;1095,O3092&lt;1461),+'PL2'!$Q$3+1,IF(AND(O3092&gt;1460,O3092&lt;3000),+'PL2'!$R$3+1,0)))))</f>
        <v>0</v>
      </c>
      <c r="M3092" s="3">
        <f>IF(AND(O3092&gt;0,O3092&lt;366),+'PL2'!$N$2+1,IF(AND(O3092&gt;365,O3092&lt;731),+'PL2'!$O$2+1,IF(AND(O3092&gt;730,O3092&lt;1096),+'PL2'!$P$2+1,IF(AND(O3092&gt;1095,O3092&lt;1461),+'PL2'!$Q$2+1,IF(AND(O3092&gt;1460,O3092&lt;1826),+'PL2'!$R$2+1,IF(AND(O3092&gt;1825,O3092&lt;2190),+'PL2'!$S$2+1,0))))))</f>
        <v>0</v>
      </c>
      <c r="N3092" s="70">
        <f t="shared" si="175"/>
        <v>-1</v>
      </c>
      <c r="O3092" s="19" t="str">
        <f>IF(A3092&gt;'PL2'!$C$2+553,IF(A3092='PL2'!$C$2+554,1,O3091+1), "")</f>
        <v/>
      </c>
    </row>
    <row r="3093" spans="1:15" x14ac:dyDescent="0.55000000000000004">
      <c r="A3093">
        <v>3091</v>
      </c>
      <c r="B3093" s="2">
        <v>42913</v>
      </c>
      <c r="C3093">
        <v>27.059999465942379</v>
      </c>
      <c r="D3093">
        <v>4634600</v>
      </c>
      <c r="E3093">
        <v>2005.390014648438</v>
      </c>
      <c r="F3093" s="20">
        <f t="shared" si="176"/>
        <v>1.1708853563499096E-2</v>
      </c>
      <c r="G3093">
        <v>2593.169921875</v>
      </c>
      <c r="H3093">
        <v>30.36300086975098</v>
      </c>
      <c r="I3093" s="19">
        <f t="shared" si="177"/>
        <v>5200317.0676147947</v>
      </c>
      <c r="K3093" s="70">
        <f t="shared" si="174"/>
        <v>-1</v>
      </c>
      <c r="L3093" s="3">
        <f>IF(AND(O3093&gt;0,O3093&lt;366),+'PL2'!$N$3+1,IF(AND(O3093&gt;365,O3093&lt;731),+'PL2'!$O$3+1,IF(AND(O3093&gt;730,O3093&lt;1096),+'PL2'!$P$3+1,IF(AND(O3093&gt;1095,O3093&lt;1461),+'PL2'!$Q$3+1,IF(AND(O3093&gt;1460,O3093&lt;3000),+'PL2'!$R$3+1,0)))))</f>
        <v>0</v>
      </c>
      <c r="M3093" s="3">
        <f>IF(AND(O3093&gt;0,O3093&lt;366),+'PL2'!$N$2+1,IF(AND(O3093&gt;365,O3093&lt;731),+'PL2'!$O$2+1,IF(AND(O3093&gt;730,O3093&lt;1096),+'PL2'!$P$2+1,IF(AND(O3093&gt;1095,O3093&lt;1461),+'PL2'!$Q$2+1,IF(AND(O3093&gt;1460,O3093&lt;1826),+'PL2'!$R$2+1,IF(AND(O3093&gt;1825,O3093&lt;2190),+'PL2'!$S$2+1,0))))))</f>
        <v>0</v>
      </c>
      <c r="N3093" s="70">
        <f t="shared" si="175"/>
        <v>-1</v>
      </c>
      <c r="O3093" s="19" t="str">
        <f>IF(A3093&gt;'PL2'!$C$2+553,IF(A3093='PL2'!$C$2+554,1,O3092+1), "")</f>
        <v/>
      </c>
    </row>
    <row r="3094" spans="1:15" x14ac:dyDescent="0.55000000000000004">
      <c r="A3094">
        <v>3092</v>
      </c>
      <c r="B3094" s="2">
        <v>42914</v>
      </c>
      <c r="C3094">
        <v>27.069999694824219</v>
      </c>
      <c r="D3094">
        <v>5554450</v>
      </c>
      <c r="E3094">
        <v>2348.360107421875</v>
      </c>
      <c r="F3094" s="20">
        <f t="shared" si="176"/>
        <v>1.144489686490067E-2</v>
      </c>
      <c r="G3094">
        <v>2584.56005859375</v>
      </c>
      <c r="H3094">
        <v>29.579999923706051</v>
      </c>
      <c r="I3094" s="19">
        <f t="shared" si="177"/>
        <v>6069477.7368375063</v>
      </c>
      <c r="K3094" s="70">
        <f t="shared" si="174"/>
        <v>-1</v>
      </c>
      <c r="L3094" s="3">
        <f>IF(AND(O3094&gt;0,O3094&lt;366),+'PL2'!$N$3+1,IF(AND(O3094&gt;365,O3094&lt;731),+'PL2'!$O$3+1,IF(AND(O3094&gt;730,O3094&lt;1096),+'PL2'!$P$3+1,IF(AND(O3094&gt;1095,O3094&lt;1461),+'PL2'!$Q$3+1,IF(AND(O3094&gt;1460,O3094&lt;3000),+'PL2'!$R$3+1,0)))))</f>
        <v>0</v>
      </c>
      <c r="M3094" s="3">
        <f>IF(AND(O3094&gt;0,O3094&lt;366),+'PL2'!$N$2+1,IF(AND(O3094&gt;365,O3094&lt;731),+'PL2'!$O$2+1,IF(AND(O3094&gt;730,O3094&lt;1096),+'PL2'!$P$2+1,IF(AND(O3094&gt;1095,O3094&lt;1461),+'PL2'!$Q$2+1,IF(AND(O3094&gt;1460,O3094&lt;1826),+'PL2'!$R$2+1,IF(AND(O3094&gt;1825,O3094&lt;2190),+'PL2'!$S$2+1,0))))))</f>
        <v>0</v>
      </c>
      <c r="N3094" s="70">
        <f t="shared" si="175"/>
        <v>-1</v>
      </c>
      <c r="O3094" s="19" t="str">
        <f>IF(A3094&gt;'PL2'!$C$2+553,IF(A3094='PL2'!$C$2+554,1,O3093+1), "")</f>
        <v/>
      </c>
    </row>
    <row r="3095" spans="1:15" x14ac:dyDescent="0.55000000000000004">
      <c r="A3095">
        <v>3093</v>
      </c>
      <c r="B3095" s="2">
        <v>42915</v>
      </c>
      <c r="C3095">
        <v>27.079999923706051</v>
      </c>
      <c r="D3095">
        <v>4245440</v>
      </c>
      <c r="E3095">
        <v>1841.400024414062</v>
      </c>
      <c r="F3095" s="20">
        <f t="shared" si="176"/>
        <v>1.1745569957565085E-2</v>
      </c>
      <c r="G3095">
        <v>2561.56005859375</v>
      </c>
      <c r="H3095">
        <v>30.08699989318848</v>
      </c>
      <c r="I3095" s="19">
        <f t="shared" si="177"/>
        <v>4716856.7544326177</v>
      </c>
      <c r="K3095" s="70">
        <f t="shared" si="174"/>
        <v>-1</v>
      </c>
      <c r="L3095" s="3">
        <f>IF(AND(O3095&gt;0,O3095&lt;366),+'PL2'!$N$3+1,IF(AND(O3095&gt;365,O3095&lt;731),+'PL2'!$O$3+1,IF(AND(O3095&gt;730,O3095&lt;1096),+'PL2'!$P$3+1,IF(AND(O3095&gt;1095,O3095&lt;1461),+'PL2'!$Q$3+1,IF(AND(O3095&gt;1460,O3095&lt;3000),+'PL2'!$R$3+1,0)))))</f>
        <v>0</v>
      </c>
      <c r="M3095" s="3">
        <f>IF(AND(O3095&gt;0,O3095&lt;366),+'PL2'!$N$2+1,IF(AND(O3095&gt;365,O3095&lt;731),+'PL2'!$O$2+1,IF(AND(O3095&gt;730,O3095&lt;1096),+'PL2'!$P$2+1,IF(AND(O3095&gt;1095,O3095&lt;1461),+'PL2'!$Q$2+1,IF(AND(O3095&gt;1460,O3095&lt;1826),+'PL2'!$R$2+1,IF(AND(O3095&gt;1825,O3095&lt;2190),+'PL2'!$S$2+1,0))))))</f>
        <v>0</v>
      </c>
      <c r="N3095" s="70">
        <f t="shared" si="175"/>
        <v>-1</v>
      </c>
      <c r="O3095" s="19" t="str">
        <f>IF(A3095&gt;'PL2'!$C$2+553,IF(A3095='PL2'!$C$2+554,1,O3094+1), "")</f>
        <v/>
      </c>
    </row>
    <row r="3096" spans="1:15" x14ac:dyDescent="0.55000000000000004">
      <c r="A3096">
        <v>3094</v>
      </c>
      <c r="B3096" s="2">
        <v>42916</v>
      </c>
      <c r="C3096">
        <v>27.090000152587891</v>
      </c>
      <c r="D3096">
        <v>5448310</v>
      </c>
      <c r="E3096">
        <v>2282.169921875</v>
      </c>
      <c r="F3096" s="20">
        <f t="shared" si="176"/>
        <v>1.1347368914732319E-2</v>
      </c>
      <c r="G3096">
        <v>2499.97998046875</v>
      </c>
      <c r="H3096">
        <v>28.36820030212402</v>
      </c>
      <c r="I3096" s="19">
        <f t="shared" si="177"/>
        <v>5705379.1167154312</v>
      </c>
      <c r="K3096" s="70">
        <f t="shared" si="174"/>
        <v>-1</v>
      </c>
      <c r="L3096" s="3">
        <f>IF(AND(O3096&gt;0,O3096&lt;366),+'PL2'!$N$3+1,IF(AND(O3096&gt;365,O3096&lt;731),+'PL2'!$O$3+1,IF(AND(O3096&gt;730,O3096&lt;1096),+'PL2'!$P$3+1,IF(AND(O3096&gt;1095,O3096&lt;1461),+'PL2'!$Q$3+1,IF(AND(O3096&gt;1460,O3096&lt;3000),+'PL2'!$R$3+1,0)))))</f>
        <v>0</v>
      </c>
      <c r="M3096" s="3">
        <f>IF(AND(O3096&gt;0,O3096&lt;366),+'PL2'!$N$2+1,IF(AND(O3096&gt;365,O3096&lt;731),+'PL2'!$O$2+1,IF(AND(O3096&gt;730,O3096&lt;1096),+'PL2'!$P$2+1,IF(AND(O3096&gt;1095,O3096&lt;1461),+'PL2'!$Q$2+1,IF(AND(O3096&gt;1460,O3096&lt;1826),+'PL2'!$R$2+1,IF(AND(O3096&gt;1825,O3096&lt;2190),+'PL2'!$S$2+1,0))))))</f>
        <v>0</v>
      </c>
      <c r="N3096" s="70">
        <f t="shared" si="175"/>
        <v>-1</v>
      </c>
      <c r="O3096" s="19" t="str">
        <f>IF(A3096&gt;'PL2'!$C$2+553,IF(A3096='PL2'!$C$2+554,1,O3095+1), "")</f>
        <v/>
      </c>
    </row>
    <row r="3097" spans="1:15" x14ac:dyDescent="0.55000000000000004">
      <c r="A3097">
        <v>3095</v>
      </c>
      <c r="B3097" s="2">
        <v>42917</v>
      </c>
      <c r="C3097">
        <v>27.10000038146973</v>
      </c>
      <c r="D3097">
        <v>5802100</v>
      </c>
      <c r="E3097">
        <v>2305.27001953125</v>
      </c>
      <c r="F3097" s="20">
        <f t="shared" si="176"/>
        <v>1.0767277090827048E-2</v>
      </c>
      <c r="G3097">
        <v>2460.199951171875</v>
      </c>
      <c r="H3097">
        <v>26.489700317382809</v>
      </c>
      <c r="I3097" s="19">
        <f t="shared" si="177"/>
        <v>5671425.1894887686</v>
      </c>
      <c r="K3097" s="70">
        <f t="shared" si="174"/>
        <v>-1</v>
      </c>
      <c r="L3097" s="3">
        <f>IF(AND(O3097&gt;0,O3097&lt;366),+'PL2'!$N$3+1,IF(AND(O3097&gt;365,O3097&lt;731),+'PL2'!$O$3+1,IF(AND(O3097&gt;730,O3097&lt;1096),+'PL2'!$P$3+1,IF(AND(O3097&gt;1095,O3097&lt;1461),+'PL2'!$Q$3+1,IF(AND(O3097&gt;1460,O3097&lt;3000),+'PL2'!$R$3+1,0)))))</f>
        <v>0</v>
      </c>
      <c r="M3097" s="3">
        <f>IF(AND(O3097&gt;0,O3097&lt;366),+'PL2'!$N$2+1,IF(AND(O3097&gt;365,O3097&lt;731),+'PL2'!$O$2+1,IF(AND(O3097&gt;730,O3097&lt;1096),+'PL2'!$P$2+1,IF(AND(O3097&gt;1095,O3097&lt;1461),+'PL2'!$Q$2+1,IF(AND(O3097&gt;1460,O3097&lt;1826),+'PL2'!$R$2+1,IF(AND(O3097&gt;1825,O3097&lt;2190),+'PL2'!$S$2+1,0))))))</f>
        <v>0</v>
      </c>
      <c r="N3097" s="70">
        <f t="shared" si="175"/>
        <v>-1</v>
      </c>
      <c r="O3097" s="19" t="str">
        <f>IF(A3097&gt;'PL2'!$C$2+553,IF(A3097='PL2'!$C$2+554,1,O3096+1), "")</f>
        <v/>
      </c>
    </row>
    <row r="3098" spans="1:15" x14ac:dyDescent="0.55000000000000004">
      <c r="A3098">
        <v>3096</v>
      </c>
      <c r="B3098" s="2">
        <v>42918</v>
      </c>
      <c r="C3098">
        <v>27.110000610351559</v>
      </c>
      <c r="D3098">
        <v>6622800</v>
      </c>
      <c r="E3098">
        <v>2547.860107421875</v>
      </c>
      <c r="F3098" s="20">
        <f t="shared" si="176"/>
        <v>1.0429499466584741E-2</v>
      </c>
      <c r="G3098">
        <v>2529.780029296875</v>
      </c>
      <c r="H3098">
        <v>26.38430023193359</v>
      </c>
      <c r="I3098" s="19">
        <f t="shared" si="177"/>
        <v>6445525.61719805</v>
      </c>
      <c r="K3098" s="70">
        <f t="shared" si="174"/>
        <v>-1</v>
      </c>
      <c r="L3098" s="3">
        <f>IF(AND(O3098&gt;0,O3098&lt;366),+'PL2'!$N$3+1,IF(AND(O3098&gt;365,O3098&lt;731),+'PL2'!$O$3+1,IF(AND(O3098&gt;730,O3098&lt;1096),+'PL2'!$P$3+1,IF(AND(O3098&gt;1095,O3098&lt;1461),+'PL2'!$Q$3+1,IF(AND(O3098&gt;1460,O3098&lt;3000),+'PL2'!$R$3+1,0)))))</f>
        <v>0</v>
      </c>
      <c r="M3098" s="3">
        <f>IF(AND(O3098&gt;0,O3098&lt;366),+'PL2'!$N$2+1,IF(AND(O3098&gt;365,O3098&lt;731),+'PL2'!$O$2+1,IF(AND(O3098&gt;730,O3098&lt;1096),+'PL2'!$P$2+1,IF(AND(O3098&gt;1095,O3098&lt;1461),+'PL2'!$Q$2+1,IF(AND(O3098&gt;1460,O3098&lt;1826),+'PL2'!$R$2+1,IF(AND(O3098&gt;1825,O3098&lt;2190),+'PL2'!$S$2+1,0))))))</f>
        <v>0</v>
      </c>
      <c r="N3098" s="70">
        <f t="shared" si="175"/>
        <v>-1</v>
      </c>
      <c r="O3098" s="19" t="str">
        <f>IF(A3098&gt;'PL2'!$C$2+553,IF(A3098='PL2'!$C$2+554,1,O3097+1), "")</f>
        <v/>
      </c>
    </row>
    <row r="3099" spans="1:15" x14ac:dyDescent="0.55000000000000004">
      <c r="A3099">
        <v>3097</v>
      </c>
      <c r="B3099" s="2">
        <v>42919</v>
      </c>
      <c r="C3099">
        <v>27.120000839233398</v>
      </c>
      <c r="D3099">
        <v>5988700</v>
      </c>
      <c r="E3099">
        <v>2408.2099609375</v>
      </c>
      <c r="F3099" s="20">
        <f t="shared" si="176"/>
        <v>1.0905648331303159E-2</v>
      </c>
      <c r="G3099">
        <v>2581.070068359375</v>
      </c>
      <c r="H3099">
        <v>28.148199081420898</v>
      </c>
      <c r="I3099" s="19">
        <f t="shared" si="177"/>
        <v>6215758.6485006809</v>
      </c>
      <c r="K3099" s="70">
        <f t="shared" si="174"/>
        <v>-1</v>
      </c>
      <c r="L3099" s="3">
        <f>IF(AND(O3099&gt;0,O3099&lt;366),+'PL2'!$N$3+1,IF(AND(O3099&gt;365,O3099&lt;731),+'PL2'!$O$3+1,IF(AND(O3099&gt;730,O3099&lt;1096),+'PL2'!$P$3+1,IF(AND(O3099&gt;1095,O3099&lt;1461),+'PL2'!$Q$3+1,IF(AND(O3099&gt;1460,O3099&lt;3000),+'PL2'!$R$3+1,0)))))</f>
        <v>0</v>
      </c>
      <c r="M3099" s="3">
        <f>IF(AND(O3099&gt;0,O3099&lt;366),+'PL2'!$N$2+1,IF(AND(O3099&gt;365,O3099&lt;731),+'PL2'!$O$2+1,IF(AND(O3099&gt;730,O3099&lt;1096),+'PL2'!$P$2+1,IF(AND(O3099&gt;1095,O3099&lt;1461),+'PL2'!$Q$2+1,IF(AND(O3099&gt;1460,O3099&lt;1826),+'PL2'!$R$2+1,IF(AND(O3099&gt;1825,O3099&lt;2190),+'PL2'!$S$2+1,0))))))</f>
        <v>0</v>
      </c>
      <c r="N3099" s="70">
        <f t="shared" si="175"/>
        <v>-1</v>
      </c>
      <c r="O3099" s="19" t="str">
        <f>IF(A3099&gt;'PL2'!$C$2+553,IF(A3099='PL2'!$C$2+554,1,O3098+1), "")</f>
        <v/>
      </c>
    </row>
    <row r="3100" spans="1:15" x14ac:dyDescent="0.55000000000000004">
      <c r="A3100">
        <v>3098</v>
      </c>
      <c r="B3100" s="2">
        <v>42920</v>
      </c>
      <c r="C3100">
        <v>27.129999160766602</v>
      </c>
      <c r="D3100">
        <v>5389830</v>
      </c>
      <c r="E3100">
        <v>2206.429931640625</v>
      </c>
      <c r="F3100" s="20">
        <f t="shared" si="176"/>
        <v>1.1106183718911445E-2</v>
      </c>
      <c r="G3100">
        <v>2625.070068359375</v>
      </c>
      <c r="H3100">
        <v>29.154499053955082</v>
      </c>
      <c r="I3100" s="19">
        <f t="shared" si="177"/>
        <v>5792033.1714820266</v>
      </c>
      <c r="K3100" s="70">
        <f t="shared" si="174"/>
        <v>-1</v>
      </c>
      <c r="L3100" s="3">
        <f>IF(AND(O3100&gt;0,O3100&lt;366),+'PL2'!$N$3+1,IF(AND(O3100&gt;365,O3100&lt;731),+'PL2'!$O$3+1,IF(AND(O3100&gt;730,O3100&lt;1096),+'PL2'!$P$3+1,IF(AND(O3100&gt;1095,O3100&lt;1461),+'PL2'!$Q$3+1,IF(AND(O3100&gt;1460,O3100&lt;3000),+'PL2'!$R$3+1,0)))))</f>
        <v>0</v>
      </c>
      <c r="M3100" s="3">
        <f>IF(AND(O3100&gt;0,O3100&lt;366),+'PL2'!$N$2+1,IF(AND(O3100&gt;365,O3100&lt;731),+'PL2'!$O$2+1,IF(AND(O3100&gt;730,O3100&lt;1096),+'PL2'!$P$2+1,IF(AND(O3100&gt;1095,O3100&lt;1461),+'PL2'!$Q$2+1,IF(AND(O3100&gt;1460,O3100&lt;1826),+'PL2'!$R$2+1,IF(AND(O3100&gt;1825,O3100&lt;2190),+'PL2'!$S$2+1,0))))))</f>
        <v>0</v>
      </c>
      <c r="N3100" s="70">
        <f t="shared" si="175"/>
        <v>-1</v>
      </c>
      <c r="O3100" s="19" t="str">
        <f>IF(A3100&gt;'PL2'!$C$2+553,IF(A3100='PL2'!$C$2+554,1,O3099+1), "")</f>
        <v/>
      </c>
    </row>
    <row r="3101" spans="1:15" x14ac:dyDescent="0.55000000000000004">
      <c r="A3101">
        <v>3099</v>
      </c>
      <c r="B3101" s="2">
        <v>42921</v>
      </c>
      <c r="C3101">
        <v>27.139999389648441</v>
      </c>
      <c r="D3101">
        <v>5248920</v>
      </c>
      <c r="E3101">
        <v>2088.320068359375</v>
      </c>
      <c r="F3101" s="20">
        <f t="shared" si="176"/>
        <v>1.0797841342726509E-2</v>
      </c>
      <c r="G3101">
        <v>2629.27001953125</v>
      </c>
      <c r="H3101">
        <v>28.390399932861332</v>
      </c>
      <c r="I3101" s="19">
        <f t="shared" si="177"/>
        <v>5490757.3469227552</v>
      </c>
      <c r="K3101" s="70">
        <f t="shared" si="174"/>
        <v>-1</v>
      </c>
      <c r="L3101" s="3">
        <f>IF(AND(O3101&gt;0,O3101&lt;366),+'PL2'!$N$3+1,IF(AND(O3101&gt;365,O3101&lt;731),+'PL2'!$O$3+1,IF(AND(O3101&gt;730,O3101&lt;1096),+'PL2'!$P$3+1,IF(AND(O3101&gt;1095,O3101&lt;1461),+'PL2'!$Q$3+1,IF(AND(O3101&gt;1460,O3101&lt;3000),+'PL2'!$R$3+1,0)))))</f>
        <v>0</v>
      </c>
      <c r="M3101" s="3">
        <f>IF(AND(O3101&gt;0,O3101&lt;366),+'PL2'!$N$2+1,IF(AND(O3101&gt;365,O3101&lt;731),+'PL2'!$O$2+1,IF(AND(O3101&gt;730,O3101&lt;1096),+'PL2'!$P$2+1,IF(AND(O3101&gt;1095,O3101&lt;1461),+'PL2'!$Q$2+1,IF(AND(O3101&gt;1460,O3101&lt;1826),+'PL2'!$R$2+1,IF(AND(O3101&gt;1825,O3101&lt;2190),+'PL2'!$S$2+1,0))))))</f>
        <v>0</v>
      </c>
      <c r="N3101" s="70">
        <f t="shared" si="175"/>
        <v>-1</v>
      </c>
      <c r="O3101" s="19" t="str">
        <f>IF(A3101&gt;'PL2'!$C$2+553,IF(A3101='PL2'!$C$2+554,1,O3100+1), "")</f>
        <v/>
      </c>
    </row>
    <row r="3102" spans="1:15" x14ac:dyDescent="0.55000000000000004">
      <c r="A3102">
        <v>3100</v>
      </c>
      <c r="B3102" s="2">
        <v>42922</v>
      </c>
      <c r="C3102">
        <v>27.14999961853027</v>
      </c>
      <c r="D3102">
        <v>5002330</v>
      </c>
      <c r="E3102">
        <v>2016.52001953125</v>
      </c>
      <c r="F3102" s="20">
        <f t="shared" si="176"/>
        <v>1.0944603367037379E-2</v>
      </c>
      <c r="G3102">
        <v>2619.110107421875</v>
      </c>
      <c r="H3102">
        <v>28.66510009765625</v>
      </c>
      <c r="I3102" s="19">
        <f t="shared" si="177"/>
        <v>5281487.9649728537</v>
      </c>
      <c r="K3102" s="70">
        <f t="shared" si="174"/>
        <v>-1</v>
      </c>
      <c r="L3102" s="3">
        <f>IF(AND(O3102&gt;0,O3102&lt;366),+'PL2'!$N$3+1,IF(AND(O3102&gt;365,O3102&lt;731),+'PL2'!$O$3+1,IF(AND(O3102&gt;730,O3102&lt;1096),+'PL2'!$P$3+1,IF(AND(O3102&gt;1095,O3102&lt;1461),+'PL2'!$Q$3+1,IF(AND(O3102&gt;1460,O3102&lt;3000),+'PL2'!$R$3+1,0)))))</f>
        <v>0</v>
      </c>
      <c r="M3102" s="3">
        <f>IF(AND(O3102&gt;0,O3102&lt;366),+'PL2'!$N$2+1,IF(AND(O3102&gt;365,O3102&lt;731),+'PL2'!$O$2+1,IF(AND(O3102&gt;730,O3102&lt;1096),+'PL2'!$P$2+1,IF(AND(O3102&gt;1095,O3102&lt;1461),+'PL2'!$Q$2+1,IF(AND(O3102&gt;1460,O3102&lt;1826),+'PL2'!$R$2+1,IF(AND(O3102&gt;1825,O3102&lt;2190),+'PL2'!$S$2+1,0))))))</f>
        <v>0</v>
      </c>
      <c r="N3102" s="70">
        <f t="shared" si="175"/>
        <v>-1</v>
      </c>
      <c r="O3102" s="19" t="str">
        <f>IF(A3102&gt;'PL2'!$C$2+553,IF(A3102='PL2'!$C$2+554,1,O3101+1), "")</f>
        <v/>
      </c>
    </row>
    <row r="3103" spans="1:15" x14ac:dyDescent="0.55000000000000004">
      <c r="A3103">
        <v>3101</v>
      </c>
      <c r="B3103" s="2">
        <v>42923</v>
      </c>
      <c r="C3103">
        <v>27.159999847412109</v>
      </c>
      <c r="D3103">
        <v>5213690</v>
      </c>
      <c r="E3103">
        <v>2090.659912109375</v>
      </c>
      <c r="F3103" s="20">
        <f t="shared" si="176"/>
        <v>1.0891004814993074E-2</v>
      </c>
      <c r="G3103">
        <v>2521.239990234375</v>
      </c>
      <c r="H3103">
        <v>27.458799362182621</v>
      </c>
      <c r="I3103" s="19">
        <f t="shared" si="177"/>
        <v>5271055.3763900399</v>
      </c>
      <c r="K3103" s="70">
        <f t="shared" si="174"/>
        <v>-1</v>
      </c>
      <c r="L3103" s="3">
        <f>IF(AND(O3103&gt;0,O3103&lt;366),+'PL2'!$N$3+1,IF(AND(O3103&gt;365,O3103&lt;731),+'PL2'!$O$3+1,IF(AND(O3103&gt;730,O3103&lt;1096),+'PL2'!$P$3+1,IF(AND(O3103&gt;1095,O3103&lt;1461),+'PL2'!$Q$3+1,IF(AND(O3103&gt;1460,O3103&lt;3000),+'PL2'!$R$3+1,0)))))</f>
        <v>0</v>
      </c>
      <c r="M3103" s="3">
        <f>IF(AND(O3103&gt;0,O3103&lt;366),+'PL2'!$N$2+1,IF(AND(O3103&gt;365,O3103&lt;731),+'PL2'!$O$2+1,IF(AND(O3103&gt;730,O3103&lt;1096),+'PL2'!$P$2+1,IF(AND(O3103&gt;1095,O3103&lt;1461),+'PL2'!$Q$2+1,IF(AND(O3103&gt;1460,O3103&lt;1826),+'PL2'!$R$2+1,IF(AND(O3103&gt;1825,O3103&lt;2190),+'PL2'!$S$2+1,0))))))</f>
        <v>0</v>
      </c>
      <c r="N3103" s="70">
        <f t="shared" si="175"/>
        <v>-1</v>
      </c>
      <c r="O3103" s="19" t="str">
        <f>IF(A3103&gt;'PL2'!$C$2+553,IF(A3103='PL2'!$C$2+554,1,O3102+1), "")</f>
        <v/>
      </c>
    </row>
    <row r="3104" spans="1:15" x14ac:dyDescent="0.55000000000000004">
      <c r="A3104">
        <v>3102</v>
      </c>
      <c r="B3104" s="2">
        <v>42924</v>
      </c>
      <c r="C3104">
        <v>27.170000076293949</v>
      </c>
      <c r="D3104">
        <v>5812560</v>
      </c>
      <c r="E3104">
        <v>2254.909912109375</v>
      </c>
      <c r="F3104" s="20">
        <f t="shared" si="176"/>
        <v>1.0540261517136633E-2</v>
      </c>
      <c r="G3104">
        <v>2579.929931640625</v>
      </c>
      <c r="H3104">
        <v>27.193099975585941</v>
      </c>
      <c r="I3104" s="19">
        <f t="shared" si="177"/>
        <v>5817509.5754041076</v>
      </c>
      <c r="K3104" s="70">
        <f t="shared" si="174"/>
        <v>-1</v>
      </c>
      <c r="L3104" s="3">
        <f>IF(AND(O3104&gt;0,O3104&lt;366),+'PL2'!$N$3+1,IF(AND(O3104&gt;365,O3104&lt;731),+'PL2'!$O$3+1,IF(AND(O3104&gt;730,O3104&lt;1096),+'PL2'!$P$3+1,IF(AND(O3104&gt;1095,O3104&lt;1461),+'PL2'!$Q$3+1,IF(AND(O3104&gt;1460,O3104&lt;3000),+'PL2'!$R$3+1,0)))))</f>
        <v>0</v>
      </c>
      <c r="M3104" s="3">
        <f>IF(AND(O3104&gt;0,O3104&lt;366),+'PL2'!$N$2+1,IF(AND(O3104&gt;365,O3104&lt;731),+'PL2'!$O$2+1,IF(AND(O3104&gt;730,O3104&lt;1096),+'PL2'!$P$2+1,IF(AND(O3104&gt;1095,O3104&lt;1461),+'PL2'!$Q$2+1,IF(AND(O3104&gt;1460,O3104&lt;1826),+'PL2'!$R$2+1,IF(AND(O3104&gt;1825,O3104&lt;2190),+'PL2'!$S$2+1,0))))))</f>
        <v>0</v>
      </c>
      <c r="N3104" s="70">
        <f t="shared" si="175"/>
        <v>-1</v>
      </c>
      <c r="O3104" s="19" t="str">
        <f>IF(A3104&gt;'PL2'!$C$2+553,IF(A3104='PL2'!$C$2+554,1,O3103+1), "")</f>
        <v/>
      </c>
    </row>
    <row r="3105" spans="1:15" x14ac:dyDescent="0.55000000000000004">
      <c r="A3105">
        <v>3103</v>
      </c>
      <c r="B3105" s="2">
        <v>42925</v>
      </c>
      <c r="C3105">
        <v>27.180000305175781</v>
      </c>
      <c r="D3105">
        <v>4861420</v>
      </c>
      <c r="E3105">
        <v>1882.22998046875</v>
      </c>
      <c r="F3105" s="20">
        <f t="shared" si="176"/>
        <v>1.0523470805557147E-2</v>
      </c>
      <c r="G3105">
        <v>2525.679931640625</v>
      </c>
      <c r="H3105">
        <v>26.578899383544918</v>
      </c>
      <c r="I3105" s="19">
        <f t="shared" si="177"/>
        <v>4753910.4884022474</v>
      </c>
      <c r="K3105" s="70">
        <f t="shared" si="174"/>
        <v>-1</v>
      </c>
      <c r="L3105" s="3">
        <f>IF(AND(O3105&gt;0,O3105&lt;366),+'PL2'!$N$3+1,IF(AND(O3105&gt;365,O3105&lt;731),+'PL2'!$O$3+1,IF(AND(O3105&gt;730,O3105&lt;1096),+'PL2'!$P$3+1,IF(AND(O3105&gt;1095,O3105&lt;1461),+'PL2'!$Q$3+1,IF(AND(O3105&gt;1460,O3105&lt;3000),+'PL2'!$R$3+1,0)))))</f>
        <v>0</v>
      </c>
      <c r="M3105" s="3">
        <f>IF(AND(O3105&gt;0,O3105&lt;366),+'PL2'!$N$2+1,IF(AND(O3105&gt;365,O3105&lt;731),+'PL2'!$O$2+1,IF(AND(O3105&gt;730,O3105&lt;1096),+'PL2'!$P$2+1,IF(AND(O3105&gt;1095,O3105&lt;1461),+'PL2'!$Q$2+1,IF(AND(O3105&gt;1460,O3105&lt;1826),+'PL2'!$R$2+1,IF(AND(O3105&gt;1825,O3105&lt;2190),+'PL2'!$S$2+1,0))))))</f>
        <v>0</v>
      </c>
      <c r="N3105" s="70">
        <f t="shared" si="175"/>
        <v>-1</v>
      </c>
      <c r="O3105" s="19" t="str">
        <f>IF(A3105&gt;'PL2'!$C$2+553,IF(A3105='PL2'!$C$2+554,1,O3104+1), "")</f>
        <v/>
      </c>
    </row>
    <row r="3106" spans="1:15" x14ac:dyDescent="0.55000000000000004">
      <c r="A3106">
        <v>3104</v>
      </c>
      <c r="B3106" s="2">
        <v>42926</v>
      </c>
      <c r="C3106">
        <v>27.190000534057621</v>
      </c>
      <c r="D3106">
        <v>6939850</v>
      </c>
      <c r="E3106">
        <v>2668.070068359375</v>
      </c>
      <c r="F3106" s="20">
        <f t="shared" si="176"/>
        <v>1.0453370978276845E-2</v>
      </c>
      <c r="G3106">
        <v>2371.9599609375</v>
      </c>
      <c r="H3106">
        <v>24.795000076293949</v>
      </c>
      <c r="I3106" s="19">
        <f t="shared" si="177"/>
        <v>6328555.3751242161</v>
      </c>
      <c r="K3106" s="70">
        <f t="shared" si="174"/>
        <v>-1</v>
      </c>
      <c r="L3106" s="3">
        <f>IF(AND(O3106&gt;0,O3106&lt;366),+'PL2'!$N$3+1,IF(AND(O3106&gt;365,O3106&lt;731),+'PL2'!$O$3+1,IF(AND(O3106&gt;730,O3106&lt;1096),+'PL2'!$P$3+1,IF(AND(O3106&gt;1095,O3106&lt;1461),+'PL2'!$Q$3+1,IF(AND(O3106&gt;1460,O3106&lt;3000),+'PL2'!$R$3+1,0)))))</f>
        <v>0</v>
      </c>
      <c r="M3106" s="3">
        <f>IF(AND(O3106&gt;0,O3106&lt;366),+'PL2'!$N$2+1,IF(AND(O3106&gt;365,O3106&lt;731),+'PL2'!$O$2+1,IF(AND(O3106&gt;730,O3106&lt;1096),+'PL2'!$P$2+1,IF(AND(O3106&gt;1095,O3106&lt;1461),+'PL2'!$Q$2+1,IF(AND(O3106&gt;1460,O3106&lt;1826),+'PL2'!$R$2+1,IF(AND(O3106&gt;1825,O3106&lt;2190),+'PL2'!$S$2+1,0))))))</f>
        <v>0</v>
      </c>
      <c r="N3106" s="70">
        <f t="shared" si="175"/>
        <v>-1</v>
      </c>
      <c r="O3106" s="19" t="str">
        <f>IF(A3106&gt;'PL2'!$C$2+553,IF(A3106='PL2'!$C$2+554,1,O3105+1), "")</f>
        <v/>
      </c>
    </row>
    <row r="3107" spans="1:15" x14ac:dyDescent="0.55000000000000004">
      <c r="A3107">
        <v>3105</v>
      </c>
      <c r="B3107" s="2">
        <v>42927</v>
      </c>
      <c r="C3107">
        <v>27.20000076293945</v>
      </c>
      <c r="D3107">
        <v>6094380</v>
      </c>
      <c r="E3107">
        <v>2370.080078125</v>
      </c>
      <c r="F3107" s="20">
        <f t="shared" si="176"/>
        <v>1.0577971825391195E-2</v>
      </c>
      <c r="G3107">
        <v>2332.18994140625</v>
      </c>
      <c r="H3107">
        <v>24.6697998046875</v>
      </c>
      <c r="I3107" s="19">
        <f t="shared" si="177"/>
        <v>5527476.9185304642</v>
      </c>
      <c r="K3107" s="70">
        <f t="shared" si="174"/>
        <v>-1</v>
      </c>
      <c r="L3107" s="3">
        <f>IF(AND(O3107&gt;0,O3107&lt;366),+'PL2'!$N$3+1,IF(AND(O3107&gt;365,O3107&lt;731),+'PL2'!$O$3+1,IF(AND(O3107&gt;730,O3107&lt;1096),+'PL2'!$P$3+1,IF(AND(O3107&gt;1095,O3107&lt;1461),+'PL2'!$Q$3+1,IF(AND(O3107&gt;1460,O3107&lt;3000),+'PL2'!$R$3+1,0)))))</f>
        <v>0</v>
      </c>
      <c r="M3107" s="3">
        <f>IF(AND(O3107&gt;0,O3107&lt;366),+'PL2'!$N$2+1,IF(AND(O3107&gt;365,O3107&lt;731),+'PL2'!$O$2+1,IF(AND(O3107&gt;730,O3107&lt;1096),+'PL2'!$P$2+1,IF(AND(O3107&gt;1095,O3107&lt;1461),+'PL2'!$Q$2+1,IF(AND(O3107&gt;1460,O3107&lt;1826),+'PL2'!$R$2+1,IF(AND(O3107&gt;1825,O3107&lt;2190),+'PL2'!$S$2+1,0))))))</f>
        <v>0</v>
      </c>
      <c r="N3107" s="70">
        <f t="shared" si="175"/>
        <v>-1</v>
      </c>
      <c r="O3107" s="19" t="str">
        <f>IF(A3107&gt;'PL2'!$C$2+553,IF(A3107='PL2'!$C$2+554,1,O3106+1), "")</f>
        <v/>
      </c>
    </row>
    <row r="3108" spans="1:15" x14ac:dyDescent="0.55000000000000004">
      <c r="A3108">
        <v>3106</v>
      </c>
      <c r="B3108" s="2">
        <v>42928</v>
      </c>
      <c r="C3108">
        <v>27.20999908447266</v>
      </c>
      <c r="D3108">
        <v>6235290</v>
      </c>
      <c r="E3108">
        <v>2434.85009765625</v>
      </c>
      <c r="F3108" s="20">
        <f t="shared" si="176"/>
        <v>1.0625370901442392E-2</v>
      </c>
      <c r="G3108">
        <v>2423.159912109375</v>
      </c>
      <c r="H3108">
        <v>25.746999740600589</v>
      </c>
      <c r="I3108" s="19">
        <f t="shared" si="177"/>
        <v>5900031.1486362219</v>
      </c>
      <c r="K3108" s="70">
        <f t="shared" si="174"/>
        <v>-1</v>
      </c>
      <c r="L3108" s="3">
        <f>IF(AND(O3108&gt;0,O3108&lt;366),+'PL2'!$N$3+1,IF(AND(O3108&gt;365,O3108&lt;731),+'PL2'!$O$3+1,IF(AND(O3108&gt;730,O3108&lt;1096),+'PL2'!$P$3+1,IF(AND(O3108&gt;1095,O3108&lt;1461),+'PL2'!$Q$3+1,IF(AND(O3108&gt;1460,O3108&lt;3000),+'PL2'!$R$3+1,0)))))</f>
        <v>0</v>
      </c>
      <c r="M3108" s="3">
        <f>IF(AND(O3108&gt;0,O3108&lt;366),+'PL2'!$N$2+1,IF(AND(O3108&gt;365,O3108&lt;731),+'PL2'!$O$2+1,IF(AND(O3108&gt;730,O3108&lt;1096),+'PL2'!$P$2+1,IF(AND(O3108&gt;1095,O3108&lt;1461),+'PL2'!$Q$2+1,IF(AND(O3108&gt;1460,O3108&lt;1826),+'PL2'!$R$2+1,IF(AND(O3108&gt;1825,O3108&lt;2190),+'PL2'!$S$2+1,0))))))</f>
        <v>0</v>
      </c>
      <c r="N3108" s="70">
        <f t="shared" si="175"/>
        <v>-1</v>
      </c>
      <c r="O3108" s="19" t="str">
        <f>IF(A3108&gt;'PL2'!$C$2+553,IF(A3108='PL2'!$C$2+554,1,O3107+1), "")</f>
        <v/>
      </c>
    </row>
    <row r="3109" spans="1:15" x14ac:dyDescent="0.55000000000000004">
      <c r="A3109">
        <v>3107</v>
      </c>
      <c r="B3109" s="2">
        <v>42929</v>
      </c>
      <c r="C3109">
        <v>27.219999313354489</v>
      </c>
      <c r="D3109">
        <v>5530740</v>
      </c>
      <c r="E3109">
        <v>2173.2900390625</v>
      </c>
      <c r="F3109" s="20">
        <f t="shared" si="176"/>
        <v>1.0696028627453362E-2</v>
      </c>
      <c r="G3109">
        <v>2364.52001953125</v>
      </c>
      <c r="H3109">
        <v>25.291000366210941</v>
      </c>
      <c r="I3109" s="19">
        <f t="shared" si="177"/>
        <v>5138787.8056111336</v>
      </c>
      <c r="K3109" s="70">
        <f t="shared" si="174"/>
        <v>-1</v>
      </c>
      <c r="L3109" s="3">
        <f>IF(AND(O3109&gt;0,O3109&lt;366),+'PL2'!$N$3+1,IF(AND(O3109&gt;365,O3109&lt;731),+'PL2'!$O$3+1,IF(AND(O3109&gt;730,O3109&lt;1096),+'PL2'!$P$3+1,IF(AND(O3109&gt;1095,O3109&lt;1461),+'PL2'!$Q$3+1,IF(AND(O3109&gt;1460,O3109&lt;3000),+'PL2'!$R$3+1,0)))))</f>
        <v>0</v>
      </c>
      <c r="M3109" s="3">
        <f>IF(AND(O3109&gt;0,O3109&lt;366),+'PL2'!$N$2+1,IF(AND(O3109&gt;365,O3109&lt;731),+'PL2'!$O$2+1,IF(AND(O3109&gt;730,O3109&lt;1096),+'PL2'!$P$2+1,IF(AND(O3109&gt;1095,O3109&lt;1461),+'PL2'!$Q$2+1,IF(AND(O3109&gt;1460,O3109&lt;1826),+'PL2'!$R$2+1,IF(AND(O3109&gt;1825,O3109&lt;2190),+'PL2'!$S$2+1,0))))))</f>
        <v>0</v>
      </c>
      <c r="N3109" s="70">
        <f t="shared" si="175"/>
        <v>-1</v>
      </c>
      <c r="O3109" s="19" t="str">
        <f>IF(A3109&gt;'PL2'!$C$2+553,IF(A3109='PL2'!$C$2+554,1,O3108+1), "")</f>
        <v/>
      </c>
    </row>
    <row r="3110" spans="1:15" x14ac:dyDescent="0.55000000000000004">
      <c r="A3110">
        <v>3108</v>
      </c>
      <c r="B3110" s="2">
        <v>42930</v>
      </c>
      <c r="C3110">
        <v>27.229999542236332</v>
      </c>
      <c r="D3110">
        <v>5559050</v>
      </c>
      <c r="E3110">
        <v>1952.880004882812</v>
      </c>
      <c r="F3110" s="20">
        <f t="shared" si="176"/>
        <v>9.5658289885864421E-3</v>
      </c>
      <c r="G3110">
        <v>2232.659912109375</v>
      </c>
      <c r="H3110">
        <v>21.35720062255859</v>
      </c>
      <c r="I3110" s="19">
        <f t="shared" si="177"/>
        <v>4360116.900061815</v>
      </c>
      <c r="K3110" s="70">
        <f t="shared" si="174"/>
        <v>-1</v>
      </c>
      <c r="L3110" s="3">
        <f>IF(AND(O3110&gt;0,O3110&lt;366),+'PL2'!$N$3+1,IF(AND(O3110&gt;365,O3110&lt;731),+'PL2'!$O$3+1,IF(AND(O3110&gt;730,O3110&lt;1096),+'PL2'!$P$3+1,IF(AND(O3110&gt;1095,O3110&lt;1461),+'PL2'!$Q$3+1,IF(AND(O3110&gt;1460,O3110&lt;3000),+'PL2'!$R$3+1,0)))))</f>
        <v>0</v>
      </c>
      <c r="M3110" s="3">
        <f>IF(AND(O3110&gt;0,O3110&lt;366),+'PL2'!$N$2+1,IF(AND(O3110&gt;365,O3110&lt;731),+'PL2'!$O$2+1,IF(AND(O3110&gt;730,O3110&lt;1096),+'PL2'!$P$2+1,IF(AND(O3110&gt;1095,O3110&lt;1461),+'PL2'!$Q$2+1,IF(AND(O3110&gt;1460,O3110&lt;1826),+'PL2'!$R$2+1,IF(AND(O3110&gt;1825,O3110&lt;2190),+'PL2'!$S$2+1,0))))))</f>
        <v>0</v>
      </c>
      <c r="N3110" s="70">
        <f t="shared" si="175"/>
        <v>-1</v>
      </c>
      <c r="O3110" s="19" t="str">
        <f>IF(A3110&gt;'PL2'!$C$2+553,IF(A3110='PL2'!$C$2+554,1,O3109+1), "")</f>
        <v/>
      </c>
    </row>
    <row r="3111" spans="1:15" x14ac:dyDescent="0.55000000000000004">
      <c r="A3111">
        <v>3109</v>
      </c>
      <c r="B3111" s="2">
        <v>42931</v>
      </c>
      <c r="C3111">
        <v>27.239999771118161</v>
      </c>
      <c r="D3111">
        <v>5079130</v>
      </c>
      <c r="E3111">
        <v>1965.859985351562</v>
      </c>
      <c r="F3111" s="20">
        <f t="shared" si="176"/>
        <v>1.0543149230483745E-2</v>
      </c>
      <c r="G3111">
        <v>1993.260009765625</v>
      </c>
      <c r="H3111">
        <v>21.015199661254879</v>
      </c>
      <c r="I3111" s="19">
        <f t="shared" si="177"/>
        <v>3918470.093599706</v>
      </c>
      <c r="K3111" s="70">
        <f t="shared" si="174"/>
        <v>-1</v>
      </c>
      <c r="L3111" s="3">
        <f>IF(AND(O3111&gt;0,O3111&lt;366),+'PL2'!$N$3+1,IF(AND(O3111&gt;365,O3111&lt;731),+'PL2'!$O$3+1,IF(AND(O3111&gt;730,O3111&lt;1096),+'PL2'!$P$3+1,IF(AND(O3111&gt;1095,O3111&lt;1461),+'PL2'!$Q$3+1,IF(AND(O3111&gt;1460,O3111&lt;3000),+'PL2'!$R$3+1,0)))))</f>
        <v>0</v>
      </c>
      <c r="M3111" s="3">
        <f>IF(AND(O3111&gt;0,O3111&lt;366),+'PL2'!$N$2+1,IF(AND(O3111&gt;365,O3111&lt;731),+'PL2'!$O$2+1,IF(AND(O3111&gt;730,O3111&lt;1096),+'PL2'!$P$2+1,IF(AND(O3111&gt;1095,O3111&lt;1461),+'PL2'!$Q$2+1,IF(AND(O3111&gt;1460,O3111&lt;1826),+'PL2'!$R$2+1,IF(AND(O3111&gt;1825,O3111&lt;2190),+'PL2'!$S$2+1,0))))))</f>
        <v>0</v>
      </c>
      <c r="N3111" s="70">
        <f t="shared" si="175"/>
        <v>-1</v>
      </c>
      <c r="O3111" s="19" t="str">
        <f>IF(A3111&gt;'PL2'!$C$2+553,IF(A3111='PL2'!$C$2+554,1,O3110+1), "")</f>
        <v/>
      </c>
    </row>
    <row r="3112" spans="1:15" x14ac:dyDescent="0.55000000000000004">
      <c r="A3112">
        <v>3110</v>
      </c>
      <c r="B3112" s="2">
        <v>42932</v>
      </c>
      <c r="C3112">
        <v>27.25</v>
      </c>
      <c r="D3112">
        <v>6518890</v>
      </c>
      <c r="E3112">
        <v>2204.429931640625</v>
      </c>
      <c r="F3112" s="20">
        <f t="shared" si="176"/>
        <v>9.2148687333590568E-3</v>
      </c>
      <c r="G3112">
        <v>1938.93994140625</v>
      </c>
      <c r="H3112">
        <v>17.867099761962891</v>
      </c>
      <c r="I3112" s="19">
        <f t="shared" si="177"/>
        <v>4274257.2424894571</v>
      </c>
      <c r="K3112" s="70">
        <f t="shared" si="174"/>
        <v>-1</v>
      </c>
      <c r="L3112" s="3">
        <f>IF(AND(O3112&gt;0,O3112&lt;366),+'PL2'!$N$3+1,IF(AND(O3112&gt;365,O3112&lt;731),+'PL2'!$O$3+1,IF(AND(O3112&gt;730,O3112&lt;1096),+'PL2'!$P$3+1,IF(AND(O3112&gt;1095,O3112&lt;1461),+'PL2'!$Q$3+1,IF(AND(O3112&gt;1460,O3112&lt;3000),+'PL2'!$R$3+1,0)))))</f>
        <v>0</v>
      </c>
      <c r="M3112" s="3">
        <f>IF(AND(O3112&gt;0,O3112&lt;366),+'PL2'!$N$2+1,IF(AND(O3112&gt;365,O3112&lt;731),+'PL2'!$O$2+1,IF(AND(O3112&gt;730,O3112&lt;1096),+'PL2'!$P$2+1,IF(AND(O3112&gt;1095,O3112&lt;1461),+'PL2'!$Q$2+1,IF(AND(O3112&gt;1460,O3112&lt;1826),+'PL2'!$R$2+1,IF(AND(O3112&gt;1825,O3112&lt;2190),+'PL2'!$S$2+1,0))))))</f>
        <v>0</v>
      </c>
      <c r="N3112" s="70">
        <f t="shared" si="175"/>
        <v>-1</v>
      </c>
      <c r="O3112" s="19" t="str">
        <f>IF(A3112&gt;'PL2'!$C$2+553,IF(A3112='PL2'!$C$2+554,1,O3111+1), "")</f>
        <v/>
      </c>
    </row>
    <row r="3113" spans="1:15" x14ac:dyDescent="0.55000000000000004">
      <c r="A3113">
        <v>3111</v>
      </c>
      <c r="B3113" s="2">
        <v>42933</v>
      </c>
      <c r="C3113">
        <v>27.260000228881839</v>
      </c>
      <c r="D3113">
        <v>5918990</v>
      </c>
      <c r="E3113">
        <v>2048.0400390625</v>
      </c>
      <c r="F3113" s="20">
        <f t="shared" si="176"/>
        <v>9.4322801582031601E-3</v>
      </c>
      <c r="G3113">
        <v>2244.260009765625</v>
      </c>
      <c r="H3113">
        <v>21.168500900268551</v>
      </c>
      <c r="I3113" s="19">
        <f t="shared" si="177"/>
        <v>4596334.3580667973</v>
      </c>
      <c r="K3113" s="70">
        <f t="shared" si="174"/>
        <v>-1</v>
      </c>
      <c r="L3113" s="3">
        <f>IF(AND(O3113&gt;0,O3113&lt;366),+'PL2'!$N$3+1,IF(AND(O3113&gt;365,O3113&lt;731),+'PL2'!$O$3+1,IF(AND(O3113&gt;730,O3113&lt;1096),+'PL2'!$P$3+1,IF(AND(O3113&gt;1095,O3113&lt;1461),+'PL2'!$Q$3+1,IF(AND(O3113&gt;1460,O3113&lt;3000),+'PL2'!$R$3+1,0)))))</f>
        <v>0</v>
      </c>
      <c r="M3113" s="3">
        <f>IF(AND(O3113&gt;0,O3113&lt;366),+'PL2'!$N$2+1,IF(AND(O3113&gt;365,O3113&lt;731),+'PL2'!$O$2+1,IF(AND(O3113&gt;730,O3113&lt;1096),+'PL2'!$P$2+1,IF(AND(O3113&gt;1095,O3113&lt;1461),+'PL2'!$Q$2+1,IF(AND(O3113&gt;1460,O3113&lt;1826),+'PL2'!$R$2+1,IF(AND(O3113&gt;1825,O3113&lt;2190),+'PL2'!$S$2+1,0))))))</f>
        <v>0</v>
      </c>
      <c r="N3113" s="70">
        <f t="shared" si="175"/>
        <v>-1</v>
      </c>
      <c r="O3113" s="19" t="str">
        <f>IF(A3113&gt;'PL2'!$C$2+553,IF(A3113='PL2'!$C$2+554,1,O3112+1), "")</f>
        <v/>
      </c>
    </row>
    <row r="3114" spans="1:15" x14ac:dyDescent="0.55000000000000004">
      <c r="A3114">
        <v>3112</v>
      </c>
      <c r="B3114" s="2">
        <v>42934</v>
      </c>
      <c r="C3114">
        <v>27.270000457763668</v>
      </c>
      <c r="D3114">
        <v>6598870</v>
      </c>
      <c r="E3114">
        <v>2287.02001953125</v>
      </c>
      <c r="F3114" s="20">
        <f t="shared" si="176"/>
        <v>9.4511692122335889E-3</v>
      </c>
      <c r="G3114">
        <v>2327.89990234375</v>
      </c>
      <c r="H3114">
        <v>22.001399993896481</v>
      </c>
      <c r="I3114" s="19">
        <f t="shared" si="177"/>
        <v>5323953.6801249981</v>
      </c>
      <c r="K3114" s="70">
        <f t="shared" si="174"/>
        <v>-1</v>
      </c>
      <c r="L3114" s="3">
        <f>IF(AND(O3114&gt;0,O3114&lt;366),+'PL2'!$N$3+1,IF(AND(O3114&gt;365,O3114&lt;731),+'PL2'!$O$3+1,IF(AND(O3114&gt;730,O3114&lt;1096),+'PL2'!$P$3+1,IF(AND(O3114&gt;1095,O3114&lt;1461),+'PL2'!$Q$3+1,IF(AND(O3114&gt;1460,O3114&lt;3000),+'PL2'!$R$3+1,0)))))</f>
        <v>0</v>
      </c>
      <c r="M3114" s="3">
        <f>IF(AND(O3114&gt;0,O3114&lt;366),+'PL2'!$N$2+1,IF(AND(O3114&gt;365,O3114&lt;731),+'PL2'!$O$2+1,IF(AND(O3114&gt;730,O3114&lt;1096),+'PL2'!$P$2+1,IF(AND(O3114&gt;1095,O3114&lt;1461),+'PL2'!$Q$2+1,IF(AND(O3114&gt;1460,O3114&lt;1826),+'PL2'!$R$2+1,IF(AND(O3114&gt;1825,O3114&lt;2190),+'PL2'!$S$2+1,0))))))</f>
        <v>0</v>
      </c>
      <c r="N3114" s="70">
        <f t="shared" si="175"/>
        <v>-1</v>
      </c>
      <c r="O3114" s="19" t="str">
        <f>IF(A3114&gt;'PL2'!$C$2+553,IF(A3114='PL2'!$C$2+554,1,O3113+1), "")</f>
        <v/>
      </c>
    </row>
    <row r="3115" spans="1:15" x14ac:dyDescent="0.55000000000000004">
      <c r="A3115">
        <v>3113</v>
      </c>
      <c r="B3115" s="2">
        <v>42935</v>
      </c>
      <c r="C3115">
        <v>27.280000686645511</v>
      </c>
      <c r="D3115">
        <v>5958980</v>
      </c>
      <c r="E3115">
        <v>2064.10009765625</v>
      </c>
      <c r="F3115" s="20">
        <f t="shared" si="176"/>
        <v>9.4493775916964923E-3</v>
      </c>
      <c r="G3115">
        <v>2294.409912109375</v>
      </c>
      <c r="H3115">
        <v>21.68070030212402</v>
      </c>
      <c r="I3115" s="19">
        <f t="shared" si="177"/>
        <v>4735891.7236484289</v>
      </c>
      <c r="K3115" s="70">
        <f t="shared" si="174"/>
        <v>-1</v>
      </c>
      <c r="L3115" s="3">
        <f>IF(AND(O3115&gt;0,O3115&lt;366),+'PL2'!$N$3+1,IF(AND(O3115&gt;365,O3115&lt;731),+'PL2'!$O$3+1,IF(AND(O3115&gt;730,O3115&lt;1096),+'PL2'!$P$3+1,IF(AND(O3115&gt;1095,O3115&lt;1461),+'PL2'!$Q$3+1,IF(AND(O3115&gt;1460,O3115&lt;3000),+'PL2'!$R$3+1,0)))))</f>
        <v>0</v>
      </c>
      <c r="M3115" s="3">
        <f>IF(AND(O3115&gt;0,O3115&lt;366),+'PL2'!$N$2+1,IF(AND(O3115&gt;365,O3115&lt;731),+'PL2'!$O$2+1,IF(AND(O3115&gt;730,O3115&lt;1096),+'PL2'!$P$2+1,IF(AND(O3115&gt;1095,O3115&lt;1461),+'PL2'!$Q$2+1,IF(AND(O3115&gt;1460,O3115&lt;1826),+'PL2'!$R$2+1,IF(AND(O3115&gt;1825,O3115&lt;2190),+'PL2'!$S$2+1,0))))))</f>
        <v>0</v>
      </c>
      <c r="N3115" s="70">
        <f t="shared" si="175"/>
        <v>-1</v>
      </c>
      <c r="O3115" s="19" t="str">
        <f>IF(A3115&gt;'PL2'!$C$2+553,IF(A3115='PL2'!$C$2+554,1,O3114+1), "")</f>
        <v/>
      </c>
    </row>
    <row r="3116" spans="1:15" x14ac:dyDescent="0.55000000000000004">
      <c r="A3116">
        <v>3114</v>
      </c>
      <c r="B3116" s="2">
        <v>42936</v>
      </c>
      <c r="C3116">
        <v>27.29000091552734</v>
      </c>
      <c r="D3116">
        <v>6478890</v>
      </c>
      <c r="E3116">
        <v>2254.27001953125</v>
      </c>
      <c r="F3116" s="20">
        <f t="shared" si="176"/>
        <v>9.4953041179667592E-3</v>
      </c>
      <c r="G3116">
        <v>2877.389892578125</v>
      </c>
      <c r="H3116">
        <v>27.321699142456051</v>
      </c>
      <c r="I3116" s="19">
        <f t="shared" si="177"/>
        <v>6486413.7693411112</v>
      </c>
      <c r="K3116" s="70">
        <f t="shared" si="174"/>
        <v>-1</v>
      </c>
      <c r="L3116" s="3">
        <f>IF(AND(O3116&gt;0,O3116&lt;366),+'PL2'!$N$3+1,IF(AND(O3116&gt;365,O3116&lt;731),+'PL2'!$O$3+1,IF(AND(O3116&gt;730,O3116&lt;1096),+'PL2'!$P$3+1,IF(AND(O3116&gt;1095,O3116&lt;1461),+'PL2'!$Q$3+1,IF(AND(O3116&gt;1460,O3116&lt;3000),+'PL2'!$R$3+1,0)))))</f>
        <v>0</v>
      </c>
      <c r="M3116" s="3">
        <f>IF(AND(O3116&gt;0,O3116&lt;366),+'PL2'!$N$2+1,IF(AND(O3116&gt;365,O3116&lt;731),+'PL2'!$O$2+1,IF(AND(O3116&gt;730,O3116&lt;1096),+'PL2'!$P$2+1,IF(AND(O3116&gt;1095,O3116&lt;1461),+'PL2'!$Q$2+1,IF(AND(O3116&gt;1460,O3116&lt;1826),+'PL2'!$R$2+1,IF(AND(O3116&gt;1825,O3116&lt;2190),+'PL2'!$S$2+1,0))))))</f>
        <v>0</v>
      </c>
      <c r="N3116" s="70">
        <f t="shared" si="175"/>
        <v>-1</v>
      </c>
      <c r="O3116" s="19" t="str">
        <f>IF(A3116&gt;'PL2'!$C$2+553,IF(A3116='PL2'!$C$2+554,1,O3115+1), "")</f>
        <v/>
      </c>
    </row>
    <row r="3117" spans="1:15" x14ac:dyDescent="0.55000000000000004">
      <c r="A3117">
        <v>3115</v>
      </c>
      <c r="B3117" s="2">
        <v>42937</v>
      </c>
      <c r="C3117">
        <v>27.29999923706055</v>
      </c>
      <c r="D3117">
        <v>6158950</v>
      </c>
      <c r="E3117">
        <v>2174.739990234375</v>
      </c>
      <c r="F3117" s="20">
        <f t="shared" si="176"/>
        <v>9.6396950899428468E-3</v>
      </c>
      <c r="G3117">
        <v>2694.2900390625</v>
      </c>
      <c r="H3117">
        <v>25.972099304199219</v>
      </c>
      <c r="I3117" s="19">
        <f t="shared" si="177"/>
        <v>5859380.2932393551</v>
      </c>
      <c r="K3117" s="70">
        <f t="shared" ref="K3117:K3180" si="178">+L3117^(0.00273972602739726)-1</f>
        <v>-1</v>
      </c>
      <c r="L3117" s="3">
        <f>IF(AND(O3117&gt;0,O3117&lt;366),+'PL2'!$N$3+1,IF(AND(O3117&gt;365,O3117&lt;731),+'PL2'!$O$3+1,IF(AND(O3117&gt;730,O3117&lt;1096),+'PL2'!$P$3+1,IF(AND(O3117&gt;1095,O3117&lt;1461),+'PL2'!$Q$3+1,IF(AND(O3117&gt;1460,O3117&lt;3000),+'PL2'!$R$3+1,0)))))</f>
        <v>0</v>
      </c>
      <c r="M3117" s="3">
        <f>IF(AND(O3117&gt;0,O3117&lt;366),+'PL2'!$N$2+1,IF(AND(O3117&gt;365,O3117&lt;731),+'PL2'!$O$2+1,IF(AND(O3117&gt;730,O3117&lt;1096),+'PL2'!$P$2+1,IF(AND(O3117&gt;1095,O3117&lt;1461),+'PL2'!$Q$2+1,IF(AND(O3117&gt;1460,O3117&lt;1826),+'PL2'!$R$2+1,IF(AND(O3117&gt;1825,O3117&lt;2190),+'PL2'!$S$2+1,0))))))</f>
        <v>0</v>
      </c>
      <c r="N3117" s="70">
        <f t="shared" ref="N3117:N3180" si="179">+M3117^(0.00273972602739726)-1</f>
        <v>-1</v>
      </c>
      <c r="O3117" s="19" t="str">
        <f>IF(A3117&gt;'PL2'!$C$2+553,IF(A3117='PL2'!$C$2+554,1,O3116+1), "")</f>
        <v/>
      </c>
    </row>
    <row r="3118" spans="1:15" x14ac:dyDescent="0.55000000000000004">
      <c r="A3118">
        <v>3116</v>
      </c>
      <c r="B3118" s="2">
        <v>42938</v>
      </c>
      <c r="C3118">
        <v>27.309999465942379</v>
      </c>
      <c r="D3118">
        <v>6398910</v>
      </c>
      <c r="E3118">
        <v>2171.0400390625</v>
      </c>
      <c r="F3118" s="20">
        <f t="shared" si="176"/>
        <v>9.2658128192670934E-3</v>
      </c>
      <c r="G3118">
        <v>2838.81005859375</v>
      </c>
      <c r="H3118">
        <v>26.303899765014648</v>
      </c>
      <c r="I3118" s="19">
        <f t="shared" si="177"/>
        <v>6163170.3005003929</v>
      </c>
      <c r="K3118" s="70">
        <f t="shared" si="178"/>
        <v>-1</v>
      </c>
      <c r="L3118" s="3">
        <f>IF(AND(O3118&gt;0,O3118&lt;366),+'PL2'!$N$3+1,IF(AND(O3118&gt;365,O3118&lt;731),+'PL2'!$O$3+1,IF(AND(O3118&gt;730,O3118&lt;1096),+'PL2'!$P$3+1,IF(AND(O3118&gt;1095,O3118&lt;1461),+'PL2'!$Q$3+1,IF(AND(O3118&gt;1460,O3118&lt;3000),+'PL2'!$R$3+1,0)))))</f>
        <v>0</v>
      </c>
      <c r="M3118" s="3">
        <f>IF(AND(O3118&gt;0,O3118&lt;366),+'PL2'!$N$2+1,IF(AND(O3118&gt;365,O3118&lt;731),+'PL2'!$O$2+1,IF(AND(O3118&gt;730,O3118&lt;1096),+'PL2'!$P$2+1,IF(AND(O3118&gt;1095,O3118&lt;1461),+'PL2'!$Q$2+1,IF(AND(O3118&gt;1460,O3118&lt;1826),+'PL2'!$R$2+1,IF(AND(O3118&gt;1825,O3118&lt;2190),+'PL2'!$S$2+1,0))))))</f>
        <v>0</v>
      </c>
      <c r="N3118" s="70">
        <f t="shared" si="179"/>
        <v>-1</v>
      </c>
      <c r="O3118" s="19" t="str">
        <f>IF(A3118&gt;'PL2'!$C$2+553,IF(A3118='PL2'!$C$2+554,1,O3117+1), "")</f>
        <v/>
      </c>
    </row>
    <row r="3119" spans="1:15" x14ac:dyDescent="0.55000000000000004">
      <c r="A3119">
        <v>3117</v>
      </c>
      <c r="B3119" s="2">
        <v>42939</v>
      </c>
      <c r="C3119">
        <v>27.319999694824219</v>
      </c>
      <c r="D3119">
        <v>6878820</v>
      </c>
      <c r="E3119">
        <v>2275.3798828125</v>
      </c>
      <c r="F3119" s="20">
        <f t="shared" si="176"/>
        <v>9.0369246039359447E-3</v>
      </c>
      <c r="G3119">
        <v>2762.6298828125</v>
      </c>
      <c r="H3119">
        <v>24.965700149536129</v>
      </c>
      <c r="I3119" s="19">
        <f t="shared" si="177"/>
        <v>6286032.4590082169</v>
      </c>
      <c r="K3119" s="70">
        <f t="shared" si="178"/>
        <v>-1</v>
      </c>
      <c r="L3119" s="3">
        <f>IF(AND(O3119&gt;0,O3119&lt;366),+'PL2'!$N$3+1,IF(AND(O3119&gt;365,O3119&lt;731),+'PL2'!$O$3+1,IF(AND(O3119&gt;730,O3119&lt;1096),+'PL2'!$P$3+1,IF(AND(O3119&gt;1095,O3119&lt;1461),+'PL2'!$Q$3+1,IF(AND(O3119&gt;1460,O3119&lt;3000),+'PL2'!$R$3+1,0)))))</f>
        <v>0</v>
      </c>
      <c r="M3119" s="3">
        <f>IF(AND(O3119&gt;0,O3119&lt;366),+'PL2'!$N$2+1,IF(AND(O3119&gt;365,O3119&lt;731),+'PL2'!$O$2+1,IF(AND(O3119&gt;730,O3119&lt;1096),+'PL2'!$P$2+1,IF(AND(O3119&gt;1095,O3119&lt;1461),+'PL2'!$Q$2+1,IF(AND(O3119&gt;1460,O3119&lt;1826),+'PL2'!$R$2+1,IF(AND(O3119&gt;1825,O3119&lt;2190),+'PL2'!$S$2+1,0))))))</f>
        <v>0</v>
      </c>
      <c r="N3119" s="70">
        <f t="shared" si="179"/>
        <v>-1</v>
      </c>
      <c r="O3119" s="19" t="str">
        <f>IF(A3119&gt;'PL2'!$C$2+553,IF(A3119='PL2'!$C$2+554,1,O3118+1), "")</f>
        <v/>
      </c>
    </row>
    <row r="3120" spans="1:15" x14ac:dyDescent="0.55000000000000004">
      <c r="A3120">
        <v>3118</v>
      </c>
      <c r="B3120" s="2">
        <v>42940</v>
      </c>
      <c r="C3120">
        <v>27.329999923706051</v>
      </c>
      <c r="D3120">
        <v>7118780</v>
      </c>
      <c r="E3120">
        <v>2391.9599609375</v>
      </c>
      <c r="F3120" s="20">
        <f t="shared" si="176"/>
        <v>9.183071474315796E-3</v>
      </c>
      <c r="G3120">
        <v>2779.0400390625</v>
      </c>
      <c r="H3120">
        <v>25.520099639892582</v>
      </c>
      <c r="I3120" s="19">
        <f t="shared" si="177"/>
        <v>6647352.503279686</v>
      </c>
      <c r="K3120" s="70">
        <f t="shared" si="178"/>
        <v>-1</v>
      </c>
      <c r="L3120" s="3">
        <f>IF(AND(O3120&gt;0,O3120&lt;366),+'PL2'!$N$3+1,IF(AND(O3120&gt;365,O3120&lt;731),+'PL2'!$O$3+1,IF(AND(O3120&gt;730,O3120&lt;1096),+'PL2'!$P$3+1,IF(AND(O3120&gt;1095,O3120&lt;1461),+'PL2'!$Q$3+1,IF(AND(O3120&gt;1460,O3120&lt;3000),+'PL2'!$R$3+1,0)))))</f>
        <v>0</v>
      </c>
      <c r="M3120" s="3">
        <f>IF(AND(O3120&gt;0,O3120&lt;366),+'PL2'!$N$2+1,IF(AND(O3120&gt;365,O3120&lt;731),+'PL2'!$O$2+1,IF(AND(O3120&gt;730,O3120&lt;1096),+'PL2'!$P$2+1,IF(AND(O3120&gt;1095,O3120&lt;1461),+'PL2'!$Q$2+1,IF(AND(O3120&gt;1460,O3120&lt;1826),+'PL2'!$R$2+1,IF(AND(O3120&gt;1825,O3120&lt;2190),+'PL2'!$S$2+1,0))))))</f>
        <v>0</v>
      </c>
      <c r="N3120" s="70">
        <f t="shared" si="179"/>
        <v>-1</v>
      </c>
      <c r="O3120" s="19" t="str">
        <f>IF(A3120&gt;'PL2'!$C$2+553,IF(A3120='PL2'!$C$2+554,1,O3119+1), "")</f>
        <v/>
      </c>
    </row>
    <row r="3121" spans="1:15" x14ac:dyDescent="0.55000000000000004">
      <c r="A3121">
        <v>3119</v>
      </c>
      <c r="B3121" s="2">
        <v>42941</v>
      </c>
      <c r="C3121">
        <v>27.340000152587891</v>
      </c>
      <c r="D3121">
        <v>5918990</v>
      </c>
      <c r="E3121">
        <v>2018.489990234375</v>
      </c>
      <c r="F3121" s="20">
        <f t="shared" si="176"/>
        <v>9.3234684702972869E-3</v>
      </c>
      <c r="G3121">
        <v>2591.219970703125</v>
      </c>
      <c r="H3121">
        <v>24.159200668334961</v>
      </c>
      <c r="I3121" s="19">
        <f t="shared" si="177"/>
        <v>5230351.5733596683</v>
      </c>
      <c r="K3121" s="70">
        <f t="shared" si="178"/>
        <v>-1</v>
      </c>
      <c r="L3121" s="3">
        <f>IF(AND(O3121&gt;0,O3121&lt;366),+'PL2'!$N$3+1,IF(AND(O3121&gt;365,O3121&lt;731),+'PL2'!$O$3+1,IF(AND(O3121&gt;730,O3121&lt;1096),+'PL2'!$P$3+1,IF(AND(O3121&gt;1095,O3121&lt;1461),+'PL2'!$Q$3+1,IF(AND(O3121&gt;1460,O3121&lt;3000),+'PL2'!$R$3+1,0)))))</f>
        <v>0</v>
      </c>
      <c r="M3121" s="3">
        <f>IF(AND(O3121&gt;0,O3121&lt;366),+'PL2'!$N$2+1,IF(AND(O3121&gt;365,O3121&lt;731),+'PL2'!$O$2+1,IF(AND(O3121&gt;730,O3121&lt;1096),+'PL2'!$P$2+1,IF(AND(O3121&gt;1095,O3121&lt;1461),+'PL2'!$Q$2+1,IF(AND(O3121&gt;1460,O3121&lt;1826),+'PL2'!$R$2+1,IF(AND(O3121&gt;1825,O3121&lt;2190),+'PL2'!$S$2+1,0))))))</f>
        <v>0</v>
      </c>
      <c r="N3121" s="70">
        <f t="shared" si="179"/>
        <v>-1</v>
      </c>
      <c r="O3121" s="19" t="str">
        <f>IF(A3121&gt;'PL2'!$C$2+553,IF(A3121='PL2'!$C$2+554,1,O3120+1), "")</f>
        <v/>
      </c>
    </row>
    <row r="3122" spans="1:15" x14ac:dyDescent="0.55000000000000004">
      <c r="A3122">
        <v>3120</v>
      </c>
      <c r="B3122" s="2">
        <v>42942</v>
      </c>
      <c r="C3122">
        <v>27.35000038146973</v>
      </c>
      <c r="D3122">
        <v>5879000</v>
      </c>
      <c r="E3122">
        <v>2005.030029296875</v>
      </c>
      <c r="F3122" s="20">
        <f t="shared" si="176"/>
        <v>9.3277040425459763E-3</v>
      </c>
      <c r="G3122">
        <v>2550.179931640625</v>
      </c>
      <c r="H3122">
        <v>23.787300109863281</v>
      </c>
      <c r="I3122" s="19">
        <f t="shared" si="177"/>
        <v>5113187.343049705</v>
      </c>
      <c r="K3122" s="70">
        <f t="shared" si="178"/>
        <v>-1</v>
      </c>
      <c r="L3122" s="3">
        <f>IF(AND(O3122&gt;0,O3122&lt;366),+'PL2'!$N$3+1,IF(AND(O3122&gt;365,O3122&lt;731),+'PL2'!$O$3+1,IF(AND(O3122&gt;730,O3122&lt;1096),+'PL2'!$P$3+1,IF(AND(O3122&gt;1095,O3122&lt;1461),+'PL2'!$Q$3+1,IF(AND(O3122&gt;1460,O3122&lt;3000),+'PL2'!$R$3+1,0)))))</f>
        <v>0</v>
      </c>
      <c r="M3122" s="3">
        <f>IF(AND(O3122&gt;0,O3122&lt;366),+'PL2'!$N$2+1,IF(AND(O3122&gt;365,O3122&lt;731),+'PL2'!$O$2+1,IF(AND(O3122&gt;730,O3122&lt;1096),+'PL2'!$P$2+1,IF(AND(O3122&gt;1095,O3122&lt;1461),+'PL2'!$Q$2+1,IF(AND(O3122&gt;1460,O3122&lt;1826),+'PL2'!$R$2+1,IF(AND(O3122&gt;1825,O3122&lt;2190),+'PL2'!$S$2+1,0))))))</f>
        <v>0</v>
      </c>
      <c r="N3122" s="70">
        <f t="shared" si="179"/>
        <v>-1</v>
      </c>
      <c r="O3122" s="19" t="str">
        <f>IF(A3122&gt;'PL2'!$C$2+553,IF(A3122='PL2'!$C$2+554,1,O3121+1), "")</f>
        <v/>
      </c>
    </row>
    <row r="3123" spans="1:15" x14ac:dyDescent="0.55000000000000004">
      <c r="A3123">
        <v>3121</v>
      </c>
      <c r="B3123" s="2">
        <v>42943</v>
      </c>
      <c r="C3123">
        <v>27.360000610351559</v>
      </c>
      <c r="D3123">
        <v>6585330</v>
      </c>
      <c r="E3123">
        <v>2091.27001953125</v>
      </c>
      <c r="F3123" s="20">
        <f t="shared" si="176"/>
        <v>8.688577339447669E-3</v>
      </c>
      <c r="G3123">
        <v>2697.469970703125</v>
      </c>
      <c r="H3123">
        <v>23.437200546264648</v>
      </c>
      <c r="I3123" s="19">
        <f t="shared" si="177"/>
        <v>5641138.0783172846</v>
      </c>
      <c r="K3123" s="70">
        <f t="shared" si="178"/>
        <v>-1</v>
      </c>
      <c r="L3123" s="3">
        <f>IF(AND(O3123&gt;0,O3123&lt;366),+'PL2'!$N$3+1,IF(AND(O3123&gt;365,O3123&lt;731),+'PL2'!$O$3+1,IF(AND(O3123&gt;730,O3123&lt;1096),+'PL2'!$P$3+1,IF(AND(O3123&gt;1095,O3123&lt;1461),+'PL2'!$Q$3+1,IF(AND(O3123&gt;1460,O3123&lt;3000),+'PL2'!$R$3+1,0)))))</f>
        <v>0</v>
      </c>
      <c r="M3123" s="3">
        <f>IF(AND(O3123&gt;0,O3123&lt;366),+'PL2'!$N$2+1,IF(AND(O3123&gt;365,O3123&lt;731),+'PL2'!$O$2+1,IF(AND(O3123&gt;730,O3123&lt;1096),+'PL2'!$P$2+1,IF(AND(O3123&gt;1095,O3123&lt;1461),+'PL2'!$Q$2+1,IF(AND(O3123&gt;1460,O3123&lt;1826),+'PL2'!$R$2+1,IF(AND(O3123&gt;1825,O3123&lt;2190),+'PL2'!$S$2+1,0))))))</f>
        <v>0</v>
      </c>
      <c r="N3123" s="70">
        <f t="shared" si="179"/>
        <v>-1</v>
      </c>
      <c r="O3123" s="19" t="str">
        <f>IF(A3123&gt;'PL2'!$C$2+553,IF(A3123='PL2'!$C$2+554,1,O3122+1), "")</f>
        <v/>
      </c>
    </row>
    <row r="3124" spans="1:15" x14ac:dyDescent="0.55000000000000004">
      <c r="A3124">
        <v>3122</v>
      </c>
      <c r="B3124" s="2">
        <v>42944</v>
      </c>
      <c r="C3124">
        <v>27.370000839233398</v>
      </c>
      <c r="D3124">
        <v>6414280</v>
      </c>
      <c r="E3124">
        <v>2063.429931640625</v>
      </c>
      <c r="F3124" s="20">
        <f t="shared" si="176"/>
        <v>8.8047417575633155E-3</v>
      </c>
      <c r="G3124">
        <v>2805.179931640625</v>
      </c>
      <c r="H3124">
        <v>24.69890022277832</v>
      </c>
      <c r="I3124" s="19">
        <f t="shared" si="177"/>
        <v>5788292.234584868</v>
      </c>
      <c r="K3124" s="70">
        <f t="shared" si="178"/>
        <v>-1</v>
      </c>
      <c r="L3124" s="3">
        <f>IF(AND(O3124&gt;0,O3124&lt;366),+'PL2'!$N$3+1,IF(AND(O3124&gt;365,O3124&lt;731),+'PL2'!$O$3+1,IF(AND(O3124&gt;730,O3124&lt;1096),+'PL2'!$P$3+1,IF(AND(O3124&gt;1095,O3124&lt;1461),+'PL2'!$Q$3+1,IF(AND(O3124&gt;1460,O3124&lt;3000),+'PL2'!$R$3+1,0)))))</f>
        <v>0</v>
      </c>
      <c r="M3124" s="3">
        <f>IF(AND(O3124&gt;0,O3124&lt;366),+'PL2'!$N$2+1,IF(AND(O3124&gt;365,O3124&lt;731),+'PL2'!$O$2+1,IF(AND(O3124&gt;730,O3124&lt;1096),+'PL2'!$P$2+1,IF(AND(O3124&gt;1095,O3124&lt;1461),+'PL2'!$Q$2+1,IF(AND(O3124&gt;1460,O3124&lt;1826),+'PL2'!$R$2+1,IF(AND(O3124&gt;1825,O3124&lt;2190),+'PL2'!$S$2+1,0))))))</f>
        <v>0</v>
      </c>
      <c r="N3124" s="70">
        <f t="shared" si="179"/>
        <v>-1</v>
      </c>
      <c r="O3124" s="19" t="str">
        <f>IF(A3124&gt;'PL2'!$C$2+553,IF(A3124='PL2'!$C$2+554,1,O3123+1), "")</f>
        <v/>
      </c>
    </row>
    <row r="3125" spans="1:15" x14ac:dyDescent="0.55000000000000004">
      <c r="A3125">
        <v>3123</v>
      </c>
      <c r="B3125" s="2">
        <v>42945</v>
      </c>
      <c r="C3125">
        <v>27.379999160766602</v>
      </c>
      <c r="D3125">
        <v>6713610</v>
      </c>
      <c r="E3125">
        <v>2118.969970703125</v>
      </c>
      <c r="F3125" s="20">
        <f t="shared" si="176"/>
        <v>8.6417584607299501E-3</v>
      </c>
      <c r="G3125">
        <v>2720.080078125</v>
      </c>
      <c r="H3125">
        <v>23.50629997253418</v>
      </c>
      <c r="I3125" s="19">
        <f t="shared" si="177"/>
        <v>5763768.0034546852</v>
      </c>
      <c r="K3125" s="70">
        <f t="shared" si="178"/>
        <v>-1</v>
      </c>
      <c r="L3125" s="3">
        <f>IF(AND(O3125&gt;0,O3125&lt;366),+'PL2'!$N$3+1,IF(AND(O3125&gt;365,O3125&lt;731),+'PL2'!$O$3+1,IF(AND(O3125&gt;730,O3125&lt;1096),+'PL2'!$P$3+1,IF(AND(O3125&gt;1095,O3125&lt;1461),+'PL2'!$Q$3+1,IF(AND(O3125&gt;1460,O3125&lt;3000),+'PL2'!$R$3+1,0)))))</f>
        <v>0</v>
      </c>
      <c r="M3125" s="3">
        <f>IF(AND(O3125&gt;0,O3125&lt;366),+'PL2'!$N$2+1,IF(AND(O3125&gt;365,O3125&lt;731),+'PL2'!$O$2+1,IF(AND(O3125&gt;730,O3125&lt;1096),+'PL2'!$P$2+1,IF(AND(O3125&gt;1095,O3125&lt;1461),+'PL2'!$Q$2+1,IF(AND(O3125&gt;1460,O3125&lt;1826),+'PL2'!$R$2+1,IF(AND(O3125&gt;1825,O3125&lt;2190),+'PL2'!$S$2+1,0))))))</f>
        <v>0</v>
      </c>
      <c r="N3125" s="70">
        <f t="shared" si="179"/>
        <v>-1</v>
      </c>
      <c r="O3125" s="19" t="str">
        <f>IF(A3125&gt;'PL2'!$C$2+553,IF(A3125='PL2'!$C$2+554,1,O3124+1), "")</f>
        <v/>
      </c>
    </row>
    <row r="3126" spans="1:15" x14ac:dyDescent="0.55000000000000004">
      <c r="A3126">
        <v>3124</v>
      </c>
      <c r="B3126" s="2">
        <v>42946</v>
      </c>
      <c r="C3126">
        <v>27.389999389648441</v>
      </c>
      <c r="D3126">
        <v>6285990</v>
      </c>
      <c r="E3126">
        <v>1975.619995117188</v>
      </c>
      <c r="F3126" s="20">
        <f t="shared" si="176"/>
        <v>8.6083863417595365E-3</v>
      </c>
      <c r="G3126">
        <v>2746.330078125</v>
      </c>
      <c r="H3126">
        <v>23.641500473022461</v>
      </c>
      <c r="I3126" s="19">
        <f t="shared" si="177"/>
        <v>5425704.6155354986</v>
      </c>
      <c r="K3126" s="70">
        <f t="shared" si="178"/>
        <v>-1</v>
      </c>
      <c r="L3126" s="3">
        <f>IF(AND(O3126&gt;0,O3126&lt;366),+'PL2'!$N$3+1,IF(AND(O3126&gt;365,O3126&lt;731),+'PL2'!$O$3+1,IF(AND(O3126&gt;730,O3126&lt;1096),+'PL2'!$P$3+1,IF(AND(O3126&gt;1095,O3126&lt;1461),+'PL2'!$Q$3+1,IF(AND(O3126&gt;1460,O3126&lt;3000),+'PL2'!$R$3+1,0)))))</f>
        <v>0</v>
      </c>
      <c r="M3126" s="3">
        <f>IF(AND(O3126&gt;0,O3126&lt;366),+'PL2'!$N$2+1,IF(AND(O3126&gt;365,O3126&lt;731),+'PL2'!$O$2+1,IF(AND(O3126&gt;730,O3126&lt;1096),+'PL2'!$P$2+1,IF(AND(O3126&gt;1095,O3126&lt;1461),+'PL2'!$Q$2+1,IF(AND(O3126&gt;1460,O3126&lt;1826),+'PL2'!$R$2+1,IF(AND(O3126&gt;1825,O3126&lt;2190),+'PL2'!$S$2+1,0))))))</f>
        <v>0</v>
      </c>
      <c r="N3126" s="70">
        <f t="shared" si="179"/>
        <v>-1</v>
      </c>
      <c r="O3126" s="19" t="str">
        <f>IF(A3126&gt;'PL2'!$C$2+553,IF(A3126='PL2'!$C$2+554,1,O3125+1), "")</f>
        <v/>
      </c>
    </row>
    <row r="3127" spans="1:15" x14ac:dyDescent="0.55000000000000004">
      <c r="A3127">
        <v>3125</v>
      </c>
      <c r="B3127" s="2">
        <v>42947</v>
      </c>
      <c r="C3127">
        <v>27.39999961853027</v>
      </c>
      <c r="D3127">
        <v>6200470</v>
      </c>
      <c r="E3127">
        <v>2007.369995117188</v>
      </c>
      <c r="F3127" s="20">
        <f t="shared" si="176"/>
        <v>8.8706077281980322E-3</v>
      </c>
      <c r="G3127">
        <v>2873.830078125</v>
      </c>
      <c r="H3127">
        <v>25.492599487304691</v>
      </c>
      <c r="I3127" s="19">
        <f t="shared" si="177"/>
        <v>5768840.2698934088</v>
      </c>
      <c r="K3127" s="70">
        <f t="shared" si="178"/>
        <v>-1</v>
      </c>
      <c r="L3127" s="3">
        <f>IF(AND(O3127&gt;0,O3127&lt;366),+'PL2'!$N$3+1,IF(AND(O3127&gt;365,O3127&lt;731),+'PL2'!$O$3+1,IF(AND(O3127&gt;730,O3127&lt;1096),+'PL2'!$P$3+1,IF(AND(O3127&gt;1095,O3127&lt;1461),+'PL2'!$Q$3+1,IF(AND(O3127&gt;1460,O3127&lt;3000),+'PL2'!$R$3+1,0)))))</f>
        <v>0</v>
      </c>
      <c r="M3127" s="3">
        <f>IF(AND(O3127&gt;0,O3127&lt;366),+'PL2'!$N$2+1,IF(AND(O3127&gt;365,O3127&lt;731),+'PL2'!$O$2+1,IF(AND(O3127&gt;730,O3127&lt;1096),+'PL2'!$P$2+1,IF(AND(O3127&gt;1095,O3127&lt;1461),+'PL2'!$Q$2+1,IF(AND(O3127&gt;1460,O3127&lt;1826),+'PL2'!$R$2+1,IF(AND(O3127&gt;1825,O3127&lt;2190),+'PL2'!$S$2+1,0))))))</f>
        <v>0</v>
      </c>
      <c r="N3127" s="70">
        <f t="shared" si="179"/>
        <v>-1</v>
      </c>
      <c r="O3127" s="19" t="str">
        <f>IF(A3127&gt;'PL2'!$C$2+553,IF(A3127='PL2'!$C$2+554,1,O3126+1), "")</f>
        <v/>
      </c>
    </row>
    <row r="3128" spans="1:15" x14ac:dyDescent="0.55000000000000004">
      <c r="A3128">
        <v>3126</v>
      </c>
      <c r="B3128" s="2">
        <v>42948</v>
      </c>
      <c r="C3128">
        <v>27.409999847412109</v>
      </c>
      <c r="D3128">
        <v>6371520</v>
      </c>
      <c r="E3128">
        <v>1938.449951171875</v>
      </c>
      <c r="F3128" s="20">
        <f t="shared" si="176"/>
        <v>8.339126749321529E-3</v>
      </c>
      <c r="G3128">
        <v>2735.590087890625</v>
      </c>
      <c r="H3128">
        <v>22.81240081787109</v>
      </c>
      <c r="I3128" s="19">
        <f t="shared" si="177"/>
        <v>5302804.4722978473</v>
      </c>
      <c r="K3128" s="70">
        <f t="shared" si="178"/>
        <v>-1</v>
      </c>
      <c r="L3128" s="3">
        <f>IF(AND(O3128&gt;0,O3128&lt;366),+'PL2'!$N$3+1,IF(AND(O3128&gt;365,O3128&lt;731),+'PL2'!$O$3+1,IF(AND(O3128&gt;730,O3128&lt;1096),+'PL2'!$P$3+1,IF(AND(O3128&gt;1095,O3128&lt;1461),+'PL2'!$Q$3+1,IF(AND(O3128&gt;1460,O3128&lt;3000),+'PL2'!$R$3+1,0)))))</f>
        <v>0</v>
      </c>
      <c r="M3128" s="3">
        <f>IF(AND(O3128&gt;0,O3128&lt;366),+'PL2'!$N$2+1,IF(AND(O3128&gt;365,O3128&lt;731),+'PL2'!$O$2+1,IF(AND(O3128&gt;730,O3128&lt;1096),+'PL2'!$P$2+1,IF(AND(O3128&gt;1095,O3128&lt;1461),+'PL2'!$Q$2+1,IF(AND(O3128&gt;1460,O3128&lt;1826),+'PL2'!$R$2+1,IF(AND(O3128&gt;1825,O3128&lt;2190),+'PL2'!$S$2+1,0))))))</f>
        <v>0</v>
      </c>
      <c r="N3128" s="70">
        <f t="shared" si="179"/>
        <v>-1</v>
      </c>
      <c r="O3128" s="19" t="str">
        <f>IF(A3128&gt;'PL2'!$C$2+553,IF(A3128='PL2'!$C$2+554,1,O3127+1), "")</f>
        <v/>
      </c>
    </row>
    <row r="3129" spans="1:15" x14ac:dyDescent="0.55000000000000004">
      <c r="A3129">
        <v>3127</v>
      </c>
      <c r="B3129" s="2">
        <v>42949</v>
      </c>
      <c r="C3129">
        <v>27.420000076293949</v>
      </c>
      <c r="D3129">
        <v>6499800</v>
      </c>
      <c r="E3129">
        <v>2030.510009765625</v>
      </c>
      <c r="F3129" s="20">
        <f t="shared" si="176"/>
        <v>8.5658919693973757E-3</v>
      </c>
      <c r="G3129">
        <v>2723.580078125</v>
      </c>
      <c r="H3129">
        <v>23.329900741577148</v>
      </c>
      <c r="I3129" s="19">
        <f t="shared" si="177"/>
        <v>5530256.6110310555</v>
      </c>
      <c r="K3129" s="70">
        <f t="shared" si="178"/>
        <v>-1</v>
      </c>
      <c r="L3129" s="3">
        <f>IF(AND(O3129&gt;0,O3129&lt;366),+'PL2'!$N$3+1,IF(AND(O3129&gt;365,O3129&lt;731),+'PL2'!$O$3+1,IF(AND(O3129&gt;730,O3129&lt;1096),+'PL2'!$P$3+1,IF(AND(O3129&gt;1095,O3129&lt;1461),+'PL2'!$Q$3+1,IF(AND(O3129&gt;1460,O3129&lt;3000),+'PL2'!$R$3+1,0)))))</f>
        <v>0</v>
      </c>
      <c r="M3129" s="3">
        <f>IF(AND(O3129&gt;0,O3129&lt;366),+'PL2'!$N$2+1,IF(AND(O3129&gt;365,O3129&lt;731),+'PL2'!$O$2+1,IF(AND(O3129&gt;730,O3129&lt;1096),+'PL2'!$P$2+1,IF(AND(O3129&gt;1095,O3129&lt;1461),+'PL2'!$Q$2+1,IF(AND(O3129&gt;1460,O3129&lt;1826),+'PL2'!$R$2+1,IF(AND(O3129&gt;1825,O3129&lt;2190),+'PL2'!$S$2+1,0))))))</f>
        <v>0</v>
      </c>
      <c r="N3129" s="70">
        <f t="shared" si="179"/>
        <v>-1</v>
      </c>
      <c r="O3129" s="19" t="str">
        <f>IF(A3129&gt;'PL2'!$C$2+553,IF(A3129='PL2'!$C$2+554,1,O3128+1), "")</f>
        <v/>
      </c>
    </row>
    <row r="3130" spans="1:15" x14ac:dyDescent="0.55000000000000004">
      <c r="A3130">
        <v>3128</v>
      </c>
      <c r="B3130" s="2">
        <v>42950</v>
      </c>
      <c r="C3130">
        <v>27.430000305175781</v>
      </c>
      <c r="D3130">
        <v>5901140</v>
      </c>
      <c r="E3130">
        <v>1849.109985351562</v>
      </c>
      <c r="F3130" s="20">
        <f t="shared" si="176"/>
        <v>8.5951337305159563E-3</v>
      </c>
      <c r="G3130">
        <v>2814.360107421875</v>
      </c>
      <c r="H3130">
        <v>24.189800262451168</v>
      </c>
      <c r="I3130" s="19">
        <f t="shared" si="177"/>
        <v>5204061.3770088842</v>
      </c>
      <c r="K3130" s="70">
        <f t="shared" si="178"/>
        <v>-1</v>
      </c>
      <c r="L3130" s="3">
        <f>IF(AND(O3130&gt;0,O3130&lt;366),+'PL2'!$N$3+1,IF(AND(O3130&gt;365,O3130&lt;731),+'PL2'!$O$3+1,IF(AND(O3130&gt;730,O3130&lt;1096),+'PL2'!$P$3+1,IF(AND(O3130&gt;1095,O3130&lt;1461),+'PL2'!$Q$3+1,IF(AND(O3130&gt;1460,O3130&lt;3000),+'PL2'!$R$3+1,0)))))</f>
        <v>0</v>
      </c>
      <c r="M3130" s="3">
        <f>IF(AND(O3130&gt;0,O3130&lt;366),+'PL2'!$N$2+1,IF(AND(O3130&gt;365,O3130&lt;731),+'PL2'!$O$2+1,IF(AND(O3130&gt;730,O3130&lt;1096),+'PL2'!$P$2+1,IF(AND(O3130&gt;1095,O3130&lt;1461),+'PL2'!$Q$2+1,IF(AND(O3130&gt;1460,O3130&lt;1826),+'PL2'!$R$2+1,IF(AND(O3130&gt;1825,O3130&lt;2190),+'PL2'!$S$2+1,0))))))</f>
        <v>0</v>
      </c>
      <c r="N3130" s="70">
        <f t="shared" si="179"/>
        <v>-1</v>
      </c>
      <c r="O3130" s="19" t="str">
        <f>IF(A3130&gt;'PL2'!$C$2+553,IF(A3130='PL2'!$C$2+554,1,O3129+1), "")</f>
        <v/>
      </c>
    </row>
    <row r="3131" spans="1:15" x14ac:dyDescent="0.55000000000000004">
      <c r="A3131">
        <v>3129</v>
      </c>
      <c r="B3131" s="2">
        <v>42951</v>
      </c>
      <c r="C3131">
        <v>27.440000534057621</v>
      </c>
      <c r="D3131">
        <v>7654370</v>
      </c>
      <c r="E3131">
        <v>2350.969970703125</v>
      </c>
      <c r="F3131" s="20">
        <f t="shared" si="176"/>
        <v>8.4279460297381984E-3</v>
      </c>
      <c r="G3131">
        <v>2883.679931640625</v>
      </c>
      <c r="H3131">
        <v>24.303499221801761</v>
      </c>
      <c r="I3131" s="19">
        <f t="shared" si="177"/>
        <v>6779444.9244063497</v>
      </c>
      <c r="K3131" s="70">
        <f t="shared" si="178"/>
        <v>-1</v>
      </c>
      <c r="L3131" s="3">
        <f>IF(AND(O3131&gt;0,O3131&lt;366),+'PL2'!$N$3+1,IF(AND(O3131&gt;365,O3131&lt;731),+'PL2'!$O$3+1,IF(AND(O3131&gt;730,O3131&lt;1096),+'PL2'!$P$3+1,IF(AND(O3131&gt;1095,O3131&lt;1461),+'PL2'!$Q$3+1,IF(AND(O3131&gt;1460,O3131&lt;3000),+'PL2'!$R$3+1,0)))))</f>
        <v>0</v>
      </c>
      <c r="M3131" s="3">
        <f>IF(AND(O3131&gt;0,O3131&lt;366),+'PL2'!$N$2+1,IF(AND(O3131&gt;365,O3131&lt;731),+'PL2'!$O$2+1,IF(AND(O3131&gt;730,O3131&lt;1096),+'PL2'!$P$2+1,IF(AND(O3131&gt;1095,O3131&lt;1461),+'PL2'!$Q$2+1,IF(AND(O3131&gt;1460,O3131&lt;1826),+'PL2'!$R$2+1,IF(AND(O3131&gt;1825,O3131&lt;2190),+'PL2'!$S$2+1,0))))))</f>
        <v>0</v>
      </c>
      <c r="N3131" s="70">
        <f t="shared" si="179"/>
        <v>-1</v>
      </c>
      <c r="O3131" s="19" t="str">
        <f>IF(A3131&gt;'PL2'!$C$2+553,IF(A3131='PL2'!$C$2+554,1,O3130+1), "")</f>
        <v/>
      </c>
    </row>
    <row r="3132" spans="1:15" x14ac:dyDescent="0.55000000000000004">
      <c r="A3132">
        <v>3130</v>
      </c>
      <c r="B3132" s="2">
        <v>42952</v>
      </c>
      <c r="C3132">
        <v>27.45000076293945</v>
      </c>
      <c r="D3132">
        <v>7568850</v>
      </c>
      <c r="E3132">
        <v>2326.070068359375</v>
      </c>
      <c r="F3132" s="20">
        <f t="shared" si="176"/>
        <v>8.4359744414429488E-3</v>
      </c>
      <c r="G3132">
        <v>3301.760009765625</v>
      </c>
      <c r="H3132">
        <v>27.85359954833984</v>
      </c>
      <c r="I3132" s="19">
        <f t="shared" si="177"/>
        <v>7680125.131621778</v>
      </c>
      <c r="K3132" s="70">
        <f t="shared" si="178"/>
        <v>-1</v>
      </c>
      <c r="L3132" s="3">
        <f>IF(AND(O3132&gt;0,O3132&lt;366),+'PL2'!$N$3+1,IF(AND(O3132&gt;365,O3132&lt;731),+'PL2'!$O$3+1,IF(AND(O3132&gt;730,O3132&lt;1096),+'PL2'!$P$3+1,IF(AND(O3132&gt;1095,O3132&lt;1461),+'PL2'!$Q$3+1,IF(AND(O3132&gt;1460,O3132&lt;3000),+'PL2'!$R$3+1,0)))))</f>
        <v>0</v>
      </c>
      <c r="M3132" s="3">
        <f>IF(AND(O3132&gt;0,O3132&lt;366),+'PL2'!$N$2+1,IF(AND(O3132&gt;365,O3132&lt;731),+'PL2'!$O$2+1,IF(AND(O3132&gt;730,O3132&lt;1096),+'PL2'!$P$2+1,IF(AND(O3132&gt;1095,O3132&lt;1461),+'PL2'!$Q$2+1,IF(AND(O3132&gt;1460,O3132&lt;1826),+'PL2'!$R$2+1,IF(AND(O3132&gt;1825,O3132&lt;2190),+'PL2'!$S$2+1,0))))))</f>
        <v>0</v>
      </c>
      <c r="N3132" s="70">
        <f t="shared" si="179"/>
        <v>-1</v>
      </c>
      <c r="O3132" s="19" t="str">
        <f>IF(A3132&gt;'PL2'!$C$2+553,IF(A3132='PL2'!$C$2+554,1,O3131+1), "")</f>
        <v/>
      </c>
    </row>
    <row r="3133" spans="1:15" x14ac:dyDescent="0.55000000000000004">
      <c r="A3133">
        <v>3131</v>
      </c>
      <c r="B3133" s="2">
        <v>42953</v>
      </c>
      <c r="C3133">
        <v>27.45999908447266</v>
      </c>
      <c r="D3133">
        <v>5986660</v>
      </c>
      <c r="E3133">
        <v>1837.910034179688</v>
      </c>
      <c r="F3133" s="20">
        <f t="shared" si="176"/>
        <v>8.4302445530424885E-3</v>
      </c>
      <c r="G3133">
        <v>3255</v>
      </c>
      <c r="H3133">
        <v>27.440399169921879</v>
      </c>
      <c r="I3133" s="19">
        <f t="shared" si="177"/>
        <v>5982397.1612548847</v>
      </c>
      <c r="K3133" s="70">
        <f t="shared" si="178"/>
        <v>-1</v>
      </c>
      <c r="L3133" s="3">
        <f>IF(AND(O3133&gt;0,O3133&lt;366),+'PL2'!$N$3+1,IF(AND(O3133&gt;365,O3133&lt;731),+'PL2'!$O$3+1,IF(AND(O3133&gt;730,O3133&lt;1096),+'PL2'!$P$3+1,IF(AND(O3133&gt;1095,O3133&lt;1461),+'PL2'!$Q$3+1,IF(AND(O3133&gt;1460,O3133&lt;3000),+'PL2'!$R$3+1,0)))))</f>
        <v>0</v>
      </c>
      <c r="M3133" s="3">
        <f>IF(AND(O3133&gt;0,O3133&lt;366),+'PL2'!$N$2+1,IF(AND(O3133&gt;365,O3133&lt;731),+'PL2'!$O$2+1,IF(AND(O3133&gt;730,O3133&lt;1096),+'PL2'!$P$2+1,IF(AND(O3133&gt;1095,O3133&lt;1461),+'PL2'!$Q$2+1,IF(AND(O3133&gt;1460,O3133&lt;1826),+'PL2'!$R$2+1,IF(AND(O3133&gt;1825,O3133&lt;2190),+'PL2'!$S$2+1,0))))))</f>
        <v>0</v>
      </c>
      <c r="N3133" s="70">
        <f t="shared" si="179"/>
        <v>-1</v>
      </c>
      <c r="O3133" s="19" t="str">
        <f>IF(A3133&gt;'PL2'!$C$2+553,IF(A3133='PL2'!$C$2+554,1,O3132+1), "")</f>
        <v/>
      </c>
    </row>
    <row r="3134" spans="1:15" x14ac:dyDescent="0.55000000000000004">
      <c r="A3134">
        <v>3132</v>
      </c>
      <c r="B3134" s="2">
        <v>42954</v>
      </c>
      <c r="C3134">
        <v>27.469999313354489</v>
      </c>
      <c r="D3134">
        <v>6542570</v>
      </c>
      <c r="E3134">
        <v>2034.329956054688</v>
      </c>
      <c r="F3134" s="20">
        <f t="shared" si="176"/>
        <v>8.541451218093004E-3</v>
      </c>
      <c r="G3134">
        <v>3431.969970703125</v>
      </c>
      <c r="H3134">
        <v>29.313999176025391</v>
      </c>
      <c r="I3134" s="19">
        <f t="shared" si="177"/>
        <v>6981759.3196814973</v>
      </c>
      <c r="K3134" s="70">
        <f t="shared" si="178"/>
        <v>-1</v>
      </c>
      <c r="L3134" s="3">
        <f>IF(AND(O3134&gt;0,O3134&lt;366),+'PL2'!$N$3+1,IF(AND(O3134&gt;365,O3134&lt;731),+'PL2'!$O$3+1,IF(AND(O3134&gt;730,O3134&lt;1096),+'PL2'!$P$3+1,IF(AND(O3134&gt;1095,O3134&lt;1461),+'PL2'!$Q$3+1,IF(AND(O3134&gt;1460,O3134&lt;3000),+'PL2'!$R$3+1,0)))))</f>
        <v>0</v>
      </c>
      <c r="M3134" s="3">
        <f>IF(AND(O3134&gt;0,O3134&lt;366),+'PL2'!$N$2+1,IF(AND(O3134&gt;365,O3134&lt;731),+'PL2'!$O$2+1,IF(AND(O3134&gt;730,O3134&lt;1096),+'PL2'!$P$2+1,IF(AND(O3134&gt;1095,O3134&lt;1461),+'PL2'!$Q$2+1,IF(AND(O3134&gt;1460,O3134&lt;1826),+'PL2'!$R$2+1,IF(AND(O3134&gt;1825,O3134&lt;2190),+'PL2'!$S$2+1,0))))))</f>
        <v>0</v>
      </c>
      <c r="N3134" s="70">
        <f t="shared" si="179"/>
        <v>-1</v>
      </c>
      <c r="O3134" s="19" t="str">
        <f>IF(A3134&gt;'PL2'!$C$2+553,IF(A3134='PL2'!$C$2+554,1,O3133+1), "")</f>
        <v/>
      </c>
    </row>
    <row r="3135" spans="1:15" x14ac:dyDescent="0.55000000000000004">
      <c r="A3135">
        <v>3133</v>
      </c>
      <c r="B3135" s="2">
        <v>42955</v>
      </c>
      <c r="C3135">
        <v>27.479999542236332</v>
      </c>
      <c r="D3135">
        <v>7012950</v>
      </c>
      <c r="E3135">
        <v>2209.06005859375</v>
      </c>
      <c r="F3135" s="20">
        <f t="shared" si="176"/>
        <v>8.6561246549496026E-3</v>
      </c>
      <c r="G3135">
        <v>3453.159912109375</v>
      </c>
      <c r="H3135">
        <v>29.891000747680661</v>
      </c>
      <c r="I3135" s="19">
        <f t="shared" si="177"/>
        <v>7628237.6377779245</v>
      </c>
      <c r="K3135" s="70">
        <f t="shared" si="178"/>
        <v>-1</v>
      </c>
      <c r="L3135" s="3">
        <f>IF(AND(O3135&gt;0,O3135&lt;366),+'PL2'!$N$3+1,IF(AND(O3135&gt;365,O3135&lt;731),+'PL2'!$O$3+1,IF(AND(O3135&gt;730,O3135&lt;1096),+'PL2'!$P$3+1,IF(AND(O3135&gt;1095,O3135&lt;1461),+'PL2'!$Q$3+1,IF(AND(O3135&gt;1460,O3135&lt;3000),+'PL2'!$R$3+1,0)))))</f>
        <v>0</v>
      </c>
      <c r="M3135" s="3">
        <f>IF(AND(O3135&gt;0,O3135&lt;366),+'PL2'!$N$2+1,IF(AND(O3135&gt;365,O3135&lt;731),+'PL2'!$O$2+1,IF(AND(O3135&gt;730,O3135&lt;1096),+'PL2'!$P$2+1,IF(AND(O3135&gt;1095,O3135&lt;1461),+'PL2'!$Q$2+1,IF(AND(O3135&gt;1460,O3135&lt;1826),+'PL2'!$R$2+1,IF(AND(O3135&gt;1825,O3135&lt;2190),+'PL2'!$S$2+1,0))))))</f>
        <v>0</v>
      </c>
      <c r="N3135" s="70">
        <f t="shared" si="179"/>
        <v>-1</v>
      </c>
      <c r="O3135" s="19" t="str">
        <f>IF(A3135&gt;'PL2'!$C$2+553,IF(A3135='PL2'!$C$2+554,1,O3134+1), "")</f>
        <v/>
      </c>
    </row>
    <row r="3136" spans="1:15" x14ac:dyDescent="0.55000000000000004">
      <c r="A3136">
        <v>3134</v>
      </c>
      <c r="B3136" s="2">
        <v>42956</v>
      </c>
      <c r="C3136">
        <v>27.489999771118161</v>
      </c>
      <c r="D3136">
        <v>6333390</v>
      </c>
      <c r="E3136">
        <v>1882.949951171875</v>
      </c>
      <c r="F3136" s="20">
        <f t="shared" si="176"/>
        <v>8.1729206201957855E-3</v>
      </c>
      <c r="G3136">
        <v>3377.5400390625</v>
      </c>
      <c r="H3136">
        <v>27.604400634765621</v>
      </c>
      <c r="I3136" s="19">
        <f t="shared" si="177"/>
        <v>6359738.8516337872</v>
      </c>
      <c r="K3136" s="70">
        <f t="shared" si="178"/>
        <v>-1</v>
      </c>
      <c r="L3136" s="3">
        <f>IF(AND(O3136&gt;0,O3136&lt;366),+'PL2'!$N$3+1,IF(AND(O3136&gt;365,O3136&lt;731),+'PL2'!$O$3+1,IF(AND(O3136&gt;730,O3136&lt;1096),+'PL2'!$P$3+1,IF(AND(O3136&gt;1095,O3136&lt;1461),+'PL2'!$Q$3+1,IF(AND(O3136&gt;1460,O3136&lt;3000),+'PL2'!$R$3+1,0)))))</f>
        <v>0</v>
      </c>
      <c r="M3136" s="3">
        <f>IF(AND(O3136&gt;0,O3136&lt;366),+'PL2'!$N$2+1,IF(AND(O3136&gt;365,O3136&lt;731),+'PL2'!$O$2+1,IF(AND(O3136&gt;730,O3136&lt;1096),+'PL2'!$P$2+1,IF(AND(O3136&gt;1095,O3136&lt;1461),+'PL2'!$Q$2+1,IF(AND(O3136&gt;1460,O3136&lt;1826),+'PL2'!$R$2+1,IF(AND(O3136&gt;1825,O3136&lt;2190),+'PL2'!$S$2+1,0))))))</f>
        <v>0</v>
      </c>
      <c r="N3136" s="70">
        <f t="shared" si="179"/>
        <v>-1</v>
      </c>
      <c r="O3136" s="19" t="str">
        <f>IF(A3136&gt;'PL2'!$C$2+553,IF(A3136='PL2'!$C$2+554,1,O3135+1), "")</f>
        <v/>
      </c>
    </row>
    <row r="3137" spans="1:15" x14ac:dyDescent="0.55000000000000004">
      <c r="A3137">
        <v>3135</v>
      </c>
      <c r="B3137" s="2">
        <v>42957</v>
      </c>
      <c r="C3137">
        <v>27.5</v>
      </c>
      <c r="D3137">
        <v>6149820</v>
      </c>
      <c r="E3137">
        <v>1868.18994140625</v>
      </c>
      <c r="F3137" s="20">
        <f t="shared" si="176"/>
        <v>8.3539393654890517E-3</v>
      </c>
      <c r="G3137">
        <v>3445.280029296875</v>
      </c>
      <c r="H3137">
        <v>28.78170013427734</v>
      </c>
      <c r="I3137" s="19">
        <f t="shared" si="177"/>
        <v>6436437.4960602522</v>
      </c>
      <c r="K3137" s="70">
        <f t="shared" si="178"/>
        <v>-1</v>
      </c>
      <c r="L3137" s="3">
        <f>IF(AND(O3137&gt;0,O3137&lt;366),+'PL2'!$N$3+1,IF(AND(O3137&gt;365,O3137&lt;731),+'PL2'!$O$3+1,IF(AND(O3137&gt;730,O3137&lt;1096),+'PL2'!$P$3+1,IF(AND(O3137&gt;1095,O3137&lt;1461),+'PL2'!$Q$3+1,IF(AND(O3137&gt;1460,O3137&lt;3000),+'PL2'!$R$3+1,0)))))</f>
        <v>0</v>
      </c>
      <c r="M3137" s="3">
        <f>IF(AND(O3137&gt;0,O3137&lt;366),+'PL2'!$N$2+1,IF(AND(O3137&gt;365,O3137&lt;731),+'PL2'!$O$2+1,IF(AND(O3137&gt;730,O3137&lt;1096),+'PL2'!$P$2+1,IF(AND(O3137&gt;1095,O3137&lt;1461),+'PL2'!$Q$2+1,IF(AND(O3137&gt;1460,O3137&lt;1826),+'PL2'!$R$2+1,IF(AND(O3137&gt;1825,O3137&lt;2190),+'PL2'!$S$2+1,0))))))</f>
        <v>0</v>
      </c>
      <c r="N3137" s="70">
        <f t="shared" si="179"/>
        <v>-1</v>
      </c>
      <c r="O3137" s="19" t="str">
        <f>IF(A3137&gt;'PL2'!$C$2+553,IF(A3137='PL2'!$C$2+554,1,O3136+1), "")</f>
        <v/>
      </c>
    </row>
    <row r="3138" spans="1:15" x14ac:dyDescent="0.55000000000000004">
      <c r="A3138">
        <v>3136</v>
      </c>
      <c r="B3138" s="2">
        <v>42958</v>
      </c>
      <c r="C3138">
        <v>27.510000228881839</v>
      </c>
      <c r="D3138">
        <v>6608760</v>
      </c>
      <c r="E3138">
        <v>2034.93994140625</v>
      </c>
      <c r="F3138" s="20">
        <f t="shared" ref="F3138:F3201" si="180">+(C3138/D3138)*E3138</f>
        <v>8.4707567310428489E-3</v>
      </c>
      <c r="G3138">
        <v>3679.610107421875</v>
      </c>
      <c r="H3138">
        <v>31.169099807739261</v>
      </c>
      <c r="I3138" s="19">
        <f t="shared" ref="I3138:I3201" si="181">+E3138*G3138</f>
        <v>7487785.5763949156</v>
      </c>
      <c r="K3138" s="70">
        <f t="shared" si="178"/>
        <v>-1</v>
      </c>
      <c r="L3138" s="3">
        <f>IF(AND(O3138&gt;0,O3138&lt;366),+'PL2'!$N$3+1,IF(AND(O3138&gt;365,O3138&lt;731),+'PL2'!$O$3+1,IF(AND(O3138&gt;730,O3138&lt;1096),+'PL2'!$P$3+1,IF(AND(O3138&gt;1095,O3138&lt;1461),+'PL2'!$Q$3+1,IF(AND(O3138&gt;1460,O3138&lt;3000),+'PL2'!$R$3+1,0)))))</f>
        <v>0</v>
      </c>
      <c r="M3138" s="3">
        <f>IF(AND(O3138&gt;0,O3138&lt;366),+'PL2'!$N$2+1,IF(AND(O3138&gt;365,O3138&lt;731),+'PL2'!$O$2+1,IF(AND(O3138&gt;730,O3138&lt;1096),+'PL2'!$P$2+1,IF(AND(O3138&gt;1095,O3138&lt;1461),+'PL2'!$Q$2+1,IF(AND(O3138&gt;1460,O3138&lt;1826),+'PL2'!$R$2+1,IF(AND(O3138&gt;1825,O3138&lt;2190),+'PL2'!$S$2+1,0))))))</f>
        <v>0</v>
      </c>
      <c r="N3138" s="70">
        <f t="shared" si="179"/>
        <v>-1</v>
      </c>
      <c r="O3138" s="19" t="str">
        <f>IF(A3138&gt;'PL2'!$C$2+553,IF(A3138='PL2'!$C$2+554,1,O3137+1), "")</f>
        <v/>
      </c>
    </row>
    <row r="3139" spans="1:15" x14ac:dyDescent="0.55000000000000004">
      <c r="A3139">
        <v>3137</v>
      </c>
      <c r="B3139" s="2">
        <v>42959</v>
      </c>
      <c r="C3139">
        <v>27.520000457763668</v>
      </c>
      <c r="D3139">
        <v>6195710</v>
      </c>
      <c r="E3139">
        <v>1898.25</v>
      </c>
      <c r="F3139" s="20">
        <f t="shared" si="180"/>
        <v>8.4316149188631961E-3</v>
      </c>
      <c r="G3139">
        <v>3917.64990234375</v>
      </c>
      <c r="H3139">
        <v>33.032100677490227</v>
      </c>
      <c r="I3139" s="19">
        <f t="shared" si="181"/>
        <v>7436678.9271240234</v>
      </c>
      <c r="K3139" s="70">
        <f t="shared" si="178"/>
        <v>-1</v>
      </c>
      <c r="L3139" s="3">
        <f>IF(AND(O3139&gt;0,O3139&lt;366),+'PL2'!$N$3+1,IF(AND(O3139&gt;365,O3139&lt;731),+'PL2'!$O$3+1,IF(AND(O3139&gt;730,O3139&lt;1096),+'PL2'!$P$3+1,IF(AND(O3139&gt;1095,O3139&lt;1461),+'PL2'!$Q$3+1,IF(AND(O3139&gt;1460,O3139&lt;3000),+'PL2'!$R$3+1,0)))))</f>
        <v>0</v>
      </c>
      <c r="M3139" s="3">
        <f>IF(AND(O3139&gt;0,O3139&lt;366),+'PL2'!$N$2+1,IF(AND(O3139&gt;365,O3139&lt;731),+'PL2'!$O$2+1,IF(AND(O3139&gt;730,O3139&lt;1096),+'PL2'!$P$2+1,IF(AND(O3139&gt;1095,O3139&lt;1461),+'PL2'!$Q$2+1,IF(AND(O3139&gt;1460,O3139&lt;1826),+'PL2'!$R$2+1,IF(AND(O3139&gt;1825,O3139&lt;2190),+'PL2'!$S$2+1,0))))))</f>
        <v>0</v>
      </c>
      <c r="N3139" s="70">
        <f t="shared" si="179"/>
        <v>-1</v>
      </c>
      <c r="O3139" s="19" t="str">
        <f>IF(A3139&gt;'PL2'!$C$2+553,IF(A3139='PL2'!$C$2+554,1,O3138+1), "")</f>
        <v/>
      </c>
    </row>
    <row r="3140" spans="1:15" x14ac:dyDescent="0.55000000000000004">
      <c r="A3140">
        <v>3138</v>
      </c>
      <c r="B3140" s="2">
        <v>42960</v>
      </c>
      <c r="C3140">
        <v>27.530000686645511</v>
      </c>
      <c r="D3140">
        <v>6792340</v>
      </c>
      <c r="E3140">
        <v>2039.7099609375</v>
      </c>
      <c r="F3140" s="20">
        <f t="shared" si="180"/>
        <v>8.2671386628418286E-3</v>
      </c>
      <c r="G3140">
        <v>4111.2001953125</v>
      </c>
      <c r="H3140">
        <v>33.987899780273438</v>
      </c>
      <c r="I3140" s="19">
        <f t="shared" si="181"/>
        <v>8385655.9897871017</v>
      </c>
      <c r="K3140" s="70">
        <f t="shared" si="178"/>
        <v>-1</v>
      </c>
      <c r="L3140" s="3">
        <f>IF(AND(O3140&gt;0,O3140&lt;366),+'PL2'!$N$3+1,IF(AND(O3140&gt;365,O3140&lt;731),+'PL2'!$O$3+1,IF(AND(O3140&gt;730,O3140&lt;1096),+'PL2'!$P$3+1,IF(AND(O3140&gt;1095,O3140&lt;1461),+'PL2'!$Q$3+1,IF(AND(O3140&gt;1460,O3140&lt;3000),+'PL2'!$R$3+1,0)))))</f>
        <v>0</v>
      </c>
      <c r="M3140" s="3">
        <f>IF(AND(O3140&gt;0,O3140&lt;366),+'PL2'!$N$2+1,IF(AND(O3140&gt;365,O3140&lt;731),+'PL2'!$O$2+1,IF(AND(O3140&gt;730,O3140&lt;1096),+'PL2'!$P$2+1,IF(AND(O3140&gt;1095,O3140&lt;1461),+'PL2'!$Q$2+1,IF(AND(O3140&gt;1460,O3140&lt;1826),+'PL2'!$R$2+1,IF(AND(O3140&gt;1825,O3140&lt;2190),+'PL2'!$S$2+1,0))))))</f>
        <v>0</v>
      </c>
      <c r="N3140" s="70">
        <f t="shared" si="179"/>
        <v>-1</v>
      </c>
      <c r="O3140" s="19" t="str">
        <f>IF(A3140&gt;'PL2'!$C$2+553,IF(A3140='PL2'!$C$2+554,1,O3139+1), "")</f>
        <v/>
      </c>
    </row>
    <row r="3141" spans="1:15" x14ac:dyDescent="0.55000000000000004">
      <c r="A3141">
        <v>3139</v>
      </c>
      <c r="B3141" s="2">
        <v>42961</v>
      </c>
      <c r="C3141">
        <v>27.54000091552734</v>
      </c>
      <c r="D3141">
        <v>5966240</v>
      </c>
      <c r="E3141">
        <v>1874.18994140625</v>
      </c>
      <c r="F3141" s="20">
        <f t="shared" si="180"/>
        <v>8.6512095896578503E-3</v>
      </c>
      <c r="G3141">
        <v>4382.740234375</v>
      </c>
      <c r="H3141">
        <v>37.916000366210938</v>
      </c>
      <c r="I3141" s="19">
        <f t="shared" si="181"/>
        <v>8214087.6630620956</v>
      </c>
      <c r="K3141" s="70">
        <f t="shared" si="178"/>
        <v>-1</v>
      </c>
      <c r="L3141" s="3">
        <f>IF(AND(O3141&gt;0,O3141&lt;366),+'PL2'!$N$3+1,IF(AND(O3141&gt;365,O3141&lt;731),+'PL2'!$O$3+1,IF(AND(O3141&gt;730,O3141&lt;1096),+'PL2'!$P$3+1,IF(AND(O3141&gt;1095,O3141&lt;1461),+'PL2'!$Q$3+1,IF(AND(O3141&gt;1460,O3141&lt;3000),+'PL2'!$R$3+1,0)))))</f>
        <v>0</v>
      </c>
      <c r="M3141" s="3">
        <f>IF(AND(O3141&gt;0,O3141&lt;366),+'PL2'!$N$2+1,IF(AND(O3141&gt;365,O3141&lt;731),+'PL2'!$O$2+1,IF(AND(O3141&gt;730,O3141&lt;1096),+'PL2'!$P$2+1,IF(AND(O3141&gt;1095,O3141&lt;1461),+'PL2'!$Q$2+1,IF(AND(O3141&gt;1460,O3141&lt;1826),+'PL2'!$R$2+1,IF(AND(O3141&gt;1825,O3141&lt;2190),+'PL2'!$S$2+1,0))))))</f>
        <v>0</v>
      </c>
      <c r="N3141" s="70">
        <f t="shared" si="179"/>
        <v>-1</v>
      </c>
      <c r="O3141" s="19" t="str">
        <f>IF(A3141&gt;'PL2'!$C$2+553,IF(A3141='PL2'!$C$2+554,1,O3140+1), "")</f>
        <v/>
      </c>
    </row>
    <row r="3142" spans="1:15" x14ac:dyDescent="0.55000000000000004">
      <c r="A3142">
        <v>3140</v>
      </c>
      <c r="B3142" s="2">
        <v>42962</v>
      </c>
      <c r="C3142">
        <v>27.54999923706055</v>
      </c>
      <c r="D3142">
        <v>6975910</v>
      </c>
      <c r="E3142">
        <v>2250.449951171875</v>
      </c>
      <c r="F3142" s="20">
        <f t="shared" si="180"/>
        <v>8.887714210451125E-3</v>
      </c>
      <c r="G3142">
        <v>4204.43017578125</v>
      </c>
      <c r="H3142">
        <v>37.367801666259773</v>
      </c>
      <c r="I3142" s="19">
        <f t="shared" si="181"/>
        <v>9461859.6837924719</v>
      </c>
      <c r="K3142" s="70">
        <f t="shared" si="178"/>
        <v>-1</v>
      </c>
      <c r="L3142" s="3">
        <f>IF(AND(O3142&gt;0,O3142&lt;366),+'PL2'!$N$3+1,IF(AND(O3142&gt;365,O3142&lt;731),+'PL2'!$O$3+1,IF(AND(O3142&gt;730,O3142&lt;1096),+'PL2'!$P$3+1,IF(AND(O3142&gt;1095,O3142&lt;1461),+'PL2'!$Q$3+1,IF(AND(O3142&gt;1460,O3142&lt;3000),+'PL2'!$R$3+1,0)))))</f>
        <v>0</v>
      </c>
      <c r="M3142" s="3">
        <f>IF(AND(O3142&gt;0,O3142&lt;366),+'PL2'!$N$2+1,IF(AND(O3142&gt;365,O3142&lt;731),+'PL2'!$O$2+1,IF(AND(O3142&gt;730,O3142&lt;1096),+'PL2'!$P$2+1,IF(AND(O3142&gt;1095,O3142&lt;1461),+'PL2'!$Q$2+1,IF(AND(O3142&gt;1460,O3142&lt;1826),+'PL2'!$R$2+1,IF(AND(O3142&gt;1825,O3142&lt;2190),+'PL2'!$S$2+1,0))))))</f>
        <v>0</v>
      </c>
      <c r="N3142" s="70">
        <f t="shared" si="179"/>
        <v>-1</v>
      </c>
      <c r="O3142" s="19" t="str">
        <f>IF(A3142&gt;'PL2'!$C$2+553,IF(A3142='PL2'!$C$2+554,1,O3141+1), "")</f>
        <v/>
      </c>
    </row>
    <row r="3143" spans="1:15" x14ac:dyDescent="0.55000000000000004">
      <c r="A3143">
        <v>3141</v>
      </c>
      <c r="B3143" s="2">
        <v>42963</v>
      </c>
      <c r="C3143">
        <v>27.559999465942379</v>
      </c>
      <c r="D3143">
        <v>5966240</v>
      </c>
      <c r="E3143">
        <v>1972.530029296875</v>
      </c>
      <c r="F3143" s="20">
        <f t="shared" si="180"/>
        <v>9.111756575997141E-3</v>
      </c>
      <c r="G3143">
        <v>4425.2998046875</v>
      </c>
      <c r="H3143">
        <v>40.322299957275391</v>
      </c>
      <c r="I3143" s="19">
        <f t="shared" si="181"/>
        <v>8729036.7533876896</v>
      </c>
      <c r="K3143" s="70">
        <f t="shared" si="178"/>
        <v>-1</v>
      </c>
      <c r="L3143" s="3">
        <f>IF(AND(O3143&gt;0,O3143&lt;366),+'PL2'!$N$3+1,IF(AND(O3143&gt;365,O3143&lt;731),+'PL2'!$O$3+1,IF(AND(O3143&gt;730,O3143&lt;1096),+'PL2'!$P$3+1,IF(AND(O3143&gt;1095,O3143&lt;1461),+'PL2'!$Q$3+1,IF(AND(O3143&gt;1460,O3143&lt;3000),+'PL2'!$R$3+1,0)))))</f>
        <v>0</v>
      </c>
      <c r="M3143" s="3">
        <f>IF(AND(O3143&gt;0,O3143&lt;366),+'PL2'!$N$2+1,IF(AND(O3143&gt;365,O3143&lt;731),+'PL2'!$O$2+1,IF(AND(O3143&gt;730,O3143&lt;1096),+'PL2'!$P$2+1,IF(AND(O3143&gt;1095,O3143&lt;1461),+'PL2'!$Q$2+1,IF(AND(O3143&gt;1460,O3143&lt;1826),+'PL2'!$R$2+1,IF(AND(O3143&gt;1825,O3143&lt;2190),+'PL2'!$S$2+1,0))))))</f>
        <v>0</v>
      </c>
      <c r="N3143" s="70">
        <f t="shared" si="179"/>
        <v>-1</v>
      </c>
      <c r="O3143" s="19" t="str">
        <f>IF(A3143&gt;'PL2'!$C$2+553,IF(A3143='PL2'!$C$2+554,1,O3142+1), "")</f>
        <v/>
      </c>
    </row>
    <row r="3144" spans="1:15" x14ac:dyDescent="0.55000000000000004">
      <c r="A3144">
        <v>3142</v>
      </c>
      <c r="B3144" s="2">
        <v>42964</v>
      </c>
      <c r="C3144">
        <v>27.569999694824219</v>
      </c>
      <c r="D3144">
        <v>8215060</v>
      </c>
      <c r="E3144">
        <v>2602.820068359375</v>
      </c>
      <c r="F3144" s="20">
        <f t="shared" si="180"/>
        <v>8.7351459989763094E-3</v>
      </c>
      <c r="G3144">
        <v>4316.33984375</v>
      </c>
      <c r="H3144">
        <v>37.703899383544922</v>
      </c>
      <c r="I3144" s="19">
        <f t="shared" si="181"/>
        <v>11234655.967171669</v>
      </c>
      <c r="K3144" s="70">
        <f t="shared" si="178"/>
        <v>-1</v>
      </c>
      <c r="L3144" s="3">
        <f>IF(AND(O3144&gt;0,O3144&lt;366),+'PL2'!$N$3+1,IF(AND(O3144&gt;365,O3144&lt;731),+'PL2'!$O$3+1,IF(AND(O3144&gt;730,O3144&lt;1096),+'PL2'!$P$3+1,IF(AND(O3144&gt;1095,O3144&lt;1461),+'PL2'!$Q$3+1,IF(AND(O3144&gt;1460,O3144&lt;3000),+'PL2'!$R$3+1,0)))))</f>
        <v>0</v>
      </c>
      <c r="M3144" s="3">
        <f>IF(AND(O3144&gt;0,O3144&lt;366),+'PL2'!$N$2+1,IF(AND(O3144&gt;365,O3144&lt;731),+'PL2'!$O$2+1,IF(AND(O3144&gt;730,O3144&lt;1096),+'PL2'!$P$2+1,IF(AND(O3144&gt;1095,O3144&lt;1461),+'PL2'!$Q$2+1,IF(AND(O3144&gt;1460,O3144&lt;1826),+'PL2'!$R$2+1,IF(AND(O3144&gt;1825,O3144&lt;2190),+'PL2'!$S$2+1,0))))))</f>
        <v>0</v>
      </c>
      <c r="N3144" s="70">
        <f t="shared" si="179"/>
        <v>-1</v>
      </c>
      <c r="O3144" s="19" t="str">
        <f>IF(A3144&gt;'PL2'!$C$2+553,IF(A3144='PL2'!$C$2+554,1,O3143+1), "")</f>
        <v/>
      </c>
    </row>
    <row r="3145" spans="1:15" x14ac:dyDescent="0.55000000000000004">
      <c r="A3145">
        <v>3143</v>
      </c>
      <c r="B3145" s="2">
        <v>42965</v>
      </c>
      <c r="C3145">
        <v>27.579999923706051</v>
      </c>
      <c r="D3145">
        <v>6838230</v>
      </c>
      <c r="E3145">
        <v>2200.4599609375</v>
      </c>
      <c r="F3145" s="20">
        <f t="shared" si="180"/>
        <v>8.8749114251457564E-3</v>
      </c>
      <c r="G3145">
        <v>4159.4599609375</v>
      </c>
      <c r="H3145">
        <v>36.914798736572273</v>
      </c>
      <c r="I3145" s="19">
        <f t="shared" si="181"/>
        <v>9152725.1031656265</v>
      </c>
      <c r="K3145" s="70">
        <f t="shared" si="178"/>
        <v>-1</v>
      </c>
      <c r="L3145" s="3">
        <f>IF(AND(O3145&gt;0,O3145&lt;366),+'PL2'!$N$3+1,IF(AND(O3145&gt;365,O3145&lt;731),+'PL2'!$O$3+1,IF(AND(O3145&gt;730,O3145&lt;1096),+'PL2'!$P$3+1,IF(AND(O3145&gt;1095,O3145&lt;1461),+'PL2'!$Q$3+1,IF(AND(O3145&gt;1460,O3145&lt;3000),+'PL2'!$R$3+1,0)))))</f>
        <v>0</v>
      </c>
      <c r="M3145" s="3">
        <f>IF(AND(O3145&gt;0,O3145&lt;366),+'PL2'!$N$2+1,IF(AND(O3145&gt;365,O3145&lt;731),+'PL2'!$O$2+1,IF(AND(O3145&gt;730,O3145&lt;1096),+'PL2'!$P$2+1,IF(AND(O3145&gt;1095,O3145&lt;1461),+'PL2'!$Q$2+1,IF(AND(O3145&gt;1460,O3145&lt;1826),+'PL2'!$R$2+1,IF(AND(O3145&gt;1825,O3145&lt;2190),+'PL2'!$S$2+1,0))))))</f>
        <v>0</v>
      </c>
      <c r="N3145" s="70">
        <f t="shared" si="179"/>
        <v>-1</v>
      </c>
      <c r="O3145" s="19" t="str">
        <f>IF(A3145&gt;'PL2'!$C$2+553,IF(A3145='PL2'!$C$2+554,1,O3144+1), "")</f>
        <v/>
      </c>
    </row>
    <row r="3146" spans="1:15" x14ac:dyDescent="0.55000000000000004">
      <c r="A3146">
        <v>3144</v>
      </c>
      <c r="B3146" s="2">
        <v>42966</v>
      </c>
      <c r="C3146">
        <v>27.590000152587891</v>
      </c>
      <c r="D3146">
        <v>6930020</v>
      </c>
      <c r="E3146">
        <v>2153.409912109375</v>
      </c>
      <c r="F3146" s="20">
        <f t="shared" si="180"/>
        <v>8.5732190965800859E-3</v>
      </c>
      <c r="G3146">
        <v>4206.1298828125</v>
      </c>
      <c r="H3146">
        <v>36.060100555419922</v>
      </c>
      <c r="I3146" s="19">
        <f t="shared" si="181"/>
        <v>9057521.7812678814</v>
      </c>
      <c r="K3146" s="70">
        <f t="shared" si="178"/>
        <v>-1</v>
      </c>
      <c r="L3146" s="3">
        <f>IF(AND(O3146&gt;0,O3146&lt;366),+'PL2'!$N$3+1,IF(AND(O3146&gt;365,O3146&lt;731),+'PL2'!$O$3+1,IF(AND(O3146&gt;730,O3146&lt;1096),+'PL2'!$P$3+1,IF(AND(O3146&gt;1095,O3146&lt;1461),+'PL2'!$Q$3+1,IF(AND(O3146&gt;1460,O3146&lt;3000),+'PL2'!$R$3+1,0)))))</f>
        <v>0</v>
      </c>
      <c r="M3146" s="3">
        <f>IF(AND(O3146&gt;0,O3146&lt;366),+'PL2'!$N$2+1,IF(AND(O3146&gt;365,O3146&lt;731),+'PL2'!$O$2+1,IF(AND(O3146&gt;730,O3146&lt;1096),+'PL2'!$P$2+1,IF(AND(O3146&gt;1095,O3146&lt;1461),+'PL2'!$Q$2+1,IF(AND(O3146&gt;1460,O3146&lt;1826),+'PL2'!$R$2+1,IF(AND(O3146&gt;1825,O3146&lt;2190),+'PL2'!$S$2+1,0))))))</f>
        <v>0</v>
      </c>
      <c r="N3146" s="70">
        <f t="shared" si="179"/>
        <v>-1</v>
      </c>
      <c r="O3146" s="19" t="str">
        <f>IF(A3146&gt;'PL2'!$C$2+553,IF(A3146='PL2'!$C$2+554,1,O3145+1), "")</f>
        <v/>
      </c>
    </row>
    <row r="3147" spans="1:15" x14ac:dyDescent="0.55000000000000004">
      <c r="A3147">
        <v>3145</v>
      </c>
      <c r="B3147" s="2">
        <v>42967</v>
      </c>
      <c r="C3147">
        <v>27.60000038146973</v>
      </c>
      <c r="D3147">
        <v>5966240</v>
      </c>
      <c r="E3147">
        <v>1833.97998046875</v>
      </c>
      <c r="F3147" s="20">
        <f t="shared" si="180"/>
        <v>8.4840449195046387E-3</v>
      </c>
      <c r="G3147">
        <v>4111.22021484375</v>
      </c>
      <c r="H3147">
        <v>34.879798889160163</v>
      </c>
      <c r="I3147" s="19">
        <f t="shared" si="181"/>
        <v>7539895.5693218708</v>
      </c>
      <c r="K3147" s="70">
        <f t="shared" si="178"/>
        <v>-1</v>
      </c>
      <c r="L3147" s="3">
        <f>IF(AND(O3147&gt;0,O3147&lt;366),+'PL2'!$N$3+1,IF(AND(O3147&gt;365,O3147&lt;731),+'PL2'!$O$3+1,IF(AND(O3147&gt;730,O3147&lt;1096),+'PL2'!$P$3+1,IF(AND(O3147&gt;1095,O3147&lt;1461),+'PL2'!$Q$3+1,IF(AND(O3147&gt;1460,O3147&lt;3000),+'PL2'!$R$3+1,0)))))</f>
        <v>0</v>
      </c>
      <c r="M3147" s="3">
        <f>IF(AND(O3147&gt;0,O3147&lt;366),+'PL2'!$N$2+1,IF(AND(O3147&gt;365,O3147&lt;731),+'PL2'!$O$2+1,IF(AND(O3147&gt;730,O3147&lt;1096),+'PL2'!$P$2+1,IF(AND(O3147&gt;1095,O3147&lt;1461),+'PL2'!$Q$2+1,IF(AND(O3147&gt;1460,O3147&lt;1826),+'PL2'!$R$2+1,IF(AND(O3147&gt;1825,O3147&lt;2190),+'PL2'!$S$2+1,0))))))</f>
        <v>0</v>
      </c>
      <c r="N3147" s="70">
        <f t="shared" si="179"/>
        <v>-1</v>
      </c>
      <c r="O3147" s="19" t="str">
        <f>IF(A3147&gt;'PL2'!$C$2+553,IF(A3147='PL2'!$C$2+554,1,O3146+1), "")</f>
        <v/>
      </c>
    </row>
    <row r="3148" spans="1:15" x14ac:dyDescent="0.55000000000000004">
      <c r="A3148">
        <v>3146</v>
      </c>
      <c r="B3148" s="2">
        <v>42968</v>
      </c>
      <c r="C3148">
        <v>27.610000610351559</v>
      </c>
      <c r="D3148">
        <v>5277830</v>
      </c>
      <c r="E3148">
        <v>1735.4599609375</v>
      </c>
      <c r="F3148" s="20">
        <f t="shared" si="180"/>
        <v>9.0787408045967886E-3</v>
      </c>
      <c r="G3148">
        <v>4054.93994140625</v>
      </c>
      <c r="H3148">
        <v>36.813701629638672</v>
      </c>
      <c r="I3148" s="19">
        <f t="shared" si="181"/>
        <v>7037185.9123167992</v>
      </c>
      <c r="K3148" s="70">
        <f t="shared" si="178"/>
        <v>-1</v>
      </c>
      <c r="L3148" s="3">
        <f>IF(AND(O3148&gt;0,O3148&lt;366),+'PL2'!$N$3+1,IF(AND(O3148&gt;365,O3148&lt;731),+'PL2'!$O$3+1,IF(AND(O3148&gt;730,O3148&lt;1096),+'PL2'!$P$3+1,IF(AND(O3148&gt;1095,O3148&lt;1461),+'PL2'!$Q$3+1,IF(AND(O3148&gt;1460,O3148&lt;3000),+'PL2'!$R$3+1,0)))))</f>
        <v>0</v>
      </c>
      <c r="M3148" s="3">
        <f>IF(AND(O3148&gt;0,O3148&lt;366),+'PL2'!$N$2+1,IF(AND(O3148&gt;365,O3148&lt;731),+'PL2'!$O$2+1,IF(AND(O3148&gt;730,O3148&lt;1096),+'PL2'!$P$2+1,IF(AND(O3148&gt;1095,O3148&lt;1461),+'PL2'!$Q$2+1,IF(AND(O3148&gt;1460,O3148&lt;1826),+'PL2'!$R$2+1,IF(AND(O3148&gt;1825,O3148&lt;2190),+'PL2'!$S$2+1,0))))))</f>
        <v>0</v>
      </c>
      <c r="N3148" s="70">
        <f t="shared" si="179"/>
        <v>-1</v>
      </c>
      <c r="O3148" s="19" t="str">
        <f>IF(A3148&gt;'PL2'!$C$2+553,IF(A3148='PL2'!$C$2+554,1,O3147+1), "")</f>
        <v/>
      </c>
    </row>
    <row r="3149" spans="1:15" x14ac:dyDescent="0.55000000000000004">
      <c r="A3149">
        <v>3147</v>
      </c>
      <c r="B3149" s="2">
        <v>42969</v>
      </c>
      <c r="C3149">
        <v>27.620000839233398</v>
      </c>
      <c r="D3149">
        <v>4084580</v>
      </c>
      <c r="E3149">
        <v>1446.680053710938</v>
      </c>
      <c r="F3149" s="20">
        <f t="shared" si="180"/>
        <v>9.7824756272611446E-3</v>
      </c>
      <c r="G3149">
        <v>4137.669921875</v>
      </c>
      <c r="H3149">
        <v>40.476699829101563</v>
      </c>
      <c r="I3149" s="19">
        <f t="shared" si="181"/>
        <v>5985884.5448162574</v>
      </c>
      <c r="K3149" s="70">
        <f t="shared" si="178"/>
        <v>-1</v>
      </c>
      <c r="L3149" s="3">
        <f>IF(AND(O3149&gt;0,O3149&lt;366),+'PL2'!$N$3+1,IF(AND(O3149&gt;365,O3149&lt;731),+'PL2'!$O$3+1,IF(AND(O3149&gt;730,O3149&lt;1096),+'PL2'!$P$3+1,IF(AND(O3149&gt;1095,O3149&lt;1461),+'PL2'!$Q$3+1,IF(AND(O3149&gt;1460,O3149&lt;3000),+'PL2'!$R$3+1,0)))))</f>
        <v>0</v>
      </c>
      <c r="M3149" s="3">
        <f>IF(AND(O3149&gt;0,O3149&lt;366),+'PL2'!$N$2+1,IF(AND(O3149&gt;365,O3149&lt;731),+'PL2'!$O$2+1,IF(AND(O3149&gt;730,O3149&lt;1096),+'PL2'!$P$2+1,IF(AND(O3149&gt;1095,O3149&lt;1461),+'PL2'!$Q$2+1,IF(AND(O3149&gt;1460,O3149&lt;1826),+'PL2'!$R$2+1,IF(AND(O3149&gt;1825,O3149&lt;2190),+'PL2'!$S$2+1,0))))))</f>
        <v>0</v>
      </c>
      <c r="N3149" s="70">
        <f t="shared" si="179"/>
        <v>-1</v>
      </c>
      <c r="O3149" s="19" t="str">
        <f>IF(A3149&gt;'PL2'!$C$2+553,IF(A3149='PL2'!$C$2+554,1,O3148+1), "")</f>
        <v/>
      </c>
    </row>
    <row r="3150" spans="1:15" x14ac:dyDescent="0.55000000000000004">
      <c r="A3150">
        <v>3148</v>
      </c>
      <c r="B3150" s="2">
        <v>42970</v>
      </c>
      <c r="C3150">
        <v>27.629999160766602</v>
      </c>
      <c r="D3150">
        <v>7297170</v>
      </c>
      <c r="E3150">
        <v>2529.469970703125</v>
      </c>
      <c r="F3150" s="20">
        <f t="shared" si="180"/>
        <v>9.5775832504534867E-3</v>
      </c>
      <c r="G3150">
        <v>4191.22021484375</v>
      </c>
      <c r="H3150">
        <v>40.141799926757813</v>
      </c>
      <c r="I3150" s="19">
        <f t="shared" si="181"/>
        <v>10601565.674051166</v>
      </c>
      <c r="K3150" s="70">
        <f t="shared" si="178"/>
        <v>-1</v>
      </c>
      <c r="L3150" s="3">
        <f>IF(AND(O3150&gt;0,O3150&lt;366),+'PL2'!$N$3+1,IF(AND(O3150&gt;365,O3150&lt;731),+'PL2'!$O$3+1,IF(AND(O3150&gt;730,O3150&lt;1096),+'PL2'!$P$3+1,IF(AND(O3150&gt;1095,O3150&lt;1461),+'PL2'!$Q$3+1,IF(AND(O3150&gt;1460,O3150&lt;3000),+'PL2'!$R$3+1,0)))))</f>
        <v>0</v>
      </c>
      <c r="M3150" s="3">
        <f>IF(AND(O3150&gt;0,O3150&lt;366),+'PL2'!$N$2+1,IF(AND(O3150&gt;365,O3150&lt;731),+'PL2'!$O$2+1,IF(AND(O3150&gt;730,O3150&lt;1096),+'PL2'!$P$2+1,IF(AND(O3150&gt;1095,O3150&lt;1461),+'PL2'!$Q$2+1,IF(AND(O3150&gt;1460,O3150&lt;1826),+'PL2'!$R$2+1,IF(AND(O3150&gt;1825,O3150&lt;2190),+'PL2'!$S$2+1,0))))))</f>
        <v>0</v>
      </c>
      <c r="N3150" s="70">
        <f t="shared" si="179"/>
        <v>-1</v>
      </c>
      <c r="O3150" s="19" t="str">
        <f>IF(A3150&gt;'PL2'!$C$2+553,IF(A3150='PL2'!$C$2+554,1,O3149+1), "")</f>
        <v/>
      </c>
    </row>
    <row r="3151" spans="1:15" x14ac:dyDescent="0.55000000000000004">
      <c r="A3151">
        <v>3149</v>
      </c>
      <c r="B3151" s="2">
        <v>42971</v>
      </c>
      <c r="C3151">
        <v>27.639999389648441</v>
      </c>
      <c r="D3151">
        <v>4459280</v>
      </c>
      <c r="E3151">
        <v>1648.5</v>
      </c>
      <c r="F3151" s="20">
        <f t="shared" si="180"/>
        <v>1.0217913877091247E-2</v>
      </c>
      <c r="G3151">
        <v>4362.47998046875</v>
      </c>
      <c r="H3151">
        <v>44.575401306152337</v>
      </c>
      <c r="I3151" s="19">
        <f t="shared" si="181"/>
        <v>7191548.2478027344</v>
      </c>
      <c r="K3151" s="70">
        <f t="shared" si="178"/>
        <v>-1</v>
      </c>
      <c r="L3151" s="3">
        <f>IF(AND(O3151&gt;0,O3151&lt;366),+'PL2'!$N$3+1,IF(AND(O3151&gt;365,O3151&lt;731),+'PL2'!$O$3+1,IF(AND(O3151&gt;730,O3151&lt;1096),+'PL2'!$P$3+1,IF(AND(O3151&gt;1095,O3151&lt;1461),+'PL2'!$Q$3+1,IF(AND(O3151&gt;1460,O3151&lt;3000),+'PL2'!$R$3+1,0)))))</f>
        <v>0</v>
      </c>
      <c r="M3151" s="3">
        <f>IF(AND(O3151&gt;0,O3151&lt;366),+'PL2'!$N$2+1,IF(AND(O3151&gt;365,O3151&lt;731),+'PL2'!$O$2+1,IF(AND(O3151&gt;730,O3151&lt;1096),+'PL2'!$P$2+1,IF(AND(O3151&gt;1095,O3151&lt;1461),+'PL2'!$Q$2+1,IF(AND(O3151&gt;1460,O3151&lt;1826),+'PL2'!$R$2+1,IF(AND(O3151&gt;1825,O3151&lt;2190),+'PL2'!$S$2+1,0))))))</f>
        <v>0</v>
      </c>
      <c r="N3151" s="70">
        <f t="shared" si="179"/>
        <v>-1</v>
      </c>
      <c r="O3151" s="19" t="str">
        <f>IF(A3151&gt;'PL2'!$C$2+553,IF(A3151='PL2'!$C$2+554,1,O3150+1), "")</f>
        <v/>
      </c>
    </row>
    <row r="3152" spans="1:15" x14ac:dyDescent="0.55000000000000004">
      <c r="A3152">
        <v>3150</v>
      </c>
      <c r="B3152" s="2">
        <v>42972</v>
      </c>
      <c r="C3152">
        <v>27.64999961853027</v>
      </c>
      <c r="D3152">
        <v>4459280</v>
      </c>
      <c r="E3152">
        <v>1688.319946289062</v>
      </c>
      <c r="F3152" s="20">
        <f t="shared" si="180"/>
        <v>1.0468516413154055E-2</v>
      </c>
      <c r="G3152">
        <v>4408.31982421875</v>
      </c>
      <c r="H3152">
        <v>46.148601531982422</v>
      </c>
      <c r="I3152" s="19">
        <f t="shared" si="181"/>
        <v>7442654.2888500076</v>
      </c>
      <c r="K3152" s="70">
        <f t="shared" si="178"/>
        <v>-1</v>
      </c>
      <c r="L3152" s="3">
        <f>IF(AND(O3152&gt;0,O3152&lt;366),+'PL2'!$N$3+1,IF(AND(O3152&gt;365,O3152&lt;731),+'PL2'!$O$3+1,IF(AND(O3152&gt;730,O3152&lt;1096),+'PL2'!$P$3+1,IF(AND(O3152&gt;1095,O3152&lt;1461),+'PL2'!$Q$3+1,IF(AND(O3152&gt;1460,O3152&lt;3000),+'PL2'!$R$3+1,0)))))</f>
        <v>0</v>
      </c>
      <c r="M3152" s="3">
        <f>IF(AND(O3152&gt;0,O3152&lt;366),+'PL2'!$N$2+1,IF(AND(O3152&gt;365,O3152&lt;731),+'PL2'!$O$2+1,IF(AND(O3152&gt;730,O3152&lt;1096),+'PL2'!$P$2+1,IF(AND(O3152&gt;1095,O3152&lt;1461),+'PL2'!$Q$2+1,IF(AND(O3152&gt;1460,O3152&lt;1826),+'PL2'!$R$2+1,IF(AND(O3152&gt;1825,O3152&lt;2190),+'PL2'!$S$2+1,0))))))</f>
        <v>0</v>
      </c>
      <c r="N3152" s="70">
        <f t="shared" si="179"/>
        <v>-1</v>
      </c>
      <c r="O3152" s="19" t="str">
        <f>IF(A3152&gt;'PL2'!$C$2+553,IF(A3152='PL2'!$C$2+554,1,O3151+1), "")</f>
        <v/>
      </c>
    </row>
    <row r="3153" spans="1:15" x14ac:dyDescent="0.55000000000000004">
      <c r="A3153">
        <v>3151</v>
      </c>
      <c r="B3153" s="2">
        <v>42973</v>
      </c>
      <c r="C3153">
        <v>27.659999847412109</v>
      </c>
      <c r="D3153">
        <v>4635880</v>
      </c>
      <c r="E3153">
        <v>1737.81005859375</v>
      </c>
      <c r="F3153" s="20">
        <f t="shared" si="180"/>
        <v>1.0368651896842532E-2</v>
      </c>
      <c r="G3153">
        <v>4387.4599609375</v>
      </c>
      <c r="H3153">
        <v>45.492000579833977</v>
      </c>
      <c r="I3153" s="19">
        <f t="shared" si="181"/>
        <v>7624572.051794529</v>
      </c>
      <c r="K3153" s="70">
        <f t="shared" si="178"/>
        <v>-1</v>
      </c>
      <c r="L3153" s="3">
        <f>IF(AND(O3153&gt;0,O3153&lt;366),+'PL2'!$N$3+1,IF(AND(O3153&gt;365,O3153&lt;731),+'PL2'!$O$3+1,IF(AND(O3153&gt;730,O3153&lt;1096),+'PL2'!$P$3+1,IF(AND(O3153&gt;1095,O3153&lt;1461),+'PL2'!$Q$3+1,IF(AND(O3153&gt;1460,O3153&lt;3000),+'PL2'!$R$3+1,0)))))</f>
        <v>0</v>
      </c>
      <c r="M3153" s="3">
        <f>IF(AND(O3153&gt;0,O3153&lt;366),+'PL2'!$N$2+1,IF(AND(O3153&gt;365,O3153&lt;731),+'PL2'!$O$2+1,IF(AND(O3153&gt;730,O3153&lt;1096),+'PL2'!$P$2+1,IF(AND(O3153&gt;1095,O3153&lt;1461),+'PL2'!$Q$2+1,IF(AND(O3153&gt;1460,O3153&lt;1826),+'PL2'!$R$2+1,IF(AND(O3153&gt;1825,O3153&lt;2190),+'PL2'!$S$2+1,0))))))</f>
        <v>0</v>
      </c>
      <c r="N3153" s="70">
        <f t="shared" si="179"/>
        <v>-1</v>
      </c>
      <c r="O3153" s="19" t="str">
        <f>IF(A3153&gt;'PL2'!$C$2+553,IF(A3153='PL2'!$C$2+554,1,O3152+1), "")</f>
        <v/>
      </c>
    </row>
    <row r="3154" spans="1:15" x14ac:dyDescent="0.55000000000000004">
      <c r="A3154">
        <v>3152</v>
      </c>
      <c r="B3154" s="2">
        <v>42974</v>
      </c>
      <c r="C3154">
        <v>27.670000076293949</v>
      </c>
      <c r="D3154">
        <v>6843450</v>
      </c>
      <c r="E3154">
        <v>2296.340087890625</v>
      </c>
      <c r="F3154" s="20">
        <f t="shared" si="180"/>
        <v>9.2847511718695177E-3</v>
      </c>
      <c r="G3154">
        <v>4394.52001953125</v>
      </c>
      <c r="H3154">
        <v>40.801998138427727</v>
      </c>
      <c r="I3154" s="19">
        <f t="shared" si="181"/>
        <v>10091312.487887502</v>
      </c>
      <c r="K3154" s="70">
        <f t="shared" si="178"/>
        <v>-1</v>
      </c>
      <c r="L3154" s="3">
        <f>IF(AND(O3154&gt;0,O3154&lt;366),+'PL2'!$N$3+1,IF(AND(O3154&gt;365,O3154&lt;731),+'PL2'!$O$3+1,IF(AND(O3154&gt;730,O3154&lt;1096),+'PL2'!$P$3+1,IF(AND(O3154&gt;1095,O3154&lt;1461),+'PL2'!$Q$3+1,IF(AND(O3154&gt;1460,O3154&lt;3000),+'PL2'!$R$3+1,0)))))</f>
        <v>0</v>
      </c>
      <c r="M3154" s="3">
        <f>IF(AND(O3154&gt;0,O3154&lt;366),+'PL2'!$N$2+1,IF(AND(O3154&gt;365,O3154&lt;731),+'PL2'!$O$2+1,IF(AND(O3154&gt;730,O3154&lt;1096),+'PL2'!$P$2+1,IF(AND(O3154&gt;1095,O3154&lt;1461),+'PL2'!$Q$2+1,IF(AND(O3154&gt;1460,O3154&lt;1826),+'PL2'!$R$2+1,IF(AND(O3154&gt;1825,O3154&lt;2190),+'PL2'!$S$2+1,0))))))</f>
        <v>0</v>
      </c>
      <c r="N3154" s="70">
        <f t="shared" si="179"/>
        <v>-1</v>
      </c>
      <c r="O3154" s="19" t="str">
        <f>IF(A3154&gt;'PL2'!$C$2+553,IF(A3154='PL2'!$C$2+554,1,O3153+1), "")</f>
        <v/>
      </c>
    </row>
    <row r="3155" spans="1:15" x14ac:dyDescent="0.55000000000000004">
      <c r="A3155">
        <v>3153</v>
      </c>
      <c r="B3155" s="2">
        <v>42975</v>
      </c>
      <c r="C3155">
        <v>27.680000305175781</v>
      </c>
      <c r="D3155">
        <v>5695510</v>
      </c>
      <c r="E3155">
        <v>1990.680053710938</v>
      </c>
      <c r="F3155" s="20">
        <f t="shared" si="180"/>
        <v>9.6746427438852891E-3</v>
      </c>
      <c r="G3155">
        <v>4439.66015625</v>
      </c>
      <c r="H3155">
        <v>42.952098846435547</v>
      </c>
      <c r="I3155" s="19">
        <f t="shared" si="181"/>
        <v>8837942.918302061</v>
      </c>
      <c r="K3155" s="70">
        <f t="shared" si="178"/>
        <v>-1</v>
      </c>
      <c r="L3155" s="3">
        <f>IF(AND(O3155&gt;0,O3155&lt;366),+'PL2'!$N$3+1,IF(AND(O3155&gt;365,O3155&lt;731),+'PL2'!$O$3+1,IF(AND(O3155&gt;730,O3155&lt;1096),+'PL2'!$P$3+1,IF(AND(O3155&gt;1095,O3155&lt;1461),+'PL2'!$Q$3+1,IF(AND(O3155&gt;1460,O3155&lt;3000),+'PL2'!$R$3+1,0)))))</f>
        <v>0</v>
      </c>
      <c r="M3155" s="3">
        <f>IF(AND(O3155&gt;0,O3155&lt;366),+'PL2'!$N$2+1,IF(AND(O3155&gt;365,O3155&lt;731),+'PL2'!$O$2+1,IF(AND(O3155&gt;730,O3155&lt;1096),+'PL2'!$P$2+1,IF(AND(O3155&gt;1095,O3155&lt;1461),+'PL2'!$Q$2+1,IF(AND(O3155&gt;1460,O3155&lt;1826),+'PL2'!$R$2+1,IF(AND(O3155&gt;1825,O3155&lt;2190),+'PL2'!$S$2+1,0))))))</f>
        <v>0</v>
      </c>
      <c r="N3155" s="70">
        <f t="shared" si="179"/>
        <v>-1</v>
      </c>
      <c r="O3155" s="19" t="str">
        <f>IF(A3155&gt;'PL2'!$C$2+553,IF(A3155='PL2'!$C$2+554,1,O3154+1), "")</f>
        <v/>
      </c>
    </row>
    <row r="3156" spans="1:15" x14ac:dyDescent="0.55000000000000004">
      <c r="A3156">
        <v>3154</v>
      </c>
      <c r="B3156" s="2">
        <v>42976</v>
      </c>
      <c r="C3156">
        <v>27.690000534057621</v>
      </c>
      <c r="D3156">
        <v>6578540</v>
      </c>
      <c r="E3156">
        <v>2324.260009765625</v>
      </c>
      <c r="F3156" s="20">
        <f t="shared" si="180"/>
        <v>9.7831374304479298E-3</v>
      </c>
      <c r="G3156">
        <v>4648.1298828125</v>
      </c>
      <c r="H3156">
        <v>45.473300933837891</v>
      </c>
      <c r="I3156" s="19">
        <f t="shared" si="181"/>
        <v>10803462.406817675</v>
      </c>
      <c r="K3156" s="70">
        <f t="shared" si="178"/>
        <v>-1</v>
      </c>
      <c r="L3156" s="3">
        <f>IF(AND(O3156&gt;0,O3156&lt;366),+'PL2'!$N$3+1,IF(AND(O3156&gt;365,O3156&lt;731),+'PL2'!$O$3+1,IF(AND(O3156&gt;730,O3156&lt;1096),+'PL2'!$P$3+1,IF(AND(O3156&gt;1095,O3156&lt;1461),+'PL2'!$Q$3+1,IF(AND(O3156&gt;1460,O3156&lt;3000),+'PL2'!$R$3+1,0)))))</f>
        <v>0</v>
      </c>
      <c r="M3156" s="3">
        <f>IF(AND(O3156&gt;0,O3156&lt;366),+'PL2'!$N$2+1,IF(AND(O3156&gt;365,O3156&lt;731),+'PL2'!$O$2+1,IF(AND(O3156&gt;730,O3156&lt;1096),+'PL2'!$P$2+1,IF(AND(O3156&gt;1095,O3156&lt;1461),+'PL2'!$Q$2+1,IF(AND(O3156&gt;1460,O3156&lt;1826),+'PL2'!$R$2+1,IF(AND(O3156&gt;1825,O3156&lt;2190),+'PL2'!$S$2+1,0))))))</f>
        <v>0</v>
      </c>
      <c r="N3156" s="70">
        <f t="shared" si="179"/>
        <v>-1</v>
      </c>
      <c r="O3156" s="19" t="str">
        <f>IF(A3156&gt;'PL2'!$C$2+553,IF(A3156='PL2'!$C$2+554,1,O3155+1), "")</f>
        <v/>
      </c>
    </row>
    <row r="3157" spans="1:15" x14ac:dyDescent="0.55000000000000004">
      <c r="A3157">
        <v>3155</v>
      </c>
      <c r="B3157" s="2">
        <v>42977</v>
      </c>
      <c r="C3157">
        <v>27.70000076293945</v>
      </c>
      <c r="D3157">
        <v>7417410</v>
      </c>
      <c r="E3157">
        <v>2488.5</v>
      </c>
      <c r="F3157" s="20">
        <f t="shared" si="180"/>
        <v>9.2931969378226113E-3</v>
      </c>
      <c r="G3157">
        <v>4630.72998046875</v>
      </c>
      <c r="H3157">
        <v>43.0343017578125</v>
      </c>
      <c r="I3157" s="19">
        <f t="shared" si="181"/>
        <v>11523571.556396484</v>
      </c>
      <c r="K3157" s="70">
        <f t="shared" si="178"/>
        <v>-1</v>
      </c>
      <c r="L3157" s="3">
        <f>IF(AND(O3157&gt;0,O3157&lt;366),+'PL2'!$N$3+1,IF(AND(O3157&gt;365,O3157&lt;731),+'PL2'!$O$3+1,IF(AND(O3157&gt;730,O3157&lt;1096),+'PL2'!$P$3+1,IF(AND(O3157&gt;1095,O3157&lt;1461),+'PL2'!$Q$3+1,IF(AND(O3157&gt;1460,O3157&lt;3000),+'PL2'!$R$3+1,0)))))</f>
        <v>0</v>
      </c>
      <c r="M3157" s="3">
        <f>IF(AND(O3157&gt;0,O3157&lt;366),+'PL2'!$N$2+1,IF(AND(O3157&gt;365,O3157&lt;731),+'PL2'!$O$2+1,IF(AND(O3157&gt;730,O3157&lt;1096),+'PL2'!$P$2+1,IF(AND(O3157&gt;1095,O3157&lt;1461),+'PL2'!$Q$2+1,IF(AND(O3157&gt;1460,O3157&lt;1826),+'PL2'!$R$2+1,IF(AND(O3157&gt;1825,O3157&lt;2190),+'PL2'!$S$2+1,0))))))</f>
        <v>0</v>
      </c>
      <c r="N3157" s="70">
        <f t="shared" si="179"/>
        <v>-1</v>
      </c>
      <c r="O3157" s="19" t="str">
        <f>IF(A3157&gt;'PL2'!$C$2+553,IF(A3157='PL2'!$C$2+554,1,O3156+1), "")</f>
        <v/>
      </c>
    </row>
    <row r="3158" spans="1:15" x14ac:dyDescent="0.55000000000000004">
      <c r="A3158">
        <v>3156</v>
      </c>
      <c r="B3158" s="2">
        <v>42978</v>
      </c>
      <c r="C3158">
        <v>27.70999908447266</v>
      </c>
      <c r="D3158">
        <v>7196660</v>
      </c>
      <c r="E3158">
        <v>2450.7099609375</v>
      </c>
      <c r="F3158" s="20">
        <f t="shared" si="180"/>
        <v>9.4362066255577106E-3</v>
      </c>
      <c r="G3158">
        <v>4764.8701171875</v>
      </c>
      <c r="H3158">
        <v>44.962299346923828</v>
      </c>
      <c r="I3158" s="19">
        <f t="shared" si="181"/>
        <v>11677314.658764839</v>
      </c>
      <c r="K3158" s="70">
        <f t="shared" si="178"/>
        <v>-1</v>
      </c>
      <c r="L3158" s="3">
        <f>IF(AND(O3158&gt;0,O3158&lt;366),+'PL2'!$N$3+1,IF(AND(O3158&gt;365,O3158&lt;731),+'PL2'!$O$3+1,IF(AND(O3158&gt;730,O3158&lt;1096),+'PL2'!$P$3+1,IF(AND(O3158&gt;1095,O3158&lt;1461),+'PL2'!$Q$3+1,IF(AND(O3158&gt;1460,O3158&lt;3000),+'PL2'!$R$3+1,0)))))</f>
        <v>0</v>
      </c>
      <c r="M3158" s="3">
        <f>IF(AND(O3158&gt;0,O3158&lt;366),+'PL2'!$N$2+1,IF(AND(O3158&gt;365,O3158&lt;731),+'PL2'!$O$2+1,IF(AND(O3158&gt;730,O3158&lt;1096),+'PL2'!$P$2+1,IF(AND(O3158&gt;1095,O3158&lt;1461),+'PL2'!$Q$2+1,IF(AND(O3158&gt;1460,O3158&lt;1826),+'PL2'!$R$2+1,IF(AND(O3158&gt;1825,O3158&lt;2190),+'PL2'!$S$2+1,0))))))</f>
        <v>0</v>
      </c>
      <c r="N3158" s="70">
        <f t="shared" si="179"/>
        <v>-1</v>
      </c>
      <c r="O3158" s="19" t="str">
        <f>IF(A3158&gt;'PL2'!$C$2+553,IF(A3158='PL2'!$C$2+554,1,O3157+1), "")</f>
        <v/>
      </c>
    </row>
    <row r="3159" spans="1:15" x14ac:dyDescent="0.55000000000000004">
      <c r="A3159">
        <v>3157</v>
      </c>
      <c r="B3159" s="2">
        <v>42979</v>
      </c>
      <c r="C3159">
        <v>27.719999313354489</v>
      </c>
      <c r="D3159">
        <v>7682320</v>
      </c>
      <c r="E3159">
        <v>2557.739990234375</v>
      </c>
      <c r="F3159" s="20">
        <f t="shared" si="180"/>
        <v>9.229054604993828E-3</v>
      </c>
      <c r="G3159">
        <v>4950.72021484375</v>
      </c>
      <c r="H3159">
        <v>45.690498352050781</v>
      </c>
      <c r="I3159" s="19">
        <f t="shared" si="181"/>
        <v>12662655.073967576</v>
      </c>
      <c r="K3159" s="70">
        <f t="shared" si="178"/>
        <v>-1</v>
      </c>
      <c r="L3159" s="3">
        <f>IF(AND(O3159&gt;0,O3159&lt;366),+'PL2'!$N$3+1,IF(AND(O3159&gt;365,O3159&lt;731),+'PL2'!$O$3+1,IF(AND(O3159&gt;730,O3159&lt;1096),+'PL2'!$P$3+1,IF(AND(O3159&gt;1095,O3159&lt;1461),+'PL2'!$Q$3+1,IF(AND(O3159&gt;1460,O3159&lt;3000),+'PL2'!$R$3+1,0)))))</f>
        <v>0</v>
      </c>
      <c r="M3159" s="3">
        <f>IF(AND(O3159&gt;0,O3159&lt;366),+'PL2'!$N$2+1,IF(AND(O3159&gt;365,O3159&lt;731),+'PL2'!$O$2+1,IF(AND(O3159&gt;730,O3159&lt;1096),+'PL2'!$P$2+1,IF(AND(O3159&gt;1095,O3159&lt;1461),+'PL2'!$Q$2+1,IF(AND(O3159&gt;1460,O3159&lt;1826),+'PL2'!$R$2+1,IF(AND(O3159&gt;1825,O3159&lt;2190),+'PL2'!$S$2+1,0))))))</f>
        <v>0</v>
      </c>
      <c r="N3159" s="70">
        <f t="shared" si="179"/>
        <v>-1</v>
      </c>
      <c r="O3159" s="19" t="str">
        <f>IF(A3159&gt;'PL2'!$C$2+553,IF(A3159='PL2'!$C$2+554,1,O3158+1), "")</f>
        <v/>
      </c>
    </row>
    <row r="3160" spans="1:15" x14ac:dyDescent="0.55000000000000004">
      <c r="A3160">
        <v>3158</v>
      </c>
      <c r="B3160" s="2">
        <v>42980</v>
      </c>
      <c r="C3160">
        <v>27.729999542236332</v>
      </c>
      <c r="D3160">
        <v>7240810</v>
      </c>
      <c r="E3160">
        <v>2340.5</v>
      </c>
      <c r="F3160" s="20">
        <f t="shared" si="180"/>
        <v>8.9633706627579145E-3</v>
      </c>
      <c r="G3160">
        <v>4643.97998046875</v>
      </c>
      <c r="H3160">
        <v>41.625701904296882</v>
      </c>
      <c r="I3160" s="19">
        <f t="shared" si="181"/>
        <v>10869235.144287109</v>
      </c>
      <c r="K3160" s="70">
        <f t="shared" si="178"/>
        <v>-1</v>
      </c>
      <c r="L3160" s="3">
        <f>IF(AND(O3160&gt;0,O3160&lt;366),+'PL2'!$N$3+1,IF(AND(O3160&gt;365,O3160&lt;731),+'PL2'!$O$3+1,IF(AND(O3160&gt;730,O3160&lt;1096),+'PL2'!$P$3+1,IF(AND(O3160&gt;1095,O3160&lt;1461),+'PL2'!$Q$3+1,IF(AND(O3160&gt;1460,O3160&lt;3000),+'PL2'!$R$3+1,0)))))</f>
        <v>0</v>
      </c>
      <c r="M3160" s="3">
        <f>IF(AND(O3160&gt;0,O3160&lt;366),+'PL2'!$N$2+1,IF(AND(O3160&gt;365,O3160&lt;731),+'PL2'!$O$2+1,IF(AND(O3160&gt;730,O3160&lt;1096),+'PL2'!$P$2+1,IF(AND(O3160&gt;1095,O3160&lt;1461),+'PL2'!$Q$2+1,IF(AND(O3160&gt;1460,O3160&lt;1826),+'PL2'!$R$2+1,IF(AND(O3160&gt;1825,O3160&lt;2190),+'PL2'!$S$2+1,0))))))</f>
        <v>0</v>
      </c>
      <c r="N3160" s="70">
        <f t="shared" si="179"/>
        <v>-1</v>
      </c>
      <c r="O3160" s="19" t="str">
        <f>IF(A3160&gt;'PL2'!$C$2+553,IF(A3160='PL2'!$C$2+554,1,O3159+1), "")</f>
        <v/>
      </c>
    </row>
    <row r="3161" spans="1:15" x14ac:dyDescent="0.55000000000000004">
      <c r="A3161">
        <v>3159</v>
      </c>
      <c r="B3161" s="2">
        <v>42981</v>
      </c>
      <c r="C3161">
        <v>27.739999771118161</v>
      </c>
      <c r="D3161">
        <v>6799290</v>
      </c>
      <c r="E3161">
        <v>2164.139892578125</v>
      </c>
      <c r="F3161" s="20">
        <f t="shared" si="180"/>
        <v>8.8293395523333859E-3</v>
      </c>
      <c r="G3161">
        <v>4631.68994140625</v>
      </c>
      <c r="H3161">
        <v>40.894798278808587</v>
      </c>
      <c r="I3161" s="19">
        <f t="shared" si="181"/>
        <v>10023624.972250104</v>
      </c>
      <c r="K3161" s="70">
        <f t="shared" si="178"/>
        <v>-1</v>
      </c>
      <c r="L3161" s="3">
        <f>IF(AND(O3161&gt;0,O3161&lt;366),+'PL2'!$N$3+1,IF(AND(O3161&gt;365,O3161&lt;731),+'PL2'!$O$3+1,IF(AND(O3161&gt;730,O3161&lt;1096),+'PL2'!$P$3+1,IF(AND(O3161&gt;1095,O3161&lt;1461),+'PL2'!$Q$3+1,IF(AND(O3161&gt;1460,O3161&lt;3000),+'PL2'!$R$3+1,0)))))</f>
        <v>0</v>
      </c>
      <c r="M3161" s="3">
        <f>IF(AND(O3161&gt;0,O3161&lt;366),+'PL2'!$N$2+1,IF(AND(O3161&gt;365,O3161&lt;731),+'PL2'!$O$2+1,IF(AND(O3161&gt;730,O3161&lt;1096),+'PL2'!$P$2+1,IF(AND(O3161&gt;1095,O3161&lt;1461),+'PL2'!$Q$2+1,IF(AND(O3161&gt;1460,O3161&lt;1826),+'PL2'!$R$2+1,IF(AND(O3161&gt;1825,O3161&lt;2190),+'PL2'!$S$2+1,0))))))</f>
        <v>0</v>
      </c>
      <c r="N3161" s="70">
        <f t="shared" si="179"/>
        <v>-1</v>
      </c>
      <c r="O3161" s="19" t="str">
        <f>IF(A3161&gt;'PL2'!$C$2+553,IF(A3161='PL2'!$C$2+554,1,O3160+1), "")</f>
        <v/>
      </c>
    </row>
    <row r="3162" spans="1:15" x14ac:dyDescent="0.55000000000000004">
      <c r="A3162">
        <v>3160</v>
      </c>
      <c r="B3162" s="2">
        <v>42982</v>
      </c>
      <c r="C3162">
        <v>27.75</v>
      </c>
      <c r="D3162">
        <v>7726470</v>
      </c>
      <c r="E3162">
        <v>2512.89990234375</v>
      </c>
      <c r="F3162" s="20">
        <f t="shared" si="180"/>
        <v>9.0252045617259975E-3</v>
      </c>
      <c r="G3162">
        <v>4319.72021484375</v>
      </c>
      <c r="H3162">
        <v>38.986400604248047</v>
      </c>
      <c r="I3162" s="19">
        <f t="shared" si="181"/>
        <v>10855024.506033182</v>
      </c>
      <c r="K3162" s="70">
        <f t="shared" si="178"/>
        <v>-1</v>
      </c>
      <c r="L3162" s="3">
        <f>IF(AND(O3162&gt;0,O3162&lt;366),+'PL2'!$N$3+1,IF(AND(O3162&gt;365,O3162&lt;731),+'PL2'!$O$3+1,IF(AND(O3162&gt;730,O3162&lt;1096),+'PL2'!$P$3+1,IF(AND(O3162&gt;1095,O3162&lt;1461),+'PL2'!$Q$3+1,IF(AND(O3162&gt;1460,O3162&lt;3000),+'PL2'!$R$3+1,0)))))</f>
        <v>0</v>
      </c>
      <c r="M3162" s="3">
        <f>IF(AND(O3162&gt;0,O3162&lt;366),+'PL2'!$N$2+1,IF(AND(O3162&gt;365,O3162&lt;731),+'PL2'!$O$2+1,IF(AND(O3162&gt;730,O3162&lt;1096),+'PL2'!$P$2+1,IF(AND(O3162&gt;1095,O3162&lt;1461),+'PL2'!$Q$2+1,IF(AND(O3162&gt;1460,O3162&lt;1826),+'PL2'!$R$2+1,IF(AND(O3162&gt;1825,O3162&lt;2190),+'PL2'!$S$2+1,0))))))</f>
        <v>0</v>
      </c>
      <c r="N3162" s="70">
        <f t="shared" si="179"/>
        <v>-1</v>
      </c>
      <c r="O3162" s="19" t="str">
        <f>IF(A3162&gt;'PL2'!$C$2+553,IF(A3162='PL2'!$C$2+554,1,O3161+1), "")</f>
        <v/>
      </c>
    </row>
    <row r="3163" spans="1:15" x14ac:dyDescent="0.55000000000000004">
      <c r="A3163">
        <v>3161</v>
      </c>
      <c r="B3163" s="2">
        <v>42983</v>
      </c>
      <c r="C3163">
        <v>27.760000228881839</v>
      </c>
      <c r="D3163">
        <v>8697800</v>
      </c>
      <c r="E3163">
        <v>2744.39990234375</v>
      </c>
      <c r="F3163" s="20">
        <f t="shared" si="180"/>
        <v>8.7590588329469286E-3</v>
      </c>
      <c r="G3163">
        <v>4422.1201171875</v>
      </c>
      <c r="H3163">
        <v>38.733600616455078</v>
      </c>
      <c r="I3163" s="19">
        <f t="shared" si="181"/>
        <v>12136066.017761707</v>
      </c>
      <c r="K3163" s="70">
        <f t="shared" si="178"/>
        <v>-1</v>
      </c>
      <c r="L3163" s="3">
        <f>IF(AND(O3163&gt;0,O3163&lt;366),+'PL2'!$N$3+1,IF(AND(O3163&gt;365,O3163&lt;731),+'PL2'!$O$3+1,IF(AND(O3163&gt;730,O3163&lt;1096),+'PL2'!$P$3+1,IF(AND(O3163&gt;1095,O3163&lt;1461),+'PL2'!$Q$3+1,IF(AND(O3163&gt;1460,O3163&lt;3000),+'PL2'!$R$3+1,0)))))</f>
        <v>0</v>
      </c>
      <c r="M3163" s="3">
        <f>IF(AND(O3163&gt;0,O3163&lt;366),+'PL2'!$N$2+1,IF(AND(O3163&gt;365,O3163&lt;731),+'PL2'!$O$2+1,IF(AND(O3163&gt;730,O3163&lt;1096),+'PL2'!$P$2+1,IF(AND(O3163&gt;1095,O3163&lt;1461),+'PL2'!$Q$2+1,IF(AND(O3163&gt;1460,O3163&lt;1826),+'PL2'!$R$2+1,IF(AND(O3163&gt;1825,O3163&lt;2190),+'PL2'!$S$2+1,0))))))</f>
        <v>0</v>
      </c>
      <c r="N3163" s="70">
        <f t="shared" si="179"/>
        <v>-1</v>
      </c>
      <c r="O3163" s="19" t="str">
        <f>IF(A3163&gt;'PL2'!$C$2+553,IF(A3163='PL2'!$C$2+554,1,O3162+1), "")</f>
        <v/>
      </c>
    </row>
    <row r="3164" spans="1:15" x14ac:dyDescent="0.55000000000000004">
      <c r="A3164">
        <v>3162</v>
      </c>
      <c r="B3164" s="2">
        <v>42984</v>
      </c>
      <c r="C3164">
        <v>27.770000457763668</v>
      </c>
      <c r="D3164">
        <v>7430760</v>
      </c>
      <c r="E3164">
        <v>2297.60009765625</v>
      </c>
      <c r="F3164" s="20">
        <f t="shared" si="180"/>
        <v>8.5865181709100964E-3</v>
      </c>
      <c r="G3164">
        <v>4626.72021484375</v>
      </c>
      <c r="H3164">
        <v>39.727401733398438</v>
      </c>
      <c r="I3164" s="19">
        <f t="shared" si="181"/>
        <v>10630352.817453146</v>
      </c>
      <c r="K3164" s="70">
        <f t="shared" si="178"/>
        <v>-1</v>
      </c>
      <c r="L3164" s="3">
        <f>IF(AND(O3164&gt;0,O3164&lt;366),+'PL2'!$N$3+1,IF(AND(O3164&gt;365,O3164&lt;731),+'PL2'!$O$3+1,IF(AND(O3164&gt;730,O3164&lt;1096),+'PL2'!$P$3+1,IF(AND(O3164&gt;1095,O3164&lt;1461),+'PL2'!$Q$3+1,IF(AND(O3164&gt;1460,O3164&lt;3000),+'PL2'!$R$3+1,0)))))</f>
        <v>0</v>
      </c>
      <c r="M3164" s="3">
        <f>IF(AND(O3164&gt;0,O3164&lt;366),+'PL2'!$N$2+1,IF(AND(O3164&gt;365,O3164&lt;731),+'PL2'!$O$2+1,IF(AND(O3164&gt;730,O3164&lt;1096),+'PL2'!$P$2+1,IF(AND(O3164&gt;1095,O3164&lt;1461),+'PL2'!$Q$2+1,IF(AND(O3164&gt;1460,O3164&lt;1826),+'PL2'!$R$2+1,IF(AND(O3164&gt;1825,O3164&lt;2190),+'PL2'!$S$2+1,0))))))</f>
        <v>0</v>
      </c>
      <c r="N3164" s="70">
        <f t="shared" si="179"/>
        <v>-1</v>
      </c>
      <c r="O3164" s="19" t="str">
        <f>IF(A3164&gt;'PL2'!$C$2+553,IF(A3164='PL2'!$C$2+554,1,O3163+1), "")</f>
        <v/>
      </c>
    </row>
    <row r="3165" spans="1:15" x14ac:dyDescent="0.55000000000000004">
      <c r="A3165">
        <v>3163</v>
      </c>
      <c r="B3165" s="2">
        <v>42985</v>
      </c>
      <c r="C3165">
        <v>27.780000686645511</v>
      </c>
      <c r="D3165">
        <v>8072930</v>
      </c>
      <c r="E3165">
        <v>2457.340087890625</v>
      </c>
      <c r="F3165" s="20">
        <f t="shared" si="180"/>
        <v>8.4560264153068464E-3</v>
      </c>
      <c r="G3165">
        <v>4638.10009765625</v>
      </c>
      <c r="H3165">
        <v>39.219898223876953</v>
      </c>
      <c r="I3165" s="19">
        <f t="shared" si="181"/>
        <v>11397389.301620126</v>
      </c>
      <c r="K3165" s="70">
        <f t="shared" si="178"/>
        <v>-1</v>
      </c>
      <c r="L3165" s="3">
        <f>IF(AND(O3165&gt;0,O3165&lt;366),+'PL2'!$N$3+1,IF(AND(O3165&gt;365,O3165&lt;731),+'PL2'!$O$3+1,IF(AND(O3165&gt;730,O3165&lt;1096),+'PL2'!$P$3+1,IF(AND(O3165&gt;1095,O3165&lt;1461),+'PL2'!$Q$3+1,IF(AND(O3165&gt;1460,O3165&lt;3000),+'PL2'!$R$3+1,0)))))</f>
        <v>0</v>
      </c>
      <c r="M3165" s="3">
        <f>IF(AND(O3165&gt;0,O3165&lt;366),+'PL2'!$N$2+1,IF(AND(O3165&gt;365,O3165&lt;731),+'PL2'!$O$2+1,IF(AND(O3165&gt;730,O3165&lt;1096),+'PL2'!$P$2+1,IF(AND(O3165&gt;1095,O3165&lt;1461),+'PL2'!$Q$2+1,IF(AND(O3165&gt;1460,O3165&lt;1826),+'PL2'!$R$2+1,IF(AND(O3165&gt;1825,O3165&lt;2190),+'PL2'!$S$2+1,0))))))</f>
        <v>0</v>
      </c>
      <c r="N3165" s="70">
        <f t="shared" si="179"/>
        <v>-1</v>
      </c>
      <c r="O3165" s="19" t="str">
        <f>IF(A3165&gt;'PL2'!$C$2+553,IF(A3165='PL2'!$C$2+554,1,O3164+1), "")</f>
        <v/>
      </c>
    </row>
    <row r="3166" spans="1:15" x14ac:dyDescent="0.55000000000000004">
      <c r="A3166">
        <v>3164</v>
      </c>
      <c r="B3166" s="2">
        <v>42986</v>
      </c>
      <c r="C3166">
        <v>27.79000091552734</v>
      </c>
      <c r="D3166">
        <v>8027060</v>
      </c>
      <c r="E3166">
        <v>2405.27001953125</v>
      </c>
      <c r="F3166" s="20">
        <f t="shared" si="180"/>
        <v>8.3271404530256277E-3</v>
      </c>
      <c r="G3166">
        <v>4317.5400390625</v>
      </c>
      <c r="H3166">
        <v>35.952800750732422</v>
      </c>
      <c r="I3166" s="19">
        <f t="shared" si="181"/>
        <v>10384849.614082813</v>
      </c>
      <c r="K3166" s="70">
        <f t="shared" si="178"/>
        <v>-1</v>
      </c>
      <c r="L3166" s="3">
        <f>IF(AND(O3166&gt;0,O3166&lt;366),+'PL2'!$N$3+1,IF(AND(O3166&gt;365,O3166&lt;731),+'PL2'!$O$3+1,IF(AND(O3166&gt;730,O3166&lt;1096),+'PL2'!$P$3+1,IF(AND(O3166&gt;1095,O3166&lt;1461),+'PL2'!$Q$3+1,IF(AND(O3166&gt;1460,O3166&lt;3000),+'PL2'!$R$3+1,0)))))</f>
        <v>0</v>
      </c>
      <c r="M3166" s="3">
        <f>IF(AND(O3166&gt;0,O3166&lt;366),+'PL2'!$N$2+1,IF(AND(O3166&gt;365,O3166&lt;731),+'PL2'!$O$2+1,IF(AND(O3166&gt;730,O3166&lt;1096),+'PL2'!$P$2+1,IF(AND(O3166&gt;1095,O3166&lt;1461),+'PL2'!$Q$2+1,IF(AND(O3166&gt;1460,O3166&lt;1826),+'PL2'!$R$2+1,IF(AND(O3166&gt;1825,O3166&lt;2190),+'PL2'!$S$2+1,0))))))</f>
        <v>0</v>
      </c>
      <c r="N3166" s="70">
        <f t="shared" si="179"/>
        <v>-1</v>
      </c>
      <c r="O3166" s="19" t="str">
        <f>IF(A3166&gt;'PL2'!$C$2+553,IF(A3166='PL2'!$C$2+554,1,O3165+1), "")</f>
        <v/>
      </c>
    </row>
    <row r="3167" spans="1:15" x14ac:dyDescent="0.55000000000000004">
      <c r="A3167">
        <v>3165</v>
      </c>
      <c r="B3167" s="2">
        <v>42987</v>
      </c>
      <c r="C3167">
        <v>27.79999923706055</v>
      </c>
      <c r="D3167">
        <v>7751840</v>
      </c>
      <c r="E3167">
        <v>2257.35009765625</v>
      </c>
      <c r="F3167" s="20">
        <f t="shared" si="180"/>
        <v>8.0954110240436215E-3</v>
      </c>
      <c r="G3167">
        <v>4291.8798828125</v>
      </c>
      <c r="H3167">
        <v>34.744499206542969</v>
      </c>
      <c r="I3167" s="19">
        <f t="shared" si="181"/>
        <v>9688275.4725956917</v>
      </c>
      <c r="K3167" s="70">
        <f t="shared" si="178"/>
        <v>-1</v>
      </c>
      <c r="L3167" s="3">
        <f>IF(AND(O3167&gt;0,O3167&lt;366),+'PL2'!$N$3+1,IF(AND(O3167&gt;365,O3167&lt;731),+'PL2'!$O$3+1,IF(AND(O3167&gt;730,O3167&lt;1096),+'PL2'!$P$3+1,IF(AND(O3167&gt;1095,O3167&lt;1461),+'PL2'!$Q$3+1,IF(AND(O3167&gt;1460,O3167&lt;3000),+'PL2'!$R$3+1,0)))))</f>
        <v>0</v>
      </c>
      <c r="M3167" s="3">
        <f>IF(AND(O3167&gt;0,O3167&lt;366),+'PL2'!$N$2+1,IF(AND(O3167&gt;365,O3167&lt;731),+'PL2'!$O$2+1,IF(AND(O3167&gt;730,O3167&lt;1096),+'PL2'!$P$2+1,IF(AND(O3167&gt;1095,O3167&lt;1461),+'PL2'!$Q$2+1,IF(AND(O3167&gt;1460,O3167&lt;1826),+'PL2'!$R$2+1,IF(AND(O3167&gt;1825,O3167&lt;2190),+'PL2'!$S$2+1,0))))))</f>
        <v>0</v>
      </c>
      <c r="N3167" s="70">
        <f t="shared" si="179"/>
        <v>-1</v>
      </c>
      <c r="O3167" s="19" t="str">
        <f>IF(A3167&gt;'PL2'!$C$2+553,IF(A3167='PL2'!$C$2+554,1,O3166+1), "")</f>
        <v/>
      </c>
    </row>
    <row r="3168" spans="1:15" x14ac:dyDescent="0.55000000000000004">
      <c r="A3168">
        <v>3166</v>
      </c>
      <c r="B3168" s="2">
        <v>42988</v>
      </c>
      <c r="C3168">
        <v>27.809999465942379</v>
      </c>
      <c r="D3168">
        <v>6329910</v>
      </c>
      <c r="E3168">
        <v>1868.239990234375</v>
      </c>
      <c r="F3168" s="20">
        <f t="shared" si="180"/>
        <v>8.2079765953497232E-3</v>
      </c>
      <c r="G3168">
        <v>4191.169921875</v>
      </c>
      <c r="H3168">
        <v>34.4010009765625</v>
      </c>
      <c r="I3168" s="19">
        <f t="shared" si="181"/>
        <v>7830111.2539143562</v>
      </c>
      <c r="K3168" s="70">
        <f t="shared" si="178"/>
        <v>-1</v>
      </c>
      <c r="L3168" s="3">
        <f>IF(AND(O3168&gt;0,O3168&lt;366),+'PL2'!$N$3+1,IF(AND(O3168&gt;365,O3168&lt;731),+'PL2'!$O$3+1,IF(AND(O3168&gt;730,O3168&lt;1096),+'PL2'!$P$3+1,IF(AND(O3168&gt;1095,O3168&lt;1461),+'PL2'!$Q$3+1,IF(AND(O3168&gt;1460,O3168&lt;3000),+'PL2'!$R$3+1,0)))))</f>
        <v>0</v>
      </c>
      <c r="M3168" s="3">
        <f>IF(AND(O3168&gt;0,O3168&lt;366),+'PL2'!$N$2+1,IF(AND(O3168&gt;365,O3168&lt;731),+'PL2'!$O$2+1,IF(AND(O3168&gt;730,O3168&lt;1096),+'PL2'!$P$2+1,IF(AND(O3168&gt;1095,O3168&lt;1461),+'PL2'!$Q$2+1,IF(AND(O3168&gt;1460,O3168&lt;1826),+'PL2'!$R$2+1,IF(AND(O3168&gt;1825,O3168&lt;2190),+'PL2'!$S$2+1,0))))))</f>
        <v>0</v>
      </c>
      <c r="N3168" s="70">
        <f t="shared" si="179"/>
        <v>-1</v>
      </c>
      <c r="O3168" s="19" t="str">
        <f>IF(A3168&gt;'PL2'!$C$2+553,IF(A3168='PL2'!$C$2+554,1,O3167+1), "")</f>
        <v/>
      </c>
    </row>
    <row r="3169" spans="1:15" x14ac:dyDescent="0.55000000000000004">
      <c r="A3169">
        <v>3167</v>
      </c>
      <c r="B3169" s="2">
        <v>42989</v>
      </c>
      <c r="C3169">
        <v>27.819999694824219</v>
      </c>
      <c r="D3169">
        <v>7981190</v>
      </c>
      <c r="E3169">
        <v>2334.72998046875</v>
      </c>
      <c r="F3169" s="20">
        <f t="shared" si="180"/>
        <v>8.1381582626322124E-3</v>
      </c>
      <c r="G3169">
        <v>4188.85009765625</v>
      </c>
      <c r="H3169">
        <v>34.089500427246087</v>
      </c>
      <c r="I3169" s="19">
        <f t="shared" si="181"/>
        <v>9779833.9066874981</v>
      </c>
      <c r="K3169" s="70">
        <f t="shared" si="178"/>
        <v>-1</v>
      </c>
      <c r="L3169" s="3">
        <f>IF(AND(O3169&gt;0,O3169&lt;366),+'PL2'!$N$3+1,IF(AND(O3169&gt;365,O3169&lt;731),+'PL2'!$O$3+1,IF(AND(O3169&gt;730,O3169&lt;1096),+'PL2'!$P$3+1,IF(AND(O3169&gt;1095,O3169&lt;1461),+'PL2'!$Q$3+1,IF(AND(O3169&gt;1460,O3169&lt;3000),+'PL2'!$R$3+1,0)))))</f>
        <v>0</v>
      </c>
      <c r="M3169" s="3">
        <f>IF(AND(O3169&gt;0,O3169&lt;366),+'PL2'!$N$2+1,IF(AND(O3169&gt;365,O3169&lt;731),+'PL2'!$O$2+1,IF(AND(O3169&gt;730,O3169&lt;1096),+'PL2'!$P$2+1,IF(AND(O3169&gt;1095,O3169&lt;1461),+'PL2'!$Q$2+1,IF(AND(O3169&gt;1460,O3169&lt;1826),+'PL2'!$R$2+1,IF(AND(O3169&gt;1825,O3169&lt;2190),+'PL2'!$S$2+1,0))))))</f>
        <v>0</v>
      </c>
      <c r="N3169" s="70">
        <f t="shared" si="179"/>
        <v>-1</v>
      </c>
      <c r="O3169" s="19" t="str">
        <f>IF(A3169&gt;'PL2'!$C$2+553,IF(A3169='PL2'!$C$2+554,1,O3168+1), "")</f>
        <v/>
      </c>
    </row>
    <row r="3170" spans="1:15" x14ac:dyDescent="0.55000000000000004">
      <c r="A3170">
        <v>3168</v>
      </c>
      <c r="B3170" s="2">
        <v>42990</v>
      </c>
      <c r="C3170">
        <v>27.829999923706051</v>
      </c>
      <c r="D3170">
        <v>8623350</v>
      </c>
      <c r="E3170">
        <v>2498.909912109375</v>
      </c>
      <c r="F3170" s="20">
        <f t="shared" si="180"/>
        <v>8.064692104965264E-3</v>
      </c>
      <c r="G3170">
        <v>4148.27001953125</v>
      </c>
      <c r="H3170">
        <v>33.454498291015618</v>
      </c>
      <c r="I3170" s="19">
        <f t="shared" si="181"/>
        <v>10366153.069912791</v>
      </c>
      <c r="K3170" s="70">
        <f t="shared" si="178"/>
        <v>-1</v>
      </c>
      <c r="L3170" s="3">
        <f>IF(AND(O3170&gt;0,O3170&lt;366),+'PL2'!$N$3+1,IF(AND(O3170&gt;365,O3170&lt;731),+'PL2'!$O$3+1,IF(AND(O3170&gt;730,O3170&lt;1096),+'PL2'!$P$3+1,IF(AND(O3170&gt;1095,O3170&lt;1461),+'PL2'!$Q$3+1,IF(AND(O3170&gt;1460,O3170&lt;3000),+'PL2'!$R$3+1,0)))))</f>
        <v>0</v>
      </c>
      <c r="M3170" s="3">
        <f>IF(AND(O3170&gt;0,O3170&lt;366),+'PL2'!$N$2+1,IF(AND(O3170&gt;365,O3170&lt;731),+'PL2'!$O$2+1,IF(AND(O3170&gt;730,O3170&lt;1096),+'PL2'!$P$2+1,IF(AND(O3170&gt;1095,O3170&lt;1461),+'PL2'!$Q$2+1,IF(AND(O3170&gt;1460,O3170&lt;1826),+'PL2'!$R$2+1,IF(AND(O3170&gt;1825,O3170&lt;2190),+'PL2'!$S$2+1,0))))))</f>
        <v>0</v>
      </c>
      <c r="N3170" s="70">
        <f t="shared" si="179"/>
        <v>-1</v>
      </c>
      <c r="O3170" s="19" t="str">
        <f>IF(A3170&gt;'PL2'!$C$2+553,IF(A3170='PL2'!$C$2+554,1,O3169+1), "")</f>
        <v/>
      </c>
    </row>
    <row r="3171" spans="1:15" x14ac:dyDescent="0.55000000000000004">
      <c r="A3171">
        <v>3169</v>
      </c>
      <c r="B3171" s="2">
        <v>42991</v>
      </c>
      <c r="C3171">
        <v>27.840000152587891</v>
      </c>
      <c r="D3171">
        <v>8715090</v>
      </c>
      <c r="E3171">
        <v>2508.72998046875</v>
      </c>
      <c r="F3171" s="20">
        <f t="shared" si="180"/>
        <v>8.0140357746221573E-3</v>
      </c>
      <c r="G3171">
        <v>3874.260009765625</v>
      </c>
      <c r="H3171">
        <v>31.04850006103516</v>
      </c>
      <c r="I3171" s="19">
        <f t="shared" si="181"/>
        <v>9719472.2386301756</v>
      </c>
      <c r="K3171" s="70">
        <f t="shared" si="178"/>
        <v>-1</v>
      </c>
      <c r="L3171" s="3">
        <f>IF(AND(O3171&gt;0,O3171&lt;366),+'PL2'!$N$3+1,IF(AND(O3171&gt;365,O3171&lt;731),+'PL2'!$O$3+1,IF(AND(O3171&gt;730,O3171&lt;1096),+'PL2'!$P$3+1,IF(AND(O3171&gt;1095,O3171&lt;1461),+'PL2'!$Q$3+1,IF(AND(O3171&gt;1460,O3171&lt;3000),+'PL2'!$R$3+1,0)))))</f>
        <v>0</v>
      </c>
      <c r="M3171" s="3">
        <f>IF(AND(O3171&gt;0,O3171&lt;366),+'PL2'!$N$2+1,IF(AND(O3171&gt;365,O3171&lt;731),+'PL2'!$O$2+1,IF(AND(O3171&gt;730,O3171&lt;1096),+'PL2'!$P$2+1,IF(AND(O3171&gt;1095,O3171&lt;1461),+'PL2'!$Q$2+1,IF(AND(O3171&gt;1460,O3171&lt;1826),+'PL2'!$R$2+1,IF(AND(O3171&gt;1825,O3171&lt;2190),+'PL2'!$S$2+1,0))))))</f>
        <v>0</v>
      </c>
      <c r="N3171" s="70">
        <f t="shared" si="179"/>
        <v>-1</v>
      </c>
      <c r="O3171" s="19" t="str">
        <f>IF(A3171&gt;'PL2'!$C$2+553,IF(A3171='PL2'!$C$2+554,1,O3170+1), "")</f>
        <v/>
      </c>
    </row>
    <row r="3172" spans="1:15" x14ac:dyDescent="0.55000000000000004">
      <c r="A3172">
        <v>3170</v>
      </c>
      <c r="B3172" s="2">
        <v>42992</v>
      </c>
      <c r="C3172">
        <v>27.85000038146973</v>
      </c>
      <c r="D3172">
        <v>7981190</v>
      </c>
      <c r="E3172">
        <v>2328.739990234375</v>
      </c>
      <c r="F3172" s="20">
        <f t="shared" si="180"/>
        <v>8.1260325360467747E-3</v>
      </c>
      <c r="G3172">
        <v>3226.409912109375</v>
      </c>
      <c r="H3172">
        <v>26.217899322509769</v>
      </c>
      <c r="I3172" s="19">
        <f t="shared" si="181"/>
        <v>7513469.7872176766</v>
      </c>
      <c r="K3172" s="70">
        <f t="shared" si="178"/>
        <v>-1</v>
      </c>
      <c r="L3172" s="3">
        <f>IF(AND(O3172&gt;0,O3172&lt;366),+'PL2'!$N$3+1,IF(AND(O3172&gt;365,O3172&lt;731),+'PL2'!$O$3+1,IF(AND(O3172&gt;730,O3172&lt;1096),+'PL2'!$P$3+1,IF(AND(O3172&gt;1095,O3172&lt;1461),+'PL2'!$Q$3+1,IF(AND(O3172&gt;1460,O3172&lt;3000),+'PL2'!$R$3+1,0)))))</f>
        <v>0</v>
      </c>
      <c r="M3172" s="3">
        <f>IF(AND(O3172&gt;0,O3172&lt;366),+'PL2'!$N$2+1,IF(AND(O3172&gt;365,O3172&lt;731),+'PL2'!$O$2+1,IF(AND(O3172&gt;730,O3172&lt;1096),+'PL2'!$P$2+1,IF(AND(O3172&gt;1095,O3172&lt;1461),+'PL2'!$Q$2+1,IF(AND(O3172&gt;1460,O3172&lt;1826),+'PL2'!$R$2+1,IF(AND(O3172&gt;1825,O3172&lt;2190),+'PL2'!$S$2+1,0))))))</f>
        <v>0</v>
      </c>
      <c r="N3172" s="70">
        <f t="shared" si="179"/>
        <v>-1</v>
      </c>
      <c r="O3172" s="19" t="str">
        <f>IF(A3172&gt;'PL2'!$C$2+553,IF(A3172='PL2'!$C$2+554,1,O3171+1), "")</f>
        <v/>
      </c>
    </row>
    <row r="3173" spans="1:15" x14ac:dyDescent="0.55000000000000004">
      <c r="A3173">
        <v>3171</v>
      </c>
      <c r="B3173" s="2">
        <v>42993</v>
      </c>
      <c r="C3173">
        <v>27.860000610351559</v>
      </c>
      <c r="D3173">
        <v>8256400</v>
      </c>
      <c r="E3173">
        <v>2424.820068359375</v>
      </c>
      <c r="F3173" s="20">
        <f t="shared" si="180"/>
        <v>8.1821966697937232E-3</v>
      </c>
      <c r="G3173">
        <v>3686.89990234375</v>
      </c>
      <c r="H3173">
        <v>30.166900634765621</v>
      </c>
      <c r="I3173" s="19">
        <f t="shared" si="181"/>
        <v>8940068.8732353449</v>
      </c>
      <c r="K3173" s="70">
        <f t="shared" si="178"/>
        <v>-1</v>
      </c>
      <c r="L3173" s="3">
        <f>IF(AND(O3173&gt;0,O3173&lt;366),+'PL2'!$N$3+1,IF(AND(O3173&gt;365,O3173&lt;731),+'PL2'!$O$3+1,IF(AND(O3173&gt;730,O3173&lt;1096),+'PL2'!$P$3+1,IF(AND(O3173&gt;1095,O3173&lt;1461),+'PL2'!$Q$3+1,IF(AND(O3173&gt;1460,O3173&lt;3000),+'PL2'!$R$3+1,0)))))</f>
        <v>0</v>
      </c>
      <c r="M3173" s="3">
        <f>IF(AND(O3173&gt;0,O3173&lt;366),+'PL2'!$N$2+1,IF(AND(O3173&gt;365,O3173&lt;731),+'PL2'!$O$2+1,IF(AND(O3173&gt;730,O3173&lt;1096),+'PL2'!$P$2+1,IF(AND(O3173&gt;1095,O3173&lt;1461),+'PL2'!$Q$2+1,IF(AND(O3173&gt;1460,O3173&lt;1826),+'PL2'!$R$2+1,IF(AND(O3173&gt;1825,O3173&lt;2190),+'PL2'!$S$2+1,0))))))</f>
        <v>0</v>
      </c>
      <c r="N3173" s="70">
        <f t="shared" si="179"/>
        <v>-1</v>
      </c>
      <c r="O3173" s="19" t="str">
        <f>IF(A3173&gt;'PL2'!$C$2+553,IF(A3173='PL2'!$C$2+554,1,O3172+1), "")</f>
        <v/>
      </c>
    </row>
    <row r="3174" spans="1:15" x14ac:dyDescent="0.55000000000000004">
      <c r="A3174">
        <v>3172</v>
      </c>
      <c r="B3174" s="2">
        <v>42994</v>
      </c>
      <c r="C3174">
        <v>27.870000839233398</v>
      </c>
      <c r="D3174">
        <v>7751840</v>
      </c>
      <c r="E3174">
        <v>2232.419921875</v>
      </c>
      <c r="F3174" s="20">
        <f t="shared" si="180"/>
        <v>8.0261647681295796E-3</v>
      </c>
      <c r="G3174">
        <v>3678.739990234375</v>
      </c>
      <c r="H3174">
        <v>29.526199340820309</v>
      </c>
      <c r="I3174" s="19">
        <f t="shared" si="181"/>
        <v>8212492.4415974617</v>
      </c>
      <c r="K3174" s="70">
        <f t="shared" si="178"/>
        <v>-1</v>
      </c>
      <c r="L3174" s="3">
        <f>IF(AND(O3174&gt;0,O3174&lt;366),+'PL2'!$N$3+1,IF(AND(O3174&gt;365,O3174&lt;731),+'PL2'!$O$3+1,IF(AND(O3174&gt;730,O3174&lt;1096),+'PL2'!$P$3+1,IF(AND(O3174&gt;1095,O3174&lt;1461),+'PL2'!$Q$3+1,IF(AND(O3174&gt;1460,O3174&lt;3000),+'PL2'!$R$3+1,0)))))</f>
        <v>0</v>
      </c>
      <c r="M3174" s="3">
        <f>IF(AND(O3174&gt;0,O3174&lt;366),+'PL2'!$N$2+1,IF(AND(O3174&gt;365,O3174&lt;731),+'PL2'!$O$2+1,IF(AND(O3174&gt;730,O3174&lt;1096),+'PL2'!$P$2+1,IF(AND(O3174&gt;1095,O3174&lt;1461),+'PL2'!$Q$2+1,IF(AND(O3174&gt;1460,O3174&lt;1826),+'PL2'!$R$2+1,IF(AND(O3174&gt;1825,O3174&lt;2190),+'PL2'!$S$2+1,0))))))</f>
        <v>0</v>
      </c>
      <c r="N3174" s="70">
        <f t="shared" si="179"/>
        <v>-1</v>
      </c>
      <c r="O3174" s="19" t="str">
        <f>IF(A3174&gt;'PL2'!$C$2+553,IF(A3174='PL2'!$C$2+554,1,O3173+1), "")</f>
        <v/>
      </c>
    </row>
    <row r="3175" spans="1:15" x14ac:dyDescent="0.55000000000000004">
      <c r="A3175">
        <v>3173</v>
      </c>
      <c r="B3175" s="2">
        <v>42995</v>
      </c>
      <c r="C3175">
        <v>27.879999160766602</v>
      </c>
      <c r="D3175">
        <v>8072930</v>
      </c>
      <c r="E3175">
        <v>2299.409912109375</v>
      </c>
      <c r="F3175" s="20">
        <f t="shared" si="180"/>
        <v>7.941050699048274E-3</v>
      </c>
      <c r="G3175">
        <v>3672.570068359375</v>
      </c>
      <c r="H3175">
        <v>29.16410064697266</v>
      </c>
      <c r="I3175" s="19">
        <f t="shared" si="181"/>
        <v>8444744.0181017518</v>
      </c>
      <c r="K3175" s="70">
        <f t="shared" si="178"/>
        <v>-1</v>
      </c>
      <c r="L3175" s="3">
        <f>IF(AND(O3175&gt;0,O3175&lt;366),+'PL2'!$N$3+1,IF(AND(O3175&gt;365,O3175&lt;731),+'PL2'!$O$3+1,IF(AND(O3175&gt;730,O3175&lt;1096),+'PL2'!$P$3+1,IF(AND(O3175&gt;1095,O3175&lt;1461),+'PL2'!$Q$3+1,IF(AND(O3175&gt;1460,O3175&lt;3000),+'PL2'!$R$3+1,0)))))</f>
        <v>0</v>
      </c>
      <c r="M3175" s="3">
        <f>IF(AND(O3175&gt;0,O3175&lt;366),+'PL2'!$N$2+1,IF(AND(O3175&gt;365,O3175&lt;731),+'PL2'!$O$2+1,IF(AND(O3175&gt;730,O3175&lt;1096),+'PL2'!$P$2+1,IF(AND(O3175&gt;1095,O3175&lt;1461),+'PL2'!$Q$2+1,IF(AND(O3175&gt;1460,O3175&lt;1826),+'PL2'!$R$2+1,IF(AND(O3175&gt;1825,O3175&lt;2190),+'PL2'!$S$2+1,0))))))</f>
        <v>0</v>
      </c>
      <c r="N3175" s="70">
        <f t="shared" si="179"/>
        <v>-1</v>
      </c>
      <c r="O3175" s="19" t="str">
        <f>IF(A3175&gt;'PL2'!$C$2+553,IF(A3175='PL2'!$C$2+554,1,O3174+1), "")</f>
        <v/>
      </c>
    </row>
    <row r="3176" spans="1:15" x14ac:dyDescent="0.55000000000000004">
      <c r="A3176">
        <v>3174</v>
      </c>
      <c r="B3176" s="2">
        <v>42996</v>
      </c>
      <c r="C3176">
        <v>27.889999389648441</v>
      </c>
      <c r="D3176">
        <v>6966000</v>
      </c>
      <c r="E3176">
        <v>1755.81005859375</v>
      </c>
      <c r="F3176" s="20">
        <f t="shared" si="180"/>
        <v>7.0297934916046913E-3</v>
      </c>
      <c r="G3176">
        <v>4067.080078125</v>
      </c>
      <c r="H3176">
        <v>28.590700149536129</v>
      </c>
      <c r="I3176" s="19">
        <f t="shared" si="181"/>
        <v>7141020.1102781296</v>
      </c>
      <c r="K3176" s="70">
        <f t="shared" si="178"/>
        <v>-1</v>
      </c>
      <c r="L3176" s="3">
        <f>IF(AND(O3176&gt;0,O3176&lt;366),+'PL2'!$N$3+1,IF(AND(O3176&gt;365,O3176&lt;731),+'PL2'!$O$3+1,IF(AND(O3176&gt;730,O3176&lt;1096),+'PL2'!$P$3+1,IF(AND(O3176&gt;1095,O3176&lt;1461),+'PL2'!$Q$3+1,IF(AND(O3176&gt;1460,O3176&lt;3000),+'PL2'!$R$3+1,0)))))</f>
        <v>0</v>
      </c>
      <c r="M3176" s="3">
        <f>IF(AND(O3176&gt;0,O3176&lt;366),+'PL2'!$N$2+1,IF(AND(O3176&gt;365,O3176&lt;731),+'PL2'!$O$2+1,IF(AND(O3176&gt;730,O3176&lt;1096),+'PL2'!$P$2+1,IF(AND(O3176&gt;1095,O3176&lt;1461),+'PL2'!$Q$2+1,IF(AND(O3176&gt;1460,O3176&lt;1826),+'PL2'!$R$2+1,IF(AND(O3176&gt;1825,O3176&lt;2190),+'PL2'!$S$2+1,0))))))</f>
        <v>0</v>
      </c>
      <c r="N3176" s="70">
        <f t="shared" si="179"/>
        <v>-1</v>
      </c>
      <c r="O3176" s="19" t="str">
        <f>IF(A3176&gt;'PL2'!$C$2+553,IF(A3176='PL2'!$C$2+554,1,O3175+1), "")</f>
        <v/>
      </c>
    </row>
    <row r="3177" spans="1:15" x14ac:dyDescent="0.55000000000000004">
      <c r="A3177">
        <v>3175</v>
      </c>
      <c r="B3177" s="2">
        <v>42997</v>
      </c>
      <c r="C3177">
        <v>27.89999961853027</v>
      </c>
      <c r="D3177">
        <v>8556660</v>
      </c>
      <c r="E3177">
        <v>2123.699951171875</v>
      </c>
      <c r="F3177" s="20">
        <f t="shared" si="180"/>
        <v>6.9245742880479138E-3</v>
      </c>
      <c r="G3177">
        <v>3897</v>
      </c>
      <c r="H3177">
        <v>26.985099792480469</v>
      </c>
      <c r="I3177" s="19">
        <f t="shared" si="181"/>
        <v>8276058.7097167969</v>
      </c>
      <c r="K3177" s="70">
        <f t="shared" si="178"/>
        <v>-1</v>
      </c>
      <c r="L3177" s="3">
        <f>IF(AND(O3177&gt;0,O3177&lt;366),+'PL2'!$N$3+1,IF(AND(O3177&gt;365,O3177&lt;731),+'PL2'!$O$3+1,IF(AND(O3177&gt;730,O3177&lt;1096),+'PL2'!$P$3+1,IF(AND(O3177&gt;1095,O3177&lt;1461),+'PL2'!$Q$3+1,IF(AND(O3177&gt;1460,O3177&lt;3000),+'PL2'!$R$3+1,0)))))</f>
        <v>0</v>
      </c>
      <c r="M3177" s="3">
        <f>IF(AND(O3177&gt;0,O3177&lt;366),+'PL2'!$N$2+1,IF(AND(O3177&gt;365,O3177&lt;731),+'PL2'!$O$2+1,IF(AND(O3177&gt;730,O3177&lt;1096),+'PL2'!$P$2+1,IF(AND(O3177&gt;1095,O3177&lt;1461),+'PL2'!$Q$2+1,IF(AND(O3177&gt;1460,O3177&lt;1826),+'PL2'!$R$2+1,IF(AND(O3177&gt;1825,O3177&lt;2190),+'PL2'!$S$2+1,0))))))</f>
        <v>0</v>
      </c>
      <c r="N3177" s="70">
        <f t="shared" si="179"/>
        <v>-1</v>
      </c>
      <c r="O3177" s="19" t="str">
        <f>IF(A3177&gt;'PL2'!$C$2+553,IF(A3177='PL2'!$C$2+554,1,O3176+1), "")</f>
        <v/>
      </c>
    </row>
    <row r="3178" spans="1:15" x14ac:dyDescent="0.55000000000000004">
      <c r="A3178">
        <v>3176</v>
      </c>
      <c r="B3178" s="2">
        <v>42998</v>
      </c>
      <c r="C3178">
        <v>27.909999847412109</v>
      </c>
      <c r="D3178">
        <v>6417490</v>
      </c>
      <c r="E3178">
        <v>1608.910034179688</v>
      </c>
      <c r="F3178" s="20">
        <f t="shared" si="180"/>
        <v>6.9972339354568381E-3</v>
      </c>
      <c r="G3178">
        <v>3858.090087890625</v>
      </c>
      <c r="H3178">
        <v>26.996000289916989</v>
      </c>
      <c r="I3178" s="19">
        <f t="shared" si="181"/>
        <v>6207319.8551764209</v>
      </c>
      <c r="K3178" s="70">
        <f t="shared" si="178"/>
        <v>-1</v>
      </c>
      <c r="L3178" s="3">
        <f>IF(AND(O3178&gt;0,O3178&lt;366),+'PL2'!$N$3+1,IF(AND(O3178&gt;365,O3178&lt;731),+'PL2'!$O$3+1,IF(AND(O3178&gt;730,O3178&lt;1096),+'PL2'!$P$3+1,IF(AND(O3178&gt;1095,O3178&lt;1461),+'PL2'!$Q$3+1,IF(AND(O3178&gt;1460,O3178&lt;3000),+'PL2'!$R$3+1,0)))))</f>
        <v>0</v>
      </c>
      <c r="M3178" s="3">
        <f>IF(AND(O3178&gt;0,O3178&lt;366),+'PL2'!$N$2+1,IF(AND(O3178&gt;365,O3178&lt;731),+'PL2'!$O$2+1,IF(AND(O3178&gt;730,O3178&lt;1096),+'PL2'!$P$2+1,IF(AND(O3178&gt;1095,O3178&lt;1461),+'PL2'!$Q$2+1,IF(AND(O3178&gt;1460,O3178&lt;1826),+'PL2'!$R$2+1,IF(AND(O3178&gt;1825,O3178&lt;2190),+'PL2'!$S$2+1,0))))))</f>
        <v>0</v>
      </c>
      <c r="N3178" s="70">
        <f t="shared" si="179"/>
        <v>-1</v>
      </c>
      <c r="O3178" s="19" t="str">
        <f>IF(A3178&gt;'PL2'!$C$2+553,IF(A3178='PL2'!$C$2+554,1,O3177+1), "")</f>
        <v/>
      </c>
    </row>
    <row r="3179" spans="1:15" x14ac:dyDescent="0.55000000000000004">
      <c r="A3179">
        <v>3177</v>
      </c>
      <c r="B3179" s="2">
        <v>42999</v>
      </c>
      <c r="C3179">
        <v>27.920000076293949</v>
      </c>
      <c r="D3179">
        <v>9653660</v>
      </c>
      <c r="E3179">
        <v>2336.35009765625</v>
      </c>
      <c r="F3179" s="20">
        <f t="shared" si="180"/>
        <v>6.7571154261504831E-3</v>
      </c>
      <c r="G3179">
        <v>3612.679931640625</v>
      </c>
      <c r="H3179">
        <v>24.411300659179691</v>
      </c>
      <c r="I3179" s="19">
        <f t="shared" si="181"/>
        <v>8440485.1110893488</v>
      </c>
      <c r="K3179" s="70">
        <f t="shared" si="178"/>
        <v>-1</v>
      </c>
      <c r="L3179" s="3">
        <f>IF(AND(O3179&gt;0,O3179&lt;366),+'PL2'!$N$3+1,IF(AND(O3179&gt;365,O3179&lt;731),+'PL2'!$O$3+1,IF(AND(O3179&gt;730,O3179&lt;1096),+'PL2'!$P$3+1,IF(AND(O3179&gt;1095,O3179&lt;1461),+'PL2'!$Q$3+1,IF(AND(O3179&gt;1460,O3179&lt;3000),+'PL2'!$R$3+1,0)))))</f>
        <v>0</v>
      </c>
      <c r="M3179" s="3">
        <f>IF(AND(O3179&gt;0,O3179&lt;366),+'PL2'!$N$2+1,IF(AND(O3179&gt;365,O3179&lt;731),+'PL2'!$O$2+1,IF(AND(O3179&gt;730,O3179&lt;1096),+'PL2'!$P$2+1,IF(AND(O3179&gt;1095,O3179&lt;1461),+'PL2'!$Q$2+1,IF(AND(O3179&gt;1460,O3179&lt;1826),+'PL2'!$R$2+1,IF(AND(O3179&gt;1825,O3179&lt;2190),+'PL2'!$S$2+1,0))))))</f>
        <v>0</v>
      </c>
      <c r="N3179" s="70">
        <f t="shared" si="179"/>
        <v>-1</v>
      </c>
      <c r="O3179" s="19" t="str">
        <f>IF(A3179&gt;'PL2'!$C$2+553,IF(A3179='PL2'!$C$2+554,1,O3178+1), "")</f>
        <v/>
      </c>
    </row>
    <row r="3180" spans="1:15" x14ac:dyDescent="0.55000000000000004">
      <c r="A3180">
        <v>3178</v>
      </c>
      <c r="B3180" s="2">
        <v>43000</v>
      </c>
      <c r="C3180">
        <v>27.930000305175781</v>
      </c>
      <c r="D3180">
        <v>7624200</v>
      </c>
      <c r="E3180">
        <v>1854.660034179688</v>
      </c>
      <c r="F3180" s="20">
        <f t="shared" si="180"/>
        <v>6.7942414050832893E-3</v>
      </c>
      <c r="G3180">
        <v>3603.31005859375</v>
      </c>
      <c r="H3180">
        <v>24.4818000793457</v>
      </c>
      <c r="I3180" s="19">
        <f t="shared" si="181"/>
        <v>6682915.156431498</v>
      </c>
      <c r="K3180" s="70">
        <f t="shared" si="178"/>
        <v>-1</v>
      </c>
      <c r="L3180" s="3">
        <f>IF(AND(O3180&gt;0,O3180&lt;366),+'PL2'!$N$3+1,IF(AND(O3180&gt;365,O3180&lt;731),+'PL2'!$O$3+1,IF(AND(O3180&gt;730,O3180&lt;1096),+'PL2'!$P$3+1,IF(AND(O3180&gt;1095,O3180&lt;1461),+'PL2'!$Q$3+1,IF(AND(O3180&gt;1460,O3180&lt;3000),+'PL2'!$R$3+1,0)))))</f>
        <v>0</v>
      </c>
      <c r="M3180" s="3">
        <f>IF(AND(O3180&gt;0,O3180&lt;366),+'PL2'!$N$2+1,IF(AND(O3180&gt;365,O3180&lt;731),+'PL2'!$O$2+1,IF(AND(O3180&gt;730,O3180&lt;1096),+'PL2'!$P$2+1,IF(AND(O3180&gt;1095,O3180&lt;1461),+'PL2'!$Q$2+1,IF(AND(O3180&gt;1460,O3180&lt;1826),+'PL2'!$R$2+1,IF(AND(O3180&gt;1825,O3180&lt;2190),+'PL2'!$S$2+1,0))))))</f>
        <v>0</v>
      </c>
      <c r="N3180" s="70">
        <f t="shared" si="179"/>
        <v>-1</v>
      </c>
      <c r="O3180" s="19" t="str">
        <f>IF(A3180&gt;'PL2'!$C$2+553,IF(A3180='PL2'!$C$2+554,1,O3179+1), "")</f>
        <v/>
      </c>
    </row>
    <row r="3181" spans="1:15" x14ac:dyDescent="0.55000000000000004">
      <c r="A3181">
        <v>3179</v>
      </c>
      <c r="B3181" s="2">
        <v>43001</v>
      </c>
      <c r="C3181">
        <v>27.940000534057621</v>
      </c>
      <c r="D3181">
        <v>9105160</v>
      </c>
      <c r="E3181">
        <v>2174.699951171875</v>
      </c>
      <c r="F3181" s="20">
        <f t="shared" si="180"/>
        <v>6.6732619522509515E-3</v>
      </c>
      <c r="G3181">
        <v>3777.2900390625</v>
      </c>
      <c r="H3181">
        <v>25.20680046081543</v>
      </c>
      <c r="I3181" s="19">
        <f t="shared" si="181"/>
        <v>8214472.4635112286</v>
      </c>
      <c r="K3181" s="70">
        <f t="shared" ref="K3181:K3244" si="182">+L3181^(0.00273972602739726)-1</f>
        <v>-1</v>
      </c>
      <c r="L3181" s="3">
        <f>IF(AND(O3181&gt;0,O3181&lt;366),+'PL2'!$N$3+1,IF(AND(O3181&gt;365,O3181&lt;731),+'PL2'!$O$3+1,IF(AND(O3181&gt;730,O3181&lt;1096),+'PL2'!$P$3+1,IF(AND(O3181&gt;1095,O3181&lt;1461),+'PL2'!$Q$3+1,IF(AND(O3181&gt;1460,O3181&lt;3000),+'PL2'!$R$3+1,0)))))</f>
        <v>0</v>
      </c>
      <c r="M3181" s="3">
        <f>IF(AND(O3181&gt;0,O3181&lt;366),+'PL2'!$N$2+1,IF(AND(O3181&gt;365,O3181&lt;731),+'PL2'!$O$2+1,IF(AND(O3181&gt;730,O3181&lt;1096),+'PL2'!$P$2+1,IF(AND(O3181&gt;1095,O3181&lt;1461),+'PL2'!$Q$2+1,IF(AND(O3181&gt;1460,O3181&lt;1826),+'PL2'!$R$2+1,IF(AND(O3181&gt;1825,O3181&lt;2190),+'PL2'!$S$2+1,0))))))</f>
        <v>0</v>
      </c>
      <c r="N3181" s="70">
        <f t="shared" ref="N3181:N3244" si="183">+M3181^(0.00273972602739726)-1</f>
        <v>-1</v>
      </c>
      <c r="O3181" s="19" t="str">
        <f>IF(A3181&gt;'PL2'!$C$2+553,IF(A3181='PL2'!$C$2+554,1,O3180+1), "")</f>
        <v/>
      </c>
    </row>
    <row r="3182" spans="1:15" x14ac:dyDescent="0.55000000000000004">
      <c r="A3182">
        <v>3180</v>
      </c>
      <c r="B3182" s="2">
        <v>43002</v>
      </c>
      <c r="C3182">
        <v>27.95000076293945</v>
      </c>
      <c r="D3182">
        <v>7953300</v>
      </c>
      <c r="E3182">
        <v>1896.180053710938</v>
      </c>
      <c r="F3182" s="20">
        <f t="shared" si="180"/>
        <v>6.6636784665348074E-3</v>
      </c>
      <c r="G3182">
        <v>3662.1201171875</v>
      </c>
      <c r="H3182">
        <v>24.403200149536129</v>
      </c>
      <c r="I3182" s="19">
        <f t="shared" si="181"/>
        <v>6944039.1205045003</v>
      </c>
      <c r="K3182" s="70">
        <f t="shared" si="182"/>
        <v>-1</v>
      </c>
      <c r="L3182" s="3">
        <f>IF(AND(O3182&gt;0,O3182&lt;366),+'PL2'!$N$3+1,IF(AND(O3182&gt;365,O3182&lt;731),+'PL2'!$O$3+1,IF(AND(O3182&gt;730,O3182&lt;1096),+'PL2'!$P$3+1,IF(AND(O3182&gt;1095,O3182&lt;1461),+'PL2'!$Q$3+1,IF(AND(O3182&gt;1460,O3182&lt;3000),+'PL2'!$R$3+1,0)))))</f>
        <v>0</v>
      </c>
      <c r="M3182" s="3">
        <f>IF(AND(O3182&gt;0,O3182&lt;366),+'PL2'!$N$2+1,IF(AND(O3182&gt;365,O3182&lt;731),+'PL2'!$O$2+1,IF(AND(O3182&gt;730,O3182&lt;1096),+'PL2'!$P$2+1,IF(AND(O3182&gt;1095,O3182&lt;1461),+'PL2'!$Q$2+1,IF(AND(O3182&gt;1460,O3182&lt;1826),+'PL2'!$R$2+1,IF(AND(O3182&gt;1825,O3182&lt;2190),+'PL2'!$S$2+1,0))))))</f>
        <v>0</v>
      </c>
      <c r="N3182" s="70">
        <f t="shared" si="183"/>
        <v>-1</v>
      </c>
      <c r="O3182" s="19" t="str">
        <f>IF(A3182&gt;'PL2'!$C$2+553,IF(A3182='PL2'!$C$2+554,1,O3181+1), "")</f>
        <v/>
      </c>
    </row>
    <row r="3183" spans="1:15" x14ac:dyDescent="0.55000000000000004">
      <c r="A3183">
        <v>3181</v>
      </c>
      <c r="B3183" s="2">
        <v>43003</v>
      </c>
      <c r="C3183">
        <v>27.95999908447266</v>
      </c>
      <c r="D3183">
        <v>6856290</v>
      </c>
      <c r="E3183">
        <v>1709.869995117188</v>
      </c>
      <c r="F3183" s="20">
        <f t="shared" si="180"/>
        <v>6.9728619265001686E-3</v>
      </c>
      <c r="G3183">
        <v>3927.5</v>
      </c>
      <c r="H3183">
        <v>27.38590049743652</v>
      </c>
      <c r="I3183" s="19">
        <f t="shared" si="181"/>
        <v>6715514.4058227558</v>
      </c>
      <c r="K3183" s="70">
        <f t="shared" si="182"/>
        <v>-1</v>
      </c>
      <c r="L3183" s="3">
        <f>IF(AND(O3183&gt;0,O3183&lt;366),+'PL2'!$N$3+1,IF(AND(O3183&gt;365,O3183&lt;731),+'PL2'!$O$3+1,IF(AND(O3183&gt;730,O3183&lt;1096),+'PL2'!$P$3+1,IF(AND(O3183&gt;1095,O3183&lt;1461),+'PL2'!$Q$3+1,IF(AND(O3183&gt;1460,O3183&lt;3000),+'PL2'!$R$3+1,0)))))</f>
        <v>0</v>
      </c>
      <c r="M3183" s="3">
        <f>IF(AND(O3183&gt;0,O3183&lt;366),+'PL2'!$N$2+1,IF(AND(O3183&gt;365,O3183&lt;731),+'PL2'!$O$2+1,IF(AND(O3183&gt;730,O3183&lt;1096),+'PL2'!$P$2+1,IF(AND(O3183&gt;1095,O3183&lt;1461),+'PL2'!$Q$2+1,IF(AND(O3183&gt;1460,O3183&lt;1826),+'PL2'!$R$2+1,IF(AND(O3183&gt;1825,O3183&lt;2190),+'PL2'!$S$2+1,0))))))</f>
        <v>0</v>
      </c>
      <c r="N3183" s="70">
        <f t="shared" si="183"/>
        <v>-1</v>
      </c>
      <c r="O3183" s="19" t="str">
        <f>IF(A3183&gt;'PL2'!$C$2+553,IF(A3183='PL2'!$C$2+554,1,O3182+1), "")</f>
        <v/>
      </c>
    </row>
    <row r="3184" spans="1:15" x14ac:dyDescent="0.55000000000000004">
      <c r="A3184">
        <v>3182</v>
      </c>
      <c r="B3184" s="2">
        <v>43004</v>
      </c>
      <c r="C3184">
        <v>27.969999313354489</v>
      </c>
      <c r="D3184">
        <v>7569350</v>
      </c>
      <c r="E3184">
        <v>1875.089965820312</v>
      </c>
      <c r="F3184" s="20">
        <f t="shared" si="180"/>
        <v>6.9287673388695225E-3</v>
      </c>
      <c r="G3184">
        <v>3895.510009765625</v>
      </c>
      <c r="H3184">
        <v>26.9911003112793</v>
      </c>
      <c r="I3184" s="19">
        <f t="shared" si="181"/>
        <v>7304431.7310641091</v>
      </c>
      <c r="K3184" s="70">
        <f t="shared" si="182"/>
        <v>-1</v>
      </c>
      <c r="L3184" s="3">
        <f>IF(AND(O3184&gt;0,O3184&lt;366),+'PL2'!$N$3+1,IF(AND(O3184&gt;365,O3184&lt;731),+'PL2'!$O$3+1,IF(AND(O3184&gt;730,O3184&lt;1096),+'PL2'!$P$3+1,IF(AND(O3184&gt;1095,O3184&lt;1461),+'PL2'!$Q$3+1,IF(AND(O3184&gt;1460,O3184&lt;3000),+'PL2'!$R$3+1,0)))))</f>
        <v>0</v>
      </c>
      <c r="M3184" s="3">
        <f>IF(AND(O3184&gt;0,O3184&lt;366),+'PL2'!$N$2+1,IF(AND(O3184&gt;365,O3184&lt;731),+'PL2'!$O$2+1,IF(AND(O3184&gt;730,O3184&lt;1096),+'PL2'!$P$2+1,IF(AND(O3184&gt;1095,O3184&lt;1461),+'PL2'!$Q$2+1,IF(AND(O3184&gt;1460,O3184&lt;1826),+'PL2'!$R$2+1,IF(AND(O3184&gt;1825,O3184&lt;2190),+'PL2'!$S$2+1,0))))))</f>
        <v>0</v>
      </c>
      <c r="N3184" s="70">
        <f t="shared" si="183"/>
        <v>-1</v>
      </c>
      <c r="O3184" s="19" t="str">
        <f>IF(A3184&gt;'PL2'!$C$2+553,IF(A3184='PL2'!$C$2+554,1,O3183+1), "")</f>
        <v/>
      </c>
    </row>
    <row r="3185" spans="1:15" x14ac:dyDescent="0.55000000000000004">
      <c r="A3185">
        <v>3183</v>
      </c>
      <c r="B3185" s="2">
        <v>43005</v>
      </c>
      <c r="C3185">
        <v>27.979999542236332</v>
      </c>
      <c r="D3185">
        <v>8063000</v>
      </c>
      <c r="E3185">
        <v>1981</v>
      </c>
      <c r="F3185" s="20">
        <f t="shared" si="180"/>
        <v>6.8744113968957172E-3</v>
      </c>
      <c r="G3185">
        <v>4208.56005859375</v>
      </c>
      <c r="H3185">
        <v>28.931400299072269</v>
      </c>
      <c r="I3185" s="19">
        <f t="shared" si="181"/>
        <v>8337157.4760742188</v>
      </c>
      <c r="K3185" s="70">
        <f t="shared" si="182"/>
        <v>-1</v>
      </c>
      <c r="L3185" s="3">
        <f>IF(AND(O3185&gt;0,O3185&lt;366),+'PL2'!$N$3+1,IF(AND(O3185&gt;365,O3185&lt;731),+'PL2'!$O$3+1,IF(AND(O3185&gt;730,O3185&lt;1096),+'PL2'!$P$3+1,IF(AND(O3185&gt;1095,O3185&lt;1461),+'PL2'!$Q$3+1,IF(AND(O3185&gt;1460,O3185&lt;3000),+'PL2'!$R$3+1,0)))))</f>
        <v>0</v>
      </c>
      <c r="M3185" s="3">
        <f>IF(AND(O3185&gt;0,O3185&lt;366),+'PL2'!$N$2+1,IF(AND(O3185&gt;365,O3185&lt;731),+'PL2'!$O$2+1,IF(AND(O3185&gt;730,O3185&lt;1096),+'PL2'!$P$2+1,IF(AND(O3185&gt;1095,O3185&lt;1461),+'PL2'!$Q$2+1,IF(AND(O3185&gt;1460,O3185&lt;1826),+'PL2'!$R$2+1,IF(AND(O3185&gt;1825,O3185&lt;2190),+'PL2'!$S$2+1,0))))))</f>
        <v>0</v>
      </c>
      <c r="N3185" s="70">
        <f t="shared" si="183"/>
        <v>-1</v>
      </c>
      <c r="O3185" s="19" t="str">
        <f>IF(A3185&gt;'PL2'!$C$2+553,IF(A3185='PL2'!$C$2+554,1,O3184+1), "")</f>
        <v/>
      </c>
    </row>
    <row r="3186" spans="1:15" x14ac:dyDescent="0.55000000000000004">
      <c r="A3186">
        <v>3184</v>
      </c>
      <c r="B3186" s="2">
        <v>43006</v>
      </c>
      <c r="C3186">
        <v>27.989999771118161</v>
      </c>
      <c r="D3186">
        <v>9708510</v>
      </c>
      <c r="E3186">
        <v>2346.949951171875</v>
      </c>
      <c r="F3186" s="20">
        <f t="shared" si="180"/>
        <v>6.7663450515193947E-3</v>
      </c>
      <c r="G3186">
        <v>4185.2900390625</v>
      </c>
      <c r="H3186">
        <v>28.319099426269531</v>
      </c>
      <c r="I3186" s="19">
        <f t="shared" si="181"/>
        <v>9822666.2528178692</v>
      </c>
      <c r="K3186" s="70">
        <f t="shared" si="182"/>
        <v>-1</v>
      </c>
      <c r="L3186" s="3">
        <f>IF(AND(O3186&gt;0,O3186&lt;366),+'PL2'!$N$3+1,IF(AND(O3186&gt;365,O3186&lt;731),+'PL2'!$O$3+1,IF(AND(O3186&gt;730,O3186&lt;1096),+'PL2'!$P$3+1,IF(AND(O3186&gt;1095,O3186&lt;1461),+'PL2'!$Q$3+1,IF(AND(O3186&gt;1460,O3186&lt;3000),+'PL2'!$R$3+1,0)))))</f>
        <v>0</v>
      </c>
      <c r="M3186" s="3">
        <f>IF(AND(O3186&gt;0,O3186&lt;366),+'PL2'!$N$2+1,IF(AND(O3186&gt;365,O3186&lt;731),+'PL2'!$O$2+1,IF(AND(O3186&gt;730,O3186&lt;1096),+'PL2'!$P$2+1,IF(AND(O3186&gt;1095,O3186&lt;1461),+'PL2'!$Q$2+1,IF(AND(O3186&gt;1460,O3186&lt;1826),+'PL2'!$R$2+1,IF(AND(O3186&gt;1825,O3186&lt;2190),+'PL2'!$S$2+1,0))))))</f>
        <v>0</v>
      </c>
      <c r="N3186" s="70">
        <f t="shared" si="183"/>
        <v>-1</v>
      </c>
      <c r="O3186" s="19" t="str">
        <f>IF(A3186&gt;'PL2'!$C$2+553,IF(A3186='PL2'!$C$2+554,1,O3185+1), "")</f>
        <v/>
      </c>
    </row>
    <row r="3187" spans="1:15" x14ac:dyDescent="0.55000000000000004">
      <c r="A3187">
        <v>3185</v>
      </c>
      <c r="B3187" s="2">
        <v>43007</v>
      </c>
      <c r="C3187">
        <v>28</v>
      </c>
      <c r="D3187">
        <v>9269710</v>
      </c>
      <c r="E3187">
        <v>2227.830078125</v>
      </c>
      <c r="F3187" s="20">
        <f t="shared" si="180"/>
        <v>6.7293628589783277E-3</v>
      </c>
      <c r="G3187">
        <v>4164.10009765625</v>
      </c>
      <c r="H3187">
        <v>28.021699905395511</v>
      </c>
      <c r="I3187" s="19">
        <f t="shared" si="181"/>
        <v>9276907.4458818436</v>
      </c>
      <c r="K3187" s="70">
        <f t="shared" si="182"/>
        <v>-1</v>
      </c>
      <c r="L3187" s="3">
        <f>IF(AND(O3187&gt;0,O3187&lt;366),+'PL2'!$N$3+1,IF(AND(O3187&gt;365,O3187&lt;731),+'PL2'!$O$3+1,IF(AND(O3187&gt;730,O3187&lt;1096),+'PL2'!$P$3+1,IF(AND(O3187&gt;1095,O3187&lt;1461),+'PL2'!$Q$3+1,IF(AND(O3187&gt;1460,O3187&lt;3000),+'PL2'!$R$3+1,0)))))</f>
        <v>0</v>
      </c>
      <c r="M3187" s="3">
        <f>IF(AND(O3187&gt;0,O3187&lt;366),+'PL2'!$N$2+1,IF(AND(O3187&gt;365,O3187&lt;731),+'PL2'!$O$2+1,IF(AND(O3187&gt;730,O3187&lt;1096),+'PL2'!$P$2+1,IF(AND(O3187&gt;1095,O3187&lt;1461),+'PL2'!$Q$2+1,IF(AND(O3187&gt;1460,O3187&lt;1826),+'PL2'!$R$2+1,IF(AND(O3187&gt;1825,O3187&lt;2190),+'PL2'!$S$2+1,0))))))</f>
        <v>0</v>
      </c>
      <c r="N3187" s="70">
        <f t="shared" si="183"/>
        <v>-1</v>
      </c>
      <c r="O3187" s="19" t="str">
        <f>IF(A3187&gt;'PL2'!$C$2+553,IF(A3187='PL2'!$C$2+554,1,O3186+1), "")</f>
        <v/>
      </c>
    </row>
    <row r="3188" spans="1:15" x14ac:dyDescent="0.55000000000000004">
      <c r="A3188">
        <v>3186</v>
      </c>
      <c r="B3188" s="2">
        <v>43008</v>
      </c>
      <c r="C3188">
        <v>28.10000038146973</v>
      </c>
      <c r="D3188">
        <v>7569350</v>
      </c>
      <c r="E3188">
        <v>1826.43994140625</v>
      </c>
      <c r="F3188" s="20">
        <f t="shared" si="180"/>
        <v>6.7803659561583461E-3</v>
      </c>
      <c r="G3188">
        <v>4353.0498046875</v>
      </c>
      <c r="H3188">
        <v>29.515300750732418</v>
      </c>
      <c r="I3188" s="19">
        <f t="shared" si="181"/>
        <v>7950584.0302119255</v>
      </c>
      <c r="K3188" s="70">
        <f t="shared" si="182"/>
        <v>-1</v>
      </c>
      <c r="L3188" s="3">
        <f>IF(AND(O3188&gt;0,O3188&lt;366),+'PL2'!$N$3+1,IF(AND(O3188&gt;365,O3188&lt;731),+'PL2'!$O$3+1,IF(AND(O3188&gt;730,O3188&lt;1096),+'PL2'!$P$3+1,IF(AND(O3188&gt;1095,O3188&lt;1461),+'PL2'!$Q$3+1,IF(AND(O3188&gt;1460,O3188&lt;3000),+'PL2'!$R$3+1,0)))))</f>
        <v>0</v>
      </c>
      <c r="M3188" s="3">
        <f>IF(AND(O3188&gt;0,O3188&lt;366),+'PL2'!$N$2+1,IF(AND(O3188&gt;365,O3188&lt;731),+'PL2'!$O$2+1,IF(AND(O3188&gt;730,O3188&lt;1096),+'PL2'!$P$2+1,IF(AND(O3188&gt;1095,O3188&lt;1461),+'PL2'!$Q$2+1,IF(AND(O3188&gt;1460,O3188&lt;1826),+'PL2'!$R$2+1,IF(AND(O3188&gt;1825,O3188&lt;2190),+'PL2'!$S$2+1,0))))))</f>
        <v>0</v>
      </c>
      <c r="N3188" s="70">
        <f t="shared" si="183"/>
        <v>-1</v>
      </c>
      <c r="O3188" s="19" t="str">
        <f>IF(A3188&gt;'PL2'!$C$2+553,IF(A3188='PL2'!$C$2+554,1,O3187+1), "")</f>
        <v/>
      </c>
    </row>
    <row r="3189" spans="1:15" x14ac:dyDescent="0.55000000000000004">
      <c r="A3189">
        <v>3187</v>
      </c>
      <c r="B3189" s="2">
        <v>43009</v>
      </c>
      <c r="C3189">
        <v>28.20000076293945</v>
      </c>
      <c r="D3189">
        <v>7130550</v>
      </c>
      <c r="E3189">
        <v>1744.050048828125</v>
      </c>
      <c r="F3189" s="20">
        <f t="shared" si="180"/>
        <v>6.897393988900955E-3</v>
      </c>
      <c r="G3189">
        <v>4394.64013671875</v>
      </c>
      <c r="H3189">
        <v>30.311599731445309</v>
      </c>
      <c r="I3189" s="19">
        <f t="shared" si="181"/>
        <v>7664472.3450263739</v>
      </c>
      <c r="K3189" s="70">
        <f t="shared" si="182"/>
        <v>-1</v>
      </c>
      <c r="L3189" s="3">
        <f>IF(AND(O3189&gt;0,O3189&lt;366),+'PL2'!$N$3+1,IF(AND(O3189&gt;365,O3189&lt;731),+'PL2'!$O$3+1,IF(AND(O3189&gt;730,O3189&lt;1096),+'PL2'!$P$3+1,IF(AND(O3189&gt;1095,O3189&lt;1461),+'PL2'!$Q$3+1,IF(AND(O3189&gt;1460,O3189&lt;3000),+'PL2'!$R$3+1,0)))))</f>
        <v>0</v>
      </c>
      <c r="M3189" s="3">
        <f>IF(AND(O3189&gt;0,O3189&lt;366),+'PL2'!$N$2+1,IF(AND(O3189&gt;365,O3189&lt;731),+'PL2'!$O$2+1,IF(AND(O3189&gt;730,O3189&lt;1096),+'PL2'!$P$2+1,IF(AND(O3189&gt;1095,O3189&lt;1461),+'PL2'!$Q$2+1,IF(AND(O3189&gt;1460,O3189&lt;1826),+'PL2'!$R$2+1,IF(AND(O3189&gt;1825,O3189&lt;2190),+'PL2'!$S$2+1,0))))))</f>
        <v>0</v>
      </c>
      <c r="N3189" s="70">
        <f t="shared" si="183"/>
        <v>-1</v>
      </c>
      <c r="O3189" s="19" t="str">
        <f>IF(A3189&gt;'PL2'!$C$2+553,IF(A3189='PL2'!$C$2+554,1,O3188+1), "")</f>
        <v/>
      </c>
    </row>
    <row r="3190" spans="1:15" x14ac:dyDescent="0.55000000000000004">
      <c r="A3190">
        <v>3188</v>
      </c>
      <c r="B3190" s="2">
        <v>43010</v>
      </c>
      <c r="C3190">
        <v>28.29999923706055</v>
      </c>
      <c r="D3190">
        <v>8380130</v>
      </c>
      <c r="E3190">
        <v>2055.469970703125</v>
      </c>
      <c r="F3190" s="20">
        <f t="shared" si="180"/>
        <v>6.9413957304599464E-3</v>
      </c>
      <c r="G3190">
        <v>4404.10009765625</v>
      </c>
      <c r="H3190">
        <v>30.570600509643551</v>
      </c>
      <c r="I3190" s="19">
        <f t="shared" si="181"/>
        <v>9052495.4987031221</v>
      </c>
      <c r="K3190" s="70">
        <f t="shared" si="182"/>
        <v>-1</v>
      </c>
      <c r="L3190" s="3">
        <f>IF(AND(O3190&gt;0,O3190&lt;366),+'PL2'!$N$3+1,IF(AND(O3190&gt;365,O3190&lt;731),+'PL2'!$O$3+1,IF(AND(O3190&gt;730,O3190&lt;1096),+'PL2'!$P$3+1,IF(AND(O3190&gt;1095,O3190&lt;1461),+'PL2'!$Q$3+1,IF(AND(O3190&gt;1460,O3190&lt;3000),+'PL2'!$R$3+1,0)))))</f>
        <v>0</v>
      </c>
      <c r="M3190" s="3">
        <f>IF(AND(O3190&gt;0,O3190&lt;366),+'PL2'!$N$2+1,IF(AND(O3190&gt;365,O3190&lt;731),+'PL2'!$O$2+1,IF(AND(O3190&gt;730,O3190&lt;1096),+'PL2'!$P$2+1,IF(AND(O3190&gt;1095,O3190&lt;1461),+'PL2'!$Q$2+1,IF(AND(O3190&gt;1460,O3190&lt;1826),+'PL2'!$R$2+1,IF(AND(O3190&gt;1825,O3190&lt;2190),+'PL2'!$S$2+1,0))))))</f>
        <v>0</v>
      </c>
      <c r="N3190" s="70">
        <f t="shared" si="183"/>
        <v>-1</v>
      </c>
      <c r="O3190" s="19" t="str">
        <f>IF(A3190&gt;'PL2'!$C$2+553,IF(A3190='PL2'!$C$2+554,1,O3189+1), "")</f>
        <v/>
      </c>
    </row>
    <row r="3191" spans="1:15" x14ac:dyDescent="0.55000000000000004">
      <c r="A3191">
        <v>3189</v>
      </c>
      <c r="B3191" s="2">
        <v>43011</v>
      </c>
      <c r="C3191">
        <v>28.39999961853027</v>
      </c>
      <c r="D3191">
        <v>10223800</v>
      </c>
      <c r="E3191">
        <v>2440.030029296875</v>
      </c>
      <c r="F3191" s="20">
        <f t="shared" si="180"/>
        <v>6.7779936913118077E-3</v>
      </c>
      <c r="G3191">
        <v>4320.08984375</v>
      </c>
      <c r="H3191">
        <v>29.281499862670898</v>
      </c>
      <c r="I3191" s="19">
        <f t="shared" si="181"/>
        <v>10541148.948010445</v>
      </c>
      <c r="K3191" s="70">
        <f t="shared" si="182"/>
        <v>-1</v>
      </c>
      <c r="L3191" s="3">
        <f>IF(AND(O3191&gt;0,O3191&lt;366),+'PL2'!$N$3+1,IF(AND(O3191&gt;365,O3191&lt;731),+'PL2'!$O$3+1,IF(AND(O3191&gt;730,O3191&lt;1096),+'PL2'!$P$3+1,IF(AND(O3191&gt;1095,O3191&lt;1461),+'PL2'!$Q$3+1,IF(AND(O3191&gt;1460,O3191&lt;3000),+'PL2'!$R$3+1,0)))))</f>
        <v>0</v>
      </c>
      <c r="M3191" s="3">
        <f>IF(AND(O3191&gt;0,O3191&lt;366),+'PL2'!$N$2+1,IF(AND(O3191&gt;365,O3191&lt;731),+'PL2'!$O$2+1,IF(AND(O3191&gt;730,O3191&lt;1096),+'PL2'!$P$2+1,IF(AND(O3191&gt;1095,O3191&lt;1461),+'PL2'!$Q$2+1,IF(AND(O3191&gt;1460,O3191&lt;1826),+'PL2'!$R$2+1,IF(AND(O3191&gt;1825,O3191&lt;2190),+'PL2'!$S$2+1,0))))))</f>
        <v>0</v>
      </c>
      <c r="N3191" s="70">
        <f t="shared" si="183"/>
        <v>-1</v>
      </c>
      <c r="O3191" s="19" t="str">
        <f>IF(A3191&gt;'PL2'!$C$2+553,IF(A3191='PL2'!$C$2+554,1,O3190+1), "")</f>
        <v/>
      </c>
    </row>
    <row r="3192" spans="1:15" x14ac:dyDescent="0.55000000000000004">
      <c r="A3192">
        <v>3190</v>
      </c>
      <c r="B3192" s="2">
        <v>43012</v>
      </c>
      <c r="C3192">
        <v>28.5</v>
      </c>
      <c r="D3192">
        <v>7486250</v>
      </c>
      <c r="E3192">
        <v>1811.72998046875</v>
      </c>
      <c r="F3192" s="20">
        <f t="shared" si="180"/>
        <v>6.8972188269640173E-3</v>
      </c>
      <c r="G3192">
        <v>4225.919921875</v>
      </c>
      <c r="H3192">
        <v>29.147100448608398</v>
      </c>
      <c r="I3192" s="19">
        <f t="shared" si="181"/>
        <v>7656225.8175210953</v>
      </c>
      <c r="K3192" s="70">
        <f t="shared" si="182"/>
        <v>-1</v>
      </c>
      <c r="L3192" s="3">
        <f>IF(AND(O3192&gt;0,O3192&lt;366),+'PL2'!$N$3+1,IF(AND(O3192&gt;365,O3192&lt;731),+'PL2'!$O$3+1,IF(AND(O3192&gt;730,O3192&lt;1096),+'PL2'!$P$3+1,IF(AND(O3192&gt;1095,O3192&lt;1461),+'PL2'!$Q$3+1,IF(AND(O3192&gt;1460,O3192&lt;3000),+'PL2'!$R$3+1,0)))))</f>
        <v>0</v>
      </c>
      <c r="M3192" s="3">
        <f>IF(AND(O3192&gt;0,O3192&lt;366),+'PL2'!$N$2+1,IF(AND(O3192&gt;365,O3192&lt;731),+'PL2'!$O$2+1,IF(AND(O3192&gt;730,O3192&lt;1096),+'PL2'!$P$2+1,IF(AND(O3192&gt;1095,O3192&lt;1461),+'PL2'!$Q$2+1,IF(AND(O3192&gt;1460,O3192&lt;1826),+'PL2'!$R$2+1,IF(AND(O3192&gt;1825,O3192&lt;2190),+'PL2'!$S$2+1,0))))))</f>
        <v>0</v>
      </c>
      <c r="N3192" s="70">
        <f t="shared" si="183"/>
        <v>-1</v>
      </c>
      <c r="O3192" s="19" t="str">
        <f>IF(A3192&gt;'PL2'!$C$2+553,IF(A3192='PL2'!$C$2+554,1,O3191+1), "")</f>
        <v/>
      </c>
    </row>
    <row r="3193" spans="1:15" x14ac:dyDescent="0.55000000000000004">
      <c r="A3193">
        <v>3191</v>
      </c>
      <c r="B3193" s="2">
        <v>43013</v>
      </c>
      <c r="C3193">
        <v>28.60000038146973</v>
      </c>
      <c r="D3193">
        <v>6983440</v>
      </c>
      <c r="E3193">
        <v>1722.839965820312</v>
      </c>
      <c r="F3193" s="20">
        <f t="shared" si="180"/>
        <v>7.055723780783142E-3</v>
      </c>
      <c r="G3193">
        <v>4322.75</v>
      </c>
      <c r="H3193">
        <v>30.50009918212891</v>
      </c>
      <c r="I3193" s="19">
        <f t="shared" si="181"/>
        <v>7447406.462249754</v>
      </c>
      <c r="K3193" s="70">
        <f t="shared" si="182"/>
        <v>-1</v>
      </c>
      <c r="L3193" s="3">
        <f>IF(AND(O3193&gt;0,O3193&lt;366),+'PL2'!$N$3+1,IF(AND(O3193&gt;365,O3193&lt;731),+'PL2'!$O$3+1,IF(AND(O3193&gt;730,O3193&lt;1096),+'PL2'!$P$3+1,IF(AND(O3193&gt;1095,O3193&lt;1461),+'PL2'!$Q$3+1,IF(AND(O3193&gt;1460,O3193&lt;3000),+'PL2'!$R$3+1,0)))))</f>
        <v>0</v>
      </c>
      <c r="M3193" s="3">
        <f>IF(AND(O3193&gt;0,O3193&lt;366),+'PL2'!$N$2+1,IF(AND(O3193&gt;365,O3193&lt;731),+'PL2'!$O$2+1,IF(AND(O3193&gt;730,O3193&lt;1096),+'PL2'!$P$2+1,IF(AND(O3193&gt;1095,O3193&lt;1461),+'PL2'!$Q$2+1,IF(AND(O3193&gt;1460,O3193&lt;1826),+'PL2'!$R$2+1,IF(AND(O3193&gt;1825,O3193&lt;2190),+'PL2'!$S$2+1,0))))))</f>
        <v>0</v>
      </c>
      <c r="N3193" s="70">
        <f t="shared" si="183"/>
        <v>-1</v>
      </c>
      <c r="O3193" s="19" t="str">
        <f>IF(A3193&gt;'PL2'!$C$2+553,IF(A3193='PL2'!$C$2+554,1,O3192+1), "")</f>
        <v/>
      </c>
    </row>
    <row r="3194" spans="1:15" x14ac:dyDescent="0.55000000000000004">
      <c r="A3194">
        <v>3192</v>
      </c>
      <c r="B3194" s="2">
        <v>43014</v>
      </c>
      <c r="C3194">
        <v>28.70000076293945</v>
      </c>
      <c r="D3194">
        <v>8882940</v>
      </c>
      <c r="E3194">
        <v>2136.52001953125</v>
      </c>
      <c r="F3194" s="20">
        <f t="shared" si="180"/>
        <v>6.9029089682675192E-3</v>
      </c>
      <c r="G3194">
        <v>4370.25</v>
      </c>
      <c r="H3194">
        <v>30.167400360107418</v>
      </c>
      <c r="I3194" s="19">
        <f t="shared" si="181"/>
        <v>9337126.6153564453</v>
      </c>
      <c r="K3194" s="70">
        <f t="shared" si="182"/>
        <v>-1</v>
      </c>
      <c r="L3194" s="3">
        <f>IF(AND(O3194&gt;0,O3194&lt;366),+'PL2'!$N$3+1,IF(AND(O3194&gt;365,O3194&lt;731),+'PL2'!$O$3+1,IF(AND(O3194&gt;730,O3194&lt;1096),+'PL2'!$P$3+1,IF(AND(O3194&gt;1095,O3194&lt;1461),+'PL2'!$Q$3+1,IF(AND(O3194&gt;1460,O3194&lt;3000),+'PL2'!$R$3+1,0)))))</f>
        <v>0</v>
      </c>
      <c r="M3194" s="3">
        <f>IF(AND(O3194&gt;0,O3194&lt;366),+'PL2'!$N$2+1,IF(AND(O3194&gt;365,O3194&lt;731),+'PL2'!$O$2+1,IF(AND(O3194&gt;730,O3194&lt;1096),+'PL2'!$P$2+1,IF(AND(O3194&gt;1095,O3194&lt;1461),+'PL2'!$Q$2+1,IF(AND(O3194&gt;1460,O3194&lt;1826),+'PL2'!$R$2+1,IF(AND(O3194&gt;1825,O3194&lt;2190),+'PL2'!$S$2+1,0))))))</f>
        <v>0</v>
      </c>
      <c r="N3194" s="70">
        <f t="shared" si="183"/>
        <v>-1</v>
      </c>
      <c r="O3194" s="19" t="str">
        <f>IF(A3194&gt;'PL2'!$C$2+553,IF(A3194='PL2'!$C$2+554,1,O3193+1), "")</f>
        <v/>
      </c>
    </row>
    <row r="3195" spans="1:15" x14ac:dyDescent="0.55000000000000004">
      <c r="A3195">
        <v>3193</v>
      </c>
      <c r="B3195" s="2">
        <v>43015</v>
      </c>
      <c r="C3195">
        <v>28.79999923706055</v>
      </c>
      <c r="D3195">
        <v>8827070</v>
      </c>
      <c r="E3195">
        <v>2083.219970703125</v>
      </c>
      <c r="F3195" s="20">
        <f t="shared" si="180"/>
        <v>6.7969024338630267E-3</v>
      </c>
      <c r="G3195">
        <v>4437.02978515625</v>
      </c>
      <c r="H3195">
        <v>30.158100128173832</v>
      </c>
      <c r="I3195" s="19">
        <f t="shared" si="181"/>
        <v>9243309.0590420961</v>
      </c>
      <c r="K3195" s="70">
        <f t="shared" si="182"/>
        <v>-1</v>
      </c>
      <c r="L3195" s="3">
        <f>IF(AND(O3195&gt;0,O3195&lt;366),+'PL2'!$N$3+1,IF(AND(O3195&gt;365,O3195&lt;731),+'PL2'!$O$3+1,IF(AND(O3195&gt;730,O3195&lt;1096),+'PL2'!$P$3+1,IF(AND(O3195&gt;1095,O3195&lt;1461),+'PL2'!$Q$3+1,IF(AND(O3195&gt;1460,O3195&lt;3000),+'PL2'!$R$3+1,0)))))</f>
        <v>0</v>
      </c>
      <c r="M3195" s="3">
        <f>IF(AND(O3195&gt;0,O3195&lt;366),+'PL2'!$N$2+1,IF(AND(O3195&gt;365,O3195&lt;731),+'PL2'!$O$2+1,IF(AND(O3195&gt;730,O3195&lt;1096),+'PL2'!$P$2+1,IF(AND(O3195&gt;1095,O3195&lt;1461),+'PL2'!$Q$2+1,IF(AND(O3195&gt;1460,O3195&lt;1826),+'PL2'!$R$2+1,IF(AND(O3195&gt;1825,O3195&lt;2190),+'PL2'!$S$2+1,0))))))</f>
        <v>0</v>
      </c>
      <c r="N3195" s="70">
        <f t="shared" si="183"/>
        <v>-1</v>
      </c>
      <c r="O3195" s="19" t="str">
        <f>IF(A3195&gt;'PL2'!$C$2+553,IF(A3195='PL2'!$C$2+554,1,O3194+1), "")</f>
        <v/>
      </c>
    </row>
    <row r="3196" spans="1:15" x14ac:dyDescent="0.55000000000000004">
      <c r="A3196">
        <v>3194</v>
      </c>
      <c r="B3196" s="2">
        <v>43016</v>
      </c>
      <c r="C3196">
        <v>28.89999961853027</v>
      </c>
      <c r="D3196">
        <v>10167900</v>
      </c>
      <c r="E3196">
        <v>2386.800048828125</v>
      </c>
      <c r="F3196" s="20">
        <f t="shared" si="180"/>
        <v>6.7839495373322751E-3</v>
      </c>
      <c r="G3196">
        <v>4596.9599609375</v>
      </c>
      <c r="H3196">
        <v>31.18549919128418</v>
      </c>
      <c r="I3196" s="19">
        <f t="shared" si="181"/>
        <v>10972024.259226561</v>
      </c>
      <c r="K3196" s="70">
        <f t="shared" si="182"/>
        <v>-1</v>
      </c>
      <c r="L3196" s="3">
        <f>IF(AND(O3196&gt;0,O3196&lt;366),+'PL2'!$N$3+1,IF(AND(O3196&gt;365,O3196&lt;731),+'PL2'!$O$3+1,IF(AND(O3196&gt;730,O3196&lt;1096),+'PL2'!$P$3+1,IF(AND(O3196&gt;1095,O3196&lt;1461),+'PL2'!$Q$3+1,IF(AND(O3196&gt;1460,O3196&lt;3000),+'PL2'!$R$3+1,0)))))</f>
        <v>0</v>
      </c>
      <c r="M3196" s="3">
        <f>IF(AND(O3196&gt;0,O3196&lt;366),+'PL2'!$N$2+1,IF(AND(O3196&gt;365,O3196&lt;731),+'PL2'!$O$2+1,IF(AND(O3196&gt;730,O3196&lt;1096),+'PL2'!$P$2+1,IF(AND(O3196&gt;1095,O3196&lt;1461),+'PL2'!$Q$2+1,IF(AND(O3196&gt;1460,O3196&lt;1826),+'PL2'!$R$2+1,IF(AND(O3196&gt;1825,O3196&lt;2190),+'PL2'!$S$2+1,0))))))</f>
        <v>0</v>
      </c>
      <c r="N3196" s="70">
        <f t="shared" si="183"/>
        <v>-1</v>
      </c>
      <c r="O3196" s="19" t="str">
        <f>IF(A3196&gt;'PL2'!$C$2+553,IF(A3196='PL2'!$C$2+554,1,O3195+1), "")</f>
        <v/>
      </c>
    </row>
    <row r="3197" spans="1:15" x14ac:dyDescent="0.55000000000000004">
      <c r="A3197">
        <v>3195</v>
      </c>
      <c r="B3197" s="2">
        <v>43017</v>
      </c>
      <c r="C3197">
        <v>29</v>
      </c>
      <c r="D3197">
        <v>8994680</v>
      </c>
      <c r="E3197">
        <v>2161.840087890625</v>
      </c>
      <c r="F3197" s="20">
        <f t="shared" si="180"/>
        <v>6.9700492456461075E-3</v>
      </c>
      <c r="G3197">
        <v>4772.97998046875</v>
      </c>
      <c r="H3197">
        <v>33.267898559570313</v>
      </c>
      <c r="I3197" s="19">
        <f t="shared" si="181"/>
        <v>10318419.460476756</v>
      </c>
      <c r="K3197" s="70">
        <f t="shared" si="182"/>
        <v>-1</v>
      </c>
      <c r="L3197" s="3">
        <f>IF(AND(O3197&gt;0,O3197&lt;366),+'PL2'!$N$3+1,IF(AND(O3197&gt;365,O3197&lt;731),+'PL2'!$O$3+1,IF(AND(O3197&gt;730,O3197&lt;1096),+'PL2'!$P$3+1,IF(AND(O3197&gt;1095,O3197&lt;1461),+'PL2'!$Q$3+1,IF(AND(O3197&gt;1460,O3197&lt;3000),+'PL2'!$R$3+1,0)))))</f>
        <v>0</v>
      </c>
      <c r="M3197" s="3">
        <f>IF(AND(O3197&gt;0,O3197&lt;366),+'PL2'!$N$2+1,IF(AND(O3197&gt;365,O3197&lt;731),+'PL2'!$O$2+1,IF(AND(O3197&gt;730,O3197&lt;1096),+'PL2'!$P$2+1,IF(AND(O3197&gt;1095,O3197&lt;1461),+'PL2'!$Q$2+1,IF(AND(O3197&gt;1460,O3197&lt;1826),+'PL2'!$R$2+1,IF(AND(O3197&gt;1825,O3197&lt;2190),+'PL2'!$S$2+1,0))))))</f>
        <v>0</v>
      </c>
      <c r="N3197" s="70">
        <f t="shared" si="183"/>
        <v>-1</v>
      </c>
      <c r="O3197" s="19" t="str">
        <f>IF(A3197&gt;'PL2'!$C$2+553,IF(A3197='PL2'!$C$2+554,1,O3196+1), "")</f>
        <v/>
      </c>
    </row>
    <row r="3198" spans="1:15" x14ac:dyDescent="0.55000000000000004">
      <c r="A3198">
        <v>3196</v>
      </c>
      <c r="B3198" s="2">
        <v>43018</v>
      </c>
      <c r="C3198">
        <v>29.10000038146973</v>
      </c>
      <c r="D3198">
        <v>8938810</v>
      </c>
      <c r="E3198">
        <v>2167.260009765625</v>
      </c>
      <c r="F3198" s="20">
        <f t="shared" si="180"/>
        <v>7.055443298484225E-3</v>
      </c>
      <c r="G3198">
        <v>4754.7001953125</v>
      </c>
      <c r="H3198">
        <v>33.546501159667969</v>
      </c>
      <c r="I3198" s="19">
        <f t="shared" si="181"/>
        <v>10304671.591725588</v>
      </c>
      <c r="K3198" s="70">
        <f t="shared" si="182"/>
        <v>-1</v>
      </c>
      <c r="L3198" s="3">
        <f>IF(AND(O3198&gt;0,O3198&lt;366),+'PL2'!$N$3+1,IF(AND(O3198&gt;365,O3198&lt;731),+'PL2'!$O$3+1,IF(AND(O3198&gt;730,O3198&lt;1096),+'PL2'!$P$3+1,IF(AND(O3198&gt;1095,O3198&lt;1461),+'PL2'!$Q$3+1,IF(AND(O3198&gt;1460,O3198&lt;3000),+'PL2'!$R$3+1,0)))))</f>
        <v>0</v>
      </c>
      <c r="M3198" s="3">
        <f>IF(AND(O3198&gt;0,O3198&lt;366),+'PL2'!$N$2+1,IF(AND(O3198&gt;365,O3198&lt;731),+'PL2'!$O$2+1,IF(AND(O3198&gt;730,O3198&lt;1096),+'PL2'!$P$2+1,IF(AND(O3198&gt;1095,O3198&lt;1461),+'PL2'!$Q$2+1,IF(AND(O3198&gt;1460,O3198&lt;1826),+'PL2'!$R$2+1,IF(AND(O3198&gt;1825,O3198&lt;2190),+'PL2'!$S$2+1,0))))))</f>
        <v>0</v>
      </c>
      <c r="N3198" s="70">
        <f t="shared" si="183"/>
        <v>-1</v>
      </c>
      <c r="O3198" s="19" t="str">
        <f>IF(A3198&gt;'PL2'!$C$2+553,IF(A3198='PL2'!$C$2+554,1,O3197+1), "")</f>
        <v/>
      </c>
    </row>
    <row r="3199" spans="1:15" x14ac:dyDescent="0.55000000000000004">
      <c r="A3199">
        <v>3197</v>
      </c>
      <c r="B3199" s="2">
        <v>43019</v>
      </c>
      <c r="C3199">
        <v>29.20000076293945</v>
      </c>
      <c r="D3199">
        <v>7765590</v>
      </c>
      <c r="E3199">
        <v>1885.670043945312</v>
      </c>
      <c r="F3199" s="20">
        <f t="shared" si="180"/>
        <v>7.0904550358511301E-3</v>
      </c>
      <c r="G3199">
        <v>4830.77001953125</v>
      </c>
      <c r="H3199">
        <v>34.252399444580078</v>
      </c>
      <c r="I3199" s="19">
        <f t="shared" si="181"/>
        <v>9109238.3150191884</v>
      </c>
      <c r="K3199" s="70">
        <f t="shared" si="182"/>
        <v>-1</v>
      </c>
      <c r="L3199" s="3">
        <f>IF(AND(O3199&gt;0,O3199&lt;366),+'PL2'!$N$3+1,IF(AND(O3199&gt;365,O3199&lt;731),+'PL2'!$O$3+1,IF(AND(O3199&gt;730,O3199&lt;1096),+'PL2'!$P$3+1,IF(AND(O3199&gt;1095,O3199&lt;1461),+'PL2'!$Q$3+1,IF(AND(O3199&gt;1460,O3199&lt;3000),+'PL2'!$R$3+1,0)))))</f>
        <v>0</v>
      </c>
      <c r="M3199" s="3">
        <f>IF(AND(O3199&gt;0,O3199&lt;366),+'PL2'!$N$2+1,IF(AND(O3199&gt;365,O3199&lt;731),+'PL2'!$O$2+1,IF(AND(O3199&gt;730,O3199&lt;1096),+'PL2'!$P$2+1,IF(AND(O3199&gt;1095,O3199&lt;1461),+'PL2'!$Q$2+1,IF(AND(O3199&gt;1460,O3199&lt;1826),+'PL2'!$R$2+1,IF(AND(O3199&gt;1825,O3199&lt;2190),+'PL2'!$S$2+1,0))))))</f>
        <v>0</v>
      </c>
      <c r="N3199" s="70">
        <f t="shared" si="183"/>
        <v>-1</v>
      </c>
      <c r="O3199" s="19" t="str">
        <f>IF(A3199&gt;'PL2'!$C$2+553,IF(A3199='PL2'!$C$2+554,1,O3198+1), "")</f>
        <v/>
      </c>
    </row>
    <row r="3200" spans="1:15" x14ac:dyDescent="0.55000000000000004">
      <c r="A3200">
        <v>3198</v>
      </c>
      <c r="B3200" s="2">
        <v>43020</v>
      </c>
      <c r="C3200">
        <v>29.29999923706055</v>
      </c>
      <c r="D3200">
        <v>8547740</v>
      </c>
      <c r="E3200">
        <v>2086.909912109375</v>
      </c>
      <c r="F3200" s="20">
        <f t="shared" si="180"/>
        <v>7.1535234848765627E-3</v>
      </c>
      <c r="G3200">
        <v>5439.1298828125</v>
      </c>
      <c r="H3200">
        <v>38.908901214599609</v>
      </c>
      <c r="I3200" s="19">
        <f t="shared" si="181"/>
        <v>11350974.06569171</v>
      </c>
      <c r="K3200" s="70">
        <f t="shared" si="182"/>
        <v>-1</v>
      </c>
      <c r="L3200" s="3">
        <f>IF(AND(O3200&gt;0,O3200&lt;366),+'PL2'!$N$3+1,IF(AND(O3200&gt;365,O3200&lt;731),+'PL2'!$O$3+1,IF(AND(O3200&gt;730,O3200&lt;1096),+'PL2'!$P$3+1,IF(AND(O3200&gt;1095,O3200&lt;1461),+'PL2'!$Q$3+1,IF(AND(O3200&gt;1460,O3200&lt;3000),+'PL2'!$R$3+1,0)))))</f>
        <v>0</v>
      </c>
      <c r="M3200" s="3">
        <f>IF(AND(O3200&gt;0,O3200&lt;366),+'PL2'!$N$2+1,IF(AND(O3200&gt;365,O3200&lt;731),+'PL2'!$O$2+1,IF(AND(O3200&gt;730,O3200&lt;1096),+'PL2'!$P$2+1,IF(AND(O3200&gt;1095,O3200&lt;1461),+'PL2'!$Q$2+1,IF(AND(O3200&gt;1460,O3200&lt;1826),+'PL2'!$R$2+1,IF(AND(O3200&gt;1825,O3200&lt;2190),+'PL2'!$S$2+1,0))))))</f>
        <v>0</v>
      </c>
      <c r="N3200" s="70">
        <f t="shared" si="183"/>
        <v>-1</v>
      </c>
      <c r="O3200" s="19" t="str">
        <f>IF(A3200&gt;'PL2'!$C$2+553,IF(A3200='PL2'!$C$2+554,1,O3199+1), "")</f>
        <v/>
      </c>
    </row>
    <row r="3201" spans="1:15" x14ac:dyDescent="0.55000000000000004">
      <c r="A3201">
        <v>3199</v>
      </c>
      <c r="B3201" s="2">
        <v>43021</v>
      </c>
      <c r="C3201">
        <v>29.39999961853027</v>
      </c>
      <c r="D3201">
        <v>7597990</v>
      </c>
      <c r="E3201">
        <v>1981.530029296875</v>
      </c>
      <c r="F3201" s="20">
        <f t="shared" si="180"/>
        <v>7.6674202131661673E-3</v>
      </c>
      <c r="G3201">
        <v>5640.1298828125</v>
      </c>
      <c r="H3201">
        <v>43.245201110839837</v>
      </c>
      <c r="I3201" s="19">
        <f t="shared" si="181"/>
        <v>11176086.731927633</v>
      </c>
      <c r="K3201" s="70">
        <f t="shared" si="182"/>
        <v>-1</v>
      </c>
      <c r="L3201" s="3">
        <f>IF(AND(O3201&gt;0,O3201&lt;366),+'PL2'!$N$3+1,IF(AND(O3201&gt;365,O3201&lt;731),+'PL2'!$O$3+1,IF(AND(O3201&gt;730,O3201&lt;1096),+'PL2'!$P$3+1,IF(AND(O3201&gt;1095,O3201&lt;1461),+'PL2'!$Q$3+1,IF(AND(O3201&gt;1460,O3201&lt;3000),+'PL2'!$R$3+1,0)))))</f>
        <v>0</v>
      </c>
      <c r="M3201" s="3">
        <f>IF(AND(O3201&gt;0,O3201&lt;366),+'PL2'!$N$2+1,IF(AND(O3201&gt;365,O3201&lt;731),+'PL2'!$O$2+1,IF(AND(O3201&gt;730,O3201&lt;1096),+'PL2'!$P$2+1,IF(AND(O3201&gt;1095,O3201&lt;1461),+'PL2'!$Q$2+1,IF(AND(O3201&gt;1460,O3201&lt;1826),+'PL2'!$R$2+1,IF(AND(O3201&gt;1825,O3201&lt;2190),+'PL2'!$S$2+1,0))))))</f>
        <v>0</v>
      </c>
      <c r="N3201" s="70">
        <f t="shared" si="183"/>
        <v>-1</v>
      </c>
      <c r="O3201" s="19" t="str">
        <f>IF(A3201&gt;'PL2'!$C$2+553,IF(A3201='PL2'!$C$2+554,1,O3200+1), "")</f>
        <v/>
      </c>
    </row>
    <row r="3202" spans="1:15" x14ac:dyDescent="0.55000000000000004">
      <c r="A3202">
        <v>3200</v>
      </c>
      <c r="B3202" s="2">
        <v>43022</v>
      </c>
      <c r="C3202">
        <v>29.5</v>
      </c>
      <c r="D3202">
        <v>7877320</v>
      </c>
      <c r="E3202">
        <v>1990.099975585938</v>
      </c>
      <c r="F3202" s="20">
        <f t="shared" ref="F3202:F3265" si="184">+(C3202/D3202)*E3202</f>
        <v>7.4527820730635758E-3</v>
      </c>
      <c r="G3202">
        <v>5809.68994140625</v>
      </c>
      <c r="H3202">
        <v>43.29840087890625</v>
      </c>
      <c r="I3202" s="19">
        <f t="shared" ref="I3202:I3265" si="185">+E3202*G3202</f>
        <v>11561863.810554447</v>
      </c>
      <c r="K3202" s="70">
        <f t="shared" si="182"/>
        <v>-1</v>
      </c>
      <c r="L3202" s="3">
        <f>IF(AND(O3202&gt;0,O3202&lt;366),+'PL2'!$N$3+1,IF(AND(O3202&gt;365,O3202&lt;731),+'PL2'!$O$3+1,IF(AND(O3202&gt;730,O3202&lt;1096),+'PL2'!$P$3+1,IF(AND(O3202&gt;1095,O3202&lt;1461),+'PL2'!$Q$3+1,IF(AND(O3202&gt;1460,O3202&lt;3000),+'PL2'!$R$3+1,0)))))</f>
        <v>0</v>
      </c>
      <c r="M3202" s="3">
        <f>IF(AND(O3202&gt;0,O3202&lt;366),+'PL2'!$N$2+1,IF(AND(O3202&gt;365,O3202&lt;731),+'PL2'!$O$2+1,IF(AND(O3202&gt;730,O3202&lt;1096),+'PL2'!$P$2+1,IF(AND(O3202&gt;1095,O3202&lt;1461),+'PL2'!$Q$2+1,IF(AND(O3202&gt;1460,O3202&lt;1826),+'PL2'!$R$2+1,IF(AND(O3202&gt;1825,O3202&lt;2190),+'PL2'!$S$2+1,0))))))</f>
        <v>0</v>
      </c>
      <c r="N3202" s="70">
        <f t="shared" si="183"/>
        <v>-1</v>
      </c>
      <c r="O3202" s="19" t="str">
        <f>IF(A3202&gt;'PL2'!$C$2+553,IF(A3202='PL2'!$C$2+554,1,O3201+1), "")</f>
        <v/>
      </c>
    </row>
    <row r="3203" spans="1:15" x14ac:dyDescent="0.55000000000000004">
      <c r="A3203">
        <v>3201</v>
      </c>
      <c r="B3203" s="2">
        <v>43023</v>
      </c>
      <c r="C3203">
        <v>29.60000038146973</v>
      </c>
      <c r="D3203">
        <v>11601100</v>
      </c>
      <c r="E3203">
        <v>2600.2099609375</v>
      </c>
      <c r="F3203" s="20">
        <f t="shared" si="184"/>
        <v>6.6343894833810063E-3</v>
      </c>
      <c r="G3203">
        <v>5697.39013671875</v>
      </c>
      <c r="H3203">
        <v>37.798698425292969</v>
      </c>
      <c r="I3203" s="19">
        <f t="shared" si="185"/>
        <v>14814410.584843159</v>
      </c>
      <c r="K3203" s="70">
        <f t="shared" si="182"/>
        <v>-1</v>
      </c>
      <c r="L3203" s="3">
        <f>IF(AND(O3203&gt;0,O3203&lt;366),+'PL2'!$N$3+1,IF(AND(O3203&gt;365,O3203&lt;731),+'PL2'!$O$3+1,IF(AND(O3203&gt;730,O3203&lt;1096),+'PL2'!$P$3+1,IF(AND(O3203&gt;1095,O3203&lt;1461),+'PL2'!$Q$3+1,IF(AND(O3203&gt;1460,O3203&lt;3000),+'PL2'!$R$3+1,0)))))</f>
        <v>0</v>
      </c>
      <c r="M3203" s="3">
        <f>IF(AND(O3203&gt;0,O3203&lt;366),+'PL2'!$N$2+1,IF(AND(O3203&gt;365,O3203&lt;731),+'PL2'!$O$2+1,IF(AND(O3203&gt;730,O3203&lt;1096),+'PL2'!$P$2+1,IF(AND(O3203&gt;1095,O3203&lt;1461),+'PL2'!$Q$2+1,IF(AND(O3203&gt;1460,O3203&lt;1826),+'PL2'!$R$2+1,IF(AND(O3203&gt;1825,O3203&lt;2190),+'PL2'!$S$2+1,0))))))</f>
        <v>0</v>
      </c>
      <c r="N3203" s="70">
        <f t="shared" si="183"/>
        <v>-1</v>
      </c>
      <c r="O3203" s="19" t="str">
        <f>IF(A3203&gt;'PL2'!$C$2+553,IF(A3203='PL2'!$C$2+554,1,O3202+1), "")</f>
        <v/>
      </c>
    </row>
    <row r="3204" spans="1:15" x14ac:dyDescent="0.55000000000000004">
      <c r="A3204">
        <v>3202</v>
      </c>
      <c r="B3204" s="2">
        <v>43024</v>
      </c>
      <c r="C3204">
        <v>29.70000076293945</v>
      </c>
      <c r="D3204">
        <v>10351800</v>
      </c>
      <c r="E3204">
        <v>2368.419921875</v>
      </c>
      <c r="F3204" s="20">
        <f t="shared" si="184"/>
        <v>6.7951538366900922E-3</v>
      </c>
      <c r="G3204">
        <v>5754.22021484375</v>
      </c>
      <c r="H3204">
        <v>39.100799560546882</v>
      </c>
      <c r="I3204" s="19">
        <f t="shared" si="185"/>
        <v>13628409.79169178</v>
      </c>
      <c r="K3204" s="70">
        <f t="shared" si="182"/>
        <v>-1</v>
      </c>
      <c r="L3204" s="3">
        <f>IF(AND(O3204&gt;0,O3204&lt;366),+'PL2'!$N$3+1,IF(AND(O3204&gt;365,O3204&lt;731),+'PL2'!$O$3+1,IF(AND(O3204&gt;730,O3204&lt;1096),+'PL2'!$P$3+1,IF(AND(O3204&gt;1095,O3204&lt;1461),+'PL2'!$Q$3+1,IF(AND(O3204&gt;1460,O3204&lt;3000),+'PL2'!$R$3+1,0)))))</f>
        <v>0</v>
      </c>
      <c r="M3204" s="3">
        <f>IF(AND(O3204&gt;0,O3204&lt;366),+'PL2'!$N$2+1,IF(AND(O3204&gt;365,O3204&lt;731),+'PL2'!$O$2+1,IF(AND(O3204&gt;730,O3204&lt;1096),+'PL2'!$P$2+1,IF(AND(O3204&gt;1095,O3204&lt;1461),+'PL2'!$Q$2+1,IF(AND(O3204&gt;1460,O3204&lt;1826),+'PL2'!$R$2+1,IF(AND(O3204&gt;1825,O3204&lt;2190),+'PL2'!$S$2+1,0))))))</f>
        <v>0</v>
      </c>
      <c r="N3204" s="70">
        <f t="shared" si="183"/>
        <v>-1</v>
      </c>
      <c r="O3204" s="19" t="str">
        <f>IF(A3204&gt;'PL2'!$C$2+553,IF(A3204='PL2'!$C$2+554,1,O3203+1), "")</f>
        <v/>
      </c>
    </row>
    <row r="3205" spans="1:15" x14ac:dyDescent="0.55000000000000004">
      <c r="A3205">
        <v>3203</v>
      </c>
      <c r="B3205" s="2">
        <v>43025</v>
      </c>
      <c r="C3205">
        <v>29.79999923706055</v>
      </c>
      <c r="D3205">
        <v>9756830</v>
      </c>
      <c r="E3205">
        <v>2259.139892578125</v>
      </c>
      <c r="F3205" s="20">
        <f t="shared" si="184"/>
        <v>6.9000246058649357E-3</v>
      </c>
      <c r="G3205">
        <v>5595.22998046875</v>
      </c>
      <c r="H3205">
        <v>38.607200622558587</v>
      </c>
      <c r="I3205" s="19">
        <f t="shared" si="185"/>
        <v>12640407.257026076</v>
      </c>
      <c r="K3205" s="70">
        <f t="shared" si="182"/>
        <v>-1</v>
      </c>
      <c r="L3205" s="3">
        <f>IF(AND(O3205&gt;0,O3205&lt;366),+'PL2'!$N$3+1,IF(AND(O3205&gt;365,O3205&lt;731),+'PL2'!$O$3+1,IF(AND(O3205&gt;730,O3205&lt;1096),+'PL2'!$P$3+1,IF(AND(O3205&gt;1095,O3205&lt;1461),+'PL2'!$Q$3+1,IF(AND(O3205&gt;1460,O3205&lt;3000),+'PL2'!$R$3+1,0)))))</f>
        <v>0</v>
      </c>
      <c r="M3205" s="3">
        <f>IF(AND(O3205&gt;0,O3205&lt;366),+'PL2'!$N$2+1,IF(AND(O3205&gt;365,O3205&lt;731),+'PL2'!$O$2+1,IF(AND(O3205&gt;730,O3205&lt;1096),+'PL2'!$P$2+1,IF(AND(O3205&gt;1095,O3205&lt;1461),+'PL2'!$Q$2+1,IF(AND(O3205&gt;1460,O3205&lt;1826),+'PL2'!$R$2+1,IF(AND(O3205&gt;1825,O3205&lt;2190),+'PL2'!$S$2+1,0))))))</f>
        <v>0</v>
      </c>
      <c r="N3205" s="70">
        <f t="shared" si="183"/>
        <v>-1</v>
      </c>
      <c r="O3205" s="19" t="str">
        <f>IF(A3205&gt;'PL2'!$C$2+553,IF(A3205='PL2'!$C$2+554,1,O3204+1), "")</f>
        <v/>
      </c>
    </row>
    <row r="3206" spans="1:15" x14ac:dyDescent="0.55000000000000004">
      <c r="A3206">
        <v>3204</v>
      </c>
      <c r="B3206" s="2">
        <v>43026</v>
      </c>
      <c r="C3206">
        <v>29.89999961853027</v>
      </c>
      <c r="D3206">
        <v>8983430</v>
      </c>
      <c r="E3206">
        <v>2079.699951171875</v>
      </c>
      <c r="F3206" s="20">
        <f t="shared" si="184"/>
        <v>6.9219694199984284E-3</v>
      </c>
      <c r="G3206">
        <v>5572.2001953125</v>
      </c>
      <c r="H3206">
        <v>38.570598602294922</v>
      </c>
      <c r="I3206" s="19">
        <f t="shared" si="185"/>
        <v>11588504.474111319</v>
      </c>
      <c r="K3206" s="70">
        <f t="shared" si="182"/>
        <v>-1</v>
      </c>
      <c r="L3206" s="3">
        <f>IF(AND(O3206&gt;0,O3206&lt;366),+'PL2'!$N$3+1,IF(AND(O3206&gt;365,O3206&lt;731),+'PL2'!$O$3+1,IF(AND(O3206&gt;730,O3206&lt;1096),+'PL2'!$P$3+1,IF(AND(O3206&gt;1095,O3206&lt;1461),+'PL2'!$Q$3+1,IF(AND(O3206&gt;1460,O3206&lt;3000),+'PL2'!$R$3+1,0)))))</f>
        <v>0</v>
      </c>
      <c r="M3206" s="3">
        <f>IF(AND(O3206&gt;0,O3206&lt;366),+'PL2'!$N$2+1,IF(AND(O3206&gt;365,O3206&lt;731),+'PL2'!$O$2+1,IF(AND(O3206&gt;730,O3206&lt;1096),+'PL2'!$P$2+1,IF(AND(O3206&gt;1095,O3206&lt;1461),+'PL2'!$Q$2+1,IF(AND(O3206&gt;1460,O3206&lt;1826),+'PL2'!$R$2+1,IF(AND(O3206&gt;1825,O3206&lt;2190),+'PL2'!$S$2+1,0))))))</f>
        <v>0</v>
      </c>
      <c r="N3206" s="70">
        <f t="shared" si="183"/>
        <v>-1</v>
      </c>
      <c r="O3206" s="19" t="str">
        <f>IF(A3206&gt;'PL2'!$C$2+553,IF(A3206='PL2'!$C$2+554,1,O3205+1), "")</f>
        <v/>
      </c>
    </row>
    <row r="3207" spans="1:15" x14ac:dyDescent="0.55000000000000004">
      <c r="A3207">
        <v>3205</v>
      </c>
      <c r="B3207" s="2">
        <v>43027</v>
      </c>
      <c r="C3207">
        <v>30</v>
      </c>
      <c r="D3207">
        <v>10589700</v>
      </c>
      <c r="E3207">
        <v>2416.510009765625</v>
      </c>
      <c r="F3207" s="20">
        <f t="shared" si="184"/>
        <v>6.8458313543319216E-3</v>
      </c>
      <c r="G3207">
        <v>5699.580078125</v>
      </c>
      <c r="H3207">
        <v>39.018398284912109</v>
      </c>
      <c r="I3207" s="19">
        <f t="shared" si="185"/>
        <v>13773092.310249805</v>
      </c>
      <c r="K3207" s="70">
        <f t="shared" si="182"/>
        <v>-1</v>
      </c>
      <c r="L3207" s="3">
        <f>IF(AND(O3207&gt;0,O3207&lt;366),+'PL2'!$N$3+1,IF(AND(O3207&gt;365,O3207&lt;731),+'PL2'!$O$3+1,IF(AND(O3207&gt;730,O3207&lt;1096),+'PL2'!$P$3+1,IF(AND(O3207&gt;1095,O3207&lt;1461),+'PL2'!$Q$3+1,IF(AND(O3207&gt;1460,O3207&lt;3000),+'PL2'!$R$3+1,0)))))</f>
        <v>0</v>
      </c>
      <c r="M3207" s="3">
        <f>IF(AND(O3207&gt;0,O3207&lt;366),+'PL2'!$N$2+1,IF(AND(O3207&gt;365,O3207&lt;731),+'PL2'!$O$2+1,IF(AND(O3207&gt;730,O3207&lt;1096),+'PL2'!$P$2+1,IF(AND(O3207&gt;1095,O3207&lt;1461),+'PL2'!$Q$2+1,IF(AND(O3207&gt;1460,O3207&lt;1826),+'PL2'!$R$2+1,IF(AND(O3207&gt;1825,O3207&lt;2190),+'PL2'!$S$2+1,0))))))</f>
        <v>0</v>
      </c>
      <c r="N3207" s="70">
        <f t="shared" si="183"/>
        <v>-1</v>
      </c>
      <c r="O3207" s="19" t="str">
        <f>IF(A3207&gt;'PL2'!$C$2+553,IF(A3207='PL2'!$C$2+554,1,O3206+1), "")</f>
        <v/>
      </c>
    </row>
    <row r="3208" spans="1:15" x14ac:dyDescent="0.55000000000000004">
      <c r="A3208">
        <v>3206</v>
      </c>
      <c r="B3208" s="2">
        <v>43028</v>
      </c>
      <c r="C3208">
        <v>30.10000038146973</v>
      </c>
      <c r="D3208">
        <v>10649200</v>
      </c>
      <c r="E3208">
        <v>2399.469970703125</v>
      </c>
      <c r="F3208" s="20">
        <f t="shared" si="184"/>
        <v>6.7821101147024394E-3</v>
      </c>
      <c r="G3208">
        <v>5984.08984375</v>
      </c>
      <c r="H3208">
        <v>40.584800720214837</v>
      </c>
      <c r="I3208" s="19">
        <f t="shared" si="185"/>
        <v>14358643.88206768</v>
      </c>
      <c r="K3208" s="70">
        <f t="shared" si="182"/>
        <v>-1</v>
      </c>
      <c r="L3208" s="3">
        <f>IF(AND(O3208&gt;0,O3208&lt;366),+'PL2'!$N$3+1,IF(AND(O3208&gt;365,O3208&lt;731),+'PL2'!$O$3+1,IF(AND(O3208&gt;730,O3208&lt;1096),+'PL2'!$P$3+1,IF(AND(O3208&gt;1095,O3208&lt;1461),+'PL2'!$Q$3+1,IF(AND(O3208&gt;1460,O3208&lt;3000),+'PL2'!$R$3+1,0)))))</f>
        <v>0</v>
      </c>
      <c r="M3208" s="3">
        <f>IF(AND(O3208&gt;0,O3208&lt;366),+'PL2'!$N$2+1,IF(AND(O3208&gt;365,O3208&lt;731),+'PL2'!$O$2+1,IF(AND(O3208&gt;730,O3208&lt;1096),+'PL2'!$P$2+1,IF(AND(O3208&gt;1095,O3208&lt;1461),+'PL2'!$Q$2+1,IF(AND(O3208&gt;1460,O3208&lt;1826),+'PL2'!$R$2+1,IF(AND(O3208&gt;1825,O3208&lt;2190),+'PL2'!$S$2+1,0))))))</f>
        <v>0</v>
      </c>
      <c r="N3208" s="70">
        <f t="shared" si="183"/>
        <v>-1</v>
      </c>
      <c r="O3208" s="19" t="str">
        <f>IF(A3208&gt;'PL2'!$C$2+553,IF(A3208='PL2'!$C$2+554,1,O3207+1), "")</f>
        <v/>
      </c>
    </row>
    <row r="3209" spans="1:15" x14ac:dyDescent="0.55000000000000004">
      <c r="A3209">
        <v>3207</v>
      </c>
      <c r="B3209" s="2">
        <v>43029</v>
      </c>
      <c r="C3209">
        <v>30.20000076293945</v>
      </c>
      <c r="D3209">
        <v>9102410</v>
      </c>
      <c r="E3209">
        <v>2080.27001953125</v>
      </c>
      <c r="F3209" s="20">
        <f t="shared" si="184"/>
        <v>6.901925553448352E-3</v>
      </c>
      <c r="G3209">
        <v>6013.22998046875</v>
      </c>
      <c r="H3209">
        <v>41.502899169921882</v>
      </c>
      <c r="I3209" s="19">
        <f t="shared" si="185"/>
        <v>12509142.048915625</v>
      </c>
      <c r="K3209" s="70">
        <f t="shared" si="182"/>
        <v>-1</v>
      </c>
      <c r="L3209" s="3">
        <f>IF(AND(O3209&gt;0,O3209&lt;366),+'PL2'!$N$3+1,IF(AND(O3209&gt;365,O3209&lt;731),+'PL2'!$O$3+1,IF(AND(O3209&gt;730,O3209&lt;1096),+'PL2'!$P$3+1,IF(AND(O3209&gt;1095,O3209&lt;1461),+'PL2'!$Q$3+1,IF(AND(O3209&gt;1460,O3209&lt;3000),+'PL2'!$R$3+1,0)))))</f>
        <v>0</v>
      </c>
      <c r="M3209" s="3">
        <f>IF(AND(O3209&gt;0,O3209&lt;366),+'PL2'!$N$2+1,IF(AND(O3209&gt;365,O3209&lt;731),+'PL2'!$O$2+1,IF(AND(O3209&gt;730,O3209&lt;1096),+'PL2'!$P$2+1,IF(AND(O3209&gt;1095,O3209&lt;1461),+'PL2'!$Q$2+1,IF(AND(O3209&gt;1460,O3209&lt;1826),+'PL2'!$R$2+1,IF(AND(O3209&gt;1825,O3209&lt;2190),+'PL2'!$S$2+1,0))))))</f>
        <v>0</v>
      </c>
      <c r="N3209" s="70">
        <f t="shared" si="183"/>
        <v>-1</v>
      </c>
      <c r="O3209" s="19" t="str">
        <f>IF(A3209&gt;'PL2'!$C$2+553,IF(A3209='PL2'!$C$2+554,1,O3208+1), "")</f>
        <v/>
      </c>
    </row>
    <row r="3210" spans="1:15" x14ac:dyDescent="0.55000000000000004">
      <c r="A3210">
        <v>3208</v>
      </c>
      <c r="B3210" s="2">
        <v>43030</v>
      </c>
      <c r="C3210">
        <v>30.29999923706055</v>
      </c>
      <c r="D3210">
        <v>10827700</v>
      </c>
      <c r="E3210">
        <v>2430.330078125</v>
      </c>
      <c r="F3210" s="20">
        <f t="shared" si="184"/>
        <v>6.8009826198539682E-3</v>
      </c>
      <c r="G3210">
        <v>5984.9599609375</v>
      </c>
      <c r="H3210">
        <v>40.703601837158203</v>
      </c>
      <c r="I3210" s="19">
        <f t="shared" si="185"/>
        <v>14545428.209440231</v>
      </c>
      <c r="K3210" s="70">
        <f t="shared" si="182"/>
        <v>-1</v>
      </c>
      <c r="L3210" s="3">
        <f>IF(AND(O3210&gt;0,O3210&lt;366),+'PL2'!$N$3+1,IF(AND(O3210&gt;365,O3210&lt;731),+'PL2'!$O$3+1,IF(AND(O3210&gt;730,O3210&lt;1096),+'PL2'!$P$3+1,IF(AND(O3210&gt;1095,O3210&lt;1461),+'PL2'!$Q$3+1,IF(AND(O3210&gt;1460,O3210&lt;3000),+'PL2'!$R$3+1,0)))))</f>
        <v>0</v>
      </c>
      <c r="M3210" s="3">
        <f>IF(AND(O3210&gt;0,O3210&lt;366),+'PL2'!$N$2+1,IF(AND(O3210&gt;365,O3210&lt;731),+'PL2'!$O$2+1,IF(AND(O3210&gt;730,O3210&lt;1096),+'PL2'!$P$2+1,IF(AND(O3210&gt;1095,O3210&lt;1461),+'PL2'!$Q$2+1,IF(AND(O3210&gt;1460,O3210&lt;1826),+'PL2'!$R$2+1,IF(AND(O3210&gt;1825,O3210&lt;2190),+'PL2'!$S$2+1,0))))))</f>
        <v>0</v>
      </c>
      <c r="N3210" s="70">
        <f t="shared" si="183"/>
        <v>-1</v>
      </c>
      <c r="O3210" s="19" t="str">
        <f>IF(A3210&gt;'PL2'!$C$2+553,IF(A3210='PL2'!$C$2+554,1,O3209+1), "")</f>
        <v/>
      </c>
    </row>
    <row r="3211" spans="1:15" x14ac:dyDescent="0.55000000000000004">
      <c r="A3211">
        <v>3209</v>
      </c>
      <c r="B3211" s="2">
        <v>43031</v>
      </c>
      <c r="C3211">
        <v>30.39999961853027</v>
      </c>
      <c r="D3211">
        <v>10173300</v>
      </c>
      <c r="E3211">
        <v>2323.139892578125</v>
      </c>
      <c r="F3211" s="20">
        <f t="shared" si="184"/>
        <v>6.9420396378920756E-3</v>
      </c>
      <c r="G3211">
        <v>5895.2998046875</v>
      </c>
      <c r="H3211">
        <v>40.925399780273438</v>
      </c>
      <c r="I3211" s="19">
        <f t="shared" si="185"/>
        <v>13695606.15497756</v>
      </c>
      <c r="K3211" s="70">
        <f t="shared" si="182"/>
        <v>-1</v>
      </c>
      <c r="L3211" s="3">
        <f>IF(AND(O3211&gt;0,O3211&lt;366),+'PL2'!$N$3+1,IF(AND(O3211&gt;365,O3211&lt;731),+'PL2'!$O$3+1,IF(AND(O3211&gt;730,O3211&lt;1096),+'PL2'!$P$3+1,IF(AND(O3211&gt;1095,O3211&lt;1461),+'PL2'!$Q$3+1,IF(AND(O3211&gt;1460,O3211&lt;3000),+'PL2'!$R$3+1,0)))))</f>
        <v>0</v>
      </c>
      <c r="M3211" s="3">
        <f>IF(AND(O3211&gt;0,O3211&lt;366),+'PL2'!$N$2+1,IF(AND(O3211&gt;365,O3211&lt;731),+'PL2'!$O$2+1,IF(AND(O3211&gt;730,O3211&lt;1096),+'PL2'!$P$2+1,IF(AND(O3211&gt;1095,O3211&lt;1461),+'PL2'!$Q$2+1,IF(AND(O3211&gt;1460,O3211&lt;1826),+'PL2'!$R$2+1,IF(AND(O3211&gt;1825,O3211&lt;2190),+'PL2'!$S$2+1,0))))))</f>
        <v>0</v>
      </c>
      <c r="N3211" s="70">
        <f t="shared" si="183"/>
        <v>-1</v>
      </c>
      <c r="O3211" s="19" t="str">
        <f>IF(A3211&gt;'PL2'!$C$2+553,IF(A3211='PL2'!$C$2+554,1,O3210+1), "")</f>
        <v/>
      </c>
    </row>
    <row r="3212" spans="1:15" x14ac:dyDescent="0.55000000000000004">
      <c r="A3212">
        <v>3210</v>
      </c>
      <c r="B3212" s="2">
        <v>43032</v>
      </c>
      <c r="C3212">
        <v>30.5</v>
      </c>
      <c r="D3212">
        <v>9935310</v>
      </c>
      <c r="E3212">
        <v>2287.2900390625</v>
      </c>
      <c r="F3212" s="20">
        <f t="shared" si="184"/>
        <v>7.0216577229503911E-3</v>
      </c>
      <c r="G3212">
        <v>5518.85009765625</v>
      </c>
      <c r="H3212">
        <v>38.751499176025391</v>
      </c>
      <c r="I3212" s="19">
        <f t="shared" si="185"/>
        <v>12623210.855448246</v>
      </c>
      <c r="K3212" s="70">
        <f t="shared" si="182"/>
        <v>-1</v>
      </c>
      <c r="L3212" s="3">
        <f>IF(AND(O3212&gt;0,O3212&lt;366),+'PL2'!$N$3+1,IF(AND(O3212&gt;365,O3212&lt;731),+'PL2'!$O$3+1,IF(AND(O3212&gt;730,O3212&lt;1096),+'PL2'!$P$3+1,IF(AND(O3212&gt;1095,O3212&lt;1461),+'PL2'!$Q$3+1,IF(AND(O3212&gt;1460,O3212&lt;3000),+'PL2'!$R$3+1,0)))))</f>
        <v>0</v>
      </c>
      <c r="M3212" s="3">
        <f>IF(AND(O3212&gt;0,O3212&lt;366),+'PL2'!$N$2+1,IF(AND(O3212&gt;365,O3212&lt;731),+'PL2'!$O$2+1,IF(AND(O3212&gt;730,O3212&lt;1096),+'PL2'!$P$2+1,IF(AND(O3212&gt;1095,O3212&lt;1461),+'PL2'!$Q$2+1,IF(AND(O3212&gt;1460,O3212&lt;1826),+'PL2'!$R$2+1,IF(AND(O3212&gt;1825,O3212&lt;2190),+'PL2'!$S$2+1,0))))))</f>
        <v>0</v>
      </c>
      <c r="N3212" s="70">
        <f t="shared" si="183"/>
        <v>-1</v>
      </c>
      <c r="O3212" s="19" t="str">
        <f>IF(A3212&gt;'PL2'!$C$2+553,IF(A3212='PL2'!$C$2+554,1,O3211+1), "")</f>
        <v/>
      </c>
    </row>
    <row r="3213" spans="1:15" x14ac:dyDescent="0.55000000000000004">
      <c r="A3213">
        <v>3211</v>
      </c>
      <c r="B3213" s="2">
        <v>43033</v>
      </c>
      <c r="C3213">
        <v>30.60000038146973</v>
      </c>
      <c r="D3213">
        <v>11006200</v>
      </c>
      <c r="E3213">
        <v>2454.47998046875</v>
      </c>
      <c r="F3213" s="20">
        <f t="shared" si="184"/>
        <v>6.8240708272295217E-3</v>
      </c>
      <c r="G3213">
        <v>5733.89990234375</v>
      </c>
      <c r="H3213">
        <v>39.128501892089837</v>
      </c>
      <c r="I3213" s="19">
        <f t="shared" si="185"/>
        <v>14073742.520314455</v>
      </c>
      <c r="K3213" s="70">
        <f t="shared" si="182"/>
        <v>-1</v>
      </c>
      <c r="L3213" s="3">
        <f>IF(AND(O3213&gt;0,O3213&lt;366),+'PL2'!$N$3+1,IF(AND(O3213&gt;365,O3213&lt;731),+'PL2'!$O$3+1,IF(AND(O3213&gt;730,O3213&lt;1096),+'PL2'!$P$3+1,IF(AND(O3213&gt;1095,O3213&lt;1461),+'PL2'!$Q$3+1,IF(AND(O3213&gt;1460,O3213&lt;3000),+'PL2'!$R$3+1,0)))))</f>
        <v>0</v>
      </c>
      <c r="M3213" s="3">
        <f>IF(AND(O3213&gt;0,O3213&lt;366),+'PL2'!$N$2+1,IF(AND(O3213&gt;365,O3213&lt;731),+'PL2'!$O$2+1,IF(AND(O3213&gt;730,O3213&lt;1096),+'PL2'!$P$2+1,IF(AND(O3213&gt;1095,O3213&lt;1461),+'PL2'!$Q$2+1,IF(AND(O3213&gt;1460,O3213&lt;1826),+'PL2'!$R$2+1,IF(AND(O3213&gt;1825,O3213&lt;2190),+'PL2'!$S$2+1,0))))))</f>
        <v>0</v>
      </c>
      <c r="N3213" s="70">
        <f t="shared" si="183"/>
        <v>-1</v>
      </c>
      <c r="O3213" s="19" t="str">
        <f>IF(A3213&gt;'PL2'!$C$2+553,IF(A3213='PL2'!$C$2+554,1,O3212+1), "")</f>
        <v/>
      </c>
    </row>
    <row r="3214" spans="1:15" x14ac:dyDescent="0.55000000000000004">
      <c r="A3214">
        <v>3212</v>
      </c>
      <c r="B3214" s="2">
        <v>43034</v>
      </c>
      <c r="C3214">
        <v>30.70000076293945</v>
      </c>
      <c r="D3214">
        <v>12999800</v>
      </c>
      <c r="E3214">
        <v>2362.64990234375</v>
      </c>
      <c r="F3214" s="20">
        <f t="shared" si="184"/>
        <v>5.5795745938023618E-3</v>
      </c>
      <c r="G3214">
        <v>5888.14990234375</v>
      </c>
      <c r="H3214">
        <v>32.853401184082031</v>
      </c>
      <c r="I3214" s="19">
        <f t="shared" si="185"/>
        <v>13911636.791757822</v>
      </c>
      <c r="K3214" s="70">
        <f t="shared" si="182"/>
        <v>-1</v>
      </c>
      <c r="L3214" s="3">
        <f>IF(AND(O3214&gt;0,O3214&lt;366),+'PL2'!$N$3+1,IF(AND(O3214&gt;365,O3214&lt;731),+'PL2'!$O$3+1,IF(AND(O3214&gt;730,O3214&lt;1096),+'PL2'!$P$3+1,IF(AND(O3214&gt;1095,O3214&lt;1461),+'PL2'!$Q$3+1,IF(AND(O3214&gt;1460,O3214&lt;3000),+'PL2'!$R$3+1,0)))))</f>
        <v>0</v>
      </c>
      <c r="M3214" s="3">
        <f>IF(AND(O3214&gt;0,O3214&lt;366),+'PL2'!$N$2+1,IF(AND(O3214&gt;365,O3214&lt;731),+'PL2'!$O$2+1,IF(AND(O3214&gt;730,O3214&lt;1096),+'PL2'!$P$2+1,IF(AND(O3214&gt;1095,O3214&lt;1461),+'PL2'!$Q$2+1,IF(AND(O3214&gt;1460,O3214&lt;1826),+'PL2'!$R$2+1,IF(AND(O3214&gt;1825,O3214&lt;2190),+'PL2'!$S$2+1,0))))))</f>
        <v>0</v>
      </c>
      <c r="N3214" s="70">
        <f t="shared" si="183"/>
        <v>-1</v>
      </c>
      <c r="O3214" s="19" t="str">
        <f>IF(A3214&gt;'PL2'!$C$2+553,IF(A3214='PL2'!$C$2+554,1,O3213+1), "")</f>
        <v/>
      </c>
    </row>
    <row r="3215" spans="1:15" x14ac:dyDescent="0.55000000000000004">
      <c r="A3215">
        <v>3213</v>
      </c>
      <c r="B3215" s="2">
        <v>43035</v>
      </c>
      <c r="C3215">
        <v>30.79999923706055</v>
      </c>
      <c r="D3215">
        <v>7510990</v>
      </c>
      <c r="E3215">
        <v>1466.670043945312</v>
      </c>
      <c r="F3215" s="20">
        <f t="shared" si="184"/>
        <v>6.0143118596263836E-3</v>
      </c>
      <c r="G3215">
        <v>5767.68017578125</v>
      </c>
      <c r="H3215">
        <v>34.6885986328125</v>
      </c>
      <c r="I3215" s="19">
        <f t="shared" si="185"/>
        <v>8459283.7368755918</v>
      </c>
      <c r="K3215" s="70">
        <f t="shared" si="182"/>
        <v>-1</v>
      </c>
      <c r="L3215" s="3">
        <f>IF(AND(O3215&gt;0,O3215&lt;366),+'PL2'!$N$3+1,IF(AND(O3215&gt;365,O3215&lt;731),+'PL2'!$O$3+1,IF(AND(O3215&gt;730,O3215&lt;1096),+'PL2'!$P$3+1,IF(AND(O3215&gt;1095,O3215&lt;1461),+'PL2'!$Q$3+1,IF(AND(O3215&gt;1460,O3215&lt;3000),+'PL2'!$R$3+1,0)))))</f>
        <v>0</v>
      </c>
      <c r="M3215" s="3">
        <f>IF(AND(O3215&gt;0,O3215&lt;366),+'PL2'!$N$2+1,IF(AND(O3215&gt;365,O3215&lt;731),+'PL2'!$O$2+1,IF(AND(O3215&gt;730,O3215&lt;1096),+'PL2'!$P$2+1,IF(AND(O3215&gt;1095,O3215&lt;1461),+'PL2'!$Q$2+1,IF(AND(O3215&gt;1460,O3215&lt;1826),+'PL2'!$R$2+1,IF(AND(O3215&gt;1825,O3215&lt;2190),+'PL2'!$S$2+1,0))))))</f>
        <v>0</v>
      </c>
      <c r="N3215" s="70">
        <f t="shared" si="183"/>
        <v>-1</v>
      </c>
      <c r="O3215" s="19" t="str">
        <f>IF(A3215&gt;'PL2'!$C$2+553,IF(A3215='PL2'!$C$2+554,1,O3214+1), "")</f>
        <v/>
      </c>
    </row>
    <row r="3216" spans="1:15" x14ac:dyDescent="0.55000000000000004">
      <c r="A3216">
        <v>3214</v>
      </c>
      <c r="B3216" s="2">
        <v>43036</v>
      </c>
      <c r="C3216">
        <v>30.89999961853027</v>
      </c>
      <c r="D3216">
        <v>6138790</v>
      </c>
      <c r="E3216">
        <v>1237.5400390625</v>
      </c>
      <c r="F3216" s="20">
        <f t="shared" si="184"/>
        <v>6.229238454963793E-3</v>
      </c>
      <c r="G3216">
        <v>5732.830078125</v>
      </c>
      <c r="H3216">
        <v>35.711200714111328</v>
      </c>
      <c r="I3216" s="19">
        <f t="shared" si="185"/>
        <v>7094606.7588214874</v>
      </c>
      <c r="K3216" s="70">
        <f t="shared" si="182"/>
        <v>-1</v>
      </c>
      <c r="L3216" s="3">
        <f>IF(AND(O3216&gt;0,O3216&lt;366),+'PL2'!$N$3+1,IF(AND(O3216&gt;365,O3216&lt;731),+'PL2'!$O$3+1,IF(AND(O3216&gt;730,O3216&lt;1096),+'PL2'!$P$3+1,IF(AND(O3216&gt;1095,O3216&lt;1461),+'PL2'!$Q$3+1,IF(AND(O3216&gt;1460,O3216&lt;3000),+'PL2'!$R$3+1,0)))))</f>
        <v>0</v>
      </c>
      <c r="M3216" s="3">
        <f>IF(AND(O3216&gt;0,O3216&lt;366),+'PL2'!$N$2+1,IF(AND(O3216&gt;365,O3216&lt;731),+'PL2'!$O$2+1,IF(AND(O3216&gt;730,O3216&lt;1096),+'PL2'!$P$2+1,IF(AND(O3216&gt;1095,O3216&lt;1461),+'PL2'!$Q$2+1,IF(AND(O3216&gt;1460,O3216&lt;1826),+'PL2'!$R$2+1,IF(AND(O3216&gt;1825,O3216&lt;2190),+'PL2'!$S$2+1,0))))))</f>
        <v>0</v>
      </c>
      <c r="N3216" s="70">
        <f t="shared" si="183"/>
        <v>-1</v>
      </c>
      <c r="O3216" s="19" t="str">
        <f>IF(A3216&gt;'PL2'!$C$2+553,IF(A3216='PL2'!$C$2+554,1,O3215+1), "")</f>
        <v/>
      </c>
    </row>
    <row r="3217" spans="1:15" x14ac:dyDescent="0.55000000000000004">
      <c r="A3217">
        <v>3215</v>
      </c>
      <c r="B3217" s="2">
        <v>43037</v>
      </c>
      <c r="C3217">
        <v>31</v>
      </c>
      <c r="D3217">
        <v>11122000</v>
      </c>
      <c r="E3217">
        <v>2203.860107421875</v>
      </c>
      <c r="F3217" s="20">
        <f t="shared" si="184"/>
        <v>6.1427498048982308E-3</v>
      </c>
      <c r="G3217">
        <v>6140.52978515625</v>
      </c>
      <c r="H3217">
        <v>37.719699859619141</v>
      </c>
      <c r="I3217" s="19">
        <f t="shared" si="185"/>
        <v>13532868.631941676</v>
      </c>
      <c r="K3217" s="70">
        <f t="shared" si="182"/>
        <v>-1</v>
      </c>
      <c r="L3217" s="3">
        <f>IF(AND(O3217&gt;0,O3217&lt;366),+'PL2'!$N$3+1,IF(AND(O3217&gt;365,O3217&lt;731),+'PL2'!$O$3+1,IF(AND(O3217&gt;730,O3217&lt;1096),+'PL2'!$P$3+1,IF(AND(O3217&gt;1095,O3217&lt;1461),+'PL2'!$Q$3+1,IF(AND(O3217&gt;1460,O3217&lt;3000),+'PL2'!$R$3+1,0)))))</f>
        <v>0</v>
      </c>
      <c r="M3217" s="3">
        <f>IF(AND(O3217&gt;0,O3217&lt;366),+'PL2'!$N$2+1,IF(AND(O3217&gt;365,O3217&lt;731),+'PL2'!$O$2+1,IF(AND(O3217&gt;730,O3217&lt;1096),+'PL2'!$P$2+1,IF(AND(O3217&gt;1095,O3217&lt;1461),+'PL2'!$Q$2+1,IF(AND(O3217&gt;1460,O3217&lt;1826),+'PL2'!$R$2+1,IF(AND(O3217&gt;1825,O3217&lt;2190),+'PL2'!$S$2+1,0))))))</f>
        <v>0</v>
      </c>
      <c r="N3217" s="70">
        <f t="shared" si="183"/>
        <v>-1</v>
      </c>
      <c r="O3217" s="19" t="str">
        <f>IF(A3217&gt;'PL2'!$C$2+553,IF(A3217='PL2'!$C$2+554,1,O3216+1), "")</f>
        <v/>
      </c>
    </row>
    <row r="3218" spans="1:15" x14ac:dyDescent="0.55000000000000004">
      <c r="A3218">
        <v>3216</v>
      </c>
      <c r="B3218" s="2">
        <v>43038</v>
      </c>
      <c r="C3218">
        <v>31.10000038146973</v>
      </c>
      <c r="D3218">
        <v>10616500</v>
      </c>
      <c r="E3218">
        <v>2101.090087890625</v>
      </c>
      <c r="F3218" s="20">
        <f t="shared" si="184"/>
        <v>6.1549383068714453E-3</v>
      </c>
      <c r="G3218">
        <v>6121.7998046875</v>
      </c>
      <c r="H3218">
        <v>37.679298400878913</v>
      </c>
      <c r="I3218" s="19">
        <f t="shared" si="185"/>
        <v>12862452.88967967</v>
      </c>
      <c r="K3218" s="70">
        <f t="shared" si="182"/>
        <v>-1</v>
      </c>
      <c r="L3218" s="3">
        <f>IF(AND(O3218&gt;0,O3218&lt;366),+'PL2'!$N$3+1,IF(AND(O3218&gt;365,O3218&lt;731),+'PL2'!$O$3+1,IF(AND(O3218&gt;730,O3218&lt;1096),+'PL2'!$P$3+1,IF(AND(O3218&gt;1095,O3218&lt;1461),+'PL2'!$Q$3+1,IF(AND(O3218&gt;1460,O3218&lt;3000),+'PL2'!$R$3+1,0)))))</f>
        <v>0</v>
      </c>
      <c r="M3218" s="3">
        <f>IF(AND(O3218&gt;0,O3218&lt;366),+'PL2'!$N$2+1,IF(AND(O3218&gt;365,O3218&lt;731),+'PL2'!$O$2+1,IF(AND(O3218&gt;730,O3218&lt;1096),+'PL2'!$P$2+1,IF(AND(O3218&gt;1095,O3218&lt;1461),+'PL2'!$Q$2+1,IF(AND(O3218&gt;1460,O3218&lt;1826),+'PL2'!$R$2+1,IF(AND(O3218&gt;1825,O3218&lt;2190),+'PL2'!$S$2+1,0))))))</f>
        <v>0</v>
      </c>
      <c r="N3218" s="70">
        <f t="shared" si="183"/>
        <v>-1</v>
      </c>
      <c r="O3218" s="19" t="str">
        <f>IF(A3218&gt;'PL2'!$C$2+553,IF(A3218='PL2'!$C$2+554,1,O3217+1), "")</f>
        <v/>
      </c>
    </row>
    <row r="3219" spans="1:15" x14ac:dyDescent="0.55000000000000004">
      <c r="A3219">
        <v>3217</v>
      </c>
      <c r="B3219" s="2">
        <v>43039</v>
      </c>
      <c r="C3219">
        <v>31.20000076293945</v>
      </c>
      <c r="D3219">
        <v>9966510</v>
      </c>
      <c r="E3219">
        <v>1956.900024414062</v>
      </c>
      <c r="F3219" s="20">
        <f t="shared" si="184"/>
        <v>6.1260443479929242E-3</v>
      </c>
      <c r="G3219">
        <v>6447.669921875</v>
      </c>
      <c r="H3219">
        <v>39.498699188232422</v>
      </c>
      <c r="I3219" s="19">
        <f t="shared" si="185"/>
        <v>12617445.427531</v>
      </c>
      <c r="K3219" s="70">
        <f t="shared" si="182"/>
        <v>-1</v>
      </c>
      <c r="L3219" s="3">
        <f>IF(AND(O3219&gt;0,O3219&lt;366),+'PL2'!$N$3+1,IF(AND(O3219&gt;365,O3219&lt;731),+'PL2'!$O$3+1,IF(AND(O3219&gt;730,O3219&lt;1096),+'PL2'!$P$3+1,IF(AND(O3219&gt;1095,O3219&lt;1461),+'PL2'!$Q$3+1,IF(AND(O3219&gt;1460,O3219&lt;3000),+'PL2'!$R$3+1,0)))))</f>
        <v>0</v>
      </c>
      <c r="M3219" s="3">
        <f>IF(AND(O3219&gt;0,O3219&lt;366),+'PL2'!$N$2+1,IF(AND(O3219&gt;365,O3219&lt;731),+'PL2'!$O$2+1,IF(AND(O3219&gt;730,O3219&lt;1096),+'PL2'!$P$2+1,IF(AND(O3219&gt;1095,O3219&lt;1461),+'PL2'!$Q$2+1,IF(AND(O3219&gt;1460,O3219&lt;1826),+'PL2'!$R$2+1,IF(AND(O3219&gt;1825,O3219&lt;2190),+'PL2'!$S$2+1,0))))))</f>
        <v>0</v>
      </c>
      <c r="N3219" s="70">
        <f t="shared" si="183"/>
        <v>-1</v>
      </c>
      <c r="O3219" s="19" t="str">
        <f>IF(A3219&gt;'PL2'!$C$2+553,IF(A3219='PL2'!$C$2+554,1,O3218+1), "")</f>
        <v/>
      </c>
    </row>
    <row r="3220" spans="1:15" x14ac:dyDescent="0.55000000000000004">
      <c r="A3220">
        <v>3218</v>
      </c>
      <c r="B3220" s="2">
        <v>43040</v>
      </c>
      <c r="C3220">
        <v>31.29999923706055</v>
      </c>
      <c r="D3220">
        <v>7872100</v>
      </c>
      <c r="E3220">
        <v>2246.93994140625</v>
      </c>
      <c r="F3220" s="20">
        <f t="shared" si="184"/>
        <v>8.933984381770621E-3</v>
      </c>
      <c r="G3220">
        <v>6750.169921875</v>
      </c>
      <c r="H3220">
        <v>60.305900573730469</v>
      </c>
      <c r="I3220" s="19">
        <f t="shared" si="185"/>
        <v>15167226.408740044</v>
      </c>
      <c r="K3220" s="70">
        <f t="shared" si="182"/>
        <v>-1</v>
      </c>
      <c r="L3220" s="3">
        <f>IF(AND(O3220&gt;0,O3220&lt;366),+'PL2'!$N$3+1,IF(AND(O3220&gt;365,O3220&lt;731),+'PL2'!$O$3+1,IF(AND(O3220&gt;730,O3220&lt;1096),+'PL2'!$P$3+1,IF(AND(O3220&gt;1095,O3220&lt;1461),+'PL2'!$Q$3+1,IF(AND(O3220&gt;1460,O3220&lt;3000),+'PL2'!$R$3+1,0)))))</f>
        <v>0</v>
      </c>
      <c r="M3220" s="3">
        <f>IF(AND(O3220&gt;0,O3220&lt;366),+'PL2'!$N$2+1,IF(AND(O3220&gt;365,O3220&lt;731),+'PL2'!$O$2+1,IF(AND(O3220&gt;730,O3220&lt;1096),+'PL2'!$P$2+1,IF(AND(O3220&gt;1095,O3220&lt;1461),+'PL2'!$Q$2+1,IF(AND(O3220&gt;1460,O3220&lt;1826),+'PL2'!$R$2+1,IF(AND(O3220&gt;1825,O3220&lt;2190),+'PL2'!$S$2+1,0))))))</f>
        <v>0</v>
      </c>
      <c r="N3220" s="70">
        <f t="shared" si="183"/>
        <v>-1</v>
      </c>
      <c r="O3220" s="19" t="str">
        <f>IF(A3220&gt;'PL2'!$C$2+553,IF(A3220='PL2'!$C$2+554,1,O3219+1), "")</f>
        <v/>
      </c>
    </row>
    <row r="3221" spans="1:15" x14ac:dyDescent="0.55000000000000004">
      <c r="A3221">
        <v>3219</v>
      </c>
      <c r="B3221" s="2">
        <v>43041</v>
      </c>
      <c r="C3221">
        <v>31.39999961853027</v>
      </c>
      <c r="D3221">
        <v>10833200</v>
      </c>
      <c r="E3221">
        <v>2152.590087890625</v>
      </c>
      <c r="F3221" s="20">
        <f t="shared" si="184"/>
        <v>6.2392762931190848E-3</v>
      </c>
      <c r="G3221">
        <v>7030</v>
      </c>
      <c r="H3221">
        <v>43.862098693847663</v>
      </c>
      <c r="I3221" s="19">
        <f t="shared" si="185"/>
        <v>15132708.317871094</v>
      </c>
      <c r="K3221" s="70">
        <f t="shared" si="182"/>
        <v>-1</v>
      </c>
      <c r="L3221" s="3">
        <f>IF(AND(O3221&gt;0,O3221&lt;366),+'PL2'!$N$3+1,IF(AND(O3221&gt;365,O3221&lt;731),+'PL2'!$O$3+1,IF(AND(O3221&gt;730,O3221&lt;1096),+'PL2'!$P$3+1,IF(AND(O3221&gt;1095,O3221&lt;1461),+'PL2'!$Q$3+1,IF(AND(O3221&gt;1460,O3221&lt;3000),+'PL2'!$R$3+1,0)))))</f>
        <v>0</v>
      </c>
      <c r="M3221" s="3">
        <f>IF(AND(O3221&gt;0,O3221&lt;366),+'PL2'!$N$2+1,IF(AND(O3221&gt;365,O3221&lt;731),+'PL2'!$O$2+1,IF(AND(O3221&gt;730,O3221&lt;1096),+'PL2'!$P$2+1,IF(AND(O3221&gt;1095,O3221&lt;1461),+'PL2'!$Q$2+1,IF(AND(O3221&gt;1460,O3221&lt;1826),+'PL2'!$R$2+1,IF(AND(O3221&gt;1825,O3221&lt;2190),+'PL2'!$S$2+1,0))))))</f>
        <v>0</v>
      </c>
      <c r="N3221" s="70">
        <f t="shared" si="183"/>
        <v>-1</v>
      </c>
      <c r="O3221" s="19" t="str">
        <f>IF(A3221&gt;'PL2'!$C$2+553,IF(A3221='PL2'!$C$2+554,1,O3220+1), "")</f>
        <v/>
      </c>
    </row>
    <row r="3222" spans="1:15" x14ac:dyDescent="0.55000000000000004">
      <c r="A3222">
        <v>3220</v>
      </c>
      <c r="B3222" s="2">
        <v>43042</v>
      </c>
      <c r="C3222">
        <v>31.5</v>
      </c>
      <c r="D3222">
        <v>8594310</v>
      </c>
      <c r="E3222">
        <v>1759.27001953125</v>
      </c>
      <c r="F3222" s="20">
        <f t="shared" si="184"/>
        <v>6.4481041078614078E-3</v>
      </c>
      <c r="G3222">
        <v>7161.4501953125</v>
      </c>
      <c r="H3222">
        <v>46.177799224853523</v>
      </c>
      <c r="I3222" s="19">
        <f t="shared" si="185"/>
        <v>12598924.624979496</v>
      </c>
      <c r="K3222" s="70">
        <f t="shared" si="182"/>
        <v>-1</v>
      </c>
      <c r="L3222" s="3">
        <f>IF(AND(O3222&gt;0,O3222&lt;366),+'PL2'!$N$3+1,IF(AND(O3222&gt;365,O3222&lt;731),+'PL2'!$O$3+1,IF(AND(O3222&gt;730,O3222&lt;1096),+'PL2'!$P$3+1,IF(AND(O3222&gt;1095,O3222&lt;1461),+'PL2'!$Q$3+1,IF(AND(O3222&gt;1460,O3222&lt;3000),+'PL2'!$R$3+1,0)))))</f>
        <v>0</v>
      </c>
      <c r="M3222" s="3">
        <f>IF(AND(O3222&gt;0,O3222&lt;366),+'PL2'!$N$2+1,IF(AND(O3222&gt;365,O3222&lt;731),+'PL2'!$O$2+1,IF(AND(O3222&gt;730,O3222&lt;1096),+'PL2'!$P$2+1,IF(AND(O3222&gt;1095,O3222&lt;1461),+'PL2'!$Q$2+1,IF(AND(O3222&gt;1460,O3222&lt;1826),+'PL2'!$R$2+1,IF(AND(O3222&gt;1825,O3222&lt;2190),+'PL2'!$S$2+1,0))))))</f>
        <v>0</v>
      </c>
      <c r="N3222" s="70">
        <f t="shared" si="183"/>
        <v>-1</v>
      </c>
      <c r="O3222" s="19" t="str">
        <f>IF(A3222&gt;'PL2'!$C$2+553,IF(A3222='PL2'!$C$2+554,1,O3221+1), "")</f>
        <v/>
      </c>
    </row>
    <row r="3223" spans="1:15" x14ac:dyDescent="0.55000000000000004">
      <c r="A3223">
        <v>3221</v>
      </c>
      <c r="B3223" s="2">
        <v>43043</v>
      </c>
      <c r="C3223">
        <v>31.60000038146973</v>
      </c>
      <c r="D3223">
        <v>9388740</v>
      </c>
      <c r="E3223">
        <v>1898.25</v>
      </c>
      <c r="F3223" s="20">
        <f t="shared" si="184"/>
        <v>6.3890043524610241E-3</v>
      </c>
      <c r="G3223">
        <v>7387</v>
      </c>
      <c r="H3223">
        <v>47.195598602294922</v>
      </c>
      <c r="I3223" s="19">
        <f t="shared" si="185"/>
        <v>14022372.75</v>
      </c>
      <c r="K3223" s="70">
        <f t="shared" si="182"/>
        <v>-1</v>
      </c>
      <c r="L3223" s="3">
        <f>IF(AND(O3223&gt;0,O3223&lt;366),+'PL2'!$N$3+1,IF(AND(O3223&gt;365,O3223&lt;731),+'PL2'!$O$3+1,IF(AND(O3223&gt;730,O3223&lt;1096),+'PL2'!$P$3+1,IF(AND(O3223&gt;1095,O3223&lt;1461),+'PL2'!$Q$3+1,IF(AND(O3223&gt;1460,O3223&lt;3000),+'PL2'!$R$3+1,0)))))</f>
        <v>0</v>
      </c>
      <c r="M3223" s="3">
        <f>IF(AND(O3223&gt;0,O3223&lt;366),+'PL2'!$N$2+1,IF(AND(O3223&gt;365,O3223&lt;731),+'PL2'!$O$2+1,IF(AND(O3223&gt;730,O3223&lt;1096),+'PL2'!$P$2+1,IF(AND(O3223&gt;1095,O3223&lt;1461),+'PL2'!$Q$2+1,IF(AND(O3223&gt;1460,O3223&lt;1826),+'PL2'!$R$2+1,IF(AND(O3223&gt;1825,O3223&lt;2190),+'PL2'!$S$2+1,0))))))</f>
        <v>0</v>
      </c>
      <c r="N3223" s="70">
        <f t="shared" si="183"/>
        <v>-1</v>
      </c>
      <c r="O3223" s="19" t="str">
        <f>IF(A3223&gt;'PL2'!$C$2+553,IF(A3223='PL2'!$C$2+554,1,O3222+1), "")</f>
        <v/>
      </c>
    </row>
    <row r="3224" spans="1:15" x14ac:dyDescent="0.55000000000000004">
      <c r="A3224">
        <v>3222</v>
      </c>
      <c r="B3224" s="2">
        <v>43044</v>
      </c>
      <c r="C3224">
        <v>31.70000076293945</v>
      </c>
      <c r="D3224">
        <v>10183200</v>
      </c>
      <c r="E3224">
        <v>1960.160034179688</v>
      </c>
      <c r="F3224" s="20">
        <f t="shared" si="184"/>
        <v>6.1019202783977071E-3</v>
      </c>
      <c r="G3224">
        <v>7382.4501953125</v>
      </c>
      <c r="H3224">
        <v>45.047100067138672</v>
      </c>
      <c r="I3224" s="19">
        <f t="shared" si="185"/>
        <v>14470783.827173594</v>
      </c>
      <c r="K3224" s="70">
        <f t="shared" si="182"/>
        <v>-1</v>
      </c>
      <c r="L3224" s="3">
        <f>IF(AND(O3224&gt;0,O3224&lt;366),+'PL2'!$N$3+1,IF(AND(O3224&gt;365,O3224&lt;731),+'PL2'!$O$3+1,IF(AND(O3224&gt;730,O3224&lt;1096),+'PL2'!$P$3+1,IF(AND(O3224&gt;1095,O3224&lt;1461),+'PL2'!$Q$3+1,IF(AND(O3224&gt;1460,O3224&lt;3000),+'PL2'!$R$3+1,0)))))</f>
        <v>0</v>
      </c>
      <c r="M3224" s="3">
        <f>IF(AND(O3224&gt;0,O3224&lt;366),+'PL2'!$N$2+1,IF(AND(O3224&gt;365,O3224&lt;731),+'PL2'!$O$2+1,IF(AND(O3224&gt;730,O3224&lt;1096),+'PL2'!$P$2+1,IF(AND(O3224&gt;1095,O3224&lt;1461),+'PL2'!$Q$2+1,IF(AND(O3224&gt;1460,O3224&lt;1826),+'PL2'!$R$2+1,IF(AND(O3224&gt;1825,O3224&lt;2190),+'PL2'!$S$2+1,0))))))</f>
        <v>0</v>
      </c>
      <c r="N3224" s="70">
        <f t="shared" si="183"/>
        <v>-1</v>
      </c>
      <c r="O3224" s="19" t="str">
        <f>IF(A3224&gt;'PL2'!$C$2+553,IF(A3224='PL2'!$C$2+554,1,O3223+1), "")</f>
        <v/>
      </c>
    </row>
    <row r="3225" spans="1:15" x14ac:dyDescent="0.55000000000000004">
      <c r="A3225">
        <v>3223</v>
      </c>
      <c r="B3225" s="2">
        <v>43045</v>
      </c>
      <c r="C3225">
        <v>31.79999923706055</v>
      </c>
      <c r="D3225">
        <v>9605400</v>
      </c>
      <c r="E3225">
        <v>1902.839965820312</v>
      </c>
      <c r="F3225" s="20">
        <f t="shared" si="184"/>
        <v>6.299613702847799E-3</v>
      </c>
      <c r="G3225">
        <v>6958.2099609375</v>
      </c>
      <c r="H3225">
        <v>43.833999633789063</v>
      </c>
      <c r="I3225" s="19">
        <f t="shared" si="185"/>
        <v>13240360.004240867</v>
      </c>
      <c r="K3225" s="70">
        <f t="shared" si="182"/>
        <v>-1</v>
      </c>
      <c r="L3225" s="3">
        <f>IF(AND(O3225&gt;0,O3225&lt;366),+'PL2'!$N$3+1,IF(AND(O3225&gt;365,O3225&lt;731),+'PL2'!$O$3+1,IF(AND(O3225&gt;730,O3225&lt;1096),+'PL2'!$P$3+1,IF(AND(O3225&gt;1095,O3225&lt;1461),+'PL2'!$Q$3+1,IF(AND(O3225&gt;1460,O3225&lt;3000),+'PL2'!$R$3+1,0)))))</f>
        <v>0</v>
      </c>
      <c r="M3225" s="3">
        <f>IF(AND(O3225&gt;0,O3225&lt;366),+'PL2'!$N$2+1,IF(AND(O3225&gt;365,O3225&lt;731),+'PL2'!$O$2+1,IF(AND(O3225&gt;730,O3225&lt;1096),+'PL2'!$P$2+1,IF(AND(O3225&gt;1095,O3225&lt;1461),+'PL2'!$Q$2+1,IF(AND(O3225&gt;1460,O3225&lt;1826),+'PL2'!$R$2+1,IF(AND(O3225&gt;1825,O3225&lt;2190),+'PL2'!$S$2+1,0))))))</f>
        <v>0</v>
      </c>
      <c r="N3225" s="70">
        <f t="shared" si="183"/>
        <v>-1</v>
      </c>
      <c r="O3225" s="19" t="str">
        <f>IF(A3225&gt;'PL2'!$C$2+553,IF(A3225='PL2'!$C$2+554,1,O3224+1), "")</f>
        <v/>
      </c>
    </row>
    <row r="3226" spans="1:15" x14ac:dyDescent="0.55000000000000004">
      <c r="A3226">
        <v>3224</v>
      </c>
      <c r="B3226" s="2">
        <v>43046</v>
      </c>
      <c r="C3226">
        <v>31.89999961853027</v>
      </c>
      <c r="D3226">
        <v>11266500</v>
      </c>
      <c r="E3226">
        <v>2244.1298828125</v>
      </c>
      <c r="F3226" s="20">
        <f t="shared" si="184"/>
        <v>6.3540356282475591E-3</v>
      </c>
      <c r="G3226">
        <v>7118.7998046875</v>
      </c>
      <c r="H3226">
        <v>45.233100891113281</v>
      </c>
      <c r="I3226" s="19">
        <f t="shared" si="185"/>
        <v>15975511.371459007</v>
      </c>
      <c r="K3226" s="70">
        <f t="shared" si="182"/>
        <v>-1</v>
      </c>
      <c r="L3226" s="3">
        <f>IF(AND(O3226&gt;0,O3226&lt;366),+'PL2'!$N$3+1,IF(AND(O3226&gt;365,O3226&lt;731),+'PL2'!$O$3+1,IF(AND(O3226&gt;730,O3226&lt;1096),+'PL2'!$P$3+1,IF(AND(O3226&gt;1095,O3226&lt;1461),+'PL2'!$Q$3+1,IF(AND(O3226&gt;1460,O3226&lt;3000),+'PL2'!$R$3+1,0)))))</f>
        <v>0</v>
      </c>
      <c r="M3226" s="3">
        <f>IF(AND(O3226&gt;0,O3226&lt;366),+'PL2'!$N$2+1,IF(AND(O3226&gt;365,O3226&lt;731),+'PL2'!$O$2+1,IF(AND(O3226&gt;730,O3226&lt;1096),+'PL2'!$P$2+1,IF(AND(O3226&gt;1095,O3226&lt;1461),+'PL2'!$Q$2+1,IF(AND(O3226&gt;1460,O3226&lt;1826),+'PL2'!$R$2+1,IF(AND(O3226&gt;1825,O3226&lt;2190),+'PL2'!$S$2+1,0))))))</f>
        <v>0</v>
      </c>
      <c r="N3226" s="70">
        <f t="shared" si="183"/>
        <v>-1</v>
      </c>
      <c r="O3226" s="19" t="str">
        <f>IF(A3226&gt;'PL2'!$C$2+553,IF(A3226='PL2'!$C$2+554,1,O3225+1), "")</f>
        <v/>
      </c>
    </row>
    <row r="3227" spans="1:15" x14ac:dyDescent="0.55000000000000004">
      <c r="A3227">
        <v>3225</v>
      </c>
      <c r="B3227" s="2">
        <v>43047</v>
      </c>
      <c r="C3227">
        <v>32</v>
      </c>
      <c r="D3227">
        <v>10399800</v>
      </c>
      <c r="E3227">
        <v>2062.169921875</v>
      </c>
      <c r="F3227" s="20">
        <f t="shared" si="184"/>
        <v>6.345260245389334E-3</v>
      </c>
      <c r="G3227">
        <v>7458.7900390625</v>
      </c>
      <c r="H3227">
        <v>47.327999114990227</v>
      </c>
      <c r="I3227" s="19">
        <f t="shared" si="185"/>
        <v>15381292.472135544</v>
      </c>
      <c r="K3227" s="70">
        <f t="shared" si="182"/>
        <v>-1</v>
      </c>
      <c r="L3227" s="3">
        <f>IF(AND(O3227&gt;0,O3227&lt;366),+'PL2'!$N$3+1,IF(AND(O3227&gt;365,O3227&lt;731),+'PL2'!$O$3+1,IF(AND(O3227&gt;730,O3227&lt;1096),+'PL2'!$P$3+1,IF(AND(O3227&gt;1095,O3227&lt;1461),+'PL2'!$Q$3+1,IF(AND(O3227&gt;1460,O3227&lt;3000),+'PL2'!$R$3+1,0)))))</f>
        <v>0</v>
      </c>
      <c r="M3227" s="3">
        <f>IF(AND(O3227&gt;0,O3227&lt;366),+'PL2'!$N$2+1,IF(AND(O3227&gt;365,O3227&lt;731),+'PL2'!$O$2+1,IF(AND(O3227&gt;730,O3227&lt;1096),+'PL2'!$P$2+1,IF(AND(O3227&gt;1095,O3227&lt;1461),+'PL2'!$Q$2+1,IF(AND(O3227&gt;1460,O3227&lt;1826),+'PL2'!$R$2+1,IF(AND(O3227&gt;1825,O3227&lt;2190),+'PL2'!$S$2+1,0))))))</f>
        <v>0</v>
      </c>
      <c r="N3227" s="70">
        <f t="shared" si="183"/>
        <v>-1</v>
      </c>
      <c r="O3227" s="19" t="str">
        <f>IF(A3227&gt;'PL2'!$C$2+553,IF(A3227='PL2'!$C$2+554,1,O3226+1), "")</f>
        <v/>
      </c>
    </row>
    <row r="3228" spans="1:15" x14ac:dyDescent="0.55000000000000004">
      <c r="A3228">
        <v>3226</v>
      </c>
      <c r="B3228" s="2">
        <v>43048</v>
      </c>
      <c r="C3228">
        <v>32.099998474121087</v>
      </c>
      <c r="D3228">
        <v>11049800</v>
      </c>
      <c r="E3228">
        <v>2273.830078125</v>
      </c>
      <c r="F3228" s="20">
        <f t="shared" si="184"/>
        <v>6.6055441762043771E-3</v>
      </c>
      <c r="G3228">
        <v>7146.77978515625</v>
      </c>
      <c r="H3228">
        <v>47.208400726318359</v>
      </c>
      <c r="I3228" s="19">
        <f t="shared" si="185"/>
        <v>16250562.837224007</v>
      </c>
      <c r="K3228" s="70">
        <f t="shared" si="182"/>
        <v>-1</v>
      </c>
      <c r="L3228" s="3">
        <f>IF(AND(O3228&gt;0,O3228&lt;366),+'PL2'!$N$3+1,IF(AND(O3228&gt;365,O3228&lt;731),+'PL2'!$O$3+1,IF(AND(O3228&gt;730,O3228&lt;1096),+'PL2'!$P$3+1,IF(AND(O3228&gt;1095,O3228&lt;1461),+'PL2'!$Q$3+1,IF(AND(O3228&gt;1460,O3228&lt;3000),+'PL2'!$R$3+1,0)))))</f>
        <v>0</v>
      </c>
      <c r="M3228" s="3">
        <f>IF(AND(O3228&gt;0,O3228&lt;366),+'PL2'!$N$2+1,IF(AND(O3228&gt;365,O3228&lt;731),+'PL2'!$O$2+1,IF(AND(O3228&gt;730,O3228&lt;1096),+'PL2'!$P$2+1,IF(AND(O3228&gt;1095,O3228&lt;1461),+'PL2'!$Q$2+1,IF(AND(O3228&gt;1460,O3228&lt;1826),+'PL2'!$R$2+1,IF(AND(O3228&gt;1825,O3228&lt;2190),+'PL2'!$S$2+1,0))))))</f>
        <v>0</v>
      </c>
      <c r="N3228" s="70">
        <f t="shared" si="183"/>
        <v>-1</v>
      </c>
      <c r="O3228" s="19" t="str">
        <f>IF(A3228&gt;'PL2'!$C$2+553,IF(A3228='PL2'!$C$2+554,1,O3227+1), "")</f>
        <v/>
      </c>
    </row>
    <row r="3229" spans="1:15" x14ac:dyDescent="0.55000000000000004">
      <c r="A3229">
        <v>3227</v>
      </c>
      <c r="B3229" s="2">
        <v>43049</v>
      </c>
      <c r="C3229">
        <v>32.200000762939453</v>
      </c>
      <c r="D3229">
        <v>8139090</v>
      </c>
      <c r="E3229">
        <v>1819.969970703125</v>
      </c>
      <c r="F3229" s="20">
        <f t="shared" si="184"/>
        <v>7.2001949167741748E-3</v>
      </c>
      <c r="G3229">
        <v>6570.31005859375</v>
      </c>
      <c r="H3229">
        <v>47.307498931884773</v>
      </c>
      <c r="I3229" s="19">
        <f t="shared" si="185"/>
        <v>11957767.004849315</v>
      </c>
      <c r="K3229" s="70">
        <f t="shared" si="182"/>
        <v>-1</v>
      </c>
      <c r="L3229" s="3">
        <f>IF(AND(O3229&gt;0,O3229&lt;366),+'PL2'!$N$3+1,IF(AND(O3229&gt;365,O3229&lt;731),+'PL2'!$O$3+1,IF(AND(O3229&gt;730,O3229&lt;1096),+'PL2'!$P$3+1,IF(AND(O3229&gt;1095,O3229&lt;1461),+'PL2'!$Q$3+1,IF(AND(O3229&gt;1460,O3229&lt;3000),+'PL2'!$R$3+1,0)))))</f>
        <v>0</v>
      </c>
      <c r="M3229" s="3">
        <f>IF(AND(O3229&gt;0,O3229&lt;366),+'PL2'!$N$2+1,IF(AND(O3229&gt;365,O3229&lt;731),+'PL2'!$O$2+1,IF(AND(O3229&gt;730,O3229&lt;1096),+'PL2'!$P$2+1,IF(AND(O3229&gt;1095,O3229&lt;1461),+'PL2'!$Q$2+1,IF(AND(O3229&gt;1460,O3229&lt;1826),+'PL2'!$R$2+1,IF(AND(O3229&gt;1825,O3229&lt;2190),+'PL2'!$S$2+1,0))))))</f>
        <v>0</v>
      </c>
      <c r="N3229" s="70">
        <f t="shared" si="183"/>
        <v>-1</v>
      </c>
      <c r="O3229" s="19" t="str">
        <f>IF(A3229&gt;'PL2'!$C$2+553,IF(A3229='PL2'!$C$2+554,1,O3228+1), "")</f>
        <v/>
      </c>
    </row>
    <row r="3230" spans="1:15" x14ac:dyDescent="0.55000000000000004">
      <c r="A3230">
        <v>3228</v>
      </c>
      <c r="B3230" s="2">
        <v>43050</v>
      </c>
      <c r="C3230">
        <v>32.299999237060547</v>
      </c>
      <c r="D3230">
        <v>5426060</v>
      </c>
      <c r="E3230">
        <v>1317.06005859375</v>
      </c>
      <c r="F3230" s="20">
        <f t="shared" si="184"/>
        <v>7.8401342572218223E-3</v>
      </c>
      <c r="G3230">
        <v>6337</v>
      </c>
      <c r="H3230">
        <v>49.682899475097663</v>
      </c>
      <c r="I3230" s="19">
        <f t="shared" si="185"/>
        <v>8346209.5913085938</v>
      </c>
      <c r="K3230" s="70">
        <f t="shared" si="182"/>
        <v>-1</v>
      </c>
      <c r="L3230" s="3">
        <f>IF(AND(O3230&gt;0,O3230&lt;366),+'PL2'!$N$3+1,IF(AND(O3230&gt;365,O3230&lt;731),+'PL2'!$O$3+1,IF(AND(O3230&gt;730,O3230&lt;1096),+'PL2'!$P$3+1,IF(AND(O3230&gt;1095,O3230&lt;1461),+'PL2'!$Q$3+1,IF(AND(O3230&gt;1460,O3230&lt;3000),+'PL2'!$R$3+1,0)))))</f>
        <v>0</v>
      </c>
      <c r="M3230" s="3">
        <f>IF(AND(O3230&gt;0,O3230&lt;366),+'PL2'!$N$2+1,IF(AND(O3230&gt;365,O3230&lt;731),+'PL2'!$O$2+1,IF(AND(O3230&gt;730,O3230&lt;1096),+'PL2'!$P$2+1,IF(AND(O3230&gt;1095,O3230&lt;1461),+'PL2'!$Q$2+1,IF(AND(O3230&gt;1460,O3230&lt;1826),+'PL2'!$R$2+1,IF(AND(O3230&gt;1825,O3230&lt;2190),+'PL2'!$S$2+1,0))))))</f>
        <v>0</v>
      </c>
      <c r="N3230" s="70">
        <f t="shared" si="183"/>
        <v>-1</v>
      </c>
      <c r="O3230" s="19" t="str">
        <f>IF(A3230&gt;'PL2'!$C$2+553,IF(A3230='PL2'!$C$2+554,1,O3229+1), "")</f>
        <v/>
      </c>
    </row>
    <row r="3231" spans="1:15" x14ac:dyDescent="0.55000000000000004">
      <c r="A3231">
        <v>3229</v>
      </c>
      <c r="B3231" s="2">
        <v>43051</v>
      </c>
      <c r="C3231">
        <v>32.400001525878913</v>
      </c>
      <c r="D3231">
        <v>5426060</v>
      </c>
      <c r="E3231">
        <v>1583.609985351562</v>
      </c>
      <c r="F3231" s="20">
        <f t="shared" si="184"/>
        <v>9.4560262772228273E-3</v>
      </c>
      <c r="G3231">
        <v>5857.31982421875</v>
      </c>
      <c r="H3231">
        <v>55.387001037597663</v>
      </c>
      <c r="I3231" s="19">
        <f t="shared" si="185"/>
        <v>9275710.1610304695</v>
      </c>
      <c r="K3231" s="70">
        <f t="shared" si="182"/>
        <v>-1</v>
      </c>
      <c r="L3231" s="3">
        <f>IF(AND(O3231&gt;0,O3231&lt;366),+'PL2'!$N$3+1,IF(AND(O3231&gt;365,O3231&lt;731),+'PL2'!$O$3+1,IF(AND(O3231&gt;730,O3231&lt;1096),+'PL2'!$P$3+1,IF(AND(O3231&gt;1095,O3231&lt;1461),+'PL2'!$Q$3+1,IF(AND(O3231&gt;1460,O3231&lt;3000),+'PL2'!$R$3+1,0)))))</f>
        <v>0</v>
      </c>
      <c r="M3231" s="3">
        <f>IF(AND(O3231&gt;0,O3231&lt;366),+'PL2'!$N$2+1,IF(AND(O3231&gt;365,O3231&lt;731),+'PL2'!$O$2+1,IF(AND(O3231&gt;730,O3231&lt;1096),+'PL2'!$P$2+1,IF(AND(O3231&gt;1095,O3231&lt;1461),+'PL2'!$Q$2+1,IF(AND(O3231&gt;1460,O3231&lt;1826),+'PL2'!$R$2+1,IF(AND(O3231&gt;1825,O3231&lt;2190),+'PL2'!$S$2+1,0))))))</f>
        <v>0</v>
      </c>
      <c r="N3231" s="70">
        <f t="shared" si="183"/>
        <v>-1</v>
      </c>
      <c r="O3231" s="19" t="str">
        <f>IF(A3231&gt;'PL2'!$C$2+553,IF(A3231='PL2'!$C$2+554,1,O3230+1), "")</f>
        <v/>
      </c>
    </row>
    <row r="3232" spans="1:15" x14ac:dyDescent="0.55000000000000004">
      <c r="A3232">
        <v>3230</v>
      </c>
      <c r="B3232" s="2">
        <v>43052</v>
      </c>
      <c r="C3232">
        <v>32.5</v>
      </c>
      <c r="D3232">
        <v>9495610</v>
      </c>
      <c r="E3232">
        <v>2533.389892578125</v>
      </c>
      <c r="F3232" s="20">
        <f t="shared" si="184"/>
        <v>8.670867012102337E-3</v>
      </c>
      <c r="G3232">
        <v>6517.68017578125</v>
      </c>
      <c r="H3232">
        <v>56.513900756835938</v>
      </c>
      <c r="I3232" s="19">
        <f t="shared" si="185"/>
        <v>16511825.080381036</v>
      </c>
      <c r="K3232" s="70">
        <f t="shared" si="182"/>
        <v>-1</v>
      </c>
      <c r="L3232" s="3">
        <f>IF(AND(O3232&gt;0,O3232&lt;366),+'PL2'!$N$3+1,IF(AND(O3232&gt;365,O3232&lt;731),+'PL2'!$O$3+1,IF(AND(O3232&gt;730,O3232&lt;1096),+'PL2'!$P$3+1,IF(AND(O3232&gt;1095,O3232&lt;1461),+'PL2'!$Q$3+1,IF(AND(O3232&gt;1460,O3232&lt;3000),+'PL2'!$R$3+1,0)))))</f>
        <v>0</v>
      </c>
      <c r="M3232" s="3">
        <f>IF(AND(O3232&gt;0,O3232&lt;366),+'PL2'!$N$2+1,IF(AND(O3232&gt;365,O3232&lt;731),+'PL2'!$O$2+1,IF(AND(O3232&gt;730,O3232&lt;1096),+'PL2'!$P$2+1,IF(AND(O3232&gt;1095,O3232&lt;1461),+'PL2'!$Q$2+1,IF(AND(O3232&gt;1460,O3232&lt;1826),+'PL2'!$R$2+1,IF(AND(O3232&gt;1825,O3232&lt;2190),+'PL2'!$S$2+1,0))))))</f>
        <v>0</v>
      </c>
      <c r="N3232" s="70">
        <f t="shared" si="183"/>
        <v>-1</v>
      </c>
      <c r="O3232" s="19" t="str">
        <f>IF(A3232&gt;'PL2'!$C$2+553,IF(A3232='PL2'!$C$2+554,1,O3231+1), "")</f>
        <v/>
      </c>
    </row>
    <row r="3233" spans="1:15" x14ac:dyDescent="0.55000000000000004">
      <c r="A3233">
        <v>3231</v>
      </c>
      <c r="B3233" s="2">
        <v>43053</v>
      </c>
      <c r="C3233">
        <v>32.599998474121087</v>
      </c>
      <c r="D3233">
        <v>8681700</v>
      </c>
      <c r="E3233">
        <v>2215.090087890625</v>
      </c>
      <c r="F3233" s="20">
        <f t="shared" si="184"/>
        <v>8.3177181295454941E-3</v>
      </c>
      <c r="G3233">
        <v>6598.77001953125</v>
      </c>
      <c r="H3233">
        <v>54.886699676513672</v>
      </c>
      <c r="I3233" s="19">
        <f t="shared" si="185"/>
        <v>14616870.062533498</v>
      </c>
      <c r="K3233" s="70">
        <f t="shared" si="182"/>
        <v>-1</v>
      </c>
      <c r="L3233" s="3">
        <f>IF(AND(O3233&gt;0,O3233&lt;366),+'PL2'!$N$3+1,IF(AND(O3233&gt;365,O3233&lt;731),+'PL2'!$O$3+1,IF(AND(O3233&gt;730,O3233&lt;1096),+'PL2'!$P$3+1,IF(AND(O3233&gt;1095,O3233&lt;1461),+'PL2'!$Q$3+1,IF(AND(O3233&gt;1460,O3233&lt;3000),+'PL2'!$R$3+1,0)))))</f>
        <v>0</v>
      </c>
      <c r="M3233" s="3">
        <f>IF(AND(O3233&gt;0,O3233&lt;366),+'PL2'!$N$2+1,IF(AND(O3233&gt;365,O3233&lt;731),+'PL2'!$O$2+1,IF(AND(O3233&gt;730,O3233&lt;1096),+'PL2'!$P$2+1,IF(AND(O3233&gt;1095,O3233&lt;1461),+'PL2'!$Q$2+1,IF(AND(O3233&gt;1460,O3233&lt;1826),+'PL2'!$R$2+1,IF(AND(O3233&gt;1825,O3233&lt;2190),+'PL2'!$S$2+1,0))))))</f>
        <v>0</v>
      </c>
      <c r="N3233" s="70">
        <f t="shared" si="183"/>
        <v>-1</v>
      </c>
      <c r="O3233" s="19" t="str">
        <f>IF(A3233&gt;'PL2'!$C$2+553,IF(A3233='PL2'!$C$2+554,1,O3232+1), "")</f>
        <v/>
      </c>
    </row>
    <row r="3234" spans="1:15" x14ac:dyDescent="0.55000000000000004">
      <c r="A3234">
        <v>3232</v>
      </c>
      <c r="B3234" s="2">
        <v>43054</v>
      </c>
      <c r="C3234">
        <v>32.700000762939453</v>
      </c>
      <c r="D3234">
        <v>10309500</v>
      </c>
      <c r="E3234">
        <v>2503.510009765625</v>
      </c>
      <c r="F3234" s="20">
        <f t="shared" si="184"/>
        <v>7.9407128599216729E-3</v>
      </c>
      <c r="G3234">
        <v>7279</v>
      </c>
      <c r="H3234">
        <v>57.800399780273438</v>
      </c>
      <c r="I3234" s="19">
        <f t="shared" si="185"/>
        <v>18223049.361083984</v>
      </c>
      <c r="K3234" s="70">
        <f t="shared" si="182"/>
        <v>-1</v>
      </c>
      <c r="L3234" s="3">
        <f>IF(AND(O3234&gt;0,O3234&lt;366),+'PL2'!$N$3+1,IF(AND(O3234&gt;365,O3234&lt;731),+'PL2'!$O$3+1,IF(AND(O3234&gt;730,O3234&lt;1096),+'PL2'!$P$3+1,IF(AND(O3234&gt;1095,O3234&lt;1461),+'PL2'!$Q$3+1,IF(AND(O3234&gt;1460,O3234&lt;3000),+'PL2'!$R$3+1,0)))))</f>
        <v>0</v>
      </c>
      <c r="M3234" s="3">
        <f>IF(AND(O3234&gt;0,O3234&lt;366),+'PL2'!$N$2+1,IF(AND(O3234&gt;365,O3234&lt;731),+'PL2'!$O$2+1,IF(AND(O3234&gt;730,O3234&lt;1096),+'PL2'!$P$2+1,IF(AND(O3234&gt;1095,O3234&lt;1461),+'PL2'!$Q$2+1,IF(AND(O3234&gt;1460,O3234&lt;1826),+'PL2'!$R$2+1,IF(AND(O3234&gt;1825,O3234&lt;2190),+'PL2'!$S$2+1,0))))))</f>
        <v>0</v>
      </c>
      <c r="N3234" s="70">
        <f t="shared" si="183"/>
        <v>-1</v>
      </c>
      <c r="O3234" s="19" t="str">
        <f>IF(A3234&gt;'PL2'!$C$2+553,IF(A3234='PL2'!$C$2+554,1,O3233+1), "")</f>
        <v/>
      </c>
    </row>
    <row r="3235" spans="1:15" x14ac:dyDescent="0.55000000000000004">
      <c r="A3235">
        <v>3233</v>
      </c>
      <c r="B3235" s="2">
        <v>43055</v>
      </c>
      <c r="C3235">
        <v>32.799999237060547</v>
      </c>
      <c r="D3235">
        <v>10309500</v>
      </c>
      <c r="E3235">
        <v>2402.639892578125</v>
      </c>
      <c r="F3235" s="20">
        <f t="shared" si="184"/>
        <v>7.6440745568159205E-3</v>
      </c>
      <c r="G3235">
        <v>7843.93994140625</v>
      </c>
      <c r="H3235">
        <v>59.959701538085938</v>
      </c>
      <c r="I3235" s="19">
        <f t="shared" si="185"/>
        <v>18846163.018209577</v>
      </c>
      <c r="K3235" s="70">
        <f t="shared" si="182"/>
        <v>-1</v>
      </c>
      <c r="L3235" s="3">
        <f>IF(AND(O3235&gt;0,O3235&lt;366),+'PL2'!$N$3+1,IF(AND(O3235&gt;365,O3235&lt;731),+'PL2'!$O$3+1,IF(AND(O3235&gt;730,O3235&lt;1096),+'PL2'!$P$3+1,IF(AND(O3235&gt;1095,O3235&lt;1461),+'PL2'!$Q$3+1,IF(AND(O3235&gt;1460,O3235&lt;3000),+'PL2'!$R$3+1,0)))))</f>
        <v>0</v>
      </c>
      <c r="M3235" s="3">
        <f>IF(AND(O3235&gt;0,O3235&lt;366),+'PL2'!$N$2+1,IF(AND(O3235&gt;365,O3235&lt;731),+'PL2'!$O$2+1,IF(AND(O3235&gt;730,O3235&lt;1096),+'PL2'!$P$2+1,IF(AND(O3235&gt;1095,O3235&lt;1461),+'PL2'!$Q$2+1,IF(AND(O3235&gt;1460,O3235&lt;1826),+'PL2'!$R$2+1,IF(AND(O3235&gt;1825,O3235&lt;2190),+'PL2'!$S$2+1,0))))))</f>
        <v>0</v>
      </c>
      <c r="N3235" s="70">
        <f t="shared" si="183"/>
        <v>-1</v>
      </c>
      <c r="O3235" s="19" t="str">
        <f>IF(A3235&gt;'PL2'!$C$2+553,IF(A3235='PL2'!$C$2+554,1,O3234+1), "")</f>
        <v/>
      </c>
    </row>
    <row r="3236" spans="1:15" x14ac:dyDescent="0.55000000000000004">
      <c r="A3236">
        <v>3234</v>
      </c>
      <c r="B3236" s="2">
        <v>43056</v>
      </c>
      <c r="C3236">
        <v>32.900001525878913</v>
      </c>
      <c r="D3236">
        <v>11326900</v>
      </c>
      <c r="E3236">
        <v>2488.669921875</v>
      </c>
      <c r="F3236" s="20">
        <f t="shared" si="184"/>
        <v>7.2285660001497722E-3</v>
      </c>
      <c r="G3236">
        <v>7689.91015625</v>
      </c>
      <c r="H3236">
        <v>55.587001800537109</v>
      </c>
      <c r="I3236" s="19">
        <f t="shared" si="185"/>
        <v>19137648.107780457</v>
      </c>
      <c r="K3236" s="70">
        <f t="shared" si="182"/>
        <v>-1</v>
      </c>
      <c r="L3236" s="3">
        <f>IF(AND(O3236&gt;0,O3236&lt;366),+'PL2'!$N$3+1,IF(AND(O3236&gt;365,O3236&lt;731),+'PL2'!$O$3+1,IF(AND(O3236&gt;730,O3236&lt;1096),+'PL2'!$P$3+1,IF(AND(O3236&gt;1095,O3236&lt;1461),+'PL2'!$Q$3+1,IF(AND(O3236&gt;1460,O3236&lt;3000),+'PL2'!$R$3+1,0)))))</f>
        <v>0</v>
      </c>
      <c r="M3236" s="3">
        <f>IF(AND(O3236&gt;0,O3236&lt;366),+'PL2'!$N$2+1,IF(AND(O3236&gt;365,O3236&lt;731),+'PL2'!$O$2+1,IF(AND(O3236&gt;730,O3236&lt;1096),+'PL2'!$P$2+1,IF(AND(O3236&gt;1095,O3236&lt;1461),+'PL2'!$Q$2+1,IF(AND(O3236&gt;1460,O3236&lt;1826),+'PL2'!$R$2+1,IF(AND(O3236&gt;1825,O3236&lt;2190),+'PL2'!$S$2+1,0))))))</f>
        <v>0</v>
      </c>
      <c r="N3236" s="70">
        <f t="shared" si="183"/>
        <v>-1</v>
      </c>
      <c r="O3236" s="19" t="str">
        <f>IF(A3236&gt;'PL2'!$C$2+553,IF(A3236='PL2'!$C$2+554,1,O3235+1), "")</f>
        <v/>
      </c>
    </row>
    <row r="3237" spans="1:15" x14ac:dyDescent="0.55000000000000004">
      <c r="A3237">
        <v>3235</v>
      </c>
      <c r="B3237" s="2">
        <v>43057</v>
      </c>
      <c r="C3237">
        <v>33</v>
      </c>
      <c r="D3237">
        <v>9224310</v>
      </c>
      <c r="E3237">
        <v>1989.989990234375</v>
      </c>
      <c r="F3237" s="20">
        <f t="shared" si="184"/>
        <v>7.1191958723996022E-3</v>
      </c>
      <c r="G3237">
        <v>7776.93994140625</v>
      </c>
      <c r="H3237">
        <v>55.3656005859375</v>
      </c>
      <c r="I3237" s="19">
        <f t="shared" si="185"/>
        <v>15476032.638052344</v>
      </c>
      <c r="K3237" s="70">
        <f t="shared" si="182"/>
        <v>-1</v>
      </c>
      <c r="L3237" s="3">
        <f>IF(AND(O3237&gt;0,O3237&lt;366),+'PL2'!$N$3+1,IF(AND(O3237&gt;365,O3237&lt;731),+'PL2'!$O$3+1,IF(AND(O3237&gt;730,O3237&lt;1096),+'PL2'!$P$3+1,IF(AND(O3237&gt;1095,O3237&lt;1461),+'PL2'!$Q$3+1,IF(AND(O3237&gt;1460,O3237&lt;3000),+'PL2'!$R$3+1,0)))))</f>
        <v>0</v>
      </c>
      <c r="M3237" s="3">
        <f>IF(AND(O3237&gt;0,O3237&lt;366),+'PL2'!$N$2+1,IF(AND(O3237&gt;365,O3237&lt;731),+'PL2'!$O$2+1,IF(AND(O3237&gt;730,O3237&lt;1096),+'PL2'!$P$2+1,IF(AND(O3237&gt;1095,O3237&lt;1461),+'PL2'!$Q$2+1,IF(AND(O3237&gt;1460,O3237&lt;1826),+'PL2'!$R$2+1,IF(AND(O3237&gt;1825,O3237&lt;2190),+'PL2'!$S$2+1,0))))))</f>
        <v>0</v>
      </c>
      <c r="N3237" s="70">
        <f t="shared" si="183"/>
        <v>-1</v>
      </c>
      <c r="O3237" s="19" t="str">
        <f>IF(A3237&gt;'PL2'!$C$2+553,IF(A3237='PL2'!$C$2+554,1,O3236+1), "")</f>
        <v/>
      </c>
    </row>
    <row r="3238" spans="1:15" x14ac:dyDescent="0.55000000000000004">
      <c r="A3238">
        <v>3236</v>
      </c>
      <c r="B3238" s="2">
        <v>43058</v>
      </c>
      <c r="C3238">
        <v>33.009998321533203</v>
      </c>
      <c r="D3238">
        <v>10852100</v>
      </c>
      <c r="E3238">
        <v>2247.43994140625</v>
      </c>
      <c r="F3238" s="20">
        <f t="shared" si="184"/>
        <v>6.8362794936986391E-3</v>
      </c>
      <c r="G3238">
        <v>8033.93994140625</v>
      </c>
      <c r="H3238">
        <v>54.922298431396477</v>
      </c>
      <c r="I3238" s="19">
        <f t="shared" si="185"/>
        <v>18055797.511175394</v>
      </c>
      <c r="K3238" s="70">
        <f t="shared" si="182"/>
        <v>-1</v>
      </c>
      <c r="L3238" s="3">
        <f>IF(AND(O3238&gt;0,O3238&lt;366),+'PL2'!$N$3+1,IF(AND(O3238&gt;365,O3238&lt;731),+'PL2'!$O$3+1,IF(AND(O3238&gt;730,O3238&lt;1096),+'PL2'!$P$3+1,IF(AND(O3238&gt;1095,O3238&lt;1461),+'PL2'!$Q$3+1,IF(AND(O3238&gt;1460,O3238&lt;3000),+'PL2'!$R$3+1,0)))))</f>
        <v>0</v>
      </c>
      <c r="M3238" s="3">
        <f>IF(AND(O3238&gt;0,O3238&lt;366),+'PL2'!$N$2+1,IF(AND(O3238&gt;365,O3238&lt;731),+'PL2'!$O$2+1,IF(AND(O3238&gt;730,O3238&lt;1096),+'PL2'!$P$2+1,IF(AND(O3238&gt;1095,O3238&lt;1461),+'PL2'!$Q$2+1,IF(AND(O3238&gt;1460,O3238&lt;1826),+'PL2'!$R$2+1,IF(AND(O3238&gt;1825,O3238&lt;2190),+'PL2'!$S$2+1,0))))))</f>
        <v>0</v>
      </c>
      <c r="N3238" s="70">
        <f t="shared" si="183"/>
        <v>-1</v>
      </c>
      <c r="O3238" s="19" t="str">
        <f>IF(A3238&gt;'PL2'!$C$2+553,IF(A3238='PL2'!$C$2+554,1,O3237+1), "")</f>
        <v/>
      </c>
    </row>
    <row r="3239" spans="1:15" x14ac:dyDescent="0.55000000000000004">
      <c r="A3239">
        <v>3237</v>
      </c>
      <c r="B3239" s="2">
        <v>43059</v>
      </c>
      <c r="C3239">
        <v>33.020000457763672</v>
      </c>
      <c r="D3239">
        <v>11869500</v>
      </c>
      <c r="E3239">
        <v>2516.52001953125</v>
      </c>
      <c r="F3239" s="20">
        <f t="shared" si="184"/>
        <v>7.0007575885162234E-3</v>
      </c>
      <c r="G3239">
        <v>8238.2001953125</v>
      </c>
      <c r="H3239">
        <v>57.673599243164063</v>
      </c>
      <c r="I3239" s="19">
        <f t="shared" si="185"/>
        <v>20731595.71641016</v>
      </c>
      <c r="K3239" s="70">
        <f t="shared" si="182"/>
        <v>-1</v>
      </c>
      <c r="L3239" s="3">
        <f>IF(AND(O3239&gt;0,O3239&lt;366),+'PL2'!$N$3+1,IF(AND(O3239&gt;365,O3239&lt;731),+'PL2'!$O$3+1,IF(AND(O3239&gt;730,O3239&lt;1096),+'PL2'!$P$3+1,IF(AND(O3239&gt;1095,O3239&lt;1461),+'PL2'!$Q$3+1,IF(AND(O3239&gt;1460,O3239&lt;3000),+'PL2'!$R$3+1,0)))))</f>
        <v>0</v>
      </c>
      <c r="M3239" s="3">
        <f>IF(AND(O3239&gt;0,O3239&lt;366),+'PL2'!$N$2+1,IF(AND(O3239&gt;365,O3239&lt;731),+'PL2'!$O$2+1,IF(AND(O3239&gt;730,O3239&lt;1096),+'PL2'!$P$2+1,IF(AND(O3239&gt;1095,O3239&lt;1461),+'PL2'!$Q$2+1,IF(AND(O3239&gt;1460,O3239&lt;1826),+'PL2'!$R$2+1,IF(AND(O3239&gt;1825,O3239&lt;2190),+'PL2'!$S$2+1,0))))))</f>
        <v>0</v>
      </c>
      <c r="N3239" s="70">
        <f t="shared" si="183"/>
        <v>-1</v>
      </c>
      <c r="O3239" s="19" t="str">
        <f>IF(A3239&gt;'PL2'!$C$2+553,IF(A3239='PL2'!$C$2+554,1,O3238+1), "")</f>
        <v/>
      </c>
    </row>
    <row r="3240" spans="1:15" x14ac:dyDescent="0.55000000000000004">
      <c r="A3240">
        <v>3238</v>
      </c>
      <c r="B3240" s="2">
        <v>43060</v>
      </c>
      <c r="C3240">
        <v>33.029998779296882</v>
      </c>
      <c r="D3240">
        <v>11733900</v>
      </c>
      <c r="E3240">
        <v>2472.800048828125</v>
      </c>
      <c r="F3240" s="20">
        <f t="shared" si="184"/>
        <v>6.9607362082716095E-3</v>
      </c>
      <c r="G3240">
        <v>8095.58984375</v>
      </c>
      <c r="H3240">
        <v>56.351299285888672</v>
      </c>
      <c r="I3240" s="19">
        <f t="shared" si="185"/>
        <v>20018774.960917473</v>
      </c>
      <c r="K3240" s="70">
        <f t="shared" si="182"/>
        <v>-1</v>
      </c>
      <c r="L3240" s="3">
        <f>IF(AND(O3240&gt;0,O3240&lt;366),+'PL2'!$N$3+1,IF(AND(O3240&gt;365,O3240&lt;731),+'PL2'!$O$3+1,IF(AND(O3240&gt;730,O3240&lt;1096),+'PL2'!$P$3+1,IF(AND(O3240&gt;1095,O3240&lt;1461),+'PL2'!$Q$3+1,IF(AND(O3240&gt;1460,O3240&lt;3000),+'PL2'!$R$3+1,0)))))</f>
        <v>0</v>
      </c>
      <c r="M3240" s="3">
        <f>IF(AND(O3240&gt;0,O3240&lt;366),+'PL2'!$N$2+1,IF(AND(O3240&gt;365,O3240&lt;731),+'PL2'!$O$2+1,IF(AND(O3240&gt;730,O3240&lt;1096),+'PL2'!$P$2+1,IF(AND(O3240&gt;1095,O3240&lt;1461),+'PL2'!$Q$2+1,IF(AND(O3240&gt;1460,O3240&lt;1826),+'PL2'!$R$2+1,IF(AND(O3240&gt;1825,O3240&lt;2190),+'PL2'!$S$2+1,0))))))</f>
        <v>0</v>
      </c>
      <c r="N3240" s="70">
        <f t="shared" si="183"/>
        <v>-1</v>
      </c>
      <c r="O3240" s="19" t="str">
        <f>IF(A3240&gt;'PL2'!$C$2+553,IF(A3240='PL2'!$C$2+554,1,O3239+1), "")</f>
        <v/>
      </c>
    </row>
    <row r="3241" spans="1:15" x14ac:dyDescent="0.55000000000000004">
      <c r="A3241">
        <v>3239</v>
      </c>
      <c r="B3241" s="2">
        <v>43061</v>
      </c>
      <c r="C3241">
        <v>33.040000915527337</v>
      </c>
      <c r="D3241">
        <v>8342570</v>
      </c>
      <c r="E3241">
        <v>2106.39990234375</v>
      </c>
      <c r="F3241" s="20">
        <f t="shared" si="184"/>
        <v>8.3422080608138976E-3</v>
      </c>
      <c r="G3241">
        <v>8230.6904296875</v>
      </c>
      <c r="H3241">
        <v>68.662101745605469</v>
      </c>
      <c r="I3241" s="19">
        <f t="shared" si="185"/>
        <v>17337125.517315388</v>
      </c>
      <c r="K3241" s="70">
        <f t="shared" si="182"/>
        <v>-1</v>
      </c>
      <c r="L3241" s="3">
        <f>IF(AND(O3241&gt;0,O3241&lt;366),+'PL2'!$N$3+1,IF(AND(O3241&gt;365,O3241&lt;731),+'PL2'!$O$3+1,IF(AND(O3241&gt;730,O3241&lt;1096),+'PL2'!$P$3+1,IF(AND(O3241&gt;1095,O3241&lt;1461),+'PL2'!$Q$3+1,IF(AND(O3241&gt;1460,O3241&lt;3000),+'PL2'!$R$3+1,0)))))</f>
        <v>0</v>
      </c>
      <c r="M3241" s="3">
        <f>IF(AND(O3241&gt;0,O3241&lt;366),+'PL2'!$N$2+1,IF(AND(O3241&gt;365,O3241&lt;731),+'PL2'!$O$2+1,IF(AND(O3241&gt;730,O3241&lt;1096),+'PL2'!$P$2+1,IF(AND(O3241&gt;1095,O3241&lt;1461),+'PL2'!$Q$2+1,IF(AND(O3241&gt;1460,O3241&lt;1826),+'PL2'!$R$2+1,IF(AND(O3241&gt;1825,O3241&lt;2190),+'PL2'!$S$2+1,0))))))</f>
        <v>0</v>
      </c>
      <c r="N3241" s="70">
        <f t="shared" si="183"/>
        <v>-1</v>
      </c>
      <c r="O3241" s="19" t="str">
        <f>IF(A3241&gt;'PL2'!$C$2+553,IF(A3241='PL2'!$C$2+554,1,O3240+1), "")</f>
        <v/>
      </c>
    </row>
    <row r="3242" spans="1:15" x14ac:dyDescent="0.55000000000000004">
      <c r="A3242">
        <v>3240</v>
      </c>
      <c r="B3242" s="2">
        <v>43062</v>
      </c>
      <c r="C3242">
        <v>33.049999237060547</v>
      </c>
      <c r="D3242">
        <v>10648600</v>
      </c>
      <c r="E3242">
        <v>2228.419921875</v>
      </c>
      <c r="F3242" s="20">
        <f t="shared" si="184"/>
        <v>6.9163342334033831E-3</v>
      </c>
      <c r="G3242">
        <v>8002.64013671875</v>
      </c>
      <c r="H3242">
        <v>55.348899841308587</v>
      </c>
      <c r="I3242" s="19">
        <f t="shared" si="185"/>
        <v>17833242.708260536</v>
      </c>
      <c r="K3242" s="70">
        <f t="shared" si="182"/>
        <v>-1</v>
      </c>
      <c r="L3242" s="3">
        <f>IF(AND(O3242&gt;0,O3242&lt;366),+'PL2'!$N$3+1,IF(AND(O3242&gt;365,O3242&lt;731),+'PL2'!$O$3+1,IF(AND(O3242&gt;730,O3242&lt;1096),+'PL2'!$P$3+1,IF(AND(O3242&gt;1095,O3242&lt;1461),+'PL2'!$Q$3+1,IF(AND(O3242&gt;1460,O3242&lt;3000),+'PL2'!$R$3+1,0)))))</f>
        <v>0</v>
      </c>
      <c r="M3242" s="3">
        <f>IF(AND(O3242&gt;0,O3242&lt;366),+'PL2'!$N$2+1,IF(AND(O3242&gt;365,O3242&lt;731),+'PL2'!$O$2+1,IF(AND(O3242&gt;730,O3242&lt;1096),+'PL2'!$P$2+1,IF(AND(O3242&gt;1095,O3242&lt;1461),+'PL2'!$Q$2+1,IF(AND(O3242&gt;1460,O3242&lt;1826),+'PL2'!$R$2+1,IF(AND(O3242&gt;1825,O3242&lt;2190),+'PL2'!$S$2+1,0))))))</f>
        <v>0</v>
      </c>
      <c r="N3242" s="70">
        <f t="shared" si="183"/>
        <v>-1</v>
      </c>
      <c r="O3242" s="19" t="str">
        <f>IF(A3242&gt;'PL2'!$C$2+553,IF(A3242='PL2'!$C$2+554,1,O3241+1), "")</f>
        <v/>
      </c>
    </row>
    <row r="3243" spans="1:15" x14ac:dyDescent="0.55000000000000004">
      <c r="A3243">
        <v>3241</v>
      </c>
      <c r="B3243" s="2">
        <v>43063</v>
      </c>
      <c r="C3243">
        <v>33.060001373291023</v>
      </c>
      <c r="D3243">
        <v>9977010</v>
      </c>
      <c r="E3243">
        <v>2096.0400390625</v>
      </c>
      <c r="F3243" s="20">
        <f t="shared" si="184"/>
        <v>6.9454763070177557E-3</v>
      </c>
      <c r="G3243">
        <v>8201.4599609375</v>
      </c>
      <c r="H3243">
        <v>56.963001251220703</v>
      </c>
      <c r="I3243" s="19">
        <f t="shared" si="185"/>
        <v>17190588.456892967</v>
      </c>
      <c r="K3243" s="70">
        <f t="shared" si="182"/>
        <v>-1</v>
      </c>
      <c r="L3243" s="3">
        <f>IF(AND(O3243&gt;0,O3243&lt;366),+'PL2'!$N$3+1,IF(AND(O3243&gt;365,O3243&lt;731),+'PL2'!$O$3+1,IF(AND(O3243&gt;730,O3243&lt;1096),+'PL2'!$P$3+1,IF(AND(O3243&gt;1095,O3243&lt;1461),+'PL2'!$Q$3+1,IF(AND(O3243&gt;1460,O3243&lt;3000),+'PL2'!$R$3+1,0)))))</f>
        <v>0</v>
      </c>
      <c r="M3243" s="3">
        <f>IF(AND(O3243&gt;0,O3243&lt;366),+'PL2'!$N$2+1,IF(AND(O3243&gt;365,O3243&lt;731),+'PL2'!$O$2+1,IF(AND(O3243&gt;730,O3243&lt;1096),+'PL2'!$P$2+1,IF(AND(O3243&gt;1095,O3243&lt;1461),+'PL2'!$Q$2+1,IF(AND(O3243&gt;1460,O3243&lt;1826),+'PL2'!$R$2+1,IF(AND(O3243&gt;1825,O3243&lt;2190),+'PL2'!$S$2+1,0))))))</f>
        <v>0</v>
      </c>
      <c r="N3243" s="70">
        <f t="shared" si="183"/>
        <v>-1</v>
      </c>
      <c r="O3243" s="19" t="str">
        <f>IF(A3243&gt;'PL2'!$C$2+553,IF(A3243='PL2'!$C$2+554,1,O3242+1), "")</f>
        <v/>
      </c>
    </row>
    <row r="3244" spans="1:15" x14ac:dyDescent="0.55000000000000004">
      <c r="A3244">
        <v>3242</v>
      </c>
      <c r="B3244" s="2">
        <v>43064</v>
      </c>
      <c r="C3244">
        <v>33.069999694824219</v>
      </c>
      <c r="D3244">
        <v>10445700</v>
      </c>
      <c r="E3244">
        <v>2145.639892578125</v>
      </c>
      <c r="F3244" s="20">
        <f t="shared" si="184"/>
        <v>6.7928727220541718E-3</v>
      </c>
      <c r="G3244">
        <v>8763.7900390625</v>
      </c>
      <c r="H3244">
        <v>59.531299591064453</v>
      </c>
      <c r="I3244" s="19">
        <f t="shared" si="185"/>
        <v>18803937.517991304</v>
      </c>
      <c r="K3244" s="70">
        <f t="shared" si="182"/>
        <v>-1</v>
      </c>
      <c r="L3244" s="3">
        <f>IF(AND(O3244&gt;0,O3244&lt;366),+'PL2'!$N$3+1,IF(AND(O3244&gt;365,O3244&lt;731),+'PL2'!$O$3+1,IF(AND(O3244&gt;730,O3244&lt;1096),+'PL2'!$P$3+1,IF(AND(O3244&gt;1095,O3244&lt;1461),+'PL2'!$Q$3+1,IF(AND(O3244&gt;1460,O3244&lt;3000),+'PL2'!$R$3+1,0)))))</f>
        <v>0</v>
      </c>
      <c r="M3244" s="3">
        <f>IF(AND(O3244&gt;0,O3244&lt;366),+'PL2'!$N$2+1,IF(AND(O3244&gt;365,O3244&lt;731),+'PL2'!$O$2+1,IF(AND(O3244&gt;730,O3244&lt;1096),+'PL2'!$P$2+1,IF(AND(O3244&gt;1095,O3244&lt;1461),+'PL2'!$Q$2+1,IF(AND(O3244&gt;1460,O3244&lt;1826),+'PL2'!$R$2+1,IF(AND(O3244&gt;1825,O3244&lt;2190),+'PL2'!$S$2+1,0))))))</f>
        <v>0</v>
      </c>
      <c r="N3244" s="70">
        <f t="shared" si="183"/>
        <v>-1</v>
      </c>
      <c r="O3244" s="19" t="str">
        <f>IF(A3244&gt;'PL2'!$C$2+553,IF(A3244='PL2'!$C$2+554,1,O3243+1), "")</f>
        <v/>
      </c>
    </row>
    <row r="3245" spans="1:15" x14ac:dyDescent="0.55000000000000004">
      <c r="A3245">
        <v>3243</v>
      </c>
      <c r="B3245" s="2">
        <v>43065</v>
      </c>
      <c r="C3245">
        <v>33.080001831054688</v>
      </c>
      <c r="D3245">
        <v>10244900</v>
      </c>
      <c r="E3245">
        <v>2103.719970703125</v>
      </c>
      <c r="F3245" s="20">
        <f t="shared" si="184"/>
        <v>6.7927515625223955E-3</v>
      </c>
      <c r="G3245">
        <v>9326.58984375</v>
      </c>
      <c r="H3245">
        <v>63.353199005126953</v>
      </c>
      <c r="I3245" s="19">
        <f t="shared" si="185"/>
        <v>19620533.312853813</v>
      </c>
      <c r="K3245" s="70">
        <f t="shared" ref="K3245:K3308" si="186">+L3245^(0.00273972602739726)-1</f>
        <v>-1</v>
      </c>
      <c r="L3245" s="3">
        <f>IF(AND(O3245&gt;0,O3245&lt;366),+'PL2'!$N$3+1,IF(AND(O3245&gt;365,O3245&lt;731),+'PL2'!$O$3+1,IF(AND(O3245&gt;730,O3245&lt;1096),+'PL2'!$P$3+1,IF(AND(O3245&gt;1095,O3245&lt;1461),+'PL2'!$Q$3+1,IF(AND(O3245&gt;1460,O3245&lt;3000),+'PL2'!$R$3+1,0)))))</f>
        <v>0</v>
      </c>
      <c r="M3245" s="3">
        <f>IF(AND(O3245&gt;0,O3245&lt;366),+'PL2'!$N$2+1,IF(AND(O3245&gt;365,O3245&lt;731),+'PL2'!$O$2+1,IF(AND(O3245&gt;730,O3245&lt;1096),+'PL2'!$P$2+1,IF(AND(O3245&gt;1095,O3245&lt;1461),+'PL2'!$Q$2+1,IF(AND(O3245&gt;1460,O3245&lt;1826),+'PL2'!$R$2+1,IF(AND(O3245&gt;1825,O3245&lt;2190),+'PL2'!$S$2+1,0))))))</f>
        <v>0</v>
      </c>
      <c r="N3245" s="70">
        <f t="shared" ref="N3245:N3308" si="187">+M3245^(0.00273972602739726)-1</f>
        <v>-1</v>
      </c>
      <c r="O3245" s="19" t="str">
        <f>IF(A3245&gt;'PL2'!$C$2+553,IF(A3245='PL2'!$C$2+554,1,O3244+1), "")</f>
        <v/>
      </c>
    </row>
    <row r="3246" spans="1:15" x14ac:dyDescent="0.55000000000000004">
      <c r="A3246">
        <v>3244</v>
      </c>
      <c r="B3246" s="2">
        <v>43066</v>
      </c>
      <c r="C3246">
        <v>33.090000152587891</v>
      </c>
      <c r="D3246">
        <v>11383200</v>
      </c>
      <c r="E3246">
        <v>2361.5</v>
      </c>
      <c r="F3246" s="20">
        <f t="shared" si="184"/>
        <v>6.8646808771115593E-3</v>
      </c>
      <c r="G3246">
        <v>9739.0498046875</v>
      </c>
      <c r="H3246">
        <v>66.855499267578125</v>
      </c>
      <c r="I3246" s="19">
        <f t="shared" si="185"/>
        <v>22998766.113769531</v>
      </c>
      <c r="K3246" s="70">
        <f t="shared" si="186"/>
        <v>-1</v>
      </c>
      <c r="L3246" s="3">
        <f>IF(AND(O3246&gt;0,O3246&lt;366),+'PL2'!$N$3+1,IF(AND(O3246&gt;365,O3246&lt;731),+'PL2'!$O$3+1,IF(AND(O3246&gt;730,O3246&lt;1096),+'PL2'!$P$3+1,IF(AND(O3246&gt;1095,O3246&lt;1461),+'PL2'!$Q$3+1,IF(AND(O3246&gt;1460,O3246&lt;3000),+'PL2'!$R$3+1,0)))))</f>
        <v>0</v>
      </c>
      <c r="M3246" s="3">
        <f>IF(AND(O3246&gt;0,O3246&lt;366),+'PL2'!$N$2+1,IF(AND(O3246&gt;365,O3246&lt;731),+'PL2'!$O$2+1,IF(AND(O3246&gt;730,O3246&lt;1096),+'PL2'!$P$2+1,IF(AND(O3246&gt;1095,O3246&lt;1461),+'PL2'!$Q$2+1,IF(AND(O3246&gt;1460,O3246&lt;1826),+'PL2'!$R$2+1,IF(AND(O3246&gt;1825,O3246&lt;2190),+'PL2'!$S$2+1,0))))))</f>
        <v>0</v>
      </c>
      <c r="N3246" s="70">
        <f t="shared" si="187"/>
        <v>-1</v>
      </c>
      <c r="O3246" s="19" t="str">
        <f>IF(A3246&gt;'PL2'!$C$2+553,IF(A3246='PL2'!$C$2+554,1,O3245+1), "")</f>
        <v/>
      </c>
    </row>
    <row r="3247" spans="1:15" x14ac:dyDescent="0.55000000000000004">
      <c r="A3247">
        <v>3245</v>
      </c>
      <c r="B3247" s="2">
        <v>43067</v>
      </c>
      <c r="C3247">
        <v>33.099998474121087</v>
      </c>
      <c r="D3247">
        <v>10445700</v>
      </c>
      <c r="E3247">
        <v>2195.22998046875</v>
      </c>
      <c r="F3247" s="20">
        <f t="shared" si="184"/>
        <v>6.9561742155968952E-3</v>
      </c>
      <c r="G3247">
        <v>9908.23046875</v>
      </c>
      <c r="H3247">
        <v>68.92340087890625</v>
      </c>
      <c r="I3247" s="19">
        <f t="shared" si="185"/>
        <v>21750844.578393936</v>
      </c>
      <c r="K3247" s="70">
        <f t="shared" si="186"/>
        <v>-1</v>
      </c>
      <c r="L3247" s="3">
        <f>IF(AND(O3247&gt;0,O3247&lt;366),+'PL2'!$N$3+1,IF(AND(O3247&gt;365,O3247&lt;731),+'PL2'!$O$3+1,IF(AND(O3247&gt;730,O3247&lt;1096),+'PL2'!$P$3+1,IF(AND(O3247&gt;1095,O3247&lt;1461),+'PL2'!$Q$3+1,IF(AND(O3247&gt;1460,O3247&lt;3000),+'PL2'!$R$3+1,0)))))</f>
        <v>0</v>
      </c>
      <c r="M3247" s="3">
        <f>IF(AND(O3247&gt;0,O3247&lt;366),+'PL2'!$N$2+1,IF(AND(O3247&gt;365,O3247&lt;731),+'PL2'!$O$2+1,IF(AND(O3247&gt;730,O3247&lt;1096),+'PL2'!$P$2+1,IF(AND(O3247&gt;1095,O3247&lt;1461),+'PL2'!$Q$2+1,IF(AND(O3247&gt;1460,O3247&lt;1826),+'PL2'!$R$2+1,IF(AND(O3247&gt;1825,O3247&lt;2190),+'PL2'!$S$2+1,0))))))</f>
        <v>0</v>
      </c>
      <c r="N3247" s="70">
        <f t="shared" si="187"/>
        <v>-1</v>
      </c>
      <c r="O3247" s="19" t="str">
        <f>IF(A3247&gt;'PL2'!$C$2+553,IF(A3247='PL2'!$C$2+554,1,O3246+1), "")</f>
        <v/>
      </c>
    </row>
    <row r="3248" spans="1:15" x14ac:dyDescent="0.55000000000000004">
      <c r="A3248">
        <v>3246</v>
      </c>
      <c r="B3248" s="2">
        <v>43068</v>
      </c>
      <c r="C3248">
        <v>33.110000610351563</v>
      </c>
      <c r="D3248">
        <v>11584000</v>
      </c>
      <c r="E3248">
        <v>2453.39990234375</v>
      </c>
      <c r="F3248" s="20">
        <f t="shared" si="184"/>
        <v>7.0124371774894709E-3</v>
      </c>
      <c r="G3248">
        <v>9816.349609375</v>
      </c>
      <c r="H3248">
        <v>68.836502075195313</v>
      </c>
      <c r="I3248" s="19">
        <f t="shared" si="185"/>
        <v>24083431.173012733</v>
      </c>
      <c r="K3248" s="70">
        <f t="shared" si="186"/>
        <v>-1</v>
      </c>
      <c r="L3248" s="3">
        <f>IF(AND(O3248&gt;0,O3248&lt;366),+'PL2'!$N$3+1,IF(AND(O3248&gt;365,O3248&lt;731),+'PL2'!$O$3+1,IF(AND(O3248&gt;730,O3248&lt;1096),+'PL2'!$P$3+1,IF(AND(O3248&gt;1095,O3248&lt;1461),+'PL2'!$Q$3+1,IF(AND(O3248&gt;1460,O3248&lt;3000),+'PL2'!$R$3+1,0)))))</f>
        <v>0</v>
      </c>
      <c r="M3248" s="3">
        <f>IF(AND(O3248&gt;0,O3248&lt;366),+'PL2'!$N$2+1,IF(AND(O3248&gt;365,O3248&lt;731),+'PL2'!$O$2+1,IF(AND(O3248&gt;730,O3248&lt;1096),+'PL2'!$P$2+1,IF(AND(O3248&gt;1095,O3248&lt;1461),+'PL2'!$Q$2+1,IF(AND(O3248&gt;1460,O3248&lt;1826),+'PL2'!$R$2+1,IF(AND(O3248&gt;1825,O3248&lt;2190),+'PL2'!$S$2+1,0))))))</f>
        <v>0</v>
      </c>
      <c r="N3248" s="70">
        <f t="shared" si="187"/>
        <v>-1</v>
      </c>
      <c r="O3248" s="19" t="str">
        <f>IF(A3248&gt;'PL2'!$C$2+553,IF(A3248='PL2'!$C$2+554,1,O3247+1), "")</f>
        <v/>
      </c>
    </row>
    <row r="3249" spans="1:15" x14ac:dyDescent="0.55000000000000004">
      <c r="A3249">
        <v>3247</v>
      </c>
      <c r="B3249" s="2">
        <v>43069</v>
      </c>
      <c r="C3249">
        <v>33.119998931884773</v>
      </c>
      <c r="D3249">
        <v>11182300</v>
      </c>
      <c r="E3249">
        <v>2358.1298828125</v>
      </c>
      <c r="F3249" s="20">
        <f t="shared" si="184"/>
        <v>6.98436450461851E-3</v>
      </c>
      <c r="G3249">
        <v>9916.5400390625</v>
      </c>
      <c r="H3249">
        <v>69.260696411132813</v>
      </c>
      <c r="I3249" s="19">
        <f t="shared" si="185"/>
        <v>23384489.400219917</v>
      </c>
      <c r="K3249" s="70">
        <f t="shared" si="186"/>
        <v>-1</v>
      </c>
      <c r="L3249" s="3">
        <f>IF(AND(O3249&gt;0,O3249&lt;366),+'PL2'!$N$3+1,IF(AND(O3249&gt;365,O3249&lt;731),+'PL2'!$O$3+1,IF(AND(O3249&gt;730,O3249&lt;1096),+'PL2'!$P$3+1,IF(AND(O3249&gt;1095,O3249&lt;1461),+'PL2'!$Q$3+1,IF(AND(O3249&gt;1460,O3249&lt;3000),+'PL2'!$R$3+1,0)))))</f>
        <v>0</v>
      </c>
      <c r="M3249" s="3">
        <f>IF(AND(O3249&gt;0,O3249&lt;366),+'PL2'!$N$2+1,IF(AND(O3249&gt;365,O3249&lt;731),+'PL2'!$O$2+1,IF(AND(O3249&gt;730,O3249&lt;1096),+'PL2'!$P$2+1,IF(AND(O3249&gt;1095,O3249&lt;1461),+'PL2'!$Q$2+1,IF(AND(O3249&gt;1460,O3249&lt;1826),+'PL2'!$R$2+1,IF(AND(O3249&gt;1825,O3249&lt;2190),+'PL2'!$S$2+1,0))))))</f>
        <v>0</v>
      </c>
      <c r="N3249" s="70">
        <f t="shared" si="187"/>
        <v>-1</v>
      </c>
      <c r="O3249" s="19" t="str">
        <f>IF(A3249&gt;'PL2'!$C$2+553,IF(A3249='PL2'!$C$2+554,1,O3248+1), "")</f>
        <v/>
      </c>
    </row>
    <row r="3250" spans="1:15" x14ac:dyDescent="0.55000000000000004">
      <c r="A3250">
        <v>3248</v>
      </c>
      <c r="B3250" s="2">
        <v>43070</v>
      </c>
      <c r="C3250">
        <v>33.130001068115227</v>
      </c>
      <c r="D3250">
        <v>12253600</v>
      </c>
      <c r="E3250">
        <v>2534.550048828125</v>
      </c>
      <c r="F3250" s="20">
        <f t="shared" si="184"/>
        <v>6.8526511249646857E-3</v>
      </c>
      <c r="G3250">
        <v>10859.599609375</v>
      </c>
      <c r="H3250">
        <v>74.416999816894531</v>
      </c>
      <c r="I3250" s="19">
        <f t="shared" si="185"/>
        <v>27524198.720195293</v>
      </c>
      <c r="K3250" s="70">
        <f t="shared" si="186"/>
        <v>-1</v>
      </c>
      <c r="L3250" s="3">
        <f>IF(AND(O3250&gt;0,O3250&lt;366),+'PL2'!$N$3+1,IF(AND(O3250&gt;365,O3250&lt;731),+'PL2'!$O$3+1,IF(AND(O3250&gt;730,O3250&lt;1096),+'PL2'!$P$3+1,IF(AND(O3250&gt;1095,O3250&lt;1461),+'PL2'!$Q$3+1,IF(AND(O3250&gt;1460,O3250&lt;3000),+'PL2'!$R$3+1,0)))))</f>
        <v>0</v>
      </c>
      <c r="M3250" s="3">
        <f>IF(AND(O3250&gt;0,O3250&lt;366),+'PL2'!$N$2+1,IF(AND(O3250&gt;365,O3250&lt;731),+'PL2'!$O$2+1,IF(AND(O3250&gt;730,O3250&lt;1096),+'PL2'!$P$2+1,IF(AND(O3250&gt;1095,O3250&lt;1461),+'PL2'!$Q$2+1,IF(AND(O3250&gt;1460,O3250&lt;1826),+'PL2'!$R$2+1,IF(AND(O3250&gt;1825,O3250&lt;2190),+'PL2'!$S$2+1,0))))))</f>
        <v>0</v>
      </c>
      <c r="N3250" s="70">
        <f t="shared" si="187"/>
        <v>-1</v>
      </c>
      <c r="O3250" s="19" t="str">
        <f>IF(A3250&gt;'PL2'!$C$2+553,IF(A3250='PL2'!$C$2+554,1,O3249+1), "")</f>
        <v/>
      </c>
    </row>
    <row r="3251" spans="1:15" x14ac:dyDescent="0.55000000000000004">
      <c r="A3251">
        <v>3249</v>
      </c>
      <c r="B3251" s="2">
        <v>43071</v>
      </c>
      <c r="C3251">
        <v>33.139999389648438</v>
      </c>
      <c r="D3251">
        <v>10780500</v>
      </c>
      <c r="E3251">
        <v>2202.800048828125</v>
      </c>
      <c r="F3251" s="20">
        <f t="shared" si="184"/>
        <v>6.7715590439851219E-3</v>
      </c>
      <c r="G3251">
        <v>10895</v>
      </c>
      <c r="H3251">
        <v>73.776100158691406</v>
      </c>
      <c r="I3251" s="19">
        <f t="shared" si="185"/>
        <v>23999506.531982422</v>
      </c>
      <c r="K3251" s="70">
        <f t="shared" si="186"/>
        <v>-1</v>
      </c>
      <c r="L3251" s="3">
        <f>IF(AND(O3251&gt;0,O3251&lt;366),+'PL2'!$N$3+1,IF(AND(O3251&gt;365,O3251&lt;731),+'PL2'!$O$3+1,IF(AND(O3251&gt;730,O3251&lt;1096),+'PL2'!$P$3+1,IF(AND(O3251&gt;1095,O3251&lt;1461),+'PL2'!$Q$3+1,IF(AND(O3251&gt;1460,O3251&lt;3000),+'PL2'!$R$3+1,0)))))</f>
        <v>0</v>
      </c>
      <c r="M3251" s="3">
        <f>IF(AND(O3251&gt;0,O3251&lt;366),+'PL2'!$N$2+1,IF(AND(O3251&gt;365,O3251&lt;731),+'PL2'!$O$2+1,IF(AND(O3251&gt;730,O3251&lt;1096),+'PL2'!$P$2+1,IF(AND(O3251&gt;1095,O3251&lt;1461),+'PL2'!$Q$2+1,IF(AND(O3251&gt;1460,O3251&lt;1826),+'PL2'!$R$2+1,IF(AND(O3251&gt;1825,O3251&lt;2190),+'PL2'!$S$2+1,0))))))</f>
        <v>0</v>
      </c>
      <c r="N3251" s="70">
        <f t="shared" si="187"/>
        <v>-1</v>
      </c>
      <c r="O3251" s="19" t="str">
        <f>IF(A3251&gt;'PL2'!$C$2+553,IF(A3251='PL2'!$C$2+554,1,O3250+1), "")</f>
        <v/>
      </c>
    </row>
    <row r="3252" spans="1:15" x14ac:dyDescent="0.55000000000000004">
      <c r="A3252">
        <v>3250</v>
      </c>
      <c r="B3252" s="2">
        <v>43072</v>
      </c>
      <c r="C3252">
        <v>33.150001525878913</v>
      </c>
      <c r="D3252">
        <v>11784900</v>
      </c>
      <c r="E3252">
        <v>2387.449951171875</v>
      </c>
      <c r="F3252" s="20">
        <f t="shared" si="184"/>
        <v>6.7157098935338609E-3</v>
      </c>
      <c r="G3252">
        <v>11180.900390625</v>
      </c>
      <c r="H3252">
        <v>75.087699890136719</v>
      </c>
      <c r="I3252" s="19">
        <f t="shared" si="185"/>
        <v>26693840.091655254</v>
      </c>
      <c r="K3252" s="70">
        <f t="shared" si="186"/>
        <v>-1</v>
      </c>
      <c r="L3252" s="3">
        <f>IF(AND(O3252&gt;0,O3252&lt;366),+'PL2'!$N$3+1,IF(AND(O3252&gt;365,O3252&lt;731),+'PL2'!$O$3+1,IF(AND(O3252&gt;730,O3252&lt;1096),+'PL2'!$P$3+1,IF(AND(O3252&gt;1095,O3252&lt;1461),+'PL2'!$Q$3+1,IF(AND(O3252&gt;1460,O3252&lt;3000),+'PL2'!$R$3+1,0)))))</f>
        <v>0</v>
      </c>
      <c r="M3252" s="3">
        <f>IF(AND(O3252&gt;0,O3252&lt;366),+'PL2'!$N$2+1,IF(AND(O3252&gt;365,O3252&lt;731),+'PL2'!$O$2+1,IF(AND(O3252&gt;730,O3252&lt;1096),+'PL2'!$P$2+1,IF(AND(O3252&gt;1095,O3252&lt;1461),+'PL2'!$Q$2+1,IF(AND(O3252&gt;1460,O3252&lt;1826),+'PL2'!$R$2+1,IF(AND(O3252&gt;1825,O3252&lt;2190),+'PL2'!$S$2+1,0))))))</f>
        <v>0</v>
      </c>
      <c r="N3252" s="70">
        <f t="shared" si="187"/>
        <v>-1</v>
      </c>
      <c r="O3252" s="19" t="str">
        <f>IF(A3252&gt;'PL2'!$C$2+553,IF(A3252='PL2'!$C$2+554,1,O3251+1), "")</f>
        <v/>
      </c>
    </row>
    <row r="3253" spans="1:15" x14ac:dyDescent="0.55000000000000004">
      <c r="A3253">
        <v>3251</v>
      </c>
      <c r="B3253" s="2">
        <v>43073</v>
      </c>
      <c r="C3253">
        <v>33.159999847412109</v>
      </c>
      <c r="D3253">
        <v>12119700</v>
      </c>
      <c r="E3253">
        <v>2488.6201171875</v>
      </c>
      <c r="F3253" s="20">
        <f t="shared" si="184"/>
        <v>6.8089674419502299E-3</v>
      </c>
      <c r="G3253">
        <v>11616.900390625</v>
      </c>
      <c r="H3253">
        <v>79.099098205566406</v>
      </c>
      <c r="I3253" s="19">
        <f t="shared" si="185"/>
        <v>28910052.011472702</v>
      </c>
      <c r="K3253" s="70">
        <f t="shared" si="186"/>
        <v>-1</v>
      </c>
      <c r="L3253" s="3">
        <f>IF(AND(O3253&gt;0,O3253&lt;366),+'PL2'!$N$3+1,IF(AND(O3253&gt;365,O3253&lt;731),+'PL2'!$O$3+1,IF(AND(O3253&gt;730,O3253&lt;1096),+'PL2'!$P$3+1,IF(AND(O3253&gt;1095,O3253&lt;1461),+'PL2'!$Q$3+1,IF(AND(O3253&gt;1460,O3253&lt;3000),+'PL2'!$R$3+1,0)))))</f>
        <v>0</v>
      </c>
      <c r="M3253" s="3">
        <f>IF(AND(O3253&gt;0,O3253&lt;366),+'PL2'!$N$2+1,IF(AND(O3253&gt;365,O3253&lt;731),+'PL2'!$O$2+1,IF(AND(O3253&gt;730,O3253&lt;1096),+'PL2'!$P$2+1,IF(AND(O3253&gt;1095,O3253&lt;1461),+'PL2'!$Q$2+1,IF(AND(O3253&gt;1460,O3253&lt;1826),+'PL2'!$R$2+1,IF(AND(O3253&gt;1825,O3253&lt;2190),+'PL2'!$S$2+1,0))))))</f>
        <v>0</v>
      </c>
      <c r="N3253" s="70">
        <f t="shared" si="187"/>
        <v>-1</v>
      </c>
      <c r="O3253" s="19" t="str">
        <f>IF(A3253&gt;'PL2'!$C$2+553,IF(A3253='PL2'!$C$2+554,1,O3252+1), "")</f>
        <v/>
      </c>
    </row>
    <row r="3254" spans="1:15" x14ac:dyDescent="0.55000000000000004">
      <c r="A3254">
        <v>3252</v>
      </c>
      <c r="B3254" s="2">
        <v>43074</v>
      </c>
      <c r="C3254">
        <v>33.169998168945313</v>
      </c>
      <c r="D3254">
        <v>11918800</v>
      </c>
      <c r="E3254">
        <v>2444.679931640625</v>
      </c>
      <c r="F3254" s="20">
        <f t="shared" si="184"/>
        <v>6.8035396899165084E-3</v>
      </c>
      <c r="G3254">
        <v>11696.099609375</v>
      </c>
      <c r="H3254">
        <v>79.574897766113281</v>
      </c>
      <c r="I3254" s="19">
        <f t="shared" si="185"/>
        <v>28593219.993508816</v>
      </c>
      <c r="K3254" s="70">
        <f t="shared" si="186"/>
        <v>-1</v>
      </c>
      <c r="L3254" s="3">
        <f>IF(AND(O3254&gt;0,O3254&lt;366),+'PL2'!$N$3+1,IF(AND(O3254&gt;365,O3254&lt;731),+'PL2'!$O$3+1,IF(AND(O3254&gt;730,O3254&lt;1096),+'PL2'!$P$3+1,IF(AND(O3254&gt;1095,O3254&lt;1461),+'PL2'!$Q$3+1,IF(AND(O3254&gt;1460,O3254&lt;3000),+'PL2'!$R$3+1,0)))))</f>
        <v>0</v>
      </c>
      <c r="M3254" s="3">
        <f>IF(AND(O3254&gt;0,O3254&lt;366),+'PL2'!$N$2+1,IF(AND(O3254&gt;365,O3254&lt;731),+'PL2'!$O$2+1,IF(AND(O3254&gt;730,O3254&lt;1096),+'PL2'!$P$2+1,IF(AND(O3254&gt;1095,O3254&lt;1461),+'PL2'!$Q$2+1,IF(AND(O3254&gt;1460,O3254&lt;1826),+'PL2'!$R$2+1,IF(AND(O3254&gt;1825,O3254&lt;2190),+'PL2'!$S$2+1,0))))))</f>
        <v>0</v>
      </c>
      <c r="N3254" s="70">
        <f t="shared" si="187"/>
        <v>-1</v>
      </c>
      <c r="O3254" s="19" t="str">
        <f>IF(A3254&gt;'PL2'!$C$2+553,IF(A3254='PL2'!$C$2+554,1,O3253+1), "")</f>
        <v/>
      </c>
    </row>
    <row r="3255" spans="1:15" x14ac:dyDescent="0.55000000000000004">
      <c r="A3255">
        <v>3253</v>
      </c>
      <c r="B3255" s="2">
        <v>43075</v>
      </c>
      <c r="C3255">
        <v>33.180000305175781</v>
      </c>
      <c r="D3255">
        <v>14867800</v>
      </c>
      <c r="E3255">
        <v>2607.169921875</v>
      </c>
      <c r="F3255" s="20">
        <f t="shared" si="184"/>
        <v>5.8183388802282524E-3</v>
      </c>
      <c r="G3255">
        <v>13709</v>
      </c>
      <c r="H3255">
        <v>79.763603210449219</v>
      </c>
      <c r="I3255" s="19">
        <f t="shared" si="185"/>
        <v>35741692.458984375</v>
      </c>
      <c r="K3255" s="70">
        <f t="shared" si="186"/>
        <v>-1</v>
      </c>
      <c r="L3255" s="3">
        <f>IF(AND(O3255&gt;0,O3255&lt;366),+'PL2'!$N$3+1,IF(AND(O3255&gt;365,O3255&lt;731),+'PL2'!$O$3+1,IF(AND(O3255&gt;730,O3255&lt;1096),+'PL2'!$P$3+1,IF(AND(O3255&gt;1095,O3255&lt;1461),+'PL2'!$Q$3+1,IF(AND(O3255&gt;1460,O3255&lt;3000),+'PL2'!$R$3+1,0)))))</f>
        <v>0</v>
      </c>
      <c r="M3255" s="3">
        <f>IF(AND(O3255&gt;0,O3255&lt;366),+'PL2'!$N$2+1,IF(AND(O3255&gt;365,O3255&lt;731),+'PL2'!$O$2+1,IF(AND(O3255&gt;730,O3255&lt;1096),+'PL2'!$P$2+1,IF(AND(O3255&gt;1095,O3255&lt;1461),+'PL2'!$Q$2+1,IF(AND(O3255&gt;1460,O3255&lt;1826),+'PL2'!$R$2+1,IF(AND(O3255&gt;1825,O3255&lt;2190),+'PL2'!$S$2+1,0))))))</f>
        <v>0</v>
      </c>
      <c r="N3255" s="70">
        <f t="shared" si="187"/>
        <v>-1</v>
      </c>
      <c r="O3255" s="19" t="str">
        <f>IF(A3255&gt;'PL2'!$C$2+553,IF(A3255='PL2'!$C$2+554,1,O3254+1), "")</f>
        <v/>
      </c>
    </row>
    <row r="3256" spans="1:15" x14ac:dyDescent="0.55000000000000004">
      <c r="A3256">
        <v>3254</v>
      </c>
      <c r="B3256" s="2">
        <v>43076</v>
      </c>
      <c r="C3256">
        <v>33.189998626708977</v>
      </c>
      <c r="D3256">
        <v>11941700</v>
      </c>
      <c r="E3256">
        <v>2264.610107421875</v>
      </c>
      <c r="F3256" s="20">
        <f t="shared" si="184"/>
        <v>6.2941127607763795E-3</v>
      </c>
      <c r="G3256">
        <v>16858</v>
      </c>
      <c r="H3256">
        <v>106.1060028076172</v>
      </c>
      <c r="I3256" s="19">
        <f t="shared" si="185"/>
        <v>38176797.190917969</v>
      </c>
      <c r="K3256" s="70">
        <f t="shared" si="186"/>
        <v>-1</v>
      </c>
      <c r="L3256" s="3">
        <f>IF(AND(O3256&gt;0,O3256&lt;366),+'PL2'!$N$3+1,IF(AND(O3256&gt;365,O3256&lt;731),+'PL2'!$O$3+1,IF(AND(O3256&gt;730,O3256&lt;1096),+'PL2'!$P$3+1,IF(AND(O3256&gt;1095,O3256&lt;1461),+'PL2'!$Q$3+1,IF(AND(O3256&gt;1460,O3256&lt;3000),+'PL2'!$R$3+1,0)))))</f>
        <v>0</v>
      </c>
      <c r="M3256" s="3">
        <f>IF(AND(O3256&gt;0,O3256&lt;366),+'PL2'!$N$2+1,IF(AND(O3256&gt;365,O3256&lt;731),+'PL2'!$O$2+1,IF(AND(O3256&gt;730,O3256&lt;1096),+'PL2'!$P$2+1,IF(AND(O3256&gt;1095,O3256&lt;1461),+'PL2'!$Q$2+1,IF(AND(O3256&gt;1460,O3256&lt;1826),+'PL2'!$R$2+1,IF(AND(O3256&gt;1825,O3256&lt;2190),+'PL2'!$S$2+1,0))))))</f>
        <v>0</v>
      </c>
      <c r="N3256" s="70">
        <f t="shared" si="187"/>
        <v>-1</v>
      </c>
      <c r="O3256" s="19" t="str">
        <f>IF(A3256&gt;'PL2'!$C$2+553,IF(A3256='PL2'!$C$2+554,1,O3255+1), "")</f>
        <v/>
      </c>
    </row>
    <row r="3257" spans="1:15" x14ac:dyDescent="0.55000000000000004">
      <c r="A3257">
        <v>3255</v>
      </c>
      <c r="B3257" s="2">
        <v>43077</v>
      </c>
      <c r="C3257">
        <v>33.200000762939453</v>
      </c>
      <c r="D3257">
        <v>12337100</v>
      </c>
      <c r="E3257">
        <v>2591.429931640625</v>
      </c>
      <c r="F3257" s="20">
        <f t="shared" si="184"/>
        <v>6.9737195700426266E-3</v>
      </c>
      <c r="G3257">
        <v>16057.099609375</v>
      </c>
      <c r="H3257">
        <v>111.9779968261719</v>
      </c>
      <c r="I3257" s="19">
        <f t="shared" si="185"/>
        <v>41610848.543069363</v>
      </c>
      <c r="K3257" s="70">
        <f t="shared" si="186"/>
        <v>-1</v>
      </c>
      <c r="L3257" s="3">
        <f>IF(AND(O3257&gt;0,O3257&lt;366),+'PL2'!$N$3+1,IF(AND(O3257&gt;365,O3257&lt;731),+'PL2'!$O$3+1,IF(AND(O3257&gt;730,O3257&lt;1096),+'PL2'!$P$3+1,IF(AND(O3257&gt;1095,O3257&lt;1461),+'PL2'!$Q$3+1,IF(AND(O3257&gt;1460,O3257&lt;3000),+'PL2'!$R$3+1,0)))))</f>
        <v>0</v>
      </c>
      <c r="M3257" s="3">
        <f>IF(AND(O3257&gt;0,O3257&lt;366),+'PL2'!$N$2+1,IF(AND(O3257&gt;365,O3257&lt;731),+'PL2'!$O$2+1,IF(AND(O3257&gt;730,O3257&lt;1096),+'PL2'!$P$2+1,IF(AND(O3257&gt;1095,O3257&lt;1461),+'PL2'!$Q$2+1,IF(AND(O3257&gt;1460,O3257&lt;1826),+'PL2'!$R$2+1,IF(AND(O3257&gt;1825,O3257&lt;2190),+'PL2'!$S$2+1,0))))))</f>
        <v>0</v>
      </c>
      <c r="N3257" s="70">
        <f t="shared" si="187"/>
        <v>-1</v>
      </c>
      <c r="O3257" s="19" t="str">
        <f>IF(A3257&gt;'PL2'!$C$2+553,IF(A3257='PL2'!$C$2+554,1,O3256+1), "")</f>
        <v/>
      </c>
    </row>
    <row r="3258" spans="1:15" x14ac:dyDescent="0.55000000000000004">
      <c r="A3258">
        <v>3256</v>
      </c>
      <c r="B3258" s="2">
        <v>43078</v>
      </c>
      <c r="C3258">
        <v>33.209999084472663</v>
      </c>
      <c r="D3258">
        <v>13760600</v>
      </c>
      <c r="E3258">
        <v>2742.090087890625</v>
      </c>
      <c r="F3258" s="20">
        <f t="shared" si="184"/>
        <v>6.6177935052533473E-3</v>
      </c>
      <c r="G3258">
        <v>14913.400390625</v>
      </c>
      <c r="H3258">
        <v>98.693801879882813</v>
      </c>
      <c r="I3258" s="19">
        <f t="shared" si="185"/>
        <v>40893887.387876987</v>
      </c>
      <c r="K3258" s="70">
        <f t="shared" si="186"/>
        <v>-1</v>
      </c>
      <c r="L3258" s="3">
        <f>IF(AND(O3258&gt;0,O3258&lt;366),+'PL2'!$N$3+1,IF(AND(O3258&gt;365,O3258&lt;731),+'PL2'!$O$3+1,IF(AND(O3258&gt;730,O3258&lt;1096),+'PL2'!$P$3+1,IF(AND(O3258&gt;1095,O3258&lt;1461),+'PL2'!$Q$3+1,IF(AND(O3258&gt;1460,O3258&lt;3000),+'PL2'!$R$3+1,0)))))</f>
        <v>0</v>
      </c>
      <c r="M3258" s="3">
        <f>IF(AND(O3258&gt;0,O3258&lt;366),+'PL2'!$N$2+1,IF(AND(O3258&gt;365,O3258&lt;731),+'PL2'!$O$2+1,IF(AND(O3258&gt;730,O3258&lt;1096),+'PL2'!$P$2+1,IF(AND(O3258&gt;1095,O3258&lt;1461),+'PL2'!$Q$2+1,IF(AND(O3258&gt;1460,O3258&lt;1826),+'PL2'!$R$2+1,IF(AND(O3258&gt;1825,O3258&lt;2190),+'PL2'!$S$2+1,0))))))</f>
        <v>0</v>
      </c>
      <c r="N3258" s="70">
        <f t="shared" si="187"/>
        <v>-1</v>
      </c>
      <c r="O3258" s="19" t="str">
        <f>IF(A3258&gt;'PL2'!$C$2+553,IF(A3258='PL2'!$C$2+554,1,O3257+1), "")</f>
        <v/>
      </c>
    </row>
    <row r="3259" spans="1:15" x14ac:dyDescent="0.55000000000000004">
      <c r="A3259">
        <v>3257</v>
      </c>
      <c r="B3259" s="2">
        <v>43079</v>
      </c>
      <c r="C3259">
        <v>33.220001220703118</v>
      </c>
      <c r="D3259">
        <v>12969800</v>
      </c>
      <c r="E3259">
        <v>2508.10009765625</v>
      </c>
      <c r="F3259" s="20">
        <f t="shared" si="184"/>
        <v>6.4240842808513804E-3</v>
      </c>
      <c r="G3259">
        <v>15037</v>
      </c>
      <c r="H3259">
        <v>96.598899841308594</v>
      </c>
      <c r="I3259" s="19">
        <f t="shared" si="185"/>
        <v>37714301.168457031</v>
      </c>
      <c r="K3259" s="70">
        <f t="shared" si="186"/>
        <v>-1</v>
      </c>
      <c r="L3259" s="3">
        <f>IF(AND(O3259&gt;0,O3259&lt;366),+'PL2'!$N$3+1,IF(AND(O3259&gt;365,O3259&lt;731),+'PL2'!$O$3+1,IF(AND(O3259&gt;730,O3259&lt;1096),+'PL2'!$P$3+1,IF(AND(O3259&gt;1095,O3259&lt;1461),+'PL2'!$Q$3+1,IF(AND(O3259&gt;1460,O3259&lt;3000),+'PL2'!$R$3+1,0)))))</f>
        <v>0</v>
      </c>
      <c r="M3259" s="3">
        <f>IF(AND(O3259&gt;0,O3259&lt;366),+'PL2'!$N$2+1,IF(AND(O3259&gt;365,O3259&lt;731),+'PL2'!$O$2+1,IF(AND(O3259&gt;730,O3259&lt;1096),+'PL2'!$P$2+1,IF(AND(O3259&gt;1095,O3259&lt;1461),+'PL2'!$Q$2+1,IF(AND(O3259&gt;1460,O3259&lt;1826),+'PL2'!$R$2+1,IF(AND(O3259&gt;1825,O3259&lt;2190),+'PL2'!$S$2+1,0))))))</f>
        <v>0</v>
      </c>
      <c r="N3259" s="70">
        <f t="shared" si="187"/>
        <v>-1</v>
      </c>
      <c r="O3259" s="19" t="str">
        <f>IF(A3259&gt;'PL2'!$C$2+553,IF(A3259='PL2'!$C$2+554,1,O3258+1), "")</f>
        <v/>
      </c>
    </row>
    <row r="3260" spans="1:15" x14ac:dyDescent="0.55000000000000004">
      <c r="A3260">
        <v>3258</v>
      </c>
      <c r="B3260" s="2">
        <v>43080</v>
      </c>
      <c r="C3260">
        <v>33.229999542236328</v>
      </c>
      <c r="D3260">
        <v>13523400</v>
      </c>
      <c r="E3260">
        <v>2621.139892578125</v>
      </c>
      <c r="F3260" s="20">
        <f t="shared" si="184"/>
        <v>6.4407232966937657E-3</v>
      </c>
      <c r="G3260">
        <v>16699.69921875</v>
      </c>
      <c r="H3260">
        <v>107.55799865722661</v>
      </c>
      <c r="I3260" s="19">
        <f t="shared" si="185"/>
        <v>43772247.816321373</v>
      </c>
      <c r="K3260" s="70">
        <f t="shared" si="186"/>
        <v>-1</v>
      </c>
      <c r="L3260" s="3">
        <f>IF(AND(O3260&gt;0,O3260&lt;366),+'PL2'!$N$3+1,IF(AND(O3260&gt;365,O3260&lt;731),+'PL2'!$O$3+1,IF(AND(O3260&gt;730,O3260&lt;1096),+'PL2'!$P$3+1,IF(AND(O3260&gt;1095,O3260&lt;1461),+'PL2'!$Q$3+1,IF(AND(O3260&gt;1460,O3260&lt;3000),+'PL2'!$R$3+1,0)))))</f>
        <v>0</v>
      </c>
      <c r="M3260" s="3">
        <f>IF(AND(O3260&gt;0,O3260&lt;366),+'PL2'!$N$2+1,IF(AND(O3260&gt;365,O3260&lt;731),+'PL2'!$O$2+1,IF(AND(O3260&gt;730,O3260&lt;1096),+'PL2'!$P$2+1,IF(AND(O3260&gt;1095,O3260&lt;1461),+'PL2'!$Q$2+1,IF(AND(O3260&gt;1460,O3260&lt;1826),+'PL2'!$R$2+1,IF(AND(O3260&gt;1825,O3260&lt;2190),+'PL2'!$S$2+1,0))))))</f>
        <v>0</v>
      </c>
      <c r="N3260" s="70">
        <f t="shared" si="187"/>
        <v>-1</v>
      </c>
      <c r="O3260" s="19" t="str">
        <f>IF(A3260&gt;'PL2'!$C$2+553,IF(A3260='PL2'!$C$2+554,1,O3259+1), "")</f>
        <v/>
      </c>
    </row>
    <row r="3261" spans="1:15" x14ac:dyDescent="0.55000000000000004">
      <c r="A3261">
        <v>3259</v>
      </c>
      <c r="B3261" s="2">
        <v>43081</v>
      </c>
      <c r="C3261">
        <v>33.240001678466797</v>
      </c>
      <c r="D3261">
        <v>12337100</v>
      </c>
      <c r="E3261">
        <v>2487.93994140625</v>
      </c>
      <c r="F3261" s="20">
        <f t="shared" si="184"/>
        <v>6.7032874685516311E-3</v>
      </c>
      <c r="G3261">
        <v>17178.099609375</v>
      </c>
      <c r="H3261">
        <v>115.15000152587891</v>
      </c>
      <c r="I3261" s="19">
        <f t="shared" si="185"/>
        <v>42738080.135619164</v>
      </c>
      <c r="K3261" s="70">
        <f t="shared" si="186"/>
        <v>-1</v>
      </c>
      <c r="L3261" s="3">
        <f>IF(AND(O3261&gt;0,O3261&lt;366),+'PL2'!$N$3+1,IF(AND(O3261&gt;365,O3261&lt;731),+'PL2'!$O$3+1,IF(AND(O3261&gt;730,O3261&lt;1096),+'PL2'!$P$3+1,IF(AND(O3261&gt;1095,O3261&lt;1461),+'PL2'!$Q$3+1,IF(AND(O3261&gt;1460,O3261&lt;3000),+'PL2'!$R$3+1,0)))))</f>
        <v>0</v>
      </c>
      <c r="M3261" s="3">
        <f>IF(AND(O3261&gt;0,O3261&lt;366),+'PL2'!$N$2+1,IF(AND(O3261&gt;365,O3261&lt;731),+'PL2'!$O$2+1,IF(AND(O3261&gt;730,O3261&lt;1096),+'PL2'!$P$2+1,IF(AND(O3261&gt;1095,O3261&lt;1461),+'PL2'!$Q$2+1,IF(AND(O3261&gt;1460,O3261&lt;1826),+'PL2'!$R$2+1,IF(AND(O3261&gt;1825,O3261&lt;2190),+'PL2'!$S$2+1,0))))))</f>
        <v>0</v>
      </c>
      <c r="N3261" s="70">
        <f t="shared" si="187"/>
        <v>-1</v>
      </c>
      <c r="O3261" s="19" t="str">
        <f>IF(A3261&gt;'PL2'!$C$2+553,IF(A3261='PL2'!$C$2+554,1,O3260+1), "")</f>
        <v/>
      </c>
    </row>
    <row r="3262" spans="1:15" x14ac:dyDescent="0.55000000000000004">
      <c r="A3262">
        <v>3260</v>
      </c>
      <c r="B3262" s="2">
        <v>43082</v>
      </c>
      <c r="C3262">
        <v>33.25</v>
      </c>
      <c r="D3262">
        <v>14709600</v>
      </c>
      <c r="E3262">
        <v>2929.300048828125</v>
      </c>
      <c r="F3262" s="20">
        <f t="shared" si="184"/>
        <v>6.6214735018991101E-3</v>
      </c>
      <c r="G3262">
        <v>16407.19921875</v>
      </c>
      <c r="H3262">
        <v>108.63999938964839</v>
      </c>
      <c r="I3262" s="19">
        <f t="shared" si="185"/>
        <v>48061609.472617149</v>
      </c>
      <c r="K3262" s="70">
        <f t="shared" si="186"/>
        <v>-1</v>
      </c>
      <c r="L3262" s="3">
        <f>IF(AND(O3262&gt;0,O3262&lt;366),+'PL2'!$N$3+1,IF(AND(O3262&gt;365,O3262&lt;731),+'PL2'!$O$3+1,IF(AND(O3262&gt;730,O3262&lt;1096),+'PL2'!$P$3+1,IF(AND(O3262&gt;1095,O3262&lt;1461),+'PL2'!$Q$3+1,IF(AND(O3262&gt;1460,O3262&lt;3000),+'PL2'!$R$3+1,0)))))</f>
        <v>0</v>
      </c>
      <c r="M3262" s="3">
        <f>IF(AND(O3262&gt;0,O3262&lt;366),+'PL2'!$N$2+1,IF(AND(O3262&gt;365,O3262&lt;731),+'PL2'!$O$2+1,IF(AND(O3262&gt;730,O3262&lt;1096),+'PL2'!$P$2+1,IF(AND(O3262&gt;1095,O3262&lt;1461),+'PL2'!$Q$2+1,IF(AND(O3262&gt;1460,O3262&lt;1826),+'PL2'!$R$2+1,IF(AND(O3262&gt;1825,O3262&lt;2190),+'PL2'!$S$2+1,0))))))</f>
        <v>0</v>
      </c>
      <c r="N3262" s="70">
        <f t="shared" si="187"/>
        <v>-1</v>
      </c>
      <c r="O3262" s="19" t="str">
        <f>IF(A3262&gt;'PL2'!$C$2+553,IF(A3262='PL2'!$C$2+554,1,O3261+1), "")</f>
        <v/>
      </c>
    </row>
    <row r="3263" spans="1:15" x14ac:dyDescent="0.55000000000000004">
      <c r="A3263">
        <v>3261</v>
      </c>
      <c r="B3263" s="2">
        <v>43083</v>
      </c>
      <c r="C3263">
        <v>33.259998321533203</v>
      </c>
      <c r="D3263">
        <v>14630500</v>
      </c>
      <c r="E3263">
        <v>2957.110107421875</v>
      </c>
      <c r="F3263" s="20">
        <f t="shared" si="184"/>
        <v>6.7224959645562649E-3</v>
      </c>
      <c r="G3263">
        <v>16531.099609375</v>
      </c>
      <c r="H3263">
        <v>111.129997253418</v>
      </c>
      <c r="I3263" s="19">
        <f t="shared" si="185"/>
        <v>48884281.741680622</v>
      </c>
      <c r="K3263" s="70">
        <f t="shared" si="186"/>
        <v>-1</v>
      </c>
      <c r="L3263" s="3">
        <f>IF(AND(O3263&gt;0,O3263&lt;366),+'PL2'!$N$3+1,IF(AND(O3263&gt;365,O3263&lt;731),+'PL2'!$O$3+1,IF(AND(O3263&gt;730,O3263&lt;1096),+'PL2'!$P$3+1,IF(AND(O3263&gt;1095,O3263&lt;1461),+'PL2'!$Q$3+1,IF(AND(O3263&gt;1460,O3263&lt;3000),+'PL2'!$R$3+1,0)))))</f>
        <v>0</v>
      </c>
      <c r="M3263" s="3">
        <f>IF(AND(O3263&gt;0,O3263&lt;366),+'PL2'!$N$2+1,IF(AND(O3263&gt;365,O3263&lt;731),+'PL2'!$O$2+1,IF(AND(O3263&gt;730,O3263&lt;1096),+'PL2'!$P$2+1,IF(AND(O3263&gt;1095,O3263&lt;1461),+'PL2'!$Q$2+1,IF(AND(O3263&gt;1460,O3263&lt;1826),+'PL2'!$R$2+1,IF(AND(O3263&gt;1825,O3263&lt;2190),+'PL2'!$S$2+1,0))))))</f>
        <v>0</v>
      </c>
      <c r="N3263" s="70">
        <f t="shared" si="187"/>
        <v>-1</v>
      </c>
      <c r="O3263" s="19" t="str">
        <f>IF(A3263&gt;'PL2'!$C$2+553,IF(A3263='PL2'!$C$2+554,1,O3262+1), "")</f>
        <v/>
      </c>
    </row>
    <row r="3264" spans="1:15" x14ac:dyDescent="0.55000000000000004">
      <c r="A3264">
        <v>3262</v>
      </c>
      <c r="B3264" s="2">
        <v>43084</v>
      </c>
      <c r="C3264">
        <v>33.270000457763672</v>
      </c>
      <c r="D3264">
        <v>13365200</v>
      </c>
      <c r="E3264">
        <v>2705.199951171875</v>
      </c>
      <c r="F3264" s="20">
        <f t="shared" si="184"/>
        <v>6.7340558774900893E-3</v>
      </c>
      <c r="G3264">
        <v>17601.900390625</v>
      </c>
      <c r="H3264">
        <v>118.53199768066411</v>
      </c>
      <c r="I3264" s="19">
        <f t="shared" si="185"/>
        <v>47616660.077250957</v>
      </c>
      <c r="K3264" s="70">
        <f t="shared" si="186"/>
        <v>-1</v>
      </c>
      <c r="L3264" s="3">
        <f>IF(AND(O3264&gt;0,O3264&lt;366),+'PL2'!$N$3+1,IF(AND(O3264&gt;365,O3264&lt;731),+'PL2'!$O$3+1,IF(AND(O3264&gt;730,O3264&lt;1096),+'PL2'!$P$3+1,IF(AND(O3264&gt;1095,O3264&lt;1461),+'PL2'!$Q$3+1,IF(AND(O3264&gt;1460,O3264&lt;3000),+'PL2'!$R$3+1,0)))))</f>
        <v>0</v>
      </c>
      <c r="M3264" s="3">
        <f>IF(AND(O3264&gt;0,O3264&lt;366),+'PL2'!$N$2+1,IF(AND(O3264&gt;365,O3264&lt;731),+'PL2'!$O$2+1,IF(AND(O3264&gt;730,O3264&lt;1096),+'PL2'!$P$2+1,IF(AND(O3264&gt;1095,O3264&lt;1461),+'PL2'!$Q$2+1,IF(AND(O3264&gt;1460,O3264&lt;1826),+'PL2'!$R$2+1,IF(AND(O3264&gt;1825,O3264&lt;2190),+'PL2'!$S$2+1,0))))))</f>
        <v>0</v>
      </c>
      <c r="N3264" s="70">
        <f t="shared" si="187"/>
        <v>-1</v>
      </c>
      <c r="O3264" s="19" t="str">
        <f>IF(A3264&gt;'PL2'!$C$2+553,IF(A3264='PL2'!$C$2+554,1,O3263+1), "")</f>
        <v/>
      </c>
    </row>
    <row r="3265" spans="1:15" x14ac:dyDescent="0.55000000000000004">
      <c r="A3265">
        <v>3263</v>
      </c>
      <c r="B3265" s="2">
        <v>43085</v>
      </c>
      <c r="C3265">
        <v>33.279998779296882</v>
      </c>
      <c r="D3265">
        <v>13523400</v>
      </c>
      <c r="E3265">
        <v>2671.510009765625</v>
      </c>
      <c r="F3265" s="20">
        <f t="shared" si="184"/>
        <v>6.574371080044915E-3</v>
      </c>
      <c r="G3265">
        <v>19343</v>
      </c>
      <c r="H3265">
        <v>127.1679992675781</v>
      </c>
      <c r="I3265" s="19">
        <f t="shared" si="185"/>
        <v>51675018.118896484</v>
      </c>
      <c r="K3265" s="70">
        <f t="shared" si="186"/>
        <v>-1</v>
      </c>
      <c r="L3265" s="3">
        <f>IF(AND(O3265&gt;0,O3265&lt;366),+'PL2'!$N$3+1,IF(AND(O3265&gt;365,O3265&lt;731),+'PL2'!$O$3+1,IF(AND(O3265&gt;730,O3265&lt;1096),+'PL2'!$P$3+1,IF(AND(O3265&gt;1095,O3265&lt;1461),+'PL2'!$Q$3+1,IF(AND(O3265&gt;1460,O3265&lt;3000),+'PL2'!$R$3+1,0)))))</f>
        <v>0</v>
      </c>
      <c r="M3265" s="3">
        <f>IF(AND(O3265&gt;0,O3265&lt;366),+'PL2'!$N$2+1,IF(AND(O3265&gt;365,O3265&lt;731),+'PL2'!$O$2+1,IF(AND(O3265&gt;730,O3265&lt;1096),+'PL2'!$P$2+1,IF(AND(O3265&gt;1095,O3265&lt;1461),+'PL2'!$Q$2+1,IF(AND(O3265&gt;1460,O3265&lt;1826),+'PL2'!$R$2+1,IF(AND(O3265&gt;1825,O3265&lt;2190),+'PL2'!$S$2+1,0))))))</f>
        <v>0</v>
      </c>
      <c r="N3265" s="70">
        <f t="shared" si="187"/>
        <v>-1</v>
      </c>
      <c r="O3265" s="19" t="str">
        <f>IF(A3265&gt;'PL2'!$C$2+553,IF(A3265='PL2'!$C$2+554,1,O3264+1), "")</f>
        <v/>
      </c>
    </row>
    <row r="3266" spans="1:15" x14ac:dyDescent="0.55000000000000004">
      <c r="A3266">
        <v>3264</v>
      </c>
      <c r="B3266" s="2">
        <v>43086</v>
      </c>
      <c r="C3266">
        <v>33.290000915527337</v>
      </c>
      <c r="D3266">
        <v>14630500</v>
      </c>
      <c r="E3266">
        <v>2847.93994140625</v>
      </c>
      <c r="F3266" s="20">
        <f t="shared" ref="F3266:F3329" si="188">+(C3266/D3266)*E3266</f>
        <v>6.4801560614320044E-3</v>
      </c>
      <c r="G3266">
        <v>19086.599609375</v>
      </c>
      <c r="H3266">
        <v>123.6839981079102</v>
      </c>
      <c r="I3266" s="19">
        <f t="shared" ref="I3266:I3329" si="189">+E3266*G3266</f>
        <v>54357489.373167992</v>
      </c>
      <c r="K3266" s="70">
        <f t="shared" si="186"/>
        <v>-1</v>
      </c>
      <c r="L3266" s="3">
        <f>IF(AND(O3266&gt;0,O3266&lt;366),+'PL2'!$N$3+1,IF(AND(O3266&gt;365,O3266&lt;731),+'PL2'!$O$3+1,IF(AND(O3266&gt;730,O3266&lt;1096),+'PL2'!$P$3+1,IF(AND(O3266&gt;1095,O3266&lt;1461),+'PL2'!$Q$3+1,IF(AND(O3266&gt;1460,O3266&lt;3000),+'PL2'!$R$3+1,0)))))</f>
        <v>0</v>
      </c>
      <c r="M3266" s="3">
        <f>IF(AND(O3266&gt;0,O3266&lt;366),+'PL2'!$N$2+1,IF(AND(O3266&gt;365,O3266&lt;731),+'PL2'!$O$2+1,IF(AND(O3266&gt;730,O3266&lt;1096),+'PL2'!$P$2+1,IF(AND(O3266&gt;1095,O3266&lt;1461),+'PL2'!$Q$2+1,IF(AND(O3266&gt;1460,O3266&lt;1826),+'PL2'!$R$2+1,IF(AND(O3266&gt;1825,O3266&lt;2190),+'PL2'!$S$2+1,0))))))</f>
        <v>0</v>
      </c>
      <c r="N3266" s="70">
        <f t="shared" si="187"/>
        <v>-1</v>
      </c>
      <c r="O3266" s="19" t="str">
        <f>IF(A3266&gt;'PL2'!$C$2+553,IF(A3266='PL2'!$C$2+554,1,O3265+1), "")</f>
        <v/>
      </c>
    </row>
    <row r="3267" spans="1:15" x14ac:dyDescent="0.55000000000000004">
      <c r="A3267">
        <v>3265</v>
      </c>
      <c r="B3267" s="2">
        <v>43087</v>
      </c>
      <c r="C3267">
        <v>33.299999237060547</v>
      </c>
      <c r="D3267">
        <v>16946500</v>
      </c>
      <c r="E3267">
        <v>2862.1298828125</v>
      </c>
      <c r="F3267" s="20">
        <f t="shared" si="188"/>
        <v>5.6241066246141939E-3</v>
      </c>
      <c r="G3267">
        <v>18960.5</v>
      </c>
      <c r="H3267">
        <v>106.63600158691411</v>
      </c>
      <c r="I3267" s="19">
        <f t="shared" si="189"/>
        <v>54267413.643066406</v>
      </c>
      <c r="K3267" s="70">
        <f t="shared" si="186"/>
        <v>-1</v>
      </c>
      <c r="L3267" s="3">
        <f>IF(AND(O3267&gt;0,O3267&lt;366),+'PL2'!$N$3+1,IF(AND(O3267&gt;365,O3267&lt;731),+'PL2'!$O$3+1,IF(AND(O3267&gt;730,O3267&lt;1096),+'PL2'!$P$3+1,IF(AND(O3267&gt;1095,O3267&lt;1461),+'PL2'!$Q$3+1,IF(AND(O3267&gt;1460,O3267&lt;3000),+'PL2'!$R$3+1,0)))))</f>
        <v>0</v>
      </c>
      <c r="M3267" s="3">
        <f>IF(AND(O3267&gt;0,O3267&lt;366),+'PL2'!$N$2+1,IF(AND(O3267&gt;365,O3267&lt;731),+'PL2'!$O$2+1,IF(AND(O3267&gt;730,O3267&lt;1096),+'PL2'!$P$2+1,IF(AND(O3267&gt;1095,O3267&lt;1461),+'PL2'!$Q$2+1,IF(AND(O3267&gt;1460,O3267&lt;1826),+'PL2'!$R$2+1,IF(AND(O3267&gt;1825,O3267&lt;2190),+'PL2'!$S$2+1,0))))))</f>
        <v>0</v>
      </c>
      <c r="N3267" s="70">
        <f t="shared" si="187"/>
        <v>-1</v>
      </c>
      <c r="O3267" s="19" t="str">
        <f>IF(A3267&gt;'PL2'!$C$2+553,IF(A3267='PL2'!$C$2+554,1,O3266+1), "")</f>
        <v/>
      </c>
    </row>
    <row r="3268" spans="1:15" x14ac:dyDescent="0.55000000000000004">
      <c r="A3268">
        <v>3266</v>
      </c>
      <c r="B3268" s="2">
        <v>43088</v>
      </c>
      <c r="C3268">
        <v>33.310001373291023</v>
      </c>
      <c r="D3268">
        <v>13035800</v>
      </c>
      <c r="E3268">
        <v>2412.60009765625</v>
      </c>
      <c r="F3268" s="20">
        <f t="shared" si="188"/>
        <v>6.1648470033393993E-3</v>
      </c>
      <c r="G3268">
        <v>17608.30078125</v>
      </c>
      <c r="H3268">
        <v>108.552001953125</v>
      </c>
      <c r="I3268" s="19">
        <f t="shared" si="189"/>
        <v>42481788.184404373</v>
      </c>
      <c r="K3268" s="70">
        <f t="shared" si="186"/>
        <v>-1</v>
      </c>
      <c r="L3268" s="3">
        <f>IF(AND(O3268&gt;0,O3268&lt;366),+'PL2'!$N$3+1,IF(AND(O3268&gt;365,O3268&lt;731),+'PL2'!$O$3+1,IF(AND(O3268&gt;730,O3268&lt;1096),+'PL2'!$P$3+1,IF(AND(O3268&gt;1095,O3268&lt;1461),+'PL2'!$Q$3+1,IF(AND(O3268&gt;1460,O3268&lt;3000),+'PL2'!$R$3+1,0)))))</f>
        <v>0</v>
      </c>
      <c r="M3268" s="3">
        <f>IF(AND(O3268&gt;0,O3268&lt;366),+'PL2'!$N$2+1,IF(AND(O3268&gt;365,O3268&lt;731),+'PL2'!$O$2+1,IF(AND(O3268&gt;730,O3268&lt;1096),+'PL2'!$P$2+1,IF(AND(O3268&gt;1095,O3268&lt;1461),+'PL2'!$Q$2+1,IF(AND(O3268&gt;1460,O3268&lt;1826),+'PL2'!$R$2+1,IF(AND(O3268&gt;1825,O3268&lt;2190),+'PL2'!$S$2+1,0))))))</f>
        <v>0</v>
      </c>
      <c r="N3268" s="70">
        <f t="shared" si="187"/>
        <v>-1</v>
      </c>
      <c r="O3268" s="19" t="str">
        <f>IF(A3268&gt;'PL2'!$C$2+553,IF(A3268='PL2'!$C$2+554,1,O3267+1), "")</f>
        <v/>
      </c>
    </row>
    <row r="3269" spans="1:15" x14ac:dyDescent="0.55000000000000004">
      <c r="A3269">
        <v>3267</v>
      </c>
      <c r="B3269" s="2">
        <v>43089</v>
      </c>
      <c r="C3269">
        <v>33.319999694824219</v>
      </c>
      <c r="D3269">
        <v>12663300</v>
      </c>
      <c r="E3269">
        <v>2611.590087890625</v>
      </c>
      <c r="F3269" s="20">
        <f t="shared" si="188"/>
        <v>6.8716828102881227E-3</v>
      </c>
      <c r="G3269">
        <v>16454.69921875</v>
      </c>
      <c r="H3269">
        <v>113.0709991455078</v>
      </c>
      <c r="I3269" s="19">
        <f t="shared" si="189"/>
        <v>42972929.378909111</v>
      </c>
      <c r="K3269" s="70">
        <f t="shared" si="186"/>
        <v>-1</v>
      </c>
      <c r="L3269" s="3">
        <f>IF(AND(O3269&gt;0,O3269&lt;366),+'PL2'!$N$3+1,IF(AND(O3269&gt;365,O3269&lt;731),+'PL2'!$O$3+1,IF(AND(O3269&gt;730,O3269&lt;1096),+'PL2'!$P$3+1,IF(AND(O3269&gt;1095,O3269&lt;1461),+'PL2'!$Q$3+1,IF(AND(O3269&gt;1460,O3269&lt;3000),+'PL2'!$R$3+1,0)))))</f>
        <v>0</v>
      </c>
      <c r="M3269" s="3">
        <f>IF(AND(O3269&gt;0,O3269&lt;366),+'PL2'!$N$2+1,IF(AND(O3269&gt;365,O3269&lt;731),+'PL2'!$O$2+1,IF(AND(O3269&gt;730,O3269&lt;1096),+'PL2'!$P$2+1,IF(AND(O3269&gt;1095,O3269&lt;1461),+'PL2'!$Q$2+1,IF(AND(O3269&gt;1460,O3269&lt;1826),+'PL2'!$R$2+1,IF(AND(O3269&gt;1825,O3269&lt;2190),+'PL2'!$S$2+1,0))))))</f>
        <v>0</v>
      </c>
      <c r="N3269" s="70">
        <f t="shared" si="187"/>
        <v>-1</v>
      </c>
      <c r="O3269" s="19" t="str">
        <f>IF(A3269&gt;'PL2'!$C$2+553,IF(A3269='PL2'!$C$2+554,1,O3268+1), "")</f>
        <v/>
      </c>
    </row>
    <row r="3270" spans="1:15" x14ac:dyDescent="0.55000000000000004">
      <c r="A3270">
        <v>3268</v>
      </c>
      <c r="B3270" s="2">
        <v>43090</v>
      </c>
      <c r="C3270">
        <v>33.330001831054688</v>
      </c>
      <c r="D3270">
        <v>12290900</v>
      </c>
      <c r="E3270">
        <v>2778.760009765625</v>
      </c>
      <c r="F3270" s="20">
        <f t="shared" si="188"/>
        <v>7.5353372180678247E-3</v>
      </c>
      <c r="G3270">
        <v>15561</v>
      </c>
      <c r="H3270">
        <v>117.2570037841797</v>
      </c>
      <c r="I3270" s="19">
        <f t="shared" si="189"/>
        <v>43240284.511962891</v>
      </c>
      <c r="K3270" s="70">
        <f t="shared" si="186"/>
        <v>-1</v>
      </c>
      <c r="L3270" s="3">
        <f>IF(AND(O3270&gt;0,O3270&lt;366),+'PL2'!$N$3+1,IF(AND(O3270&gt;365,O3270&lt;731),+'PL2'!$O$3+1,IF(AND(O3270&gt;730,O3270&lt;1096),+'PL2'!$P$3+1,IF(AND(O3270&gt;1095,O3270&lt;1461),+'PL2'!$Q$3+1,IF(AND(O3270&gt;1460,O3270&lt;3000),+'PL2'!$R$3+1,0)))))</f>
        <v>0</v>
      </c>
      <c r="M3270" s="3">
        <f>IF(AND(O3270&gt;0,O3270&lt;366),+'PL2'!$N$2+1,IF(AND(O3270&gt;365,O3270&lt;731),+'PL2'!$O$2+1,IF(AND(O3270&gt;730,O3270&lt;1096),+'PL2'!$P$2+1,IF(AND(O3270&gt;1095,O3270&lt;1461),+'PL2'!$Q$2+1,IF(AND(O3270&gt;1460,O3270&lt;1826),+'PL2'!$R$2+1,IF(AND(O3270&gt;1825,O3270&lt;2190),+'PL2'!$S$2+1,0))))))</f>
        <v>0</v>
      </c>
      <c r="N3270" s="70">
        <f t="shared" si="187"/>
        <v>-1</v>
      </c>
      <c r="O3270" s="19" t="str">
        <f>IF(A3270&gt;'PL2'!$C$2+553,IF(A3270='PL2'!$C$2+554,1,O3269+1), "")</f>
        <v/>
      </c>
    </row>
    <row r="3271" spans="1:15" x14ac:dyDescent="0.55000000000000004">
      <c r="A3271">
        <v>3269</v>
      </c>
      <c r="B3271" s="2">
        <v>43091</v>
      </c>
      <c r="C3271">
        <v>33.340000152587891</v>
      </c>
      <c r="D3271">
        <v>14432400</v>
      </c>
      <c r="E3271">
        <v>3433.449951171875</v>
      </c>
      <c r="F3271" s="20">
        <f t="shared" si="188"/>
        <v>7.9315444344650356E-3</v>
      </c>
      <c r="G3271">
        <v>13857.099609375</v>
      </c>
      <c r="H3271">
        <v>109.9079971313477</v>
      </c>
      <c r="I3271" s="19">
        <f t="shared" si="189"/>
        <v>47577657.977192402</v>
      </c>
      <c r="K3271" s="70">
        <f t="shared" si="186"/>
        <v>-1</v>
      </c>
      <c r="L3271" s="3">
        <f>IF(AND(O3271&gt;0,O3271&lt;366),+'PL2'!$N$3+1,IF(AND(O3271&gt;365,O3271&lt;731),+'PL2'!$O$3+1,IF(AND(O3271&gt;730,O3271&lt;1096),+'PL2'!$P$3+1,IF(AND(O3271&gt;1095,O3271&lt;1461),+'PL2'!$Q$3+1,IF(AND(O3271&gt;1460,O3271&lt;3000),+'PL2'!$R$3+1,0)))))</f>
        <v>0</v>
      </c>
      <c r="M3271" s="3">
        <f>IF(AND(O3271&gt;0,O3271&lt;366),+'PL2'!$N$2+1,IF(AND(O3271&gt;365,O3271&lt;731),+'PL2'!$O$2+1,IF(AND(O3271&gt;730,O3271&lt;1096),+'PL2'!$P$2+1,IF(AND(O3271&gt;1095,O3271&lt;1461),+'PL2'!$Q$2+1,IF(AND(O3271&gt;1460,O3271&lt;1826),+'PL2'!$R$2+1,IF(AND(O3271&gt;1825,O3271&lt;2190),+'PL2'!$S$2+1,0))))))</f>
        <v>0</v>
      </c>
      <c r="N3271" s="70">
        <f t="shared" si="187"/>
        <v>-1</v>
      </c>
      <c r="O3271" s="19" t="str">
        <f>IF(A3271&gt;'PL2'!$C$2+553,IF(A3271='PL2'!$C$2+554,1,O3270+1), "")</f>
        <v/>
      </c>
    </row>
    <row r="3272" spans="1:15" x14ac:dyDescent="0.55000000000000004">
      <c r="A3272">
        <v>3270</v>
      </c>
      <c r="B3272" s="2">
        <v>43092</v>
      </c>
      <c r="C3272">
        <v>33.349998474121087</v>
      </c>
      <c r="D3272">
        <v>12942600</v>
      </c>
      <c r="E3272">
        <v>2803.1201171875</v>
      </c>
      <c r="F3272" s="20">
        <f t="shared" si="188"/>
        <v>7.2229730989894804E-3</v>
      </c>
      <c r="G3272">
        <v>14548.7001953125</v>
      </c>
      <c r="H3272">
        <v>105.0849990844727</v>
      </c>
      <c r="I3272" s="19">
        <f t="shared" si="189"/>
        <v>40781754.196410179</v>
      </c>
      <c r="K3272" s="70">
        <f t="shared" si="186"/>
        <v>-1</v>
      </c>
      <c r="L3272" s="3">
        <f>IF(AND(O3272&gt;0,O3272&lt;366),+'PL2'!$N$3+1,IF(AND(O3272&gt;365,O3272&lt;731),+'PL2'!$O$3+1,IF(AND(O3272&gt;730,O3272&lt;1096),+'PL2'!$P$3+1,IF(AND(O3272&gt;1095,O3272&lt;1461),+'PL2'!$Q$3+1,IF(AND(O3272&gt;1460,O3272&lt;3000),+'PL2'!$R$3+1,0)))))</f>
        <v>0</v>
      </c>
      <c r="M3272" s="3">
        <f>IF(AND(O3272&gt;0,O3272&lt;366),+'PL2'!$N$2+1,IF(AND(O3272&gt;365,O3272&lt;731),+'PL2'!$O$2+1,IF(AND(O3272&gt;730,O3272&lt;1096),+'PL2'!$P$2+1,IF(AND(O3272&gt;1095,O3272&lt;1461),+'PL2'!$Q$2+1,IF(AND(O3272&gt;1460,O3272&lt;1826),+'PL2'!$R$2+1,IF(AND(O3272&gt;1825,O3272&lt;2190),+'PL2'!$S$2+1,0))))))</f>
        <v>0</v>
      </c>
      <c r="N3272" s="70">
        <f t="shared" si="187"/>
        <v>-1</v>
      </c>
      <c r="O3272" s="19" t="str">
        <f>IF(A3272&gt;'PL2'!$C$2+553,IF(A3272='PL2'!$C$2+554,1,O3271+1), "")</f>
        <v/>
      </c>
    </row>
    <row r="3273" spans="1:15" x14ac:dyDescent="0.55000000000000004">
      <c r="A3273">
        <v>3271</v>
      </c>
      <c r="B3273" s="2">
        <v>43093</v>
      </c>
      <c r="C3273">
        <v>33.360000610351563</v>
      </c>
      <c r="D3273">
        <v>14153100</v>
      </c>
      <c r="E3273">
        <v>2781.1201171875</v>
      </c>
      <c r="F3273" s="20">
        <f t="shared" si="188"/>
        <v>6.5553248975020323E-3</v>
      </c>
      <c r="G3273">
        <v>13975.400390625</v>
      </c>
      <c r="H3273">
        <v>91.613296508789063</v>
      </c>
      <c r="I3273" s="19">
        <f t="shared" si="189"/>
        <v>38867267.172117233</v>
      </c>
      <c r="K3273" s="70">
        <f t="shared" si="186"/>
        <v>-1</v>
      </c>
      <c r="L3273" s="3">
        <f>IF(AND(O3273&gt;0,O3273&lt;366),+'PL2'!$N$3+1,IF(AND(O3273&gt;365,O3273&lt;731),+'PL2'!$O$3+1,IF(AND(O3273&gt;730,O3273&lt;1096),+'PL2'!$P$3+1,IF(AND(O3273&gt;1095,O3273&lt;1461),+'PL2'!$Q$3+1,IF(AND(O3273&gt;1460,O3273&lt;3000),+'PL2'!$R$3+1,0)))))</f>
        <v>0</v>
      </c>
      <c r="M3273" s="3">
        <f>IF(AND(O3273&gt;0,O3273&lt;366),+'PL2'!$N$2+1,IF(AND(O3273&gt;365,O3273&lt;731),+'PL2'!$O$2+1,IF(AND(O3273&gt;730,O3273&lt;1096),+'PL2'!$P$2+1,IF(AND(O3273&gt;1095,O3273&lt;1461),+'PL2'!$Q$2+1,IF(AND(O3273&gt;1460,O3273&lt;1826),+'PL2'!$R$2+1,IF(AND(O3273&gt;1825,O3273&lt;2190),+'PL2'!$S$2+1,0))))))</f>
        <v>0</v>
      </c>
      <c r="N3273" s="70">
        <f t="shared" si="187"/>
        <v>-1</v>
      </c>
      <c r="O3273" s="19" t="str">
        <f>IF(A3273&gt;'PL2'!$C$2+553,IF(A3273='PL2'!$C$2+554,1,O3272+1), "")</f>
        <v/>
      </c>
    </row>
    <row r="3274" spans="1:15" x14ac:dyDescent="0.55000000000000004">
      <c r="A3274">
        <v>3272</v>
      </c>
      <c r="B3274" s="2">
        <v>43094</v>
      </c>
      <c r="C3274">
        <v>33.369998931884773</v>
      </c>
      <c r="D3274">
        <v>12570200</v>
      </c>
      <c r="E3274">
        <v>2376.889892578125</v>
      </c>
      <c r="F3274" s="20">
        <f t="shared" si="188"/>
        <v>6.3099086073841104E-3</v>
      </c>
      <c r="G3274">
        <v>13917</v>
      </c>
      <c r="H3274">
        <v>87.81500244140625</v>
      </c>
      <c r="I3274" s="19">
        <f t="shared" si="189"/>
        <v>33079176.635009766</v>
      </c>
      <c r="K3274" s="70">
        <f t="shared" si="186"/>
        <v>-1</v>
      </c>
      <c r="L3274" s="3">
        <f>IF(AND(O3274&gt;0,O3274&lt;366),+'PL2'!$N$3+1,IF(AND(O3274&gt;365,O3274&lt;731),+'PL2'!$O$3+1,IF(AND(O3274&gt;730,O3274&lt;1096),+'PL2'!$P$3+1,IF(AND(O3274&gt;1095,O3274&lt;1461),+'PL2'!$Q$3+1,IF(AND(O3274&gt;1460,O3274&lt;3000),+'PL2'!$R$3+1,0)))))</f>
        <v>0</v>
      </c>
      <c r="M3274" s="3">
        <f>IF(AND(O3274&gt;0,O3274&lt;366),+'PL2'!$N$2+1,IF(AND(O3274&gt;365,O3274&lt;731),+'PL2'!$O$2+1,IF(AND(O3274&gt;730,O3274&lt;1096),+'PL2'!$P$2+1,IF(AND(O3274&gt;1095,O3274&lt;1461),+'PL2'!$Q$2+1,IF(AND(O3274&gt;1460,O3274&lt;1826),+'PL2'!$R$2+1,IF(AND(O3274&gt;1825,O3274&lt;2190),+'PL2'!$S$2+1,0))))))</f>
        <v>0</v>
      </c>
      <c r="N3274" s="70">
        <f t="shared" si="187"/>
        <v>-1</v>
      </c>
      <c r="O3274" s="19" t="str">
        <f>IF(A3274&gt;'PL2'!$C$2+553,IF(A3274='PL2'!$C$2+554,1,O3273+1), "")</f>
        <v/>
      </c>
    </row>
    <row r="3275" spans="1:15" x14ac:dyDescent="0.55000000000000004">
      <c r="A3275">
        <v>3273</v>
      </c>
      <c r="B3275" s="2">
        <v>43095</v>
      </c>
      <c r="C3275">
        <v>33.380001068115227</v>
      </c>
      <c r="D3275">
        <v>13222000</v>
      </c>
      <c r="E3275">
        <v>2500.6201171875</v>
      </c>
      <c r="F3275" s="20">
        <f t="shared" si="188"/>
        <v>6.3130163502245632E-3</v>
      </c>
      <c r="G3275">
        <v>15745.2998046875</v>
      </c>
      <c r="H3275">
        <v>99.400299072265625</v>
      </c>
      <c r="I3275" s="19">
        <f t="shared" si="189"/>
        <v>39373013.442749977</v>
      </c>
      <c r="K3275" s="70">
        <f t="shared" si="186"/>
        <v>-1</v>
      </c>
      <c r="L3275" s="3">
        <f>IF(AND(O3275&gt;0,O3275&lt;366),+'PL2'!$N$3+1,IF(AND(O3275&gt;365,O3275&lt;731),+'PL2'!$O$3+1,IF(AND(O3275&gt;730,O3275&lt;1096),+'PL2'!$P$3+1,IF(AND(O3275&gt;1095,O3275&lt;1461),+'PL2'!$Q$3+1,IF(AND(O3275&gt;1460,O3275&lt;3000),+'PL2'!$R$3+1,0)))))</f>
        <v>0</v>
      </c>
      <c r="M3275" s="3">
        <f>IF(AND(O3275&gt;0,O3275&lt;366),+'PL2'!$N$2+1,IF(AND(O3275&gt;365,O3275&lt;731),+'PL2'!$O$2+1,IF(AND(O3275&gt;730,O3275&lt;1096),+'PL2'!$P$2+1,IF(AND(O3275&gt;1095,O3275&lt;1461),+'PL2'!$Q$2+1,IF(AND(O3275&gt;1460,O3275&lt;1826),+'PL2'!$R$2+1,IF(AND(O3275&gt;1825,O3275&lt;2190),+'PL2'!$S$2+1,0))))))</f>
        <v>0</v>
      </c>
      <c r="N3275" s="70">
        <f t="shared" si="187"/>
        <v>-1</v>
      </c>
      <c r="O3275" s="19" t="str">
        <f>IF(A3275&gt;'PL2'!$C$2+553,IF(A3275='PL2'!$C$2+554,1,O3274+1), "")</f>
        <v/>
      </c>
    </row>
    <row r="3276" spans="1:15" x14ac:dyDescent="0.55000000000000004">
      <c r="A3276">
        <v>3274</v>
      </c>
      <c r="B3276" s="2">
        <v>43096</v>
      </c>
      <c r="C3276">
        <v>33.389999389648438</v>
      </c>
      <c r="D3276">
        <v>14525600</v>
      </c>
      <c r="E3276">
        <v>2734.820068359375</v>
      </c>
      <c r="F3276" s="20">
        <f t="shared" si="188"/>
        <v>6.2865313937680942E-3</v>
      </c>
      <c r="G3276">
        <v>15378.2998046875</v>
      </c>
      <c r="H3276">
        <v>96.676200866699219</v>
      </c>
      <c r="I3276" s="19">
        <f t="shared" si="189"/>
        <v>42056882.923106432</v>
      </c>
      <c r="K3276" s="70">
        <f t="shared" si="186"/>
        <v>-1</v>
      </c>
      <c r="L3276" s="3">
        <f>IF(AND(O3276&gt;0,O3276&lt;366),+'PL2'!$N$3+1,IF(AND(O3276&gt;365,O3276&lt;731),+'PL2'!$O$3+1,IF(AND(O3276&gt;730,O3276&lt;1096),+'PL2'!$P$3+1,IF(AND(O3276&gt;1095,O3276&lt;1461),+'PL2'!$Q$3+1,IF(AND(O3276&gt;1460,O3276&lt;3000),+'PL2'!$R$3+1,0)))))</f>
        <v>0</v>
      </c>
      <c r="M3276" s="3">
        <f>IF(AND(O3276&gt;0,O3276&lt;366),+'PL2'!$N$2+1,IF(AND(O3276&gt;365,O3276&lt;731),+'PL2'!$O$2+1,IF(AND(O3276&gt;730,O3276&lt;1096),+'PL2'!$P$2+1,IF(AND(O3276&gt;1095,O3276&lt;1461),+'PL2'!$Q$2+1,IF(AND(O3276&gt;1460,O3276&lt;1826),+'PL2'!$R$2+1,IF(AND(O3276&gt;1825,O3276&lt;2190),+'PL2'!$S$2+1,0))))))</f>
        <v>0</v>
      </c>
      <c r="N3276" s="70">
        <f t="shared" si="187"/>
        <v>-1</v>
      </c>
      <c r="O3276" s="19" t="str">
        <f>IF(A3276&gt;'PL2'!$C$2+553,IF(A3276='PL2'!$C$2+554,1,O3275+1), "")</f>
        <v/>
      </c>
    </row>
    <row r="3277" spans="1:15" x14ac:dyDescent="0.55000000000000004">
      <c r="A3277">
        <v>3275</v>
      </c>
      <c r="B3277" s="2">
        <v>43097</v>
      </c>
      <c r="C3277">
        <v>33.400001525878913</v>
      </c>
      <c r="D3277">
        <v>13873800</v>
      </c>
      <c r="E3277">
        <v>2648.330078125</v>
      </c>
      <c r="F3277" s="20">
        <f t="shared" si="188"/>
        <v>6.3756309482914568E-3</v>
      </c>
      <c r="G3277">
        <v>14428.7998046875</v>
      </c>
      <c r="H3277">
        <v>91.992698669433594</v>
      </c>
      <c r="I3277" s="19">
        <f t="shared" si="189"/>
        <v>38212224.513998032</v>
      </c>
      <c r="K3277" s="70">
        <f t="shared" si="186"/>
        <v>-1</v>
      </c>
      <c r="L3277" s="3">
        <f>IF(AND(O3277&gt;0,O3277&lt;366),+'PL2'!$N$3+1,IF(AND(O3277&gt;365,O3277&lt;731),+'PL2'!$O$3+1,IF(AND(O3277&gt;730,O3277&lt;1096),+'PL2'!$P$3+1,IF(AND(O3277&gt;1095,O3277&lt;1461),+'PL2'!$Q$3+1,IF(AND(O3277&gt;1460,O3277&lt;3000),+'PL2'!$R$3+1,0)))))</f>
        <v>0</v>
      </c>
      <c r="M3277" s="3">
        <f>IF(AND(O3277&gt;0,O3277&lt;366),+'PL2'!$N$2+1,IF(AND(O3277&gt;365,O3277&lt;731),+'PL2'!$O$2+1,IF(AND(O3277&gt;730,O3277&lt;1096),+'PL2'!$P$2+1,IF(AND(O3277&gt;1095,O3277&lt;1461),+'PL2'!$Q$2+1,IF(AND(O3277&gt;1460,O3277&lt;1826),+'PL2'!$R$2+1,IF(AND(O3277&gt;1825,O3277&lt;2190),+'PL2'!$S$2+1,0))))))</f>
        <v>0</v>
      </c>
      <c r="N3277" s="70">
        <f t="shared" si="187"/>
        <v>-1</v>
      </c>
      <c r="O3277" s="19" t="str">
        <f>IF(A3277&gt;'PL2'!$C$2+553,IF(A3277='PL2'!$C$2+554,1,O3276+1), "")</f>
        <v/>
      </c>
    </row>
    <row r="3278" spans="1:15" x14ac:dyDescent="0.55000000000000004">
      <c r="A3278">
        <v>3276</v>
      </c>
      <c r="B3278" s="2">
        <v>43098</v>
      </c>
      <c r="C3278">
        <v>33.409999847412109</v>
      </c>
      <c r="D3278">
        <v>15363600</v>
      </c>
      <c r="E3278">
        <v>2848.300048828125</v>
      </c>
      <c r="F3278" s="20">
        <f t="shared" si="188"/>
        <v>6.1939717381819083E-3</v>
      </c>
      <c r="G3278">
        <v>14427.900390625</v>
      </c>
      <c r="H3278">
        <v>89.365997314453125</v>
      </c>
      <c r="I3278" s="19">
        <f t="shared" si="189"/>
        <v>41094989.387104511</v>
      </c>
      <c r="K3278" s="70">
        <f t="shared" si="186"/>
        <v>-1</v>
      </c>
      <c r="L3278" s="3">
        <f>IF(AND(O3278&gt;0,O3278&lt;366),+'PL2'!$N$3+1,IF(AND(O3278&gt;365,O3278&lt;731),+'PL2'!$O$3+1,IF(AND(O3278&gt;730,O3278&lt;1096),+'PL2'!$P$3+1,IF(AND(O3278&gt;1095,O3278&lt;1461),+'PL2'!$Q$3+1,IF(AND(O3278&gt;1460,O3278&lt;3000),+'PL2'!$R$3+1,0)))))</f>
        <v>0</v>
      </c>
      <c r="M3278" s="3">
        <f>IF(AND(O3278&gt;0,O3278&lt;366),+'PL2'!$N$2+1,IF(AND(O3278&gt;365,O3278&lt;731),+'PL2'!$O$2+1,IF(AND(O3278&gt;730,O3278&lt;1096),+'PL2'!$P$2+1,IF(AND(O3278&gt;1095,O3278&lt;1461),+'PL2'!$Q$2+1,IF(AND(O3278&gt;1460,O3278&lt;1826),+'PL2'!$R$2+1,IF(AND(O3278&gt;1825,O3278&lt;2190),+'PL2'!$S$2+1,0))))))</f>
        <v>0</v>
      </c>
      <c r="N3278" s="70">
        <f t="shared" si="187"/>
        <v>-1</v>
      </c>
      <c r="O3278" s="19" t="str">
        <f>IF(A3278&gt;'PL2'!$C$2+553,IF(A3278='PL2'!$C$2+554,1,O3277+1), "")</f>
        <v/>
      </c>
    </row>
    <row r="3279" spans="1:15" x14ac:dyDescent="0.55000000000000004">
      <c r="A3279">
        <v>3277</v>
      </c>
      <c r="B3279" s="2">
        <v>43099</v>
      </c>
      <c r="C3279">
        <v>33.419998168945313</v>
      </c>
      <c r="D3279">
        <v>13687500</v>
      </c>
      <c r="E3279">
        <v>2603.570068359375</v>
      </c>
      <c r="F3279" s="20">
        <f t="shared" si="188"/>
        <v>6.3569904597107684E-3</v>
      </c>
      <c r="G3279">
        <v>12629.7998046875</v>
      </c>
      <c r="H3279">
        <v>80.287498474121094</v>
      </c>
      <c r="I3279" s="19">
        <f t="shared" si="189"/>
        <v>32882568.740855455</v>
      </c>
      <c r="K3279" s="70">
        <f t="shared" si="186"/>
        <v>-1</v>
      </c>
      <c r="L3279" s="3">
        <f>IF(AND(O3279&gt;0,O3279&lt;366),+'PL2'!$N$3+1,IF(AND(O3279&gt;365,O3279&lt;731),+'PL2'!$O$3+1,IF(AND(O3279&gt;730,O3279&lt;1096),+'PL2'!$P$3+1,IF(AND(O3279&gt;1095,O3279&lt;1461),+'PL2'!$Q$3+1,IF(AND(O3279&gt;1460,O3279&lt;3000),+'PL2'!$R$3+1,0)))))</f>
        <v>0</v>
      </c>
      <c r="M3279" s="3">
        <f>IF(AND(O3279&gt;0,O3279&lt;366),+'PL2'!$N$2+1,IF(AND(O3279&gt;365,O3279&lt;731),+'PL2'!$O$2+1,IF(AND(O3279&gt;730,O3279&lt;1096),+'PL2'!$P$2+1,IF(AND(O3279&gt;1095,O3279&lt;1461),+'PL2'!$Q$2+1,IF(AND(O3279&gt;1460,O3279&lt;1826),+'PL2'!$R$2+1,IF(AND(O3279&gt;1825,O3279&lt;2190),+'PL2'!$S$2+1,0))))))</f>
        <v>0</v>
      </c>
      <c r="N3279" s="70">
        <f t="shared" si="187"/>
        <v>-1</v>
      </c>
      <c r="O3279" s="19" t="str">
        <f>IF(A3279&gt;'PL2'!$C$2+553,IF(A3279='PL2'!$C$2+554,1,O3278+1), "")</f>
        <v/>
      </c>
    </row>
    <row r="3280" spans="1:15" x14ac:dyDescent="0.55000000000000004">
      <c r="A3280">
        <v>3278</v>
      </c>
      <c r="B3280" s="2">
        <v>43100</v>
      </c>
      <c r="C3280">
        <v>33.430000305175781</v>
      </c>
      <c r="D3280">
        <v>15177400</v>
      </c>
      <c r="E3280">
        <v>2582.639892578125</v>
      </c>
      <c r="F3280" s="20">
        <f t="shared" si="188"/>
        <v>5.6885667108362344E-3</v>
      </c>
      <c r="G3280">
        <v>13860.099609375</v>
      </c>
      <c r="H3280">
        <v>78.844100952148438</v>
      </c>
      <c r="I3280" s="19">
        <f t="shared" si="189"/>
        <v>35795646.166278362</v>
      </c>
      <c r="K3280" s="70">
        <f t="shared" si="186"/>
        <v>-1</v>
      </c>
      <c r="L3280" s="3">
        <f>IF(AND(O3280&gt;0,O3280&lt;366),+'PL2'!$N$3+1,IF(AND(O3280&gt;365,O3280&lt;731),+'PL2'!$O$3+1,IF(AND(O3280&gt;730,O3280&lt;1096),+'PL2'!$P$3+1,IF(AND(O3280&gt;1095,O3280&lt;1461),+'PL2'!$Q$3+1,IF(AND(O3280&gt;1460,O3280&lt;3000),+'PL2'!$R$3+1,0)))))</f>
        <v>0</v>
      </c>
      <c r="M3280" s="3">
        <f>IF(AND(O3280&gt;0,O3280&lt;366),+'PL2'!$N$2+1,IF(AND(O3280&gt;365,O3280&lt;731),+'PL2'!$O$2+1,IF(AND(O3280&gt;730,O3280&lt;1096),+'PL2'!$P$2+1,IF(AND(O3280&gt;1095,O3280&lt;1461),+'PL2'!$Q$2+1,IF(AND(O3280&gt;1460,O3280&lt;1826),+'PL2'!$R$2+1,IF(AND(O3280&gt;1825,O3280&lt;2190),+'PL2'!$S$2+1,0))))))</f>
        <v>0</v>
      </c>
      <c r="N3280" s="70">
        <f t="shared" si="187"/>
        <v>-1</v>
      </c>
      <c r="O3280" s="19" t="str">
        <f>IF(A3280&gt;'PL2'!$C$2+553,IF(A3280='PL2'!$C$2+554,1,O3279+1), "")</f>
        <v/>
      </c>
    </row>
    <row r="3281" spans="1:15" x14ac:dyDescent="0.55000000000000004">
      <c r="A3281">
        <v>3279</v>
      </c>
      <c r="B3281" s="2">
        <v>43101</v>
      </c>
      <c r="C3281">
        <v>33.439998626708977</v>
      </c>
      <c r="D3281">
        <v>14975600</v>
      </c>
      <c r="E3281">
        <v>2419.409912109375</v>
      </c>
      <c r="F3281" s="20">
        <f t="shared" si="188"/>
        <v>5.4024589424386061E-3</v>
      </c>
      <c r="G3281">
        <v>13412.400390625</v>
      </c>
      <c r="H3281">
        <v>72.45989990234375</v>
      </c>
      <c r="I3281" s="19">
        <f t="shared" si="189"/>
        <v>32450094.450257778</v>
      </c>
      <c r="K3281" s="70">
        <f t="shared" si="186"/>
        <v>-1</v>
      </c>
      <c r="L3281" s="3">
        <f>IF(AND(O3281&gt;0,O3281&lt;366),+'PL2'!$N$3+1,IF(AND(O3281&gt;365,O3281&lt;731),+'PL2'!$O$3+1,IF(AND(O3281&gt;730,O3281&lt;1096),+'PL2'!$P$3+1,IF(AND(O3281&gt;1095,O3281&lt;1461),+'PL2'!$Q$3+1,IF(AND(O3281&gt;1460,O3281&lt;3000),+'PL2'!$R$3+1,0)))))</f>
        <v>0</v>
      </c>
      <c r="M3281" s="3">
        <f>IF(AND(O3281&gt;0,O3281&lt;366),+'PL2'!$N$2+1,IF(AND(O3281&gt;365,O3281&lt;731),+'PL2'!$O$2+1,IF(AND(O3281&gt;730,O3281&lt;1096),+'PL2'!$P$2+1,IF(AND(O3281&gt;1095,O3281&lt;1461),+'PL2'!$Q$2+1,IF(AND(O3281&gt;1460,O3281&lt;1826),+'PL2'!$R$2+1,IF(AND(O3281&gt;1825,O3281&lt;2190),+'PL2'!$S$2+1,0))))))</f>
        <v>0</v>
      </c>
      <c r="N3281" s="70">
        <f t="shared" si="187"/>
        <v>-1</v>
      </c>
      <c r="O3281" s="19" t="str">
        <f>IF(A3281&gt;'PL2'!$C$2+553,IF(A3281='PL2'!$C$2+554,1,O3280+1), "")</f>
        <v/>
      </c>
    </row>
    <row r="3282" spans="1:15" x14ac:dyDescent="0.55000000000000004">
      <c r="A3282">
        <v>3280</v>
      </c>
      <c r="B3282" s="2">
        <v>43102</v>
      </c>
      <c r="C3282">
        <v>33.450000762939453</v>
      </c>
      <c r="D3282">
        <v>16415500</v>
      </c>
      <c r="E3282">
        <v>2786.669921875</v>
      </c>
      <c r="F3282" s="20">
        <f t="shared" si="188"/>
        <v>5.6784204570545626E-3</v>
      </c>
      <c r="G3282">
        <v>14740.7998046875</v>
      </c>
      <c r="H3282">
        <v>83.704498291015625</v>
      </c>
      <c r="I3282" s="19">
        <f t="shared" si="189"/>
        <v>41077743.440103531</v>
      </c>
      <c r="K3282" s="70">
        <f t="shared" si="186"/>
        <v>-1</v>
      </c>
      <c r="L3282" s="3">
        <f>IF(AND(O3282&gt;0,O3282&lt;366),+'PL2'!$N$3+1,IF(AND(O3282&gt;365,O3282&lt;731),+'PL2'!$O$3+1,IF(AND(O3282&gt;730,O3282&lt;1096),+'PL2'!$P$3+1,IF(AND(O3282&gt;1095,O3282&lt;1461),+'PL2'!$Q$3+1,IF(AND(O3282&gt;1460,O3282&lt;3000),+'PL2'!$R$3+1,0)))))</f>
        <v>0</v>
      </c>
      <c r="M3282" s="3">
        <f>IF(AND(O3282&gt;0,O3282&lt;366),+'PL2'!$N$2+1,IF(AND(O3282&gt;365,O3282&lt;731),+'PL2'!$O$2+1,IF(AND(O3282&gt;730,O3282&lt;1096),+'PL2'!$P$2+1,IF(AND(O3282&gt;1095,O3282&lt;1461),+'PL2'!$Q$2+1,IF(AND(O3282&gt;1460,O3282&lt;1826),+'PL2'!$R$2+1,IF(AND(O3282&gt;1825,O3282&lt;2190),+'PL2'!$S$2+1,0))))))</f>
        <v>0</v>
      </c>
      <c r="N3282" s="70">
        <f t="shared" si="187"/>
        <v>-1</v>
      </c>
      <c r="O3282" s="19" t="str">
        <f>IF(A3282&gt;'PL2'!$C$2+553,IF(A3282='PL2'!$C$2+554,1,O3281+1), "")</f>
        <v/>
      </c>
    </row>
    <row r="3283" spans="1:15" x14ac:dyDescent="0.55000000000000004">
      <c r="A3283">
        <v>3281</v>
      </c>
      <c r="B3283" s="2">
        <v>43103</v>
      </c>
      <c r="C3283">
        <v>33.459999084472663</v>
      </c>
      <c r="D3283">
        <v>15071600</v>
      </c>
      <c r="E3283">
        <v>2712.18994140625</v>
      </c>
      <c r="F3283" s="20">
        <f t="shared" si="188"/>
        <v>6.0212500966300257E-3</v>
      </c>
      <c r="G3283">
        <v>15134.7001953125</v>
      </c>
      <c r="H3283">
        <v>91.129798889160156</v>
      </c>
      <c r="I3283" s="19">
        <f t="shared" si="189"/>
        <v>41048181.63592577</v>
      </c>
      <c r="K3283" s="70">
        <f t="shared" si="186"/>
        <v>-1</v>
      </c>
      <c r="L3283" s="3">
        <f>IF(AND(O3283&gt;0,O3283&lt;366),+'PL2'!$N$3+1,IF(AND(O3283&gt;365,O3283&lt;731),+'PL2'!$O$3+1,IF(AND(O3283&gt;730,O3283&lt;1096),+'PL2'!$P$3+1,IF(AND(O3283&gt;1095,O3283&lt;1461),+'PL2'!$Q$3+1,IF(AND(O3283&gt;1460,O3283&lt;3000),+'PL2'!$R$3+1,0)))))</f>
        <v>0</v>
      </c>
      <c r="M3283" s="3">
        <f>IF(AND(O3283&gt;0,O3283&lt;366),+'PL2'!$N$2+1,IF(AND(O3283&gt;365,O3283&lt;731),+'PL2'!$O$2+1,IF(AND(O3283&gt;730,O3283&lt;1096),+'PL2'!$P$2+1,IF(AND(O3283&gt;1095,O3283&lt;1461),+'PL2'!$Q$2+1,IF(AND(O3283&gt;1460,O3283&lt;1826),+'PL2'!$R$2+1,IF(AND(O3283&gt;1825,O3283&lt;2190),+'PL2'!$S$2+1,0))))))</f>
        <v>0</v>
      </c>
      <c r="N3283" s="70">
        <f t="shared" si="187"/>
        <v>-1</v>
      </c>
      <c r="O3283" s="19" t="str">
        <f>IF(A3283&gt;'PL2'!$C$2+553,IF(A3283='PL2'!$C$2+554,1,O3282+1), "")</f>
        <v/>
      </c>
    </row>
    <row r="3284" spans="1:15" x14ac:dyDescent="0.55000000000000004">
      <c r="A3284">
        <v>3282</v>
      </c>
      <c r="B3284" s="2">
        <v>43104</v>
      </c>
      <c r="C3284">
        <v>33.470001220703118</v>
      </c>
      <c r="D3284">
        <v>16127500</v>
      </c>
      <c r="E3284">
        <v>2878.260009765625</v>
      </c>
      <c r="F3284" s="20">
        <f t="shared" si="188"/>
        <v>5.9733601637176519E-3</v>
      </c>
      <c r="G3284">
        <v>15155.2001953125</v>
      </c>
      <c r="H3284">
        <v>90.527496337890625</v>
      </c>
      <c r="I3284" s="19">
        <f t="shared" si="189"/>
        <v>43620606.662160158</v>
      </c>
      <c r="K3284" s="70">
        <f t="shared" si="186"/>
        <v>-1</v>
      </c>
      <c r="L3284" s="3">
        <f>IF(AND(O3284&gt;0,O3284&lt;366),+'PL2'!$N$3+1,IF(AND(O3284&gt;365,O3284&lt;731),+'PL2'!$O$3+1,IF(AND(O3284&gt;730,O3284&lt;1096),+'PL2'!$P$3+1,IF(AND(O3284&gt;1095,O3284&lt;1461),+'PL2'!$Q$3+1,IF(AND(O3284&gt;1460,O3284&lt;3000),+'PL2'!$R$3+1,0)))))</f>
        <v>0</v>
      </c>
      <c r="M3284" s="3">
        <f>IF(AND(O3284&gt;0,O3284&lt;366),+'PL2'!$N$2+1,IF(AND(O3284&gt;365,O3284&lt;731),+'PL2'!$O$2+1,IF(AND(O3284&gt;730,O3284&lt;1096),+'PL2'!$P$2+1,IF(AND(O3284&gt;1095,O3284&lt;1461),+'PL2'!$Q$2+1,IF(AND(O3284&gt;1460,O3284&lt;1826),+'PL2'!$R$2+1,IF(AND(O3284&gt;1825,O3284&lt;2190),+'PL2'!$S$2+1,0))))))</f>
        <v>0</v>
      </c>
      <c r="N3284" s="70">
        <f t="shared" si="187"/>
        <v>-1</v>
      </c>
      <c r="O3284" s="19" t="str">
        <f>IF(A3284&gt;'PL2'!$C$2+553,IF(A3284='PL2'!$C$2+554,1,O3283+1), "")</f>
        <v/>
      </c>
    </row>
    <row r="3285" spans="1:15" x14ac:dyDescent="0.55000000000000004">
      <c r="A3285">
        <v>3283</v>
      </c>
      <c r="B3285" s="2">
        <v>43105</v>
      </c>
      <c r="C3285">
        <v>33.479999542236328</v>
      </c>
      <c r="D3285">
        <v>13727600</v>
      </c>
      <c r="E3285">
        <v>2488.860107421875</v>
      </c>
      <c r="F3285" s="20">
        <f t="shared" si="188"/>
        <v>6.0700366602446628E-3</v>
      </c>
      <c r="G3285">
        <v>16937.19921875</v>
      </c>
      <c r="H3285">
        <v>102.8089981079102</v>
      </c>
      <c r="I3285" s="19">
        <f t="shared" si="189"/>
        <v>42154319.467003822</v>
      </c>
      <c r="K3285" s="70">
        <f t="shared" si="186"/>
        <v>-1</v>
      </c>
      <c r="L3285" s="3">
        <f>IF(AND(O3285&gt;0,O3285&lt;366),+'PL2'!$N$3+1,IF(AND(O3285&gt;365,O3285&lt;731),+'PL2'!$O$3+1,IF(AND(O3285&gt;730,O3285&lt;1096),+'PL2'!$P$3+1,IF(AND(O3285&gt;1095,O3285&lt;1461),+'PL2'!$Q$3+1,IF(AND(O3285&gt;1460,O3285&lt;3000),+'PL2'!$R$3+1,0)))))</f>
        <v>0</v>
      </c>
      <c r="M3285" s="3">
        <f>IF(AND(O3285&gt;0,O3285&lt;366),+'PL2'!$N$2+1,IF(AND(O3285&gt;365,O3285&lt;731),+'PL2'!$O$2+1,IF(AND(O3285&gt;730,O3285&lt;1096),+'PL2'!$P$2+1,IF(AND(O3285&gt;1095,O3285&lt;1461),+'PL2'!$Q$2+1,IF(AND(O3285&gt;1460,O3285&lt;1826),+'PL2'!$R$2+1,IF(AND(O3285&gt;1825,O3285&lt;2190),+'PL2'!$S$2+1,0))))))</f>
        <v>0</v>
      </c>
      <c r="N3285" s="70">
        <f t="shared" si="187"/>
        <v>-1</v>
      </c>
      <c r="O3285" s="19" t="str">
        <f>IF(A3285&gt;'PL2'!$C$2+553,IF(A3285='PL2'!$C$2+554,1,O3284+1), "")</f>
        <v/>
      </c>
    </row>
    <row r="3286" spans="1:15" x14ac:dyDescent="0.55000000000000004">
      <c r="A3286">
        <v>3284</v>
      </c>
      <c r="B3286" s="2">
        <v>43106</v>
      </c>
      <c r="C3286">
        <v>33.490001678466797</v>
      </c>
      <c r="D3286">
        <v>16127500</v>
      </c>
      <c r="E3286">
        <v>2794.47998046875</v>
      </c>
      <c r="F3286" s="20">
        <f t="shared" si="188"/>
        <v>5.802953913274859E-3</v>
      </c>
      <c r="G3286">
        <v>17135.80078125</v>
      </c>
      <c r="H3286">
        <v>99.438301086425781</v>
      </c>
      <c r="I3286" s="19">
        <f t="shared" si="189"/>
        <v>47885652.232503891</v>
      </c>
      <c r="K3286" s="70">
        <f t="shared" si="186"/>
        <v>-1</v>
      </c>
      <c r="L3286" s="3">
        <f>IF(AND(O3286&gt;0,O3286&lt;366),+'PL2'!$N$3+1,IF(AND(O3286&gt;365,O3286&lt;731),+'PL2'!$O$3+1,IF(AND(O3286&gt;730,O3286&lt;1096),+'PL2'!$P$3+1,IF(AND(O3286&gt;1095,O3286&lt;1461),+'PL2'!$Q$3+1,IF(AND(O3286&gt;1460,O3286&lt;3000),+'PL2'!$R$3+1,0)))))</f>
        <v>0</v>
      </c>
      <c r="M3286" s="3">
        <f>IF(AND(O3286&gt;0,O3286&lt;366),+'PL2'!$N$2+1,IF(AND(O3286&gt;365,O3286&lt;731),+'PL2'!$O$2+1,IF(AND(O3286&gt;730,O3286&lt;1096),+'PL2'!$P$2+1,IF(AND(O3286&gt;1095,O3286&lt;1461),+'PL2'!$Q$2+1,IF(AND(O3286&gt;1460,O3286&lt;1826),+'PL2'!$R$2+1,IF(AND(O3286&gt;1825,O3286&lt;2190),+'PL2'!$S$2+1,0))))))</f>
        <v>0</v>
      </c>
      <c r="N3286" s="70">
        <f t="shared" si="187"/>
        <v>-1</v>
      </c>
      <c r="O3286" s="19" t="str">
        <f>IF(A3286&gt;'PL2'!$C$2+553,IF(A3286='PL2'!$C$2+554,1,O3285+1), "")</f>
        <v/>
      </c>
    </row>
    <row r="3287" spans="1:15" x14ac:dyDescent="0.55000000000000004">
      <c r="A3287">
        <v>3285</v>
      </c>
      <c r="B3287" s="2">
        <v>43107</v>
      </c>
      <c r="C3287">
        <v>33.5</v>
      </c>
      <c r="D3287">
        <v>15551600</v>
      </c>
      <c r="E3287">
        <v>2711.110107421875</v>
      </c>
      <c r="F3287" s="20">
        <f t="shared" si="188"/>
        <v>5.8400543094365084E-3</v>
      </c>
      <c r="G3287">
        <v>16178.5</v>
      </c>
      <c r="H3287">
        <v>94.483299255371094</v>
      </c>
      <c r="I3287" s="19">
        <f t="shared" si="189"/>
        <v>43861694.872924805</v>
      </c>
      <c r="K3287" s="70">
        <f t="shared" si="186"/>
        <v>-1</v>
      </c>
      <c r="L3287" s="3">
        <f>IF(AND(O3287&gt;0,O3287&lt;366),+'PL2'!$N$3+1,IF(AND(O3287&gt;365,O3287&lt;731),+'PL2'!$O$3+1,IF(AND(O3287&gt;730,O3287&lt;1096),+'PL2'!$P$3+1,IF(AND(O3287&gt;1095,O3287&lt;1461),+'PL2'!$Q$3+1,IF(AND(O3287&gt;1460,O3287&lt;3000),+'PL2'!$R$3+1,0)))))</f>
        <v>0</v>
      </c>
      <c r="M3287" s="3">
        <f>IF(AND(O3287&gt;0,O3287&lt;366),+'PL2'!$N$2+1,IF(AND(O3287&gt;365,O3287&lt;731),+'PL2'!$O$2+1,IF(AND(O3287&gt;730,O3287&lt;1096),+'PL2'!$P$2+1,IF(AND(O3287&gt;1095,O3287&lt;1461),+'PL2'!$Q$2+1,IF(AND(O3287&gt;1460,O3287&lt;1826),+'PL2'!$R$2+1,IF(AND(O3287&gt;1825,O3287&lt;2190),+'PL2'!$S$2+1,0))))))</f>
        <v>0</v>
      </c>
      <c r="N3287" s="70">
        <f t="shared" si="187"/>
        <v>-1</v>
      </c>
      <c r="O3287" s="19" t="str">
        <f>IF(A3287&gt;'PL2'!$C$2+553,IF(A3287='PL2'!$C$2+554,1,O3286+1), "")</f>
        <v/>
      </c>
    </row>
    <row r="3288" spans="1:15" x14ac:dyDescent="0.55000000000000004">
      <c r="A3288">
        <v>3286</v>
      </c>
      <c r="B3288" s="2">
        <v>43108</v>
      </c>
      <c r="C3288">
        <v>33.509998321533203</v>
      </c>
      <c r="D3288">
        <v>15935600</v>
      </c>
      <c r="E3288">
        <v>2769.530029296875</v>
      </c>
      <c r="F3288" s="20">
        <f t="shared" si="188"/>
        <v>5.8238752625049631E-3</v>
      </c>
      <c r="G3288">
        <v>14970.400390625</v>
      </c>
      <c r="H3288">
        <v>87.185699462890625</v>
      </c>
      <c r="I3288" s="19">
        <f t="shared" si="189"/>
        <v>41460973.432433605</v>
      </c>
      <c r="K3288" s="70">
        <f t="shared" si="186"/>
        <v>-1</v>
      </c>
      <c r="L3288" s="3">
        <f>IF(AND(O3288&gt;0,O3288&lt;366),+'PL2'!$N$3+1,IF(AND(O3288&gt;365,O3288&lt;731),+'PL2'!$O$3+1,IF(AND(O3288&gt;730,O3288&lt;1096),+'PL2'!$P$3+1,IF(AND(O3288&gt;1095,O3288&lt;1461),+'PL2'!$Q$3+1,IF(AND(O3288&gt;1460,O3288&lt;3000),+'PL2'!$R$3+1,0)))))</f>
        <v>0</v>
      </c>
      <c r="M3288" s="3">
        <f>IF(AND(O3288&gt;0,O3288&lt;366),+'PL2'!$N$2+1,IF(AND(O3288&gt;365,O3288&lt;731),+'PL2'!$O$2+1,IF(AND(O3288&gt;730,O3288&lt;1096),+'PL2'!$P$2+1,IF(AND(O3288&gt;1095,O3288&lt;1461),+'PL2'!$Q$2+1,IF(AND(O3288&gt;1460,O3288&lt;1826),+'PL2'!$R$2+1,IF(AND(O3288&gt;1825,O3288&lt;2190),+'PL2'!$S$2+1,0))))))</f>
        <v>0</v>
      </c>
      <c r="N3288" s="70">
        <f t="shared" si="187"/>
        <v>-1</v>
      </c>
      <c r="O3288" s="19" t="str">
        <f>IF(A3288&gt;'PL2'!$C$2+553,IF(A3288='PL2'!$C$2+554,1,O3287+1), "")</f>
        <v/>
      </c>
    </row>
    <row r="3289" spans="1:15" x14ac:dyDescent="0.55000000000000004">
      <c r="A3289">
        <v>3287</v>
      </c>
      <c r="B3289" s="2">
        <v>43109</v>
      </c>
      <c r="C3289">
        <v>33.520000457763672</v>
      </c>
      <c r="D3289">
        <v>15743600</v>
      </c>
      <c r="E3289">
        <v>2802.419921875</v>
      </c>
      <c r="F3289" s="20">
        <f t="shared" si="188"/>
        <v>5.9666859589989612E-3</v>
      </c>
      <c r="G3289">
        <v>14439.5</v>
      </c>
      <c r="H3289">
        <v>86.155998229980469</v>
      </c>
      <c r="I3289" s="19">
        <f t="shared" si="189"/>
        <v>40465542.461914063</v>
      </c>
      <c r="K3289" s="70">
        <f t="shared" si="186"/>
        <v>-1</v>
      </c>
      <c r="L3289" s="3">
        <f>IF(AND(O3289&gt;0,O3289&lt;366),+'PL2'!$N$3+1,IF(AND(O3289&gt;365,O3289&lt;731),+'PL2'!$O$3+1,IF(AND(O3289&gt;730,O3289&lt;1096),+'PL2'!$P$3+1,IF(AND(O3289&gt;1095,O3289&lt;1461),+'PL2'!$Q$3+1,IF(AND(O3289&gt;1460,O3289&lt;3000),+'PL2'!$R$3+1,0)))))</f>
        <v>0</v>
      </c>
      <c r="M3289" s="3">
        <f>IF(AND(O3289&gt;0,O3289&lt;366),+'PL2'!$N$2+1,IF(AND(O3289&gt;365,O3289&lt;731),+'PL2'!$O$2+1,IF(AND(O3289&gt;730,O3289&lt;1096),+'PL2'!$P$2+1,IF(AND(O3289&gt;1095,O3289&lt;1461),+'PL2'!$Q$2+1,IF(AND(O3289&gt;1460,O3289&lt;1826),+'PL2'!$R$2+1,IF(AND(O3289&gt;1825,O3289&lt;2190),+'PL2'!$S$2+1,0))))))</f>
        <v>0</v>
      </c>
      <c r="N3289" s="70">
        <f t="shared" si="187"/>
        <v>-1</v>
      </c>
      <c r="O3289" s="19" t="str">
        <f>IF(A3289&gt;'PL2'!$C$2+553,IF(A3289='PL2'!$C$2+554,1,O3288+1), "")</f>
        <v/>
      </c>
    </row>
    <row r="3290" spans="1:15" x14ac:dyDescent="0.55000000000000004">
      <c r="A3290">
        <v>3288</v>
      </c>
      <c r="B3290" s="2">
        <v>43110</v>
      </c>
      <c r="C3290">
        <v>33.529998779296882</v>
      </c>
      <c r="D3290">
        <v>15935600</v>
      </c>
      <c r="E3290">
        <v>2795.330078125</v>
      </c>
      <c r="F3290" s="20">
        <f t="shared" si="188"/>
        <v>5.8816369705102485E-3</v>
      </c>
      <c r="G3290">
        <v>14890.7001953125</v>
      </c>
      <c r="H3290">
        <v>87.581703186035156</v>
      </c>
      <c r="I3290" s="19">
        <f t="shared" si="189"/>
        <v>41624422.140298843</v>
      </c>
      <c r="K3290" s="70">
        <f t="shared" si="186"/>
        <v>-1</v>
      </c>
      <c r="L3290" s="3">
        <f>IF(AND(O3290&gt;0,O3290&lt;366),+'PL2'!$N$3+1,IF(AND(O3290&gt;365,O3290&lt;731),+'PL2'!$O$3+1,IF(AND(O3290&gt;730,O3290&lt;1096),+'PL2'!$P$3+1,IF(AND(O3290&gt;1095,O3290&lt;1461),+'PL2'!$Q$3+1,IF(AND(O3290&gt;1460,O3290&lt;3000),+'PL2'!$R$3+1,0)))))</f>
        <v>0</v>
      </c>
      <c r="M3290" s="3">
        <f>IF(AND(O3290&gt;0,O3290&lt;366),+'PL2'!$N$2+1,IF(AND(O3290&gt;365,O3290&lt;731),+'PL2'!$O$2+1,IF(AND(O3290&gt;730,O3290&lt;1096),+'PL2'!$P$2+1,IF(AND(O3290&gt;1095,O3290&lt;1461),+'PL2'!$Q$2+1,IF(AND(O3290&gt;1460,O3290&lt;1826),+'PL2'!$R$2+1,IF(AND(O3290&gt;1825,O3290&lt;2190),+'PL2'!$S$2+1,0))))))</f>
        <v>0</v>
      </c>
      <c r="N3290" s="70">
        <f t="shared" si="187"/>
        <v>-1</v>
      </c>
      <c r="O3290" s="19" t="str">
        <f>IF(A3290&gt;'PL2'!$C$2+553,IF(A3290='PL2'!$C$2+554,1,O3289+1), "")</f>
        <v/>
      </c>
    </row>
    <row r="3291" spans="1:15" x14ac:dyDescent="0.55000000000000004">
      <c r="A3291">
        <v>3289</v>
      </c>
      <c r="B3291" s="2">
        <v>43111</v>
      </c>
      <c r="C3291">
        <v>33.540000915527337</v>
      </c>
      <c r="D3291">
        <v>18527500</v>
      </c>
      <c r="E3291">
        <v>3109.93994140625</v>
      </c>
      <c r="F3291" s="20">
        <f t="shared" si="188"/>
        <v>5.6298684918095077E-3</v>
      </c>
      <c r="G3291">
        <v>13287.2998046875</v>
      </c>
      <c r="H3291">
        <v>74.805702209472656</v>
      </c>
      <c r="I3291" s="19">
        <f t="shared" si="189"/>
        <v>41322704.376037121</v>
      </c>
      <c r="K3291" s="70">
        <f t="shared" si="186"/>
        <v>-1</v>
      </c>
      <c r="L3291" s="3">
        <f>IF(AND(O3291&gt;0,O3291&lt;366),+'PL2'!$N$3+1,IF(AND(O3291&gt;365,O3291&lt;731),+'PL2'!$O$3+1,IF(AND(O3291&gt;730,O3291&lt;1096),+'PL2'!$P$3+1,IF(AND(O3291&gt;1095,O3291&lt;1461),+'PL2'!$Q$3+1,IF(AND(O3291&gt;1460,O3291&lt;3000),+'PL2'!$R$3+1,0)))))</f>
        <v>0</v>
      </c>
      <c r="M3291" s="3">
        <f>IF(AND(O3291&gt;0,O3291&lt;366),+'PL2'!$N$2+1,IF(AND(O3291&gt;365,O3291&lt;731),+'PL2'!$O$2+1,IF(AND(O3291&gt;730,O3291&lt;1096),+'PL2'!$P$2+1,IF(AND(O3291&gt;1095,O3291&lt;1461),+'PL2'!$Q$2+1,IF(AND(O3291&gt;1460,O3291&lt;1826),+'PL2'!$R$2+1,IF(AND(O3291&gt;1825,O3291&lt;2190),+'PL2'!$S$2+1,0))))))</f>
        <v>0</v>
      </c>
      <c r="N3291" s="70">
        <f t="shared" si="187"/>
        <v>-1</v>
      </c>
      <c r="O3291" s="19" t="str">
        <f>IF(A3291&gt;'PL2'!$C$2+553,IF(A3291='PL2'!$C$2+554,1,O3290+1), "")</f>
        <v/>
      </c>
    </row>
    <row r="3292" spans="1:15" x14ac:dyDescent="0.55000000000000004">
      <c r="A3292">
        <v>3290</v>
      </c>
      <c r="B3292" s="2">
        <v>43112</v>
      </c>
      <c r="C3292">
        <v>33.549999237060547</v>
      </c>
      <c r="D3292">
        <v>17087500</v>
      </c>
      <c r="E3292">
        <v>2842.639892578125</v>
      </c>
      <c r="F3292" s="20">
        <f t="shared" si="188"/>
        <v>5.5813059972046218E-3</v>
      </c>
      <c r="G3292">
        <v>13812.7001953125</v>
      </c>
      <c r="H3292">
        <v>77.092903137207031</v>
      </c>
      <c r="I3292" s="19">
        <f t="shared" si="189"/>
        <v>39264532.599416971</v>
      </c>
      <c r="K3292" s="70">
        <f t="shared" si="186"/>
        <v>-1</v>
      </c>
      <c r="L3292" s="3">
        <f>IF(AND(O3292&gt;0,O3292&lt;366),+'PL2'!$N$3+1,IF(AND(O3292&gt;365,O3292&lt;731),+'PL2'!$O$3+1,IF(AND(O3292&gt;730,O3292&lt;1096),+'PL2'!$P$3+1,IF(AND(O3292&gt;1095,O3292&lt;1461),+'PL2'!$Q$3+1,IF(AND(O3292&gt;1460,O3292&lt;3000),+'PL2'!$R$3+1,0)))))</f>
        <v>0</v>
      </c>
      <c r="M3292" s="3">
        <f>IF(AND(O3292&gt;0,O3292&lt;366),+'PL2'!$N$2+1,IF(AND(O3292&gt;365,O3292&lt;731),+'PL2'!$O$2+1,IF(AND(O3292&gt;730,O3292&lt;1096),+'PL2'!$P$2+1,IF(AND(O3292&gt;1095,O3292&lt;1461),+'PL2'!$Q$2+1,IF(AND(O3292&gt;1460,O3292&lt;1826),+'PL2'!$R$2+1,IF(AND(O3292&gt;1825,O3292&lt;2190),+'PL2'!$S$2+1,0))))))</f>
        <v>0</v>
      </c>
      <c r="N3292" s="70">
        <f t="shared" si="187"/>
        <v>-1</v>
      </c>
      <c r="O3292" s="19" t="str">
        <f>IF(A3292&gt;'PL2'!$C$2+553,IF(A3292='PL2'!$C$2+554,1,O3291+1), "")</f>
        <v/>
      </c>
    </row>
    <row r="3293" spans="1:15" x14ac:dyDescent="0.55000000000000004">
      <c r="A3293">
        <v>3291</v>
      </c>
      <c r="B3293" s="2">
        <v>43113</v>
      </c>
      <c r="C3293">
        <v>33.560001373291023</v>
      </c>
      <c r="D3293">
        <v>16501300</v>
      </c>
      <c r="E3293">
        <v>2390.969970703125</v>
      </c>
      <c r="F3293" s="20">
        <f t="shared" si="188"/>
        <v>4.8627050899198538E-3</v>
      </c>
      <c r="G3293">
        <v>14188.7998046875</v>
      </c>
      <c r="H3293">
        <v>68.995903015136719</v>
      </c>
      <c r="I3293" s="19">
        <f t="shared" si="189"/>
        <v>33924994.253326178</v>
      </c>
      <c r="K3293" s="70">
        <f t="shared" si="186"/>
        <v>-1</v>
      </c>
      <c r="L3293" s="3">
        <f>IF(AND(O3293&gt;0,O3293&lt;366),+'PL2'!$N$3+1,IF(AND(O3293&gt;365,O3293&lt;731),+'PL2'!$O$3+1,IF(AND(O3293&gt;730,O3293&lt;1096),+'PL2'!$P$3+1,IF(AND(O3293&gt;1095,O3293&lt;1461),+'PL2'!$Q$3+1,IF(AND(O3293&gt;1460,O3293&lt;3000),+'PL2'!$R$3+1,0)))))</f>
        <v>0</v>
      </c>
      <c r="M3293" s="3">
        <f>IF(AND(O3293&gt;0,O3293&lt;366),+'PL2'!$N$2+1,IF(AND(O3293&gt;365,O3293&lt;731),+'PL2'!$O$2+1,IF(AND(O3293&gt;730,O3293&lt;1096),+'PL2'!$P$2+1,IF(AND(O3293&gt;1095,O3293&lt;1461),+'PL2'!$Q$2+1,IF(AND(O3293&gt;1460,O3293&lt;1826),+'PL2'!$R$2+1,IF(AND(O3293&gt;1825,O3293&lt;2190),+'PL2'!$S$2+1,0))))))</f>
        <v>0</v>
      </c>
      <c r="N3293" s="70">
        <f t="shared" si="187"/>
        <v>-1</v>
      </c>
      <c r="O3293" s="19" t="str">
        <f>IF(A3293&gt;'PL2'!$C$2+553,IF(A3293='PL2'!$C$2+554,1,O3292+1), "")</f>
        <v/>
      </c>
    </row>
    <row r="3294" spans="1:15" x14ac:dyDescent="0.55000000000000004">
      <c r="A3294">
        <v>3292</v>
      </c>
      <c r="B3294" s="2">
        <v>43114</v>
      </c>
      <c r="C3294">
        <v>33.569999694824219</v>
      </c>
      <c r="D3294">
        <v>17165800</v>
      </c>
      <c r="E3294">
        <v>2428.820068359375</v>
      </c>
      <c r="F3294" s="20">
        <f t="shared" si="188"/>
        <v>4.7498799329834408E-3</v>
      </c>
      <c r="G3294">
        <v>13619</v>
      </c>
      <c r="H3294">
        <v>64.6885986328125</v>
      </c>
      <c r="I3294" s="19">
        <f t="shared" si="189"/>
        <v>33078100.510986328</v>
      </c>
      <c r="K3294" s="70">
        <f t="shared" si="186"/>
        <v>-1</v>
      </c>
      <c r="L3294" s="3">
        <f>IF(AND(O3294&gt;0,O3294&lt;366),+'PL2'!$N$3+1,IF(AND(O3294&gt;365,O3294&lt;731),+'PL2'!$O$3+1,IF(AND(O3294&gt;730,O3294&lt;1096),+'PL2'!$P$3+1,IF(AND(O3294&gt;1095,O3294&lt;1461),+'PL2'!$Q$3+1,IF(AND(O3294&gt;1460,O3294&lt;3000),+'PL2'!$R$3+1,0)))))</f>
        <v>0</v>
      </c>
      <c r="M3294" s="3">
        <f>IF(AND(O3294&gt;0,O3294&lt;366),+'PL2'!$N$2+1,IF(AND(O3294&gt;365,O3294&lt;731),+'PL2'!$O$2+1,IF(AND(O3294&gt;730,O3294&lt;1096),+'PL2'!$P$2+1,IF(AND(O3294&gt;1095,O3294&lt;1461),+'PL2'!$Q$2+1,IF(AND(O3294&gt;1460,O3294&lt;1826),+'PL2'!$R$2+1,IF(AND(O3294&gt;1825,O3294&lt;2190),+'PL2'!$S$2+1,0))))))</f>
        <v>0</v>
      </c>
      <c r="N3294" s="70">
        <f t="shared" si="187"/>
        <v>-1</v>
      </c>
      <c r="O3294" s="19" t="str">
        <f>IF(A3294&gt;'PL2'!$C$2+553,IF(A3294='PL2'!$C$2+554,1,O3293+1), "")</f>
        <v/>
      </c>
    </row>
    <row r="3295" spans="1:15" x14ac:dyDescent="0.55000000000000004">
      <c r="A3295">
        <v>3293</v>
      </c>
      <c r="B3295" s="2">
        <v>43115</v>
      </c>
      <c r="C3295">
        <v>33.580001831054688</v>
      </c>
      <c r="D3295">
        <v>16612000</v>
      </c>
      <c r="E3295">
        <v>2385.1201171875</v>
      </c>
      <c r="F3295" s="20">
        <f t="shared" si="188"/>
        <v>4.8213543163039742E-3</v>
      </c>
      <c r="G3295">
        <v>13585.900390625</v>
      </c>
      <c r="H3295">
        <v>65.502403259277344</v>
      </c>
      <c r="I3295" s="19">
        <f t="shared" si="189"/>
        <v>32404004.331785202</v>
      </c>
      <c r="K3295" s="70">
        <f t="shared" si="186"/>
        <v>-1</v>
      </c>
      <c r="L3295" s="3">
        <f>IF(AND(O3295&gt;0,O3295&lt;366),+'PL2'!$N$3+1,IF(AND(O3295&gt;365,O3295&lt;731),+'PL2'!$O$3+1,IF(AND(O3295&gt;730,O3295&lt;1096),+'PL2'!$P$3+1,IF(AND(O3295&gt;1095,O3295&lt;1461),+'PL2'!$Q$3+1,IF(AND(O3295&gt;1460,O3295&lt;3000),+'PL2'!$R$3+1,0)))))</f>
        <v>0</v>
      </c>
      <c r="M3295" s="3">
        <f>IF(AND(O3295&gt;0,O3295&lt;366),+'PL2'!$N$2+1,IF(AND(O3295&gt;365,O3295&lt;731),+'PL2'!$O$2+1,IF(AND(O3295&gt;730,O3295&lt;1096),+'PL2'!$P$2+1,IF(AND(O3295&gt;1095,O3295&lt;1461),+'PL2'!$Q$2+1,IF(AND(O3295&gt;1460,O3295&lt;1826),+'PL2'!$R$2+1,IF(AND(O3295&gt;1825,O3295&lt;2190),+'PL2'!$S$2+1,0))))))</f>
        <v>0</v>
      </c>
      <c r="N3295" s="70">
        <f t="shared" si="187"/>
        <v>-1</v>
      </c>
      <c r="O3295" s="19" t="str">
        <f>IF(A3295&gt;'PL2'!$C$2+553,IF(A3295='PL2'!$C$2+554,1,O3294+1), "")</f>
        <v/>
      </c>
    </row>
    <row r="3296" spans="1:15" x14ac:dyDescent="0.55000000000000004">
      <c r="A3296">
        <v>3294</v>
      </c>
      <c r="B3296" s="2">
        <v>43116</v>
      </c>
      <c r="C3296">
        <v>33.590000152587891</v>
      </c>
      <c r="D3296">
        <v>17608800</v>
      </c>
      <c r="E3296">
        <v>2593.8798828125</v>
      </c>
      <c r="F3296" s="20">
        <f t="shared" si="188"/>
        <v>4.9480047282873642E-3</v>
      </c>
      <c r="G3296">
        <v>11348</v>
      </c>
      <c r="H3296">
        <v>56.150001525878913</v>
      </c>
      <c r="I3296" s="19">
        <f t="shared" si="189"/>
        <v>29435348.91015625</v>
      </c>
      <c r="K3296" s="70">
        <f t="shared" si="186"/>
        <v>-1</v>
      </c>
      <c r="L3296" s="3">
        <f>IF(AND(O3296&gt;0,O3296&lt;366),+'PL2'!$N$3+1,IF(AND(O3296&gt;365,O3296&lt;731),+'PL2'!$O$3+1,IF(AND(O3296&gt;730,O3296&lt;1096),+'PL2'!$P$3+1,IF(AND(O3296&gt;1095,O3296&lt;1461),+'PL2'!$Q$3+1,IF(AND(O3296&gt;1460,O3296&lt;3000),+'PL2'!$R$3+1,0)))))</f>
        <v>0</v>
      </c>
      <c r="M3296" s="3">
        <f>IF(AND(O3296&gt;0,O3296&lt;366),+'PL2'!$N$2+1,IF(AND(O3296&gt;365,O3296&lt;731),+'PL2'!$O$2+1,IF(AND(O3296&gt;730,O3296&lt;1096),+'PL2'!$P$2+1,IF(AND(O3296&gt;1095,O3296&lt;1461),+'PL2'!$Q$2+1,IF(AND(O3296&gt;1460,O3296&lt;1826),+'PL2'!$R$2+1,IF(AND(O3296&gt;1825,O3296&lt;2190),+'PL2'!$S$2+1,0))))))</f>
        <v>0</v>
      </c>
      <c r="N3296" s="70">
        <f t="shared" si="187"/>
        <v>-1</v>
      </c>
      <c r="O3296" s="19" t="str">
        <f>IF(A3296&gt;'PL2'!$C$2+553,IF(A3296='PL2'!$C$2+554,1,O3295+1), "")</f>
        <v/>
      </c>
    </row>
    <row r="3297" spans="1:15" x14ac:dyDescent="0.55000000000000004">
      <c r="A3297">
        <v>3295</v>
      </c>
      <c r="B3297" s="2">
        <v>43117</v>
      </c>
      <c r="C3297">
        <v>33.599998474121087</v>
      </c>
      <c r="D3297">
        <v>18494700</v>
      </c>
      <c r="E3297">
        <v>2762.60009765625</v>
      </c>
      <c r="F3297" s="20">
        <f t="shared" si="188"/>
        <v>5.0189167202418401E-3</v>
      </c>
      <c r="G3297">
        <v>11141.2001953125</v>
      </c>
      <c r="H3297">
        <v>55.916801452636719</v>
      </c>
      <c r="I3297" s="19">
        <f t="shared" si="189"/>
        <v>30778680.747578144</v>
      </c>
      <c r="K3297" s="70">
        <f t="shared" si="186"/>
        <v>-1</v>
      </c>
      <c r="L3297" s="3">
        <f>IF(AND(O3297&gt;0,O3297&lt;366),+'PL2'!$N$3+1,IF(AND(O3297&gt;365,O3297&lt;731),+'PL2'!$O$3+1,IF(AND(O3297&gt;730,O3297&lt;1096),+'PL2'!$P$3+1,IF(AND(O3297&gt;1095,O3297&lt;1461),+'PL2'!$Q$3+1,IF(AND(O3297&gt;1460,O3297&lt;3000),+'PL2'!$R$3+1,0)))))</f>
        <v>0</v>
      </c>
      <c r="M3297" s="3">
        <f>IF(AND(O3297&gt;0,O3297&lt;366),+'PL2'!$N$2+1,IF(AND(O3297&gt;365,O3297&lt;731),+'PL2'!$O$2+1,IF(AND(O3297&gt;730,O3297&lt;1096),+'PL2'!$P$2+1,IF(AND(O3297&gt;1095,O3297&lt;1461),+'PL2'!$Q$2+1,IF(AND(O3297&gt;1460,O3297&lt;1826),+'PL2'!$R$2+1,IF(AND(O3297&gt;1825,O3297&lt;2190),+'PL2'!$S$2+1,0))))))</f>
        <v>0</v>
      </c>
      <c r="N3297" s="70">
        <f t="shared" si="187"/>
        <v>-1</v>
      </c>
      <c r="O3297" s="19" t="str">
        <f>IF(A3297&gt;'PL2'!$C$2+553,IF(A3297='PL2'!$C$2+554,1,O3296+1), "")</f>
        <v/>
      </c>
    </row>
    <row r="3298" spans="1:15" x14ac:dyDescent="0.55000000000000004">
      <c r="A3298">
        <v>3296</v>
      </c>
      <c r="B3298" s="2">
        <v>43118</v>
      </c>
      <c r="C3298">
        <v>33.610000610351563</v>
      </c>
      <c r="D3298">
        <v>19159200</v>
      </c>
      <c r="E3298">
        <v>2819.39990234375</v>
      </c>
      <c r="F3298" s="20">
        <f t="shared" si="188"/>
        <v>4.9459284541420604E-3</v>
      </c>
      <c r="G3298">
        <v>11250.599609375</v>
      </c>
      <c r="H3298">
        <v>55.644699096679688</v>
      </c>
      <c r="I3298" s="19">
        <f t="shared" si="189"/>
        <v>31719939.439980507</v>
      </c>
      <c r="K3298" s="70">
        <f t="shared" si="186"/>
        <v>-1</v>
      </c>
      <c r="L3298" s="3">
        <f>IF(AND(O3298&gt;0,O3298&lt;366),+'PL2'!$N$3+1,IF(AND(O3298&gt;365,O3298&lt;731),+'PL2'!$O$3+1,IF(AND(O3298&gt;730,O3298&lt;1096),+'PL2'!$P$3+1,IF(AND(O3298&gt;1095,O3298&lt;1461),+'PL2'!$Q$3+1,IF(AND(O3298&gt;1460,O3298&lt;3000),+'PL2'!$R$3+1,0)))))</f>
        <v>0</v>
      </c>
      <c r="M3298" s="3">
        <f>IF(AND(O3298&gt;0,O3298&lt;366),+'PL2'!$N$2+1,IF(AND(O3298&gt;365,O3298&lt;731),+'PL2'!$O$2+1,IF(AND(O3298&gt;730,O3298&lt;1096),+'PL2'!$P$2+1,IF(AND(O3298&gt;1095,O3298&lt;1461),+'PL2'!$Q$2+1,IF(AND(O3298&gt;1460,O3298&lt;1826),+'PL2'!$R$2+1,IF(AND(O3298&gt;1825,O3298&lt;2190),+'PL2'!$S$2+1,0))))))</f>
        <v>0</v>
      </c>
      <c r="N3298" s="70">
        <f t="shared" si="187"/>
        <v>-1</v>
      </c>
      <c r="O3298" s="19" t="str">
        <f>IF(A3298&gt;'PL2'!$C$2+553,IF(A3298='PL2'!$C$2+554,1,O3297+1), "")</f>
        <v/>
      </c>
    </row>
    <row r="3299" spans="1:15" x14ac:dyDescent="0.55000000000000004">
      <c r="A3299">
        <v>3297</v>
      </c>
      <c r="B3299" s="2">
        <v>43119</v>
      </c>
      <c r="C3299">
        <v>33.619998931884773</v>
      </c>
      <c r="D3299">
        <v>18273200</v>
      </c>
      <c r="E3299">
        <v>2553.989990234375</v>
      </c>
      <c r="F3299" s="20">
        <f t="shared" si="188"/>
        <v>4.6989657391001078E-3</v>
      </c>
      <c r="G3299">
        <v>11514.900390625</v>
      </c>
      <c r="H3299">
        <v>54.108100891113281</v>
      </c>
      <c r="I3299" s="19">
        <f t="shared" si="189"/>
        <v>29408940.336202145</v>
      </c>
      <c r="K3299" s="70">
        <f t="shared" si="186"/>
        <v>-1</v>
      </c>
      <c r="L3299" s="3">
        <f>IF(AND(O3299&gt;0,O3299&lt;366),+'PL2'!$N$3+1,IF(AND(O3299&gt;365,O3299&lt;731),+'PL2'!$O$3+1,IF(AND(O3299&gt;730,O3299&lt;1096),+'PL2'!$P$3+1,IF(AND(O3299&gt;1095,O3299&lt;1461),+'PL2'!$Q$3+1,IF(AND(O3299&gt;1460,O3299&lt;3000),+'PL2'!$R$3+1,0)))))</f>
        <v>0</v>
      </c>
      <c r="M3299" s="3">
        <f>IF(AND(O3299&gt;0,O3299&lt;366),+'PL2'!$N$2+1,IF(AND(O3299&gt;365,O3299&lt;731),+'PL2'!$O$2+1,IF(AND(O3299&gt;730,O3299&lt;1096),+'PL2'!$P$2+1,IF(AND(O3299&gt;1095,O3299&lt;1461),+'PL2'!$Q$2+1,IF(AND(O3299&gt;1460,O3299&lt;1826),+'PL2'!$R$2+1,IF(AND(O3299&gt;1825,O3299&lt;2190),+'PL2'!$S$2+1,0))))))</f>
        <v>0</v>
      </c>
      <c r="N3299" s="70">
        <f t="shared" si="187"/>
        <v>-1</v>
      </c>
      <c r="O3299" s="19" t="str">
        <f>IF(A3299&gt;'PL2'!$C$2+553,IF(A3299='PL2'!$C$2+554,1,O3298+1), "")</f>
        <v/>
      </c>
    </row>
    <row r="3300" spans="1:15" x14ac:dyDescent="0.55000000000000004">
      <c r="A3300">
        <v>3298</v>
      </c>
      <c r="B3300" s="2">
        <v>43120</v>
      </c>
      <c r="C3300">
        <v>33.630001068115227</v>
      </c>
      <c r="D3300">
        <v>19713000</v>
      </c>
      <c r="E3300">
        <v>2654.39990234375</v>
      </c>
      <c r="F3300" s="20">
        <f t="shared" si="188"/>
        <v>4.5283554786701803E-3</v>
      </c>
      <c r="G3300">
        <v>12759.599609375</v>
      </c>
      <c r="H3300">
        <v>57.779998779296882</v>
      </c>
      <c r="I3300" s="19">
        <f t="shared" si="189"/>
        <v>33869079.957070351</v>
      </c>
      <c r="K3300" s="70">
        <f t="shared" si="186"/>
        <v>-1</v>
      </c>
      <c r="L3300" s="3">
        <f>IF(AND(O3300&gt;0,O3300&lt;366),+'PL2'!$N$3+1,IF(AND(O3300&gt;365,O3300&lt;731),+'PL2'!$O$3+1,IF(AND(O3300&gt;730,O3300&lt;1096),+'PL2'!$P$3+1,IF(AND(O3300&gt;1095,O3300&lt;1461),+'PL2'!$Q$3+1,IF(AND(O3300&gt;1460,O3300&lt;3000),+'PL2'!$R$3+1,0)))))</f>
        <v>0</v>
      </c>
      <c r="M3300" s="3">
        <f>IF(AND(O3300&gt;0,O3300&lt;366),+'PL2'!$N$2+1,IF(AND(O3300&gt;365,O3300&lt;731),+'PL2'!$O$2+1,IF(AND(O3300&gt;730,O3300&lt;1096),+'PL2'!$P$2+1,IF(AND(O3300&gt;1095,O3300&lt;1461),+'PL2'!$Q$2+1,IF(AND(O3300&gt;1460,O3300&lt;1826),+'PL2'!$R$2+1,IF(AND(O3300&gt;1825,O3300&lt;2190),+'PL2'!$S$2+1,0))))))</f>
        <v>0</v>
      </c>
      <c r="N3300" s="70">
        <f t="shared" si="187"/>
        <v>-1</v>
      </c>
      <c r="O3300" s="19" t="str">
        <f>IF(A3300&gt;'PL2'!$C$2+553,IF(A3300='PL2'!$C$2+554,1,O3299+1), "")</f>
        <v/>
      </c>
    </row>
    <row r="3301" spans="1:15" x14ac:dyDescent="0.55000000000000004">
      <c r="A3301">
        <v>3299</v>
      </c>
      <c r="B3301" s="2">
        <v>43121</v>
      </c>
      <c r="C3301">
        <v>33.639999389648438</v>
      </c>
      <c r="D3301">
        <v>20709700</v>
      </c>
      <c r="E3301">
        <v>2680.860107421875</v>
      </c>
      <c r="F3301" s="20">
        <f t="shared" si="188"/>
        <v>4.3546807716869258E-3</v>
      </c>
      <c r="G3301">
        <v>11522.900390625</v>
      </c>
      <c r="H3301">
        <v>50.178600311279297</v>
      </c>
      <c r="I3301" s="19">
        <f t="shared" si="189"/>
        <v>30891283.979022503</v>
      </c>
      <c r="K3301" s="70">
        <f t="shared" si="186"/>
        <v>-1</v>
      </c>
      <c r="L3301" s="3">
        <f>IF(AND(O3301&gt;0,O3301&lt;366),+'PL2'!$N$3+1,IF(AND(O3301&gt;365,O3301&lt;731),+'PL2'!$O$3+1,IF(AND(O3301&gt;730,O3301&lt;1096),+'PL2'!$P$3+1,IF(AND(O3301&gt;1095,O3301&lt;1461),+'PL2'!$Q$3+1,IF(AND(O3301&gt;1460,O3301&lt;3000),+'PL2'!$R$3+1,0)))))</f>
        <v>0</v>
      </c>
      <c r="M3301" s="3">
        <f>IF(AND(O3301&gt;0,O3301&lt;366),+'PL2'!$N$2+1,IF(AND(O3301&gt;365,O3301&lt;731),+'PL2'!$O$2+1,IF(AND(O3301&gt;730,O3301&lt;1096),+'PL2'!$P$2+1,IF(AND(O3301&gt;1095,O3301&lt;1461),+'PL2'!$Q$2+1,IF(AND(O3301&gt;1460,O3301&lt;1826),+'PL2'!$R$2+1,IF(AND(O3301&gt;1825,O3301&lt;2190),+'PL2'!$S$2+1,0))))))</f>
        <v>0</v>
      </c>
      <c r="N3301" s="70">
        <f t="shared" si="187"/>
        <v>-1</v>
      </c>
      <c r="O3301" s="19" t="str">
        <f>IF(A3301&gt;'PL2'!$C$2+553,IF(A3301='PL2'!$C$2+554,1,O3300+1), "")</f>
        <v/>
      </c>
    </row>
    <row r="3302" spans="1:15" x14ac:dyDescent="0.55000000000000004">
      <c r="A3302">
        <v>3300</v>
      </c>
      <c r="B3302" s="2">
        <v>43122</v>
      </c>
      <c r="C3302">
        <v>33.650001525878913</v>
      </c>
      <c r="D3302">
        <v>18494700</v>
      </c>
      <c r="E3302">
        <v>2402.110107421875</v>
      </c>
      <c r="F3302" s="20">
        <f t="shared" si="188"/>
        <v>4.3704958058295214E-3</v>
      </c>
      <c r="G3302">
        <v>10772.2001953125</v>
      </c>
      <c r="H3302">
        <v>47.079799652099609</v>
      </c>
      <c r="I3302" s="19">
        <f t="shared" si="189"/>
        <v>25876010.968332052</v>
      </c>
      <c r="K3302" s="70">
        <f t="shared" si="186"/>
        <v>-1</v>
      </c>
      <c r="L3302" s="3">
        <f>IF(AND(O3302&gt;0,O3302&lt;366),+'PL2'!$N$3+1,IF(AND(O3302&gt;365,O3302&lt;731),+'PL2'!$O$3+1,IF(AND(O3302&gt;730,O3302&lt;1096),+'PL2'!$P$3+1,IF(AND(O3302&gt;1095,O3302&lt;1461),+'PL2'!$Q$3+1,IF(AND(O3302&gt;1460,O3302&lt;3000),+'PL2'!$R$3+1,0)))))</f>
        <v>0</v>
      </c>
      <c r="M3302" s="3">
        <f>IF(AND(O3302&gt;0,O3302&lt;366),+'PL2'!$N$2+1,IF(AND(O3302&gt;365,O3302&lt;731),+'PL2'!$O$2+1,IF(AND(O3302&gt;730,O3302&lt;1096),+'PL2'!$P$2+1,IF(AND(O3302&gt;1095,O3302&lt;1461),+'PL2'!$Q$2+1,IF(AND(O3302&gt;1460,O3302&lt;1826),+'PL2'!$R$2+1,IF(AND(O3302&gt;1825,O3302&lt;2190),+'PL2'!$S$2+1,0))))))</f>
        <v>0</v>
      </c>
      <c r="N3302" s="70">
        <f t="shared" si="187"/>
        <v>-1</v>
      </c>
      <c r="O3302" s="19" t="str">
        <f>IF(A3302&gt;'PL2'!$C$2+553,IF(A3302='PL2'!$C$2+554,1,O3301+1), "")</f>
        <v/>
      </c>
    </row>
    <row r="3303" spans="1:15" x14ac:dyDescent="0.55000000000000004">
      <c r="A3303">
        <v>3301</v>
      </c>
      <c r="B3303" s="2">
        <v>43123</v>
      </c>
      <c r="C3303">
        <v>33.659999847412109</v>
      </c>
      <c r="D3303">
        <v>19602200</v>
      </c>
      <c r="E3303">
        <v>2498.4599609375</v>
      </c>
      <c r="F3303" s="20">
        <f t="shared" si="188"/>
        <v>4.2902409884564754E-3</v>
      </c>
      <c r="G3303">
        <v>10839.7998046875</v>
      </c>
      <c r="H3303">
        <v>46.505401611328118</v>
      </c>
      <c r="I3303" s="19">
        <f t="shared" si="189"/>
        <v>27082805.796589851</v>
      </c>
      <c r="K3303" s="70">
        <f t="shared" si="186"/>
        <v>-1</v>
      </c>
      <c r="L3303" s="3">
        <f>IF(AND(O3303&gt;0,O3303&lt;366),+'PL2'!$N$3+1,IF(AND(O3303&gt;365,O3303&lt;731),+'PL2'!$O$3+1,IF(AND(O3303&gt;730,O3303&lt;1096),+'PL2'!$P$3+1,IF(AND(O3303&gt;1095,O3303&lt;1461),+'PL2'!$Q$3+1,IF(AND(O3303&gt;1460,O3303&lt;3000),+'PL2'!$R$3+1,0)))))</f>
        <v>0</v>
      </c>
      <c r="M3303" s="3">
        <f>IF(AND(O3303&gt;0,O3303&lt;366),+'PL2'!$N$2+1,IF(AND(O3303&gt;365,O3303&lt;731),+'PL2'!$O$2+1,IF(AND(O3303&gt;730,O3303&lt;1096),+'PL2'!$P$2+1,IF(AND(O3303&gt;1095,O3303&lt;1461),+'PL2'!$Q$2+1,IF(AND(O3303&gt;1460,O3303&lt;1826),+'PL2'!$R$2+1,IF(AND(O3303&gt;1825,O3303&lt;2190),+'PL2'!$S$2+1,0))))))</f>
        <v>0</v>
      </c>
      <c r="N3303" s="70">
        <f t="shared" si="187"/>
        <v>-1</v>
      </c>
      <c r="O3303" s="19" t="str">
        <f>IF(A3303&gt;'PL2'!$C$2+553,IF(A3303='PL2'!$C$2+554,1,O3302+1), "")</f>
        <v/>
      </c>
    </row>
    <row r="3304" spans="1:15" x14ac:dyDescent="0.55000000000000004">
      <c r="A3304">
        <v>3302</v>
      </c>
      <c r="B3304" s="2">
        <v>43124</v>
      </c>
      <c r="C3304">
        <v>33.669998168945313</v>
      </c>
      <c r="D3304">
        <v>19491500</v>
      </c>
      <c r="E3304">
        <v>2483.5</v>
      </c>
      <c r="F3304" s="20">
        <f t="shared" si="188"/>
        <v>4.2900464537144745E-3</v>
      </c>
      <c r="G3304">
        <v>11399.5</v>
      </c>
      <c r="H3304">
        <v>48.904399871826172</v>
      </c>
      <c r="I3304" s="19">
        <f t="shared" si="189"/>
        <v>28310658.25</v>
      </c>
      <c r="K3304" s="70">
        <f t="shared" si="186"/>
        <v>-1</v>
      </c>
      <c r="L3304" s="3">
        <f>IF(AND(O3304&gt;0,O3304&lt;366),+'PL2'!$N$3+1,IF(AND(O3304&gt;365,O3304&lt;731),+'PL2'!$O$3+1,IF(AND(O3304&gt;730,O3304&lt;1096),+'PL2'!$P$3+1,IF(AND(O3304&gt;1095,O3304&lt;1461),+'PL2'!$Q$3+1,IF(AND(O3304&gt;1460,O3304&lt;3000),+'PL2'!$R$3+1,0)))))</f>
        <v>0</v>
      </c>
      <c r="M3304" s="3">
        <f>IF(AND(O3304&gt;0,O3304&lt;366),+'PL2'!$N$2+1,IF(AND(O3304&gt;365,O3304&lt;731),+'PL2'!$O$2+1,IF(AND(O3304&gt;730,O3304&lt;1096),+'PL2'!$P$2+1,IF(AND(O3304&gt;1095,O3304&lt;1461),+'PL2'!$Q$2+1,IF(AND(O3304&gt;1460,O3304&lt;1826),+'PL2'!$R$2+1,IF(AND(O3304&gt;1825,O3304&lt;2190),+'PL2'!$S$2+1,0))))))</f>
        <v>0</v>
      </c>
      <c r="N3304" s="70">
        <f t="shared" si="187"/>
        <v>-1</v>
      </c>
      <c r="O3304" s="19" t="str">
        <f>IF(A3304&gt;'PL2'!$C$2+553,IF(A3304='PL2'!$C$2+554,1,O3303+1), "")</f>
        <v/>
      </c>
    </row>
    <row r="3305" spans="1:15" x14ac:dyDescent="0.55000000000000004">
      <c r="A3305">
        <v>3303</v>
      </c>
      <c r="B3305" s="2">
        <v>43125</v>
      </c>
      <c r="C3305">
        <v>33.680000305175781</v>
      </c>
      <c r="D3305">
        <v>20445100</v>
      </c>
      <c r="E3305">
        <v>2195.85009765625</v>
      </c>
      <c r="F3305" s="20">
        <f t="shared" si="188"/>
        <v>3.6173083995276506E-3</v>
      </c>
      <c r="G3305">
        <v>11137.2001953125</v>
      </c>
      <c r="H3305">
        <v>40.286701202392578</v>
      </c>
      <c r="I3305" s="19">
        <f t="shared" si="189"/>
        <v>24455622.13649416</v>
      </c>
      <c r="K3305" s="70">
        <f t="shared" si="186"/>
        <v>-1</v>
      </c>
      <c r="L3305" s="3">
        <f>IF(AND(O3305&gt;0,O3305&lt;366),+'PL2'!$N$3+1,IF(AND(O3305&gt;365,O3305&lt;731),+'PL2'!$O$3+1,IF(AND(O3305&gt;730,O3305&lt;1096),+'PL2'!$P$3+1,IF(AND(O3305&gt;1095,O3305&lt;1461),+'PL2'!$Q$3+1,IF(AND(O3305&gt;1460,O3305&lt;3000),+'PL2'!$R$3+1,0)))))</f>
        <v>0</v>
      </c>
      <c r="M3305" s="3">
        <f>IF(AND(O3305&gt;0,O3305&lt;366),+'PL2'!$N$2+1,IF(AND(O3305&gt;365,O3305&lt;731),+'PL2'!$O$2+1,IF(AND(O3305&gt;730,O3305&lt;1096),+'PL2'!$P$2+1,IF(AND(O3305&gt;1095,O3305&lt;1461),+'PL2'!$Q$2+1,IF(AND(O3305&gt;1460,O3305&lt;1826),+'PL2'!$R$2+1,IF(AND(O3305&gt;1825,O3305&lt;2190),+'PL2'!$S$2+1,0))))))</f>
        <v>0</v>
      </c>
      <c r="N3305" s="70">
        <f t="shared" si="187"/>
        <v>-1</v>
      </c>
      <c r="O3305" s="19" t="str">
        <f>IF(A3305&gt;'PL2'!$C$2+553,IF(A3305='PL2'!$C$2+554,1,O3304+1), "")</f>
        <v/>
      </c>
    </row>
    <row r="3306" spans="1:15" x14ac:dyDescent="0.55000000000000004">
      <c r="A3306">
        <v>3304</v>
      </c>
      <c r="B3306" s="2">
        <v>43126</v>
      </c>
      <c r="C3306">
        <v>33.689998626708977</v>
      </c>
      <c r="D3306">
        <v>20057000</v>
      </c>
      <c r="E3306">
        <v>2146.6298828125</v>
      </c>
      <c r="F3306" s="20">
        <f t="shared" si="188"/>
        <v>3.6057215836867718E-3</v>
      </c>
      <c r="G3306">
        <v>11090.099609375</v>
      </c>
      <c r="H3306">
        <v>39.987800598144531</v>
      </c>
      <c r="I3306" s="19">
        <f t="shared" si="189"/>
        <v>23806339.224851608</v>
      </c>
      <c r="K3306" s="70">
        <f t="shared" si="186"/>
        <v>-1</v>
      </c>
      <c r="L3306" s="3">
        <f>IF(AND(O3306&gt;0,O3306&lt;366),+'PL2'!$N$3+1,IF(AND(O3306&gt;365,O3306&lt;731),+'PL2'!$O$3+1,IF(AND(O3306&gt;730,O3306&lt;1096),+'PL2'!$P$3+1,IF(AND(O3306&gt;1095,O3306&lt;1461),+'PL2'!$Q$3+1,IF(AND(O3306&gt;1460,O3306&lt;3000),+'PL2'!$R$3+1,0)))))</f>
        <v>0</v>
      </c>
      <c r="M3306" s="3">
        <f>IF(AND(O3306&gt;0,O3306&lt;366),+'PL2'!$N$2+1,IF(AND(O3306&gt;365,O3306&lt;731),+'PL2'!$O$2+1,IF(AND(O3306&gt;730,O3306&lt;1096),+'PL2'!$P$2+1,IF(AND(O3306&gt;1095,O3306&lt;1461),+'PL2'!$Q$2+1,IF(AND(O3306&gt;1460,O3306&lt;1826),+'PL2'!$R$2+1,IF(AND(O3306&gt;1825,O3306&lt;2190),+'PL2'!$S$2+1,0))))))</f>
        <v>0</v>
      </c>
      <c r="N3306" s="70">
        <f t="shared" si="187"/>
        <v>-1</v>
      </c>
      <c r="O3306" s="19" t="str">
        <f>IF(A3306&gt;'PL2'!$C$2+553,IF(A3306='PL2'!$C$2+554,1,O3305+1), "")</f>
        <v/>
      </c>
    </row>
    <row r="3307" spans="1:15" x14ac:dyDescent="0.55000000000000004">
      <c r="A3307">
        <v>3305</v>
      </c>
      <c r="B3307" s="2">
        <v>43127</v>
      </c>
      <c r="C3307">
        <v>33.700000762939453</v>
      </c>
      <c r="D3307">
        <v>20315700</v>
      </c>
      <c r="E3307">
        <v>2130.75</v>
      </c>
      <c r="F3307" s="20">
        <f t="shared" si="188"/>
        <v>3.5345214108119948E-3</v>
      </c>
      <c r="G3307">
        <v>11407.2001953125</v>
      </c>
      <c r="H3307">
        <v>40.319000244140618</v>
      </c>
      <c r="I3307" s="19">
        <f t="shared" si="189"/>
        <v>24305891.816162109</v>
      </c>
      <c r="K3307" s="70">
        <f t="shared" si="186"/>
        <v>-1</v>
      </c>
      <c r="L3307" s="3">
        <f>IF(AND(O3307&gt;0,O3307&lt;366),+'PL2'!$N$3+1,IF(AND(O3307&gt;365,O3307&lt;731),+'PL2'!$O$3+1,IF(AND(O3307&gt;730,O3307&lt;1096),+'PL2'!$P$3+1,IF(AND(O3307&gt;1095,O3307&lt;1461),+'PL2'!$Q$3+1,IF(AND(O3307&gt;1460,O3307&lt;3000),+'PL2'!$R$3+1,0)))))</f>
        <v>0</v>
      </c>
      <c r="M3307" s="3">
        <f>IF(AND(O3307&gt;0,O3307&lt;366),+'PL2'!$N$2+1,IF(AND(O3307&gt;365,O3307&lt;731),+'PL2'!$O$2+1,IF(AND(O3307&gt;730,O3307&lt;1096),+'PL2'!$P$2+1,IF(AND(O3307&gt;1095,O3307&lt;1461),+'PL2'!$Q$2+1,IF(AND(O3307&gt;1460,O3307&lt;1826),+'PL2'!$R$2+1,IF(AND(O3307&gt;1825,O3307&lt;2190),+'PL2'!$S$2+1,0))))))</f>
        <v>0</v>
      </c>
      <c r="N3307" s="70">
        <f t="shared" si="187"/>
        <v>-1</v>
      </c>
      <c r="O3307" s="19" t="str">
        <f>IF(A3307&gt;'PL2'!$C$2+553,IF(A3307='PL2'!$C$2+554,1,O3306+1), "")</f>
        <v/>
      </c>
    </row>
    <row r="3308" spans="1:15" x14ac:dyDescent="0.55000000000000004">
      <c r="A3308">
        <v>3306</v>
      </c>
      <c r="B3308" s="2">
        <v>43128</v>
      </c>
      <c r="C3308">
        <v>33.709999084472663</v>
      </c>
      <c r="D3308">
        <v>20445100</v>
      </c>
      <c r="E3308">
        <v>2130.340087890625</v>
      </c>
      <c r="F3308" s="20">
        <f t="shared" si="188"/>
        <v>3.5125170535927133E-3</v>
      </c>
      <c r="G3308">
        <v>11694.5</v>
      </c>
      <c r="H3308">
        <v>41.077098846435547</v>
      </c>
      <c r="I3308" s="19">
        <f t="shared" si="189"/>
        <v>24913262.157836914</v>
      </c>
      <c r="K3308" s="70">
        <f t="shared" si="186"/>
        <v>-1</v>
      </c>
      <c r="L3308" s="3">
        <f>IF(AND(O3308&gt;0,O3308&lt;366),+'PL2'!$N$3+1,IF(AND(O3308&gt;365,O3308&lt;731),+'PL2'!$O$3+1,IF(AND(O3308&gt;730,O3308&lt;1096),+'PL2'!$P$3+1,IF(AND(O3308&gt;1095,O3308&lt;1461),+'PL2'!$Q$3+1,IF(AND(O3308&gt;1460,O3308&lt;3000),+'PL2'!$R$3+1,0)))))</f>
        <v>0</v>
      </c>
      <c r="M3308" s="3">
        <f>IF(AND(O3308&gt;0,O3308&lt;366),+'PL2'!$N$2+1,IF(AND(O3308&gt;365,O3308&lt;731),+'PL2'!$O$2+1,IF(AND(O3308&gt;730,O3308&lt;1096),+'PL2'!$P$2+1,IF(AND(O3308&gt;1095,O3308&lt;1461),+'PL2'!$Q$2+1,IF(AND(O3308&gt;1460,O3308&lt;1826),+'PL2'!$R$2+1,IF(AND(O3308&gt;1825,O3308&lt;2190),+'PL2'!$S$2+1,0))))))</f>
        <v>0</v>
      </c>
      <c r="N3308" s="70">
        <f t="shared" si="187"/>
        <v>-1</v>
      </c>
      <c r="O3308" s="19" t="str">
        <f>IF(A3308&gt;'PL2'!$C$2+553,IF(A3308='PL2'!$C$2+554,1,O3307+1), "")</f>
        <v/>
      </c>
    </row>
    <row r="3309" spans="1:15" x14ac:dyDescent="0.55000000000000004">
      <c r="A3309">
        <v>3307</v>
      </c>
      <c r="B3309" s="2">
        <v>43129</v>
      </c>
      <c r="C3309">
        <v>33.720001220703118</v>
      </c>
      <c r="D3309">
        <v>19151200</v>
      </c>
      <c r="E3309">
        <v>1995.75</v>
      </c>
      <c r="F3309" s="20">
        <f t="shared" si="188"/>
        <v>3.5139673981901E-3</v>
      </c>
      <c r="G3309">
        <v>11158.400390625</v>
      </c>
      <c r="H3309">
        <v>39.210300445556641</v>
      </c>
      <c r="I3309" s="19">
        <f t="shared" si="189"/>
        <v>22269377.579589844</v>
      </c>
      <c r="K3309" s="70">
        <f t="shared" ref="K3309:K3372" si="190">+L3309^(0.00273972602739726)-1</f>
        <v>-1</v>
      </c>
      <c r="L3309" s="3">
        <f>IF(AND(O3309&gt;0,O3309&lt;366),+'PL2'!$N$3+1,IF(AND(O3309&gt;365,O3309&lt;731),+'PL2'!$O$3+1,IF(AND(O3309&gt;730,O3309&lt;1096),+'PL2'!$P$3+1,IF(AND(O3309&gt;1095,O3309&lt;1461),+'PL2'!$Q$3+1,IF(AND(O3309&gt;1460,O3309&lt;3000),+'PL2'!$R$3+1,0)))))</f>
        <v>0</v>
      </c>
      <c r="M3309" s="3">
        <f>IF(AND(O3309&gt;0,O3309&lt;366),+'PL2'!$N$2+1,IF(AND(O3309&gt;365,O3309&lt;731),+'PL2'!$O$2+1,IF(AND(O3309&gt;730,O3309&lt;1096),+'PL2'!$P$2+1,IF(AND(O3309&gt;1095,O3309&lt;1461),+'PL2'!$Q$2+1,IF(AND(O3309&gt;1460,O3309&lt;1826),+'PL2'!$R$2+1,IF(AND(O3309&gt;1825,O3309&lt;2190),+'PL2'!$S$2+1,0))))))</f>
        <v>0</v>
      </c>
      <c r="N3309" s="70">
        <f t="shared" ref="N3309:N3372" si="191">+M3309^(0.00273972602739726)-1</f>
        <v>-1</v>
      </c>
      <c r="O3309" s="19" t="str">
        <f>IF(A3309&gt;'PL2'!$C$2+553,IF(A3309='PL2'!$C$2+554,1,O3308+1), "")</f>
        <v/>
      </c>
    </row>
    <row r="3310" spans="1:15" x14ac:dyDescent="0.55000000000000004">
      <c r="A3310">
        <v>3308</v>
      </c>
      <c r="B3310" s="2">
        <v>43130</v>
      </c>
      <c r="C3310">
        <v>33.729999542236328</v>
      </c>
      <c r="D3310">
        <v>21609700</v>
      </c>
      <c r="E3310">
        <v>2247.800048828125</v>
      </c>
      <c r="F3310" s="20">
        <f t="shared" si="188"/>
        <v>3.5085306421658536E-3</v>
      </c>
      <c r="G3310">
        <v>10035</v>
      </c>
      <c r="H3310">
        <v>35.208099365234382</v>
      </c>
      <c r="I3310" s="19">
        <f t="shared" si="189"/>
        <v>22556673.489990234</v>
      </c>
      <c r="K3310" s="70">
        <f t="shared" si="190"/>
        <v>-1</v>
      </c>
      <c r="L3310" s="3">
        <f>IF(AND(O3310&gt;0,O3310&lt;366),+'PL2'!$N$3+1,IF(AND(O3310&gt;365,O3310&lt;731),+'PL2'!$O$3+1,IF(AND(O3310&gt;730,O3310&lt;1096),+'PL2'!$P$3+1,IF(AND(O3310&gt;1095,O3310&lt;1461),+'PL2'!$Q$3+1,IF(AND(O3310&gt;1460,O3310&lt;3000),+'PL2'!$R$3+1,0)))))</f>
        <v>0</v>
      </c>
      <c r="M3310" s="3">
        <f>IF(AND(O3310&gt;0,O3310&lt;366),+'PL2'!$N$2+1,IF(AND(O3310&gt;365,O3310&lt;731),+'PL2'!$O$2+1,IF(AND(O3310&gt;730,O3310&lt;1096),+'PL2'!$P$2+1,IF(AND(O3310&gt;1095,O3310&lt;1461),+'PL2'!$Q$2+1,IF(AND(O3310&gt;1460,O3310&lt;1826),+'PL2'!$R$2+1,IF(AND(O3310&gt;1825,O3310&lt;2190),+'PL2'!$S$2+1,0))))))</f>
        <v>0</v>
      </c>
      <c r="N3310" s="70">
        <f t="shared" si="191"/>
        <v>-1</v>
      </c>
      <c r="O3310" s="19" t="str">
        <f>IF(A3310&gt;'PL2'!$C$2+553,IF(A3310='PL2'!$C$2+554,1,O3309+1), "")</f>
        <v/>
      </c>
    </row>
    <row r="3311" spans="1:15" x14ac:dyDescent="0.55000000000000004">
      <c r="A3311">
        <v>3309</v>
      </c>
      <c r="B3311" s="2">
        <v>43131</v>
      </c>
      <c r="C3311">
        <v>33.740001678466797</v>
      </c>
      <c r="D3311">
        <v>15139800</v>
      </c>
      <c r="E3311">
        <v>1624.7099609375</v>
      </c>
      <c r="F3311" s="20">
        <f t="shared" si="188"/>
        <v>3.6207688879016219E-3</v>
      </c>
      <c r="G3311">
        <v>10166.5</v>
      </c>
      <c r="H3311">
        <v>36.810501098632813</v>
      </c>
      <c r="I3311" s="19">
        <f t="shared" si="189"/>
        <v>16517613.817871094</v>
      </c>
      <c r="K3311" s="70">
        <f t="shared" si="190"/>
        <v>-1</v>
      </c>
      <c r="L3311" s="3">
        <f>IF(AND(O3311&gt;0,O3311&lt;366),+'PL2'!$N$3+1,IF(AND(O3311&gt;365,O3311&lt;731),+'PL2'!$O$3+1,IF(AND(O3311&gt;730,O3311&lt;1096),+'PL2'!$P$3+1,IF(AND(O3311&gt;1095,O3311&lt;1461),+'PL2'!$Q$3+1,IF(AND(O3311&gt;1460,O3311&lt;3000),+'PL2'!$R$3+1,0)))))</f>
        <v>0</v>
      </c>
      <c r="M3311" s="3">
        <f>IF(AND(O3311&gt;0,O3311&lt;366),+'PL2'!$N$2+1,IF(AND(O3311&gt;365,O3311&lt;731),+'PL2'!$O$2+1,IF(AND(O3311&gt;730,O3311&lt;1096),+'PL2'!$P$2+1,IF(AND(O3311&gt;1095,O3311&lt;1461),+'PL2'!$Q$2+1,IF(AND(O3311&gt;1460,O3311&lt;1826),+'PL2'!$R$2+1,IF(AND(O3311&gt;1825,O3311&lt;2190),+'PL2'!$S$2+1,0))))))</f>
        <v>0</v>
      </c>
      <c r="N3311" s="70">
        <f t="shared" si="191"/>
        <v>-1</v>
      </c>
      <c r="O3311" s="19" t="str">
        <f>IF(A3311&gt;'PL2'!$C$2+553,IF(A3311='PL2'!$C$2+554,1,O3310+1), "")</f>
        <v/>
      </c>
    </row>
    <row r="3312" spans="1:15" x14ac:dyDescent="0.55000000000000004">
      <c r="A3312">
        <v>3310</v>
      </c>
      <c r="B3312" s="2">
        <v>43132</v>
      </c>
      <c r="C3312">
        <v>33.75</v>
      </c>
      <c r="D3312">
        <v>20703900</v>
      </c>
      <c r="E3312">
        <v>2214.030029296875</v>
      </c>
      <c r="F3312" s="20">
        <f t="shared" si="188"/>
        <v>3.6091515844246511E-3</v>
      </c>
      <c r="G3312">
        <v>9052.580078125</v>
      </c>
      <c r="H3312">
        <v>32.672100067138672</v>
      </c>
      <c r="I3312" s="19">
        <f t="shared" si="189"/>
        <v>20042684.135583401</v>
      </c>
      <c r="K3312" s="70">
        <f t="shared" si="190"/>
        <v>-1</v>
      </c>
      <c r="L3312" s="3">
        <f>IF(AND(O3312&gt;0,O3312&lt;366),+'PL2'!$N$3+1,IF(AND(O3312&gt;365,O3312&lt;731),+'PL2'!$O$3+1,IF(AND(O3312&gt;730,O3312&lt;1096),+'PL2'!$P$3+1,IF(AND(O3312&gt;1095,O3312&lt;1461),+'PL2'!$Q$3+1,IF(AND(O3312&gt;1460,O3312&lt;3000),+'PL2'!$R$3+1,0)))))</f>
        <v>0</v>
      </c>
      <c r="M3312" s="3">
        <f>IF(AND(O3312&gt;0,O3312&lt;366),+'PL2'!$N$2+1,IF(AND(O3312&gt;365,O3312&lt;731),+'PL2'!$O$2+1,IF(AND(O3312&gt;730,O3312&lt;1096),+'PL2'!$P$2+1,IF(AND(O3312&gt;1095,O3312&lt;1461),+'PL2'!$Q$2+1,IF(AND(O3312&gt;1460,O3312&lt;1826),+'PL2'!$R$2+1,IF(AND(O3312&gt;1825,O3312&lt;2190),+'PL2'!$S$2+1,0))))))</f>
        <v>0</v>
      </c>
      <c r="N3312" s="70">
        <f t="shared" si="191"/>
        <v>-1</v>
      </c>
      <c r="O3312" s="19" t="str">
        <f>IF(A3312&gt;'PL2'!$C$2+553,IF(A3312='PL2'!$C$2+554,1,O3311+1), "")</f>
        <v/>
      </c>
    </row>
    <row r="3313" spans="1:15" x14ac:dyDescent="0.55000000000000004">
      <c r="A3313">
        <v>3311</v>
      </c>
      <c r="B3313" s="2">
        <v>43133</v>
      </c>
      <c r="C3313">
        <v>33.759998321533203</v>
      </c>
      <c r="D3313">
        <v>21739100</v>
      </c>
      <c r="E3313">
        <v>2374.360107421875</v>
      </c>
      <c r="F3313" s="20">
        <f t="shared" si="188"/>
        <v>3.6872912513065347E-3</v>
      </c>
      <c r="G3313">
        <v>8827.6298828125</v>
      </c>
      <c r="H3313">
        <v>32.549999237060547</v>
      </c>
      <c r="I3313" s="19">
        <f t="shared" si="189"/>
        <v>20959972.236835241</v>
      </c>
      <c r="K3313" s="70">
        <f t="shared" si="190"/>
        <v>-1</v>
      </c>
      <c r="L3313" s="3">
        <f>IF(AND(O3313&gt;0,O3313&lt;366),+'PL2'!$N$3+1,IF(AND(O3313&gt;365,O3313&lt;731),+'PL2'!$O$3+1,IF(AND(O3313&gt;730,O3313&lt;1096),+'PL2'!$P$3+1,IF(AND(O3313&gt;1095,O3313&lt;1461),+'PL2'!$Q$3+1,IF(AND(O3313&gt;1460,O3313&lt;3000),+'PL2'!$R$3+1,0)))))</f>
        <v>0</v>
      </c>
      <c r="M3313" s="3">
        <f>IF(AND(O3313&gt;0,O3313&lt;366),+'PL2'!$N$2+1,IF(AND(O3313&gt;365,O3313&lt;731),+'PL2'!$O$2+1,IF(AND(O3313&gt;730,O3313&lt;1096),+'PL2'!$P$2+1,IF(AND(O3313&gt;1095,O3313&lt;1461),+'PL2'!$Q$2+1,IF(AND(O3313&gt;1460,O3313&lt;1826),+'PL2'!$R$2+1,IF(AND(O3313&gt;1825,O3313&lt;2190),+'PL2'!$S$2+1,0))))))</f>
        <v>0</v>
      </c>
      <c r="N3313" s="70">
        <f t="shared" si="191"/>
        <v>-1</v>
      </c>
      <c r="O3313" s="19" t="str">
        <f>IF(A3313&gt;'PL2'!$C$2+553,IF(A3313='PL2'!$C$2+554,1,O3312+1), "")</f>
        <v/>
      </c>
    </row>
    <row r="3314" spans="1:15" x14ac:dyDescent="0.55000000000000004">
      <c r="A3314">
        <v>3312</v>
      </c>
      <c r="B3314" s="2">
        <v>43134</v>
      </c>
      <c r="C3314">
        <v>33.770000457763672</v>
      </c>
      <c r="D3314">
        <v>20445100</v>
      </c>
      <c r="E3314">
        <v>2121.929931640625</v>
      </c>
      <c r="F3314" s="20">
        <f t="shared" si="188"/>
        <v>3.5048776852569245E-3</v>
      </c>
      <c r="G3314">
        <v>9224.3896484375</v>
      </c>
      <c r="H3314">
        <v>32.330398559570313</v>
      </c>
      <c r="I3314" s="19">
        <f t="shared" si="189"/>
        <v>19573508.496135473</v>
      </c>
      <c r="K3314" s="70">
        <f t="shared" si="190"/>
        <v>-1</v>
      </c>
      <c r="L3314" s="3">
        <f>IF(AND(O3314&gt;0,O3314&lt;366),+'PL2'!$N$3+1,IF(AND(O3314&gt;365,O3314&lt;731),+'PL2'!$O$3+1,IF(AND(O3314&gt;730,O3314&lt;1096),+'PL2'!$P$3+1,IF(AND(O3314&gt;1095,O3314&lt;1461),+'PL2'!$Q$3+1,IF(AND(O3314&gt;1460,O3314&lt;3000),+'PL2'!$R$3+1,0)))))</f>
        <v>0</v>
      </c>
      <c r="M3314" s="3">
        <f>IF(AND(O3314&gt;0,O3314&lt;366),+'PL2'!$N$2+1,IF(AND(O3314&gt;365,O3314&lt;731),+'PL2'!$O$2+1,IF(AND(O3314&gt;730,O3314&lt;1096),+'PL2'!$P$2+1,IF(AND(O3314&gt;1095,O3314&lt;1461),+'PL2'!$Q$2+1,IF(AND(O3314&gt;1460,O3314&lt;1826),+'PL2'!$R$2+1,IF(AND(O3314&gt;1825,O3314&lt;2190),+'PL2'!$S$2+1,0))))))</f>
        <v>0</v>
      </c>
      <c r="N3314" s="70">
        <f t="shared" si="191"/>
        <v>-1</v>
      </c>
      <c r="O3314" s="19" t="str">
        <f>IF(A3314&gt;'PL2'!$C$2+553,IF(A3314='PL2'!$C$2+554,1,O3313+1), "")</f>
        <v/>
      </c>
    </row>
    <row r="3315" spans="1:15" x14ac:dyDescent="0.55000000000000004">
      <c r="A3315">
        <v>3313</v>
      </c>
      <c r="B3315" s="2">
        <v>43135</v>
      </c>
      <c r="C3315">
        <v>33.779998779296882</v>
      </c>
      <c r="D3315">
        <v>23033100</v>
      </c>
      <c r="E3315">
        <v>2336.320068359375</v>
      </c>
      <c r="F3315" s="20">
        <f t="shared" si="188"/>
        <v>3.4264119487705299E-3</v>
      </c>
      <c r="G3315">
        <v>8186.64990234375</v>
      </c>
      <c r="H3315">
        <v>28.050800323486332</v>
      </c>
      <c r="I3315" s="19">
        <f t="shared" si="189"/>
        <v>19126634.459478021</v>
      </c>
      <c r="K3315" s="70">
        <f t="shared" si="190"/>
        <v>-1</v>
      </c>
      <c r="L3315" s="3">
        <f>IF(AND(O3315&gt;0,O3315&lt;366),+'PL2'!$N$3+1,IF(AND(O3315&gt;365,O3315&lt;731),+'PL2'!$O$3+1,IF(AND(O3315&gt;730,O3315&lt;1096),+'PL2'!$P$3+1,IF(AND(O3315&gt;1095,O3315&lt;1461),+'PL2'!$Q$3+1,IF(AND(O3315&gt;1460,O3315&lt;3000),+'PL2'!$R$3+1,0)))))</f>
        <v>0</v>
      </c>
      <c r="M3315" s="3">
        <f>IF(AND(O3315&gt;0,O3315&lt;366),+'PL2'!$N$2+1,IF(AND(O3315&gt;365,O3315&lt;731),+'PL2'!$O$2+1,IF(AND(O3315&gt;730,O3315&lt;1096),+'PL2'!$P$2+1,IF(AND(O3315&gt;1095,O3315&lt;1461),+'PL2'!$Q$2+1,IF(AND(O3315&gt;1460,O3315&lt;1826),+'PL2'!$R$2+1,IF(AND(O3315&gt;1825,O3315&lt;2190),+'PL2'!$S$2+1,0))))))</f>
        <v>0</v>
      </c>
      <c r="N3315" s="70">
        <f t="shared" si="191"/>
        <v>-1</v>
      </c>
      <c r="O3315" s="19" t="str">
        <f>IF(A3315&gt;'PL2'!$C$2+553,IF(A3315='PL2'!$C$2+554,1,O3314+1), "")</f>
        <v/>
      </c>
    </row>
    <row r="3316" spans="1:15" x14ac:dyDescent="0.55000000000000004">
      <c r="A3316">
        <v>3314</v>
      </c>
      <c r="B3316" s="2">
        <v>43136</v>
      </c>
      <c r="C3316">
        <v>33.790000915527337</v>
      </c>
      <c r="D3316">
        <v>23938900</v>
      </c>
      <c r="E3316">
        <v>2486.27001953125</v>
      </c>
      <c r="F3316" s="20">
        <f t="shared" si="188"/>
        <v>3.5093954290384734E-3</v>
      </c>
      <c r="G3316">
        <v>6914.259765625</v>
      </c>
      <c r="H3316">
        <v>24.264900207519531</v>
      </c>
      <c r="I3316" s="19">
        <f t="shared" si="189"/>
        <v>17190716.762524605</v>
      </c>
      <c r="K3316" s="70">
        <f t="shared" si="190"/>
        <v>-1</v>
      </c>
      <c r="L3316" s="3">
        <f>IF(AND(O3316&gt;0,O3316&lt;366),+'PL2'!$N$3+1,IF(AND(O3316&gt;365,O3316&lt;731),+'PL2'!$O$3+1,IF(AND(O3316&gt;730,O3316&lt;1096),+'PL2'!$P$3+1,IF(AND(O3316&gt;1095,O3316&lt;1461),+'PL2'!$Q$3+1,IF(AND(O3316&gt;1460,O3316&lt;3000),+'PL2'!$R$3+1,0)))))</f>
        <v>0</v>
      </c>
      <c r="M3316" s="3">
        <f>IF(AND(O3316&gt;0,O3316&lt;366),+'PL2'!$N$2+1,IF(AND(O3316&gt;365,O3316&lt;731),+'PL2'!$O$2+1,IF(AND(O3316&gt;730,O3316&lt;1096),+'PL2'!$P$2+1,IF(AND(O3316&gt;1095,O3316&lt;1461),+'PL2'!$Q$2+1,IF(AND(O3316&gt;1460,O3316&lt;1826),+'PL2'!$R$2+1,IF(AND(O3316&gt;1825,O3316&lt;2190),+'PL2'!$S$2+1,0))))))</f>
        <v>0</v>
      </c>
      <c r="N3316" s="70">
        <f t="shared" si="191"/>
        <v>-1</v>
      </c>
      <c r="O3316" s="19" t="str">
        <f>IF(A3316&gt;'PL2'!$C$2+553,IF(A3316='PL2'!$C$2+554,1,O3315+1), "")</f>
        <v/>
      </c>
    </row>
    <row r="3317" spans="1:15" x14ac:dyDescent="0.55000000000000004">
      <c r="A3317">
        <v>3315</v>
      </c>
      <c r="B3317" s="2">
        <v>43137</v>
      </c>
      <c r="C3317">
        <v>33.799999237060547</v>
      </c>
      <c r="D3317">
        <v>24293100</v>
      </c>
      <c r="E3317">
        <v>2289.27001953125</v>
      </c>
      <c r="F3317" s="20">
        <f t="shared" si="188"/>
        <v>3.1851564812058497E-3</v>
      </c>
      <c r="G3317">
        <v>7700.39013671875</v>
      </c>
      <c r="H3317">
        <v>24.526899337768551</v>
      </c>
      <c r="I3317" s="19">
        <f t="shared" si="189"/>
        <v>17628272.278684378</v>
      </c>
      <c r="K3317" s="70">
        <f t="shared" si="190"/>
        <v>-1</v>
      </c>
      <c r="L3317" s="3">
        <f>IF(AND(O3317&gt;0,O3317&lt;366),+'PL2'!$N$3+1,IF(AND(O3317&gt;365,O3317&lt;731),+'PL2'!$O$3+1,IF(AND(O3317&gt;730,O3317&lt;1096),+'PL2'!$P$3+1,IF(AND(O3317&gt;1095,O3317&lt;1461),+'PL2'!$Q$3+1,IF(AND(O3317&gt;1460,O3317&lt;3000),+'PL2'!$R$3+1,0)))))</f>
        <v>0</v>
      </c>
      <c r="M3317" s="3">
        <f>IF(AND(O3317&gt;0,O3317&lt;366),+'PL2'!$N$2+1,IF(AND(O3317&gt;365,O3317&lt;731),+'PL2'!$O$2+1,IF(AND(O3317&gt;730,O3317&lt;1096),+'PL2'!$P$2+1,IF(AND(O3317&gt;1095,O3317&lt;1461),+'PL2'!$Q$2+1,IF(AND(O3317&gt;1460,O3317&lt;1826),+'PL2'!$R$2+1,IF(AND(O3317&gt;1825,O3317&lt;2190),+'PL2'!$S$2+1,0))))))</f>
        <v>0</v>
      </c>
      <c r="N3317" s="70">
        <f t="shared" si="191"/>
        <v>-1</v>
      </c>
      <c r="O3317" s="19" t="str">
        <f>IF(A3317&gt;'PL2'!$C$2+553,IF(A3317='PL2'!$C$2+554,1,O3316+1), "")</f>
        <v/>
      </c>
    </row>
    <row r="3318" spans="1:15" x14ac:dyDescent="0.55000000000000004">
      <c r="A3318">
        <v>3316</v>
      </c>
      <c r="B3318" s="2">
        <v>43138</v>
      </c>
      <c r="C3318">
        <v>33.810001373291023</v>
      </c>
      <c r="D3318">
        <v>20149000</v>
      </c>
      <c r="E3318">
        <v>1886.02001953125</v>
      </c>
      <c r="F3318" s="20">
        <f t="shared" si="188"/>
        <v>3.1647396620381124E-3</v>
      </c>
      <c r="G3318">
        <v>7581.7998046875</v>
      </c>
      <c r="H3318">
        <v>23.994400024414059</v>
      </c>
      <c r="I3318" s="19">
        <f t="shared" si="189"/>
        <v>14299426.215718746</v>
      </c>
      <c r="K3318" s="70">
        <f t="shared" si="190"/>
        <v>-1</v>
      </c>
      <c r="L3318" s="3">
        <f>IF(AND(O3318&gt;0,O3318&lt;366),+'PL2'!$N$3+1,IF(AND(O3318&gt;365,O3318&lt;731),+'PL2'!$O$3+1,IF(AND(O3318&gt;730,O3318&lt;1096),+'PL2'!$P$3+1,IF(AND(O3318&gt;1095,O3318&lt;1461),+'PL2'!$Q$3+1,IF(AND(O3318&gt;1460,O3318&lt;3000),+'PL2'!$R$3+1,0)))))</f>
        <v>0</v>
      </c>
      <c r="M3318" s="3">
        <f>IF(AND(O3318&gt;0,O3318&lt;366),+'PL2'!$N$2+1,IF(AND(O3318&gt;365,O3318&lt;731),+'PL2'!$O$2+1,IF(AND(O3318&gt;730,O3318&lt;1096),+'PL2'!$P$2+1,IF(AND(O3318&gt;1095,O3318&lt;1461),+'PL2'!$Q$2+1,IF(AND(O3318&gt;1460,O3318&lt;1826),+'PL2'!$R$2+1,IF(AND(O3318&gt;1825,O3318&lt;2190),+'PL2'!$S$2+1,0))))))</f>
        <v>0</v>
      </c>
      <c r="N3318" s="70">
        <f t="shared" si="191"/>
        <v>-1</v>
      </c>
      <c r="O3318" s="19" t="str">
        <f>IF(A3318&gt;'PL2'!$C$2+553,IF(A3318='PL2'!$C$2+554,1,O3317+1), "")</f>
        <v/>
      </c>
    </row>
    <row r="3319" spans="1:15" x14ac:dyDescent="0.55000000000000004">
      <c r="A3319">
        <v>3317</v>
      </c>
      <c r="B3319" s="2">
        <v>43139</v>
      </c>
      <c r="C3319">
        <v>33.819999694824219</v>
      </c>
      <c r="D3319">
        <v>18720000</v>
      </c>
      <c r="E3319">
        <v>1725.47998046875</v>
      </c>
      <c r="F3319" s="20">
        <f t="shared" si="188"/>
        <v>3.1172933981238474E-3</v>
      </c>
      <c r="G3319">
        <v>8237.240234375</v>
      </c>
      <c r="H3319">
        <v>25.677900314331051</v>
      </c>
      <c r="I3319" s="19">
        <f t="shared" si="189"/>
        <v>14213193.118725777</v>
      </c>
      <c r="K3319" s="70">
        <f t="shared" si="190"/>
        <v>-1</v>
      </c>
      <c r="L3319" s="3">
        <f>IF(AND(O3319&gt;0,O3319&lt;366),+'PL2'!$N$3+1,IF(AND(O3319&gt;365,O3319&lt;731),+'PL2'!$O$3+1,IF(AND(O3319&gt;730,O3319&lt;1096),+'PL2'!$P$3+1,IF(AND(O3319&gt;1095,O3319&lt;1461),+'PL2'!$Q$3+1,IF(AND(O3319&gt;1460,O3319&lt;3000),+'PL2'!$R$3+1,0)))))</f>
        <v>0</v>
      </c>
      <c r="M3319" s="3">
        <f>IF(AND(O3319&gt;0,O3319&lt;366),+'PL2'!$N$2+1,IF(AND(O3319&gt;365,O3319&lt;731),+'PL2'!$O$2+1,IF(AND(O3319&gt;730,O3319&lt;1096),+'PL2'!$P$2+1,IF(AND(O3319&gt;1095,O3319&lt;1461),+'PL2'!$Q$2+1,IF(AND(O3319&gt;1460,O3319&lt;1826),+'PL2'!$R$2+1,IF(AND(O3319&gt;1825,O3319&lt;2190),+'PL2'!$S$2+1,0))))))</f>
        <v>0</v>
      </c>
      <c r="N3319" s="70">
        <f t="shared" si="191"/>
        <v>-1</v>
      </c>
      <c r="O3319" s="19" t="str">
        <f>IF(A3319&gt;'PL2'!$C$2+553,IF(A3319='PL2'!$C$2+554,1,O3318+1), "")</f>
        <v/>
      </c>
    </row>
    <row r="3320" spans="1:15" x14ac:dyDescent="0.55000000000000004">
      <c r="A3320">
        <v>3318</v>
      </c>
      <c r="B3320" s="2">
        <v>43140</v>
      </c>
      <c r="C3320">
        <v>33.830001831054688</v>
      </c>
      <c r="D3320">
        <v>19291600</v>
      </c>
      <c r="E3320">
        <v>1775.859985351562</v>
      </c>
      <c r="F3320" s="20">
        <f t="shared" si="188"/>
        <v>3.1141712743442793E-3</v>
      </c>
      <c r="G3320">
        <v>8689.83984375</v>
      </c>
      <c r="H3320">
        <v>27.061599731445309</v>
      </c>
      <c r="I3320" s="19">
        <f t="shared" si="189"/>
        <v>15431938.857629295</v>
      </c>
      <c r="K3320" s="70">
        <f t="shared" si="190"/>
        <v>-1</v>
      </c>
      <c r="L3320" s="3">
        <f>IF(AND(O3320&gt;0,O3320&lt;366),+'PL2'!$N$3+1,IF(AND(O3320&gt;365,O3320&lt;731),+'PL2'!$O$3+1,IF(AND(O3320&gt;730,O3320&lt;1096),+'PL2'!$P$3+1,IF(AND(O3320&gt;1095,O3320&lt;1461),+'PL2'!$Q$3+1,IF(AND(O3320&gt;1460,O3320&lt;3000),+'PL2'!$R$3+1,0)))))</f>
        <v>0</v>
      </c>
      <c r="M3320" s="3">
        <f>IF(AND(O3320&gt;0,O3320&lt;366),+'PL2'!$N$2+1,IF(AND(O3320&gt;365,O3320&lt;731),+'PL2'!$O$2+1,IF(AND(O3320&gt;730,O3320&lt;1096),+'PL2'!$P$2+1,IF(AND(O3320&gt;1095,O3320&lt;1461),+'PL2'!$Q$2+1,IF(AND(O3320&gt;1460,O3320&lt;1826),+'PL2'!$R$2+1,IF(AND(O3320&gt;1825,O3320&lt;2190),+'PL2'!$S$2+1,0))))))</f>
        <v>0</v>
      </c>
      <c r="N3320" s="70">
        <f t="shared" si="191"/>
        <v>-1</v>
      </c>
      <c r="O3320" s="19" t="str">
        <f>IF(A3320&gt;'PL2'!$C$2+553,IF(A3320='PL2'!$C$2+554,1,O3319+1), "")</f>
        <v/>
      </c>
    </row>
    <row r="3321" spans="1:15" x14ac:dyDescent="0.55000000000000004">
      <c r="A3321">
        <v>3319</v>
      </c>
      <c r="B3321" s="2">
        <v>43141</v>
      </c>
      <c r="C3321">
        <v>33.840000152587891</v>
      </c>
      <c r="D3321">
        <v>20434800</v>
      </c>
      <c r="E3321">
        <v>1876.300048828125</v>
      </c>
      <c r="F3321" s="20">
        <f t="shared" si="188"/>
        <v>3.1071502504866413E-3</v>
      </c>
      <c r="G3321">
        <v>8556.6103515625</v>
      </c>
      <c r="H3321">
        <v>26.586700439453121</v>
      </c>
      <c r="I3321" s="19">
        <f t="shared" si="189"/>
        <v>16054768.420439959</v>
      </c>
      <c r="K3321" s="70">
        <f t="shared" si="190"/>
        <v>-1</v>
      </c>
      <c r="L3321" s="3">
        <f>IF(AND(O3321&gt;0,O3321&lt;366),+'PL2'!$N$3+1,IF(AND(O3321&gt;365,O3321&lt;731),+'PL2'!$O$3+1,IF(AND(O3321&gt;730,O3321&lt;1096),+'PL2'!$P$3+1,IF(AND(O3321&gt;1095,O3321&lt;1461),+'PL2'!$Q$3+1,IF(AND(O3321&gt;1460,O3321&lt;3000),+'PL2'!$R$3+1,0)))))</f>
        <v>0</v>
      </c>
      <c r="M3321" s="3">
        <f>IF(AND(O3321&gt;0,O3321&lt;366),+'PL2'!$N$2+1,IF(AND(O3321&gt;365,O3321&lt;731),+'PL2'!$O$2+1,IF(AND(O3321&gt;730,O3321&lt;1096),+'PL2'!$P$2+1,IF(AND(O3321&gt;1095,O3321&lt;1461),+'PL2'!$Q$2+1,IF(AND(O3321&gt;1460,O3321&lt;1826),+'PL2'!$R$2+1,IF(AND(O3321&gt;1825,O3321&lt;2190),+'PL2'!$S$2+1,0))))))</f>
        <v>0</v>
      </c>
      <c r="N3321" s="70">
        <f t="shared" si="191"/>
        <v>-1</v>
      </c>
      <c r="O3321" s="19" t="str">
        <f>IF(A3321&gt;'PL2'!$C$2+553,IF(A3321='PL2'!$C$2+554,1,O3320+1), "")</f>
        <v/>
      </c>
    </row>
    <row r="3322" spans="1:15" x14ac:dyDescent="0.55000000000000004">
      <c r="A3322">
        <v>3320</v>
      </c>
      <c r="B3322" s="2">
        <v>43142</v>
      </c>
      <c r="C3322">
        <v>33.849998474121087</v>
      </c>
      <c r="D3322">
        <v>21578000</v>
      </c>
      <c r="E3322">
        <v>1949.4599609375</v>
      </c>
      <c r="F3322" s="20">
        <f t="shared" si="188"/>
        <v>3.0581711327785028E-3</v>
      </c>
      <c r="G3322">
        <v>8070.7998046875</v>
      </c>
      <c r="H3322">
        <v>24.681900024414059</v>
      </c>
      <c r="I3322" s="19">
        <f t="shared" si="189"/>
        <v>15733701.071980476</v>
      </c>
      <c r="K3322" s="70">
        <f t="shared" si="190"/>
        <v>-1</v>
      </c>
      <c r="L3322" s="3">
        <f>IF(AND(O3322&gt;0,O3322&lt;366),+'PL2'!$N$3+1,IF(AND(O3322&gt;365,O3322&lt;731),+'PL2'!$O$3+1,IF(AND(O3322&gt;730,O3322&lt;1096),+'PL2'!$P$3+1,IF(AND(O3322&gt;1095,O3322&lt;1461),+'PL2'!$Q$3+1,IF(AND(O3322&gt;1460,O3322&lt;3000),+'PL2'!$R$3+1,0)))))</f>
        <v>0</v>
      </c>
      <c r="M3322" s="3">
        <f>IF(AND(O3322&gt;0,O3322&lt;366),+'PL2'!$N$2+1,IF(AND(O3322&gt;365,O3322&lt;731),+'PL2'!$O$2+1,IF(AND(O3322&gt;730,O3322&lt;1096),+'PL2'!$P$2+1,IF(AND(O3322&gt;1095,O3322&lt;1461),+'PL2'!$Q$2+1,IF(AND(O3322&gt;1460,O3322&lt;1826),+'PL2'!$R$2+1,IF(AND(O3322&gt;1825,O3322&lt;2190),+'PL2'!$S$2+1,0))))))</f>
        <v>0</v>
      </c>
      <c r="N3322" s="70">
        <f t="shared" si="191"/>
        <v>-1</v>
      </c>
      <c r="O3322" s="19" t="str">
        <f>IF(A3322&gt;'PL2'!$C$2+553,IF(A3322='PL2'!$C$2+554,1,O3321+1), "")</f>
        <v/>
      </c>
    </row>
    <row r="3323" spans="1:15" x14ac:dyDescent="0.55000000000000004">
      <c r="A3323">
        <v>3321</v>
      </c>
      <c r="B3323" s="2">
        <v>43143</v>
      </c>
      <c r="C3323">
        <v>33.860000610351563</v>
      </c>
      <c r="D3323">
        <v>23721500</v>
      </c>
      <c r="E3323">
        <v>2144.969970703125</v>
      </c>
      <c r="F3323" s="20">
        <f t="shared" si="188"/>
        <v>3.0617239431399187E-3</v>
      </c>
      <c r="G3323">
        <v>8891.2099609375</v>
      </c>
      <c r="H3323">
        <v>27.2224006652832</v>
      </c>
      <c r="I3323" s="19">
        <f t="shared" si="189"/>
        <v>19071378.369427443</v>
      </c>
      <c r="K3323" s="70">
        <f t="shared" si="190"/>
        <v>-1</v>
      </c>
      <c r="L3323" s="3">
        <f>IF(AND(O3323&gt;0,O3323&lt;366),+'PL2'!$N$3+1,IF(AND(O3323&gt;365,O3323&lt;731),+'PL2'!$O$3+1,IF(AND(O3323&gt;730,O3323&lt;1096),+'PL2'!$P$3+1,IF(AND(O3323&gt;1095,O3323&lt;1461),+'PL2'!$Q$3+1,IF(AND(O3323&gt;1460,O3323&lt;3000),+'PL2'!$R$3+1,0)))))</f>
        <v>0</v>
      </c>
      <c r="M3323" s="3">
        <f>IF(AND(O3323&gt;0,O3323&lt;366),+'PL2'!$N$2+1,IF(AND(O3323&gt;365,O3323&lt;731),+'PL2'!$O$2+1,IF(AND(O3323&gt;730,O3323&lt;1096),+'PL2'!$P$2+1,IF(AND(O3323&gt;1095,O3323&lt;1461),+'PL2'!$Q$2+1,IF(AND(O3323&gt;1460,O3323&lt;1826),+'PL2'!$R$2+1,IF(AND(O3323&gt;1825,O3323&lt;2190),+'PL2'!$S$2+1,0))))))</f>
        <v>0</v>
      </c>
      <c r="N3323" s="70">
        <f t="shared" si="191"/>
        <v>-1</v>
      </c>
      <c r="O3323" s="19" t="str">
        <f>IF(A3323&gt;'PL2'!$C$2+553,IF(A3323='PL2'!$C$2+554,1,O3322+1), "")</f>
        <v/>
      </c>
    </row>
    <row r="3324" spans="1:15" x14ac:dyDescent="0.55000000000000004">
      <c r="A3324">
        <v>3322</v>
      </c>
      <c r="B3324" s="2">
        <v>43144</v>
      </c>
      <c r="C3324">
        <v>33.869998931884773</v>
      </c>
      <c r="D3324">
        <v>23435700</v>
      </c>
      <c r="E3324">
        <v>2118.570068359375</v>
      </c>
      <c r="F3324" s="20">
        <f t="shared" si="188"/>
        <v>3.0618230286466835E-3</v>
      </c>
      <c r="G3324">
        <v>8516.240234375</v>
      </c>
      <c r="H3324">
        <v>26.075199127197269</v>
      </c>
      <c r="I3324" s="19">
        <f t="shared" si="189"/>
        <v>18042251.655504704</v>
      </c>
      <c r="K3324" s="70">
        <f t="shared" si="190"/>
        <v>-1</v>
      </c>
      <c r="L3324" s="3">
        <f>IF(AND(O3324&gt;0,O3324&lt;366),+'PL2'!$N$3+1,IF(AND(O3324&gt;365,O3324&lt;731),+'PL2'!$O$3+1,IF(AND(O3324&gt;730,O3324&lt;1096),+'PL2'!$P$3+1,IF(AND(O3324&gt;1095,O3324&lt;1461),+'PL2'!$Q$3+1,IF(AND(O3324&gt;1460,O3324&lt;3000),+'PL2'!$R$3+1,0)))))</f>
        <v>0</v>
      </c>
      <c r="M3324" s="3">
        <f>IF(AND(O3324&gt;0,O3324&lt;366),+'PL2'!$N$2+1,IF(AND(O3324&gt;365,O3324&lt;731),+'PL2'!$O$2+1,IF(AND(O3324&gt;730,O3324&lt;1096),+'PL2'!$P$2+1,IF(AND(O3324&gt;1095,O3324&lt;1461),+'PL2'!$Q$2+1,IF(AND(O3324&gt;1460,O3324&lt;1826),+'PL2'!$R$2+1,IF(AND(O3324&gt;1825,O3324&lt;2190),+'PL2'!$S$2+1,0))))))</f>
        <v>0</v>
      </c>
      <c r="N3324" s="70">
        <f t="shared" si="191"/>
        <v>-1</v>
      </c>
      <c r="O3324" s="19" t="str">
        <f>IF(A3324&gt;'PL2'!$C$2+553,IF(A3324='PL2'!$C$2+554,1,O3323+1), "")</f>
        <v/>
      </c>
    </row>
    <row r="3325" spans="1:15" x14ac:dyDescent="0.55000000000000004">
      <c r="A3325">
        <v>3323</v>
      </c>
      <c r="B3325" s="2">
        <v>43145</v>
      </c>
      <c r="C3325">
        <v>33.880001068115227</v>
      </c>
      <c r="D3325">
        <v>25579200</v>
      </c>
      <c r="E3325">
        <v>2301.260009765625</v>
      </c>
      <c r="F3325" s="20">
        <f t="shared" si="188"/>
        <v>3.0480504311655656E-3</v>
      </c>
      <c r="G3325">
        <v>9477.83984375</v>
      </c>
      <c r="H3325">
        <v>28.888900756835941</v>
      </c>
      <c r="I3325" s="19">
        <f t="shared" si="189"/>
        <v>21810973.811385155</v>
      </c>
      <c r="K3325" s="70">
        <f t="shared" si="190"/>
        <v>-1</v>
      </c>
      <c r="L3325" s="3">
        <f>IF(AND(O3325&gt;0,O3325&lt;366),+'PL2'!$N$3+1,IF(AND(O3325&gt;365,O3325&lt;731),+'PL2'!$O$3+1,IF(AND(O3325&gt;730,O3325&lt;1096),+'PL2'!$P$3+1,IF(AND(O3325&gt;1095,O3325&lt;1461),+'PL2'!$Q$3+1,IF(AND(O3325&gt;1460,O3325&lt;3000),+'PL2'!$R$3+1,0)))))</f>
        <v>0</v>
      </c>
      <c r="M3325" s="3">
        <f>IF(AND(O3325&gt;0,O3325&lt;366),+'PL2'!$N$2+1,IF(AND(O3325&gt;365,O3325&lt;731),+'PL2'!$O$2+1,IF(AND(O3325&gt;730,O3325&lt;1096),+'PL2'!$P$2+1,IF(AND(O3325&gt;1095,O3325&lt;1461),+'PL2'!$Q$2+1,IF(AND(O3325&gt;1460,O3325&lt;1826),+'PL2'!$R$2+1,IF(AND(O3325&gt;1825,O3325&lt;2190),+'PL2'!$S$2+1,0))))))</f>
        <v>0</v>
      </c>
      <c r="N3325" s="70">
        <f t="shared" si="191"/>
        <v>-1</v>
      </c>
      <c r="O3325" s="19" t="str">
        <f>IF(A3325&gt;'PL2'!$C$2+553,IF(A3325='PL2'!$C$2+554,1,O3324+1), "")</f>
        <v/>
      </c>
    </row>
    <row r="3326" spans="1:15" x14ac:dyDescent="0.55000000000000004">
      <c r="A3326">
        <v>3324</v>
      </c>
      <c r="B3326" s="2">
        <v>43146</v>
      </c>
      <c r="C3326">
        <v>33.889999389648438</v>
      </c>
      <c r="D3326">
        <v>18720000</v>
      </c>
      <c r="E3326">
        <v>1701.579956054688</v>
      </c>
      <c r="F3326" s="20">
        <f t="shared" si="188"/>
        <v>3.0804777602634289E-3</v>
      </c>
      <c r="G3326">
        <v>10016.5</v>
      </c>
      <c r="H3326">
        <v>30.855600357055661</v>
      </c>
      <c r="I3326" s="19">
        <f t="shared" si="189"/>
        <v>17043875.629821781</v>
      </c>
      <c r="K3326" s="70">
        <f t="shared" si="190"/>
        <v>-1</v>
      </c>
      <c r="L3326" s="3">
        <f>IF(AND(O3326&gt;0,O3326&lt;366),+'PL2'!$N$3+1,IF(AND(O3326&gt;365,O3326&lt;731),+'PL2'!$O$3+1,IF(AND(O3326&gt;730,O3326&lt;1096),+'PL2'!$P$3+1,IF(AND(O3326&gt;1095,O3326&lt;1461),+'PL2'!$Q$3+1,IF(AND(O3326&gt;1460,O3326&lt;3000),+'PL2'!$R$3+1,0)))))</f>
        <v>0</v>
      </c>
      <c r="M3326" s="3">
        <f>IF(AND(O3326&gt;0,O3326&lt;366),+'PL2'!$N$2+1,IF(AND(O3326&gt;365,O3326&lt;731),+'PL2'!$O$2+1,IF(AND(O3326&gt;730,O3326&lt;1096),+'PL2'!$P$2+1,IF(AND(O3326&gt;1095,O3326&lt;1461),+'PL2'!$Q$2+1,IF(AND(O3326&gt;1460,O3326&lt;1826),+'PL2'!$R$2+1,IF(AND(O3326&gt;1825,O3326&lt;2190),+'PL2'!$S$2+1,0))))))</f>
        <v>0</v>
      </c>
      <c r="N3326" s="70">
        <f t="shared" si="191"/>
        <v>-1</v>
      </c>
      <c r="O3326" s="19" t="str">
        <f>IF(A3326&gt;'PL2'!$C$2+553,IF(A3326='PL2'!$C$2+554,1,O3325+1), "")</f>
        <v/>
      </c>
    </row>
    <row r="3327" spans="1:15" x14ac:dyDescent="0.55000000000000004">
      <c r="A3327">
        <v>3325</v>
      </c>
      <c r="B3327" s="2">
        <v>43147</v>
      </c>
      <c r="C3327">
        <v>33.900001525878913</v>
      </c>
      <c r="D3327">
        <v>22435400</v>
      </c>
      <c r="E3327">
        <v>2020.760009765625</v>
      </c>
      <c r="F3327" s="20">
        <f t="shared" si="188"/>
        <v>3.0533784739514235E-3</v>
      </c>
      <c r="G3327">
        <v>10178.7001953125</v>
      </c>
      <c r="H3327">
        <v>31.079399108886719</v>
      </c>
      <c r="I3327" s="19">
        <f t="shared" si="189"/>
        <v>20568710.306081057</v>
      </c>
      <c r="K3327" s="70">
        <f t="shared" si="190"/>
        <v>-1</v>
      </c>
      <c r="L3327" s="3">
        <f>IF(AND(O3327&gt;0,O3327&lt;366),+'PL2'!$N$3+1,IF(AND(O3327&gt;365,O3327&lt;731),+'PL2'!$O$3+1,IF(AND(O3327&gt;730,O3327&lt;1096),+'PL2'!$P$3+1,IF(AND(O3327&gt;1095,O3327&lt;1461),+'PL2'!$Q$3+1,IF(AND(O3327&gt;1460,O3327&lt;3000),+'PL2'!$R$3+1,0)))))</f>
        <v>0</v>
      </c>
      <c r="M3327" s="3">
        <f>IF(AND(O3327&gt;0,O3327&lt;366),+'PL2'!$N$2+1,IF(AND(O3327&gt;365,O3327&lt;731),+'PL2'!$O$2+1,IF(AND(O3327&gt;730,O3327&lt;1096),+'PL2'!$P$2+1,IF(AND(O3327&gt;1095,O3327&lt;1461),+'PL2'!$Q$2+1,IF(AND(O3327&gt;1460,O3327&lt;1826),+'PL2'!$R$2+1,IF(AND(O3327&gt;1825,O3327&lt;2190),+'PL2'!$S$2+1,0))))))</f>
        <v>0</v>
      </c>
      <c r="N3327" s="70">
        <f t="shared" si="191"/>
        <v>-1</v>
      </c>
      <c r="O3327" s="19" t="str">
        <f>IF(A3327&gt;'PL2'!$C$2+553,IF(A3327='PL2'!$C$2+554,1,O3326+1), "")</f>
        <v/>
      </c>
    </row>
    <row r="3328" spans="1:15" x14ac:dyDescent="0.55000000000000004">
      <c r="A3328">
        <v>3326</v>
      </c>
      <c r="B3328" s="2">
        <v>43148</v>
      </c>
      <c r="C3328">
        <v>33.909999847412109</v>
      </c>
      <c r="D3328">
        <v>21292200</v>
      </c>
      <c r="E3328">
        <v>1911.140014648438</v>
      </c>
      <c r="F3328" s="20">
        <f t="shared" si="188"/>
        <v>3.0436853685909255E-3</v>
      </c>
      <c r="G3328">
        <v>11092.099609375</v>
      </c>
      <c r="H3328">
        <v>33.760898590087891</v>
      </c>
      <c r="I3328" s="19">
        <f t="shared" si="189"/>
        <v>21198555.409942869</v>
      </c>
      <c r="K3328" s="70">
        <f t="shared" si="190"/>
        <v>-1</v>
      </c>
      <c r="L3328" s="3">
        <f>IF(AND(O3328&gt;0,O3328&lt;366),+'PL2'!$N$3+1,IF(AND(O3328&gt;365,O3328&lt;731),+'PL2'!$O$3+1,IF(AND(O3328&gt;730,O3328&lt;1096),+'PL2'!$P$3+1,IF(AND(O3328&gt;1095,O3328&lt;1461),+'PL2'!$Q$3+1,IF(AND(O3328&gt;1460,O3328&lt;3000),+'PL2'!$R$3+1,0)))))</f>
        <v>0</v>
      </c>
      <c r="M3328" s="3">
        <f>IF(AND(O3328&gt;0,O3328&lt;366),+'PL2'!$N$2+1,IF(AND(O3328&gt;365,O3328&lt;731),+'PL2'!$O$2+1,IF(AND(O3328&gt;730,O3328&lt;1096),+'PL2'!$P$2+1,IF(AND(O3328&gt;1095,O3328&lt;1461),+'PL2'!$Q$2+1,IF(AND(O3328&gt;1460,O3328&lt;1826),+'PL2'!$R$2+1,IF(AND(O3328&gt;1825,O3328&lt;2190),+'PL2'!$S$2+1,0))))))</f>
        <v>0</v>
      </c>
      <c r="N3328" s="70">
        <f t="shared" si="191"/>
        <v>-1</v>
      </c>
      <c r="O3328" s="19" t="str">
        <f>IF(A3328&gt;'PL2'!$C$2+553,IF(A3328='PL2'!$C$2+554,1,O3327+1), "")</f>
        <v/>
      </c>
    </row>
    <row r="3329" spans="1:15" x14ac:dyDescent="0.55000000000000004">
      <c r="A3329">
        <v>3327</v>
      </c>
      <c r="B3329" s="2">
        <v>43149</v>
      </c>
      <c r="C3329">
        <v>33.919998168945313</v>
      </c>
      <c r="D3329">
        <v>23149900</v>
      </c>
      <c r="E3329">
        <v>2069.580078125</v>
      </c>
      <c r="F3329" s="20">
        <f t="shared" si="188"/>
        <v>3.0324170929673863E-3</v>
      </c>
      <c r="G3329">
        <v>10396.599609375</v>
      </c>
      <c r="H3329">
        <v>31.526800155639648</v>
      </c>
      <c r="I3329" s="19">
        <f t="shared" si="189"/>
        <v>21516595.431804657</v>
      </c>
      <c r="K3329" s="70">
        <f t="shared" si="190"/>
        <v>-1</v>
      </c>
      <c r="L3329" s="3">
        <f>IF(AND(O3329&gt;0,O3329&lt;366),+'PL2'!$N$3+1,IF(AND(O3329&gt;365,O3329&lt;731),+'PL2'!$O$3+1,IF(AND(O3329&gt;730,O3329&lt;1096),+'PL2'!$P$3+1,IF(AND(O3329&gt;1095,O3329&lt;1461),+'PL2'!$Q$3+1,IF(AND(O3329&gt;1460,O3329&lt;3000),+'PL2'!$R$3+1,0)))))</f>
        <v>0</v>
      </c>
      <c r="M3329" s="3">
        <f>IF(AND(O3329&gt;0,O3329&lt;366),+'PL2'!$N$2+1,IF(AND(O3329&gt;365,O3329&lt;731),+'PL2'!$O$2+1,IF(AND(O3329&gt;730,O3329&lt;1096),+'PL2'!$P$2+1,IF(AND(O3329&gt;1095,O3329&lt;1461),+'PL2'!$Q$2+1,IF(AND(O3329&gt;1460,O3329&lt;1826),+'PL2'!$R$2+1,IF(AND(O3329&gt;1825,O3329&lt;2190),+'PL2'!$S$2+1,0))))))</f>
        <v>0</v>
      </c>
      <c r="N3329" s="70">
        <f t="shared" si="191"/>
        <v>-1</v>
      </c>
      <c r="O3329" s="19" t="str">
        <f>IF(A3329&gt;'PL2'!$C$2+553,IF(A3329='PL2'!$C$2+554,1,O3328+1), "")</f>
        <v/>
      </c>
    </row>
    <row r="3330" spans="1:15" x14ac:dyDescent="0.55000000000000004">
      <c r="A3330">
        <v>3328</v>
      </c>
      <c r="B3330" s="2">
        <v>43150</v>
      </c>
      <c r="C3330">
        <v>33.930000305175781</v>
      </c>
      <c r="D3330">
        <v>23149900</v>
      </c>
      <c r="E3330">
        <v>2075.909912109375</v>
      </c>
      <c r="F3330" s="20">
        <f t="shared" ref="F3330:F3393" si="192">+(C3330/D3330)*E3330</f>
        <v>3.042588691587805E-3</v>
      </c>
      <c r="G3330">
        <v>11159.7001953125</v>
      </c>
      <c r="H3330">
        <v>33.954399108886719</v>
      </c>
      <c r="I3330" s="19">
        <f t="shared" ref="I3330:I3393" si="193">+E3330*G3330</f>
        <v>23166532.251618147</v>
      </c>
      <c r="K3330" s="70">
        <f t="shared" si="190"/>
        <v>-1</v>
      </c>
      <c r="L3330" s="3">
        <f>IF(AND(O3330&gt;0,O3330&lt;366),+'PL2'!$N$3+1,IF(AND(O3330&gt;365,O3330&lt;731),+'PL2'!$O$3+1,IF(AND(O3330&gt;730,O3330&lt;1096),+'PL2'!$P$3+1,IF(AND(O3330&gt;1095,O3330&lt;1461),+'PL2'!$Q$3+1,IF(AND(O3330&gt;1460,O3330&lt;3000),+'PL2'!$R$3+1,0)))))</f>
        <v>0</v>
      </c>
      <c r="M3330" s="3">
        <f>IF(AND(O3330&gt;0,O3330&lt;366),+'PL2'!$N$2+1,IF(AND(O3330&gt;365,O3330&lt;731),+'PL2'!$O$2+1,IF(AND(O3330&gt;730,O3330&lt;1096),+'PL2'!$P$2+1,IF(AND(O3330&gt;1095,O3330&lt;1461),+'PL2'!$Q$2+1,IF(AND(O3330&gt;1460,O3330&lt;1826),+'PL2'!$R$2+1,IF(AND(O3330&gt;1825,O3330&lt;2190),+'PL2'!$S$2+1,0))))))</f>
        <v>0</v>
      </c>
      <c r="N3330" s="70">
        <f t="shared" si="191"/>
        <v>-1</v>
      </c>
      <c r="O3330" s="19" t="str">
        <f>IF(A3330&gt;'PL2'!$C$2+553,IF(A3330='PL2'!$C$2+554,1,O3329+1), "")</f>
        <v/>
      </c>
    </row>
    <row r="3331" spans="1:15" x14ac:dyDescent="0.55000000000000004">
      <c r="A3331">
        <v>3329</v>
      </c>
      <c r="B3331" s="2">
        <v>43151</v>
      </c>
      <c r="C3331">
        <v>33.939998626708977</v>
      </c>
      <c r="D3331">
        <v>21079200</v>
      </c>
      <c r="E3331">
        <v>1814.72998046875</v>
      </c>
      <c r="F3331" s="20">
        <f t="shared" si="192"/>
        <v>2.9219293448023162E-3</v>
      </c>
      <c r="G3331">
        <v>11228.2001953125</v>
      </c>
      <c r="H3331">
        <v>32.807998657226563</v>
      </c>
      <c r="I3331" s="19">
        <f t="shared" si="193"/>
        <v>20376151.521138668</v>
      </c>
      <c r="K3331" s="70">
        <f t="shared" si="190"/>
        <v>-1</v>
      </c>
      <c r="L3331" s="3">
        <f>IF(AND(O3331&gt;0,O3331&lt;366),+'PL2'!$N$3+1,IF(AND(O3331&gt;365,O3331&lt;731),+'PL2'!$O$3+1,IF(AND(O3331&gt;730,O3331&lt;1096),+'PL2'!$P$3+1,IF(AND(O3331&gt;1095,O3331&lt;1461),+'PL2'!$Q$3+1,IF(AND(O3331&gt;1460,O3331&lt;3000),+'PL2'!$R$3+1,0)))))</f>
        <v>0</v>
      </c>
      <c r="M3331" s="3">
        <f>IF(AND(O3331&gt;0,O3331&lt;366),+'PL2'!$N$2+1,IF(AND(O3331&gt;365,O3331&lt;731),+'PL2'!$O$2+1,IF(AND(O3331&gt;730,O3331&lt;1096),+'PL2'!$P$2+1,IF(AND(O3331&gt;1095,O3331&lt;1461),+'PL2'!$Q$2+1,IF(AND(O3331&gt;1460,O3331&lt;1826),+'PL2'!$R$2+1,IF(AND(O3331&gt;1825,O3331&lt;2190),+'PL2'!$S$2+1,0))))))</f>
        <v>0</v>
      </c>
      <c r="N3331" s="70">
        <f t="shared" si="191"/>
        <v>-1</v>
      </c>
      <c r="O3331" s="19" t="str">
        <f>IF(A3331&gt;'PL2'!$C$2+553,IF(A3331='PL2'!$C$2+554,1,O3330+1), "")</f>
        <v/>
      </c>
    </row>
    <row r="3332" spans="1:15" x14ac:dyDescent="0.55000000000000004">
      <c r="A3332">
        <v>3330</v>
      </c>
      <c r="B3332" s="2">
        <v>43152</v>
      </c>
      <c r="C3332">
        <v>33.950000762939453</v>
      </c>
      <c r="D3332">
        <v>25265100</v>
      </c>
      <c r="E3332">
        <v>2153.179931640625</v>
      </c>
      <c r="F3332" s="20">
        <f t="shared" si="192"/>
        <v>2.8933374624262377E-3</v>
      </c>
      <c r="G3332">
        <v>10456.2001953125</v>
      </c>
      <c r="H3332">
        <v>30.253299713134769</v>
      </c>
      <c r="I3332" s="19">
        <f t="shared" si="193"/>
        <v>22514080.421763659</v>
      </c>
      <c r="K3332" s="70">
        <f t="shared" si="190"/>
        <v>-1</v>
      </c>
      <c r="L3332" s="3">
        <f>IF(AND(O3332&gt;0,O3332&lt;366),+'PL2'!$N$3+1,IF(AND(O3332&gt;365,O3332&lt;731),+'PL2'!$O$3+1,IF(AND(O3332&gt;730,O3332&lt;1096),+'PL2'!$P$3+1,IF(AND(O3332&gt;1095,O3332&lt;1461),+'PL2'!$Q$3+1,IF(AND(O3332&gt;1460,O3332&lt;3000),+'PL2'!$R$3+1,0)))))</f>
        <v>0</v>
      </c>
      <c r="M3332" s="3">
        <f>IF(AND(O3332&gt;0,O3332&lt;366),+'PL2'!$N$2+1,IF(AND(O3332&gt;365,O3332&lt;731),+'PL2'!$O$2+1,IF(AND(O3332&gt;730,O3332&lt;1096),+'PL2'!$P$2+1,IF(AND(O3332&gt;1095,O3332&lt;1461),+'PL2'!$Q$2+1,IF(AND(O3332&gt;1460,O3332&lt;1826),+'PL2'!$R$2+1,IF(AND(O3332&gt;1825,O3332&lt;2190),+'PL2'!$S$2+1,0))))))</f>
        <v>0</v>
      </c>
      <c r="N3332" s="70">
        <f t="shared" si="191"/>
        <v>-1</v>
      </c>
      <c r="O3332" s="19" t="str">
        <f>IF(A3332&gt;'PL2'!$C$2+553,IF(A3332='PL2'!$C$2+554,1,O3331+1), "")</f>
        <v/>
      </c>
    </row>
    <row r="3333" spans="1:15" x14ac:dyDescent="0.55000000000000004">
      <c r="A3333">
        <v>3331</v>
      </c>
      <c r="B3333" s="2">
        <v>43153</v>
      </c>
      <c r="C3333">
        <v>33.959999084472663</v>
      </c>
      <c r="D3333">
        <v>22275200</v>
      </c>
      <c r="E3333">
        <v>1900.099975585938</v>
      </c>
      <c r="F3333" s="20">
        <f t="shared" si="192"/>
        <v>2.8968266696283306E-3</v>
      </c>
      <c r="G3333">
        <v>9830.4296875</v>
      </c>
      <c r="H3333">
        <v>28.47710037231445</v>
      </c>
      <c r="I3333" s="19">
        <f t="shared" si="193"/>
        <v>18678799.209218029</v>
      </c>
      <c r="K3333" s="70">
        <f t="shared" si="190"/>
        <v>-1</v>
      </c>
      <c r="L3333" s="3">
        <f>IF(AND(O3333&gt;0,O3333&lt;366),+'PL2'!$N$3+1,IF(AND(O3333&gt;365,O3333&lt;731),+'PL2'!$O$3+1,IF(AND(O3333&gt;730,O3333&lt;1096),+'PL2'!$P$3+1,IF(AND(O3333&gt;1095,O3333&lt;1461),+'PL2'!$Q$3+1,IF(AND(O3333&gt;1460,O3333&lt;3000),+'PL2'!$R$3+1,0)))))</f>
        <v>0</v>
      </c>
      <c r="M3333" s="3">
        <f>IF(AND(O3333&gt;0,O3333&lt;366),+'PL2'!$N$2+1,IF(AND(O3333&gt;365,O3333&lt;731),+'PL2'!$O$2+1,IF(AND(O3333&gt;730,O3333&lt;1096),+'PL2'!$P$2+1,IF(AND(O3333&gt;1095,O3333&lt;1461),+'PL2'!$Q$2+1,IF(AND(O3333&gt;1460,O3333&lt;1826),+'PL2'!$R$2+1,IF(AND(O3333&gt;1825,O3333&lt;2190),+'PL2'!$S$2+1,0))))))</f>
        <v>0</v>
      </c>
      <c r="N3333" s="70">
        <f t="shared" si="191"/>
        <v>-1</v>
      </c>
      <c r="O3333" s="19" t="str">
        <f>IF(A3333&gt;'PL2'!$C$2+553,IF(A3333='PL2'!$C$2+554,1,O3332+1), "")</f>
        <v/>
      </c>
    </row>
    <row r="3334" spans="1:15" x14ac:dyDescent="0.55000000000000004">
      <c r="A3334">
        <v>3332</v>
      </c>
      <c r="B3334" s="2">
        <v>43154</v>
      </c>
      <c r="C3334">
        <v>33.970001220703118</v>
      </c>
      <c r="D3334">
        <v>22125700</v>
      </c>
      <c r="E3334">
        <v>1923.949951171875</v>
      </c>
      <c r="F3334" s="20">
        <f t="shared" si="192"/>
        <v>2.9538763605165171E-3</v>
      </c>
      <c r="G3334">
        <v>10149.5</v>
      </c>
      <c r="H3334">
        <v>29.980400085449219</v>
      </c>
      <c r="I3334" s="19">
        <f t="shared" si="193"/>
        <v>19527130.029418945</v>
      </c>
      <c r="K3334" s="70">
        <f t="shared" si="190"/>
        <v>-1</v>
      </c>
      <c r="L3334" s="3">
        <f>IF(AND(O3334&gt;0,O3334&lt;366),+'PL2'!$N$3+1,IF(AND(O3334&gt;365,O3334&lt;731),+'PL2'!$O$3+1,IF(AND(O3334&gt;730,O3334&lt;1096),+'PL2'!$P$3+1,IF(AND(O3334&gt;1095,O3334&lt;1461),+'PL2'!$Q$3+1,IF(AND(O3334&gt;1460,O3334&lt;3000),+'PL2'!$R$3+1,0)))))</f>
        <v>0</v>
      </c>
      <c r="M3334" s="3">
        <f>IF(AND(O3334&gt;0,O3334&lt;366),+'PL2'!$N$2+1,IF(AND(O3334&gt;365,O3334&lt;731),+'PL2'!$O$2+1,IF(AND(O3334&gt;730,O3334&lt;1096),+'PL2'!$P$2+1,IF(AND(O3334&gt;1095,O3334&lt;1461),+'PL2'!$Q$2+1,IF(AND(O3334&gt;1460,O3334&lt;1826),+'PL2'!$R$2+1,IF(AND(O3334&gt;1825,O3334&lt;2190),+'PL2'!$S$2+1,0))))))</f>
        <v>0</v>
      </c>
      <c r="N3334" s="70">
        <f t="shared" si="191"/>
        <v>-1</v>
      </c>
      <c r="O3334" s="19" t="str">
        <f>IF(A3334&gt;'PL2'!$C$2+553,IF(A3334='PL2'!$C$2+554,1,O3333+1), "")</f>
        <v/>
      </c>
    </row>
    <row r="3335" spans="1:15" x14ac:dyDescent="0.55000000000000004">
      <c r="A3335">
        <v>3333</v>
      </c>
      <c r="B3335" s="2">
        <v>43155</v>
      </c>
      <c r="C3335">
        <v>33.979999542236328</v>
      </c>
      <c r="D3335">
        <v>21677200</v>
      </c>
      <c r="E3335">
        <v>1908.609985351562</v>
      </c>
      <c r="F3335" s="20">
        <f t="shared" si="192"/>
        <v>2.9918331901054454E-3</v>
      </c>
      <c r="G3335">
        <v>9682.3798828125</v>
      </c>
      <c r="H3335">
        <v>28.968099594116211</v>
      </c>
      <c r="I3335" s="19">
        <f t="shared" si="193"/>
        <v>18479886.926303025</v>
      </c>
      <c r="K3335" s="70">
        <f t="shared" si="190"/>
        <v>-1</v>
      </c>
      <c r="L3335" s="3">
        <f>IF(AND(O3335&gt;0,O3335&lt;366),+'PL2'!$N$3+1,IF(AND(O3335&gt;365,O3335&lt;731),+'PL2'!$O$3+1,IF(AND(O3335&gt;730,O3335&lt;1096),+'PL2'!$P$3+1,IF(AND(O3335&gt;1095,O3335&lt;1461),+'PL2'!$Q$3+1,IF(AND(O3335&gt;1460,O3335&lt;3000),+'PL2'!$R$3+1,0)))))</f>
        <v>0</v>
      </c>
      <c r="M3335" s="3">
        <f>IF(AND(O3335&gt;0,O3335&lt;366),+'PL2'!$N$2+1,IF(AND(O3335&gt;365,O3335&lt;731),+'PL2'!$O$2+1,IF(AND(O3335&gt;730,O3335&lt;1096),+'PL2'!$P$2+1,IF(AND(O3335&gt;1095,O3335&lt;1461),+'PL2'!$Q$2+1,IF(AND(O3335&gt;1460,O3335&lt;1826),+'PL2'!$R$2+1,IF(AND(O3335&gt;1825,O3335&lt;2190),+'PL2'!$S$2+1,0))))))</f>
        <v>0</v>
      </c>
      <c r="N3335" s="70">
        <f t="shared" si="191"/>
        <v>-1</v>
      </c>
      <c r="O3335" s="19" t="str">
        <f>IF(A3335&gt;'PL2'!$C$2+553,IF(A3335='PL2'!$C$2+554,1,O3334+1), "")</f>
        <v/>
      </c>
    </row>
    <row r="3336" spans="1:15" x14ac:dyDescent="0.55000000000000004">
      <c r="A3336">
        <v>3334</v>
      </c>
      <c r="B3336" s="2">
        <v>43156</v>
      </c>
      <c r="C3336">
        <v>33.990001678466797</v>
      </c>
      <c r="D3336">
        <v>25564100</v>
      </c>
      <c r="E3336">
        <v>2178.93994140625</v>
      </c>
      <c r="F3336" s="20">
        <f t="shared" si="192"/>
        <v>2.8971163571444637E-3</v>
      </c>
      <c r="G3336">
        <v>9586.4599609375</v>
      </c>
      <c r="H3336">
        <v>27.773099899291989</v>
      </c>
      <c r="I3336" s="19">
        <f t="shared" si="193"/>
        <v>20888320.505578518</v>
      </c>
      <c r="K3336" s="70">
        <f t="shared" si="190"/>
        <v>-1</v>
      </c>
      <c r="L3336" s="3">
        <f>IF(AND(O3336&gt;0,O3336&lt;366),+'PL2'!$N$3+1,IF(AND(O3336&gt;365,O3336&lt;731),+'PL2'!$O$3+1,IF(AND(O3336&gt;730,O3336&lt;1096),+'PL2'!$P$3+1,IF(AND(O3336&gt;1095,O3336&lt;1461),+'PL2'!$Q$3+1,IF(AND(O3336&gt;1460,O3336&lt;3000),+'PL2'!$R$3+1,0)))))</f>
        <v>0</v>
      </c>
      <c r="M3336" s="3">
        <f>IF(AND(O3336&gt;0,O3336&lt;366),+'PL2'!$N$2+1,IF(AND(O3336&gt;365,O3336&lt;731),+'PL2'!$O$2+1,IF(AND(O3336&gt;730,O3336&lt;1096),+'PL2'!$P$2+1,IF(AND(O3336&gt;1095,O3336&lt;1461),+'PL2'!$Q$2+1,IF(AND(O3336&gt;1460,O3336&lt;1826),+'PL2'!$R$2+1,IF(AND(O3336&gt;1825,O3336&lt;2190),+'PL2'!$S$2+1,0))))))</f>
        <v>0</v>
      </c>
      <c r="N3336" s="70">
        <f t="shared" si="191"/>
        <v>-1</v>
      </c>
      <c r="O3336" s="19" t="str">
        <f>IF(A3336&gt;'PL2'!$C$2+553,IF(A3336='PL2'!$C$2+554,1,O3335+1), "")</f>
        <v/>
      </c>
    </row>
    <row r="3337" spans="1:15" x14ac:dyDescent="0.55000000000000004">
      <c r="A3337">
        <v>3335</v>
      </c>
      <c r="B3337" s="2">
        <v>43157</v>
      </c>
      <c r="C3337">
        <v>34</v>
      </c>
      <c r="D3337">
        <v>21079200</v>
      </c>
      <c r="E3337">
        <v>1808.68994140625</v>
      </c>
      <c r="F3337" s="20">
        <f t="shared" si="192"/>
        <v>2.9173525564448605E-3</v>
      </c>
      <c r="G3337">
        <v>10313.099609375</v>
      </c>
      <c r="H3337">
        <v>30.08699989318848</v>
      </c>
      <c r="I3337" s="19">
        <f t="shared" si="193"/>
        <v>18653199.528197289</v>
      </c>
      <c r="K3337" s="70">
        <f t="shared" si="190"/>
        <v>-1</v>
      </c>
      <c r="L3337" s="3">
        <f>IF(AND(O3337&gt;0,O3337&lt;366),+'PL2'!$N$3+1,IF(AND(O3337&gt;365,O3337&lt;731),+'PL2'!$O$3+1,IF(AND(O3337&gt;730,O3337&lt;1096),+'PL2'!$P$3+1,IF(AND(O3337&gt;1095,O3337&lt;1461),+'PL2'!$Q$3+1,IF(AND(O3337&gt;1460,O3337&lt;3000),+'PL2'!$R$3+1,0)))))</f>
        <v>0</v>
      </c>
      <c r="M3337" s="3">
        <f>IF(AND(O3337&gt;0,O3337&lt;366),+'PL2'!$N$2+1,IF(AND(O3337&gt;365,O3337&lt;731),+'PL2'!$O$2+1,IF(AND(O3337&gt;730,O3337&lt;1096),+'PL2'!$P$2+1,IF(AND(O3337&gt;1095,O3337&lt;1461),+'PL2'!$Q$2+1,IF(AND(O3337&gt;1460,O3337&lt;1826),+'PL2'!$R$2+1,IF(AND(O3337&gt;1825,O3337&lt;2190),+'PL2'!$S$2+1,0))))))</f>
        <v>0</v>
      </c>
      <c r="N3337" s="70">
        <f t="shared" si="191"/>
        <v>-1</v>
      </c>
      <c r="O3337" s="19" t="str">
        <f>IF(A3337&gt;'PL2'!$C$2+553,IF(A3337='PL2'!$C$2+554,1,O3336+1), "")</f>
        <v/>
      </c>
    </row>
    <row r="3338" spans="1:15" x14ac:dyDescent="0.55000000000000004">
      <c r="A3338">
        <v>3336</v>
      </c>
      <c r="B3338" s="2">
        <v>43158</v>
      </c>
      <c r="C3338">
        <v>34.009998321533203</v>
      </c>
      <c r="D3338">
        <v>23919700</v>
      </c>
      <c r="E3338">
        <v>2050.550048828125</v>
      </c>
      <c r="F3338" s="20">
        <f t="shared" si="192"/>
        <v>2.9155551164464586E-3</v>
      </c>
      <c r="G3338">
        <v>10564.400390625</v>
      </c>
      <c r="H3338">
        <v>30.80109977722168</v>
      </c>
      <c r="I3338" s="19">
        <f t="shared" si="193"/>
        <v>21662831.736835957</v>
      </c>
      <c r="K3338" s="70">
        <f t="shared" si="190"/>
        <v>-1</v>
      </c>
      <c r="L3338" s="3">
        <f>IF(AND(O3338&gt;0,O3338&lt;366),+'PL2'!$N$3+1,IF(AND(O3338&gt;365,O3338&lt;731),+'PL2'!$O$3+1,IF(AND(O3338&gt;730,O3338&lt;1096),+'PL2'!$P$3+1,IF(AND(O3338&gt;1095,O3338&lt;1461),+'PL2'!$Q$3+1,IF(AND(O3338&gt;1460,O3338&lt;3000),+'PL2'!$R$3+1,0)))))</f>
        <v>0</v>
      </c>
      <c r="M3338" s="3">
        <f>IF(AND(O3338&gt;0,O3338&lt;366),+'PL2'!$N$2+1,IF(AND(O3338&gt;365,O3338&lt;731),+'PL2'!$O$2+1,IF(AND(O3338&gt;730,O3338&lt;1096),+'PL2'!$P$2+1,IF(AND(O3338&gt;1095,O3338&lt;1461),+'PL2'!$Q$2+1,IF(AND(O3338&gt;1460,O3338&lt;1826),+'PL2'!$R$2+1,IF(AND(O3338&gt;1825,O3338&lt;2190),+'PL2'!$S$2+1,0))))))</f>
        <v>0</v>
      </c>
      <c r="N3338" s="70">
        <f t="shared" si="191"/>
        <v>-1</v>
      </c>
      <c r="O3338" s="19" t="str">
        <f>IF(A3338&gt;'PL2'!$C$2+553,IF(A3338='PL2'!$C$2+554,1,O3337+1), "")</f>
        <v/>
      </c>
    </row>
    <row r="3339" spans="1:15" x14ac:dyDescent="0.55000000000000004">
      <c r="A3339">
        <v>3337</v>
      </c>
      <c r="B3339" s="2">
        <v>43159</v>
      </c>
      <c r="C3339">
        <v>34.020000457763672</v>
      </c>
      <c r="D3339">
        <v>23172200</v>
      </c>
      <c r="E3339">
        <v>1988.800048828125</v>
      </c>
      <c r="F3339" s="20">
        <f t="shared" si="192"/>
        <v>2.9198340499190078E-3</v>
      </c>
      <c r="G3339">
        <v>10309.599609375</v>
      </c>
      <c r="H3339">
        <v>30.102300643920898</v>
      </c>
      <c r="I3339" s="19">
        <f t="shared" si="193"/>
        <v>20503732.206523418</v>
      </c>
      <c r="K3339" s="70">
        <f t="shared" si="190"/>
        <v>-1</v>
      </c>
      <c r="L3339" s="3">
        <f>IF(AND(O3339&gt;0,O3339&lt;366),+'PL2'!$N$3+1,IF(AND(O3339&gt;365,O3339&lt;731),+'PL2'!$O$3+1,IF(AND(O3339&gt;730,O3339&lt;1096),+'PL2'!$P$3+1,IF(AND(O3339&gt;1095,O3339&lt;1461),+'PL2'!$Q$3+1,IF(AND(O3339&gt;1460,O3339&lt;3000),+'PL2'!$R$3+1,0)))))</f>
        <v>0</v>
      </c>
      <c r="M3339" s="3">
        <f>IF(AND(O3339&gt;0,O3339&lt;366),+'PL2'!$N$2+1,IF(AND(O3339&gt;365,O3339&lt;731),+'PL2'!$O$2+1,IF(AND(O3339&gt;730,O3339&lt;1096),+'PL2'!$P$2+1,IF(AND(O3339&gt;1095,O3339&lt;1461),+'PL2'!$Q$2+1,IF(AND(O3339&gt;1460,O3339&lt;1826),+'PL2'!$R$2+1,IF(AND(O3339&gt;1825,O3339&lt;2190),+'PL2'!$S$2+1,0))))))</f>
        <v>0</v>
      </c>
      <c r="N3339" s="70">
        <f t="shared" si="191"/>
        <v>-1</v>
      </c>
      <c r="O3339" s="19" t="str">
        <f>IF(A3339&gt;'PL2'!$C$2+553,IF(A3339='PL2'!$C$2+554,1,O3338+1), "")</f>
        <v/>
      </c>
    </row>
    <row r="3340" spans="1:15" x14ac:dyDescent="0.55000000000000004">
      <c r="A3340">
        <v>3338</v>
      </c>
      <c r="B3340" s="2">
        <v>43160</v>
      </c>
      <c r="C3340">
        <v>34.029998779296882</v>
      </c>
      <c r="D3340">
        <v>24667100</v>
      </c>
      <c r="E3340">
        <v>2114.56005859375</v>
      </c>
      <c r="F3340" s="20">
        <f t="shared" si="192"/>
        <v>2.9171842743044483E-3</v>
      </c>
      <c r="G3340">
        <v>10907.599609375</v>
      </c>
      <c r="H3340">
        <v>31.819499969482418</v>
      </c>
      <c r="I3340" s="19">
        <f t="shared" si="193"/>
        <v>23064774.469117165</v>
      </c>
      <c r="K3340" s="70">
        <f t="shared" si="190"/>
        <v>-1</v>
      </c>
      <c r="L3340" s="3">
        <f>IF(AND(O3340&gt;0,O3340&lt;366),+'PL2'!$N$3+1,IF(AND(O3340&gt;365,O3340&lt;731),+'PL2'!$O$3+1,IF(AND(O3340&gt;730,O3340&lt;1096),+'PL2'!$P$3+1,IF(AND(O3340&gt;1095,O3340&lt;1461),+'PL2'!$Q$3+1,IF(AND(O3340&gt;1460,O3340&lt;3000),+'PL2'!$R$3+1,0)))))</f>
        <v>0</v>
      </c>
      <c r="M3340" s="3">
        <f>IF(AND(O3340&gt;0,O3340&lt;366),+'PL2'!$N$2+1,IF(AND(O3340&gt;365,O3340&lt;731),+'PL2'!$O$2+1,IF(AND(O3340&gt;730,O3340&lt;1096),+'PL2'!$P$2+1,IF(AND(O3340&gt;1095,O3340&lt;1461),+'PL2'!$Q$2+1,IF(AND(O3340&gt;1460,O3340&lt;1826),+'PL2'!$R$2+1,IF(AND(O3340&gt;1825,O3340&lt;2190),+'PL2'!$S$2+1,0))))))</f>
        <v>0</v>
      </c>
      <c r="N3340" s="70">
        <f t="shared" si="191"/>
        <v>-1</v>
      </c>
      <c r="O3340" s="19" t="str">
        <f>IF(A3340&gt;'PL2'!$C$2+553,IF(A3340='PL2'!$C$2+554,1,O3339+1), "")</f>
        <v/>
      </c>
    </row>
    <row r="3341" spans="1:15" x14ac:dyDescent="0.55000000000000004">
      <c r="A3341">
        <v>3339</v>
      </c>
      <c r="B3341" s="2">
        <v>43161</v>
      </c>
      <c r="C3341">
        <v>34.040000915527337</v>
      </c>
      <c r="D3341">
        <v>23321700</v>
      </c>
      <c r="E3341">
        <v>1992.010009765625</v>
      </c>
      <c r="F3341" s="20">
        <f t="shared" si="192"/>
        <v>2.9075077098222467E-3</v>
      </c>
      <c r="G3341">
        <v>11019.5</v>
      </c>
      <c r="H3341">
        <v>32.039299011230469</v>
      </c>
      <c r="I3341" s="19">
        <f t="shared" si="193"/>
        <v>21950954.302612305</v>
      </c>
      <c r="K3341" s="70">
        <f t="shared" si="190"/>
        <v>-1</v>
      </c>
      <c r="L3341" s="3">
        <f>IF(AND(O3341&gt;0,O3341&lt;366),+'PL2'!$N$3+1,IF(AND(O3341&gt;365,O3341&lt;731),+'PL2'!$O$3+1,IF(AND(O3341&gt;730,O3341&lt;1096),+'PL2'!$P$3+1,IF(AND(O3341&gt;1095,O3341&lt;1461),+'PL2'!$Q$3+1,IF(AND(O3341&gt;1460,O3341&lt;3000),+'PL2'!$R$3+1,0)))))</f>
        <v>0</v>
      </c>
      <c r="M3341" s="3">
        <f>IF(AND(O3341&gt;0,O3341&lt;366),+'PL2'!$N$2+1,IF(AND(O3341&gt;365,O3341&lt;731),+'PL2'!$O$2+1,IF(AND(O3341&gt;730,O3341&lt;1096),+'PL2'!$P$2+1,IF(AND(O3341&gt;1095,O3341&lt;1461),+'PL2'!$Q$2+1,IF(AND(O3341&gt;1460,O3341&lt;1826),+'PL2'!$R$2+1,IF(AND(O3341&gt;1825,O3341&lt;2190),+'PL2'!$S$2+1,0))))))</f>
        <v>0</v>
      </c>
      <c r="N3341" s="70">
        <f t="shared" si="191"/>
        <v>-1</v>
      </c>
      <c r="O3341" s="19" t="str">
        <f>IF(A3341&gt;'PL2'!$C$2+553,IF(A3341='PL2'!$C$2+554,1,O3340+1), "")</f>
        <v/>
      </c>
    </row>
    <row r="3342" spans="1:15" x14ac:dyDescent="0.55000000000000004">
      <c r="A3342">
        <v>3340</v>
      </c>
      <c r="B3342" s="2">
        <v>43162</v>
      </c>
      <c r="C3342">
        <v>34.049999237060547</v>
      </c>
      <c r="D3342">
        <v>26909600</v>
      </c>
      <c r="E3342">
        <v>2287.9599609375</v>
      </c>
      <c r="F3342" s="20">
        <f t="shared" si="192"/>
        <v>2.8950647696118471E-3</v>
      </c>
      <c r="G3342">
        <v>11438.7001953125</v>
      </c>
      <c r="H3342">
        <v>33.115798950195313</v>
      </c>
      <c r="I3342" s="19">
        <f t="shared" si="193"/>
        <v>26171288.052042961</v>
      </c>
      <c r="K3342" s="70">
        <f t="shared" si="190"/>
        <v>-1</v>
      </c>
      <c r="L3342" s="3">
        <f>IF(AND(O3342&gt;0,O3342&lt;366),+'PL2'!$N$3+1,IF(AND(O3342&gt;365,O3342&lt;731),+'PL2'!$O$3+1,IF(AND(O3342&gt;730,O3342&lt;1096),+'PL2'!$P$3+1,IF(AND(O3342&gt;1095,O3342&lt;1461),+'PL2'!$Q$3+1,IF(AND(O3342&gt;1460,O3342&lt;3000),+'PL2'!$R$3+1,0)))))</f>
        <v>0</v>
      </c>
      <c r="M3342" s="3">
        <f>IF(AND(O3342&gt;0,O3342&lt;366),+'PL2'!$N$2+1,IF(AND(O3342&gt;365,O3342&lt;731),+'PL2'!$O$2+1,IF(AND(O3342&gt;730,O3342&lt;1096),+'PL2'!$P$2+1,IF(AND(O3342&gt;1095,O3342&lt;1461),+'PL2'!$Q$2+1,IF(AND(O3342&gt;1460,O3342&lt;1826),+'PL2'!$R$2+1,IF(AND(O3342&gt;1825,O3342&lt;2190),+'PL2'!$S$2+1,0))))))</f>
        <v>0</v>
      </c>
      <c r="N3342" s="70">
        <f t="shared" si="191"/>
        <v>-1</v>
      </c>
      <c r="O3342" s="19" t="str">
        <f>IF(A3342&gt;'PL2'!$C$2+553,IF(A3342='PL2'!$C$2+554,1,O3341+1), "")</f>
        <v/>
      </c>
    </row>
    <row r="3343" spans="1:15" x14ac:dyDescent="0.55000000000000004">
      <c r="A3343">
        <v>3341</v>
      </c>
      <c r="B3343" s="2">
        <v>43163</v>
      </c>
      <c r="C3343">
        <v>34.060001373291023</v>
      </c>
      <c r="D3343">
        <v>22125700</v>
      </c>
      <c r="E3343">
        <v>1883.469970703125</v>
      </c>
      <c r="F3343" s="20">
        <f t="shared" si="192"/>
        <v>2.899388032410312E-3</v>
      </c>
      <c r="G3343">
        <v>11479.7001953125</v>
      </c>
      <c r="H3343">
        <v>33.284099578857422</v>
      </c>
      <c r="I3343" s="19">
        <f t="shared" si="193"/>
        <v>21621670.590545893</v>
      </c>
      <c r="K3343" s="70">
        <f t="shared" si="190"/>
        <v>-1</v>
      </c>
      <c r="L3343" s="3">
        <f>IF(AND(O3343&gt;0,O3343&lt;366),+'PL2'!$N$3+1,IF(AND(O3343&gt;365,O3343&lt;731),+'PL2'!$O$3+1,IF(AND(O3343&gt;730,O3343&lt;1096),+'PL2'!$P$3+1,IF(AND(O3343&gt;1095,O3343&lt;1461),+'PL2'!$Q$3+1,IF(AND(O3343&gt;1460,O3343&lt;3000),+'PL2'!$R$3+1,0)))))</f>
        <v>0</v>
      </c>
      <c r="M3343" s="3">
        <f>IF(AND(O3343&gt;0,O3343&lt;366),+'PL2'!$N$2+1,IF(AND(O3343&gt;365,O3343&lt;731),+'PL2'!$O$2+1,IF(AND(O3343&gt;730,O3343&lt;1096),+'PL2'!$P$2+1,IF(AND(O3343&gt;1095,O3343&lt;1461),+'PL2'!$Q$2+1,IF(AND(O3343&gt;1460,O3343&lt;1826),+'PL2'!$R$2+1,IF(AND(O3343&gt;1825,O3343&lt;2190),+'PL2'!$S$2+1,0))))))</f>
        <v>0</v>
      </c>
      <c r="N3343" s="70">
        <f t="shared" si="191"/>
        <v>-1</v>
      </c>
      <c r="O3343" s="19" t="str">
        <f>IF(A3343&gt;'PL2'!$C$2+553,IF(A3343='PL2'!$C$2+554,1,O3342+1), "")</f>
        <v/>
      </c>
    </row>
    <row r="3344" spans="1:15" x14ac:dyDescent="0.55000000000000004">
      <c r="A3344">
        <v>3342</v>
      </c>
      <c r="B3344" s="2">
        <v>43164</v>
      </c>
      <c r="C3344">
        <v>34.069999694824219</v>
      </c>
      <c r="D3344">
        <v>24373000</v>
      </c>
      <c r="E3344">
        <v>1907.030029296875</v>
      </c>
      <c r="F3344" s="20">
        <f t="shared" si="192"/>
        <v>2.6657577038594E-3</v>
      </c>
      <c r="G3344">
        <v>11433</v>
      </c>
      <c r="H3344">
        <v>30.47760009765625</v>
      </c>
      <c r="I3344" s="19">
        <f t="shared" si="193"/>
        <v>21803074.324951172</v>
      </c>
      <c r="K3344" s="70">
        <f t="shared" si="190"/>
        <v>-1</v>
      </c>
      <c r="L3344" s="3">
        <f>IF(AND(O3344&gt;0,O3344&lt;366),+'PL2'!$N$3+1,IF(AND(O3344&gt;365,O3344&lt;731),+'PL2'!$O$3+1,IF(AND(O3344&gt;730,O3344&lt;1096),+'PL2'!$P$3+1,IF(AND(O3344&gt;1095,O3344&lt;1461),+'PL2'!$Q$3+1,IF(AND(O3344&gt;1460,O3344&lt;3000),+'PL2'!$R$3+1,0)))))</f>
        <v>0</v>
      </c>
      <c r="M3344" s="3">
        <f>IF(AND(O3344&gt;0,O3344&lt;366),+'PL2'!$N$2+1,IF(AND(O3344&gt;365,O3344&lt;731),+'PL2'!$O$2+1,IF(AND(O3344&gt;730,O3344&lt;1096),+'PL2'!$P$2+1,IF(AND(O3344&gt;1095,O3344&lt;1461),+'PL2'!$Q$2+1,IF(AND(O3344&gt;1460,O3344&lt;1826),+'PL2'!$R$2+1,IF(AND(O3344&gt;1825,O3344&lt;2190),+'PL2'!$S$2+1,0))))))</f>
        <v>0</v>
      </c>
      <c r="N3344" s="70">
        <f t="shared" si="191"/>
        <v>-1</v>
      </c>
      <c r="O3344" s="19" t="str">
        <f>IF(A3344&gt;'PL2'!$C$2+553,IF(A3344='PL2'!$C$2+554,1,O3343+1), "")</f>
        <v/>
      </c>
    </row>
    <row r="3345" spans="1:15" x14ac:dyDescent="0.55000000000000004">
      <c r="A3345">
        <v>3343</v>
      </c>
      <c r="B3345" s="2">
        <v>43165</v>
      </c>
      <c r="C3345">
        <v>34.080001831054688</v>
      </c>
      <c r="D3345">
        <v>25518000</v>
      </c>
      <c r="E3345">
        <v>1987.239990234375</v>
      </c>
      <c r="F3345" s="20">
        <f t="shared" si="192"/>
        <v>2.6540145193954309E-3</v>
      </c>
      <c r="G3345">
        <v>10709.5</v>
      </c>
      <c r="H3345">
        <v>28.423200607299801</v>
      </c>
      <c r="I3345" s="19">
        <f t="shared" si="193"/>
        <v>21282346.675415039</v>
      </c>
      <c r="K3345" s="70">
        <f t="shared" si="190"/>
        <v>-1</v>
      </c>
      <c r="L3345" s="3">
        <f>IF(AND(O3345&gt;0,O3345&lt;366),+'PL2'!$N$3+1,IF(AND(O3345&gt;365,O3345&lt;731),+'PL2'!$O$3+1,IF(AND(O3345&gt;730,O3345&lt;1096),+'PL2'!$P$3+1,IF(AND(O3345&gt;1095,O3345&lt;1461),+'PL2'!$Q$3+1,IF(AND(O3345&gt;1460,O3345&lt;3000),+'PL2'!$R$3+1,0)))))</f>
        <v>0</v>
      </c>
      <c r="M3345" s="3">
        <f>IF(AND(O3345&gt;0,O3345&lt;366),+'PL2'!$N$2+1,IF(AND(O3345&gt;365,O3345&lt;731),+'PL2'!$O$2+1,IF(AND(O3345&gt;730,O3345&lt;1096),+'PL2'!$P$2+1,IF(AND(O3345&gt;1095,O3345&lt;1461),+'PL2'!$Q$2+1,IF(AND(O3345&gt;1460,O3345&lt;1826),+'PL2'!$R$2+1,IF(AND(O3345&gt;1825,O3345&lt;2190),+'PL2'!$S$2+1,0))))))</f>
        <v>0</v>
      </c>
      <c r="N3345" s="70">
        <f t="shared" si="191"/>
        <v>-1</v>
      </c>
      <c r="O3345" s="19" t="str">
        <f>IF(A3345&gt;'PL2'!$C$2+553,IF(A3345='PL2'!$C$2+554,1,O3344+1), "")</f>
        <v/>
      </c>
    </row>
    <row r="3346" spans="1:15" x14ac:dyDescent="0.55000000000000004">
      <c r="A3346">
        <v>3344</v>
      </c>
      <c r="B3346" s="2">
        <v>43166</v>
      </c>
      <c r="C3346">
        <v>34.090000152587891</v>
      </c>
      <c r="D3346">
        <v>25681600</v>
      </c>
      <c r="E3346">
        <v>1997.339965820312</v>
      </c>
      <c r="F3346" s="20">
        <f t="shared" si="192"/>
        <v>2.6512880715992902E-3</v>
      </c>
      <c r="G3346">
        <v>9906.7998046875</v>
      </c>
      <c r="H3346">
        <v>26.265800476074219</v>
      </c>
      <c r="I3346" s="19">
        <f t="shared" si="193"/>
        <v>19787247.183283206</v>
      </c>
      <c r="K3346" s="70">
        <f t="shared" si="190"/>
        <v>-1</v>
      </c>
      <c r="L3346" s="3">
        <f>IF(AND(O3346&gt;0,O3346&lt;366),+'PL2'!$N$3+1,IF(AND(O3346&gt;365,O3346&lt;731),+'PL2'!$O$3+1,IF(AND(O3346&gt;730,O3346&lt;1096),+'PL2'!$P$3+1,IF(AND(O3346&gt;1095,O3346&lt;1461),+'PL2'!$Q$3+1,IF(AND(O3346&gt;1460,O3346&lt;3000),+'PL2'!$R$3+1,0)))))</f>
        <v>0</v>
      </c>
      <c r="M3346" s="3">
        <f>IF(AND(O3346&gt;0,O3346&lt;366),+'PL2'!$N$2+1,IF(AND(O3346&gt;365,O3346&lt;731),+'PL2'!$O$2+1,IF(AND(O3346&gt;730,O3346&lt;1096),+'PL2'!$P$2+1,IF(AND(O3346&gt;1095,O3346&lt;1461),+'PL2'!$Q$2+1,IF(AND(O3346&gt;1460,O3346&lt;1826),+'PL2'!$R$2+1,IF(AND(O3346&gt;1825,O3346&lt;2190),+'PL2'!$S$2+1,0))))))</f>
        <v>0</v>
      </c>
      <c r="N3346" s="70">
        <f t="shared" si="191"/>
        <v>-1</v>
      </c>
      <c r="O3346" s="19" t="str">
        <f>IF(A3346&gt;'PL2'!$C$2+553,IF(A3346='PL2'!$C$2+554,1,O3345+1), "")</f>
        <v/>
      </c>
    </row>
    <row r="3347" spans="1:15" x14ac:dyDescent="0.55000000000000004">
      <c r="A3347">
        <v>3345</v>
      </c>
      <c r="B3347" s="2">
        <v>43167</v>
      </c>
      <c r="C3347">
        <v>34.099998474121087</v>
      </c>
      <c r="D3347">
        <v>26499500</v>
      </c>
      <c r="E3347">
        <v>2060.6298828125</v>
      </c>
      <c r="F3347" s="20">
        <f t="shared" si="192"/>
        <v>2.6516528938143953E-3</v>
      </c>
      <c r="G3347">
        <v>9299.2802734375</v>
      </c>
      <c r="H3347">
        <v>24.658500671386719</v>
      </c>
      <c r="I3347" s="19">
        <f t="shared" si="193"/>
        <v>19162374.820094109</v>
      </c>
      <c r="K3347" s="70">
        <f t="shared" si="190"/>
        <v>-1</v>
      </c>
      <c r="L3347" s="3">
        <f>IF(AND(O3347&gt;0,O3347&lt;366),+'PL2'!$N$3+1,IF(AND(O3347&gt;365,O3347&lt;731),+'PL2'!$O$3+1,IF(AND(O3347&gt;730,O3347&lt;1096),+'PL2'!$P$3+1,IF(AND(O3347&gt;1095,O3347&lt;1461),+'PL2'!$Q$3+1,IF(AND(O3347&gt;1460,O3347&lt;3000),+'PL2'!$R$3+1,0)))))</f>
        <v>0</v>
      </c>
      <c r="M3347" s="3">
        <f>IF(AND(O3347&gt;0,O3347&lt;366),+'PL2'!$N$2+1,IF(AND(O3347&gt;365,O3347&lt;731),+'PL2'!$O$2+1,IF(AND(O3347&gt;730,O3347&lt;1096),+'PL2'!$P$2+1,IF(AND(O3347&gt;1095,O3347&lt;1461),+'PL2'!$Q$2+1,IF(AND(O3347&gt;1460,O3347&lt;1826),+'PL2'!$R$2+1,IF(AND(O3347&gt;1825,O3347&lt;2190),+'PL2'!$S$2+1,0))))))</f>
        <v>0</v>
      </c>
      <c r="N3347" s="70">
        <f t="shared" si="191"/>
        <v>-1</v>
      </c>
      <c r="O3347" s="19" t="str">
        <f>IF(A3347&gt;'PL2'!$C$2+553,IF(A3347='PL2'!$C$2+554,1,O3346+1), "")</f>
        <v/>
      </c>
    </row>
    <row r="3348" spans="1:15" x14ac:dyDescent="0.55000000000000004">
      <c r="A3348">
        <v>3346</v>
      </c>
      <c r="B3348" s="2">
        <v>43168</v>
      </c>
      <c r="C3348">
        <v>34.110000610351563</v>
      </c>
      <c r="D3348">
        <v>23882200</v>
      </c>
      <c r="E3348">
        <v>1859.849975585938</v>
      </c>
      <c r="F3348" s="20">
        <f t="shared" si="192"/>
        <v>2.6563500767265444E-3</v>
      </c>
      <c r="G3348">
        <v>9237.0498046875</v>
      </c>
      <c r="H3348">
        <v>24.536800384521481</v>
      </c>
      <c r="I3348" s="19">
        <f t="shared" si="193"/>
        <v>17179526.853734139</v>
      </c>
      <c r="K3348" s="70">
        <f t="shared" si="190"/>
        <v>-1</v>
      </c>
      <c r="L3348" s="3">
        <f>IF(AND(O3348&gt;0,O3348&lt;366),+'PL2'!$N$3+1,IF(AND(O3348&gt;365,O3348&lt;731),+'PL2'!$O$3+1,IF(AND(O3348&gt;730,O3348&lt;1096),+'PL2'!$P$3+1,IF(AND(O3348&gt;1095,O3348&lt;1461),+'PL2'!$Q$3+1,IF(AND(O3348&gt;1460,O3348&lt;3000),+'PL2'!$R$3+1,0)))))</f>
        <v>0</v>
      </c>
      <c r="M3348" s="3">
        <f>IF(AND(O3348&gt;0,O3348&lt;366),+'PL2'!$N$2+1,IF(AND(O3348&gt;365,O3348&lt;731),+'PL2'!$O$2+1,IF(AND(O3348&gt;730,O3348&lt;1096),+'PL2'!$P$2+1,IF(AND(O3348&gt;1095,O3348&lt;1461),+'PL2'!$Q$2+1,IF(AND(O3348&gt;1460,O3348&lt;1826),+'PL2'!$R$2+1,IF(AND(O3348&gt;1825,O3348&lt;2190),+'PL2'!$S$2+1,0))))))</f>
        <v>0</v>
      </c>
      <c r="N3348" s="70">
        <f t="shared" si="191"/>
        <v>-1</v>
      </c>
      <c r="O3348" s="19" t="str">
        <f>IF(A3348&gt;'PL2'!$C$2+553,IF(A3348='PL2'!$C$2+554,1,O3347+1), "")</f>
        <v/>
      </c>
    </row>
    <row r="3349" spans="1:15" x14ac:dyDescent="0.55000000000000004">
      <c r="A3349">
        <v>3347</v>
      </c>
      <c r="B3349" s="2">
        <v>43169</v>
      </c>
      <c r="C3349">
        <v>34.119998931884773</v>
      </c>
      <c r="D3349">
        <v>22900800</v>
      </c>
      <c r="E3349">
        <v>1790.27001953125</v>
      </c>
      <c r="F3349" s="20">
        <f t="shared" si="192"/>
        <v>2.667330886003615E-3</v>
      </c>
      <c r="G3349">
        <v>8787.16015625</v>
      </c>
      <c r="H3349">
        <v>23.438299179077148</v>
      </c>
      <c r="I3349" s="19">
        <f t="shared" si="193"/>
        <v>15731389.384553909</v>
      </c>
      <c r="K3349" s="70">
        <f t="shared" si="190"/>
        <v>-1</v>
      </c>
      <c r="L3349" s="3">
        <f>IF(AND(O3349&gt;0,O3349&lt;366),+'PL2'!$N$3+1,IF(AND(O3349&gt;365,O3349&lt;731),+'PL2'!$O$3+1,IF(AND(O3349&gt;730,O3349&lt;1096),+'PL2'!$P$3+1,IF(AND(O3349&gt;1095,O3349&lt;1461),+'PL2'!$Q$3+1,IF(AND(O3349&gt;1460,O3349&lt;3000),+'PL2'!$R$3+1,0)))))</f>
        <v>0</v>
      </c>
      <c r="M3349" s="3">
        <f>IF(AND(O3349&gt;0,O3349&lt;366),+'PL2'!$N$2+1,IF(AND(O3349&gt;365,O3349&lt;731),+'PL2'!$O$2+1,IF(AND(O3349&gt;730,O3349&lt;1096),+'PL2'!$P$2+1,IF(AND(O3349&gt;1095,O3349&lt;1461),+'PL2'!$Q$2+1,IF(AND(O3349&gt;1460,O3349&lt;1826),+'PL2'!$R$2+1,IF(AND(O3349&gt;1825,O3349&lt;2190),+'PL2'!$S$2+1,0))))))</f>
        <v>0</v>
      </c>
      <c r="N3349" s="70">
        <f t="shared" si="191"/>
        <v>-1</v>
      </c>
      <c r="O3349" s="19" t="str">
        <f>IF(A3349&gt;'PL2'!$C$2+553,IF(A3349='PL2'!$C$2+554,1,O3348+1), "")</f>
        <v/>
      </c>
    </row>
    <row r="3350" spans="1:15" x14ac:dyDescent="0.55000000000000004">
      <c r="A3350">
        <v>3348</v>
      </c>
      <c r="B3350" s="2">
        <v>43170</v>
      </c>
      <c r="C3350">
        <v>34.130001068115227</v>
      </c>
      <c r="D3350">
        <v>25027300</v>
      </c>
      <c r="E3350">
        <v>1952.109985351562</v>
      </c>
      <c r="F3350" s="20">
        <f t="shared" si="192"/>
        <v>2.6621136073458665E-3</v>
      </c>
      <c r="G3350">
        <v>9532.740234375</v>
      </c>
      <c r="H3350">
        <v>25.377199172973629</v>
      </c>
      <c r="I3350" s="19">
        <f t="shared" si="193"/>
        <v>18608957.399286028</v>
      </c>
      <c r="K3350" s="70">
        <f t="shared" si="190"/>
        <v>-1</v>
      </c>
      <c r="L3350" s="3">
        <f>IF(AND(O3350&gt;0,O3350&lt;366),+'PL2'!$N$3+1,IF(AND(O3350&gt;365,O3350&lt;731),+'PL2'!$O$3+1,IF(AND(O3350&gt;730,O3350&lt;1096),+'PL2'!$P$3+1,IF(AND(O3350&gt;1095,O3350&lt;1461),+'PL2'!$Q$3+1,IF(AND(O3350&gt;1460,O3350&lt;3000),+'PL2'!$R$3+1,0)))))</f>
        <v>0</v>
      </c>
      <c r="M3350" s="3">
        <f>IF(AND(O3350&gt;0,O3350&lt;366),+'PL2'!$N$2+1,IF(AND(O3350&gt;365,O3350&lt;731),+'PL2'!$O$2+1,IF(AND(O3350&gt;730,O3350&lt;1096),+'PL2'!$P$2+1,IF(AND(O3350&gt;1095,O3350&lt;1461),+'PL2'!$Q$2+1,IF(AND(O3350&gt;1460,O3350&lt;1826),+'PL2'!$R$2+1,IF(AND(O3350&gt;1825,O3350&lt;2190),+'PL2'!$S$2+1,0))))))</f>
        <v>0</v>
      </c>
      <c r="N3350" s="70">
        <f t="shared" si="191"/>
        <v>-1</v>
      </c>
      <c r="O3350" s="19" t="str">
        <f>IF(A3350&gt;'PL2'!$C$2+553,IF(A3350='PL2'!$C$2+554,1,O3349+1), "")</f>
        <v/>
      </c>
    </row>
    <row r="3351" spans="1:15" x14ac:dyDescent="0.55000000000000004">
      <c r="A3351">
        <v>3349</v>
      </c>
      <c r="B3351" s="2">
        <v>43171</v>
      </c>
      <c r="C3351">
        <v>34.139999389648438</v>
      </c>
      <c r="D3351">
        <v>26335900</v>
      </c>
      <c r="E3351">
        <v>2045.969970703125</v>
      </c>
      <c r="F3351" s="20">
        <f t="shared" si="192"/>
        <v>2.6522508648287595E-3</v>
      </c>
      <c r="G3351">
        <v>9118.26953125</v>
      </c>
      <c r="H3351">
        <v>24.183900833129879</v>
      </c>
      <c r="I3351" s="19">
        <f t="shared" si="193"/>
        <v>18655705.64571476</v>
      </c>
      <c r="K3351" s="70">
        <f t="shared" si="190"/>
        <v>-1</v>
      </c>
      <c r="L3351" s="3">
        <f>IF(AND(O3351&gt;0,O3351&lt;366),+'PL2'!$N$3+1,IF(AND(O3351&gt;365,O3351&lt;731),+'PL2'!$O$3+1,IF(AND(O3351&gt;730,O3351&lt;1096),+'PL2'!$P$3+1,IF(AND(O3351&gt;1095,O3351&lt;1461),+'PL2'!$Q$3+1,IF(AND(O3351&gt;1460,O3351&lt;3000),+'PL2'!$R$3+1,0)))))</f>
        <v>0</v>
      </c>
      <c r="M3351" s="3">
        <f>IF(AND(O3351&gt;0,O3351&lt;366),+'PL2'!$N$2+1,IF(AND(O3351&gt;365,O3351&lt;731),+'PL2'!$O$2+1,IF(AND(O3351&gt;730,O3351&lt;1096),+'PL2'!$P$2+1,IF(AND(O3351&gt;1095,O3351&lt;1461),+'PL2'!$Q$2+1,IF(AND(O3351&gt;1460,O3351&lt;1826),+'PL2'!$R$2+1,IF(AND(O3351&gt;1825,O3351&lt;2190),+'PL2'!$S$2+1,0))))))</f>
        <v>0</v>
      </c>
      <c r="N3351" s="70">
        <f t="shared" si="191"/>
        <v>-1</v>
      </c>
      <c r="O3351" s="19" t="str">
        <f>IF(A3351&gt;'PL2'!$C$2+553,IF(A3351='PL2'!$C$2+554,1,O3350+1), "")</f>
        <v/>
      </c>
    </row>
    <row r="3352" spans="1:15" x14ac:dyDescent="0.55000000000000004">
      <c r="A3352">
        <v>3350</v>
      </c>
      <c r="B3352" s="2">
        <v>43172</v>
      </c>
      <c r="C3352">
        <v>34.150001525878913</v>
      </c>
      <c r="D3352">
        <v>25845200</v>
      </c>
      <c r="E3352">
        <v>2035.680053710938</v>
      </c>
      <c r="F3352" s="20">
        <f t="shared" si="192"/>
        <v>2.6898022433732298E-3</v>
      </c>
      <c r="G3352">
        <v>9144.150390625</v>
      </c>
      <c r="H3352">
        <v>24.596000671386719</v>
      </c>
      <c r="I3352" s="19">
        <f t="shared" si="193"/>
        <v>18614564.558328394</v>
      </c>
      <c r="K3352" s="70">
        <f t="shared" si="190"/>
        <v>-1</v>
      </c>
      <c r="L3352" s="3">
        <f>IF(AND(O3352&gt;0,O3352&lt;366),+'PL2'!$N$3+1,IF(AND(O3352&gt;365,O3352&lt;731),+'PL2'!$O$3+1,IF(AND(O3352&gt;730,O3352&lt;1096),+'PL2'!$P$3+1,IF(AND(O3352&gt;1095,O3352&lt;1461),+'PL2'!$Q$3+1,IF(AND(O3352&gt;1460,O3352&lt;3000),+'PL2'!$R$3+1,0)))))</f>
        <v>0</v>
      </c>
      <c r="M3352" s="3">
        <f>IF(AND(O3352&gt;0,O3352&lt;366),+'PL2'!$N$2+1,IF(AND(O3352&gt;365,O3352&lt;731),+'PL2'!$O$2+1,IF(AND(O3352&gt;730,O3352&lt;1096),+'PL2'!$P$2+1,IF(AND(O3352&gt;1095,O3352&lt;1461),+'PL2'!$Q$2+1,IF(AND(O3352&gt;1460,O3352&lt;1826),+'PL2'!$R$2+1,IF(AND(O3352&gt;1825,O3352&lt;2190),+'PL2'!$S$2+1,0))))))</f>
        <v>0</v>
      </c>
      <c r="N3352" s="70">
        <f t="shared" si="191"/>
        <v>-1</v>
      </c>
      <c r="O3352" s="19" t="str">
        <f>IF(A3352&gt;'PL2'!$C$2+553,IF(A3352='PL2'!$C$2+554,1,O3351+1), "")</f>
        <v/>
      </c>
    </row>
    <row r="3353" spans="1:15" x14ac:dyDescent="0.55000000000000004">
      <c r="A3353">
        <v>3351</v>
      </c>
      <c r="B3353" s="2">
        <v>43173</v>
      </c>
      <c r="C3353">
        <v>34.159999847412109</v>
      </c>
      <c r="D3353">
        <v>23555100</v>
      </c>
      <c r="E3353">
        <v>1837.0400390625</v>
      </c>
      <c r="F3353" s="20">
        <f t="shared" si="192"/>
        <v>2.6641061788769708E-3</v>
      </c>
      <c r="G3353">
        <v>8196.900390625</v>
      </c>
      <c r="H3353">
        <v>21.837400436401371</v>
      </c>
      <c r="I3353" s="19">
        <f t="shared" si="193"/>
        <v>15058034.213785172</v>
      </c>
      <c r="K3353" s="70">
        <f t="shared" si="190"/>
        <v>-1</v>
      </c>
      <c r="L3353" s="3">
        <f>IF(AND(O3353&gt;0,O3353&lt;366),+'PL2'!$N$3+1,IF(AND(O3353&gt;365,O3353&lt;731),+'PL2'!$O$3+1,IF(AND(O3353&gt;730,O3353&lt;1096),+'PL2'!$P$3+1,IF(AND(O3353&gt;1095,O3353&lt;1461),+'PL2'!$Q$3+1,IF(AND(O3353&gt;1460,O3353&lt;3000),+'PL2'!$R$3+1,0)))))</f>
        <v>0</v>
      </c>
      <c r="M3353" s="3">
        <f>IF(AND(O3353&gt;0,O3353&lt;366),+'PL2'!$N$2+1,IF(AND(O3353&gt;365,O3353&lt;731),+'PL2'!$O$2+1,IF(AND(O3353&gt;730,O3353&lt;1096),+'PL2'!$P$2+1,IF(AND(O3353&gt;1095,O3353&lt;1461),+'PL2'!$Q$2+1,IF(AND(O3353&gt;1460,O3353&lt;1826),+'PL2'!$R$2+1,IF(AND(O3353&gt;1825,O3353&lt;2190),+'PL2'!$S$2+1,0))))))</f>
        <v>0</v>
      </c>
      <c r="N3353" s="70">
        <f t="shared" si="191"/>
        <v>-1</v>
      </c>
      <c r="O3353" s="19" t="str">
        <f>IF(A3353&gt;'PL2'!$C$2+553,IF(A3353='PL2'!$C$2+554,1,O3352+1), "")</f>
        <v/>
      </c>
    </row>
    <row r="3354" spans="1:15" x14ac:dyDescent="0.55000000000000004">
      <c r="A3354">
        <v>3352</v>
      </c>
      <c r="B3354" s="2">
        <v>43174</v>
      </c>
      <c r="C3354">
        <v>34.169998168945313</v>
      </c>
      <c r="D3354">
        <v>23555100</v>
      </c>
      <c r="E3354">
        <v>1836.650024414062</v>
      </c>
      <c r="F3354" s="20">
        <f t="shared" si="192"/>
        <v>2.6643201672343509E-3</v>
      </c>
      <c r="G3354">
        <v>8256.990234375</v>
      </c>
      <c r="H3354">
        <v>21.999300003051761</v>
      </c>
      <c r="I3354" s="19">
        <f t="shared" si="193"/>
        <v>15165201.315551516</v>
      </c>
      <c r="K3354" s="70">
        <f t="shared" si="190"/>
        <v>-1</v>
      </c>
      <c r="L3354" s="3">
        <f>IF(AND(O3354&gt;0,O3354&lt;366),+'PL2'!$N$3+1,IF(AND(O3354&gt;365,O3354&lt;731),+'PL2'!$O$3+1,IF(AND(O3354&gt;730,O3354&lt;1096),+'PL2'!$P$3+1,IF(AND(O3354&gt;1095,O3354&lt;1461),+'PL2'!$Q$3+1,IF(AND(O3354&gt;1460,O3354&lt;3000),+'PL2'!$R$3+1,0)))))</f>
        <v>0</v>
      </c>
      <c r="M3354" s="3">
        <f>IF(AND(O3354&gt;0,O3354&lt;366),+'PL2'!$N$2+1,IF(AND(O3354&gt;365,O3354&lt;731),+'PL2'!$O$2+1,IF(AND(O3354&gt;730,O3354&lt;1096),+'PL2'!$P$2+1,IF(AND(O3354&gt;1095,O3354&lt;1461),+'PL2'!$Q$2+1,IF(AND(O3354&gt;1460,O3354&lt;1826),+'PL2'!$R$2+1,IF(AND(O3354&gt;1825,O3354&lt;2190),+'PL2'!$S$2+1,0))))))</f>
        <v>0</v>
      </c>
      <c r="N3354" s="70">
        <f t="shared" si="191"/>
        <v>-1</v>
      </c>
      <c r="O3354" s="19" t="str">
        <f>IF(A3354&gt;'PL2'!$C$2+553,IF(A3354='PL2'!$C$2+554,1,O3353+1), "")</f>
        <v/>
      </c>
    </row>
    <row r="3355" spans="1:15" x14ac:dyDescent="0.55000000000000004">
      <c r="A3355">
        <v>3353</v>
      </c>
      <c r="B3355" s="2">
        <v>43175</v>
      </c>
      <c r="C3355">
        <v>34.180000305175781</v>
      </c>
      <c r="D3355">
        <v>25518000</v>
      </c>
      <c r="E3355">
        <v>1979.650024414062</v>
      </c>
      <c r="F3355" s="20">
        <f t="shared" si="192"/>
        <v>2.6516356469399593E-3</v>
      </c>
      <c r="G3355">
        <v>8269.330078125</v>
      </c>
      <c r="H3355">
        <v>21.927200317382809</v>
      </c>
      <c r="I3355" s="19">
        <f t="shared" si="193"/>
        <v>16370379.491048094</v>
      </c>
      <c r="K3355" s="70">
        <f t="shared" si="190"/>
        <v>-1</v>
      </c>
      <c r="L3355" s="3">
        <f>IF(AND(O3355&gt;0,O3355&lt;366),+'PL2'!$N$3+1,IF(AND(O3355&gt;365,O3355&lt;731),+'PL2'!$O$3+1,IF(AND(O3355&gt;730,O3355&lt;1096),+'PL2'!$P$3+1,IF(AND(O3355&gt;1095,O3355&lt;1461),+'PL2'!$Q$3+1,IF(AND(O3355&gt;1460,O3355&lt;3000),+'PL2'!$R$3+1,0)))))</f>
        <v>0</v>
      </c>
      <c r="M3355" s="3">
        <f>IF(AND(O3355&gt;0,O3355&lt;366),+'PL2'!$N$2+1,IF(AND(O3355&gt;365,O3355&lt;731),+'PL2'!$O$2+1,IF(AND(O3355&gt;730,O3355&lt;1096),+'PL2'!$P$2+1,IF(AND(O3355&gt;1095,O3355&lt;1461),+'PL2'!$Q$2+1,IF(AND(O3355&gt;1460,O3355&lt;1826),+'PL2'!$R$2+1,IF(AND(O3355&gt;1825,O3355&lt;2190),+'PL2'!$S$2+1,0))))))</f>
        <v>0</v>
      </c>
      <c r="N3355" s="70">
        <f t="shared" si="191"/>
        <v>-1</v>
      </c>
      <c r="O3355" s="19" t="str">
        <f>IF(A3355&gt;'PL2'!$C$2+553,IF(A3355='PL2'!$C$2+554,1,O3354+1), "")</f>
        <v/>
      </c>
    </row>
    <row r="3356" spans="1:15" x14ac:dyDescent="0.55000000000000004">
      <c r="A3356">
        <v>3354</v>
      </c>
      <c r="B3356" s="2">
        <v>43176</v>
      </c>
      <c r="C3356">
        <v>34.189998626708977</v>
      </c>
      <c r="D3356">
        <v>24373000</v>
      </c>
      <c r="E3356">
        <v>1884.02001953125</v>
      </c>
      <c r="F3356" s="20">
        <f t="shared" si="192"/>
        <v>2.6428688253586205E-3</v>
      </c>
      <c r="G3356">
        <v>7862.10986328125</v>
      </c>
      <c r="H3356">
        <v>20.778499603271481</v>
      </c>
      <c r="I3356" s="19">
        <f t="shared" si="193"/>
        <v>14812372.378175974</v>
      </c>
      <c r="K3356" s="70">
        <f t="shared" si="190"/>
        <v>-1</v>
      </c>
      <c r="L3356" s="3">
        <f>IF(AND(O3356&gt;0,O3356&lt;366),+'PL2'!$N$3+1,IF(AND(O3356&gt;365,O3356&lt;731),+'PL2'!$O$3+1,IF(AND(O3356&gt;730,O3356&lt;1096),+'PL2'!$P$3+1,IF(AND(O3356&gt;1095,O3356&lt;1461),+'PL2'!$Q$3+1,IF(AND(O3356&gt;1460,O3356&lt;3000),+'PL2'!$R$3+1,0)))))</f>
        <v>0</v>
      </c>
      <c r="M3356" s="3">
        <f>IF(AND(O3356&gt;0,O3356&lt;366),+'PL2'!$N$2+1,IF(AND(O3356&gt;365,O3356&lt;731),+'PL2'!$O$2+1,IF(AND(O3356&gt;730,O3356&lt;1096),+'PL2'!$P$2+1,IF(AND(O3356&gt;1095,O3356&lt;1461),+'PL2'!$Q$2+1,IF(AND(O3356&gt;1460,O3356&lt;1826),+'PL2'!$R$2+1,IF(AND(O3356&gt;1825,O3356&lt;2190),+'PL2'!$S$2+1,0))))))</f>
        <v>0</v>
      </c>
      <c r="N3356" s="70">
        <f t="shared" si="191"/>
        <v>-1</v>
      </c>
      <c r="O3356" s="19" t="str">
        <f>IF(A3356&gt;'PL2'!$C$2+553,IF(A3356='PL2'!$C$2+554,1,O3355+1), "")</f>
        <v/>
      </c>
    </row>
    <row r="3357" spans="1:15" x14ac:dyDescent="0.55000000000000004">
      <c r="A3357">
        <v>3355</v>
      </c>
      <c r="B3357" s="2">
        <v>43177</v>
      </c>
      <c r="C3357">
        <v>34.200000762939453</v>
      </c>
      <c r="D3357">
        <v>25990700</v>
      </c>
      <c r="E3357">
        <v>1912.829956054688</v>
      </c>
      <c r="F3357" s="20">
        <f t="shared" si="192"/>
        <v>2.5170074663800426E-3</v>
      </c>
      <c r="G3357">
        <v>8196.01953125</v>
      </c>
      <c r="H3357">
        <v>20.629400253295898</v>
      </c>
      <c r="I3357" s="19">
        <f t="shared" si="193"/>
        <v>15677591.679784302</v>
      </c>
      <c r="K3357" s="70">
        <f t="shared" si="190"/>
        <v>-1</v>
      </c>
      <c r="L3357" s="3">
        <f>IF(AND(O3357&gt;0,O3357&lt;366),+'PL2'!$N$3+1,IF(AND(O3357&gt;365,O3357&lt;731),+'PL2'!$O$3+1,IF(AND(O3357&gt;730,O3357&lt;1096),+'PL2'!$P$3+1,IF(AND(O3357&gt;1095,O3357&lt;1461),+'PL2'!$Q$3+1,IF(AND(O3357&gt;1460,O3357&lt;3000),+'PL2'!$R$3+1,0)))))</f>
        <v>0</v>
      </c>
      <c r="M3357" s="3">
        <f>IF(AND(O3357&gt;0,O3357&lt;366),+'PL2'!$N$2+1,IF(AND(O3357&gt;365,O3357&lt;731),+'PL2'!$O$2+1,IF(AND(O3357&gt;730,O3357&lt;1096),+'PL2'!$P$2+1,IF(AND(O3357&gt;1095,O3357&lt;1461),+'PL2'!$Q$2+1,IF(AND(O3357&gt;1460,O3357&lt;1826),+'PL2'!$R$2+1,IF(AND(O3357&gt;1825,O3357&lt;2190),+'PL2'!$S$2+1,0))))))</f>
        <v>0</v>
      </c>
      <c r="N3357" s="70">
        <f t="shared" si="191"/>
        <v>-1</v>
      </c>
      <c r="O3357" s="19" t="str">
        <f>IF(A3357&gt;'PL2'!$C$2+553,IF(A3357='PL2'!$C$2+554,1,O3356+1), "")</f>
        <v/>
      </c>
    </row>
    <row r="3358" spans="1:15" x14ac:dyDescent="0.55000000000000004">
      <c r="A3358">
        <v>3356</v>
      </c>
      <c r="B3358" s="2">
        <v>43178</v>
      </c>
      <c r="C3358">
        <v>34.209999084472663</v>
      </c>
      <c r="D3358">
        <v>26679200</v>
      </c>
      <c r="E3358">
        <v>1968.280029296875</v>
      </c>
      <c r="F3358" s="20">
        <f t="shared" si="192"/>
        <v>2.5238709556595373E-3</v>
      </c>
      <c r="G3358">
        <v>8594.1904296875</v>
      </c>
      <c r="H3358">
        <v>21.69059944152832</v>
      </c>
      <c r="I3358" s="19">
        <f t="shared" si="193"/>
        <v>16915773.390728235</v>
      </c>
      <c r="K3358" s="70">
        <f t="shared" si="190"/>
        <v>-1</v>
      </c>
      <c r="L3358" s="3">
        <f>IF(AND(O3358&gt;0,O3358&lt;366),+'PL2'!$N$3+1,IF(AND(O3358&gt;365,O3358&lt;731),+'PL2'!$O$3+1,IF(AND(O3358&gt;730,O3358&lt;1096),+'PL2'!$P$3+1,IF(AND(O3358&gt;1095,O3358&lt;1461),+'PL2'!$Q$3+1,IF(AND(O3358&gt;1460,O3358&lt;3000),+'PL2'!$R$3+1,0)))))</f>
        <v>0</v>
      </c>
      <c r="M3358" s="3">
        <f>IF(AND(O3358&gt;0,O3358&lt;366),+'PL2'!$N$2+1,IF(AND(O3358&gt;365,O3358&lt;731),+'PL2'!$O$2+1,IF(AND(O3358&gt;730,O3358&lt;1096),+'PL2'!$P$2+1,IF(AND(O3358&gt;1095,O3358&lt;1461),+'PL2'!$Q$2+1,IF(AND(O3358&gt;1460,O3358&lt;1826),+'PL2'!$R$2+1,IF(AND(O3358&gt;1825,O3358&lt;2190),+'PL2'!$S$2+1,0))))))</f>
        <v>0</v>
      </c>
      <c r="N3358" s="70">
        <f t="shared" si="191"/>
        <v>-1</v>
      </c>
      <c r="O3358" s="19" t="str">
        <f>IF(A3358&gt;'PL2'!$C$2+553,IF(A3358='PL2'!$C$2+554,1,O3357+1), "")</f>
        <v/>
      </c>
    </row>
    <row r="3359" spans="1:15" x14ac:dyDescent="0.55000000000000004">
      <c r="A3359">
        <v>3357</v>
      </c>
      <c r="B3359" s="2">
        <v>43179</v>
      </c>
      <c r="C3359">
        <v>34.220001220703118</v>
      </c>
      <c r="D3359">
        <v>21859700</v>
      </c>
      <c r="E3359">
        <v>1618.880004882812</v>
      </c>
      <c r="F3359" s="20">
        <f t="shared" si="192"/>
        <v>2.5342559935983429E-3</v>
      </c>
      <c r="G3359">
        <v>8915.900390625</v>
      </c>
      <c r="H3359">
        <v>22.595199584960941</v>
      </c>
      <c r="I3359" s="19">
        <f t="shared" si="193"/>
        <v>14433772.867909666</v>
      </c>
      <c r="K3359" s="70">
        <f t="shared" si="190"/>
        <v>-1</v>
      </c>
      <c r="L3359" s="3">
        <f>IF(AND(O3359&gt;0,O3359&lt;366),+'PL2'!$N$3+1,IF(AND(O3359&gt;365,O3359&lt;731),+'PL2'!$O$3+1,IF(AND(O3359&gt;730,O3359&lt;1096),+'PL2'!$P$3+1,IF(AND(O3359&gt;1095,O3359&lt;1461),+'PL2'!$Q$3+1,IF(AND(O3359&gt;1460,O3359&lt;3000),+'PL2'!$R$3+1,0)))))</f>
        <v>0</v>
      </c>
      <c r="M3359" s="3">
        <f>IF(AND(O3359&gt;0,O3359&lt;366),+'PL2'!$N$2+1,IF(AND(O3359&gt;365,O3359&lt;731),+'PL2'!$O$2+1,IF(AND(O3359&gt;730,O3359&lt;1096),+'PL2'!$P$2+1,IF(AND(O3359&gt;1095,O3359&lt;1461),+'PL2'!$Q$2+1,IF(AND(O3359&gt;1460,O3359&lt;1826),+'PL2'!$R$2+1,IF(AND(O3359&gt;1825,O3359&lt;2190),+'PL2'!$S$2+1,0))))))</f>
        <v>0</v>
      </c>
      <c r="N3359" s="70">
        <f t="shared" si="191"/>
        <v>-1</v>
      </c>
      <c r="O3359" s="19" t="str">
        <f>IF(A3359&gt;'PL2'!$C$2+553,IF(A3359='PL2'!$C$2+554,1,O3358+1), "")</f>
        <v/>
      </c>
    </row>
    <row r="3360" spans="1:15" x14ac:dyDescent="0.55000000000000004">
      <c r="A3360">
        <v>3358</v>
      </c>
      <c r="B3360" s="2">
        <v>43180</v>
      </c>
      <c r="C3360">
        <v>34.229999542236328</v>
      </c>
      <c r="D3360">
        <v>26162800</v>
      </c>
      <c r="E3360">
        <v>1931.030029296875</v>
      </c>
      <c r="F3360" s="20">
        <f t="shared" si="192"/>
        <v>2.5264557699816777E-3</v>
      </c>
      <c r="G3360">
        <v>8895.400390625</v>
      </c>
      <c r="H3360">
        <v>22.473800659179691</v>
      </c>
      <c r="I3360" s="19">
        <f t="shared" si="193"/>
        <v>17177285.276916027</v>
      </c>
      <c r="K3360" s="70">
        <f t="shared" si="190"/>
        <v>-1</v>
      </c>
      <c r="L3360" s="3">
        <f>IF(AND(O3360&gt;0,O3360&lt;366),+'PL2'!$N$3+1,IF(AND(O3360&gt;365,O3360&lt;731),+'PL2'!$O$3+1,IF(AND(O3360&gt;730,O3360&lt;1096),+'PL2'!$P$3+1,IF(AND(O3360&gt;1095,O3360&lt;1461),+'PL2'!$Q$3+1,IF(AND(O3360&gt;1460,O3360&lt;3000),+'PL2'!$R$3+1,0)))))</f>
        <v>0</v>
      </c>
      <c r="M3360" s="3">
        <f>IF(AND(O3360&gt;0,O3360&lt;366),+'PL2'!$N$2+1,IF(AND(O3360&gt;365,O3360&lt;731),+'PL2'!$O$2+1,IF(AND(O3360&gt;730,O3360&lt;1096),+'PL2'!$P$2+1,IF(AND(O3360&gt;1095,O3360&lt;1461),+'PL2'!$Q$2+1,IF(AND(O3360&gt;1460,O3360&lt;1826),+'PL2'!$R$2+1,IF(AND(O3360&gt;1825,O3360&lt;2190),+'PL2'!$S$2+1,0))))))</f>
        <v>0</v>
      </c>
      <c r="N3360" s="70">
        <f t="shared" si="191"/>
        <v>-1</v>
      </c>
      <c r="O3360" s="19" t="str">
        <f>IF(A3360&gt;'PL2'!$C$2+553,IF(A3360='PL2'!$C$2+554,1,O3359+1), "")</f>
        <v/>
      </c>
    </row>
    <row r="3361" spans="1:15" x14ac:dyDescent="0.55000000000000004">
      <c r="A3361">
        <v>3359</v>
      </c>
      <c r="B3361" s="2">
        <v>43181</v>
      </c>
      <c r="C3361">
        <v>34.240001678466797</v>
      </c>
      <c r="D3361">
        <v>24613700</v>
      </c>
      <c r="E3361">
        <v>1815.219970703125</v>
      </c>
      <c r="F3361" s="20">
        <f t="shared" si="192"/>
        <v>2.5251439175606044E-3</v>
      </c>
      <c r="G3361">
        <v>8712.8896484375</v>
      </c>
      <c r="H3361">
        <v>22.001300811767582</v>
      </c>
      <c r="I3361" s="19">
        <f t="shared" si="193"/>
        <v>15815811.29237628</v>
      </c>
      <c r="K3361" s="70">
        <f t="shared" si="190"/>
        <v>-1</v>
      </c>
      <c r="L3361" s="3">
        <f>IF(AND(O3361&gt;0,O3361&lt;366),+'PL2'!$N$3+1,IF(AND(O3361&gt;365,O3361&lt;731),+'PL2'!$O$3+1,IF(AND(O3361&gt;730,O3361&lt;1096),+'PL2'!$P$3+1,IF(AND(O3361&gt;1095,O3361&lt;1461),+'PL2'!$Q$3+1,IF(AND(O3361&gt;1460,O3361&lt;3000),+'PL2'!$R$3+1,0)))))</f>
        <v>0</v>
      </c>
      <c r="M3361" s="3">
        <f>IF(AND(O3361&gt;0,O3361&lt;366),+'PL2'!$N$2+1,IF(AND(O3361&gt;365,O3361&lt;731),+'PL2'!$O$2+1,IF(AND(O3361&gt;730,O3361&lt;1096),+'PL2'!$P$2+1,IF(AND(O3361&gt;1095,O3361&lt;1461),+'PL2'!$Q$2+1,IF(AND(O3361&gt;1460,O3361&lt;1826),+'PL2'!$R$2+1,IF(AND(O3361&gt;1825,O3361&lt;2190),+'PL2'!$S$2+1,0))))))</f>
        <v>0</v>
      </c>
      <c r="N3361" s="70">
        <f t="shared" si="191"/>
        <v>-1</v>
      </c>
      <c r="O3361" s="19" t="str">
        <f>IF(A3361&gt;'PL2'!$C$2+553,IF(A3361='PL2'!$C$2+554,1,O3360+1), "")</f>
        <v/>
      </c>
    </row>
    <row r="3362" spans="1:15" x14ac:dyDescent="0.55000000000000004">
      <c r="A3362">
        <v>3360</v>
      </c>
      <c r="B3362" s="2">
        <v>43182</v>
      </c>
      <c r="C3362">
        <v>34.25</v>
      </c>
      <c r="D3362">
        <v>22892500</v>
      </c>
      <c r="E3362">
        <v>1688.760009765625</v>
      </c>
      <c r="F3362" s="20">
        <f t="shared" si="192"/>
        <v>2.5265930035807647E-3</v>
      </c>
      <c r="G3362">
        <v>8918.740234375</v>
      </c>
      <c r="H3362">
        <v>22.534000396728519</v>
      </c>
      <c r="I3362" s="19">
        <f t="shared" si="193"/>
        <v>15061611.845300198</v>
      </c>
      <c r="K3362" s="70">
        <f t="shared" si="190"/>
        <v>-1</v>
      </c>
      <c r="L3362" s="3">
        <f>IF(AND(O3362&gt;0,O3362&lt;366),+'PL2'!$N$3+1,IF(AND(O3362&gt;365,O3362&lt;731),+'PL2'!$O$3+1,IF(AND(O3362&gt;730,O3362&lt;1096),+'PL2'!$P$3+1,IF(AND(O3362&gt;1095,O3362&lt;1461),+'PL2'!$Q$3+1,IF(AND(O3362&gt;1460,O3362&lt;3000),+'PL2'!$R$3+1,0)))))</f>
        <v>0</v>
      </c>
      <c r="M3362" s="3">
        <f>IF(AND(O3362&gt;0,O3362&lt;366),+'PL2'!$N$2+1,IF(AND(O3362&gt;365,O3362&lt;731),+'PL2'!$O$2+1,IF(AND(O3362&gt;730,O3362&lt;1096),+'PL2'!$P$2+1,IF(AND(O3362&gt;1095,O3362&lt;1461),+'PL2'!$Q$2+1,IF(AND(O3362&gt;1460,O3362&lt;1826),+'PL2'!$R$2+1,IF(AND(O3362&gt;1825,O3362&lt;2190),+'PL2'!$S$2+1,0))))))</f>
        <v>0</v>
      </c>
      <c r="N3362" s="70">
        <f t="shared" si="191"/>
        <v>-1</v>
      </c>
      <c r="O3362" s="19" t="str">
        <f>IF(A3362&gt;'PL2'!$C$2+553,IF(A3362='PL2'!$C$2+554,1,O3361+1), "")</f>
        <v/>
      </c>
    </row>
    <row r="3363" spans="1:15" x14ac:dyDescent="0.55000000000000004">
      <c r="A3363">
        <v>3361</v>
      </c>
      <c r="B3363" s="2">
        <v>43183</v>
      </c>
      <c r="C3363">
        <v>34.259998321533203</v>
      </c>
      <c r="D3363">
        <v>26851300</v>
      </c>
      <c r="E3363">
        <v>1971.77001953125</v>
      </c>
      <c r="F3363" s="20">
        <f t="shared" si="192"/>
        <v>2.5158125513323423E-3</v>
      </c>
      <c r="G3363">
        <v>8535.8896484375</v>
      </c>
      <c r="H3363">
        <v>21.474700927734379</v>
      </c>
      <c r="I3363" s="19">
        <f t="shared" si="193"/>
        <v>16830811.298816204</v>
      </c>
      <c r="K3363" s="70">
        <f t="shared" si="190"/>
        <v>-1</v>
      </c>
      <c r="L3363" s="3">
        <f>IF(AND(O3363&gt;0,O3363&lt;366),+'PL2'!$N$3+1,IF(AND(O3363&gt;365,O3363&lt;731),+'PL2'!$O$3+1,IF(AND(O3363&gt;730,O3363&lt;1096),+'PL2'!$P$3+1,IF(AND(O3363&gt;1095,O3363&lt;1461),+'PL2'!$Q$3+1,IF(AND(O3363&gt;1460,O3363&lt;3000),+'PL2'!$R$3+1,0)))))</f>
        <v>0</v>
      </c>
      <c r="M3363" s="3">
        <f>IF(AND(O3363&gt;0,O3363&lt;366),+'PL2'!$N$2+1,IF(AND(O3363&gt;365,O3363&lt;731),+'PL2'!$O$2+1,IF(AND(O3363&gt;730,O3363&lt;1096),+'PL2'!$P$2+1,IF(AND(O3363&gt;1095,O3363&lt;1461),+'PL2'!$Q$2+1,IF(AND(O3363&gt;1460,O3363&lt;1826),+'PL2'!$R$2+1,IF(AND(O3363&gt;1825,O3363&lt;2190),+'PL2'!$S$2+1,0))))))</f>
        <v>0</v>
      </c>
      <c r="N3363" s="70">
        <f t="shared" si="191"/>
        <v>-1</v>
      </c>
      <c r="O3363" s="19" t="str">
        <f>IF(A3363&gt;'PL2'!$C$2+553,IF(A3363='PL2'!$C$2+554,1,O3362+1), "")</f>
        <v/>
      </c>
    </row>
    <row r="3364" spans="1:15" x14ac:dyDescent="0.55000000000000004">
      <c r="A3364">
        <v>3362</v>
      </c>
      <c r="B3364" s="2">
        <v>43184</v>
      </c>
      <c r="C3364">
        <v>34.270000457763672</v>
      </c>
      <c r="D3364">
        <v>23236700</v>
      </c>
      <c r="E3364">
        <v>1707.72998046875</v>
      </c>
      <c r="F3364" s="20">
        <f t="shared" si="192"/>
        <v>2.5185980458671329E-3</v>
      </c>
      <c r="G3364">
        <v>8449.830078125</v>
      </c>
      <c r="H3364">
        <v>21.28170013427734</v>
      </c>
      <c r="I3364" s="19">
        <f t="shared" si="193"/>
        <v>14430028.154280663</v>
      </c>
      <c r="K3364" s="70">
        <f t="shared" si="190"/>
        <v>-1</v>
      </c>
      <c r="L3364" s="3">
        <f>IF(AND(O3364&gt;0,O3364&lt;366),+'PL2'!$N$3+1,IF(AND(O3364&gt;365,O3364&lt;731),+'PL2'!$O$3+1,IF(AND(O3364&gt;730,O3364&lt;1096),+'PL2'!$P$3+1,IF(AND(O3364&gt;1095,O3364&lt;1461),+'PL2'!$Q$3+1,IF(AND(O3364&gt;1460,O3364&lt;3000),+'PL2'!$R$3+1,0)))))</f>
        <v>0</v>
      </c>
      <c r="M3364" s="3">
        <f>IF(AND(O3364&gt;0,O3364&lt;366),+'PL2'!$N$2+1,IF(AND(O3364&gt;365,O3364&lt;731),+'PL2'!$O$2+1,IF(AND(O3364&gt;730,O3364&lt;1096),+'PL2'!$P$2+1,IF(AND(O3364&gt;1095,O3364&lt;1461),+'PL2'!$Q$2+1,IF(AND(O3364&gt;1460,O3364&lt;1826),+'PL2'!$R$2+1,IF(AND(O3364&gt;1825,O3364&lt;2190),+'PL2'!$S$2+1,0))))))</f>
        <v>0</v>
      </c>
      <c r="N3364" s="70">
        <f t="shared" si="191"/>
        <v>-1</v>
      </c>
      <c r="O3364" s="19" t="str">
        <f>IF(A3364&gt;'PL2'!$C$2+553,IF(A3364='PL2'!$C$2+554,1,O3363+1), "")</f>
        <v/>
      </c>
    </row>
    <row r="3365" spans="1:15" x14ac:dyDescent="0.55000000000000004">
      <c r="A3365">
        <v>3363</v>
      </c>
      <c r="B3365" s="2">
        <v>43185</v>
      </c>
      <c r="C3365">
        <v>34.279998779296882</v>
      </c>
      <c r="D3365">
        <v>25818600</v>
      </c>
      <c r="E3365">
        <v>1901.989990234375</v>
      </c>
      <c r="F3365" s="20">
        <f t="shared" si="192"/>
        <v>2.5253195193956786E-3</v>
      </c>
      <c r="G3365">
        <v>8138.33984375</v>
      </c>
      <c r="H3365">
        <v>20.551900863647461</v>
      </c>
      <c r="I3365" s="19">
        <f t="shared" si="193"/>
        <v>15479040.919938087</v>
      </c>
      <c r="K3365" s="70">
        <f t="shared" si="190"/>
        <v>-1</v>
      </c>
      <c r="L3365" s="3">
        <f>IF(AND(O3365&gt;0,O3365&lt;366),+'PL2'!$N$3+1,IF(AND(O3365&gt;365,O3365&lt;731),+'PL2'!$O$3+1,IF(AND(O3365&gt;730,O3365&lt;1096),+'PL2'!$P$3+1,IF(AND(O3365&gt;1095,O3365&lt;1461),+'PL2'!$Q$3+1,IF(AND(O3365&gt;1460,O3365&lt;3000),+'PL2'!$R$3+1,0)))))</f>
        <v>0</v>
      </c>
      <c r="M3365" s="3">
        <f>IF(AND(O3365&gt;0,O3365&lt;366),+'PL2'!$N$2+1,IF(AND(O3365&gt;365,O3365&lt;731),+'PL2'!$O$2+1,IF(AND(O3365&gt;730,O3365&lt;1096),+'PL2'!$P$2+1,IF(AND(O3365&gt;1095,O3365&lt;1461),+'PL2'!$Q$2+1,IF(AND(O3365&gt;1460,O3365&lt;1826),+'PL2'!$R$2+1,IF(AND(O3365&gt;1825,O3365&lt;2190),+'PL2'!$S$2+1,0))))))</f>
        <v>0</v>
      </c>
      <c r="N3365" s="70">
        <f t="shared" si="191"/>
        <v>-1</v>
      </c>
      <c r="O3365" s="19" t="str">
        <f>IF(A3365&gt;'PL2'!$C$2+553,IF(A3365='PL2'!$C$2+554,1,O3364+1), "")</f>
        <v/>
      </c>
    </row>
    <row r="3366" spans="1:15" x14ac:dyDescent="0.55000000000000004">
      <c r="A3366">
        <v>3364</v>
      </c>
      <c r="B3366" s="2">
        <v>43186</v>
      </c>
      <c r="C3366">
        <v>34.290000915527337</v>
      </c>
      <c r="D3366">
        <v>26162800</v>
      </c>
      <c r="E3366">
        <v>1927.510009765625</v>
      </c>
      <c r="F3366" s="20">
        <f t="shared" si="192"/>
        <v>2.5262708884198708E-3</v>
      </c>
      <c r="G3366">
        <v>7790.16015625</v>
      </c>
      <c r="H3366">
        <v>19.680099487304691</v>
      </c>
      <c r="I3366" s="19">
        <f t="shared" si="193"/>
        <v>15015611.67884922</v>
      </c>
      <c r="K3366" s="70">
        <f t="shared" si="190"/>
        <v>-1</v>
      </c>
      <c r="L3366" s="3">
        <f>IF(AND(O3366&gt;0,O3366&lt;366),+'PL2'!$N$3+1,IF(AND(O3366&gt;365,O3366&lt;731),+'PL2'!$O$3+1,IF(AND(O3366&gt;730,O3366&lt;1096),+'PL2'!$P$3+1,IF(AND(O3366&gt;1095,O3366&lt;1461),+'PL2'!$Q$3+1,IF(AND(O3366&gt;1460,O3366&lt;3000),+'PL2'!$R$3+1,0)))))</f>
        <v>0</v>
      </c>
      <c r="M3366" s="3">
        <f>IF(AND(O3366&gt;0,O3366&lt;366),+'PL2'!$N$2+1,IF(AND(O3366&gt;365,O3366&lt;731),+'PL2'!$O$2+1,IF(AND(O3366&gt;730,O3366&lt;1096),+'PL2'!$P$2+1,IF(AND(O3366&gt;1095,O3366&lt;1461),+'PL2'!$Q$2+1,IF(AND(O3366&gt;1460,O3366&lt;1826),+'PL2'!$R$2+1,IF(AND(O3366&gt;1825,O3366&lt;2190),+'PL2'!$S$2+1,0))))))</f>
        <v>0</v>
      </c>
      <c r="N3366" s="70">
        <f t="shared" si="191"/>
        <v>-1</v>
      </c>
      <c r="O3366" s="19" t="str">
        <f>IF(A3366&gt;'PL2'!$C$2+553,IF(A3366='PL2'!$C$2+554,1,O3365+1), "")</f>
        <v/>
      </c>
    </row>
    <row r="3367" spans="1:15" x14ac:dyDescent="0.55000000000000004">
      <c r="A3367">
        <v>3365</v>
      </c>
      <c r="B3367" s="2">
        <v>43187</v>
      </c>
      <c r="C3367">
        <v>34.299999237060547</v>
      </c>
      <c r="D3367">
        <v>23236700</v>
      </c>
      <c r="E3367">
        <v>1711.589965820312</v>
      </c>
      <c r="F3367" s="20">
        <f t="shared" si="192"/>
        <v>2.5265005152107309E-3</v>
      </c>
      <c r="G3367">
        <v>7937.2099609375</v>
      </c>
      <c r="H3367">
        <v>20.053400039672852</v>
      </c>
      <c r="I3367" s="19">
        <f t="shared" si="193"/>
        <v>13585248.925749656</v>
      </c>
      <c r="K3367" s="70">
        <f t="shared" si="190"/>
        <v>-1</v>
      </c>
      <c r="L3367" s="3">
        <f>IF(AND(O3367&gt;0,O3367&lt;366),+'PL2'!$N$3+1,IF(AND(O3367&gt;365,O3367&lt;731),+'PL2'!$O$3+1,IF(AND(O3367&gt;730,O3367&lt;1096),+'PL2'!$P$3+1,IF(AND(O3367&gt;1095,O3367&lt;1461),+'PL2'!$Q$3+1,IF(AND(O3367&gt;1460,O3367&lt;3000),+'PL2'!$R$3+1,0)))))</f>
        <v>0</v>
      </c>
      <c r="M3367" s="3">
        <f>IF(AND(O3367&gt;0,O3367&lt;366),+'PL2'!$N$2+1,IF(AND(O3367&gt;365,O3367&lt;731),+'PL2'!$O$2+1,IF(AND(O3367&gt;730,O3367&lt;1096),+'PL2'!$P$2+1,IF(AND(O3367&gt;1095,O3367&lt;1461),+'PL2'!$Q$2+1,IF(AND(O3367&gt;1460,O3367&lt;1826),+'PL2'!$R$2+1,IF(AND(O3367&gt;1825,O3367&lt;2190),+'PL2'!$S$2+1,0))))))</f>
        <v>0</v>
      </c>
      <c r="N3367" s="70">
        <f t="shared" si="191"/>
        <v>-1</v>
      </c>
      <c r="O3367" s="19" t="str">
        <f>IF(A3367&gt;'PL2'!$C$2+553,IF(A3367='PL2'!$C$2+554,1,O3366+1), "")</f>
        <v/>
      </c>
    </row>
    <row r="3368" spans="1:15" x14ac:dyDescent="0.55000000000000004">
      <c r="A3368">
        <v>3366</v>
      </c>
      <c r="B3368" s="2">
        <v>43188</v>
      </c>
      <c r="C3368">
        <v>34.310001373291023</v>
      </c>
      <c r="D3368">
        <v>26162800</v>
      </c>
      <c r="E3368">
        <v>1927.199951171875</v>
      </c>
      <c r="F3368" s="20">
        <f t="shared" si="192"/>
        <v>2.5273377838501009E-3</v>
      </c>
      <c r="G3368">
        <v>7086.490234375</v>
      </c>
      <c r="H3368">
        <v>17.909999847412109</v>
      </c>
      <c r="I3368" s="19">
        <f t="shared" si="193"/>
        <v>13657083.633667469</v>
      </c>
      <c r="K3368" s="70">
        <f t="shared" si="190"/>
        <v>-1</v>
      </c>
      <c r="L3368" s="3">
        <f>IF(AND(O3368&gt;0,O3368&lt;366),+'PL2'!$N$3+1,IF(AND(O3368&gt;365,O3368&lt;731),+'PL2'!$O$3+1,IF(AND(O3368&gt;730,O3368&lt;1096),+'PL2'!$P$3+1,IF(AND(O3368&gt;1095,O3368&lt;1461),+'PL2'!$Q$3+1,IF(AND(O3368&gt;1460,O3368&lt;3000),+'PL2'!$R$3+1,0)))))</f>
        <v>0</v>
      </c>
      <c r="M3368" s="3">
        <f>IF(AND(O3368&gt;0,O3368&lt;366),+'PL2'!$N$2+1,IF(AND(O3368&gt;365,O3368&lt;731),+'PL2'!$O$2+1,IF(AND(O3368&gt;730,O3368&lt;1096),+'PL2'!$P$2+1,IF(AND(O3368&gt;1095,O3368&lt;1461),+'PL2'!$Q$2+1,IF(AND(O3368&gt;1460,O3368&lt;1826),+'PL2'!$R$2+1,IF(AND(O3368&gt;1825,O3368&lt;2190),+'PL2'!$S$2+1,0))))))</f>
        <v>0</v>
      </c>
      <c r="N3368" s="70">
        <f t="shared" si="191"/>
        <v>-1</v>
      </c>
      <c r="O3368" s="19" t="str">
        <f>IF(A3368&gt;'PL2'!$C$2+553,IF(A3368='PL2'!$C$2+554,1,O3367+1), "")</f>
        <v/>
      </c>
    </row>
    <row r="3369" spans="1:15" x14ac:dyDescent="0.55000000000000004">
      <c r="A3369">
        <v>3367</v>
      </c>
      <c r="B3369" s="2">
        <v>43189</v>
      </c>
      <c r="C3369">
        <v>34.319999694824219</v>
      </c>
      <c r="D3369">
        <v>27884100</v>
      </c>
      <c r="E3369">
        <v>2050.760009765625</v>
      </c>
      <c r="F3369" s="20">
        <f t="shared" si="192"/>
        <v>2.5240937634463355E-3</v>
      </c>
      <c r="G3369">
        <v>6844.31982421875</v>
      </c>
      <c r="H3369">
        <v>17.275699615478519</v>
      </c>
      <c r="I3369" s="19">
        <f t="shared" si="193"/>
        <v>14036057.389553905</v>
      </c>
      <c r="K3369" s="70">
        <f t="shared" si="190"/>
        <v>-1</v>
      </c>
      <c r="L3369" s="3">
        <f>IF(AND(O3369&gt;0,O3369&lt;366),+'PL2'!$N$3+1,IF(AND(O3369&gt;365,O3369&lt;731),+'PL2'!$O$3+1,IF(AND(O3369&gt;730,O3369&lt;1096),+'PL2'!$P$3+1,IF(AND(O3369&gt;1095,O3369&lt;1461),+'PL2'!$Q$3+1,IF(AND(O3369&gt;1460,O3369&lt;3000),+'PL2'!$R$3+1,0)))))</f>
        <v>0</v>
      </c>
      <c r="M3369" s="3">
        <f>IF(AND(O3369&gt;0,O3369&lt;366),+'PL2'!$N$2+1,IF(AND(O3369&gt;365,O3369&lt;731),+'PL2'!$O$2+1,IF(AND(O3369&gt;730,O3369&lt;1096),+'PL2'!$P$2+1,IF(AND(O3369&gt;1095,O3369&lt;1461),+'PL2'!$Q$2+1,IF(AND(O3369&gt;1460,O3369&lt;1826),+'PL2'!$R$2+1,IF(AND(O3369&gt;1825,O3369&lt;2190),+'PL2'!$S$2+1,0))))))</f>
        <v>0</v>
      </c>
      <c r="N3369" s="70">
        <f t="shared" si="191"/>
        <v>-1</v>
      </c>
      <c r="O3369" s="19" t="str">
        <f>IF(A3369&gt;'PL2'!$C$2+553,IF(A3369='PL2'!$C$2+554,1,O3368+1), "")</f>
        <v/>
      </c>
    </row>
    <row r="3370" spans="1:15" x14ac:dyDescent="0.55000000000000004">
      <c r="A3370">
        <v>3368</v>
      </c>
      <c r="B3370" s="2">
        <v>43190</v>
      </c>
      <c r="C3370">
        <v>34.330001831054688</v>
      </c>
      <c r="D3370">
        <v>22031900</v>
      </c>
      <c r="E3370">
        <v>1620.069946289062</v>
      </c>
      <c r="F3370" s="20">
        <f t="shared" si="192"/>
        <v>2.5243852878117715E-3</v>
      </c>
      <c r="G3370">
        <v>6926.02001953125</v>
      </c>
      <c r="H3370">
        <v>17.48390007019043</v>
      </c>
      <c r="I3370" s="19">
        <f t="shared" si="193"/>
        <v>11220636.88103896</v>
      </c>
      <c r="K3370" s="70">
        <f t="shared" si="190"/>
        <v>-1</v>
      </c>
      <c r="L3370" s="3">
        <f>IF(AND(O3370&gt;0,O3370&lt;366),+'PL2'!$N$3+1,IF(AND(O3370&gt;365,O3370&lt;731),+'PL2'!$O$3+1,IF(AND(O3370&gt;730,O3370&lt;1096),+'PL2'!$P$3+1,IF(AND(O3370&gt;1095,O3370&lt;1461),+'PL2'!$Q$3+1,IF(AND(O3370&gt;1460,O3370&lt;3000),+'PL2'!$R$3+1,0)))))</f>
        <v>0</v>
      </c>
      <c r="M3370" s="3">
        <f>IF(AND(O3370&gt;0,O3370&lt;366),+'PL2'!$N$2+1,IF(AND(O3370&gt;365,O3370&lt;731),+'PL2'!$O$2+1,IF(AND(O3370&gt;730,O3370&lt;1096),+'PL2'!$P$2+1,IF(AND(O3370&gt;1095,O3370&lt;1461),+'PL2'!$Q$2+1,IF(AND(O3370&gt;1460,O3370&lt;1826),+'PL2'!$R$2+1,IF(AND(O3370&gt;1825,O3370&lt;2190),+'PL2'!$S$2+1,0))))))</f>
        <v>0</v>
      </c>
      <c r="N3370" s="70">
        <f t="shared" si="191"/>
        <v>-1</v>
      </c>
      <c r="O3370" s="19" t="str">
        <f>IF(A3370&gt;'PL2'!$C$2+553,IF(A3370='PL2'!$C$2+554,1,O3369+1), "")</f>
        <v/>
      </c>
    </row>
    <row r="3371" spans="1:15" x14ac:dyDescent="0.55000000000000004">
      <c r="A3371">
        <v>3369</v>
      </c>
      <c r="B3371" s="2">
        <v>43191</v>
      </c>
      <c r="C3371">
        <v>34.340000152587891</v>
      </c>
      <c r="D3371">
        <v>28274800</v>
      </c>
      <c r="E3371">
        <v>2043.280029296875</v>
      </c>
      <c r="F3371" s="20">
        <f t="shared" si="192"/>
        <v>2.4815820631033454E-3</v>
      </c>
      <c r="G3371">
        <v>6816.740234375</v>
      </c>
      <c r="H3371">
        <v>16.916299819946289</v>
      </c>
      <c r="I3371" s="19">
        <f t="shared" si="193"/>
        <v>13928509.185802937</v>
      </c>
      <c r="K3371" s="70">
        <f t="shared" si="190"/>
        <v>-1</v>
      </c>
      <c r="L3371" s="3">
        <f>IF(AND(O3371&gt;0,O3371&lt;366),+'PL2'!$N$3+1,IF(AND(O3371&gt;365,O3371&lt;731),+'PL2'!$O$3+1,IF(AND(O3371&gt;730,O3371&lt;1096),+'PL2'!$P$3+1,IF(AND(O3371&gt;1095,O3371&lt;1461),+'PL2'!$Q$3+1,IF(AND(O3371&gt;1460,O3371&lt;3000),+'PL2'!$R$3+1,0)))))</f>
        <v>0</v>
      </c>
      <c r="M3371" s="3">
        <f>IF(AND(O3371&gt;0,O3371&lt;366),+'PL2'!$N$2+1,IF(AND(O3371&gt;365,O3371&lt;731),+'PL2'!$O$2+1,IF(AND(O3371&gt;730,O3371&lt;1096),+'PL2'!$P$2+1,IF(AND(O3371&gt;1095,O3371&lt;1461),+'PL2'!$Q$2+1,IF(AND(O3371&gt;1460,O3371&lt;1826),+'PL2'!$R$2+1,IF(AND(O3371&gt;1825,O3371&lt;2190),+'PL2'!$S$2+1,0))))))</f>
        <v>0</v>
      </c>
      <c r="N3371" s="70">
        <f t="shared" si="191"/>
        <v>-1</v>
      </c>
      <c r="O3371" s="19" t="str">
        <f>IF(A3371&gt;'PL2'!$C$2+553,IF(A3371='PL2'!$C$2+554,1,O3370+1), "")</f>
        <v/>
      </c>
    </row>
    <row r="3372" spans="1:15" x14ac:dyDescent="0.55000000000000004">
      <c r="A3372">
        <v>3370</v>
      </c>
      <c r="B3372" s="2">
        <v>43192</v>
      </c>
      <c r="C3372">
        <v>34.349998474121087</v>
      </c>
      <c r="D3372">
        <v>27227600</v>
      </c>
      <c r="E3372">
        <v>1971.390014648438</v>
      </c>
      <c r="F3372" s="20">
        <f t="shared" si="192"/>
        <v>2.4870809030201487E-3</v>
      </c>
      <c r="G3372">
        <v>7049.7900390625</v>
      </c>
      <c r="H3372">
        <v>17.53339958190918</v>
      </c>
      <c r="I3372" s="19">
        <f t="shared" si="193"/>
        <v>13897885.688375834</v>
      </c>
      <c r="K3372" s="70">
        <f t="shared" si="190"/>
        <v>-1</v>
      </c>
      <c r="L3372" s="3">
        <f>IF(AND(O3372&gt;0,O3372&lt;366),+'PL2'!$N$3+1,IF(AND(O3372&gt;365,O3372&lt;731),+'PL2'!$O$3+1,IF(AND(O3372&gt;730,O3372&lt;1096),+'PL2'!$P$3+1,IF(AND(O3372&gt;1095,O3372&lt;1461),+'PL2'!$Q$3+1,IF(AND(O3372&gt;1460,O3372&lt;3000),+'PL2'!$R$3+1,0)))))</f>
        <v>0</v>
      </c>
      <c r="M3372" s="3">
        <f>IF(AND(O3372&gt;0,O3372&lt;366),+'PL2'!$N$2+1,IF(AND(O3372&gt;365,O3372&lt;731),+'PL2'!$O$2+1,IF(AND(O3372&gt;730,O3372&lt;1096),+'PL2'!$P$2+1,IF(AND(O3372&gt;1095,O3372&lt;1461),+'PL2'!$Q$2+1,IF(AND(O3372&gt;1460,O3372&lt;1826),+'PL2'!$R$2+1,IF(AND(O3372&gt;1825,O3372&lt;2190),+'PL2'!$S$2+1,0))))))</f>
        <v>0</v>
      </c>
      <c r="N3372" s="70">
        <f t="shared" si="191"/>
        <v>-1</v>
      </c>
      <c r="O3372" s="19" t="str">
        <f>IF(A3372&gt;'PL2'!$C$2+553,IF(A3372='PL2'!$C$2+554,1,O3371+1), "")</f>
        <v/>
      </c>
    </row>
    <row r="3373" spans="1:15" x14ac:dyDescent="0.55000000000000004">
      <c r="A3373">
        <v>3371</v>
      </c>
      <c r="B3373" s="2">
        <v>43193</v>
      </c>
      <c r="C3373">
        <v>34.360000610351563</v>
      </c>
      <c r="D3373">
        <v>28449300</v>
      </c>
      <c r="E3373">
        <v>2062.6298828125</v>
      </c>
      <c r="F3373" s="20">
        <f t="shared" si="192"/>
        <v>2.4911672354809037E-3</v>
      </c>
      <c r="G3373">
        <v>7417.89013671875</v>
      </c>
      <c r="H3373">
        <v>18.47920036315918</v>
      </c>
      <c r="I3373" s="19">
        <f t="shared" si="193"/>
        <v>15300361.863416195</v>
      </c>
      <c r="K3373" s="70">
        <f t="shared" ref="K3373:K3436" si="194">+L3373^(0.00273972602739726)-1</f>
        <v>-1</v>
      </c>
      <c r="L3373" s="3">
        <f>IF(AND(O3373&gt;0,O3373&lt;366),+'PL2'!$N$3+1,IF(AND(O3373&gt;365,O3373&lt;731),+'PL2'!$O$3+1,IF(AND(O3373&gt;730,O3373&lt;1096),+'PL2'!$P$3+1,IF(AND(O3373&gt;1095,O3373&lt;1461),+'PL2'!$Q$3+1,IF(AND(O3373&gt;1460,O3373&lt;3000),+'PL2'!$R$3+1,0)))))</f>
        <v>0</v>
      </c>
      <c r="M3373" s="3">
        <f>IF(AND(O3373&gt;0,O3373&lt;366),+'PL2'!$N$2+1,IF(AND(O3373&gt;365,O3373&lt;731),+'PL2'!$O$2+1,IF(AND(O3373&gt;730,O3373&lt;1096),+'PL2'!$P$2+1,IF(AND(O3373&gt;1095,O3373&lt;1461),+'PL2'!$Q$2+1,IF(AND(O3373&gt;1460,O3373&lt;1826),+'PL2'!$R$2+1,IF(AND(O3373&gt;1825,O3373&lt;2190),+'PL2'!$S$2+1,0))))))</f>
        <v>0</v>
      </c>
      <c r="N3373" s="70">
        <f t="shared" ref="N3373:N3436" si="195">+M3373^(0.00273972602739726)-1</f>
        <v>-1</v>
      </c>
      <c r="O3373" s="19" t="str">
        <f>IF(A3373&gt;'PL2'!$C$2+553,IF(A3373='PL2'!$C$2+554,1,O3372+1), "")</f>
        <v/>
      </c>
    </row>
    <row r="3374" spans="1:15" x14ac:dyDescent="0.55000000000000004">
      <c r="A3374">
        <v>3372</v>
      </c>
      <c r="B3374" s="2">
        <v>43194</v>
      </c>
      <c r="C3374">
        <v>34.369998931884773</v>
      </c>
      <c r="D3374">
        <v>25656800</v>
      </c>
      <c r="E3374">
        <v>1862.319946289062</v>
      </c>
      <c r="F3374" s="20">
        <f t="shared" si="192"/>
        <v>2.4947746626540631E-3</v>
      </c>
      <c r="G3374">
        <v>6789.2998046875</v>
      </c>
      <c r="H3374">
        <v>16.937799453735352</v>
      </c>
      <c r="I3374" s="19">
        <f t="shared" si="193"/>
        <v>12643848.447605964</v>
      </c>
      <c r="K3374" s="70">
        <f t="shared" si="194"/>
        <v>-1</v>
      </c>
      <c r="L3374" s="3">
        <f>IF(AND(O3374&gt;0,O3374&lt;366),+'PL2'!$N$3+1,IF(AND(O3374&gt;365,O3374&lt;731),+'PL2'!$O$3+1,IF(AND(O3374&gt;730,O3374&lt;1096),+'PL2'!$P$3+1,IF(AND(O3374&gt;1095,O3374&lt;1461),+'PL2'!$Q$3+1,IF(AND(O3374&gt;1460,O3374&lt;3000),+'PL2'!$R$3+1,0)))))</f>
        <v>0</v>
      </c>
      <c r="M3374" s="3">
        <f>IF(AND(O3374&gt;0,O3374&lt;366),+'PL2'!$N$2+1,IF(AND(O3374&gt;365,O3374&lt;731),+'PL2'!$O$2+1,IF(AND(O3374&gt;730,O3374&lt;1096),+'PL2'!$P$2+1,IF(AND(O3374&gt;1095,O3374&lt;1461),+'PL2'!$Q$2+1,IF(AND(O3374&gt;1460,O3374&lt;1826),+'PL2'!$R$2+1,IF(AND(O3374&gt;1825,O3374&lt;2190),+'PL2'!$S$2+1,0))))))</f>
        <v>0</v>
      </c>
      <c r="N3374" s="70">
        <f t="shared" si="195"/>
        <v>-1</v>
      </c>
      <c r="O3374" s="19" t="str">
        <f>IF(A3374&gt;'PL2'!$C$2+553,IF(A3374='PL2'!$C$2+554,1,O3373+1), "")</f>
        <v/>
      </c>
    </row>
    <row r="3375" spans="1:15" x14ac:dyDescent="0.55000000000000004">
      <c r="A3375">
        <v>3373</v>
      </c>
      <c r="B3375" s="2">
        <v>43195</v>
      </c>
      <c r="C3375">
        <v>34.380001068115227</v>
      </c>
      <c r="D3375">
        <v>27227600</v>
      </c>
      <c r="E3375">
        <v>1974.4599609375</v>
      </c>
      <c r="F3375" s="20">
        <f t="shared" si="192"/>
        <v>2.4931296025350012E-3</v>
      </c>
      <c r="G3375">
        <v>6774.75</v>
      </c>
      <c r="H3375">
        <v>16.890300750732418</v>
      </c>
      <c r="I3375" s="19">
        <f t="shared" si="193"/>
        <v>13376472.620361328</v>
      </c>
      <c r="K3375" s="70">
        <f t="shared" si="194"/>
        <v>-1</v>
      </c>
      <c r="L3375" s="3">
        <f>IF(AND(O3375&gt;0,O3375&lt;366),+'PL2'!$N$3+1,IF(AND(O3375&gt;365,O3375&lt;731),+'PL2'!$O$3+1,IF(AND(O3375&gt;730,O3375&lt;1096),+'PL2'!$P$3+1,IF(AND(O3375&gt;1095,O3375&lt;1461),+'PL2'!$Q$3+1,IF(AND(O3375&gt;1460,O3375&lt;3000),+'PL2'!$R$3+1,0)))))</f>
        <v>0</v>
      </c>
      <c r="M3375" s="3">
        <f>IF(AND(O3375&gt;0,O3375&lt;366),+'PL2'!$N$2+1,IF(AND(O3375&gt;365,O3375&lt;731),+'PL2'!$O$2+1,IF(AND(O3375&gt;730,O3375&lt;1096),+'PL2'!$P$2+1,IF(AND(O3375&gt;1095,O3375&lt;1461),+'PL2'!$Q$2+1,IF(AND(O3375&gt;1460,O3375&lt;1826),+'PL2'!$R$2+1,IF(AND(O3375&gt;1825,O3375&lt;2190),+'PL2'!$S$2+1,0))))))</f>
        <v>0</v>
      </c>
      <c r="N3375" s="70">
        <f t="shared" si="195"/>
        <v>-1</v>
      </c>
      <c r="O3375" s="19" t="str">
        <f>IF(A3375&gt;'PL2'!$C$2+553,IF(A3375='PL2'!$C$2+554,1,O3374+1), "")</f>
        <v/>
      </c>
    </row>
    <row r="3376" spans="1:15" x14ac:dyDescent="0.55000000000000004">
      <c r="A3376">
        <v>3374</v>
      </c>
      <c r="B3376" s="2">
        <v>43196</v>
      </c>
      <c r="C3376">
        <v>34.389999389648438</v>
      </c>
      <c r="D3376">
        <v>24085900</v>
      </c>
      <c r="E3376">
        <v>1759.530029296875</v>
      </c>
      <c r="F3376" s="20">
        <f t="shared" si="192"/>
        <v>2.5122680337287635E-3</v>
      </c>
      <c r="G3376">
        <v>6620.41015625</v>
      </c>
      <c r="H3376">
        <v>16.632200241088871</v>
      </c>
      <c r="I3376" s="19">
        <f t="shared" si="193"/>
        <v>11648810.476183891</v>
      </c>
      <c r="K3376" s="70">
        <f t="shared" si="194"/>
        <v>-1</v>
      </c>
      <c r="L3376" s="3">
        <f>IF(AND(O3376&gt;0,O3376&lt;366),+'PL2'!$N$3+1,IF(AND(O3376&gt;365,O3376&lt;731),+'PL2'!$O$3+1,IF(AND(O3376&gt;730,O3376&lt;1096),+'PL2'!$P$3+1,IF(AND(O3376&gt;1095,O3376&lt;1461),+'PL2'!$Q$3+1,IF(AND(O3376&gt;1460,O3376&lt;3000),+'PL2'!$R$3+1,0)))))</f>
        <v>0</v>
      </c>
      <c r="M3376" s="3">
        <f>IF(AND(O3376&gt;0,O3376&lt;366),+'PL2'!$N$2+1,IF(AND(O3376&gt;365,O3376&lt;731),+'PL2'!$O$2+1,IF(AND(O3376&gt;730,O3376&lt;1096),+'PL2'!$P$2+1,IF(AND(O3376&gt;1095,O3376&lt;1461),+'PL2'!$Q$2+1,IF(AND(O3376&gt;1460,O3376&lt;1826),+'PL2'!$R$2+1,IF(AND(O3376&gt;1825,O3376&lt;2190),+'PL2'!$S$2+1,0))))))</f>
        <v>0</v>
      </c>
      <c r="N3376" s="70">
        <f t="shared" si="195"/>
        <v>-1</v>
      </c>
      <c r="O3376" s="19" t="str">
        <f>IF(A3376&gt;'PL2'!$C$2+553,IF(A3376='PL2'!$C$2+554,1,O3375+1), "")</f>
        <v/>
      </c>
    </row>
    <row r="3377" spans="1:15" x14ac:dyDescent="0.55000000000000004">
      <c r="A3377">
        <v>3375</v>
      </c>
      <c r="B3377" s="2">
        <v>43197</v>
      </c>
      <c r="C3377">
        <v>34.400001525878913</v>
      </c>
      <c r="D3377">
        <v>31416400</v>
      </c>
      <c r="E3377">
        <v>2277.169921875</v>
      </c>
      <c r="F3377" s="20">
        <f t="shared" si="192"/>
        <v>2.4934317358827102E-3</v>
      </c>
      <c r="G3377">
        <v>6896.27978515625</v>
      </c>
      <c r="H3377">
        <v>17.195400238037109</v>
      </c>
      <c r="I3377" s="19">
        <f t="shared" si="193"/>
        <v>15704000.8995924</v>
      </c>
      <c r="K3377" s="70">
        <f t="shared" si="194"/>
        <v>-1</v>
      </c>
      <c r="L3377" s="3">
        <f>IF(AND(O3377&gt;0,O3377&lt;366),+'PL2'!$N$3+1,IF(AND(O3377&gt;365,O3377&lt;731),+'PL2'!$O$3+1,IF(AND(O3377&gt;730,O3377&lt;1096),+'PL2'!$P$3+1,IF(AND(O3377&gt;1095,O3377&lt;1461),+'PL2'!$Q$3+1,IF(AND(O3377&gt;1460,O3377&lt;3000),+'PL2'!$R$3+1,0)))))</f>
        <v>0</v>
      </c>
      <c r="M3377" s="3">
        <f>IF(AND(O3377&gt;0,O3377&lt;366),+'PL2'!$N$2+1,IF(AND(O3377&gt;365,O3377&lt;731),+'PL2'!$O$2+1,IF(AND(O3377&gt;730,O3377&lt;1096),+'PL2'!$P$2+1,IF(AND(O3377&gt;1095,O3377&lt;1461),+'PL2'!$Q$2+1,IF(AND(O3377&gt;1460,O3377&lt;1826),+'PL2'!$R$2+1,IF(AND(O3377&gt;1825,O3377&lt;2190),+'PL2'!$S$2+1,0))))))</f>
        <v>0</v>
      </c>
      <c r="N3377" s="70">
        <f t="shared" si="195"/>
        <v>-1</v>
      </c>
      <c r="O3377" s="19" t="str">
        <f>IF(A3377&gt;'PL2'!$C$2+553,IF(A3377='PL2'!$C$2+554,1,O3376+1), "")</f>
        <v/>
      </c>
    </row>
    <row r="3378" spans="1:15" x14ac:dyDescent="0.55000000000000004">
      <c r="A3378">
        <v>3376</v>
      </c>
      <c r="B3378" s="2">
        <v>43198</v>
      </c>
      <c r="C3378">
        <v>34.409999847412109</v>
      </c>
      <c r="D3378">
        <v>28100300</v>
      </c>
      <c r="E3378">
        <v>2033.52001953125</v>
      </c>
      <c r="F3378" s="20">
        <f t="shared" si="192"/>
        <v>2.4901308371006636E-3</v>
      </c>
      <c r="G3378">
        <v>7022.7099609375</v>
      </c>
      <c r="H3378">
        <v>17.48749923706055</v>
      </c>
      <c r="I3378" s="19">
        <f t="shared" si="193"/>
        <v>14280821.296927929</v>
      </c>
      <c r="K3378" s="70">
        <f t="shared" si="194"/>
        <v>-1</v>
      </c>
      <c r="L3378" s="3">
        <f>IF(AND(O3378&gt;0,O3378&lt;366),+'PL2'!$N$3+1,IF(AND(O3378&gt;365,O3378&lt;731),+'PL2'!$O$3+1,IF(AND(O3378&gt;730,O3378&lt;1096),+'PL2'!$P$3+1,IF(AND(O3378&gt;1095,O3378&lt;1461),+'PL2'!$Q$3+1,IF(AND(O3378&gt;1460,O3378&lt;3000),+'PL2'!$R$3+1,0)))))</f>
        <v>0</v>
      </c>
      <c r="M3378" s="3">
        <f>IF(AND(O3378&gt;0,O3378&lt;366),+'PL2'!$N$2+1,IF(AND(O3378&gt;365,O3378&lt;731),+'PL2'!$O$2+1,IF(AND(O3378&gt;730,O3378&lt;1096),+'PL2'!$P$2+1,IF(AND(O3378&gt;1095,O3378&lt;1461),+'PL2'!$Q$2+1,IF(AND(O3378&gt;1460,O3378&lt;1826),+'PL2'!$R$2+1,IF(AND(O3378&gt;1825,O3378&lt;2190),+'PL2'!$S$2+1,0))))))</f>
        <v>0</v>
      </c>
      <c r="N3378" s="70">
        <f t="shared" si="195"/>
        <v>-1</v>
      </c>
      <c r="O3378" s="19" t="str">
        <f>IF(A3378&gt;'PL2'!$C$2+553,IF(A3378='PL2'!$C$2+554,1,O3377+1), "")</f>
        <v/>
      </c>
    </row>
    <row r="3379" spans="1:15" x14ac:dyDescent="0.55000000000000004">
      <c r="A3379">
        <v>3377</v>
      </c>
      <c r="B3379" s="2">
        <v>43199</v>
      </c>
      <c r="C3379">
        <v>34.419998168945313</v>
      </c>
      <c r="D3379">
        <v>25656800</v>
      </c>
      <c r="E3379">
        <v>1859.920043945312</v>
      </c>
      <c r="F3379" s="20">
        <f t="shared" si="192"/>
        <v>2.4951842983919402E-3</v>
      </c>
      <c r="G3379">
        <v>6773.93994140625</v>
      </c>
      <c r="H3379">
        <v>16.902200698852539</v>
      </c>
      <c r="I3379" s="19">
        <f t="shared" si="193"/>
        <v>12598986.673503216</v>
      </c>
      <c r="K3379" s="70">
        <f t="shared" si="194"/>
        <v>-1</v>
      </c>
      <c r="L3379" s="3">
        <f>IF(AND(O3379&gt;0,O3379&lt;366),+'PL2'!$N$3+1,IF(AND(O3379&gt;365,O3379&lt;731),+'PL2'!$O$3+1,IF(AND(O3379&gt;730,O3379&lt;1096),+'PL2'!$P$3+1,IF(AND(O3379&gt;1095,O3379&lt;1461),+'PL2'!$Q$3+1,IF(AND(O3379&gt;1460,O3379&lt;3000),+'PL2'!$R$3+1,0)))))</f>
        <v>0</v>
      </c>
      <c r="M3379" s="3">
        <f>IF(AND(O3379&gt;0,O3379&lt;366),+'PL2'!$N$2+1,IF(AND(O3379&gt;365,O3379&lt;731),+'PL2'!$O$2+1,IF(AND(O3379&gt;730,O3379&lt;1096),+'PL2'!$P$2+1,IF(AND(O3379&gt;1095,O3379&lt;1461),+'PL2'!$Q$2+1,IF(AND(O3379&gt;1460,O3379&lt;1826),+'PL2'!$R$2+1,IF(AND(O3379&gt;1825,O3379&lt;2190),+'PL2'!$S$2+1,0))))))</f>
        <v>0</v>
      </c>
      <c r="N3379" s="70">
        <f t="shared" si="195"/>
        <v>-1</v>
      </c>
      <c r="O3379" s="19" t="str">
        <f>IF(A3379&gt;'PL2'!$C$2+553,IF(A3379='PL2'!$C$2+554,1,O3378+1), "")</f>
        <v/>
      </c>
    </row>
    <row r="3380" spans="1:15" x14ac:dyDescent="0.55000000000000004">
      <c r="A3380">
        <v>3378</v>
      </c>
      <c r="B3380" s="2">
        <v>43200</v>
      </c>
      <c r="C3380">
        <v>34.430000305175781</v>
      </c>
      <c r="D3380">
        <v>28623900</v>
      </c>
      <c r="E3380">
        <v>2072.989990234375</v>
      </c>
      <c r="F3380" s="20">
        <f t="shared" si="192"/>
        <v>2.4934773387412573E-3</v>
      </c>
      <c r="G3380">
        <v>6830.89990234375</v>
      </c>
      <c r="H3380">
        <v>17.032699584960941</v>
      </c>
      <c r="I3380" s="19">
        <f t="shared" si="193"/>
        <v>14160387.121851563</v>
      </c>
      <c r="K3380" s="70">
        <f t="shared" si="194"/>
        <v>-1</v>
      </c>
      <c r="L3380" s="3">
        <f>IF(AND(O3380&gt;0,O3380&lt;366),+'PL2'!$N$3+1,IF(AND(O3380&gt;365,O3380&lt;731),+'PL2'!$O$3+1,IF(AND(O3380&gt;730,O3380&lt;1096),+'PL2'!$P$3+1,IF(AND(O3380&gt;1095,O3380&lt;1461),+'PL2'!$Q$3+1,IF(AND(O3380&gt;1460,O3380&lt;3000),+'PL2'!$R$3+1,0)))))</f>
        <v>0</v>
      </c>
      <c r="M3380" s="3">
        <f>IF(AND(O3380&gt;0,O3380&lt;366),+'PL2'!$N$2+1,IF(AND(O3380&gt;365,O3380&lt;731),+'PL2'!$O$2+1,IF(AND(O3380&gt;730,O3380&lt;1096),+'PL2'!$P$2+1,IF(AND(O3380&gt;1095,O3380&lt;1461),+'PL2'!$Q$2+1,IF(AND(O3380&gt;1460,O3380&lt;1826),+'PL2'!$R$2+1,IF(AND(O3380&gt;1825,O3380&lt;2190),+'PL2'!$S$2+1,0))))))</f>
        <v>0</v>
      </c>
      <c r="N3380" s="70">
        <f t="shared" si="195"/>
        <v>-1</v>
      </c>
      <c r="O3380" s="19" t="str">
        <f>IF(A3380&gt;'PL2'!$C$2+553,IF(A3380='PL2'!$C$2+554,1,O3379+1), "")</f>
        <v/>
      </c>
    </row>
    <row r="3381" spans="1:15" x14ac:dyDescent="0.55000000000000004">
      <c r="A3381">
        <v>3379</v>
      </c>
      <c r="B3381" s="2">
        <v>43201</v>
      </c>
      <c r="C3381">
        <v>34.439998626708977</v>
      </c>
      <c r="D3381">
        <v>28100300</v>
      </c>
      <c r="E3381">
        <v>2035.25</v>
      </c>
      <c r="F3381" s="20">
        <f t="shared" si="192"/>
        <v>2.4944220241424268E-3</v>
      </c>
      <c r="G3381">
        <v>6939.5498046875</v>
      </c>
      <c r="H3381">
        <v>17.310199737548832</v>
      </c>
      <c r="I3381" s="19">
        <f t="shared" si="193"/>
        <v>14123718.739990234</v>
      </c>
      <c r="K3381" s="70">
        <f t="shared" si="194"/>
        <v>-1</v>
      </c>
      <c r="L3381" s="3">
        <f>IF(AND(O3381&gt;0,O3381&lt;366),+'PL2'!$N$3+1,IF(AND(O3381&gt;365,O3381&lt;731),+'PL2'!$O$3+1,IF(AND(O3381&gt;730,O3381&lt;1096),+'PL2'!$P$3+1,IF(AND(O3381&gt;1095,O3381&lt;1461),+'PL2'!$Q$3+1,IF(AND(O3381&gt;1460,O3381&lt;3000),+'PL2'!$R$3+1,0)))))</f>
        <v>0</v>
      </c>
      <c r="M3381" s="3">
        <f>IF(AND(O3381&gt;0,O3381&lt;366),+'PL2'!$N$2+1,IF(AND(O3381&gt;365,O3381&lt;731),+'PL2'!$O$2+1,IF(AND(O3381&gt;730,O3381&lt;1096),+'PL2'!$P$2+1,IF(AND(O3381&gt;1095,O3381&lt;1461),+'PL2'!$Q$2+1,IF(AND(O3381&gt;1460,O3381&lt;1826),+'PL2'!$R$2+1,IF(AND(O3381&gt;1825,O3381&lt;2190),+'PL2'!$S$2+1,0))))))</f>
        <v>0</v>
      </c>
      <c r="N3381" s="70">
        <f t="shared" si="195"/>
        <v>-1</v>
      </c>
      <c r="O3381" s="19" t="str">
        <f>IF(A3381&gt;'PL2'!$C$2+553,IF(A3381='PL2'!$C$2+554,1,O3380+1), "")</f>
        <v/>
      </c>
    </row>
    <row r="3382" spans="1:15" x14ac:dyDescent="0.55000000000000004">
      <c r="A3382">
        <v>3380</v>
      </c>
      <c r="B3382" s="2">
        <v>43202</v>
      </c>
      <c r="C3382">
        <v>34.450000762939453</v>
      </c>
      <c r="D3382">
        <v>26878500</v>
      </c>
      <c r="E3382">
        <v>1960.7099609375</v>
      </c>
      <c r="F3382" s="20">
        <f t="shared" si="192"/>
        <v>2.5130293599047514E-3</v>
      </c>
      <c r="G3382">
        <v>7916.3701171875</v>
      </c>
      <c r="H3382">
        <v>19.894100189208981</v>
      </c>
      <c r="I3382" s="19">
        <f t="shared" si="193"/>
        <v>15521705.743237495</v>
      </c>
      <c r="K3382" s="70">
        <f t="shared" si="194"/>
        <v>-1</v>
      </c>
      <c r="L3382" s="3">
        <f>IF(AND(O3382&gt;0,O3382&lt;366),+'PL2'!$N$3+1,IF(AND(O3382&gt;365,O3382&lt;731),+'PL2'!$O$3+1,IF(AND(O3382&gt;730,O3382&lt;1096),+'PL2'!$P$3+1,IF(AND(O3382&gt;1095,O3382&lt;1461),+'PL2'!$Q$3+1,IF(AND(O3382&gt;1460,O3382&lt;3000),+'PL2'!$R$3+1,0)))))</f>
        <v>0</v>
      </c>
      <c r="M3382" s="3">
        <f>IF(AND(O3382&gt;0,O3382&lt;366),+'PL2'!$N$2+1,IF(AND(O3382&gt;365,O3382&lt;731),+'PL2'!$O$2+1,IF(AND(O3382&gt;730,O3382&lt;1096),+'PL2'!$P$2+1,IF(AND(O3382&gt;1095,O3382&lt;1461),+'PL2'!$Q$2+1,IF(AND(O3382&gt;1460,O3382&lt;1826),+'PL2'!$R$2+1,IF(AND(O3382&gt;1825,O3382&lt;2190),+'PL2'!$S$2+1,0))))))</f>
        <v>0</v>
      </c>
      <c r="N3382" s="70">
        <f t="shared" si="195"/>
        <v>-1</v>
      </c>
      <c r="O3382" s="19" t="str">
        <f>IF(A3382&gt;'PL2'!$C$2+553,IF(A3382='PL2'!$C$2+554,1,O3381+1), "")</f>
        <v/>
      </c>
    </row>
    <row r="3383" spans="1:15" x14ac:dyDescent="0.55000000000000004">
      <c r="A3383">
        <v>3381</v>
      </c>
      <c r="B3383" s="2">
        <v>43203</v>
      </c>
      <c r="C3383">
        <v>34.459999084472663</v>
      </c>
      <c r="D3383">
        <v>28798400</v>
      </c>
      <c r="E3383">
        <v>2098.860107421875</v>
      </c>
      <c r="F3383" s="20">
        <f t="shared" si="192"/>
        <v>2.5114838803612007E-3</v>
      </c>
      <c r="G3383">
        <v>7889.22998046875</v>
      </c>
      <c r="H3383">
        <v>19.813699722290039</v>
      </c>
      <c r="I3383" s="19">
        <f t="shared" si="193"/>
        <v>16558390.084282517</v>
      </c>
      <c r="K3383" s="70">
        <f t="shared" si="194"/>
        <v>-1</v>
      </c>
      <c r="L3383" s="3">
        <f>IF(AND(O3383&gt;0,O3383&lt;366),+'PL2'!$N$3+1,IF(AND(O3383&gt;365,O3383&lt;731),+'PL2'!$O$3+1,IF(AND(O3383&gt;730,O3383&lt;1096),+'PL2'!$P$3+1,IF(AND(O3383&gt;1095,O3383&lt;1461),+'PL2'!$Q$3+1,IF(AND(O3383&gt;1460,O3383&lt;3000),+'PL2'!$R$3+1,0)))))</f>
        <v>0</v>
      </c>
      <c r="M3383" s="3">
        <f>IF(AND(O3383&gt;0,O3383&lt;366),+'PL2'!$N$2+1,IF(AND(O3383&gt;365,O3383&lt;731),+'PL2'!$O$2+1,IF(AND(O3383&gt;730,O3383&lt;1096),+'PL2'!$P$2+1,IF(AND(O3383&gt;1095,O3383&lt;1461),+'PL2'!$Q$2+1,IF(AND(O3383&gt;1460,O3383&lt;1826),+'PL2'!$R$2+1,IF(AND(O3383&gt;1825,O3383&lt;2190),+'PL2'!$S$2+1,0))))))</f>
        <v>0</v>
      </c>
      <c r="N3383" s="70">
        <f t="shared" si="195"/>
        <v>-1</v>
      </c>
      <c r="O3383" s="19" t="str">
        <f>IF(A3383&gt;'PL2'!$C$2+553,IF(A3383='PL2'!$C$2+554,1,O3382+1), "")</f>
        <v/>
      </c>
    </row>
    <row r="3384" spans="1:15" x14ac:dyDescent="0.55000000000000004">
      <c r="A3384">
        <v>3382</v>
      </c>
      <c r="B3384" s="2">
        <v>43204</v>
      </c>
      <c r="C3384">
        <v>34.470001220703118</v>
      </c>
      <c r="D3384">
        <v>26146900</v>
      </c>
      <c r="E3384">
        <v>1736.260009765625</v>
      </c>
      <c r="F3384" s="20">
        <f t="shared" si="192"/>
        <v>2.2889476249987224E-3</v>
      </c>
      <c r="G3384">
        <v>8003.68017578125</v>
      </c>
      <c r="H3384">
        <v>18.319999694824219</v>
      </c>
      <c r="I3384" s="19">
        <f t="shared" si="193"/>
        <v>13896469.820162892</v>
      </c>
      <c r="K3384" s="70">
        <f t="shared" si="194"/>
        <v>-1</v>
      </c>
      <c r="L3384" s="3">
        <f>IF(AND(O3384&gt;0,O3384&lt;366),+'PL2'!$N$3+1,IF(AND(O3384&gt;365,O3384&lt;731),+'PL2'!$O$3+1,IF(AND(O3384&gt;730,O3384&lt;1096),+'PL2'!$P$3+1,IF(AND(O3384&gt;1095,O3384&lt;1461),+'PL2'!$Q$3+1,IF(AND(O3384&gt;1460,O3384&lt;3000),+'PL2'!$R$3+1,0)))))</f>
        <v>0</v>
      </c>
      <c r="M3384" s="3">
        <f>IF(AND(O3384&gt;0,O3384&lt;366),+'PL2'!$N$2+1,IF(AND(O3384&gt;365,O3384&lt;731),+'PL2'!$O$2+1,IF(AND(O3384&gt;730,O3384&lt;1096),+'PL2'!$P$2+1,IF(AND(O3384&gt;1095,O3384&lt;1461),+'PL2'!$Q$2+1,IF(AND(O3384&gt;1460,O3384&lt;1826),+'PL2'!$R$2+1,IF(AND(O3384&gt;1825,O3384&lt;2190),+'PL2'!$S$2+1,0))))))</f>
        <v>0</v>
      </c>
      <c r="N3384" s="70">
        <f t="shared" si="195"/>
        <v>-1</v>
      </c>
      <c r="O3384" s="19" t="str">
        <f>IF(A3384&gt;'PL2'!$C$2+553,IF(A3384='PL2'!$C$2+554,1,O3383+1), "")</f>
        <v/>
      </c>
    </row>
    <row r="3385" spans="1:15" x14ac:dyDescent="0.55000000000000004">
      <c r="A3385">
        <v>3383</v>
      </c>
      <c r="B3385" s="2">
        <v>43205</v>
      </c>
      <c r="C3385">
        <v>34.479999542236328</v>
      </c>
      <c r="D3385">
        <v>31109100</v>
      </c>
      <c r="E3385">
        <v>2061.800048828125</v>
      </c>
      <c r="F3385" s="20">
        <f t="shared" si="192"/>
        <v>2.2852112320760351E-3</v>
      </c>
      <c r="G3385">
        <v>8357.0400390625</v>
      </c>
      <c r="H3385">
        <v>19.097600936889648</v>
      </c>
      <c r="I3385" s="19">
        <f t="shared" si="193"/>
        <v>17230545.560597658</v>
      </c>
      <c r="K3385" s="70">
        <f t="shared" si="194"/>
        <v>-1</v>
      </c>
      <c r="L3385" s="3">
        <f>IF(AND(O3385&gt;0,O3385&lt;366),+'PL2'!$N$3+1,IF(AND(O3385&gt;365,O3385&lt;731),+'PL2'!$O$3+1,IF(AND(O3385&gt;730,O3385&lt;1096),+'PL2'!$P$3+1,IF(AND(O3385&gt;1095,O3385&lt;1461),+'PL2'!$Q$3+1,IF(AND(O3385&gt;1460,O3385&lt;3000),+'PL2'!$R$3+1,0)))))</f>
        <v>0</v>
      </c>
      <c r="M3385" s="3">
        <f>IF(AND(O3385&gt;0,O3385&lt;366),+'PL2'!$N$2+1,IF(AND(O3385&gt;365,O3385&lt;731),+'PL2'!$O$2+1,IF(AND(O3385&gt;730,O3385&lt;1096),+'PL2'!$P$2+1,IF(AND(O3385&gt;1095,O3385&lt;1461),+'PL2'!$Q$2+1,IF(AND(O3385&gt;1460,O3385&lt;1826),+'PL2'!$R$2+1,IF(AND(O3385&gt;1825,O3385&lt;2190),+'PL2'!$S$2+1,0))))))</f>
        <v>0</v>
      </c>
      <c r="N3385" s="70">
        <f t="shared" si="195"/>
        <v>-1</v>
      </c>
      <c r="O3385" s="19" t="str">
        <f>IF(A3385&gt;'PL2'!$C$2+553,IF(A3385='PL2'!$C$2+554,1,O3384+1), "")</f>
        <v/>
      </c>
    </row>
    <row r="3386" spans="1:15" x14ac:dyDescent="0.55000000000000004">
      <c r="A3386">
        <v>3384</v>
      </c>
      <c r="B3386" s="2">
        <v>43206</v>
      </c>
      <c r="C3386">
        <v>34.490001678466797</v>
      </c>
      <c r="D3386">
        <v>26910300</v>
      </c>
      <c r="E3386">
        <v>1788.22998046875</v>
      </c>
      <c r="F3386" s="20">
        <f t="shared" si="192"/>
        <v>2.2919125772604479E-3</v>
      </c>
      <c r="G3386">
        <v>8051.35009765625</v>
      </c>
      <c r="H3386">
        <v>18.452999114990231</v>
      </c>
      <c r="I3386" s="19">
        <f t="shared" si="193"/>
        <v>14397665.627878904</v>
      </c>
      <c r="K3386" s="70">
        <f t="shared" si="194"/>
        <v>-1</v>
      </c>
      <c r="L3386" s="3">
        <f>IF(AND(O3386&gt;0,O3386&lt;366),+'PL2'!$N$3+1,IF(AND(O3386&gt;365,O3386&lt;731),+'PL2'!$O$3+1,IF(AND(O3386&gt;730,O3386&lt;1096),+'PL2'!$P$3+1,IF(AND(O3386&gt;1095,O3386&lt;1461),+'PL2'!$Q$3+1,IF(AND(O3386&gt;1460,O3386&lt;3000),+'PL2'!$R$3+1,0)))))</f>
        <v>0</v>
      </c>
      <c r="M3386" s="3">
        <f>IF(AND(O3386&gt;0,O3386&lt;366),+'PL2'!$N$2+1,IF(AND(O3386&gt;365,O3386&lt;731),+'PL2'!$O$2+1,IF(AND(O3386&gt;730,O3386&lt;1096),+'PL2'!$P$2+1,IF(AND(O3386&gt;1095,O3386&lt;1461),+'PL2'!$Q$2+1,IF(AND(O3386&gt;1460,O3386&lt;1826),+'PL2'!$R$2+1,IF(AND(O3386&gt;1825,O3386&lt;2190),+'PL2'!$S$2+1,0))))))</f>
        <v>0</v>
      </c>
      <c r="N3386" s="70">
        <f t="shared" si="195"/>
        <v>-1</v>
      </c>
      <c r="O3386" s="19" t="str">
        <f>IF(A3386&gt;'PL2'!$C$2+553,IF(A3386='PL2'!$C$2+554,1,O3385+1), "")</f>
        <v/>
      </c>
    </row>
    <row r="3387" spans="1:15" x14ac:dyDescent="0.55000000000000004">
      <c r="A3387">
        <v>3385</v>
      </c>
      <c r="B3387" s="2">
        <v>43207</v>
      </c>
      <c r="C3387">
        <v>34.5</v>
      </c>
      <c r="D3387">
        <v>30918300</v>
      </c>
      <c r="E3387">
        <v>2051.139892578125</v>
      </c>
      <c r="F3387" s="20">
        <f t="shared" si="192"/>
        <v>2.2887521724656696E-3</v>
      </c>
      <c r="G3387">
        <v>7890.14990234375</v>
      </c>
      <c r="H3387">
        <v>18.058599472045898</v>
      </c>
      <c r="I3387" s="19">
        <f t="shared" si="193"/>
        <v>16183801.223118663</v>
      </c>
      <c r="K3387" s="70">
        <f t="shared" si="194"/>
        <v>-1</v>
      </c>
      <c r="L3387" s="3">
        <f>IF(AND(O3387&gt;0,O3387&lt;366),+'PL2'!$N$3+1,IF(AND(O3387&gt;365,O3387&lt;731),+'PL2'!$O$3+1,IF(AND(O3387&gt;730,O3387&lt;1096),+'PL2'!$P$3+1,IF(AND(O3387&gt;1095,O3387&lt;1461),+'PL2'!$Q$3+1,IF(AND(O3387&gt;1460,O3387&lt;3000),+'PL2'!$R$3+1,0)))))</f>
        <v>0</v>
      </c>
      <c r="M3387" s="3">
        <f>IF(AND(O3387&gt;0,O3387&lt;366),+'PL2'!$N$2+1,IF(AND(O3387&gt;365,O3387&lt;731),+'PL2'!$O$2+1,IF(AND(O3387&gt;730,O3387&lt;1096),+'PL2'!$P$2+1,IF(AND(O3387&gt;1095,O3387&lt;1461),+'PL2'!$Q$2+1,IF(AND(O3387&gt;1460,O3387&lt;1826),+'PL2'!$R$2+1,IF(AND(O3387&gt;1825,O3387&lt;2190),+'PL2'!$S$2+1,0))))))</f>
        <v>0</v>
      </c>
      <c r="N3387" s="70">
        <f t="shared" si="195"/>
        <v>-1</v>
      </c>
      <c r="O3387" s="19" t="str">
        <f>IF(A3387&gt;'PL2'!$C$2+553,IF(A3387='PL2'!$C$2+554,1,O3386+1), "")</f>
        <v/>
      </c>
    </row>
    <row r="3388" spans="1:15" x14ac:dyDescent="0.55000000000000004">
      <c r="A3388">
        <v>3386</v>
      </c>
      <c r="B3388" s="2">
        <v>43208</v>
      </c>
      <c r="C3388">
        <v>34.509998321533203</v>
      </c>
      <c r="D3388">
        <v>30536600</v>
      </c>
      <c r="E3388">
        <v>2025.319946289062</v>
      </c>
      <c r="F3388" s="20">
        <f t="shared" si="192"/>
        <v>2.288852981242288E-3</v>
      </c>
      <c r="G3388">
        <v>8163.68994140625</v>
      </c>
      <c r="H3388">
        <v>18.68549919128418</v>
      </c>
      <c r="I3388" s="19">
        <f t="shared" si="193"/>
        <v>16534084.073649462</v>
      </c>
      <c r="K3388" s="70">
        <f t="shared" si="194"/>
        <v>-1</v>
      </c>
      <c r="L3388" s="3">
        <f>IF(AND(O3388&gt;0,O3388&lt;366),+'PL2'!$N$3+1,IF(AND(O3388&gt;365,O3388&lt;731),+'PL2'!$O$3+1,IF(AND(O3388&gt;730,O3388&lt;1096),+'PL2'!$P$3+1,IF(AND(O3388&gt;1095,O3388&lt;1461),+'PL2'!$Q$3+1,IF(AND(O3388&gt;1460,O3388&lt;3000),+'PL2'!$R$3+1,0)))))</f>
        <v>0</v>
      </c>
      <c r="M3388" s="3">
        <f>IF(AND(O3388&gt;0,O3388&lt;366),+'PL2'!$N$2+1,IF(AND(O3388&gt;365,O3388&lt;731),+'PL2'!$O$2+1,IF(AND(O3388&gt;730,O3388&lt;1096),+'PL2'!$P$2+1,IF(AND(O3388&gt;1095,O3388&lt;1461),+'PL2'!$Q$2+1,IF(AND(O3388&gt;1460,O3388&lt;1826),+'PL2'!$R$2+1,IF(AND(O3388&gt;1825,O3388&lt;2190),+'PL2'!$S$2+1,0))))))</f>
        <v>0</v>
      </c>
      <c r="N3388" s="70">
        <f t="shared" si="195"/>
        <v>-1</v>
      </c>
      <c r="O3388" s="19" t="str">
        <f>IF(A3388&gt;'PL2'!$C$2+553,IF(A3388='PL2'!$C$2+554,1,O3387+1), "")</f>
        <v/>
      </c>
    </row>
    <row r="3389" spans="1:15" x14ac:dyDescent="0.55000000000000004">
      <c r="A3389">
        <v>3387</v>
      </c>
      <c r="B3389" s="2">
        <v>43209</v>
      </c>
      <c r="C3389">
        <v>34.520000457763672</v>
      </c>
      <c r="D3389">
        <v>33971900</v>
      </c>
      <c r="E3389">
        <v>2252.669921875</v>
      </c>
      <c r="F3389" s="20">
        <f t="shared" si="192"/>
        <v>2.289014354048948E-3</v>
      </c>
      <c r="G3389">
        <v>8273.740234375</v>
      </c>
      <c r="H3389">
        <v>18.938699722290039</v>
      </c>
      <c r="I3389" s="19">
        <f t="shared" si="193"/>
        <v>18638005.767383575</v>
      </c>
      <c r="K3389" s="70">
        <f t="shared" si="194"/>
        <v>-1</v>
      </c>
      <c r="L3389" s="3">
        <f>IF(AND(O3389&gt;0,O3389&lt;366),+'PL2'!$N$3+1,IF(AND(O3389&gt;365,O3389&lt;731),+'PL2'!$O$3+1,IF(AND(O3389&gt;730,O3389&lt;1096),+'PL2'!$P$3+1,IF(AND(O3389&gt;1095,O3389&lt;1461),+'PL2'!$Q$3+1,IF(AND(O3389&gt;1460,O3389&lt;3000),+'PL2'!$R$3+1,0)))))</f>
        <v>0</v>
      </c>
      <c r="M3389" s="3">
        <f>IF(AND(O3389&gt;0,O3389&lt;366),+'PL2'!$N$2+1,IF(AND(O3389&gt;365,O3389&lt;731),+'PL2'!$O$2+1,IF(AND(O3389&gt;730,O3389&lt;1096),+'PL2'!$P$2+1,IF(AND(O3389&gt;1095,O3389&lt;1461),+'PL2'!$Q$2+1,IF(AND(O3389&gt;1460,O3389&lt;1826),+'PL2'!$R$2+1,IF(AND(O3389&gt;1825,O3389&lt;2190),+'PL2'!$S$2+1,0))))))</f>
        <v>0</v>
      </c>
      <c r="N3389" s="70">
        <f t="shared" si="195"/>
        <v>-1</v>
      </c>
      <c r="O3389" s="19" t="str">
        <f>IF(A3389&gt;'PL2'!$C$2+553,IF(A3389='PL2'!$C$2+554,1,O3388+1), "")</f>
        <v/>
      </c>
    </row>
    <row r="3390" spans="1:15" x14ac:dyDescent="0.55000000000000004">
      <c r="A3390">
        <v>3388</v>
      </c>
      <c r="B3390" s="2">
        <v>43210</v>
      </c>
      <c r="C3390">
        <v>34.529998779296882</v>
      </c>
      <c r="D3390">
        <v>26146900</v>
      </c>
      <c r="E3390">
        <v>1741.52001953125</v>
      </c>
      <c r="F3390" s="20">
        <f t="shared" si="192"/>
        <v>2.2998781556718062E-3</v>
      </c>
      <c r="G3390">
        <v>8863.5</v>
      </c>
      <c r="H3390">
        <v>20.385000228881839</v>
      </c>
      <c r="I3390" s="19">
        <f t="shared" si="193"/>
        <v>15435962.693115234</v>
      </c>
      <c r="K3390" s="70">
        <f t="shared" si="194"/>
        <v>-1</v>
      </c>
      <c r="L3390" s="3">
        <f>IF(AND(O3390&gt;0,O3390&lt;366),+'PL2'!$N$3+1,IF(AND(O3390&gt;365,O3390&lt;731),+'PL2'!$O$3+1,IF(AND(O3390&gt;730,O3390&lt;1096),+'PL2'!$P$3+1,IF(AND(O3390&gt;1095,O3390&lt;1461),+'PL2'!$Q$3+1,IF(AND(O3390&gt;1460,O3390&lt;3000),+'PL2'!$R$3+1,0)))))</f>
        <v>0</v>
      </c>
      <c r="M3390" s="3">
        <f>IF(AND(O3390&gt;0,O3390&lt;366),+'PL2'!$N$2+1,IF(AND(O3390&gt;365,O3390&lt;731),+'PL2'!$O$2+1,IF(AND(O3390&gt;730,O3390&lt;1096),+'PL2'!$P$2+1,IF(AND(O3390&gt;1095,O3390&lt;1461),+'PL2'!$Q$2+1,IF(AND(O3390&gt;1460,O3390&lt;1826),+'PL2'!$R$2+1,IF(AND(O3390&gt;1825,O3390&lt;2190),+'PL2'!$S$2+1,0))))))</f>
        <v>0</v>
      </c>
      <c r="N3390" s="70">
        <f t="shared" si="195"/>
        <v>-1</v>
      </c>
      <c r="O3390" s="19" t="str">
        <f>IF(A3390&gt;'PL2'!$C$2+553,IF(A3390='PL2'!$C$2+554,1,O3389+1), "")</f>
        <v/>
      </c>
    </row>
    <row r="3391" spans="1:15" x14ac:dyDescent="0.55000000000000004">
      <c r="A3391">
        <v>3389</v>
      </c>
      <c r="B3391" s="2">
        <v>43211</v>
      </c>
      <c r="C3391">
        <v>34.540000915527337</v>
      </c>
      <c r="D3391">
        <v>30345700</v>
      </c>
      <c r="E3391">
        <v>2015.910034179688</v>
      </c>
      <c r="F3391" s="20">
        <f t="shared" si="192"/>
        <v>2.294543689095561E-3</v>
      </c>
      <c r="G3391">
        <v>8917.599609375</v>
      </c>
      <c r="H3391">
        <v>20.461799621582031</v>
      </c>
      <c r="I3391" s="19">
        <f t="shared" si="193"/>
        <v>17977078.533335928</v>
      </c>
      <c r="K3391" s="70">
        <f t="shared" si="194"/>
        <v>-1</v>
      </c>
      <c r="L3391" s="3">
        <f>IF(AND(O3391&gt;0,O3391&lt;366),+'PL2'!$N$3+1,IF(AND(O3391&gt;365,O3391&lt;731),+'PL2'!$O$3+1,IF(AND(O3391&gt;730,O3391&lt;1096),+'PL2'!$P$3+1,IF(AND(O3391&gt;1095,O3391&lt;1461),+'PL2'!$Q$3+1,IF(AND(O3391&gt;1460,O3391&lt;3000),+'PL2'!$R$3+1,0)))))</f>
        <v>0</v>
      </c>
      <c r="M3391" s="3">
        <f>IF(AND(O3391&gt;0,O3391&lt;366),+'PL2'!$N$2+1,IF(AND(O3391&gt;365,O3391&lt;731),+'PL2'!$O$2+1,IF(AND(O3391&gt;730,O3391&lt;1096),+'PL2'!$P$2+1,IF(AND(O3391&gt;1095,O3391&lt;1461),+'PL2'!$Q$2+1,IF(AND(O3391&gt;1460,O3391&lt;1826),+'PL2'!$R$2+1,IF(AND(O3391&gt;1825,O3391&lt;2190),+'PL2'!$S$2+1,0))))))</f>
        <v>0</v>
      </c>
      <c r="N3391" s="70">
        <f t="shared" si="195"/>
        <v>-1</v>
      </c>
      <c r="O3391" s="19" t="str">
        <f>IF(A3391&gt;'PL2'!$C$2+553,IF(A3391='PL2'!$C$2+554,1,O3390+1), "")</f>
        <v/>
      </c>
    </row>
    <row r="3392" spans="1:15" x14ac:dyDescent="0.55000000000000004">
      <c r="A3392">
        <v>3390</v>
      </c>
      <c r="B3392" s="2">
        <v>43212</v>
      </c>
      <c r="C3392">
        <v>34.549999237060547</v>
      </c>
      <c r="D3392">
        <v>30536600</v>
      </c>
      <c r="E3392">
        <v>2021.739990234375</v>
      </c>
      <c r="F3392" s="20">
        <f t="shared" si="192"/>
        <v>2.2874555490831477E-3</v>
      </c>
      <c r="G3392">
        <v>8792.830078125</v>
      </c>
      <c r="H3392">
        <v>20.113199234008789</v>
      </c>
      <c r="I3392" s="19">
        <f t="shared" si="193"/>
        <v>17776816.196280956</v>
      </c>
      <c r="K3392" s="70">
        <f t="shared" si="194"/>
        <v>-1</v>
      </c>
      <c r="L3392" s="3">
        <f>IF(AND(O3392&gt;0,O3392&lt;366),+'PL2'!$N$3+1,IF(AND(O3392&gt;365,O3392&lt;731),+'PL2'!$O$3+1,IF(AND(O3392&gt;730,O3392&lt;1096),+'PL2'!$P$3+1,IF(AND(O3392&gt;1095,O3392&lt;1461),+'PL2'!$Q$3+1,IF(AND(O3392&gt;1460,O3392&lt;3000),+'PL2'!$R$3+1,0)))))</f>
        <v>0</v>
      </c>
      <c r="M3392" s="3">
        <f>IF(AND(O3392&gt;0,O3392&lt;366),+'PL2'!$N$2+1,IF(AND(O3392&gt;365,O3392&lt;731),+'PL2'!$O$2+1,IF(AND(O3392&gt;730,O3392&lt;1096),+'PL2'!$P$2+1,IF(AND(O3392&gt;1095,O3392&lt;1461),+'PL2'!$Q$2+1,IF(AND(O3392&gt;1460,O3392&lt;1826),+'PL2'!$R$2+1,IF(AND(O3392&gt;1825,O3392&lt;2190),+'PL2'!$S$2+1,0))))))</f>
        <v>0</v>
      </c>
      <c r="N3392" s="70">
        <f t="shared" si="195"/>
        <v>-1</v>
      </c>
      <c r="O3392" s="19" t="str">
        <f>IF(A3392&gt;'PL2'!$C$2+553,IF(A3392='PL2'!$C$2+554,1,O3391+1), "")</f>
        <v/>
      </c>
    </row>
    <row r="3393" spans="1:15" x14ac:dyDescent="0.55000000000000004">
      <c r="A3393">
        <v>3391</v>
      </c>
      <c r="B3393" s="2">
        <v>43213</v>
      </c>
      <c r="C3393">
        <v>34.560001373291023</v>
      </c>
      <c r="D3393">
        <v>29200600</v>
      </c>
      <c r="E3393">
        <v>1941.630004882812</v>
      </c>
      <c r="F3393" s="20">
        <f t="shared" si="192"/>
        <v>2.2979916726085436E-3</v>
      </c>
      <c r="G3393">
        <v>8938.2998046875</v>
      </c>
      <c r="H3393">
        <v>20.54010009765625</v>
      </c>
      <c r="I3393" s="19">
        <f t="shared" si="193"/>
        <v>17354871.093419429</v>
      </c>
      <c r="K3393" s="70">
        <f t="shared" si="194"/>
        <v>-1</v>
      </c>
      <c r="L3393" s="3">
        <f>IF(AND(O3393&gt;0,O3393&lt;366),+'PL2'!$N$3+1,IF(AND(O3393&gt;365,O3393&lt;731),+'PL2'!$O$3+1,IF(AND(O3393&gt;730,O3393&lt;1096),+'PL2'!$P$3+1,IF(AND(O3393&gt;1095,O3393&lt;1461),+'PL2'!$Q$3+1,IF(AND(O3393&gt;1460,O3393&lt;3000),+'PL2'!$R$3+1,0)))))</f>
        <v>0</v>
      </c>
      <c r="M3393" s="3">
        <f>IF(AND(O3393&gt;0,O3393&lt;366),+'PL2'!$N$2+1,IF(AND(O3393&gt;365,O3393&lt;731),+'PL2'!$O$2+1,IF(AND(O3393&gt;730,O3393&lt;1096),+'PL2'!$P$2+1,IF(AND(O3393&gt;1095,O3393&lt;1461),+'PL2'!$Q$2+1,IF(AND(O3393&gt;1460,O3393&lt;1826),+'PL2'!$R$2+1,IF(AND(O3393&gt;1825,O3393&lt;2190),+'PL2'!$S$2+1,0))))))</f>
        <v>0</v>
      </c>
      <c r="N3393" s="70">
        <f t="shared" si="195"/>
        <v>-1</v>
      </c>
      <c r="O3393" s="19" t="str">
        <f>IF(A3393&gt;'PL2'!$C$2+553,IF(A3393='PL2'!$C$2+554,1,O3392+1), "")</f>
        <v/>
      </c>
    </row>
    <row r="3394" spans="1:15" x14ac:dyDescent="0.55000000000000004">
      <c r="A3394">
        <v>3392</v>
      </c>
      <c r="B3394" s="2">
        <v>43214</v>
      </c>
      <c r="C3394">
        <v>34.569999694824219</v>
      </c>
      <c r="D3394">
        <v>30345700</v>
      </c>
      <c r="E3394">
        <v>2052.909912109375</v>
      </c>
      <c r="F3394" s="20">
        <f t="shared" ref="F3394:F3457" si="196">+(C3394/D3394)*E3394</f>
        <v>2.3386870309507674E-3</v>
      </c>
      <c r="G3394">
        <v>9652.16015625</v>
      </c>
      <c r="H3394">
        <v>22.57340049743652</v>
      </c>
      <c r="I3394" s="19">
        <f t="shared" ref="I3394:I3457" si="197">+E3394*G3394</f>
        <v>19815015.258032799</v>
      </c>
      <c r="K3394" s="70">
        <f t="shared" si="194"/>
        <v>-1</v>
      </c>
      <c r="L3394" s="3">
        <f>IF(AND(O3394&gt;0,O3394&lt;366),+'PL2'!$N$3+1,IF(AND(O3394&gt;365,O3394&lt;731),+'PL2'!$O$3+1,IF(AND(O3394&gt;730,O3394&lt;1096),+'PL2'!$P$3+1,IF(AND(O3394&gt;1095,O3394&lt;1461),+'PL2'!$Q$3+1,IF(AND(O3394&gt;1460,O3394&lt;3000),+'PL2'!$R$3+1,0)))))</f>
        <v>0</v>
      </c>
      <c r="M3394" s="3">
        <f>IF(AND(O3394&gt;0,O3394&lt;366),+'PL2'!$N$2+1,IF(AND(O3394&gt;365,O3394&lt;731),+'PL2'!$O$2+1,IF(AND(O3394&gt;730,O3394&lt;1096),+'PL2'!$P$2+1,IF(AND(O3394&gt;1095,O3394&lt;1461),+'PL2'!$Q$2+1,IF(AND(O3394&gt;1460,O3394&lt;1826),+'PL2'!$R$2+1,IF(AND(O3394&gt;1825,O3394&lt;2190),+'PL2'!$S$2+1,0))))))</f>
        <v>0</v>
      </c>
      <c r="N3394" s="70">
        <f t="shared" si="195"/>
        <v>-1</v>
      </c>
      <c r="O3394" s="19" t="str">
        <f>IF(A3394&gt;'PL2'!$C$2+553,IF(A3394='PL2'!$C$2+554,1,O3393+1), "")</f>
        <v/>
      </c>
    </row>
    <row r="3395" spans="1:15" x14ac:dyDescent="0.55000000000000004">
      <c r="A3395">
        <v>3393</v>
      </c>
      <c r="B3395" s="2">
        <v>43215</v>
      </c>
      <c r="C3395">
        <v>34.580001831054688</v>
      </c>
      <c r="D3395">
        <v>23475000</v>
      </c>
      <c r="E3395">
        <v>1629.22998046875</v>
      </c>
      <c r="F3395" s="20">
        <f t="shared" si="196"/>
        <v>2.3999478469784266E-3</v>
      </c>
      <c r="G3395">
        <v>8864.08984375</v>
      </c>
      <c r="H3395">
        <v>21.27339935302734</v>
      </c>
      <c r="I3395" s="19">
        <f t="shared" si="197"/>
        <v>14441640.923006058</v>
      </c>
      <c r="K3395" s="70">
        <f t="shared" si="194"/>
        <v>-1</v>
      </c>
      <c r="L3395" s="3">
        <f>IF(AND(O3395&gt;0,O3395&lt;366),+'PL2'!$N$3+1,IF(AND(O3395&gt;365,O3395&lt;731),+'PL2'!$O$3+1,IF(AND(O3395&gt;730,O3395&lt;1096),+'PL2'!$P$3+1,IF(AND(O3395&gt;1095,O3395&lt;1461),+'PL2'!$Q$3+1,IF(AND(O3395&gt;1460,O3395&lt;3000),+'PL2'!$R$3+1,0)))))</f>
        <v>0</v>
      </c>
      <c r="M3395" s="3">
        <f>IF(AND(O3395&gt;0,O3395&lt;366),+'PL2'!$N$2+1,IF(AND(O3395&gt;365,O3395&lt;731),+'PL2'!$O$2+1,IF(AND(O3395&gt;730,O3395&lt;1096),+'PL2'!$P$2+1,IF(AND(O3395&gt;1095,O3395&lt;1461),+'PL2'!$Q$2+1,IF(AND(O3395&gt;1460,O3395&lt;1826),+'PL2'!$R$2+1,IF(AND(O3395&gt;1825,O3395&lt;2190),+'PL2'!$S$2+1,0))))))</f>
        <v>0</v>
      </c>
      <c r="N3395" s="70">
        <f t="shared" si="195"/>
        <v>-1</v>
      </c>
      <c r="O3395" s="19" t="str">
        <f>IF(A3395&gt;'PL2'!$C$2+553,IF(A3395='PL2'!$C$2+554,1,O3394+1), "")</f>
        <v/>
      </c>
    </row>
    <row r="3396" spans="1:15" x14ac:dyDescent="0.55000000000000004">
      <c r="A3396">
        <v>3394</v>
      </c>
      <c r="B3396" s="2">
        <v>43216</v>
      </c>
      <c r="C3396">
        <v>34.590000152587891</v>
      </c>
      <c r="D3396">
        <v>26910300</v>
      </c>
      <c r="E3396">
        <v>1830.089965820312</v>
      </c>
      <c r="F3396" s="20">
        <f t="shared" si="196"/>
        <v>2.3523636747629778E-3</v>
      </c>
      <c r="G3396">
        <v>9279</v>
      </c>
      <c r="H3396">
        <v>21.82760047912598</v>
      </c>
      <c r="I3396" s="19">
        <f t="shared" si="197"/>
        <v>16981404.792846676</v>
      </c>
      <c r="K3396" s="70">
        <f t="shared" si="194"/>
        <v>-1</v>
      </c>
      <c r="L3396" s="3">
        <f>IF(AND(O3396&gt;0,O3396&lt;366),+'PL2'!$N$3+1,IF(AND(O3396&gt;365,O3396&lt;731),+'PL2'!$O$3+1,IF(AND(O3396&gt;730,O3396&lt;1096),+'PL2'!$P$3+1,IF(AND(O3396&gt;1095,O3396&lt;1461),+'PL2'!$Q$3+1,IF(AND(O3396&gt;1460,O3396&lt;3000),+'PL2'!$R$3+1,0)))))</f>
        <v>0</v>
      </c>
      <c r="M3396" s="3">
        <f>IF(AND(O3396&gt;0,O3396&lt;366),+'PL2'!$N$2+1,IF(AND(O3396&gt;365,O3396&lt;731),+'PL2'!$O$2+1,IF(AND(O3396&gt;730,O3396&lt;1096),+'PL2'!$P$2+1,IF(AND(O3396&gt;1095,O3396&lt;1461),+'PL2'!$Q$2+1,IF(AND(O3396&gt;1460,O3396&lt;1826),+'PL2'!$R$2+1,IF(AND(O3396&gt;1825,O3396&lt;2190),+'PL2'!$S$2+1,0))))))</f>
        <v>0</v>
      </c>
      <c r="N3396" s="70">
        <f t="shared" si="195"/>
        <v>-1</v>
      </c>
      <c r="O3396" s="19" t="str">
        <f>IF(A3396&gt;'PL2'!$C$2+553,IF(A3396='PL2'!$C$2+554,1,O3395+1), "")</f>
        <v/>
      </c>
    </row>
    <row r="3397" spans="1:15" x14ac:dyDescent="0.55000000000000004">
      <c r="A3397">
        <v>3395</v>
      </c>
      <c r="B3397" s="2">
        <v>43217</v>
      </c>
      <c r="C3397">
        <v>34.599998474121087</v>
      </c>
      <c r="D3397">
        <v>28391100</v>
      </c>
      <c r="E3397">
        <v>1830.630004882812</v>
      </c>
      <c r="F3397" s="20">
        <f t="shared" si="196"/>
        <v>2.2309736282012877E-3</v>
      </c>
      <c r="G3397">
        <v>8978.330078125</v>
      </c>
      <c r="H3397">
        <v>20.030399322509769</v>
      </c>
      <c r="I3397" s="19">
        <f t="shared" si="197"/>
        <v>16436000.434757467</v>
      </c>
      <c r="K3397" s="70">
        <f t="shared" si="194"/>
        <v>-1</v>
      </c>
      <c r="L3397" s="3">
        <f>IF(AND(O3397&gt;0,O3397&lt;366),+'PL2'!$N$3+1,IF(AND(O3397&gt;365,O3397&lt;731),+'PL2'!$O$3+1,IF(AND(O3397&gt;730,O3397&lt;1096),+'PL2'!$P$3+1,IF(AND(O3397&gt;1095,O3397&lt;1461),+'PL2'!$Q$3+1,IF(AND(O3397&gt;1460,O3397&lt;3000),+'PL2'!$R$3+1,0)))))</f>
        <v>0</v>
      </c>
      <c r="M3397" s="3">
        <f>IF(AND(O3397&gt;0,O3397&lt;366),+'PL2'!$N$2+1,IF(AND(O3397&gt;365,O3397&lt;731),+'PL2'!$O$2+1,IF(AND(O3397&gt;730,O3397&lt;1096),+'PL2'!$P$2+1,IF(AND(O3397&gt;1095,O3397&lt;1461),+'PL2'!$Q$2+1,IF(AND(O3397&gt;1460,O3397&lt;1826),+'PL2'!$R$2+1,IF(AND(O3397&gt;1825,O3397&lt;2190),+'PL2'!$S$2+1,0))))))</f>
        <v>0</v>
      </c>
      <c r="N3397" s="70">
        <f t="shared" si="195"/>
        <v>-1</v>
      </c>
      <c r="O3397" s="19" t="str">
        <f>IF(A3397&gt;'PL2'!$C$2+553,IF(A3397='PL2'!$C$2+554,1,O3396+1), "")</f>
        <v/>
      </c>
    </row>
    <row r="3398" spans="1:15" x14ac:dyDescent="0.55000000000000004">
      <c r="A3398">
        <v>3396</v>
      </c>
      <c r="B3398" s="2">
        <v>43218</v>
      </c>
      <c r="C3398">
        <v>34.610000610351563</v>
      </c>
      <c r="D3398">
        <v>25592000</v>
      </c>
      <c r="E3398">
        <v>1641.949951171875</v>
      </c>
      <c r="F3398" s="20">
        <f t="shared" si="196"/>
        <v>2.220533323391111E-3</v>
      </c>
      <c r="G3398">
        <v>9342.4697265625</v>
      </c>
      <c r="H3398">
        <v>20.74530029296875</v>
      </c>
      <c r="I3398" s="19">
        <f t="shared" si="197"/>
        <v>15339867.711354017</v>
      </c>
      <c r="K3398" s="70">
        <f t="shared" si="194"/>
        <v>-1</v>
      </c>
      <c r="L3398" s="3">
        <f>IF(AND(O3398&gt;0,O3398&lt;366),+'PL2'!$N$3+1,IF(AND(O3398&gt;365,O3398&lt;731),+'PL2'!$O$3+1,IF(AND(O3398&gt;730,O3398&lt;1096),+'PL2'!$P$3+1,IF(AND(O3398&gt;1095,O3398&lt;1461),+'PL2'!$Q$3+1,IF(AND(O3398&gt;1460,O3398&lt;3000),+'PL2'!$R$3+1,0)))))</f>
        <v>0</v>
      </c>
      <c r="M3398" s="3">
        <f>IF(AND(O3398&gt;0,O3398&lt;366),+'PL2'!$N$2+1,IF(AND(O3398&gt;365,O3398&lt;731),+'PL2'!$O$2+1,IF(AND(O3398&gt;730,O3398&lt;1096),+'PL2'!$P$2+1,IF(AND(O3398&gt;1095,O3398&lt;1461),+'PL2'!$Q$2+1,IF(AND(O3398&gt;1460,O3398&lt;1826),+'PL2'!$R$2+1,IF(AND(O3398&gt;1825,O3398&lt;2190),+'PL2'!$S$2+1,0))))))</f>
        <v>0</v>
      </c>
      <c r="N3398" s="70">
        <f t="shared" si="195"/>
        <v>-1</v>
      </c>
      <c r="O3398" s="19" t="str">
        <f>IF(A3398&gt;'PL2'!$C$2+553,IF(A3398='PL2'!$C$2+554,1,O3397+1), "")</f>
        <v/>
      </c>
    </row>
    <row r="3399" spans="1:15" x14ac:dyDescent="0.55000000000000004">
      <c r="A3399">
        <v>3397</v>
      </c>
      <c r="B3399" s="2">
        <v>43219</v>
      </c>
      <c r="C3399">
        <v>34.619998931884773</v>
      </c>
      <c r="D3399">
        <v>31590100</v>
      </c>
      <c r="E3399">
        <v>2009.890014648438</v>
      </c>
      <c r="F3399" s="20">
        <f t="shared" si="196"/>
        <v>2.202664447416589E-3</v>
      </c>
      <c r="G3399">
        <v>9392.0302734375</v>
      </c>
      <c r="H3399">
        <v>20.6875</v>
      </c>
      <c r="I3399" s="19">
        <f t="shared" si="197"/>
        <v>18876947.863857869</v>
      </c>
      <c r="K3399" s="70">
        <f t="shared" si="194"/>
        <v>-1</v>
      </c>
      <c r="L3399" s="3">
        <f>IF(AND(O3399&gt;0,O3399&lt;366),+'PL2'!$N$3+1,IF(AND(O3399&gt;365,O3399&lt;731),+'PL2'!$O$3+1,IF(AND(O3399&gt;730,O3399&lt;1096),+'PL2'!$P$3+1,IF(AND(O3399&gt;1095,O3399&lt;1461),+'PL2'!$Q$3+1,IF(AND(O3399&gt;1460,O3399&lt;3000),+'PL2'!$R$3+1,0)))))</f>
        <v>0</v>
      </c>
      <c r="M3399" s="3">
        <f>IF(AND(O3399&gt;0,O3399&lt;366),+'PL2'!$N$2+1,IF(AND(O3399&gt;365,O3399&lt;731),+'PL2'!$O$2+1,IF(AND(O3399&gt;730,O3399&lt;1096),+'PL2'!$P$2+1,IF(AND(O3399&gt;1095,O3399&lt;1461),+'PL2'!$Q$2+1,IF(AND(O3399&gt;1460,O3399&lt;1826),+'PL2'!$R$2+1,IF(AND(O3399&gt;1825,O3399&lt;2190),+'PL2'!$S$2+1,0))))))</f>
        <v>0</v>
      </c>
      <c r="N3399" s="70">
        <f t="shared" si="195"/>
        <v>-1</v>
      </c>
      <c r="O3399" s="19" t="str">
        <f>IF(A3399&gt;'PL2'!$C$2+553,IF(A3399='PL2'!$C$2+554,1,O3398+1), "")</f>
        <v/>
      </c>
    </row>
    <row r="3400" spans="1:15" x14ac:dyDescent="0.55000000000000004">
      <c r="A3400">
        <v>3398</v>
      </c>
      <c r="B3400" s="2">
        <v>43220</v>
      </c>
      <c r="C3400">
        <v>34.630001068115227</v>
      </c>
      <c r="D3400">
        <v>30990300</v>
      </c>
      <c r="E3400">
        <v>1974.219970703125</v>
      </c>
      <c r="F3400" s="20">
        <f t="shared" si="196"/>
        <v>2.2060851199937927E-3</v>
      </c>
      <c r="G3400">
        <v>9244.3203125</v>
      </c>
      <c r="H3400">
        <v>20.393800735473629</v>
      </c>
      <c r="I3400" s="19">
        <f t="shared" si="197"/>
        <v>18250321.776514053</v>
      </c>
      <c r="K3400" s="70">
        <f t="shared" si="194"/>
        <v>-1</v>
      </c>
      <c r="L3400" s="3">
        <f>IF(AND(O3400&gt;0,O3400&lt;366),+'PL2'!$N$3+1,IF(AND(O3400&gt;365,O3400&lt;731),+'PL2'!$O$3+1,IF(AND(O3400&gt;730,O3400&lt;1096),+'PL2'!$P$3+1,IF(AND(O3400&gt;1095,O3400&lt;1461),+'PL2'!$Q$3+1,IF(AND(O3400&gt;1460,O3400&lt;3000),+'PL2'!$R$3+1,0)))))</f>
        <v>0</v>
      </c>
      <c r="M3400" s="3">
        <f>IF(AND(O3400&gt;0,O3400&lt;366),+'PL2'!$N$2+1,IF(AND(O3400&gt;365,O3400&lt;731),+'PL2'!$O$2+1,IF(AND(O3400&gt;730,O3400&lt;1096),+'PL2'!$P$2+1,IF(AND(O3400&gt;1095,O3400&lt;1461),+'PL2'!$Q$2+1,IF(AND(O3400&gt;1460,O3400&lt;1826),+'PL2'!$R$2+1,IF(AND(O3400&gt;1825,O3400&lt;2190),+'PL2'!$S$2+1,0))))))</f>
        <v>0</v>
      </c>
      <c r="N3400" s="70">
        <f t="shared" si="195"/>
        <v>-1</v>
      </c>
      <c r="O3400" s="19" t="str">
        <f>IF(A3400&gt;'PL2'!$C$2+553,IF(A3400='PL2'!$C$2+554,1,O3399+1), "")</f>
        <v/>
      </c>
    </row>
    <row r="3401" spans="1:15" x14ac:dyDescent="0.55000000000000004">
      <c r="A3401">
        <v>3399</v>
      </c>
      <c r="B3401" s="2">
        <v>43221</v>
      </c>
      <c r="C3401">
        <v>34.639999389648438</v>
      </c>
      <c r="D3401">
        <v>31590100</v>
      </c>
      <c r="E3401">
        <v>2006.760009765625</v>
      </c>
      <c r="F3401" s="20">
        <f t="shared" si="196"/>
        <v>2.2005047629938537E-3</v>
      </c>
      <c r="G3401">
        <v>9067.7099609375</v>
      </c>
      <c r="H3401">
        <v>19.953500747680661</v>
      </c>
      <c r="I3401" s="19">
        <f t="shared" si="197"/>
        <v>18196717.729762793</v>
      </c>
      <c r="K3401" s="70">
        <f t="shared" si="194"/>
        <v>-1</v>
      </c>
      <c r="L3401" s="3">
        <f>IF(AND(O3401&gt;0,O3401&lt;366),+'PL2'!$N$3+1,IF(AND(O3401&gt;365,O3401&lt;731),+'PL2'!$O$3+1,IF(AND(O3401&gt;730,O3401&lt;1096),+'PL2'!$P$3+1,IF(AND(O3401&gt;1095,O3401&lt;1461),+'PL2'!$Q$3+1,IF(AND(O3401&gt;1460,O3401&lt;3000),+'PL2'!$R$3+1,0)))))</f>
        <v>0</v>
      </c>
      <c r="M3401" s="3">
        <f>IF(AND(O3401&gt;0,O3401&lt;366),+'PL2'!$N$2+1,IF(AND(O3401&gt;365,O3401&lt;731),+'PL2'!$O$2+1,IF(AND(O3401&gt;730,O3401&lt;1096),+'PL2'!$P$2+1,IF(AND(O3401&gt;1095,O3401&lt;1461),+'PL2'!$Q$2+1,IF(AND(O3401&gt;1460,O3401&lt;1826),+'PL2'!$R$2+1,IF(AND(O3401&gt;1825,O3401&lt;2190),+'PL2'!$S$2+1,0))))))</f>
        <v>0</v>
      </c>
      <c r="N3401" s="70">
        <f t="shared" si="195"/>
        <v>-1</v>
      </c>
      <c r="O3401" s="19" t="str">
        <f>IF(A3401&gt;'PL2'!$C$2+553,IF(A3401='PL2'!$C$2+554,1,O3400+1), "")</f>
        <v/>
      </c>
    </row>
    <row r="3402" spans="1:15" x14ac:dyDescent="0.55000000000000004">
      <c r="A3402">
        <v>3400</v>
      </c>
      <c r="B3402" s="2">
        <v>43222</v>
      </c>
      <c r="C3402">
        <v>34.650001525878913</v>
      </c>
      <c r="D3402">
        <v>27991300</v>
      </c>
      <c r="E3402">
        <v>1788.890014648438</v>
      </c>
      <c r="F3402" s="20">
        <f t="shared" si="196"/>
        <v>2.2144395486168177E-3</v>
      </c>
      <c r="G3402">
        <v>9219.8603515625</v>
      </c>
      <c r="H3402">
        <v>20.416799545288089</v>
      </c>
      <c r="I3402" s="19">
        <f t="shared" si="197"/>
        <v>16493316.119363192</v>
      </c>
      <c r="K3402" s="70">
        <f t="shared" si="194"/>
        <v>-1</v>
      </c>
      <c r="L3402" s="3">
        <f>IF(AND(O3402&gt;0,O3402&lt;366),+'PL2'!$N$3+1,IF(AND(O3402&gt;365,O3402&lt;731),+'PL2'!$O$3+1,IF(AND(O3402&gt;730,O3402&lt;1096),+'PL2'!$P$3+1,IF(AND(O3402&gt;1095,O3402&lt;1461),+'PL2'!$Q$3+1,IF(AND(O3402&gt;1460,O3402&lt;3000),+'PL2'!$R$3+1,0)))))</f>
        <v>0</v>
      </c>
      <c r="M3402" s="3">
        <f>IF(AND(O3402&gt;0,O3402&lt;366),+'PL2'!$N$2+1,IF(AND(O3402&gt;365,O3402&lt;731),+'PL2'!$O$2+1,IF(AND(O3402&gt;730,O3402&lt;1096),+'PL2'!$P$2+1,IF(AND(O3402&gt;1095,O3402&lt;1461),+'PL2'!$Q$2+1,IF(AND(O3402&gt;1460,O3402&lt;1826),+'PL2'!$R$2+1,IF(AND(O3402&gt;1825,O3402&lt;2190),+'PL2'!$S$2+1,0))))))</f>
        <v>0</v>
      </c>
      <c r="N3402" s="70">
        <f t="shared" si="195"/>
        <v>-1</v>
      </c>
      <c r="O3402" s="19" t="str">
        <f>IF(A3402&gt;'PL2'!$C$2+553,IF(A3402='PL2'!$C$2+554,1,O3401+1), "")</f>
        <v/>
      </c>
    </row>
    <row r="3403" spans="1:15" x14ac:dyDescent="0.55000000000000004">
      <c r="A3403">
        <v>3401</v>
      </c>
      <c r="B3403" s="2">
        <v>43223</v>
      </c>
      <c r="C3403">
        <v>34.659999847412109</v>
      </c>
      <c r="D3403">
        <v>30190600</v>
      </c>
      <c r="E3403">
        <v>1926.900024414062</v>
      </c>
      <c r="F3403" s="20">
        <f t="shared" si="196"/>
        <v>2.2121572460358451E-3</v>
      </c>
      <c r="G3403">
        <v>9734.669921875</v>
      </c>
      <c r="H3403">
        <v>21.534599304199219</v>
      </c>
      <c r="I3403" s="19">
        <f t="shared" si="197"/>
        <v>18757735.710123774</v>
      </c>
      <c r="K3403" s="70">
        <f t="shared" si="194"/>
        <v>-1</v>
      </c>
      <c r="L3403" s="3">
        <f>IF(AND(O3403&gt;0,O3403&lt;366),+'PL2'!$N$3+1,IF(AND(O3403&gt;365,O3403&lt;731),+'PL2'!$O$3+1,IF(AND(O3403&gt;730,O3403&lt;1096),+'PL2'!$P$3+1,IF(AND(O3403&gt;1095,O3403&lt;1461),+'PL2'!$Q$3+1,IF(AND(O3403&gt;1460,O3403&lt;3000),+'PL2'!$R$3+1,0)))))</f>
        <v>0</v>
      </c>
      <c r="M3403" s="3">
        <f>IF(AND(O3403&gt;0,O3403&lt;366),+'PL2'!$N$2+1,IF(AND(O3403&gt;365,O3403&lt;731),+'PL2'!$O$2+1,IF(AND(O3403&gt;730,O3403&lt;1096),+'PL2'!$P$2+1,IF(AND(O3403&gt;1095,O3403&lt;1461),+'PL2'!$Q$2+1,IF(AND(O3403&gt;1460,O3403&lt;1826),+'PL2'!$R$2+1,IF(AND(O3403&gt;1825,O3403&lt;2190),+'PL2'!$S$2+1,0))))))</f>
        <v>0</v>
      </c>
      <c r="N3403" s="70">
        <f t="shared" si="195"/>
        <v>-1</v>
      </c>
      <c r="O3403" s="19" t="str">
        <f>IF(A3403&gt;'PL2'!$C$2+553,IF(A3403='PL2'!$C$2+554,1,O3402+1), "")</f>
        <v/>
      </c>
    </row>
    <row r="3404" spans="1:15" x14ac:dyDescent="0.55000000000000004">
      <c r="A3404">
        <v>3402</v>
      </c>
      <c r="B3404" s="2">
        <v>43224</v>
      </c>
      <c r="C3404">
        <v>34.669998168945313</v>
      </c>
      <c r="D3404">
        <v>27591400</v>
      </c>
      <c r="E3404">
        <v>1764.380004882812</v>
      </c>
      <c r="F3404" s="20">
        <f t="shared" si="196"/>
        <v>2.2170332617631153E-3</v>
      </c>
      <c r="G3404">
        <v>9692.7197265625</v>
      </c>
      <c r="H3404">
        <v>21.48909950256348</v>
      </c>
      <c r="I3404" s="19">
        <f t="shared" si="197"/>
        <v>17101640.878480073</v>
      </c>
      <c r="K3404" s="70">
        <f t="shared" si="194"/>
        <v>-1</v>
      </c>
      <c r="L3404" s="3">
        <f>IF(AND(O3404&gt;0,O3404&lt;366),+'PL2'!$N$3+1,IF(AND(O3404&gt;365,O3404&lt;731),+'PL2'!$O$3+1,IF(AND(O3404&gt;730,O3404&lt;1096),+'PL2'!$P$3+1,IF(AND(O3404&gt;1095,O3404&lt;1461),+'PL2'!$Q$3+1,IF(AND(O3404&gt;1460,O3404&lt;3000),+'PL2'!$R$3+1,0)))))</f>
        <v>0</v>
      </c>
      <c r="M3404" s="3">
        <f>IF(AND(O3404&gt;0,O3404&lt;366),+'PL2'!$N$2+1,IF(AND(O3404&gt;365,O3404&lt;731),+'PL2'!$O$2+1,IF(AND(O3404&gt;730,O3404&lt;1096),+'PL2'!$P$2+1,IF(AND(O3404&gt;1095,O3404&lt;1461),+'PL2'!$Q$2+1,IF(AND(O3404&gt;1460,O3404&lt;1826),+'PL2'!$R$2+1,IF(AND(O3404&gt;1825,O3404&lt;2190),+'PL2'!$S$2+1,0))))))</f>
        <v>0</v>
      </c>
      <c r="N3404" s="70">
        <f t="shared" si="195"/>
        <v>-1</v>
      </c>
      <c r="O3404" s="19" t="str">
        <f>IF(A3404&gt;'PL2'!$C$2+553,IF(A3404='PL2'!$C$2+554,1,O3403+1), "")</f>
        <v/>
      </c>
    </row>
    <row r="3405" spans="1:15" x14ac:dyDescent="0.55000000000000004">
      <c r="A3405">
        <v>3403</v>
      </c>
      <c r="B3405" s="2">
        <v>43225</v>
      </c>
      <c r="C3405">
        <v>34.680000305175781</v>
      </c>
      <c r="D3405">
        <v>32190000</v>
      </c>
      <c r="E3405">
        <v>2044.680053710938</v>
      </c>
      <c r="F3405" s="20">
        <f t="shared" si="196"/>
        <v>2.2028426494775447E-3</v>
      </c>
      <c r="G3405">
        <v>9826.599609375</v>
      </c>
      <c r="H3405">
        <v>21.646499633789059</v>
      </c>
      <c r="I3405" s="19">
        <f t="shared" si="197"/>
        <v>20092252.217092756</v>
      </c>
      <c r="K3405" s="70">
        <f t="shared" si="194"/>
        <v>-1</v>
      </c>
      <c r="L3405" s="3">
        <f>IF(AND(O3405&gt;0,O3405&lt;366),+'PL2'!$N$3+1,IF(AND(O3405&gt;365,O3405&lt;731),+'PL2'!$O$3+1,IF(AND(O3405&gt;730,O3405&lt;1096),+'PL2'!$P$3+1,IF(AND(O3405&gt;1095,O3405&lt;1461),+'PL2'!$Q$3+1,IF(AND(O3405&gt;1460,O3405&lt;3000),+'PL2'!$R$3+1,0)))))</f>
        <v>0</v>
      </c>
      <c r="M3405" s="3">
        <f>IF(AND(O3405&gt;0,O3405&lt;366),+'PL2'!$N$2+1,IF(AND(O3405&gt;365,O3405&lt;731),+'PL2'!$O$2+1,IF(AND(O3405&gt;730,O3405&lt;1096),+'PL2'!$P$2+1,IF(AND(O3405&gt;1095,O3405&lt;1461),+'PL2'!$Q$2+1,IF(AND(O3405&gt;1460,O3405&lt;1826),+'PL2'!$R$2+1,IF(AND(O3405&gt;1825,O3405&lt;2190),+'PL2'!$S$2+1,0))))))</f>
        <v>0</v>
      </c>
      <c r="N3405" s="70">
        <f t="shared" si="195"/>
        <v>-1</v>
      </c>
      <c r="O3405" s="19" t="str">
        <f>IF(A3405&gt;'PL2'!$C$2+553,IF(A3405='PL2'!$C$2+554,1,O3404+1), "")</f>
        <v/>
      </c>
    </row>
    <row r="3406" spans="1:15" x14ac:dyDescent="0.55000000000000004">
      <c r="A3406">
        <v>3404</v>
      </c>
      <c r="B3406" s="2">
        <v>43226</v>
      </c>
      <c r="C3406">
        <v>34.689998626708977</v>
      </c>
      <c r="D3406">
        <v>27391500</v>
      </c>
      <c r="E3406">
        <v>1743.780029296875</v>
      </c>
      <c r="F3406" s="20">
        <f t="shared" si="196"/>
        <v>2.2084123476841769E-3</v>
      </c>
      <c r="G3406">
        <v>9619.1396484375</v>
      </c>
      <c r="H3406">
        <v>21.243000030517582</v>
      </c>
      <c r="I3406" s="19">
        <f t="shared" si="197"/>
        <v>16773663.617963076</v>
      </c>
      <c r="K3406" s="70">
        <f t="shared" si="194"/>
        <v>-1</v>
      </c>
      <c r="L3406" s="3">
        <f>IF(AND(O3406&gt;0,O3406&lt;366),+'PL2'!$N$3+1,IF(AND(O3406&gt;365,O3406&lt;731),+'PL2'!$O$3+1,IF(AND(O3406&gt;730,O3406&lt;1096),+'PL2'!$P$3+1,IF(AND(O3406&gt;1095,O3406&lt;1461),+'PL2'!$Q$3+1,IF(AND(O3406&gt;1460,O3406&lt;3000),+'PL2'!$R$3+1,0)))))</f>
        <v>0</v>
      </c>
      <c r="M3406" s="3">
        <f>IF(AND(O3406&gt;0,O3406&lt;366),+'PL2'!$N$2+1,IF(AND(O3406&gt;365,O3406&lt;731),+'PL2'!$O$2+1,IF(AND(O3406&gt;730,O3406&lt;1096),+'PL2'!$P$2+1,IF(AND(O3406&gt;1095,O3406&lt;1461),+'PL2'!$Q$2+1,IF(AND(O3406&gt;1460,O3406&lt;1826),+'PL2'!$R$2+1,IF(AND(O3406&gt;1825,O3406&lt;2190),+'PL2'!$S$2+1,0))))))</f>
        <v>0</v>
      </c>
      <c r="N3406" s="70">
        <f t="shared" si="195"/>
        <v>-1</v>
      </c>
      <c r="O3406" s="19" t="str">
        <f>IF(A3406&gt;'PL2'!$C$2+553,IF(A3406='PL2'!$C$2+554,1,O3405+1), "")</f>
        <v/>
      </c>
    </row>
    <row r="3407" spans="1:15" x14ac:dyDescent="0.55000000000000004">
      <c r="A3407">
        <v>3405</v>
      </c>
      <c r="B3407" s="2">
        <v>43227</v>
      </c>
      <c r="C3407">
        <v>34.700000762939453</v>
      </c>
      <c r="D3407">
        <v>29990600</v>
      </c>
      <c r="E3407">
        <v>1910.900024414062</v>
      </c>
      <c r="F3407" s="20">
        <f t="shared" si="196"/>
        <v>2.21096717988533E-3</v>
      </c>
      <c r="G3407">
        <v>9362.5302734375</v>
      </c>
      <c r="H3407">
        <v>20.700199127197269</v>
      </c>
      <c r="I3407" s="19">
        <f t="shared" si="197"/>
        <v>17890859.328089114</v>
      </c>
      <c r="K3407" s="70">
        <f t="shared" si="194"/>
        <v>-1</v>
      </c>
      <c r="L3407" s="3">
        <f>IF(AND(O3407&gt;0,O3407&lt;366),+'PL2'!$N$3+1,IF(AND(O3407&gt;365,O3407&lt;731),+'PL2'!$O$3+1,IF(AND(O3407&gt;730,O3407&lt;1096),+'PL2'!$P$3+1,IF(AND(O3407&gt;1095,O3407&lt;1461),+'PL2'!$Q$3+1,IF(AND(O3407&gt;1460,O3407&lt;3000),+'PL2'!$R$3+1,0)))))</f>
        <v>0</v>
      </c>
      <c r="M3407" s="3">
        <f>IF(AND(O3407&gt;0,O3407&lt;366),+'PL2'!$N$2+1,IF(AND(O3407&gt;365,O3407&lt;731),+'PL2'!$O$2+1,IF(AND(O3407&gt;730,O3407&lt;1096),+'PL2'!$P$2+1,IF(AND(O3407&gt;1095,O3407&lt;1461),+'PL2'!$Q$2+1,IF(AND(O3407&gt;1460,O3407&lt;1826),+'PL2'!$R$2+1,IF(AND(O3407&gt;1825,O3407&lt;2190),+'PL2'!$S$2+1,0))))))</f>
        <v>0</v>
      </c>
      <c r="N3407" s="70">
        <f t="shared" si="195"/>
        <v>-1</v>
      </c>
      <c r="O3407" s="19" t="str">
        <f>IF(A3407&gt;'PL2'!$C$2+553,IF(A3407='PL2'!$C$2+554,1,O3406+1), "")</f>
        <v/>
      </c>
    </row>
    <row r="3408" spans="1:15" x14ac:dyDescent="0.55000000000000004">
      <c r="A3408">
        <v>3406</v>
      </c>
      <c r="B3408" s="2">
        <v>43228</v>
      </c>
      <c r="C3408">
        <v>34.709999084472663</v>
      </c>
      <c r="D3408">
        <v>27791300</v>
      </c>
      <c r="E3408">
        <v>1771.7900390625</v>
      </c>
      <c r="F3408" s="20">
        <f t="shared" si="196"/>
        <v>2.2128806725031634E-3</v>
      </c>
      <c r="G3408">
        <v>9180.16015625</v>
      </c>
      <c r="H3408">
        <v>20.31459999084473</v>
      </c>
      <c r="I3408" s="19">
        <f t="shared" si="197"/>
        <v>16265316.321842194</v>
      </c>
      <c r="K3408" s="70">
        <f t="shared" si="194"/>
        <v>-1</v>
      </c>
      <c r="L3408" s="3">
        <f>IF(AND(O3408&gt;0,O3408&lt;366),+'PL2'!$N$3+1,IF(AND(O3408&gt;365,O3408&lt;731),+'PL2'!$O$3+1,IF(AND(O3408&gt;730,O3408&lt;1096),+'PL2'!$P$3+1,IF(AND(O3408&gt;1095,O3408&lt;1461),+'PL2'!$Q$3+1,IF(AND(O3408&gt;1460,O3408&lt;3000),+'PL2'!$R$3+1,0)))))</f>
        <v>0</v>
      </c>
      <c r="M3408" s="3">
        <f>IF(AND(O3408&gt;0,O3408&lt;366),+'PL2'!$N$2+1,IF(AND(O3408&gt;365,O3408&lt;731),+'PL2'!$O$2+1,IF(AND(O3408&gt;730,O3408&lt;1096),+'PL2'!$P$2+1,IF(AND(O3408&gt;1095,O3408&lt;1461),+'PL2'!$Q$2+1,IF(AND(O3408&gt;1460,O3408&lt;1826),+'PL2'!$R$2+1,IF(AND(O3408&gt;1825,O3408&lt;2190),+'PL2'!$S$2+1,0))))))</f>
        <v>0</v>
      </c>
      <c r="N3408" s="70">
        <f t="shared" si="195"/>
        <v>-1</v>
      </c>
      <c r="O3408" s="19" t="str">
        <f>IF(A3408&gt;'PL2'!$C$2+553,IF(A3408='PL2'!$C$2+554,1,O3407+1), "")</f>
        <v/>
      </c>
    </row>
    <row r="3409" spans="1:15" x14ac:dyDescent="0.55000000000000004">
      <c r="A3409">
        <v>3407</v>
      </c>
      <c r="B3409" s="2">
        <v>43229</v>
      </c>
      <c r="C3409">
        <v>34.720001220703118</v>
      </c>
      <c r="D3409">
        <v>31990000</v>
      </c>
      <c r="E3409">
        <v>2030.530029296875</v>
      </c>
      <c r="F3409" s="20">
        <f t="shared" si="196"/>
        <v>2.2038138510741432E-3</v>
      </c>
      <c r="G3409">
        <v>9306</v>
      </c>
      <c r="H3409">
        <v>20.508699417114261</v>
      </c>
      <c r="I3409" s="19">
        <f t="shared" si="197"/>
        <v>18896112.452636719</v>
      </c>
      <c r="K3409" s="70">
        <f t="shared" si="194"/>
        <v>-1</v>
      </c>
      <c r="L3409" s="3">
        <f>IF(AND(O3409&gt;0,O3409&lt;366),+'PL2'!$N$3+1,IF(AND(O3409&gt;365,O3409&lt;731),+'PL2'!$O$3+1,IF(AND(O3409&gt;730,O3409&lt;1096),+'PL2'!$P$3+1,IF(AND(O3409&gt;1095,O3409&lt;1461),+'PL2'!$Q$3+1,IF(AND(O3409&gt;1460,O3409&lt;3000),+'PL2'!$R$3+1,0)))))</f>
        <v>0</v>
      </c>
      <c r="M3409" s="3">
        <f>IF(AND(O3409&gt;0,O3409&lt;366),+'PL2'!$N$2+1,IF(AND(O3409&gt;365,O3409&lt;731),+'PL2'!$O$2+1,IF(AND(O3409&gt;730,O3409&lt;1096),+'PL2'!$P$2+1,IF(AND(O3409&gt;1095,O3409&lt;1461),+'PL2'!$Q$2+1,IF(AND(O3409&gt;1460,O3409&lt;1826),+'PL2'!$R$2+1,IF(AND(O3409&gt;1825,O3409&lt;2190),+'PL2'!$S$2+1,0))))))</f>
        <v>0</v>
      </c>
      <c r="N3409" s="70">
        <f t="shared" si="195"/>
        <v>-1</v>
      </c>
      <c r="O3409" s="19" t="str">
        <f>IF(A3409&gt;'PL2'!$C$2+553,IF(A3409='PL2'!$C$2+554,1,O3408+1), "")</f>
        <v/>
      </c>
    </row>
    <row r="3410" spans="1:15" x14ac:dyDescent="0.55000000000000004">
      <c r="A3410">
        <v>3408</v>
      </c>
      <c r="B3410" s="2">
        <v>43230</v>
      </c>
      <c r="C3410">
        <v>34.729999542236328</v>
      </c>
      <c r="D3410">
        <v>30790400</v>
      </c>
      <c r="E3410">
        <v>1951.7099609375</v>
      </c>
      <c r="F3410" s="20">
        <f t="shared" si="196"/>
        <v>2.2014292133242003E-3</v>
      </c>
      <c r="G3410">
        <v>9014.6201171875</v>
      </c>
      <c r="H3410">
        <v>19.844999313354489</v>
      </c>
      <c r="I3410" s="19">
        <f t="shared" si="197"/>
        <v>17593923.876782417</v>
      </c>
      <c r="K3410" s="70">
        <f t="shared" si="194"/>
        <v>-1</v>
      </c>
      <c r="L3410" s="3">
        <f>IF(AND(O3410&gt;0,O3410&lt;366),+'PL2'!$N$3+1,IF(AND(O3410&gt;365,O3410&lt;731),+'PL2'!$O$3+1,IF(AND(O3410&gt;730,O3410&lt;1096),+'PL2'!$P$3+1,IF(AND(O3410&gt;1095,O3410&lt;1461),+'PL2'!$Q$3+1,IF(AND(O3410&gt;1460,O3410&lt;3000),+'PL2'!$R$3+1,0)))))</f>
        <v>0</v>
      </c>
      <c r="M3410" s="3">
        <f>IF(AND(O3410&gt;0,O3410&lt;366),+'PL2'!$N$2+1,IF(AND(O3410&gt;365,O3410&lt;731),+'PL2'!$O$2+1,IF(AND(O3410&gt;730,O3410&lt;1096),+'PL2'!$P$2+1,IF(AND(O3410&gt;1095,O3410&lt;1461),+'PL2'!$Q$2+1,IF(AND(O3410&gt;1460,O3410&lt;1826),+'PL2'!$R$2+1,IF(AND(O3410&gt;1825,O3410&lt;2190),+'PL2'!$S$2+1,0))))))</f>
        <v>0</v>
      </c>
      <c r="N3410" s="70">
        <f t="shared" si="195"/>
        <v>-1</v>
      </c>
      <c r="O3410" s="19" t="str">
        <f>IF(A3410&gt;'PL2'!$C$2+553,IF(A3410='PL2'!$C$2+554,1,O3409+1), "")</f>
        <v/>
      </c>
    </row>
    <row r="3411" spans="1:15" x14ac:dyDescent="0.55000000000000004">
      <c r="A3411">
        <v>3409</v>
      </c>
      <c r="B3411" s="2">
        <v>43231</v>
      </c>
      <c r="C3411">
        <v>34.740001678466797</v>
      </c>
      <c r="D3411">
        <v>26161200</v>
      </c>
      <c r="E3411">
        <v>1626.109985351562</v>
      </c>
      <c r="F3411" s="20">
        <f t="shared" si="196"/>
        <v>2.1593452754646151E-3</v>
      </c>
      <c r="G3411">
        <v>8406.169921875</v>
      </c>
      <c r="H3411">
        <v>18.151800155639648</v>
      </c>
      <c r="I3411" s="19">
        <f t="shared" si="197"/>
        <v>13669356.848522898</v>
      </c>
      <c r="K3411" s="70">
        <f t="shared" si="194"/>
        <v>-1</v>
      </c>
      <c r="L3411" s="3">
        <f>IF(AND(O3411&gt;0,O3411&lt;366),+'PL2'!$N$3+1,IF(AND(O3411&gt;365,O3411&lt;731),+'PL2'!$O$3+1,IF(AND(O3411&gt;730,O3411&lt;1096),+'PL2'!$P$3+1,IF(AND(O3411&gt;1095,O3411&lt;1461),+'PL2'!$Q$3+1,IF(AND(O3411&gt;1460,O3411&lt;3000),+'PL2'!$R$3+1,0)))))</f>
        <v>0</v>
      </c>
      <c r="M3411" s="3">
        <f>IF(AND(O3411&gt;0,O3411&lt;366),+'PL2'!$N$2+1,IF(AND(O3411&gt;365,O3411&lt;731),+'PL2'!$O$2+1,IF(AND(O3411&gt;730,O3411&lt;1096),+'PL2'!$P$2+1,IF(AND(O3411&gt;1095,O3411&lt;1461),+'PL2'!$Q$2+1,IF(AND(O3411&gt;1460,O3411&lt;1826),+'PL2'!$R$2+1,IF(AND(O3411&gt;1825,O3411&lt;2190),+'PL2'!$S$2+1,0))))))</f>
        <v>0</v>
      </c>
      <c r="N3411" s="70">
        <f t="shared" si="195"/>
        <v>-1</v>
      </c>
      <c r="O3411" s="19" t="str">
        <f>IF(A3411&gt;'PL2'!$C$2+553,IF(A3411='PL2'!$C$2+554,1,O3410+1), "")</f>
        <v/>
      </c>
    </row>
    <row r="3412" spans="1:15" x14ac:dyDescent="0.55000000000000004">
      <c r="A3412">
        <v>3410</v>
      </c>
      <c r="B3412" s="2">
        <v>43232</v>
      </c>
      <c r="C3412">
        <v>34.75</v>
      </c>
      <c r="D3412">
        <v>33988900</v>
      </c>
      <c r="E3412">
        <v>2090.889892578125</v>
      </c>
      <c r="F3412" s="20">
        <f t="shared" si="196"/>
        <v>2.1377103632977189E-3</v>
      </c>
      <c r="G3412">
        <v>8467.66015625</v>
      </c>
      <c r="H3412">
        <v>18.101400375366211</v>
      </c>
      <c r="I3412" s="19">
        <f t="shared" si="197"/>
        <v>17704945.034489632</v>
      </c>
      <c r="K3412" s="70">
        <f t="shared" si="194"/>
        <v>-1</v>
      </c>
      <c r="L3412" s="3">
        <f>IF(AND(O3412&gt;0,O3412&lt;366),+'PL2'!$N$3+1,IF(AND(O3412&gt;365,O3412&lt;731),+'PL2'!$O$3+1,IF(AND(O3412&gt;730,O3412&lt;1096),+'PL2'!$P$3+1,IF(AND(O3412&gt;1095,O3412&lt;1461),+'PL2'!$Q$3+1,IF(AND(O3412&gt;1460,O3412&lt;3000),+'PL2'!$R$3+1,0)))))</f>
        <v>0</v>
      </c>
      <c r="M3412" s="3">
        <f>IF(AND(O3412&gt;0,O3412&lt;366),+'PL2'!$N$2+1,IF(AND(O3412&gt;365,O3412&lt;731),+'PL2'!$O$2+1,IF(AND(O3412&gt;730,O3412&lt;1096),+'PL2'!$P$2+1,IF(AND(O3412&gt;1095,O3412&lt;1461),+'PL2'!$Q$2+1,IF(AND(O3412&gt;1460,O3412&lt;1826),+'PL2'!$R$2+1,IF(AND(O3412&gt;1825,O3412&lt;2190),+'PL2'!$S$2+1,0))))))</f>
        <v>0</v>
      </c>
      <c r="N3412" s="70">
        <f t="shared" si="195"/>
        <v>-1</v>
      </c>
      <c r="O3412" s="19" t="str">
        <f>IF(A3412&gt;'PL2'!$C$2+553,IF(A3412='PL2'!$C$2+554,1,O3411+1), "")</f>
        <v/>
      </c>
    </row>
    <row r="3413" spans="1:15" x14ac:dyDescent="0.55000000000000004">
      <c r="A3413">
        <v>3411</v>
      </c>
      <c r="B3413" s="2">
        <v>43233</v>
      </c>
      <c r="C3413">
        <v>34.759998321533203</v>
      </c>
      <c r="D3413">
        <v>30487000</v>
      </c>
      <c r="E3413">
        <v>1873.339965820312</v>
      </c>
      <c r="F3413" s="20">
        <f t="shared" si="196"/>
        <v>2.1359036332723822E-3</v>
      </c>
      <c r="G3413">
        <v>8688.0302734375</v>
      </c>
      <c r="H3413">
        <v>18.55680084228516</v>
      </c>
      <c r="I3413" s="19">
        <f t="shared" si="197"/>
        <v>16275634.335487243</v>
      </c>
      <c r="K3413" s="70">
        <f t="shared" si="194"/>
        <v>-1</v>
      </c>
      <c r="L3413" s="3">
        <f>IF(AND(O3413&gt;0,O3413&lt;366),+'PL2'!$N$3+1,IF(AND(O3413&gt;365,O3413&lt;731),+'PL2'!$O$3+1,IF(AND(O3413&gt;730,O3413&lt;1096),+'PL2'!$P$3+1,IF(AND(O3413&gt;1095,O3413&lt;1461),+'PL2'!$Q$3+1,IF(AND(O3413&gt;1460,O3413&lt;3000),+'PL2'!$R$3+1,0)))))</f>
        <v>0</v>
      </c>
      <c r="M3413" s="3">
        <f>IF(AND(O3413&gt;0,O3413&lt;366),+'PL2'!$N$2+1,IF(AND(O3413&gt;365,O3413&lt;731),+'PL2'!$O$2+1,IF(AND(O3413&gt;730,O3413&lt;1096),+'PL2'!$P$2+1,IF(AND(O3413&gt;1095,O3413&lt;1461),+'PL2'!$Q$2+1,IF(AND(O3413&gt;1460,O3413&lt;1826),+'PL2'!$R$2+1,IF(AND(O3413&gt;1825,O3413&lt;2190),+'PL2'!$S$2+1,0))))))</f>
        <v>0</v>
      </c>
      <c r="N3413" s="70">
        <f t="shared" si="195"/>
        <v>-1</v>
      </c>
      <c r="O3413" s="19" t="str">
        <f>IF(A3413&gt;'PL2'!$C$2+553,IF(A3413='PL2'!$C$2+554,1,O3412+1), "")</f>
        <v/>
      </c>
    </row>
    <row r="3414" spans="1:15" x14ac:dyDescent="0.55000000000000004">
      <c r="A3414">
        <v>3412</v>
      </c>
      <c r="B3414" s="2">
        <v>43234</v>
      </c>
      <c r="C3414">
        <v>34.770000457763672</v>
      </c>
      <c r="D3414">
        <v>27191100</v>
      </c>
      <c r="E3414">
        <v>1685.260009765625</v>
      </c>
      <c r="F3414" s="20">
        <f t="shared" si="196"/>
        <v>2.1549878935019765E-3</v>
      </c>
      <c r="G3414">
        <v>8675.2099609375</v>
      </c>
      <c r="H3414">
        <v>18.694999694824219</v>
      </c>
      <c r="I3414" s="19">
        <f t="shared" si="197"/>
        <v>14619984.423488379</v>
      </c>
      <c r="K3414" s="70">
        <f t="shared" si="194"/>
        <v>-1</v>
      </c>
      <c r="L3414" s="3">
        <f>IF(AND(O3414&gt;0,O3414&lt;366),+'PL2'!$N$3+1,IF(AND(O3414&gt;365,O3414&lt;731),+'PL2'!$O$3+1,IF(AND(O3414&gt;730,O3414&lt;1096),+'PL2'!$P$3+1,IF(AND(O3414&gt;1095,O3414&lt;1461),+'PL2'!$Q$3+1,IF(AND(O3414&gt;1460,O3414&lt;3000),+'PL2'!$R$3+1,0)))))</f>
        <v>0</v>
      </c>
      <c r="M3414" s="3">
        <f>IF(AND(O3414&gt;0,O3414&lt;366),+'PL2'!$N$2+1,IF(AND(O3414&gt;365,O3414&lt;731),+'PL2'!$O$2+1,IF(AND(O3414&gt;730,O3414&lt;1096),+'PL2'!$P$2+1,IF(AND(O3414&gt;1095,O3414&lt;1461),+'PL2'!$Q$2+1,IF(AND(O3414&gt;1460,O3414&lt;1826),+'PL2'!$R$2+1,IF(AND(O3414&gt;1825,O3414&lt;2190),+'PL2'!$S$2+1,0))))))</f>
        <v>0</v>
      </c>
      <c r="N3414" s="70">
        <f t="shared" si="195"/>
        <v>-1</v>
      </c>
      <c r="O3414" s="19" t="str">
        <f>IF(A3414&gt;'PL2'!$C$2+553,IF(A3414='PL2'!$C$2+554,1,O3413+1), "")</f>
        <v/>
      </c>
    </row>
    <row r="3415" spans="1:15" x14ac:dyDescent="0.55000000000000004">
      <c r="A3415">
        <v>3413</v>
      </c>
      <c r="B3415" s="2">
        <v>43235</v>
      </c>
      <c r="C3415">
        <v>34.779998779296882</v>
      </c>
      <c r="D3415">
        <v>30075000</v>
      </c>
      <c r="E3415">
        <v>1862.829956054688</v>
      </c>
      <c r="F3415" s="20">
        <f t="shared" si="196"/>
        <v>2.154255148715535E-3</v>
      </c>
      <c r="G3415">
        <v>8474.240234375</v>
      </c>
      <c r="H3415">
        <v>18.25569915771484</v>
      </c>
      <c r="I3415" s="19">
        <f t="shared" si="197"/>
        <v>15786068.56339765</v>
      </c>
      <c r="K3415" s="70">
        <f t="shared" si="194"/>
        <v>-1</v>
      </c>
      <c r="L3415" s="3">
        <f>IF(AND(O3415&gt;0,O3415&lt;366),+'PL2'!$N$3+1,IF(AND(O3415&gt;365,O3415&lt;731),+'PL2'!$O$3+1,IF(AND(O3415&gt;730,O3415&lt;1096),+'PL2'!$P$3+1,IF(AND(O3415&gt;1095,O3415&lt;1461),+'PL2'!$Q$3+1,IF(AND(O3415&gt;1460,O3415&lt;3000),+'PL2'!$R$3+1,0)))))</f>
        <v>0</v>
      </c>
      <c r="M3415" s="3">
        <f>IF(AND(O3415&gt;0,O3415&lt;366),+'PL2'!$N$2+1,IF(AND(O3415&gt;365,O3415&lt;731),+'PL2'!$O$2+1,IF(AND(O3415&gt;730,O3415&lt;1096),+'PL2'!$P$2+1,IF(AND(O3415&gt;1095,O3415&lt;1461),+'PL2'!$Q$2+1,IF(AND(O3415&gt;1460,O3415&lt;1826),+'PL2'!$R$2+1,IF(AND(O3415&gt;1825,O3415&lt;2190),+'PL2'!$S$2+1,0))))))</f>
        <v>0</v>
      </c>
      <c r="N3415" s="70">
        <f t="shared" si="195"/>
        <v>-1</v>
      </c>
      <c r="O3415" s="19" t="str">
        <f>IF(A3415&gt;'PL2'!$C$2+553,IF(A3415='PL2'!$C$2+554,1,O3414+1), "")</f>
        <v/>
      </c>
    </row>
    <row r="3416" spans="1:15" x14ac:dyDescent="0.55000000000000004">
      <c r="A3416">
        <v>3414</v>
      </c>
      <c r="B3416" s="2">
        <v>43236</v>
      </c>
      <c r="C3416">
        <v>34.790000915527337</v>
      </c>
      <c r="D3416">
        <v>36872800</v>
      </c>
      <c r="E3416">
        <v>2269.860107421875</v>
      </c>
      <c r="F3416" s="20">
        <f t="shared" si="196"/>
        <v>2.1416446598936344E-3</v>
      </c>
      <c r="G3416">
        <v>8340.2998046875</v>
      </c>
      <c r="H3416">
        <v>17.86199951171875</v>
      </c>
      <c r="I3416" s="19">
        <f t="shared" si="197"/>
        <v>18931313.810598612</v>
      </c>
      <c r="K3416" s="70">
        <f t="shared" si="194"/>
        <v>-1</v>
      </c>
      <c r="L3416" s="3">
        <f>IF(AND(O3416&gt;0,O3416&lt;366),+'PL2'!$N$3+1,IF(AND(O3416&gt;365,O3416&lt;731),+'PL2'!$O$3+1,IF(AND(O3416&gt;730,O3416&lt;1096),+'PL2'!$P$3+1,IF(AND(O3416&gt;1095,O3416&lt;1461),+'PL2'!$Q$3+1,IF(AND(O3416&gt;1460,O3416&lt;3000),+'PL2'!$R$3+1,0)))))</f>
        <v>0</v>
      </c>
      <c r="M3416" s="3">
        <f>IF(AND(O3416&gt;0,O3416&lt;366),+'PL2'!$N$2+1,IF(AND(O3416&gt;365,O3416&lt;731),+'PL2'!$O$2+1,IF(AND(O3416&gt;730,O3416&lt;1096),+'PL2'!$P$2+1,IF(AND(O3416&gt;1095,O3416&lt;1461),+'PL2'!$Q$2+1,IF(AND(O3416&gt;1460,O3416&lt;1826),+'PL2'!$R$2+1,IF(AND(O3416&gt;1825,O3416&lt;2190),+'PL2'!$S$2+1,0))))))</f>
        <v>0</v>
      </c>
      <c r="N3416" s="70">
        <f t="shared" si="195"/>
        <v>-1</v>
      </c>
      <c r="O3416" s="19" t="str">
        <f>IF(A3416&gt;'PL2'!$C$2+553,IF(A3416='PL2'!$C$2+554,1,O3415+1), "")</f>
        <v/>
      </c>
    </row>
    <row r="3417" spans="1:15" x14ac:dyDescent="0.55000000000000004">
      <c r="A3417">
        <v>3415</v>
      </c>
      <c r="B3417" s="2">
        <v>43237</v>
      </c>
      <c r="C3417">
        <v>34.799999237060547</v>
      </c>
      <c r="D3417">
        <v>27191100</v>
      </c>
      <c r="E3417">
        <v>1704.06005859375</v>
      </c>
      <c r="F3417" s="20">
        <f t="shared" si="196"/>
        <v>2.1809080448737953E-3</v>
      </c>
      <c r="G3417">
        <v>8058.60009765625</v>
      </c>
      <c r="H3417">
        <v>17.575099945068359</v>
      </c>
      <c r="I3417" s="19">
        <f t="shared" si="197"/>
        <v>13732338.554595709</v>
      </c>
      <c r="K3417" s="70">
        <f t="shared" si="194"/>
        <v>-1</v>
      </c>
      <c r="L3417" s="3">
        <f>IF(AND(O3417&gt;0,O3417&lt;366),+'PL2'!$N$3+1,IF(AND(O3417&gt;365,O3417&lt;731),+'PL2'!$O$3+1,IF(AND(O3417&gt;730,O3417&lt;1096),+'PL2'!$P$3+1,IF(AND(O3417&gt;1095,O3417&lt;1461),+'PL2'!$Q$3+1,IF(AND(O3417&gt;1460,O3417&lt;3000),+'PL2'!$R$3+1,0)))))</f>
        <v>0</v>
      </c>
      <c r="M3417" s="3">
        <f>IF(AND(O3417&gt;0,O3417&lt;366),+'PL2'!$N$2+1,IF(AND(O3417&gt;365,O3417&lt;731),+'PL2'!$O$2+1,IF(AND(O3417&gt;730,O3417&lt;1096),+'PL2'!$P$2+1,IF(AND(O3417&gt;1095,O3417&lt;1461),+'PL2'!$Q$2+1,IF(AND(O3417&gt;1460,O3417&lt;1826),+'PL2'!$R$2+1,IF(AND(O3417&gt;1825,O3417&lt;2190),+'PL2'!$S$2+1,0))))))</f>
        <v>0</v>
      </c>
      <c r="N3417" s="70">
        <f t="shared" si="195"/>
        <v>-1</v>
      </c>
      <c r="O3417" s="19" t="str">
        <f>IF(A3417&gt;'PL2'!$C$2+553,IF(A3417='PL2'!$C$2+554,1,O3416+1), "")</f>
        <v/>
      </c>
    </row>
    <row r="3418" spans="1:15" x14ac:dyDescent="0.55000000000000004">
      <c r="A3418">
        <v>3416</v>
      </c>
      <c r="B3418" s="2">
        <v>43238</v>
      </c>
      <c r="C3418">
        <v>34.810001373291023</v>
      </c>
      <c r="D3418">
        <v>30487000</v>
      </c>
      <c r="E3418">
        <v>1920.140014648438</v>
      </c>
      <c r="F3418" s="20">
        <f t="shared" si="196"/>
        <v>2.192412390422907E-3</v>
      </c>
      <c r="G3418">
        <v>8240.7197265625</v>
      </c>
      <c r="H3418">
        <v>18.06710052490234</v>
      </c>
      <c r="I3418" s="19">
        <f t="shared" si="197"/>
        <v>15823335.69647539</v>
      </c>
      <c r="K3418" s="70">
        <f t="shared" si="194"/>
        <v>-1</v>
      </c>
      <c r="L3418" s="3">
        <f>IF(AND(O3418&gt;0,O3418&lt;366),+'PL2'!$N$3+1,IF(AND(O3418&gt;365,O3418&lt;731),+'PL2'!$O$3+1,IF(AND(O3418&gt;730,O3418&lt;1096),+'PL2'!$P$3+1,IF(AND(O3418&gt;1095,O3418&lt;1461),+'PL2'!$Q$3+1,IF(AND(O3418&gt;1460,O3418&lt;3000),+'PL2'!$R$3+1,0)))))</f>
        <v>0</v>
      </c>
      <c r="M3418" s="3">
        <f>IF(AND(O3418&gt;0,O3418&lt;366),+'PL2'!$N$2+1,IF(AND(O3418&gt;365,O3418&lt;731),+'PL2'!$O$2+1,IF(AND(O3418&gt;730,O3418&lt;1096),+'PL2'!$P$2+1,IF(AND(O3418&gt;1095,O3418&lt;1461),+'PL2'!$Q$2+1,IF(AND(O3418&gt;1460,O3418&lt;1826),+'PL2'!$R$2+1,IF(AND(O3418&gt;1825,O3418&lt;2190),+'PL2'!$S$2+1,0))))))</f>
        <v>0</v>
      </c>
      <c r="N3418" s="70">
        <f t="shared" si="195"/>
        <v>-1</v>
      </c>
      <c r="O3418" s="19" t="str">
        <f>IF(A3418&gt;'PL2'!$C$2+553,IF(A3418='PL2'!$C$2+554,1,O3417+1), "")</f>
        <v/>
      </c>
    </row>
    <row r="3419" spans="1:15" x14ac:dyDescent="0.55000000000000004">
      <c r="A3419">
        <v>3417</v>
      </c>
      <c r="B3419" s="2">
        <v>43239</v>
      </c>
      <c r="C3419">
        <v>34.819999694824219</v>
      </c>
      <c r="D3419">
        <v>31723000</v>
      </c>
      <c r="E3419">
        <v>1956.420043945312</v>
      </c>
      <c r="F3419" s="20">
        <f t="shared" si="196"/>
        <v>2.1474181298466021E-3</v>
      </c>
      <c r="G3419">
        <v>8234.150390625</v>
      </c>
      <c r="H3419">
        <v>17.682199478149411</v>
      </c>
      <c r="I3419" s="19">
        <f t="shared" si="197"/>
        <v>16109456.869078871</v>
      </c>
      <c r="K3419" s="70">
        <f t="shared" si="194"/>
        <v>-1</v>
      </c>
      <c r="L3419" s="3">
        <f>IF(AND(O3419&gt;0,O3419&lt;366),+'PL2'!$N$3+1,IF(AND(O3419&gt;365,O3419&lt;731),+'PL2'!$O$3+1,IF(AND(O3419&gt;730,O3419&lt;1096),+'PL2'!$P$3+1,IF(AND(O3419&gt;1095,O3419&lt;1461),+'PL2'!$Q$3+1,IF(AND(O3419&gt;1460,O3419&lt;3000),+'PL2'!$R$3+1,0)))))</f>
        <v>0</v>
      </c>
      <c r="M3419" s="3">
        <f>IF(AND(O3419&gt;0,O3419&lt;366),+'PL2'!$N$2+1,IF(AND(O3419&gt;365,O3419&lt;731),+'PL2'!$O$2+1,IF(AND(O3419&gt;730,O3419&lt;1096),+'PL2'!$P$2+1,IF(AND(O3419&gt;1095,O3419&lt;1461),+'PL2'!$Q$2+1,IF(AND(O3419&gt;1460,O3419&lt;1826),+'PL2'!$R$2+1,IF(AND(O3419&gt;1825,O3419&lt;2190),+'PL2'!$S$2+1,0))))))</f>
        <v>0</v>
      </c>
      <c r="N3419" s="70">
        <f t="shared" si="195"/>
        <v>-1</v>
      </c>
      <c r="O3419" s="19" t="str">
        <f>IF(A3419&gt;'PL2'!$C$2+553,IF(A3419='PL2'!$C$2+554,1,O3418+1), "")</f>
        <v/>
      </c>
    </row>
    <row r="3420" spans="1:15" x14ac:dyDescent="0.55000000000000004">
      <c r="A3420">
        <v>3418</v>
      </c>
      <c r="B3420" s="2">
        <v>43240</v>
      </c>
      <c r="C3420">
        <v>34.830001831054688</v>
      </c>
      <c r="D3420">
        <v>29663000</v>
      </c>
      <c r="E3420">
        <v>1824.989990234375</v>
      </c>
      <c r="F3420" s="20">
        <f t="shared" si="196"/>
        <v>2.1428852341812952E-3</v>
      </c>
      <c r="G3420">
        <v>8520.8095703125</v>
      </c>
      <c r="H3420">
        <v>18.259099960327148</v>
      </c>
      <c r="I3420" s="19">
        <f t="shared" si="197"/>
        <v>15550392.174513578</v>
      </c>
      <c r="K3420" s="70">
        <f t="shared" si="194"/>
        <v>-1</v>
      </c>
      <c r="L3420" s="3">
        <f>IF(AND(O3420&gt;0,O3420&lt;366),+'PL2'!$N$3+1,IF(AND(O3420&gt;365,O3420&lt;731),+'PL2'!$O$3+1,IF(AND(O3420&gt;730,O3420&lt;1096),+'PL2'!$P$3+1,IF(AND(O3420&gt;1095,O3420&lt;1461),+'PL2'!$Q$3+1,IF(AND(O3420&gt;1460,O3420&lt;3000),+'PL2'!$R$3+1,0)))))</f>
        <v>0</v>
      </c>
      <c r="M3420" s="3">
        <f>IF(AND(O3420&gt;0,O3420&lt;366),+'PL2'!$N$2+1,IF(AND(O3420&gt;365,O3420&lt;731),+'PL2'!$O$2+1,IF(AND(O3420&gt;730,O3420&lt;1096),+'PL2'!$P$2+1,IF(AND(O3420&gt;1095,O3420&lt;1461),+'PL2'!$Q$2+1,IF(AND(O3420&gt;1460,O3420&lt;1826),+'PL2'!$R$2+1,IF(AND(O3420&gt;1825,O3420&lt;2190),+'PL2'!$S$2+1,0))))))</f>
        <v>0</v>
      </c>
      <c r="N3420" s="70">
        <f t="shared" si="195"/>
        <v>-1</v>
      </c>
      <c r="O3420" s="19" t="str">
        <f>IF(A3420&gt;'PL2'!$C$2+553,IF(A3420='PL2'!$C$2+554,1,O3419+1), "")</f>
        <v/>
      </c>
    </row>
    <row r="3421" spans="1:15" x14ac:dyDescent="0.55000000000000004">
      <c r="A3421">
        <v>3419</v>
      </c>
      <c r="B3421" s="2">
        <v>43241</v>
      </c>
      <c r="C3421">
        <v>34.840000152587891</v>
      </c>
      <c r="D3421">
        <v>32341000</v>
      </c>
      <c r="E3421">
        <v>1993.7900390625</v>
      </c>
      <c r="F3421" s="20">
        <f t="shared" si="196"/>
        <v>2.1478508786112278E-3</v>
      </c>
      <c r="G3421">
        <v>8395.23046875</v>
      </c>
      <c r="H3421">
        <v>18.03170013427734</v>
      </c>
      <c r="I3421" s="19">
        <f t="shared" si="197"/>
        <v>16738326.884227753</v>
      </c>
      <c r="K3421" s="70">
        <f t="shared" si="194"/>
        <v>-1</v>
      </c>
      <c r="L3421" s="3">
        <f>IF(AND(O3421&gt;0,O3421&lt;366),+'PL2'!$N$3+1,IF(AND(O3421&gt;365,O3421&lt;731),+'PL2'!$O$3+1,IF(AND(O3421&gt;730,O3421&lt;1096),+'PL2'!$P$3+1,IF(AND(O3421&gt;1095,O3421&lt;1461),+'PL2'!$Q$3+1,IF(AND(O3421&gt;1460,O3421&lt;3000),+'PL2'!$R$3+1,0)))))</f>
        <v>0</v>
      </c>
      <c r="M3421" s="3">
        <f>IF(AND(O3421&gt;0,O3421&lt;366),+'PL2'!$N$2+1,IF(AND(O3421&gt;365,O3421&lt;731),+'PL2'!$O$2+1,IF(AND(O3421&gt;730,O3421&lt;1096),+'PL2'!$P$2+1,IF(AND(O3421&gt;1095,O3421&lt;1461),+'PL2'!$Q$2+1,IF(AND(O3421&gt;1460,O3421&lt;1826),+'PL2'!$R$2+1,IF(AND(O3421&gt;1825,O3421&lt;2190),+'PL2'!$S$2+1,0))))))</f>
        <v>0</v>
      </c>
      <c r="N3421" s="70">
        <f t="shared" si="195"/>
        <v>-1</v>
      </c>
      <c r="O3421" s="19" t="str">
        <f>IF(A3421&gt;'PL2'!$C$2+553,IF(A3421='PL2'!$C$2+554,1,O3420+1), "")</f>
        <v/>
      </c>
    </row>
    <row r="3422" spans="1:15" x14ac:dyDescent="0.55000000000000004">
      <c r="A3422">
        <v>3420</v>
      </c>
      <c r="B3422" s="2">
        <v>43242</v>
      </c>
      <c r="C3422">
        <v>34.849998474121087</v>
      </c>
      <c r="D3422">
        <v>31105000</v>
      </c>
      <c r="E3422">
        <v>1914.02001953125</v>
      </c>
      <c r="F3422" s="20">
        <f t="shared" si="196"/>
        <v>2.1444653515544539E-3</v>
      </c>
      <c r="G3422">
        <v>7983.52001953125</v>
      </c>
      <c r="H3422">
        <v>17.12039947509766</v>
      </c>
      <c r="I3422" s="19">
        <f t="shared" si="197"/>
        <v>15280617.143711329</v>
      </c>
      <c r="K3422" s="70">
        <f t="shared" si="194"/>
        <v>-1</v>
      </c>
      <c r="L3422" s="3">
        <f>IF(AND(O3422&gt;0,O3422&lt;366),+'PL2'!$N$3+1,IF(AND(O3422&gt;365,O3422&lt;731),+'PL2'!$O$3+1,IF(AND(O3422&gt;730,O3422&lt;1096),+'PL2'!$P$3+1,IF(AND(O3422&gt;1095,O3422&lt;1461),+'PL2'!$Q$3+1,IF(AND(O3422&gt;1460,O3422&lt;3000),+'PL2'!$R$3+1,0)))))</f>
        <v>0</v>
      </c>
      <c r="M3422" s="3">
        <f>IF(AND(O3422&gt;0,O3422&lt;366),+'PL2'!$N$2+1,IF(AND(O3422&gt;365,O3422&lt;731),+'PL2'!$O$2+1,IF(AND(O3422&gt;730,O3422&lt;1096),+'PL2'!$P$2+1,IF(AND(O3422&gt;1095,O3422&lt;1461),+'PL2'!$Q$2+1,IF(AND(O3422&gt;1460,O3422&lt;1826),+'PL2'!$R$2+1,IF(AND(O3422&gt;1825,O3422&lt;2190),+'PL2'!$S$2+1,0))))))</f>
        <v>0</v>
      </c>
      <c r="N3422" s="70">
        <f t="shared" si="195"/>
        <v>-1</v>
      </c>
      <c r="O3422" s="19" t="str">
        <f>IF(A3422&gt;'PL2'!$C$2+553,IF(A3422='PL2'!$C$2+554,1,O3421+1), "")</f>
        <v/>
      </c>
    </row>
    <row r="3423" spans="1:15" x14ac:dyDescent="0.55000000000000004">
      <c r="A3423">
        <v>3421</v>
      </c>
      <c r="B3423" s="2">
        <v>43243</v>
      </c>
      <c r="C3423">
        <v>34.860000610351563</v>
      </c>
      <c r="D3423">
        <v>33370900</v>
      </c>
      <c r="E3423">
        <v>2055.820068359375</v>
      </c>
      <c r="F3423" s="20">
        <f t="shared" si="196"/>
        <v>2.1475563691054425E-3</v>
      </c>
      <c r="G3423">
        <v>7502.56005859375</v>
      </c>
      <c r="H3423">
        <v>16.112199783325199</v>
      </c>
      <c r="I3423" s="19">
        <f t="shared" si="197"/>
        <v>15423913.53252852</v>
      </c>
      <c r="K3423" s="70">
        <f t="shared" si="194"/>
        <v>-1</v>
      </c>
      <c r="L3423" s="3">
        <f>IF(AND(O3423&gt;0,O3423&lt;366),+'PL2'!$N$3+1,IF(AND(O3423&gt;365,O3423&lt;731),+'PL2'!$O$3+1,IF(AND(O3423&gt;730,O3423&lt;1096),+'PL2'!$P$3+1,IF(AND(O3423&gt;1095,O3423&lt;1461),+'PL2'!$Q$3+1,IF(AND(O3423&gt;1460,O3423&lt;3000),+'PL2'!$R$3+1,0)))))</f>
        <v>0</v>
      </c>
      <c r="M3423" s="3">
        <f>IF(AND(O3423&gt;0,O3423&lt;366),+'PL2'!$N$2+1,IF(AND(O3423&gt;365,O3423&lt;731),+'PL2'!$O$2+1,IF(AND(O3423&gt;730,O3423&lt;1096),+'PL2'!$P$2+1,IF(AND(O3423&gt;1095,O3423&lt;1461),+'PL2'!$Q$2+1,IF(AND(O3423&gt;1460,O3423&lt;1826),+'PL2'!$R$2+1,IF(AND(O3423&gt;1825,O3423&lt;2190),+'PL2'!$S$2+1,0))))))</f>
        <v>0</v>
      </c>
      <c r="N3423" s="70">
        <f t="shared" si="195"/>
        <v>-1</v>
      </c>
      <c r="O3423" s="19" t="str">
        <f>IF(A3423&gt;'PL2'!$C$2+553,IF(A3423='PL2'!$C$2+554,1,O3422+1), "")</f>
        <v/>
      </c>
    </row>
    <row r="3424" spans="1:15" x14ac:dyDescent="0.55000000000000004">
      <c r="A3424">
        <v>3422</v>
      </c>
      <c r="B3424" s="2">
        <v>43244</v>
      </c>
      <c r="C3424">
        <v>34.869998931884773</v>
      </c>
      <c r="D3424">
        <v>30616200</v>
      </c>
      <c r="E3424">
        <v>1817.25</v>
      </c>
      <c r="F3424" s="20">
        <f t="shared" si="196"/>
        <v>2.0697377714728672E-3</v>
      </c>
      <c r="G3424">
        <v>7578.68994140625</v>
      </c>
      <c r="H3424">
        <v>15.68589973449707</v>
      </c>
      <c r="I3424" s="19">
        <f t="shared" si="197"/>
        <v>13772374.296020508</v>
      </c>
      <c r="K3424" s="70">
        <f t="shared" si="194"/>
        <v>-1</v>
      </c>
      <c r="L3424" s="3">
        <f>IF(AND(O3424&gt;0,O3424&lt;366),+'PL2'!$N$3+1,IF(AND(O3424&gt;365,O3424&lt;731),+'PL2'!$O$3+1,IF(AND(O3424&gt;730,O3424&lt;1096),+'PL2'!$P$3+1,IF(AND(O3424&gt;1095,O3424&lt;1461),+'PL2'!$Q$3+1,IF(AND(O3424&gt;1460,O3424&lt;3000),+'PL2'!$R$3+1,0)))))</f>
        <v>0</v>
      </c>
      <c r="M3424" s="3">
        <f>IF(AND(O3424&gt;0,O3424&lt;366),+'PL2'!$N$2+1,IF(AND(O3424&gt;365,O3424&lt;731),+'PL2'!$O$2+1,IF(AND(O3424&gt;730,O3424&lt;1096),+'PL2'!$P$2+1,IF(AND(O3424&gt;1095,O3424&lt;1461),+'PL2'!$Q$2+1,IF(AND(O3424&gt;1460,O3424&lt;1826),+'PL2'!$R$2+1,IF(AND(O3424&gt;1825,O3424&lt;2190),+'PL2'!$S$2+1,0))))))</f>
        <v>0</v>
      </c>
      <c r="N3424" s="70">
        <f t="shared" si="195"/>
        <v>-1</v>
      </c>
      <c r="O3424" s="19" t="str">
        <f>IF(A3424&gt;'PL2'!$C$2+553,IF(A3424='PL2'!$C$2+554,1,O3423+1), "")</f>
        <v/>
      </c>
    </row>
    <row r="3425" spans="1:15" x14ac:dyDescent="0.55000000000000004">
      <c r="A3425">
        <v>3423</v>
      </c>
      <c r="B3425" s="2">
        <v>43245</v>
      </c>
      <c r="C3425">
        <v>34.880001068115227</v>
      </c>
      <c r="D3425">
        <v>37681500</v>
      </c>
      <c r="E3425">
        <v>2230.3798828125</v>
      </c>
      <c r="F3425" s="20">
        <f t="shared" si="196"/>
        <v>2.0645582764699578E-3</v>
      </c>
      <c r="G3425">
        <v>7460.68994140625</v>
      </c>
      <c r="H3425">
        <v>15.402999877929689</v>
      </c>
      <c r="I3425" s="19">
        <f t="shared" si="197"/>
        <v>16640172.757214069</v>
      </c>
      <c r="K3425" s="70">
        <f t="shared" si="194"/>
        <v>-1</v>
      </c>
      <c r="L3425" s="3">
        <f>IF(AND(O3425&gt;0,O3425&lt;366),+'PL2'!$N$3+1,IF(AND(O3425&gt;365,O3425&lt;731),+'PL2'!$O$3+1,IF(AND(O3425&gt;730,O3425&lt;1096),+'PL2'!$P$3+1,IF(AND(O3425&gt;1095,O3425&lt;1461),+'PL2'!$Q$3+1,IF(AND(O3425&gt;1460,O3425&lt;3000),+'PL2'!$R$3+1,0)))))</f>
        <v>0</v>
      </c>
      <c r="M3425" s="3">
        <f>IF(AND(O3425&gt;0,O3425&lt;366),+'PL2'!$N$2+1,IF(AND(O3425&gt;365,O3425&lt;731),+'PL2'!$O$2+1,IF(AND(O3425&gt;730,O3425&lt;1096),+'PL2'!$P$2+1,IF(AND(O3425&gt;1095,O3425&lt;1461),+'PL2'!$Q$2+1,IF(AND(O3425&gt;1460,O3425&lt;1826),+'PL2'!$R$2+1,IF(AND(O3425&gt;1825,O3425&lt;2190),+'PL2'!$S$2+1,0))))))</f>
        <v>0</v>
      </c>
      <c r="N3425" s="70">
        <f t="shared" si="195"/>
        <v>-1</v>
      </c>
      <c r="O3425" s="19" t="str">
        <f>IF(A3425&gt;'PL2'!$C$2+553,IF(A3425='PL2'!$C$2+554,1,O3424+1), "")</f>
        <v/>
      </c>
    </row>
    <row r="3426" spans="1:15" x14ac:dyDescent="0.55000000000000004">
      <c r="A3426">
        <v>3424</v>
      </c>
      <c r="B3426" s="2">
        <v>43246</v>
      </c>
      <c r="C3426">
        <v>34.889999389648438</v>
      </c>
      <c r="D3426">
        <v>34684100</v>
      </c>
      <c r="E3426">
        <v>2047.510009765625</v>
      </c>
      <c r="F3426" s="20">
        <f t="shared" si="196"/>
        <v>2.0596648894168142E-3</v>
      </c>
      <c r="G3426">
        <v>7334.16015625</v>
      </c>
      <c r="H3426">
        <v>15.105899810791019</v>
      </c>
      <c r="I3426" s="19">
        <f t="shared" si="197"/>
        <v>15016766.333146095</v>
      </c>
      <c r="K3426" s="70">
        <f t="shared" si="194"/>
        <v>-1</v>
      </c>
      <c r="L3426" s="3">
        <f>IF(AND(O3426&gt;0,O3426&lt;366),+'PL2'!$N$3+1,IF(AND(O3426&gt;365,O3426&lt;731),+'PL2'!$O$3+1,IF(AND(O3426&gt;730,O3426&lt;1096),+'PL2'!$P$3+1,IF(AND(O3426&gt;1095,O3426&lt;1461),+'PL2'!$Q$3+1,IF(AND(O3426&gt;1460,O3426&lt;3000),+'PL2'!$R$3+1,0)))))</f>
        <v>0</v>
      </c>
      <c r="M3426" s="3">
        <f>IF(AND(O3426&gt;0,O3426&lt;366),+'PL2'!$N$2+1,IF(AND(O3426&gt;365,O3426&lt;731),+'PL2'!$O$2+1,IF(AND(O3426&gt;730,O3426&lt;1096),+'PL2'!$P$2+1,IF(AND(O3426&gt;1095,O3426&lt;1461),+'PL2'!$Q$2+1,IF(AND(O3426&gt;1460,O3426&lt;1826),+'PL2'!$R$2+1,IF(AND(O3426&gt;1825,O3426&lt;2190),+'PL2'!$S$2+1,0))))))</f>
        <v>0</v>
      </c>
      <c r="N3426" s="70">
        <f t="shared" si="195"/>
        <v>-1</v>
      </c>
      <c r="O3426" s="19" t="str">
        <f>IF(A3426&gt;'PL2'!$C$2+553,IF(A3426='PL2'!$C$2+554,1,O3425+1), "")</f>
        <v/>
      </c>
    </row>
    <row r="3427" spans="1:15" x14ac:dyDescent="0.55000000000000004">
      <c r="A3427">
        <v>3425</v>
      </c>
      <c r="B3427" s="2">
        <v>43247</v>
      </c>
      <c r="C3427">
        <v>34.900001525878913</v>
      </c>
      <c r="D3427">
        <v>35112300</v>
      </c>
      <c r="E3427">
        <v>2069.469970703125</v>
      </c>
      <c r="F3427" s="20">
        <f t="shared" si="196"/>
        <v>2.0569573948530759E-3</v>
      </c>
      <c r="G3427">
        <v>7344.97021484375</v>
      </c>
      <c r="H3427">
        <v>15.10830020904541</v>
      </c>
      <c r="I3427" s="19">
        <f t="shared" si="197"/>
        <v>15200195.295328021</v>
      </c>
      <c r="K3427" s="70">
        <f t="shared" si="194"/>
        <v>-1</v>
      </c>
      <c r="L3427" s="3">
        <f>IF(AND(O3427&gt;0,O3427&lt;366),+'PL2'!$N$3+1,IF(AND(O3427&gt;365,O3427&lt;731),+'PL2'!$O$3+1,IF(AND(O3427&gt;730,O3427&lt;1096),+'PL2'!$P$3+1,IF(AND(O3427&gt;1095,O3427&lt;1461),+'PL2'!$Q$3+1,IF(AND(O3427&gt;1460,O3427&lt;3000),+'PL2'!$R$3+1,0)))))</f>
        <v>0</v>
      </c>
      <c r="M3427" s="3">
        <f>IF(AND(O3427&gt;0,O3427&lt;366),+'PL2'!$N$2+1,IF(AND(O3427&gt;365,O3427&lt;731),+'PL2'!$O$2+1,IF(AND(O3427&gt;730,O3427&lt;1096),+'PL2'!$P$2+1,IF(AND(O3427&gt;1095,O3427&lt;1461),+'PL2'!$Q$2+1,IF(AND(O3427&gt;1460,O3427&lt;1826),+'PL2'!$R$2+1,IF(AND(O3427&gt;1825,O3427&lt;2190),+'PL2'!$S$2+1,0))))))</f>
        <v>0</v>
      </c>
      <c r="N3427" s="70">
        <f t="shared" si="195"/>
        <v>-1</v>
      </c>
      <c r="O3427" s="19" t="str">
        <f>IF(A3427&gt;'PL2'!$C$2+553,IF(A3427='PL2'!$C$2+554,1,O3426+1), "")</f>
        <v/>
      </c>
    </row>
    <row r="3428" spans="1:15" x14ac:dyDescent="0.55000000000000004">
      <c r="A3428">
        <v>3426</v>
      </c>
      <c r="B3428" s="2">
        <v>43248</v>
      </c>
      <c r="C3428">
        <v>34.909999847412109</v>
      </c>
      <c r="D3428">
        <v>33399500</v>
      </c>
      <c r="E3428">
        <v>1979.119995117188</v>
      </c>
      <c r="F3428" s="20">
        <f t="shared" si="196"/>
        <v>2.0686261389407413E-3</v>
      </c>
      <c r="G3428">
        <v>7105.669921875</v>
      </c>
      <c r="H3428">
        <v>14.699000358581539</v>
      </c>
      <c r="I3428" s="19">
        <f t="shared" si="197"/>
        <v>14062973.4210856</v>
      </c>
      <c r="K3428" s="70">
        <f t="shared" si="194"/>
        <v>-1</v>
      </c>
      <c r="L3428" s="3">
        <f>IF(AND(O3428&gt;0,O3428&lt;366),+'PL2'!$N$3+1,IF(AND(O3428&gt;365,O3428&lt;731),+'PL2'!$O$3+1,IF(AND(O3428&gt;730,O3428&lt;1096),+'PL2'!$P$3+1,IF(AND(O3428&gt;1095,O3428&lt;1461),+'PL2'!$Q$3+1,IF(AND(O3428&gt;1460,O3428&lt;3000),+'PL2'!$R$3+1,0)))))</f>
        <v>0</v>
      </c>
      <c r="M3428" s="3">
        <f>IF(AND(O3428&gt;0,O3428&lt;366),+'PL2'!$N$2+1,IF(AND(O3428&gt;365,O3428&lt;731),+'PL2'!$O$2+1,IF(AND(O3428&gt;730,O3428&lt;1096),+'PL2'!$P$2+1,IF(AND(O3428&gt;1095,O3428&lt;1461),+'PL2'!$Q$2+1,IF(AND(O3428&gt;1460,O3428&lt;1826),+'PL2'!$R$2+1,IF(AND(O3428&gt;1825,O3428&lt;2190),+'PL2'!$S$2+1,0))))))</f>
        <v>0</v>
      </c>
      <c r="N3428" s="70">
        <f t="shared" si="195"/>
        <v>-1</v>
      </c>
      <c r="O3428" s="19" t="str">
        <f>IF(A3428&gt;'PL2'!$C$2+553,IF(A3428='PL2'!$C$2+554,1,O3427+1), "")</f>
        <v/>
      </c>
    </row>
    <row r="3429" spans="1:15" x14ac:dyDescent="0.55000000000000004">
      <c r="A3429">
        <v>3427</v>
      </c>
      <c r="B3429" s="2">
        <v>43249</v>
      </c>
      <c r="C3429">
        <v>34.919998168945313</v>
      </c>
      <c r="D3429">
        <v>29759800</v>
      </c>
      <c r="E3429">
        <v>1766.140014648438</v>
      </c>
      <c r="F3429" s="20">
        <f t="shared" si="196"/>
        <v>2.072379722902187E-3</v>
      </c>
      <c r="G3429">
        <v>7460.580078125</v>
      </c>
      <c r="H3429">
        <v>15.46119976043701</v>
      </c>
      <c r="I3429" s="19">
        <f t="shared" si="197"/>
        <v>13176429.008465532</v>
      </c>
      <c r="K3429" s="70">
        <f t="shared" si="194"/>
        <v>-1</v>
      </c>
      <c r="L3429" s="3">
        <f>IF(AND(O3429&gt;0,O3429&lt;366),+'PL2'!$N$3+1,IF(AND(O3429&gt;365,O3429&lt;731),+'PL2'!$O$3+1,IF(AND(O3429&gt;730,O3429&lt;1096),+'PL2'!$P$3+1,IF(AND(O3429&gt;1095,O3429&lt;1461),+'PL2'!$Q$3+1,IF(AND(O3429&gt;1460,O3429&lt;3000),+'PL2'!$R$3+1,0)))))</f>
        <v>0</v>
      </c>
      <c r="M3429" s="3">
        <f>IF(AND(O3429&gt;0,O3429&lt;366),+'PL2'!$N$2+1,IF(AND(O3429&gt;365,O3429&lt;731),+'PL2'!$O$2+1,IF(AND(O3429&gt;730,O3429&lt;1096),+'PL2'!$P$2+1,IF(AND(O3429&gt;1095,O3429&lt;1461),+'PL2'!$Q$2+1,IF(AND(O3429&gt;1460,O3429&lt;1826),+'PL2'!$R$2+1,IF(AND(O3429&gt;1825,O3429&lt;2190),+'PL2'!$S$2+1,0))))))</f>
        <v>0</v>
      </c>
      <c r="N3429" s="70">
        <f t="shared" si="195"/>
        <v>-1</v>
      </c>
      <c r="O3429" s="19" t="str">
        <f>IF(A3429&gt;'PL2'!$C$2+553,IF(A3429='PL2'!$C$2+554,1,O3428+1), "")</f>
        <v/>
      </c>
    </row>
    <row r="3430" spans="1:15" x14ac:dyDescent="0.55000000000000004">
      <c r="A3430">
        <v>3428</v>
      </c>
      <c r="B3430" s="2">
        <v>43250</v>
      </c>
      <c r="C3430">
        <v>34.930000305175781</v>
      </c>
      <c r="D3430">
        <v>37253300</v>
      </c>
      <c r="E3430">
        <v>2197.659912109375</v>
      </c>
      <c r="F3430" s="20">
        <f t="shared" si="196"/>
        <v>2.0606029908935061E-3</v>
      </c>
      <c r="G3430">
        <v>7375.669921875</v>
      </c>
      <c r="H3430">
        <v>15.198300361633301</v>
      </c>
      <c r="I3430" s="19">
        <f t="shared" si="197"/>
        <v>16209214.112255573</v>
      </c>
      <c r="K3430" s="70">
        <f t="shared" si="194"/>
        <v>-1</v>
      </c>
      <c r="L3430" s="3">
        <f>IF(AND(O3430&gt;0,O3430&lt;366),+'PL2'!$N$3+1,IF(AND(O3430&gt;365,O3430&lt;731),+'PL2'!$O$3+1,IF(AND(O3430&gt;730,O3430&lt;1096),+'PL2'!$P$3+1,IF(AND(O3430&gt;1095,O3430&lt;1461),+'PL2'!$Q$3+1,IF(AND(O3430&gt;1460,O3430&lt;3000),+'PL2'!$R$3+1,0)))))</f>
        <v>0</v>
      </c>
      <c r="M3430" s="3">
        <f>IF(AND(O3430&gt;0,O3430&lt;366),+'PL2'!$N$2+1,IF(AND(O3430&gt;365,O3430&lt;731),+'PL2'!$O$2+1,IF(AND(O3430&gt;730,O3430&lt;1096),+'PL2'!$P$2+1,IF(AND(O3430&gt;1095,O3430&lt;1461),+'PL2'!$Q$2+1,IF(AND(O3430&gt;1460,O3430&lt;1826),+'PL2'!$R$2+1,IF(AND(O3430&gt;1825,O3430&lt;2190),+'PL2'!$S$2+1,0))))))</f>
        <v>0</v>
      </c>
      <c r="N3430" s="70">
        <f t="shared" si="195"/>
        <v>-1</v>
      </c>
      <c r="O3430" s="19" t="str">
        <f>IF(A3430&gt;'PL2'!$C$2+553,IF(A3430='PL2'!$C$2+554,1,O3429+1), "")</f>
        <v/>
      </c>
    </row>
    <row r="3431" spans="1:15" x14ac:dyDescent="0.55000000000000004">
      <c r="A3431">
        <v>3429</v>
      </c>
      <c r="B3431" s="2">
        <v>43251</v>
      </c>
      <c r="C3431">
        <v>34.939998626708977</v>
      </c>
      <c r="D3431">
        <v>36396900</v>
      </c>
      <c r="E3431">
        <v>2146.64990234375</v>
      </c>
      <c r="F3431" s="20">
        <f t="shared" si="196"/>
        <v>2.0607234308393182E-3</v>
      </c>
      <c r="G3431">
        <v>7487.18994140625</v>
      </c>
      <c r="H3431">
        <v>15.428999900817869</v>
      </c>
      <c r="I3431" s="19">
        <f t="shared" si="197"/>
        <v>16072375.556548834</v>
      </c>
      <c r="K3431" s="70">
        <f t="shared" si="194"/>
        <v>-1</v>
      </c>
      <c r="L3431" s="3">
        <f>IF(AND(O3431&gt;0,O3431&lt;366),+'PL2'!$N$3+1,IF(AND(O3431&gt;365,O3431&lt;731),+'PL2'!$O$3+1,IF(AND(O3431&gt;730,O3431&lt;1096),+'PL2'!$P$3+1,IF(AND(O3431&gt;1095,O3431&lt;1461),+'PL2'!$Q$3+1,IF(AND(O3431&gt;1460,O3431&lt;3000),+'PL2'!$R$3+1,0)))))</f>
        <v>0</v>
      </c>
      <c r="M3431" s="3">
        <f>IF(AND(O3431&gt;0,O3431&lt;366),+'PL2'!$N$2+1,IF(AND(O3431&gt;365,O3431&lt;731),+'PL2'!$O$2+1,IF(AND(O3431&gt;730,O3431&lt;1096),+'PL2'!$P$2+1,IF(AND(O3431&gt;1095,O3431&lt;1461),+'PL2'!$Q$2+1,IF(AND(O3431&gt;1460,O3431&lt;1826),+'PL2'!$R$2+1,IF(AND(O3431&gt;1825,O3431&lt;2190),+'PL2'!$S$2+1,0))))))</f>
        <v>0</v>
      </c>
      <c r="N3431" s="70">
        <f t="shared" si="195"/>
        <v>-1</v>
      </c>
      <c r="O3431" s="19" t="str">
        <f>IF(A3431&gt;'PL2'!$C$2+553,IF(A3431='PL2'!$C$2+554,1,O3430+1), "")</f>
        <v/>
      </c>
    </row>
    <row r="3432" spans="1:15" x14ac:dyDescent="0.55000000000000004">
      <c r="A3432">
        <v>3430</v>
      </c>
      <c r="B3432" s="2">
        <v>43252</v>
      </c>
      <c r="C3432">
        <v>34.950000762939453</v>
      </c>
      <c r="D3432">
        <v>35540500</v>
      </c>
      <c r="E3432">
        <v>2095.3701171875</v>
      </c>
      <c r="F3432" s="20">
        <f t="shared" si="196"/>
        <v>2.0605559064825665E-3</v>
      </c>
      <c r="G3432">
        <v>7518.25</v>
      </c>
      <c r="H3432">
        <v>15.491800308227541</v>
      </c>
      <c r="I3432" s="19">
        <f t="shared" si="197"/>
        <v>15753516.383544922</v>
      </c>
      <c r="K3432" s="70">
        <f t="shared" si="194"/>
        <v>-1</v>
      </c>
      <c r="L3432" s="3">
        <f>IF(AND(O3432&gt;0,O3432&lt;366),+'PL2'!$N$3+1,IF(AND(O3432&gt;365,O3432&lt;731),+'PL2'!$O$3+1,IF(AND(O3432&gt;730,O3432&lt;1096),+'PL2'!$P$3+1,IF(AND(O3432&gt;1095,O3432&lt;1461),+'PL2'!$Q$3+1,IF(AND(O3432&gt;1460,O3432&lt;3000),+'PL2'!$R$3+1,0)))))</f>
        <v>0</v>
      </c>
      <c r="M3432" s="3">
        <f>IF(AND(O3432&gt;0,O3432&lt;366),+'PL2'!$N$2+1,IF(AND(O3432&gt;365,O3432&lt;731),+'PL2'!$O$2+1,IF(AND(O3432&gt;730,O3432&lt;1096),+'PL2'!$P$2+1,IF(AND(O3432&gt;1095,O3432&lt;1461),+'PL2'!$Q$2+1,IF(AND(O3432&gt;1460,O3432&lt;1826),+'PL2'!$R$2+1,IF(AND(O3432&gt;1825,O3432&lt;2190),+'PL2'!$S$2+1,0))))))</f>
        <v>0</v>
      </c>
      <c r="N3432" s="70">
        <f t="shared" si="195"/>
        <v>-1</v>
      </c>
      <c r="O3432" s="19" t="str">
        <f>IF(A3432&gt;'PL2'!$C$2+553,IF(A3432='PL2'!$C$2+554,1,O3431+1), "")</f>
        <v/>
      </c>
    </row>
    <row r="3433" spans="1:15" x14ac:dyDescent="0.55000000000000004">
      <c r="A3433">
        <v>3431</v>
      </c>
      <c r="B3433" s="2">
        <v>43253</v>
      </c>
      <c r="C3433">
        <v>34.959999084472663</v>
      </c>
      <c r="D3433">
        <v>32543100</v>
      </c>
      <c r="E3433">
        <v>1916.280029296875</v>
      </c>
      <c r="F3433" s="20">
        <f t="shared" si="196"/>
        <v>2.0585976157714539E-3</v>
      </c>
      <c r="G3433">
        <v>7636.18994140625</v>
      </c>
      <c r="H3433">
        <v>15.71979999542236</v>
      </c>
      <c r="I3433" s="19">
        <f t="shared" si="197"/>
        <v>14633078.284634471</v>
      </c>
      <c r="K3433" s="70">
        <f t="shared" si="194"/>
        <v>-1</v>
      </c>
      <c r="L3433" s="3">
        <f>IF(AND(O3433&gt;0,O3433&lt;366),+'PL2'!$N$3+1,IF(AND(O3433&gt;365,O3433&lt;731),+'PL2'!$O$3+1,IF(AND(O3433&gt;730,O3433&lt;1096),+'PL2'!$P$3+1,IF(AND(O3433&gt;1095,O3433&lt;1461),+'PL2'!$Q$3+1,IF(AND(O3433&gt;1460,O3433&lt;3000),+'PL2'!$R$3+1,0)))))</f>
        <v>0</v>
      </c>
      <c r="M3433" s="3">
        <f>IF(AND(O3433&gt;0,O3433&lt;366),+'PL2'!$N$2+1,IF(AND(O3433&gt;365,O3433&lt;731),+'PL2'!$O$2+1,IF(AND(O3433&gt;730,O3433&lt;1096),+'PL2'!$P$2+1,IF(AND(O3433&gt;1095,O3433&lt;1461),+'PL2'!$Q$2+1,IF(AND(O3433&gt;1460,O3433&lt;1826),+'PL2'!$R$2+1,IF(AND(O3433&gt;1825,O3433&lt;2190),+'PL2'!$S$2+1,0))))))</f>
        <v>0</v>
      </c>
      <c r="N3433" s="70">
        <f t="shared" si="195"/>
        <v>-1</v>
      </c>
      <c r="O3433" s="19" t="str">
        <f>IF(A3433&gt;'PL2'!$C$2+553,IF(A3433='PL2'!$C$2+554,1,O3432+1), "")</f>
        <v/>
      </c>
    </row>
    <row r="3434" spans="1:15" x14ac:dyDescent="0.55000000000000004">
      <c r="A3434">
        <v>3432</v>
      </c>
      <c r="B3434" s="2">
        <v>43254</v>
      </c>
      <c r="C3434">
        <v>34.970001220703118</v>
      </c>
      <c r="D3434">
        <v>34898200</v>
      </c>
      <c r="E3434">
        <v>2052.81005859375</v>
      </c>
      <c r="F3434" s="20">
        <f t="shared" si="196"/>
        <v>2.0570336078908104E-3</v>
      </c>
      <c r="G3434">
        <v>7711.3701171875</v>
      </c>
      <c r="H3434">
        <v>15.86250019073486</v>
      </c>
      <c r="I3434" s="19">
        <f t="shared" si="197"/>
        <v>15829978.142101765</v>
      </c>
      <c r="K3434" s="70">
        <f t="shared" si="194"/>
        <v>-1</v>
      </c>
      <c r="L3434" s="3">
        <f>IF(AND(O3434&gt;0,O3434&lt;366),+'PL2'!$N$3+1,IF(AND(O3434&gt;365,O3434&lt;731),+'PL2'!$O$3+1,IF(AND(O3434&gt;730,O3434&lt;1096),+'PL2'!$P$3+1,IF(AND(O3434&gt;1095,O3434&lt;1461),+'PL2'!$Q$3+1,IF(AND(O3434&gt;1460,O3434&lt;3000),+'PL2'!$R$3+1,0)))))</f>
        <v>0</v>
      </c>
      <c r="M3434" s="3">
        <f>IF(AND(O3434&gt;0,O3434&lt;366),+'PL2'!$N$2+1,IF(AND(O3434&gt;365,O3434&lt;731),+'PL2'!$O$2+1,IF(AND(O3434&gt;730,O3434&lt;1096),+'PL2'!$P$2+1,IF(AND(O3434&gt;1095,O3434&lt;1461),+'PL2'!$Q$2+1,IF(AND(O3434&gt;1460,O3434&lt;1826),+'PL2'!$R$2+1,IF(AND(O3434&gt;1825,O3434&lt;2190),+'PL2'!$S$2+1,0))))))</f>
        <v>0</v>
      </c>
      <c r="N3434" s="70">
        <f t="shared" si="195"/>
        <v>-1</v>
      </c>
      <c r="O3434" s="19" t="str">
        <f>IF(A3434&gt;'PL2'!$C$2+553,IF(A3434='PL2'!$C$2+554,1,O3433+1), "")</f>
        <v/>
      </c>
    </row>
    <row r="3435" spans="1:15" x14ac:dyDescent="0.55000000000000004">
      <c r="A3435">
        <v>3433</v>
      </c>
      <c r="B3435" s="2">
        <v>43255</v>
      </c>
      <c r="C3435">
        <v>34.979999542236328</v>
      </c>
      <c r="D3435">
        <v>39180200</v>
      </c>
      <c r="E3435">
        <v>2308.2099609375</v>
      </c>
      <c r="F3435" s="20">
        <f t="shared" si="196"/>
        <v>2.0607649623273767E-3</v>
      </c>
      <c r="G3435">
        <v>7490.58984375</v>
      </c>
      <c r="H3435">
        <v>15.436300277709959</v>
      </c>
      <c r="I3435" s="19">
        <f t="shared" si="197"/>
        <v>17289854.090641022</v>
      </c>
      <c r="K3435" s="70">
        <f t="shared" si="194"/>
        <v>-1</v>
      </c>
      <c r="L3435" s="3">
        <f>IF(AND(O3435&gt;0,O3435&lt;366),+'PL2'!$N$3+1,IF(AND(O3435&gt;365,O3435&lt;731),+'PL2'!$O$3+1,IF(AND(O3435&gt;730,O3435&lt;1096),+'PL2'!$P$3+1,IF(AND(O3435&gt;1095,O3435&lt;1461),+'PL2'!$Q$3+1,IF(AND(O3435&gt;1460,O3435&lt;3000),+'PL2'!$R$3+1,0)))))</f>
        <v>0</v>
      </c>
      <c r="M3435" s="3">
        <f>IF(AND(O3435&gt;0,O3435&lt;366),+'PL2'!$N$2+1,IF(AND(O3435&gt;365,O3435&lt;731),+'PL2'!$O$2+1,IF(AND(O3435&gt;730,O3435&lt;1096),+'PL2'!$P$2+1,IF(AND(O3435&gt;1095,O3435&lt;1461),+'PL2'!$Q$2+1,IF(AND(O3435&gt;1460,O3435&lt;1826),+'PL2'!$R$2+1,IF(AND(O3435&gt;1825,O3435&lt;2190),+'PL2'!$S$2+1,0))))))</f>
        <v>0</v>
      </c>
      <c r="N3435" s="70">
        <f t="shared" si="195"/>
        <v>-1</v>
      </c>
      <c r="O3435" s="19" t="str">
        <f>IF(A3435&gt;'PL2'!$C$2+553,IF(A3435='PL2'!$C$2+554,1,O3434+1), "")</f>
        <v/>
      </c>
    </row>
    <row r="3436" spans="1:15" x14ac:dyDescent="0.55000000000000004">
      <c r="A3436">
        <v>3434</v>
      </c>
      <c r="B3436" s="2">
        <v>43256</v>
      </c>
      <c r="C3436">
        <v>34.990001678466797</v>
      </c>
      <c r="D3436">
        <v>42980700</v>
      </c>
      <c r="E3436">
        <v>2206.030029296875</v>
      </c>
      <c r="F3436" s="20">
        <f t="shared" si="196"/>
        <v>1.7958989599482051E-3</v>
      </c>
      <c r="G3436">
        <v>7616.89013671875</v>
      </c>
      <c r="H3436">
        <v>13.67920017242432</v>
      </c>
      <c r="I3436" s="19">
        <f t="shared" si="197"/>
        <v>16803088.371456742</v>
      </c>
      <c r="K3436" s="70">
        <f t="shared" si="194"/>
        <v>-1</v>
      </c>
      <c r="L3436" s="3">
        <f>IF(AND(O3436&gt;0,O3436&lt;366),+'PL2'!$N$3+1,IF(AND(O3436&gt;365,O3436&lt;731),+'PL2'!$O$3+1,IF(AND(O3436&gt;730,O3436&lt;1096),+'PL2'!$P$3+1,IF(AND(O3436&gt;1095,O3436&lt;1461),+'PL2'!$Q$3+1,IF(AND(O3436&gt;1460,O3436&lt;3000),+'PL2'!$R$3+1,0)))))</f>
        <v>0</v>
      </c>
      <c r="M3436" s="3">
        <f>IF(AND(O3436&gt;0,O3436&lt;366),+'PL2'!$N$2+1,IF(AND(O3436&gt;365,O3436&lt;731),+'PL2'!$O$2+1,IF(AND(O3436&gt;730,O3436&lt;1096),+'PL2'!$P$2+1,IF(AND(O3436&gt;1095,O3436&lt;1461),+'PL2'!$Q$2+1,IF(AND(O3436&gt;1460,O3436&lt;1826),+'PL2'!$R$2+1,IF(AND(O3436&gt;1825,O3436&lt;2190),+'PL2'!$S$2+1,0))))))</f>
        <v>0</v>
      </c>
      <c r="N3436" s="70">
        <f t="shared" si="195"/>
        <v>-1</v>
      </c>
      <c r="O3436" s="19" t="str">
        <f>IF(A3436&gt;'PL2'!$C$2+553,IF(A3436='PL2'!$C$2+554,1,O3435+1), "")</f>
        <v/>
      </c>
    </row>
    <row r="3437" spans="1:15" x14ac:dyDescent="0.55000000000000004">
      <c r="A3437">
        <v>3435</v>
      </c>
      <c r="B3437" s="2">
        <v>43257</v>
      </c>
      <c r="C3437">
        <v>35</v>
      </c>
      <c r="D3437">
        <v>36103800</v>
      </c>
      <c r="E3437">
        <v>1856.9599609375</v>
      </c>
      <c r="F3437" s="20">
        <f t="shared" si="196"/>
        <v>1.8001872000402313E-3</v>
      </c>
      <c r="G3437">
        <v>7655.97998046875</v>
      </c>
      <c r="H3437">
        <v>13.782199859619141</v>
      </c>
      <c r="I3437" s="19">
        <f t="shared" si="197"/>
        <v>14216848.285469532</v>
      </c>
      <c r="K3437" s="70">
        <f t="shared" ref="K3437:K3500" si="198">+L3437^(0.00273972602739726)-1</f>
        <v>-1</v>
      </c>
      <c r="L3437" s="3">
        <f>IF(AND(O3437&gt;0,O3437&lt;366),+'PL2'!$N$3+1,IF(AND(O3437&gt;365,O3437&lt;731),+'PL2'!$O$3+1,IF(AND(O3437&gt;730,O3437&lt;1096),+'PL2'!$P$3+1,IF(AND(O3437&gt;1095,O3437&lt;1461),+'PL2'!$Q$3+1,IF(AND(O3437&gt;1460,O3437&lt;3000),+'PL2'!$R$3+1,0)))))</f>
        <v>0</v>
      </c>
      <c r="M3437" s="3">
        <f>IF(AND(O3437&gt;0,O3437&lt;366),+'PL2'!$N$2+1,IF(AND(O3437&gt;365,O3437&lt;731),+'PL2'!$O$2+1,IF(AND(O3437&gt;730,O3437&lt;1096),+'PL2'!$P$2+1,IF(AND(O3437&gt;1095,O3437&lt;1461),+'PL2'!$Q$2+1,IF(AND(O3437&gt;1460,O3437&lt;1826),+'PL2'!$R$2+1,IF(AND(O3437&gt;1825,O3437&lt;2190),+'PL2'!$S$2+1,0))))))</f>
        <v>0</v>
      </c>
      <c r="N3437" s="70">
        <f t="shared" ref="N3437:N3500" si="199">+M3437^(0.00273972602739726)-1</f>
        <v>-1</v>
      </c>
      <c r="O3437" s="19" t="str">
        <f>IF(A3437&gt;'PL2'!$C$2+553,IF(A3437='PL2'!$C$2+554,1,O3436+1), "")</f>
        <v/>
      </c>
    </row>
    <row r="3438" spans="1:15" x14ac:dyDescent="0.55000000000000004">
      <c r="A3438">
        <v>3436</v>
      </c>
      <c r="B3438" s="2">
        <v>43258</v>
      </c>
      <c r="C3438">
        <v>35.009998321533203</v>
      </c>
      <c r="D3438">
        <v>35121300</v>
      </c>
      <c r="E3438">
        <v>1808.170043945312</v>
      </c>
      <c r="F3438" s="20">
        <f t="shared" si="196"/>
        <v>1.8024398357569906E-3</v>
      </c>
      <c r="G3438">
        <v>7688</v>
      </c>
      <c r="H3438">
        <v>13.857199668884279</v>
      </c>
      <c r="I3438" s="19">
        <f t="shared" si="197"/>
        <v>13901211.297851559</v>
      </c>
      <c r="K3438" s="70">
        <f t="shared" si="198"/>
        <v>-1</v>
      </c>
      <c r="L3438" s="3">
        <f>IF(AND(O3438&gt;0,O3438&lt;366),+'PL2'!$N$3+1,IF(AND(O3438&gt;365,O3438&lt;731),+'PL2'!$O$3+1,IF(AND(O3438&gt;730,O3438&lt;1096),+'PL2'!$P$3+1,IF(AND(O3438&gt;1095,O3438&lt;1461),+'PL2'!$Q$3+1,IF(AND(O3438&gt;1460,O3438&lt;3000),+'PL2'!$R$3+1,0)))))</f>
        <v>0</v>
      </c>
      <c r="M3438" s="3">
        <f>IF(AND(O3438&gt;0,O3438&lt;366),+'PL2'!$N$2+1,IF(AND(O3438&gt;365,O3438&lt;731),+'PL2'!$O$2+1,IF(AND(O3438&gt;730,O3438&lt;1096),+'PL2'!$P$2+1,IF(AND(O3438&gt;1095,O3438&lt;1461),+'PL2'!$Q$2+1,IF(AND(O3438&gt;1460,O3438&lt;1826),+'PL2'!$R$2+1,IF(AND(O3438&gt;1825,O3438&lt;2190),+'PL2'!$S$2+1,0))))))</f>
        <v>0</v>
      </c>
      <c r="N3438" s="70">
        <f t="shared" si="199"/>
        <v>-1</v>
      </c>
      <c r="O3438" s="19" t="str">
        <f>IF(A3438&gt;'PL2'!$C$2+553,IF(A3438='PL2'!$C$2+554,1,O3437+1), "")</f>
        <v/>
      </c>
    </row>
    <row r="3439" spans="1:15" x14ac:dyDescent="0.55000000000000004">
      <c r="A3439">
        <v>3437</v>
      </c>
      <c r="B3439" s="2">
        <v>43259</v>
      </c>
      <c r="C3439">
        <v>35.020000457763672</v>
      </c>
      <c r="D3439">
        <v>35612500</v>
      </c>
      <c r="E3439">
        <v>1824.140014648438</v>
      </c>
      <c r="F3439" s="20">
        <f t="shared" si="196"/>
        <v>1.7937910606672749E-3</v>
      </c>
      <c r="G3439">
        <v>7616.10009765625</v>
      </c>
      <c r="H3439">
        <v>13.66170024871826</v>
      </c>
      <c r="I3439" s="19">
        <f t="shared" si="197"/>
        <v>13892832.943702642</v>
      </c>
      <c r="K3439" s="70">
        <f t="shared" si="198"/>
        <v>-1</v>
      </c>
      <c r="L3439" s="3">
        <f>IF(AND(O3439&gt;0,O3439&lt;366),+'PL2'!$N$3+1,IF(AND(O3439&gt;365,O3439&lt;731),+'PL2'!$O$3+1,IF(AND(O3439&gt;730,O3439&lt;1096),+'PL2'!$P$3+1,IF(AND(O3439&gt;1095,O3439&lt;1461),+'PL2'!$Q$3+1,IF(AND(O3439&gt;1460,O3439&lt;3000),+'PL2'!$R$3+1,0)))))</f>
        <v>0</v>
      </c>
      <c r="M3439" s="3">
        <f>IF(AND(O3439&gt;0,O3439&lt;366),+'PL2'!$N$2+1,IF(AND(O3439&gt;365,O3439&lt;731),+'PL2'!$O$2+1,IF(AND(O3439&gt;730,O3439&lt;1096),+'PL2'!$P$2+1,IF(AND(O3439&gt;1095,O3439&lt;1461),+'PL2'!$Q$2+1,IF(AND(O3439&gt;1460,O3439&lt;1826),+'PL2'!$R$2+1,IF(AND(O3439&gt;1825,O3439&lt;2190),+'PL2'!$S$2+1,0))))))</f>
        <v>0</v>
      </c>
      <c r="N3439" s="70">
        <f t="shared" si="199"/>
        <v>-1</v>
      </c>
      <c r="O3439" s="19" t="str">
        <f>IF(A3439&gt;'PL2'!$C$2+553,IF(A3439='PL2'!$C$2+554,1,O3438+1), "")</f>
        <v/>
      </c>
    </row>
    <row r="3440" spans="1:15" x14ac:dyDescent="0.55000000000000004">
      <c r="A3440">
        <v>3438</v>
      </c>
      <c r="B3440" s="2">
        <v>43260</v>
      </c>
      <c r="C3440">
        <v>35.029998779296882</v>
      </c>
      <c r="D3440">
        <v>35121300</v>
      </c>
      <c r="E3440">
        <v>1806.2099609375</v>
      </c>
      <c r="F3440" s="20">
        <f t="shared" si="196"/>
        <v>1.8015145432200544E-3</v>
      </c>
      <c r="G3440">
        <v>7497.33984375</v>
      </c>
      <c r="H3440">
        <v>13.506600379943849</v>
      </c>
      <c r="I3440" s="19">
        <f t="shared" si="197"/>
        <v>13541769.90631485</v>
      </c>
      <c r="K3440" s="70">
        <f t="shared" si="198"/>
        <v>-1</v>
      </c>
      <c r="L3440" s="3">
        <f>IF(AND(O3440&gt;0,O3440&lt;366),+'PL2'!$N$3+1,IF(AND(O3440&gt;365,O3440&lt;731),+'PL2'!$O$3+1,IF(AND(O3440&gt;730,O3440&lt;1096),+'PL2'!$P$3+1,IF(AND(O3440&gt;1095,O3440&lt;1461),+'PL2'!$Q$3+1,IF(AND(O3440&gt;1460,O3440&lt;3000),+'PL2'!$R$3+1,0)))))</f>
        <v>0</v>
      </c>
      <c r="M3440" s="3">
        <f>IF(AND(O3440&gt;0,O3440&lt;366),+'PL2'!$N$2+1,IF(AND(O3440&gt;365,O3440&lt;731),+'PL2'!$O$2+1,IF(AND(O3440&gt;730,O3440&lt;1096),+'PL2'!$P$2+1,IF(AND(O3440&gt;1095,O3440&lt;1461),+'PL2'!$Q$2+1,IF(AND(O3440&gt;1460,O3440&lt;1826),+'PL2'!$R$2+1,IF(AND(O3440&gt;1825,O3440&lt;2190),+'PL2'!$S$2+1,0))))))</f>
        <v>0</v>
      </c>
      <c r="N3440" s="70">
        <f t="shared" si="199"/>
        <v>-1</v>
      </c>
      <c r="O3440" s="19" t="str">
        <f>IF(A3440&gt;'PL2'!$C$2+553,IF(A3440='PL2'!$C$2+554,1,O3439+1), "")</f>
        <v/>
      </c>
    </row>
    <row r="3441" spans="1:15" x14ac:dyDescent="0.55000000000000004">
      <c r="A3441">
        <v>3439</v>
      </c>
      <c r="B3441" s="2">
        <v>43261</v>
      </c>
      <c r="C3441">
        <v>35.040000915527337</v>
      </c>
      <c r="D3441">
        <v>31191700</v>
      </c>
      <c r="E3441">
        <v>1604.199951171875</v>
      </c>
      <c r="F3441" s="20">
        <f t="shared" si="196"/>
        <v>1.8021194022047984E-3</v>
      </c>
      <c r="G3441">
        <v>6765.7998046875</v>
      </c>
      <c r="H3441">
        <v>12.19279956817627</v>
      </c>
      <c r="I3441" s="19">
        <f t="shared" si="197"/>
        <v>10853695.716318369</v>
      </c>
      <c r="K3441" s="70">
        <f t="shared" si="198"/>
        <v>-1</v>
      </c>
      <c r="L3441" s="3">
        <f>IF(AND(O3441&gt;0,O3441&lt;366),+'PL2'!$N$3+1,IF(AND(O3441&gt;365,O3441&lt;731),+'PL2'!$O$3+1,IF(AND(O3441&gt;730,O3441&lt;1096),+'PL2'!$P$3+1,IF(AND(O3441&gt;1095,O3441&lt;1461),+'PL2'!$Q$3+1,IF(AND(O3441&gt;1460,O3441&lt;3000),+'PL2'!$R$3+1,0)))))</f>
        <v>0</v>
      </c>
      <c r="M3441" s="3">
        <f>IF(AND(O3441&gt;0,O3441&lt;366),+'PL2'!$N$2+1,IF(AND(O3441&gt;365,O3441&lt;731),+'PL2'!$O$2+1,IF(AND(O3441&gt;730,O3441&lt;1096),+'PL2'!$P$2+1,IF(AND(O3441&gt;1095,O3441&lt;1461),+'PL2'!$Q$2+1,IF(AND(O3441&gt;1460,O3441&lt;1826),+'PL2'!$R$2+1,IF(AND(O3441&gt;1825,O3441&lt;2190),+'PL2'!$S$2+1,0))))))</f>
        <v>0</v>
      </c>
      <c r="N3441" s="70">
        <f t="shared" si="199"/>
        <v>-1</v>
      </c>
      <c r="O3441" s="19" t="str">
        <f>IF(A3441&gt;'PL2'!$C$2+553,IF(A3441='PL2'!$C$2+554,1,O3440+1), "")</f>
        <v/>
      </c>
    </row>
    <row r="3442" spans="1:15" x14ac:dyDescent="0.55000000000000004">
      <c r="A3442">
        <v>3440</v>
      </c>
      <c r="B3442" s="2">
        <v>43262</v>
      </c>
      <c r="C3442">
        <v>35.049999237060547</v>
      </c>
      <c r="D3442">
        <v>34384500</v>
      </c>
      <c r="E3442">
        <v>1774.670043945312</v>
      </c>
      <c r="F3442" s="20">
        <f t="shared" si="196"/>
        <v>1.8090181240476783E-3</v>
      </c>
      <c r="G3442">
        <v>6877.18017578125</v>
      </c>
      <c r="H3442">
        <v>12.44089984893799</v>
      </c>
      <c r="I3442" s="19">
        <f t="shared" si="197"/>
        <v>12204725.644773539</v>
      </c>
      <c r="K3442" s="70">
        <f t="shared" si="198"/>
        <v>-1</v>
      </c>
      <c r="L3442" s="3">
        <f>IF(AND(O3442&gt;0,O3442&lt;366),+'PL2'!$N$3+1,IF(AND(O3442&gt;365,O3442&lt;731),+'PL2'!$O$3+1,IF(AND(O3442&gt;730,O3442&lt;1096),+'PL2'!$P$3+1,IF(AND(O3442&gt;1095,O3442&lt;1461),+'PL2'!$Q$3+1,IF(AND(O3442&gt;1460,O3442&lt;3000),+'PL2'!$R$3+1,0)))))</f>
        <v>0</v>
      </c>
      <c r="M3442" s="3">
        <f>IF(AND(O3442&gt;0,O3442&lt;366),+'PL2'!$N$2+1,IF(AND(O3442&gt;365,O3442&lt;731),+'PL2'!$O$2+1,IF(AND(O3442&gt;730,O3442&lt;1096),+'PL2'!$P$2+1,IF(AND(O3442&gt;1095,O3442&lt;1461),+'PL2'!$Q$2+1,IF(AND(O3442&gt;1460,O3442&lt;1826),+'PL2'!$R$2+1,IF(AND(O3442&gt;1825,O3442&lt;2190),+'PL2'!$S$2+1,0))))))</f>
        <v>0</v>
      </c>
      <c r="N3442" s="70">
        <f t="shared" si="199"/>
        <v>-1</v>
      </c>
      <c r="O3442" s="19" t="str">
        <f>IF(A3442&gt;'PL2'!$C$2+553,IF(A3442='PL2'!$C$2+554,1,O3441+1), "")</f>
        <v/>
      </c>
    </row>
    <row r="3443" spans="1:15" x14ac:dyDescent="0.55000000000000004">
      <c r="A3443">
        <v>3441</v>
      </c>
      <c r="B3443" s="2">
        <v>43263</v>
      </c>
      <c r="C3443">
        <v>35.060001373291023</v>
      </c>
      <c r="D3443">
        <v>35612500</v>
      </c>
      <c r="E3443">
        <v>1834.410034179688</v>
      </c>
      <c r="F3443" s="20">
        <f t="shared" si="196"/>
        <v>1.8059506723065971E-3</v>
      </c>
      <c r="G3443">
        <v>6548.330078125</v>
      </c>
      <c r="H3443">
        <v>11.82600021362305</v>
      </c>
      <c r="I3443" s="19">
        <f t="shared" si="197"/>
        <v>12012322.402433161</v>
      </c>
      <c r="K3443" s="70">
        <f t="shared" si="198"/>
        <v>-1</v>
      </c>
      <c r="L3443" s="3">
        <f>IF(AND(O3443&gt;0,O3443&lt;366),+'PL2'!$N$3+1,IF(AND(O3443&gt;365,O3443&lt;731),+'PL2'!$O$3+1,IF(AND(O3443&gt;730,O3443&lt;1096),+'PL2'!$P$3+1,IF(AND(O3443&gt;1095,O3443&lt;1461),+'PL2'!$Q$3+1,IF(AND(O3443&gt;1460,O3443&lt;3000),+'PL2'!$R$3+1,0)))))</f>
        <v>0</v>
      </c>
      <c r="M3443" s="3">
        <f>IF(AND(O3443&gt;0,O3443&lt;366),+'PL2'!$N$2+1,IF(AND(O3443&gt;365,O3443&lt;731),+'PL2'!$O$2+1,IF(AND(O3443&gt;730,O3443&lt;1096),+'PL2'!$P$2+1,IF(AND(O3443&gt;1095,O3443&lt;1461),+'PL2'!$Q$2+1,IF(AND(O3443&gt;1460,O3443&lt;1826),+'PL2'!$R$2+1,IF(AND(O3443&gt;1825,O3443&lt;2190),+'PL2'!$S$2+1,0))))))</f>
        <v>0</v>
      </c>
      <c r="N3443" s="70">
        <f t="shared" si="199"/>
        <v>-1</v>
      </c>
      <c r="O3443" s="19" t="str">
        <f>IF(A3443&gt;'PL2'!$C$2+553,IF(A3443='PL2'!$C$2+554,1,O3442+1), "")</f>
        <v/>
      </c>
    </row>
    <row r="3444" spans="1:15" x14ac:dyDescent="0.55000000000000004">
      <c r="A3444">
        <v>3442</v>
      </c>
      <c r="B3444" s="2">
        <v>43264</v>
      </c>
      <c r="C3444">
        <v>35.069999694824219</v>
      </c>
      <c r="D3444">
        <v>35121300</v>
      </c>
      <c r="E3444">
        <v>1824.910034179688</v>
      </c>
      <c r="F3444" s="20">
        <f t="shared" si="196"/>
        <v>1.8222444596801177E-3</v>
      </c>
      <c r="G3444">
        <v>6299.52001953125</v>
      </c>
      <c r="H3444">
        <v>11.479299545288089</v>
      </c>
      <c r="I3444" s="19">
        <f t="shared" si="197"/>
        <v>11496057.294158403</v>
      </c>
      <c r="K3444" s="70">
        <f t="shared" si="198"/>
        <v>-1</v>
      </c>
      <c r="L3444" s="3">
        <f>IF(AND(O3444&gt;0,O3444&lt;366),+'PL2'!$N$3+1,IF(AND(O3444&gt;365,O3444&lt;731),+'PL2'!$O$3+1,IF(AND(O3444&gt;730,O3444&lt;1096),+'PL2'!$P$3+1,IF(AND(O3444&gt;1095,O3444&lt;1461),+'PL2'!$Q$3+1,IF(AND(O3444&gt;1460,O3444&lt;3000),+'PL2'!$R$3+1,0)))))</f>
        <v>0</v>
      </c>
      <c r="M3444" s="3">
        <f>IF(AND(O3444&gt;0,O3444&lt;366),+'PL2'!$N$2+1,IF(AND(O3444&gt;365,O3444&lt;731),+'PL2'!$O$2+1,IF(AND(O3444&gt;730,O3444&lt;1096),+'PL2'!$P$2+1,IF(AND(O3444&gt;1095,O3444&lt;1461),+'PL2'!$Q$2+1,IF(AND(O3444&gt;1460,O3444&lt;1826),+'PL2'!$R$2+1,IF(AND(O3444&gt;1825,O3444&lt;2190),+'PL2'!$S$2+1,0))))))</f>
        <v>0</v>
      </c>
      <c r="N3444" s="70">
        <f t="shared" si="199"/>
        <v>-1</v>
      </c>
      <c r="O3444" s="19" t="str">
        <f>IF(A3444&gt;'PL2'!$C$2+553,IF(A3444='PL2'!$C$2+554,1,O3443+1), "")</f>
        <v/>
      </c>
    </row>
    <row r="3445" spans="1:15" x14ac:dyDescent="0.55000000000000004">
      <c r="A3445">
        <v>3443</v>
      </c>
      <c r="B3445" s="2">
        <v>43265</v>
      </c>
      <c r="C3445">
        <v>35.080001831054688</v>
      </c>
      <c r="D3445">
        <v>37577400</v>
      </c>
      <c r="E3445">
        <v>1940.52001953125</v>
      </c>
      <c r="F3445" s="20">
        <f t="shared" si="196"/>
        <v>1.8115528439528687E-3</v>
      </c>
      <c r="G3445">
        <v>6637.740234375</v>
      </c>
      <c r="H3445">
        <v>12.024600028991699</v>
      </c>
      <c r="I3445" s="19">
        <f t="shared" si="197"/>
        <v>12880667.809252739</v>
      </c>
      <c r="K3445" s="70">
        <f t="shared" si="198"/>
        <v>-1</v>
      </c>
      <c r="L3445" s="3">
        <f>IF(AND(O3445&gt;0,O3445&lt;366),+'PL2'!$N$3+1,IF(AND(O3445&gt;365,O3445&lt;731),+'PL2'!$O$3+1,IF(AND(O3445&gt;730,O3445&lt;1096),+'PL2'!$P$3+1,IF(AND(O3445&gt;1095,O3445&lt;1461),+'PL2'!$Q$3+1,IF(AND(O3445&gt;1460,O3445&lt;3000),+'PL2'!$R$3+1,0)))))</f>
        <v>0</v>
      </c>
      <c r="M3445" s="3">
        <f>IF(AND(O3445&gt;0,O3445&lt;366),+'PL2'!$N$2+1,IF(AND(O3445&gt;365,O3445&lt;731),+'PL2'!$O$2+1,IF(AND(O3445&gt;730,O3445&lt;1096),+'PL2'!$P$2+1,IF(AND(O3445&gt;1095,O3445&lt;1461),+'PL2'!$Q$2+1,IF(AND(O3445&gt;1460,O3445&lt;1826),+'PL2'!$R$2+1,IF(AND(O3445&gt;1825,O3445&lt;2190),+'PL2'!$S$2+1,0))))))</f>
        <v>0</v>
      </c>
      <c r="N3445" s="70">
        <f t="shared" si="199"/>
        <v>-1</v>
      </c>
      <c r="O3445" s="19" t="str">
        <f>IF(A3445&gt;'PL2'!$C$2+553,IF(A3445='PL2'!$C$2+554,1,O3444+1), "")</f>
        <v/>
      </c>
    </row>
    <row r="3446" spans="1:15" x14ac:dyDescent="0.55000000000000004">
      <c r="A3446">
        <v>3444</v>
      </c>
      <c r="B3446" s="2">
        <v>43266</v>
      </c>
      <c r="C3446">
        <v>35.090000152587891</v>
      </c>
      <c r="D3446">
        <v>37577400</v>
      </c>
      <c r="E3446">
        <v>1935.68994140625</v>
      </c>
      <c r="F3446" s="20">
        <f t="shared" si="196"/>
        <v>1.8075588076691884E-3</v>
      </c>
      <c r="G3446">
        <v>6410.72021484375</v>
      </c>
      <c r="H3446">
        <v>11.58780002593994</v>
      </c>
      <c r="I3446" s="19">
        <f t="shared" si="197"/>
        <v>12409166.637042761</v>
      </c>
      <c r="K3446" s="70">
        <f t="shared" si="198"/>
        <v>-1</v>
      </c>
      <c r="L3446" s="3">
        <f>IF(AND(O3446&gt;0,O3446&lt;366),+'PL2'!$N$3+1,IF(AND(O3446&gt;365,O3446&lt;731),+'PL2'!$O$3+1,IF(AND(O3446&gt;730,O3446&lt;1096),+'PL2'!$P$3+1,IF(AND(O3446&gt;1095,O3446&lt;1461),+'PL2'!$Q$3+1,IF(AND(O3446&gt;1460,O3446&lt;3000),+'PL2'!$R$3+1,0)))))</f>
        <v>0</v>
      </c>
      <c r="M3446" s="3">
        <f>IF(AND(O3446&gt;0,O3446&lt;366),+'PL2'!$N$2+1,IF(AND(O3446&gt;365,O3446&lt;731),+'PL2'!$O$2+1,IF(AND(O3446&gt;730,O3446&lt;1096),+'PL2'!$P$2+1,IF(AND(O3446&gt;1095,O3446&lt;1461),+'PL2'!$Q$2+1,IF(AND(O3446&gt;1460,O3446&lt;1826),+'PL2'!$R$2+1,IF(AND(O3446&gt;1825,O3446&lt;2190),+'PL2'!$S$2+1,0))))))</f>
        <v>0</v>
      </c>
      <c r="N3446" s="70">
        <f t="shared" si="199"/>
        <v>-1</v>
      </c>
      <c r="O3446" s="19" t="str">
        <f>IF(A3446&gt;'PL2'!$C$2+553,IF(A3446='PL2'!$C$2+554,1,O3445+1), "")</f>
        <v/>
      </c>
    </row>
    <row r="3447" spans="1:15" x14ac:dyDescent="0.55000000000000004">
      <c r="A3447">
        <v>3445</v>
      </c>
      <c r="B3447" s="2">
        <v>43267</v>
      </c>
      <c r="C3447">
        <v>35.099998474121087</v>
      </c>
      <c r="D3447">
        <v>40770200</v>
      </c>
      <c r="E3447">
        <v>2091.43994140625</v>
      </c>
      <c r="F3447" s="20">
        <f t="shared" si="196"/>
        <v>1.8005685219124573E-3</v>
      </c>
      <c r="G3447">
        <v>6485.8701171875</v>
      </c>
      <c r="H3447">
        <v>11.678299903869631</v>
      </c>
      <c r="I3447" s="19">
        <f t="shared" si="197"/>
        <v>13564807.817859173</v>
      </c>
      <c r="K3447" s="70">
        <f t="shared" si="198"/>
        <v>-1</v>
      </c>
      <c r="L3447" s="3">
        <f>IF(AND(O3447&gt;0,O3447&lt;366),+'PL2'!$N$3+1,IF(AND(O3447&gt;365,O3447&lt;731),+'PL2'!$O$3+1,IF(AND(O3447&gt;730,O3447&lt;1096),+'PL2'!$P$3+1,IF(AND(O3447&gt;1095,O3447&lt;1461),+'PL2'!$Q$3+1,IF(AND(O3447&gt;1460,O3447&lt;3000),+'PL2'!$R$3+1,0)))))</f>
        <v>0</v>
      </c>
      <c r="M3447" s="3">
        <f>IF(AND(O3447&gt;0,O3447&lt;366),+'PL2'!$N$2+1,IF(AND(O3447&gt;365,O3447&lt;731),+'PL2'!$O$2+1,IF(AND(O3447&gt;730,O3447&lt;1096),+'PL2'!$P$2+1,IF(AND(O3447&gt;1095,O3447&lt;1461),+'PL2'!$Q$2+1,IF(AND(O3447&gt;1460,O3447&lt;1826),+'PL2'!$R$2+1,IF(AND(O3447&gt;1825,O3447&lt;2190),+'PL2'!$S$2+1,0))))))</f>
        <v>0</v>
      </c>
      <c r="N3447" s="70">
        <f t="shared" si="199"/>
        <v>-1</v>
      </c>
      <c r="O3447" s="19" t="str">
        <f>IF(A3447&gt;'PL2'!$C$2+553,IF(A3447='PL2'!$C$2+554,1,O3446+1), "")</f>
        <v/>
      </c>
    </row>
    <row r="3448" spans="1:15" x14ac:dyDescent="0.55000000000000004">
      <c r="A3448">
        <v>3446</v>
      </c>
      <c r="B3448" s="2">
        <v>43268</v>
      </c>
      <c r="C3448">
        <v>35.110000610351563</v>
      </c>
      <c r="D3448">
        <v>38559800</v>
      </c>
      <c r="E3448">
        <v>1985.989990234375</v>
      </c>
      <c r="F3448" s="20">
        <f t="shared" si="196"/>
        <v>1.8083109811067744E-3</v>
      </c>
      <c r="G3448">
        <v>6443.669921875</v>
      </c>
      <c r="H3448">
        <v>11.652199745178221</v>
      </c>
      <c r="I3448" s="19">
        <f t="shared" si="197"/>
        <v>12797063.965218067</v>
      </c>
      <c r="K3448" s="70">
        <f t="shared" si="198"/>
        <v>-1</v>
      </c>
      <c r="L3448" s="3">
        <f>IF(AND(O3448&gt;0,O3448&lt;366),+'PL2'!$N$3+1,IF(AND(O3448&gt;365,O3448&lt;731),+'PL2'!$O$3+1,IF(AND(O3448&gt;730,O3448&lt;1096),+'PL2'!$P$3+1,IF(AND(O3448&gt;1095,O3448&lt;1461),+'PL2'!$Q$3+1,IF(AND(O3448&gt;1460,O3448&lt;3000),+'PL2'!$R$3+1,0)))))</f>
        <v>0</v>
      </c>
      <c r="M3448" s="3">
        <f>IF(AND(O3448&gt;0,O3448&lt;366),+'PL2'!$N$2+1,IF(AND(O3448&gt;365,O3448&lt;731),+'PL2'!$O$2+1,IF(AND(O3448&gt;730,O3448&lt;1096),+'PL2'!$P$2+1,IF(AND(O3448&gt;1095,O3448&lt;1461),+'PL2'!$Q$2+1,IF(AND(O3448&gt;1460,O3448&lt;1826),+'PL2'!$R$2+1,IF(AND(O3448&gt;1825,O3448&lt;2190),+'PL2'!$S$2+1,0))))))</f>
        <v>0</v>
      </c>
      <c r="N3448" s="70">
        <f t="shared" si="199"/>
        <v>-1</v>
      </c>
      <c r="O3448" s="19" t="str">
        <f>IF(A3448&gt;'PL2'!$C$2+553,IF(A3448='PL2'!$C$2+554,1,O3447+1), "")</f>
        <v/>
      </c>
    </row>
    <row r="3449" spans="1:15" x14ac:dyDescent="0.55000000000000004">
      <c r="A3449">
        <v>3447</v>
      </c>
      <c r="B3449" s="2">
        <v>43269</v>
      </c>
      <c r="C3449">
        <v>35.119998931884773</v>
      </c>
      <c r="D3449">
        <v>40279000</v>
      </c>
      <c r="E3449">
        <v>2067.52001953125</v>
      </c>
      <c r="F3449" s="20">
        <f t="shared" si="196"/>
        <v>1.8027086292506738E-3</v>
      </c>
      <c r="G3449">
        <v>6709.47998046875</v>
      </c>
      <c r="H3449">
        <v>12.095199584960939</v>
      </c>
      <c r="I3449" s="19">
        <f t="shared" si="197"/>
        <v>13871984.180263281</v>
      </c>
      <c r="K3449" s="70">
        <f t="shared" si="198"/>
        <v>-1</v>
      </c>
      <c r="L3449" s="3">
        <f>IF(AND(O3449&gt;0,O3449&lt;366),+'PL2'!$N$3+1,IF(AND(O3449&gt;365,O3449&lt;731),+'PL2'!$O$3+1,IF(AND(O3449&gt;730,O3449&lt;1096),+'PL2'!$P$3+1,IF(AND(O3449&gt;1095,O3449&lt;1461),+'PL2'!$Q$3+1,IF(AND(O3449&gt;1460,O3449&lt;3000),+'PL2'!$R$3+1,0)))))</f>
        <v>0</v>
      </c>
      <c r="M3449" s="3">
        <f>IF(AND(O3449&gt;0,O3449&lt;366),+'PL2'!$N$2+1,IF(AND(O3449&gt;365,O3449&lt;731),+'PL2'!$O$2+1,IF(AND(O3449&gt;730,O3449&lt;1096),+'PL2'!$P$2+1,IF(AND(O3449&gt;1095,O3449&lt;1461),+'PL2'!$Q$2+1,IF(AND(O3449&gt;1460,O3449&lt;1826),+'PL2'!$R$2+1,IF(AND(O3449&gt;1825,O3449&lt;2190),+'PL2'!$S$2+1,0))))))</f>
        <v>0</v>
      </c>
      <c r="N3449" s="70">
        <f t="shared" si="199"/>
        <v>-1</v>
      </c>
      <c r="O3449" s="19" t="str">
        <f>IF(A3449&gt;'PL2'!$C$2+553,IF(A3449='PL2'!$C$2+554,1,O3448+1), "")</f>
        <v/>
      </c>
    </row>
    <row r="3450" spans="1:15" x14ac:dyDescent="0.55000000000000004">
      <c r="A3450">
        <v>3448</v>
      </c>
      <c r="B3450" s="2">
        <v>43270</v>
      </c>
      <c r="C3450">
        <v>35.130001068115227</v>
      </c>
      <c r="D3450">
        <v>39122600</v>
      </c>
      <c r="E3450">
        <v>2021.31005859375</v>
      </c>
      <c r="F3450" s="20">
        <f t="shared" si="196"/>
        <v>1.8150282577689236E-3</v>
      </c>
      <c r="G3450">
        <v>6737.41015625</v>
      </c>
      <c r="H3450">
        <v>12.22859954833984</v>
      </c>
      <c r="I3450" s="19">
        <f t="shared" si="197"/>
        <v>13618394.917699814</v>
      </c>
      <c r="K3450" s="70">
        <f t="shared" si="198"/>
        <v>-1</v>
      </c>
      <c r="L3450" s="3">
        <f>IF(AND(O3450&gt;0,O3450&lt;366),+'PL2'!$N$3+1,IF(AND(O3450&gt;365,O3450&lt;731),+'PL2'!$O$3+1,IF(AND(O3450&gt;730,O3450&lt;1096),+'PL2'!$P$3+1,IF(AND(O3450&gt;1095,O3450&lt;1461),+'PL2'!$Q$3+1,IF(AND(O3450&gt;1460,O3450&lt;3000),+'PL2'!$R$3+1,0)))))</f>
        <v>0</v>
      </c>
      <c r="M3450" s="3">
        <f>IF(AND(O3450&gt;0,O3450&lt;366),+'PL2'!$N$2+1,IF(AND(O3450&gt;365,O3450&lt;731),+'PL2'!$O$2+1,IF(AND(O3450&gt;730,O3450&lt;1096),+'PL2'!$P$2+1,IF(AND(O3450&gt;1095,O3450&lt;1461),+'PL2'!$Q$2+1,IF(AND(O3450&gt;1460,O3450&lt;1826),+'PL2'!$R$2+1,IF(AND(O3450&gt;1825,O3450&lt;2190),+'PL2'!$S$2+1,0))))))</f>
        <v>0</v>
      </c>
      <c r="N3450" s="70">
        <f t="shared" si="199"/>
        <v>-1</v>
      </c>
      <c r="O3450" s="19" t="str">
        <f>IF(A3450&gt;'PL2'!$C$2+553,IF(A3450='PL2'!$C$2+554,1,O3449+1), "")</f>
        <v/>
      </c>
    </row>
    <row r="3451" spans="1:15" x14ac:dyDescent="0.55000000000000004">
      <c r="A3451">
        <v>3449</v>
      </c>
      <c r="B3451" s="2">
        <v>43271</v>
      </c>
      <c r="C3451">
        <v>35.139999389648438</v>
      </c>
      <c r="D3451">
        <v>39122600</v>
      </c>
      <c r="E3451">
        <v>2140.7900390625</v>
      </c>
      <c r="F3451" s="20">
        <f t="shared" si="196"/>
        <v>1.9228619944998979E-3</v>
      </c>
      <c r="G3451">
        <v>6758.3798828125</v>
      </c>
      <c r="H3451">
        <v>12.995400428771971</v>
      </c>
      <c r="I3451" s="19">
        <f t="shared" si="197"/>
        <v>14468272.333325386</v>
      </c>
      <c r="K3451" s="70">
        <f t="shared" si="198"/>
        <v>-1</v>
      </c>
      <c r="L3451" s="3">
        <f>IF(AND(O3451&gt;0,O3451&lt;366),+'PL2'!$N$3+1,IF(AND(O3451&gt;365,O3451&lt;731),+'PL2'!$O$3+1,IF(AND(O3451&gt;730,O3451&lt;1096),+'PL2'!$P$3+1,IF(AND(O3451&gt;1095,O3451&lt;1461),+'PL2'!$Q$3+1,IF(AND(O3451&gt;1460,O3451&lt;3000),+'PL2'!$R$3+1,0)))))</f>
        <v>0</v>
      </c>
      <c r="M3451" s="3">
        <f>IF(AND(O3451&gt;0,O3451&lt;366),+'PL2'!$N$2+1,IF(AND(O3451&gt;365,O3451&lt;731),+'PL2'!$O$2+1,IF(AND(O3451&gt;730,O3451&lt;1096),+'PL2'!$P$2+1,IF(AND(O3451&gt;1095,O3451&lt;1461),+'PL2'!$Q$2+1,IF(AND(O3451&gt;1460,O3451&lt;1826),+'PL2'!$R$2+1,IF(AND(O3451&gt;1825,O3451&lt;2190),+'PL2'!$S$2+1,0))))))</f>
        <v>0</v>
      </c>
      <c r="N3451" s="70">
        <f t="shared" si="199"/>
        <v>-1</v>
      </c>
      <c r="O3451" s="19" t="str">
        <f>IF(A3451&gt;'PL2'!$C$2+553,IF(A3451='PL2'!$C$2+554,1,O3450+1), "")</f>
        <v/>
      </c>
    </row>
    <row r="3452" spans="1:15" x14ac:dyDescent="0.55000000000000004">
      <c r="A3452">
        <v>3450</v>
      </c>
      <c r="B3452" s="2">
        <v>43272</v>
      </c>
      <c r="C3452">
        <v>35.150001525878913</v>
      </c>
      <c r="D3452">
        <v>42908700</v>
      </c>
      <c r="E3452">
        <v>2198.52001953125</v>
      </c>
      <c r="F3452" s="20">
        <f t="shared" si="196"/>
        <v>1.8009863277423639E-3</v>
      </c>
      <c r="G3452">
        <v>6717.2001953125</v>
      </c>
      <c r="H3452">
        <v>12.09759998321533</v>
      </c>
      <c r="I3452" s="19">
        <f t="shared" si="197"/>
        <v>14767899.104593754</v>
      </c>
      <c r="K3452" s="70">
        <f t="shared" si="198"/>
        <v>-1</v>
      </c>
      <c r="L3452" s="3">
        <f>IF(AND(O3452&gt;0,O3452&lt;366),+'PL2'!$N$3+1,IF(AND(O3452&gt;365,O3452&lt;731),+'PL2'!$O$3+1,IF(AND(O3452&gt;730,O3452&lt;1096),+'PL2'!$P$3+1,IF(AND(O3452&gt;1095,O3452&lt;1461),+'PL2'!$Q$3+1,IF(AND(O3452&gt;1460,O3452&lt;3000),+'PL2'!$R$3+1,0)))))</f>
        <v>0</v>
      </c>
      <c r="M3452" s="3">
        <f>IF(AND(O3452&gt;0,O3452&lt;366),+'PL2'!$N$2+1,IF(AND(O3452&gt;365,O3452&lt;731),+'PL2'!$O$2+1,IF(AND(O3452&gt;730,O3452&lt;1096),+'PL2'!$P$2+1,IF(AND(O3452&gt;1095,O3452&lt;1461),+'PL2'!$Q$2+1,IF(AND(O3452&gt;1460,O3452&lt;1826),+'PL2'!$R$2+1,IF(AND(O3452&gt;1825,O3452&lt;2190),+'PL2'!$S$2+1,0))))))</f>
        <v>0</v>
      </c>
      <c r="N3452" s="70">
        <f t="shared" si="199"/>
        <v>-1</v>
      </c>
      <c r="O3452" s="19" t="str">
        <f>IF(A3452&gt;'PL2'!$C$2+553,IF(A3452='PL2'!$C$2+554,1,O3451+1), "")</f>
        <v/>
      </c>
    </row>
    <row r="3453" spans="1:15" x14ac:dyDescent="0.55000000000000004">
      <c r="A3453">
        <v>3451</v>
      </c>
      <c r="B3453" s="2">
        <v>43273</v>
      </c>
      <c r="C3453">
        <v>35.159999847412109</v>
      </c>
      <c r="D3453">
        <v>38113000</v>
      </c>
      <c r="E3453">
        <v>1956.43994140625</v>
      </c>
      <c r="F3453" s="20">
        <f t="shared" si="196"/>
        <v>1.8048547225701127E-3</v>
      </c>
      <c r="G3453">
        <v>6053.89990234375</v>
      </c>
      <c r="H3453">
        <v>10.926400184631349</v>
      </c>
      <c r="I3453" s="19">
        <f t="shared" si="197"/>
        <v>11844091.570220709</v>
      </c>
      <c r="K3453" s="70">
        <f t="shared" si="198"/>
        <v>-1</v>
      </c>
      <c r="L3453" s="3">
        <f>IF(AND(O3453&gt;0,O3453&lt;366),+'PL2'!$N$3+1,IF(AND(O3453&gt;365,O3453&lt;731),+'PL2'!$O$3+1,IF(AND(O3453&gt;730,O3453&lt;1096),+'PL2'!$P$3+1,IF(AND(O3453&gt;1095,O3453&lt;1461),+'PL2'!$Q$3+1,IF(AND(O3453&gt;1460,O3453&lt;3000),+'PL2'!$R$3+1,0)))))</f>
        <v>0</v>
      </c>
      <c r="M3453" s="3">
        <f>IF(AND(O3453&gt;0,O3453&lt;366),+'PL2'!$N$2+1,IF(AND(O3453&gt;365,O3453&lt;731),+'PL2'!$O$2+1,IF(AND(O3453&gt;730,O3453&lt;1096),+'PL2'!$P$2+1,IF(AND(O3453&gt;1095,O3453&lt;1461),+'PL2'!$Q$2+1,IF(AND(O3453&gt;1460,O3453&lt;1826),+'PL2'!$R$2+1,IF(AND(O3453&gt;1825,O3453&lt;2190),+'PL2'!$S$2+1,0))))))</f>
        <v>0</v>
      </c>
      <c r="N3453" s="70">
        <f t="shared" si="199"/>
        <v>-1</v>
      </c>
      <c r="O3453" s="19" t="str">
        <f>IF(A3453&gt;'PL2'!$C$2+553,IF(A3453='PL2'!$C$2+554,1,O3452+1), "")</f>
        <v/>
      </c>
    </row>
    <row r="3454" spans="1:15" x14ac:dyDescent="0.55000000000000004">
      <c r="A3454">
        <v>3452</v>
      </c>
      <c r="B3454" s="2">
        <v>43274</v>
      </c>
      <c r="C3454">
        <v>35.169998168945313</v>
      </c>
      <c r="D3454">
        <v>40384600</v>
      </c>
      <c r="E3454">
        <v>2031.93994140625</v>
      </c>
      <c r="F3454" s="20">
        <f t="shared" si="196"/>
        <v>1.7695686974407239E-3</v>
      </c>
      <c r="G3454">
        <v>6170.56005859375</v>
      </c>
      <c r="H3454">
        <v>10.91919994354248</v>
      </c>
      <c r="I3454" s="19">
        <f t="shared" si="197"/>
        <v>12538207.443902731</v>
      </c>
      <c r="K3454" s="70">
        <f t="shared" si="198"/>
        <v>-1</v>
      </c>
      <c r="L3454" s="3">
        <f>IF(AND(O3454&gt;0,O3454&lt;366),+'PL2'!$N$3+1,IF(AND(O3454&gt;365,O3454&lt;731),+'PL2'!$O$3+1,IF(AND(O3454&gt;730,O3454&lt;1096),+'PL2'!$P$3+1,IF(AND(O3454&gt;1095,O3454&lt;1461),+'PL2'!$Q$3+1,IF(AND(O3454&gt;1460,O3454&lt;3000),+'PL2'!$R$3+1,0)))))</f>
        <v>0</v>
      </c>
      <c r="M3454" s="3">
        <f>IF(AND(O3454&gt;0,O3454&lt;366),+'PL2'!$N$2+1,IF(AND(O3454&gt;365,O3454&lt;731),+'PL2'!$O$2+1,IF(AND(O3454&gt;730,O3454&lt;1096),+'PL2'!$P$2+1,IF(AND(O3454&gt;1095,O3454&lt;1461),+'PL2'!$Q$2+1,IF(AND(O3454&gt;1460,O3454&lt;1826),+'PL2'!$R$2+1,IF(AND(O3454&gt;1825,O3454&lt;2190),+'PL2'!$S$2+1,0))))))</f>
        <v>0</v>
      </c>
      <c r="N3454" s="70">
        <f t="shared" si="199"/>
        <v>-1</v>
      </c>
      <c r="O3454" s="19" t="str">
        <f>IF(A3454&gt;'PL2'!$C$2+553,IF(A3454='PL2'!$C$2+554,1,O3453+1), "")</f>
        <v/>
      </c>
    </row>
    <row r="3455" spans="1:15" x14ac:dyDescent="0.55000000000000004">
      <c r="A3455">
        <v>3453</v>
      </c>
      <c r="B3455" s="2">
        <v>43275</v>
      </c>
      <c r="C3455">
        <v>35.180000305175781</v>
      </c>
      <c r="D3455">
        <v>43161100</v>
      </c>
      <c r="E3455">
        <v>2164.530029296875</v>
      </c>
      <c r="F3455" s="20">
        <f t="shared" si="196"/>
        <v>1.764277719780687E-3</v>
      </c>
      <c r="G3455">
        <v>6150.18994140625</v>
      </c>
      <c r="H3455">
        <v>10.85060024261475</v>
      </c>
      <c r="I3455" s="19">
        <f t="shared" si="197"/>
        <v>13312270.814053416</v>
      </c>
      <c r="K3455" s="70">
        <f t="shared" si="198"/>
        <v>-1</v>
      </c>
      <c r="L3455" s="3">
        <f>IF(AND(O3455&gt;0,O3455&lt;366),+'PL2'!$N$3+1,IF(AND(O3455&gt;365,O3455&lt;731),+'PL2'!$O$3+1,IF(AND(O3455&gt;730,O3455&lt;1096),+'PL2'!$P$3+1,IF(AND(O3455&gt;1095,O3455&lt;1461),+'PL2'!$Q$3+1,IF(AND(O3455&gt;1460,O3455&lt;3000),+'PL2'!$R$3+1,0)))))</f>
        <v>0</v>
      </c>
      <c r="M3455" s="3">
        <f>IF(AND(O3455&gt;0,O3455&lt;366),+'PL2'!$N$2+1,IF(AND(O3455&gt;365,O3455&lt;731),+'PL2'!$O$2+1,IF(AND(O3455&gt;730,O3455&lt;1096),+'PL2'!$P$2+1,IF(AND(O3455&gt;1095,O3455&lt;1461),+'PL2'!$Q$2+1,IF(AND(O3455&gt;1460,O3455&lt;1826),+'PL2'!$R$2+1,IF(AND(O3455&gt;1825,O3455&lt;2190),+'PL2'!$S$2+1,0))))))</f>
        <v>0</v>
      </c>
      <c r="N3455" s="70">
        <f t="shared" si="199"/>
        <v>-1</v>
      </c>
      <c r="O3455" s="19" t="str">
        <f>IF(A3455&gt;'PL2'!$C$2+553,IF(A3455='PL2'!$C$2+554,1,O3454+1), "")</f>
        <v/>
      </c>
    </row>
    <row r="3456" spans="1:15" x14ac:dyDescent="0.55000000000000004">
      <c r="A3456">
        <v>3454</v>
      </c>
      <c r="B3456" s="2">
        <v>43276</v>
      </c>
      <c r="C3456">
        <v>35.189998626708977</v>
      </c>
      <c r="D3456">
        <v>39627400</v>
      </c>
      <c r="E3456">
        <v>1997.180053710938</v>
      </c>
      <c r="F3456" s="20">
        <f t="shared" si="196"/>
        <v>1.7735396051060243E-3</v>
      </c>
      <c r="G3456">
        <v>6247.47021484375</v>
      </c>
      <c r="H3456">
        <v>11.080100059509279</v>
      </c>
      <c r="I3456" s="19">
        <f t="shared" si="197"/>
        <v>12477322.899239127</v>
      </c>
      <c r="K3456" s="70">
        <f t="shared" si="198"/>
        <v>-1</v>
      </c>
      <c r="L3456" s="3">
        <f>IF(AND(O3456&gt;0,O3456&lt;366),+'PL2'!$N$3+1,IF(AND(O3456&gt;365,O3456&lt;731),+'PL2'!$O$3+1,IF(AND(O3456&gt;730,O3456&lt;1096),+'PL2'!$P$3+1,IF(AND(O3456&gt;1095,O3456&lt;1461),+'PL2'!$Q$3+1,IF(AND(O3456&gt;1460,O3456&lt;3000),+'PL2'!$R$3+1,0)))))</f>
        <v>0</v>
      </c>
      <c r="M3456" s="3">
        <f>IF(AND(O3456&gt;0,O3456&lt;366),+'PL2'!$N$2+1,IF(AND(O3456&gt;365,O3456&lt;731),+'PL2'!$O$2+1,IF(AND(O3456&gt;730,O3456&lt;1096),+'PL2'!$P$2+1,IF(AND(O3456&gt;1095,O3456&lt;1461),+'PL2'!$Q$2+1,IF(AND(O3456&gt;1460,O3456&lt;1826),+'PL2'!$R$2+1,IF(AND(O3456&gt;1825,O3456&lt;2190),+'PL2'!$S$2+1,0))))))</f>
        <v>0</v>
      </c>
      <c r="N3456" s="70">
        <f t="shared" si="199"/>
        <v>-1</v>
      </c>
      <c r="O3456" s="19" t="str">
        <f>IF(A3456&gt;'PL2'!$C$2+553,IF(A3456='PL2'!$C$2+554,1,O3455+1), "")</f>
        <v/>
      </c>
    </row>
    <row r="3457" spans="1:15" x14ac:dyDescent="0.55000000000000004">
      <c r="A3457">
        <v>3455</v>
      </c>
      <c r="B3457" s="2">
        <v>43277</v>
      </c>
      <c r="C3457">
        <v>35.200000762939453</v>
      </c>
      <c r="D3457">
        <v>36851000</v>
      </c>
      <c r="E3457">
        <v>1857.339965820312</v>
      </c>
      <c r="F3457" s="20">
        <f t="shared" si="196"/>
        <v>1.7741273836235903E-3</v>
      </c>
      <c r="G3457">
        <v>6074.919921875</v>
      </c>
      <c r="H3457">
        <v>10.777700424194339</v>
      </c>
      <c r="I3457" s="19">
        <f t="shared" si="197"/>
        <v>11283191.560056446</v>
      </c>
      <c r="K3457" s="70">
        <f t="shared" si="198"/>
        <v>-1</v>
      </c>
      <c r="L3457" s="3">
        <f>IF(AND(O3457&gt;0,O3457&lt;366),+'PL2'!$N$3+1,IF(AND(O3457&gt;365,O3457&lt;731),+'PL2'!$O$3+1,IF(AND(O3457&gt;730,O3457&lt;1096),+'PL2'!$P$3+1,IF(AND(O3457&gt;1095,O3457&lt;1461),+'PL2'!$Q$3+1,IF(AND(O3457&gt;1460,O3457&lt;3000),+'PL2'!$R$3+1,0)))))</f>
        <v>0</v>
      </c>
      <c r="M3457" s="3">
        <f>IF(AND(O3457&gt;0,O3457&lt;366),+'PL2'!$N$2+1,IF(AND(O3457&gt;365,O3457&lt;731),+'PL2'!$O$2+1,IF(AND(O3457&gt;730,O3457&lt;1096),+'PL2'!$P$2+1,IF(AND(O3457&gt;1095,O3457&lt;1461),+'PL2'!$Q$2+1,IF(AND(O3457&gt;1460,O3457&lt;1826),+'PL2'!$R$2+1,IF(AND(O3457&gt;1825,O3457&lt;2190),+'PL2'!$S$2+1,0))))))</f>
        <v>0</v>
      </c>
      <c r="N3457" s="70">
        <f t="shared" si="199"/>
        <v>-1</v>
      </c>
      <c r="O3457" s="19" t="str">
        <f>IF(A3457&gt;'PL2'!$C$2+553,IF(A3457='PL2'!$C$2+554,1,O3456+1), "")</f>
        <v/>
      </c>
    </row>
    <row r="3458" spans="1:15" x14ac:dyDescent="0.55000000000000004">
      <c r="A3458">
        <v>3456</v>
      </c>
      <c r="B3458" s="2">
        <v>43278</v>
      </c>
      <c r="C3458">
        <v>35.209999084472663</v>
      </c>
      <c r="D3458">
        <v>30540900</v>
      </c>
      <c r="E3458">
        <v>1544.660034179688</v>
      </c>
      <c r="F3458" s="20">
        <f t="shared" ref="F3458:F3521" si="200">+(C3458/D3458)*E3458</f>
        <v>1.7808079784580127E-3</v>
      </c>
      <c r="G3458">
        <v>6132.56005859375</v>
      </c>
      <c r="H3458">
        <v>10.920900344848629</v>
      </c>
      <c r="I3458" s="19">
        <f t="shared" ref="I3458:I3521" si="201">+E3458*G3458</f>
        <v>9472720.4297164101</v>
      </c>
      <c r="K3458" s="70">
        <f t="shared" si="198"/>
        <v>-1</v>
      </c>
      <c r="L3458" s="3">
        <f>IF(AND(O3458&gt;0,O3458&lt;366),+'PL2'!$N$3+1,IF(AND(O3458&gt;365,O3458&lt;731),+'PL2'!$O$3+1,IF(AND(O3458&gt;730,O3458&lt;1096),+'PL2'!$P$3+1,IF(AND(O3458&gt;1095,O3458&lt;1461),+'PL2'!$Q$3+1,IF(AND(O3458&gt;1460,O3458&lt;3000),+'PL2'!$R$3+1,0)))))</f>
        <v>0</v>
      </c>
      <c r="M3458" s="3">
        <f>IF(AND(O3458&gt;0,O3458&lt;366),+'PL2'!$N$2+1,IF(AND(O3458&gt;365,O3458&lt;731),+'PL2'!$O$2+1,IF(AND(O3458&gt;730,O3458&lt;1096),+'PL2'!$P$2+1,IF(AND(O3458&gt;1095,O3458&lt;1461),+'PL2'!$Q$2+1,IF(AND(O3458&gt;1460,O3458&lt;1826),+'PL2'!$R$2+1,IF(AND(O3458&gt;1825,O3458&lt;2190),+'PL2'!$S$2+1,0))))))</f>
        <v>0</v>
      </c>
      <c r="N3458" s="70">
        <f t="shared" si="199"/>
        <v>-1</v>
      </c>
      <c r="O3458" s="19" t="str">
        <f>IF(A3458&gt;'PL2'!$C$2+553,IF(A3458='PL2'!$C$2+554,1,O3457+1), "")</f>
        <v/>
      </c>
    </row>
    <row r="3459" spans="1:15" x14ac:dyDescent="0.55000000000000004">
      <c r="A3459">
        <v>3457</v>
      </c>
      <c r="B3459" s="2">
        <v>43279</v>
      </c>
      <c r="C3459">
        <v>35.220001220703118</v>
      </c>
      <c r="D3459">
        <v>39627400</v>
      </c>
      <c r="E3459">
        <v>1989.660034179688</v>
      </c>
      <c r="F3459" s="20">
        <f t="shared" si="200"/>
        <v>1.7683680693811054E-3</v>
      </c>
      <c r="G3459">
        <v>5848.259765625</v>
      </c>
      <c r="H3459">
        <v>10.34189987182617</v>
      </c>
      <c r="I3459" s="19">
        <f t="shared" si="201"/>
        <v>11636048.725165131</v>
      </c>
      <c r="K3459" s="70">
        <f t="shared" si="198"/>
        <v>-1</v>
      </c>
      <c r="L3459" s="3">
        <f>IF(AND(O3459&gt;0,O3459&lt;366),+'PL2'!$N$3+1,IF(AND(O3459&gt;365,O3459&lt;731),+'PL2'!$O$3+1,IF(AND(O3459&gt;730,O3459&lt;1096),+'PL2'!$P$3+1,IF(AND(O3459&gt;1095,O3459&lt;1461),+'PL2'!$Q$3+1,IF(AND(O3459&gt;1460,O3459&lt;3000),+'PL2'!$R$3+1,0)))))</f>
        <v>0</v>
      </c>
      <c r="M3459" s="3">
        <f>IF(AND(O3459&gt;0,O3459&lt;366),+'PL2'!$N$2+1,IF(AND(O3459&gt;365,O3459&lt;731),+'PL2'!$O$2+1,IF(AND(O3459&gt;730,O3459&lt;1096),+'PL2'!$P$2+1,IF(AND(O3459&gt;1095,O3459&lt;1461),+'PL2'!$Q$2+1,IF(AND(O3459&gt;1460,O3459&lt;1826),+'PL2'!$R$2+1,IF(AND(O3459&gt;1825,O3459&lt;2190),+'PL2'!$S$2+1,0))))))</f>
        <v>0</v>
      </c>
      <c r="N3459" s="70">
        <f t="shared" si="199"/>
        <v>-1</v>
      </c>
      <c r="O3459" s="19" t="str">
        <f>IF(A3459&gt;'PL2'!$C$2+553,IF(A3459='PL2'!$C$2+554,1,O3458+1), "")</f>
        <v/>
      </c>
    </row>
    <row r="3460" spans="1:15" x14ac:dyDescent="0.55000000000000004">
      <c r="A3460">
        <v>3458</v>
      </c>
      <c r="B3460" s="2">
        <v>43280</v>
      </c>
      <c r="C3460">
        <v>35.229999542236328</v>
      </c>
      <c r="D3460">
        <v>38113000</v>
      </c>
      <c r="E3460">
        <v>1914.910034179688</v>
      </c>
      <c r="F3460" s="20">
        <f t="shared" si="200"/>
        <v>1.7700595499586535E-3</v>
      </c>
      <c r="G3460">
        <v>6203.89990234375</v>
      </c>
      <c r="H3460">
        <v>10.98130035400391</v>
      </c>
      <c r="I3460" s="19">
        <f t="shared" si="201"/>
        <v>11879910.174044434</v>
      </c>
      <c r="K3460" s="70">
        <f t="shared" si="198"/>
        <v>-1</v>
      </c>
      <c r="L3460" s="3">
        <f>IF(AND(O3460&gt;0,O3460&lt;366),+'PL2'!$N$3+1,IF(AND(O3460&gt;365,O3460&lt;731),+'PL2'!$O$3+1,IF(AND(O3460&gt;730,O3460&lt;1096),+'PL2'!$P$3+1,IF(AND(O3460&gt;1095,O3460&lt;1461),+'PL2'!$Q$3+1,IF(AND(O3460&gt;1460,O3460&lt;3000),+'PL2'!$R$3+1,0)))))</f>
        <v>0</v>
      </c>
      <c r="M3460" s="3">
        <f>IF(AND(O3460&gt;0,O3460&lt;366),+'PL2'!$N$2+1,IF(AND(O3460&gt;365,O3460&lt;731),+'PL2'!$O$2+1,IF(AND(O3460&gt;730,O3460&lt;1096),+'PL2'!$P$2+1,IF(AND(O3460&gt;1095,O3460&lt;1461),+'PL2'!$Q$2+1,IF(AND(O3460&gt;1460,O3460&lt;1826),+'PL2'!$R$2+1,IF(AND(O3460&gt;1825,O3460&lt;2190),+'PL2'!$S$2+1,0))))))</f>
        <v>0</v>
      </c>
      <c r="N3460" s="70">
        <f t="shared" si="199"/>
        <v>-1</v>
      </c>
      <c r="O3460" s="19" t="str">
        <f>IF(A3460&gt;'PL2'!$C$2+553,IF(A3460='PL2'!$C$2+554,1,O3459+1), "")</f>
        <v/>
      </c>
    </row>
    <row r="3461" spans="1:15" x14ac:dyDescent="0.55000000000000004">
      <c r="A3461">
        <v>3459</v>
      </c>
      <c r="B3461" s="2">
        <v>43281</v>
      </c>
      <c r="C3461">
        <v>35.240001678466797</v>
      </c>
      <c r="D3461">
        <v>35588900</v>
      </c>
      <c r="E3461">
        <v>1786.099975585938</v>
      </c>
      <c r="F3461" s="20">
        <f t="shared" si="200"/>
        <v>1.7685898169810799E-3</v>
      </c>
      <c r="G3461">
        <v>6387.31005859375</v>
      </c>
      <c r="H3461">
        <v>11.296500205993651</v>
      </c>
      <c r="I3461" s="19">
        <f t="shared" si="201"/>
        <v>11408374.339714114</v>
      </c>
      <c r="K3461" s="70">
        <f t="shared" si="198"/>
        <v>-1</v>
      </c>
      <c r="L3461" s="3">
        <f>IF(AND(O3461&gt;0,O3461&lt;366),+'PL2'!$N$3+1,IF(AND(O3461&gt;365,O3461&lt;731),+'PL2'!$O$3+1,IF(AND(O3461&gt;730,O3461&lt;1096),+'PL2'!$P$3+1,IF(AND(O3461&gt;1095,O3461&lt;1461),+'PL2'!$Q$3+1,IF(AND(O3461&gt;1460,O3461&lt;3000),+'PL2'!$R$3+1,0)))))</f>
        <v>0</v>
      </c>
      <c r="M3461" s="3">
        <f>IF(AND(O3461&gt;0,O3461&lt;366),+'PL2'!$N$2+1,IF(AND(O3461&gt;365,O3461&lt;731),+'PL2'!$O$2+1,IF(AND(O3461&gt;730,O3461&lt;1096),+'PL2'!$P$2+1,IF(AND(O3461&gt;1095,O3461&lt;1461),+'PL2'!$Q$2+1,IF(AND(O3461&gt;1460,O3461&lt;1826),+'PL2'!$R$2+1,IF(AND(O3461&gt;1825,O3461&lt;2190),+'PL2'!$S$2+1,0))))))</f>
        <v>0</v>
      </c>
      <c r="N3461" s="70">
        <f t="shared" si="199"/>
        <v>-1</v>
      </c>
      <c r="O3461" s="19" t="str">
        <f>IF(A3461&gt;'PL2'!$C$2+553,IF(A3461='PL2'!$C$2+554,1,O3460+1), "")</f>
        <v/>
      </c>
    </row>
    <row r="3462" spans="1:15" x14ac:dyDescent="0.55000000000000004">
      <c r="A3462">
        <v>3460</v>
      </c>
      <c r="B3462" s="2">
        <v>43282</v>
      </c>
      <c r="C3462">
        <v>35.25</v>
      </c>
      <c r="D3462">
        <v>37103400</v>
      </c>
      <c r="E3462">
        <v>1854.2900390625</v>
      </c>
      <c r="F3462" s="20">
        <f t="shared" si="200"/>
        <v>1.7616639951312581E-3</v>
      </c>
      <c r="G3462">
        <v>6347.85986328125</v>
      </c>
      <c r="H3462">
        <v>11.18280029296875</v>
      </c>
      <c r="I3462" s="19">
        <f t="shared" si="201"/>
        <v>11770773.313847065</v>
      </c>
      <c r="K3462" s="70">
        <f t="shared" si="198"/>
        <v>-1</v>
      </c>
      <c r="L3462" s="3">
        <f>IF(AND(O3462&gt;0,O3462&lt;366),+'PL2'!$N$3+1,IF(AND(O3462&gt;365,O3462&lt;731),+'PL2'!$O$3+1,IF(AND(O3462&gt;730,O3462&lt;1096),+'PL2'!$P$3+1,IF(AND(O3462&gt;1095,O3462&lt;1461),+'PL2'!$Q$3+1,IF(AND(O3462&gt;1460,O3462&lt;3000),+'PL2'!$R$3+1,0)))))</f>
        <v>0</v>
      </c>
      <c r="M3462" s="3">
        <f>IF(AND(O3462&gt;0,O3462&lt;366),+'PL2'!$N$2+1,IF(AND(O3462&gt;365,O3462&lt;731),+'PL2'!$O$2+1,IF(AND(O3462&gt;730,O3462&lt;1096),+'PL2'!$P$2+1,IF(AND(O3462&gt;1095,O3462&lt;1461),+'PL2'!$Q$2+1,IF(AND(O3462&gt;1460,O3462&lt;1826),+'PL2'!$R$2+1,IF(AND(O3462&gt;1825,O3462&lt;2190),+'PL2'!$S$2+1,0))))))</f>
        <v>0</v>
      </c>
      <c r="N3462" s="70">
        <f t="shared" si="199"/>
        <v>-1</v>
      </c>
      <c r="O3462" s="19" t="str">
        <f>IF(A3462&gt;'PL2'!$C$2+553,IF(A3462='PL2'!$C$2+554,1,O3461+1), "")</f>
        <v/>
      </c>
    </row>
    <row r="3463" spans="1:15" x14ac:dyDescent="0.55000000000000004">
      <c r="A3463">
        <v>3461</v>
      </c>
      <c r="B3463" s="2">
        <v>43283</v>
      </c>
      <c r="C3463">
        <v>35.259998321533203</v>
      </c>
      <c r="D3463">
        <v>37594800</v>
      </c>
      <c r="E3463">
        <v>1785.97998046875</v>
      </c>
      <c r="F3463" s="20">
        <f t="shared" si="200"/>
        <v>1.6750628042606964E-3</v>
      </c>
      <c r="G3463">
        <v>6613.27001953125</v>
      </c>
      <c r="H3463">
        <v>11.07759952545166</v>
      </c>
      <c r="I3463" s="19">
        <f t="shared" si="201"/>
        <v>11811167.860316992</v>
      </c>
      <c r="K3463" s="70">
        <f t="shared" si="198"/>
        <v>-1</v>
      </c>
      <c r="L3463" s="3">
        <f>IF(AND(O3463&gt;0,O3463&lt;366),+'PL2'!$N$3+1,IF(AND(O3463&gt;365,O3463&lt;731),+'PL2'!$O$3+1,IF(AND(O3463&gt;730,O3463&lt;1096),+'PL2'!$P$3+1,IF(AND(O3463&gt;1095,O3463&lt;1461),+'PL2'!$Q$3+1,IF(AND(O3463&gt;1460,O3463&lt;3000),+'PL2'!$R$3+1,0)))))</f>
        <v>0</v>
      </c>
      <c r="M3463" s="3">
        <f>IF(AND(O3463&gt;0,O3463&lt;366),+'PL2'!$N$2+1,IF(AND(O3463&gt;365,O3463&lt;731),+'PL2'!$O$2+1,IF(AND(O3463&gt;730,O3463&lt;1096),+'PL2'!$P$2+1,IF(AND(O3463&gt;1095,O3463&lt;1461),+'PL2'!$Q$2+1,IF(AND(O3463&gt;1460,O3463&lt;1826),+'PL2'!$R$2+1,IF(AND(O3463&gt;1825,O3463&lt;2190),+'PL2'!$S$2+1,0))))))</f>
        <v>0</v>
      </c>
      <c r="N3463" s="70">
        <f t="shared" si="199"/>
        <v>-1</v>
      </c>
      <c r="O3463" s="19" t="str">
        <f>IF(A3463&gt;'PL2'!$C$2+553,IF(A3463='PL2'!$C$2+554,1,O3462+1), "")</f>
        <v/>
      </c>
    </row>
    <row r="3464" spans="1:15" x14ac:dyDescent="0.55000000000000004">
      <c r="A3464">
        <v>3462</v>
      </c>
      <c r="B3464" s="2">
        <v>43284</v>
      </c>
      <c r="C3464">
        <v>35.270000457763672</v>
      </c>
      <c r="D3464">
        <v>30929100</v>
      </c>
      <c r="E3464">
        <v>1477.900024414062</v>
      </c>
      <c r="F3464" s="20">
        <f t="shared" si="200"/>
        <v>1.6853233536576527E-3</v>
      </c>
      <c r="G3464">
        <v>6504.93017578125</v>
      </c>
      <c r="H3464">
        <v>10.962900161743161</v>
      </c>
      <c r="I3464" s="19">
        <f t="shared" si="201"/>
        <v>9613636.4655988775</v>
      </c>
      <c r="K3464" s="70">
        <f t="shared" si="198"/>
        <v>-1</v>
      </c>
      <c r="L3464" s="3">
        <f>IF(AND(O3464&gt;0,O3464&lt;366),+'PL2'!$N$3+1,IF(AND(O3464&gt;365,O3464&lt;731),+'PL2'!$O$3+1,IF(AND(O3464&gt;730,O3464&lt;1096),+'PL2'!$P$3+1,IF(AND(O3464&gt;1095,O3464&lt;1461),+'PL2'!$Q$3+1,IF(AND(O3464&gt;1460,O3464&lt;3000),+'PL2'!$R$3+1,0)))))</f>
        <v>0</v>
      </c>
      <c r="M3464" s="3">
        <f>IF(AND(O3464&gt;0,O3464&lt;366),+'PL2'!$N$2+1,IF(AND(O3464&gt;365,O3464&lt;731),+'PL2'!$O$2+1,IF(AND(O3464&gt;730,O3464&lt;1096),+'PL2'!$P$2+1,IF(AND(O3464&gt;1095,O3464&lt;1461),+'PL2'!$Q$2+1,IF(AND(O3464&gt;1460,O3464&lt;1826),+'PL2'!$R$2+1,IF(AND(O3464&gt;1825,O3464&lt;2190),+'PL2'!$S$2+1,0))))))</f>
        <v>0</v>
      </c>
      <c r="N3464" s="70">
        <f t="shared" si="199"/>
        <v>-1</v>
      </c>
      <c r="O3464" s="19" t="str">
        <f>IF(A3464&gt;'PL2'!$C$2+553,IF(A3464='PL2'!$C$2+554,1,O3463+1), "")</f>
        <v/>
      </c>
    </row>
    <row r="3465" spans="1:15" x14ac:dyDescent="0.55000000000000004">
      <c r="A3465">
        <v>3463</v>
      </c>
      <c r="B3465" s="2">
        <v>43285</v>
      </c>
      <c r="C3465">
        <v>35.279998779296882</v>
      </c>
      <c r="D3465">
        <v>35728400</v>
      </c>
      <c r="E3465">
        <v>1696.5400390625</v>
      </c>
      <c r="F3465" s="20">
        <f t="shared" si="200"/>
        <v>1.6752479961921968E-3</v>
      </c>
      <c r="G3465">
        <v>6584.77001953125</v>
      </c>
      <c r="H3465">
        <v>11.031100273132321</v>
      </c>
      <c r="I3465" s="19">
        <f t="shared" si="201"/>
        <v>11171325.986153126</v>
      </c>
      <c r="K3465" s="70">
        <f t="shared" si="198"/>
        <v>-1</v>
      </c>
      <c r="L3465" s="3">
        <f>IF(AND(O3465&gt;0,O3465&lt;366),+'PL2'!$N$3+1,IF(AND(O3465&gt;365,O3465&lt;731),+'PL2'!$O$3+1,IF(AND(O3465&gt;730,O3465&lt;1096),+'PL2'!$P$3+1,IF(AND(O3465&gt;1095,O3465&lt;1461),+'PL2'!$Q$3+1,IF(AND(O3465&gt;1460,O3465&lt;3000),+'PL2'!$R$3+1,0)))))</f>
        <v>0</v>
      </c>
      <c r="M3465" s="3">
        <f>IF(AND(O3465&gt;0,O3465&lt;366),+'PL2'!$N$2+1,IF(AND(O3465&gt;365,O3465&lt;731),+'PL2'!$O$2+1,IF(AND(O3465&gt;730,O3465&lt;1096),+'PL2'!$P$2+1,IF(AND(O3465&gt;1095,O3465&lt;1461),+'PL2'!$Q$2+1,IF(AND(O3465&gt;1460,O3465&lt;1826),+'PL2'!$R$2+1,IF(AND(O3465&gt;1825,O3465&lt;2190),+'PL2'!$S$2+1,0))))))</f>
        <v>0</v>
      </c>
      <c r="N3465" s="70">
        <f t="shared" si="199"/>
        <v>-1</v>
      </c>
      <c r="O3465" s="19" t="str">
        <f>IF(A3465&gt;'PL2'!$C$2+553,IF(A3465='PL2'!$C$2+554,1,O3464+1), "")</f>
        <v/>
      </c>
    </row>
    <row r="3466" spans="1:15" x14ac:dyDescent="0.55000000000000004">
      <c r="A3466">
        <v>3464</v>
      </c>
      <c r="B3466" s="2">
        <v>43286</v>
      </c>
      <c r="C3466">
        <v>35.290000915527337</v>
      </c>
      <c r="D3466">
        <v>36528300</v>
      </c>
      <c r="E3466">
        <v>1732.27001953125</v>
      </c>
      <c r="F3466" s="20">
        <f t="shared" si="200"/>
        <v>1.6735465536364511E-3</v>
      </c>
      <c r="G3466">
        <v>6531.2001953125</v>
      </c>
      <c r="H3466">
        <v>10.930299758911129</v>
      </c>
      <c r="I3466" s="19">
        <f t="shared" si="201"/>
        <v>11313802.289896488</v>
      </c>
      <c r="K3466" s="70">
        <f t="shared" si="198"/>
        <v>-1</v>
      </c>
      <c r="L3466" s="3">
        <f>IF(AND(O3466&gt;0,O3466&lt;366),+'PL2'!$N$3+1,IF(AND(O3466&gt;365,O3466&lt;731),+'PL2'!$O$3+1,IF(AND(O3466&gt;730,O3466&lt;1096),+'PL2'!$P$3+1,IF(AND(O3466&gt;1095,O3466&lt;1461),+'PL2'!$Q$3+1,IF(AND(O3466&gt;1460,O3466&lt;3000),+'PL2'!$R$3+1,0)))))</f>
        <v>0</v>
      </c>
      <c r="M3466" s="3">
        <f>IF(AND(O3466&gt;0,O3466&lt;366),+'PL2'!$N$2+1,IF(AND(O3466&gt;365,O3466&lt;731),+'PL2'!$O$2+1,IF(AND(O3466&gt;730,O3466&lt;1096),+'PL2'!$P$2+1,IF(AND(O3466&gt;1095,O3466&lt;1461),+'PL2'!$Q$2+1,IF(AND(O3466&gt;1460,O3466&lt;1826),+'PL2'!$R$2+1,IF(AND(O3466&gt;1825,O3466&lt;2190),+'PL2'!$S$2+1,0))))))</f>
        <v>0</v>
      </c>
      <c r="N3466" s="70">
        <f t="shared" si="199"/>
        <v>-1</v>
      </c>
      <c r="O3466" s="19" t="str">
        <f>IF(A3466&gt;'PL2'!$C$2+553,IF(A3466='PL2'!$C$2+554,1,O3465+1), "")</f>
        <v/>
      </c>
    </row>
    <row r="3467" spans="1:15" x14ac:dyDescent="0.55000000000000004">
      <c r="A3467">
        <v>3465</v>
      </c>
      <c r="B3467" s="2">
        <v>43287</v>
      </c>
      <c r="C3467">
        <v>35.299999237060547</v>
      </c>
      <c r="D3467">
        <v>42660800</v>
      </c>
      <c r="E3467">
        <v>2021.699951171875</v>
      </c>
      <c r="F3467" s="20">
        <f t="shared" si="200"/>
        <v>1.672870802561896E-3</v>
      </c>
      <c r="G3467">
        <v>6600.990234375</v>
      </c>
      <c r="H3467">
        <v>11.042599678039551</v>
      </c>
      <c r="I3467" s="19">
        <f t="shared" si="201"/>
        <v>13345221.634521961</v>
      </c>
      <c r="K3467" s="70">
        <f t="shared" si="198"/>
        <v>-1</v>
      </c>
      <c r="L3467" s="3">
        <f>IF(AND(O3467&gt;0,O3467&lt;366),+'PL2'!$N$3+1,IF(AND(O3467&gt;365,O3467&lt;731),+'PL2'!$O$3+1,IF(AND(O3467&gt;730,O3467&lt;1096),+'PL2'!$P$3+1,IF(AND(O3467&gt;1095,O3467&lt;1461),+'PL2'!$Q$3+1,IF(AND(O3467&gt;1460,O3467&lt;3000),+'PL2'!$R$3+1,0)))))</f>
        <v>0</v>
      </c>
      <c r="M3467" s="3">
        <f>IF(AND(O3467&gt;0,O3467&lt;366),+'PL2'!$N$2+1,IF(AND(O3467&gt;365,O3467&lt;731),+'PL2'!$O$2+1,IF(AND(O3467&gt;730,O3467&lt;1096),+'PL2'!$P$2+1,IF(AND(O3467&gt;1095,O3467&lt;1461),+'PL2'!$Q$2+1,IF(AND(O3467&gt;1460,O3467&lt;1826),+'PL2'!$R$2+1,IF(AND(O3467&gt;1825,O3467&lt;2190),+'PL2'!$S$2+1,0))))))</f>
        <v>0</v>
      </c>
      <c r="N3467" s="70">
        <f t="shared" si="199"/>
        <v>-1</v>
      </c>
      <c r="O3467" s="19" t="str">
        <f>IF(A3467&gt;'PL2'!$C$2+553,IF(A3467='PL2'!$C$2+554,1,O3466+1), "")</f>
        <v/>
      </c>
    </row>
    <row r="3468" spans="1:15" x14ac:dyDescent="0.55000000000000004">
      <c r="A3468">
        <v>3466</v>
      </c>
      <c r="B3468" s="2">
        <v>43288</v>
      </c>
      <c r="C3468">
        <v>35.310001373291023</v>
      </c>
      <c r="D3468">
        <v>41594300</v>
      </c>
      <c r="E3468">
        <v>1966.569946289062</v>
      </c>
      <c r="F3468" s="20">
        <f t="shared" si="200"/>
        <v>1.6694496001649177E-3</v>
      </c>
      <c r="G3468">
        <v>6755.56005859375</v>
      </c>
      <c r="H3468">
        <v>11.27810001373291</v>
      </c>
      <c r="I3468" s="19">
        <f t="shared" si="201"/>
        <v>13285281.381581243</v>
      </c>
      <c r="K3468" s="70">
        <f t="shared" si="198"/>
        <v>-1</v>
      </c>
      <c r="L3468" s="3">
        <f>IF(AND(O3468&gt;0,O3468&lt;366),+'PL2'!$N$3+1,IF(AND(O3468&gt;365,O3468&lt;731),+'PL2'!$O$3+1,IF(AND(O3468&gt;730,O3468&lt;1096),+'PL2'!$P$3+1,IF(AND(O3468&gt;1095,O3468&lt;1461),+'PL2'!$Q$3+1,IF(AND(O3468&gt;1460,O3468&lt;3000),+'PL2'!$R$3+1,0)))))</f>
        <v>0</v>
      </c>
      <c r="M3468" s="3">
        <f>IF(AND(O3468&gt;0,O3468&lt;366),+'PL2'!$N$2+1,IF(AND(O3468&gt;365,O3468&lt;731),+'PL2'!$O$2+1,IF(AND(O3468&gt;730,O3468&lt;1096),+'PL2'!$P$2+1,IF(AND(O3468&gt;1095,O3468&lt;1461),+'PL2'!$Q$2+1,IF(AND(O3468&gt;1460,O3468&lt;1826),+'PL2'!$R$2+1,IF(AND(O3468&gt;1825,O3468&lt;2190),+'PL2'!$S$2+1,0))))))</f>
        <v>0</v>
      </c>
      <c r="N3468" s="70">
        <f t="shared" si="199"/>
        <v>-1</v>
      </c>
      <c r="O3468" s="19" t="str">
        <f>IF(A3468&gt;'PL2'!$C$2+553,IF(A3468='PL2'!$C$2+554,1,O3467+1), "")</f>
        <v/>
      </c>
    </row>
    <row r="3469" spans="1:15" x14ac:dyDescent="0.55000000000000004">
      <c r="A3469">
        <v>3467</v>
      </c>
      <c r="B3469" s="2">
        <v>43289</v>
      </c>
      <c r="C3469">
        <v>35.319999694824219</v>
      </c>
      <c r="D3469">
        <v>42127500</v>
      </c>
      <c r="E3469">
        <v>1990.640014648438</v>
      </c>
      <c r="F3469" s="20">
        <f t="shared" si="200"/>
        <v>1.6689669386953344E-3</v>
      </c>
      <c r="G3469">
        <v>6704.18017578125</v>
      </c>
      <c r="H3469">
        <v>11.18910026550293</v>
      </c>
      <c r="I3469" s="19">
        <f t="shared" si="201"/>
        <v>13345609.323322956</v>
      </c>
      <c r="K3469" s="70">
        <f t="shared" si="198"/>
        <v>-1</v>
      </c>
      <c r="L3469" s="3">
        <f>IF(AND(O3469&gt;0,O3469&lt;366),+'PL2'!$N$3+1,IF(AND(O3469&gt;365,O3469&lt;731),+'PL2'!$O$3+1,IF(AND(O3469&gt;730,O3469&lt;1096),+'PL2'!$P$3+1,IF(AND(O3469&gt;1095,O3469&lt;1461),+'PL2'!$Q$3+1,IF(AND(O3469&gt;1460,O3469&lt;3000),+'PL2'!$R$3+1,0)))))</f>
        <v>0</v>
      </c>
      <c r="M3469" s="3">
        <f>IF(AND(O3469&gt;0,O3469&lt;366),+'PL2'!$N$2+1,IF(AND(O3469&gt;365,O3469&lt;731),+'PL2'!$O$2+1,IF(AND(O3469&gt;730,O3469&lt;1096),+'PL2'!$P$2+1,IF(AND(O3469&gt;1095,O3469&lt;1461),+'PL2'!$Q$2+1,IF(AND(O3469&gt;1460,O3469&lt;1826),+'PL2'!$R$2+1,IF(AND(O3469&gt;1825,O3469&lt;2190),+'PL2'!$S$2+1,0))))))</f>
        <v>0</v>
      </c>
      <c r="N3469" s="70">
        <f t="shared" si="199"/>
        <v>-1</v>
      </c>
      <c r="O3469" s="19" t="str">
        <f>IF(A3469&gt;'PL2'!$C$2+553,IF(A3469='PL2'!$C$2+554,1,O3468+1), "")</f>
        <v/>
      </c>
    </row>
    <row r="3470" spans="1:15" x14ac:dyDescent="0.55000000000000004">
      <c r="A3470">
        <v>3468</v>
      </c>
      <c r="B3470" s="2">
        <v>43290</v>
      </c>
      <c r="C3470">
        <v>35.330001831054688</v>
      </c>
      <c r="D3470">
        <v>36261700</v>
      </c>
      <c r="E3470">
        <v>1719.930053710938</v>
      </c>
      <c r="F3470" s="20">
        <f t="shared" si="200"/>
        <v>1.6757386428902514E-3</v>
      </c>
      <c r="G3470">
        <v>6664.2099609375</v>
      </c>
      <c r="H3470">
        <v>11.16749954223633</v>
      </c>
      <c r="I3470" s="19">
        <f t="shared" si="201"/>
        <v>11461974.996056203</v>
      </c>
      <c r="K3470" s="70">
        <f t="shared" si="198"/>
        <v>-1</v>
      </c>
      <c r="L3470" s="3">
        <f>IF(AND(O3470&gt;0,O3470&lt;366),+'PL2'!$N$3+1,IF(AND(O3470&gt;365,O3470&lt;731),+'PL2'!$O$3+1,IF(AND(O3470&gt;730,O3470&lt;1096),+'PL2'!$P$3+1,IF(AND(O3470&gt;1095,O3470&lt;1461),+'PL2'!$Q$3+1,IF(AND(O3470&gt;1460,O3470&lt;3000),+'PL2'!$R$3+1,0)))))</f>
        <v>0</v>
      </c>
      <c r="M3470" s="3">
        <f>IF(AND(O3470&gt;0,O3470&lt;366),+'PL2'!$N$2+1,IF(AND(O3470&gt;365,O3470&lt;731),+'PL2'!$O$2+1,IF(AND(O3470&gt;730,O3470&lt;1096),+'PL2'!$P$2+1,IF(AND(O3470&gt;1095,O3470&lt;1461),+'PL2'!$Q$2+1,IF(AND(O3470&gt;1460,O3470&lt;1826),+'PL2'!$R$2+1,IF(AND(O3470&gt;1825,O3470&lt;2190),+'PL2'!$S$2+1,0))))))</f>
        <v>0</v>
      </c>
      <c r="N3470" s="70">
        <f t="shared" si="199"/>
        <v>-1</v>
      </c>
      <c r="O3470" s="19" t="str">
        <f>IF(A3470&gt;'PL2'!$C$2+553,IF(A3470='PL2'!$C$2+554,1,O3469+1), "")</f>
        <v/>
      </c>
    </row>
    <row r="3471" spans="1:15" x14ac:dyDescent="0.55000000000000004">
      <c r="A3471">
        <v>3469</v>
      </c>
      <c r="B3471" s="2">
        <v>43291</v>
      </c>
      <c r="C3471">
        <v>35.340000152587891</v>
      </c>
      <c r="D3471">
        <v>39727900</v>
      </c>
      <c r="E3471">
        <v>1885.359985351562</v>
      </c>
      <c r="F3471" s="20">
        <f t="shared" si="200"/>
        <v>1.677124191563292E-3</v>
      </c>
      <c r="G3471">
        <v>6302.490234375</v>
      </c>
      <c r="H3471">
        <v>10.57009983062744</v>
      </c>
      <c r="I3471" s="19">
        <f t="shared" si="201"/>
        <v>11882462.895959612</v>
      </c>
      <c r="K3471" s="70">
        <f t="shared" si="198"/>
        <v>-1</v>
      </c>
      <c r="L3471" s="3">
        <f>IF(AND(O3471&gt;0,O3471&lt;366),+'PL2'!$N$3+1,IF(AND(O3471&gt;365,O3471&lt;731),+'PL2'!$O$3+1,IF(AND(O3471&gt;730,O3471&lt;1096),+'PL2'!$P$3+1,IF(AND(O3471&gt;1095,O3471&lt;1461),+'PL2'!$Q$3+1,IF(AND(O3471&gt;1460,O3471&lt;3000),+'PL2'!$R$3+1,0)))))</f>
        <v>0</v>
      </c>
      <c r="M3471" s="3">
        <f>IF(AND(O3471&gt;0,O3471&lt;366),+'PL2'!$N$2+1,IF(AND(O3471&gt;365,O3471&lt;731),+'PL2'!$O$2+1,IF(AND(O3471&gt;730,O3471&lt;1096),+'PL2'!$P$2+1,IF(AND(O3471&gt;1095,O3471&lt;1461),+'PL2'!$Q$2+1,IF(AND(O3471&gt;1460,O3471&lt;1826),+'PL2'!$R$2+1,IF(AND(O3471&gt;1825,O3471&lt;2190),+'PL2'!$S$2+1,0))))))</f>
        <v>0</v>
      </c>
      <c r="N3471" s="70">
        <f t="shared" si="199"/>
        <v>-1</v>
      </c>
      <c r="O3471" s="19" t="str">
        <f>IF(A3471&gt;'PL2'!$C$2+553,IF(A3471='PL2'!$C$2+554,1,O3470+1), "")</f>
        <v/>
      </c>
    </row>
    <row r="3472" spans="1:15" x14ac:dyDescent="0.55000000000000004">
      <c r="A3472">
        <v>3470</v>
      </c>
      <c r="B3472" s="2">
        <v>43292</v>
      </c>
      <c r="C3472">
        <v>35.349998474121087</v>
      </c>
      <c r="D3472">
        <v>35995000</v>
      </c>
      <c r="E3472">
        <v>1707.93994140625</v>
      </c>
      <c r="F3472" s="20">
        <f t="shared" si="200"/>
        <v>1.6773350277149992E-3</v>
      </c>
      <c r="G3472">
        <v>6381.8701171875</v>
      </c>
      <c r="H3472">
        <v>10.70450019836426</v>
      </c>
      <c r="I3472" s="19">
        <f t="shared" si="201"/>
        <v>10899850.874011517</v>
      </c>
      <c r="K3472" s="70">
        <f t="shared" si="198"/>
        <v>-1</v>
      </c>
      <c r="L3472" s="3">
        <f>IF(AND(O3472&gt;0,O3472&lt;366),+'PL2'!$N$3+1,IF(AND(O3472&gt;365,O3472&lt;731),+'PL2'!$O$3+1,IF(AND(O3472&gt;730,O3472&lt;1096),+'PL2'!$P$3+1,IF(AND(O3472&gt;1095,O3472&lt;1461),+'PL2'!$Q$3+1,IF(AND(O3472&gt;1460,O3472&lt;3000),+'PL2'!$R$3+1,0)))))</f>
        <v>0</v>
      </c>
      <c r="M3472" s="3">
        <f>IF(AND(O3472&gt;0,O3472&lt;366),+'PL2'!$N$2+1,IF(AND(O3472&gt;365,O3472&lt;731),+'PL2'!$O$2+1,IF(AND(O3472&gt;730,O3472&lt;1096),+'PL2'!$P$2+1,IF(AND(O3472&gt;1095,O3472&lt;1461),+'PL2'!$Q$2+1,IF(AND(O3472&gt;1460,O3472&lt;1826),+'PL2'!$R$2+1,IF(AND(O3472&gt;1825,O3472&lt;2190),+'PL2'!$S$2+1,0))))))</f>
        <v>0</v>
      </c>
      <c r="N3472" s="70">
        <f t="shared" si="199"/>
        <v>-1</v>
      </c>
      <c r="O3472" s="19" t="str">
        <f>IF(A3472&gt;'PL2'!$C$2+553,IF(A3472='PL2'!$C$2+554,1,O3471+1), "")</f>
        <v/>
      </c>
    </row>
    <row r="3473" spans="1:15" x14ac:dyDescent="0.55000000000000004">
      <c r="A3473">
        <v>3471</v>
      </c>
      <c r="B3473" s="2">
        <v>43293</v>
      </c>
      <c r="C3473">
        <v>35.360000610351563</v>
      </c>
      <c r="D3473">
        <v>37594800</v>
      </c>
      <c r="E3473">
        <v>1781.130004882812</v>
      </c>
      <c r="F3473" s="20">
        <f t="shared" si="200"/>
        <v>1.6752518449299296E-3</v>
      </c>
      <c r="G3473">
        <v>6245.6298828125</v>
      </c>
      <c r="H3473">
        <v>10.46300029754639</v>
      </c>
      <c r="I3473" s="19">
        <f t="shared" si="201"/>
        <v>11124278.783670064</v>
      </c>
      <c r="K3473" s="70">
        <f t="shared" si="198"/>
        <v>-1</v>
      </c>
      <c r="L3473" s="3">
        <f>IF(AND(O3473&gt;0,O3473&lt;366),+'PL2'!$N$3+1,IF(AND(O3473&gt;365,O3473&lt;731),+'PL2'!$O$3+1,IF(AND(O3473&gt;730,O3473&lt;1096),+'PL2'!$P$3+1,IF(AND(O3473&gt;1095,O3473&lt;1461),+'PL2'!$Q$3+1,IF(AND(O3473&gt;1460,O3473&lt;3000),+'PL2'!$R$3+1,0)))))</f>
        <v>0</v>
      </c>
      <c r="M3473" s="3">
        <f>IF(AND(O3473&gt;0,O3473&lt;366),+'PL2'!$N$2+1,IF(AND(O3473&gt;365,O3473&lt;731),+'PL2'!$O$2+1,IF(AND(O3473&gt;730,O3473&lt;1096),+'PL2'!$P$2+1,IF(AND(O3473&gt;1095,O3473&lt;1461),+'PL2'!$Q$2+1,IF(AND(O3473&gt;1460,O3473&lt;1826),+'PL2'!$R$2+1,IF(AND(O3473&gt;1825,O3473&lt;2190),+'PL2'!$S$2+1,0))))))</f>
        <v>0</v>
      </c>
      <c r="N3473" s="70">
        <f t="shared" si="199"/>
        <v>-1</v>
      </c>
      <c r="O3473" s="19" t="str">
        <f>IF(A3473&gt;'PL2'!$C$2+553,IF(A3473='PL2'!$C$2+554,1,O3472+1), "")</f>
        <v/>
      </c>
    </row>
    <row r="3474" spans="1:15" x14ac:dyDescent="0.55000000000000004">
      <c r="A3474">
        <v>3472</v>
      </c>
      <c r="B3474" s="2">
        <v>43294</v>
      </c>
      <c r="C3474">
        <v>35.369998931884773</v>
      </c>
      <c r="D3474">
        <v>38128100</v>
      </c>
      <c r="E3474">
        <v>1807.0400390625</v>
      </c>
      <c r="F3474" s="20">
        <f t="shared" si="200"/>
        <v>1.6763228236265023E-3</v>
      </c>
      <c r="G3474">
        <v>6217.60986328125</v>
      </c>
      <c r="H3474">
        <v>10.42269992828369</v>
      </c>
      <c r="I3474" s="19">
        <f t="shared" si="201"/>
        <v>11235469.970219135</v>
      </c>
      <c r="K3474" s="70">
        <f t="shared" si="198"/>
        <v>-1</v>
      </c>
      <c r="L3474" s="3">
        <f>IF(AND(O3474&gt;0,O3474&lt;366),+'PL2'!$N$3+1,IF(AND(O3474&gt;365,O3474&lt;731),+'PL2'!$O$3+1,IF(AND(O3474&gt;730,O3474&lt;1096),+'PL2'!$P$3+1,IF(AND(O3474&gt;1095,O3474&lt;1461),+'PL2'!$Q$3+1,IF(AND(O3474&gt;1460,O3474&lt;3000),+'PL2'!$R$3+1,0)))))</f>
        <v>0</v>
      </c>
      <c r="M3474" s="3">
        <f>IF(AND(O3474&gt;0,O3474&lt;366),+'PL2'!$N$2+1,IF(AND(O3474&gt;365,O3474&lt;731),+'PL2'!$O$2+1,IF(AND(O3474&gt;730,O3474&lt;1096),+'PL2'!$P$2+1,IF(AND(O3474&gt;1095,O3474&lt;1461),+'PL2'!$Q$2+1,IF(AND(O3474&gt;1460,O3474&lt;1826),+'PL2'!$R$2+1,IF(AND(O3474&gt;1825,O3474&lt;2190),+'PL2'!$S$2+1,0))))))</f>
        <v>0</v>
      </c>
      <c r="N3474" s="70">
        <f t="shared" si="199"/>
        <v>-1</v>
      </c>
      <c r="O3474" s="19" t="str">
        <f>IF(A3474&gt;'PL2'!$C$2+553,IF(A3474='PL2'!$C$2+554,1,O3473+1), "")</f>
        <v/>
      </c>
    </row>
    <row r="3475" spans="1:15" x14ac:dyDescent="0.55000000000000004">
      <c r="A3475">
        <v>3473</v>
      </c>
      <c r="B3475" s="2">
        <v>43295</v>
      </c>
      <c r="C3475">
        <v>35.380001068115227</v>
      </c>
      <c r="D3475">
        <v>35461800</v>
      </c>
      <c r="E3475">
        <v>1677.510009765625</v>
      </c>
      <c r="F3475" s="20">
        <f t="shared" si="200"/>
        <v>1.6736405353727616E-3</v>
      </c>
      <c r="G3475">
        <v>6247.22998046875</v>
      </c>
      <c r="H3475">
        <v>10.455599784851071</v>
      </c>
      <c r="I3475" s="19">
        <f t="shared" si="201"/>
        <v>10479790.825544238</v>
      </c>
      <c r="K3475" s="70">
        <f t="shared" si="198"/>
        <v>-1</v>
      </c>
      <c r="L3475" s="3">
        <f>IF(AND(O3475&gt;0,O3475&lt;366),+'PL2'!$N$3+1,IF(AND(O3475&gt;365,O3475&lt;731),+'PL2'!$O$3+1,IF(AND(O3475&gt;730,O3475&lt;1096),+'PL2'!$P$3+1,IF(AND(O3475&gt;1095,O3475&lt;1461),+'PL2'!$Q$3+1,IF(AND(O3475&gt;1460,O3475&lt;3000),+'PL2'!$R$3+1,0)))))</f>
        <v>0</v>
      </c>
      <c r="M3475" s="3">
        <f>IF(AND(O3475&gt;0,O3475&lt;366),+'PL2'!$N$2+1,IF(AND(O3475&gt;365,O3475&lt;731),+'PL2'!$O$2+1,IF(AND(O3475&gt;730,O3475&lt;1096),+'PL2'!$P$2+1,IF(AND(O3475&gt;1095,O3475&lt;1461),+'PL2'!$Q$2+1,IF(AND(O3475&gt;1460,O3475&lt;1826),+'PL2'!$R$2+1,IF(AND(O3475&gt;1825,O3475&lt;2190),+'PL2'!$S$2+1,0))))))</f>
        <v>0</v>
      </c>
      <c r="N3475" s="70">
        <f t="shared" si="199"/>
        <v>-1</v>
      </c>
      <c r="O3475" s="19" t="str">
        <f>IF(A3475&gt;'PL2'!$C$2+553,IF(A3475='PL2'!$C$2+554,1,O3474+1), "")</f>
        <v/>
      </c>
    </row>
    <row r="3476" spans="1:15" x14ac:dyDescent="0.55000000000000004">
      <c r="A3476">
        <v>3474</v>
      </c>
      <c r="B3476" s="2">
        <v>43296</v>
      </c>
      <c r="C3476">
        <v>35.389999389648438</v>
      </c>
      <c r="D3476">
        <v>35461800</v>
      </c>
      <c r="E3476">
        <v>1677.780029296875</v>
      </c>
      <c r="F3476" s="20">
        <f t="shared" si="200"/>
        <v>1.6743829758438867E-3</v>
      </c>
      <c r="G3476">
        <v>6349.0400390625</v>
      </c>
      <c r="H3476">
        <v>10.63070011138916</v>
      </c>
      <c r="I3476" s="19">
        <f t="shared" si="201"/>
        <v>10652292.582745314</v>
      </c>
      <c r="K3476" s="70">
        <f t="shared" si="198"/>
        <v>-1</v>
      </c>
      <c r="L3476" s="3">
        <f>IF(AND(O3476&gt;0,O3476&lt;366),+'PL2'!$N$3+1,IF(AND(O3476&gt;365,O3476&lt;731),+'PL2'!$O$3+1,IF(AND(O3476&gt;730,O3476&lt;1096),+'PL2'!$P$3+1,IF(AND(O3476&gt;1095,O3476&lt;1461),+'PL2'!$Q$3+1,IF(AND(O3476&gt;1460,O3476&lt;3000),+'PL2'!$R$3+1,0)))))</f>
        <v>0</v>
      </c>
      <c r="M3476" s="3">
        <f>IF(AND(O3476&gt;0,O3476&lt;366),+'PL2'!$N$2+1,IF(AND(O3476&gt;365,O3476&lt;731),+'PL2'!$O$2+1,IF(AND(O3476&gt;730,O3476&lt;1096),+'PL2'!$P$2+1,IF(AND(O3476&gt;1095,O3476&lt;1461),+'PL2'!$Q$2+1,IF(AND(O3476&gt;1460,O3476&lt;1826),+'PL2'!$R$2+1,IF(AND(O3476&gt;1825,O3476&lt;2190),+'PL2'!$S$2+1,0))))))</f>
        <v>0</v>
      </c>
      <c r="N3476" s="70">
        <f t="shared" si="199"/>
        <v>-1</v>
      </c>
      <c r="O3476" s="19" t="str">
        <f>IF(A3476&gt;'PL2'!$C$2+553,IF(A3476='PL2'!$C$2+554,1,O3475+1), "")</f>
        <v/>
      </c>
    </row>
    <row r="3477" spans="1:15" x14ac:dyDescent="0.55000000000000004">
      <c r="A3477">
        <v>3475</v>
      </c>
      <c r="B3477" s="2">
        <v>43297</v>
      </c>
      <c r="C3477">
        <v>35.400001525878913</v>
      </c>
      <c r="D3477">
        <v>31995600</v>
      </c>
      <c r="E3477">
        <v>1523.609985351562</v>
      </c>
      <c r="F3477" s="20">
        <f t="shared" si="200"/>
        <v>1.6857254061899026E-3</v>
      </c>
      <c r="G3477">
        <v>6726.39990234375</v>
      </c>
      <c r="H3477">
        <v>11.33889961242676</v>
      </c>
      <c r="I3477" s="19">
        <f t="shared" si="201"/>
        <v>10248410.056678709</v>
      </c>
      <c r="K3477" s="70">
        <f t="shared" si="198"/>
        <v>-1</v>
      </c>
      <c r="L3477" s="3">
        <f>IF(AND(O3477&gt;0,O3477&lt;366),+'PL2'!$N$3+1,IF(AND(O3477&gt;365,O3477&lt;731),+'PL2'!$O$3+1,IF(AND(O3477&gt;730,O3477&lt;1096),+'PL2'!$P$3+1,IF(AND(O3477&gt;1095,O3477&lt;1461),+'PL2'!$Q$3+1,IF(AND(O3477&gt;1460,O3477&lt;3000),+'PL2'!$R$3+1,0)))))</f>
        <v>0</v>
      </c>
      <c r="M3477" s="3">
        <f>IF(AND(O3477&gt;0,O3477&lt;366),+'PL2'!$N$2+1,IF(AND(O3477&gt;365,O3477&lt;731),+'PL2'!$O$2+1,IF(AND(O3477&gt;730,O3477&lt;1096),+'PL2'!$P$2+1,IF(AND(O3477&gt;1095,O3477&lt;1461),+'PL2'!$Q$2+1,IF(AND(O3477&gt;1460,O3477&lt;1826),+'PL2'!$R$2+1,IF(AND(O3477&gt;1825,O3477&lt;2190),+'PL2'!$S$2+1,0))))))</f>
        <v>0</v>
      </c>
      <c r="N3477" s="70">
        <f t="shared" si="199"/>
        <v>-1</v>
      </c>
      <c r="O3477" s="19" t="str">
        <f>IF(A3477&gt;'PL2'!$C$2+553,IF(A3477='PL2'!$C$2+554,1,O3476+1), "")</f>
        <v/>
      </c>
    </row>
    <row r="3478" spans="1:15" x14ac:dyDescent="0.55000000000000004">
      <c r="A3478">
        <v>3476</v>
      </c>
      <c r="B3478" s="2">
        <v>43298</v>
      </c>
      <c r="C3478">
        <v>35.409999847412109</v>
      </c>
      <c r="D3478">
        <v>40931900</v>
      </c>
      <c r="E3478">
        <v>2012.43994140625</v>
      </c>
      <c r="F3478" s="20">
        <f t="shared" si="200"/>
        <v>1.740952607089369E-3</v>
      </c>
      <c r="G3478">
        <v>7314.93994140625</v>
      </c>
      <c r="H3478">
        <v>12.73499965667725</v>
      </c>
      <c r="I3478" s="19">
        <f t="shared" si="201"/>
        <v>14720877.307073832</v>
      </c>
      <c r="K3478" s="70">
        <f t="shared" si="198"/>
        <v>-1</v>
      </c>
      <c r="L3478" s="3">
        <f>IF(AND(O3478&gt;0,O3478&lt;366),+'PL2'!$N$3+1,IF(AND(O3478&gt;365,O3478&lt;731),+'PL2'!$O$3+1,IF(AND(O3478&gt;730,O3478&lt;1096),+'PL2'!$P$3+1,IF(AND(O3478&gt;1095,O3478&lt;1461),+'PL2'!$Q$3+1,IF(AND(O3478&gt;1460,O3478&lt;3000),+'PL2'!$R$3+1,0)))))</f>
        <v>0</v>
      </c>
      <c r="M3478" s="3">
        <f>IF(AND(O3478&gt;0,O3478&lt;366),+'PL2'!$N$2+1,IF(AND(O3478&gt;365,O3478&lt;731),+'PL2'!$O$2+1,IF(AND(O3478&gt;730,O3478&lt;1096),+'PL2'!$P$2+1,IF(AND(O3478&gt;1095,O3478&lt;1461),+'PL2'!$Q$2+1,IF(AND(O3478&gt;1460,O3478&lt;1826),+'PL2'!$R$2+1,IF(AND(O3478&gt;1825,O3478&lt;2190),+'PL2'!$S$2+1,0))))))</f>
        <v>0</v>
      </c>
      <c r="N3478" s="70">
        <f t="shared" si="199"/>
        <v>-1</v>
      </c>
      <c r="O3478" s="19" t="str">
        <f>IF(A3478&gt;'PL2'!$C$2+553,IF(A3478='PL2'!$C$2+554,1,O3477+1), "")</f>
        <v/>
      </c>
    </row>
    <row r="3479" spans="1:15" x14ac:dyDescent="0.55000000000000004">
      <c r="A3479">
        <v>3477</v>
      </c>
      <c r="B3479" s="2">
        <v>43299</v>
      </c>
      <c r="C3479">
        <v>35.419998168945313</v>
      </c>
      <c r="D3479">
        <v>44793400</v>
      </c>
      <c r="E3479">
        <v>2206.830078125</v>
      </c>
      <c r="F3479" s="20">
        <f t="shared" si="200"/>
        <v>1.745032020930783E-3</v>
      </c>
      <c r="G3479">
        <v>7378.759765625</v>
      </c>
      <c r="H3479">
        <v>12.876199722290041</v>
      </c>
      <c r="I3479" s="19">
        <f t="shared" si="201"/>
        <v>16283668.990039825</v>
      </c>
      <c r="K3479" s="70">
        <f t="shared" si="198"/>
        <v>-1</v>
      </c>
      <c r="L3479" s="3">
        <f>IF(AND(O3479&gt;0,O3479&lt;366),+'PL2'!$N$3+1,IF(AND(O3479&gt;365,O3479&lt;731),+'PL2'!$O$3+1,IF(AND(O3479&gt;730,O3479&lt;1096),+'PL2'!$P$3+1,IF(AND(O3479&gt;1095,O3479&lt;1461),+'PL2'!$Q$3+1,IF(AND(O3479&gt;1460,O3479&lt;3000),+'PL2'!$R$3+1,0)))))</f>
        <v>0</v>
      </c>
      <c r="M3479" s="3">
        <f>IF(AND(O3479&gt;0,O3479&lt;366),+'PL2'!$N$2+1,IF(AND(O3479&gt;365,O3479&lt;731),+'PL2'!$O$2+1,IF(AND(O3479&gt;730,O3479&lt;1096),+'PL2'!$P$2+1,IF(AND(O3479&gt;1095,O3479&lt;1461),+'PL2'!$Q$2+1,IF(AND(O3479&gt;1460,O3479&lt;1826),+'PL2'!$R$2+1,IF(AND(O3479&gt;1825,O3479&lt;2190),+'PL2'!$S$2+1,0))))))</f>
        <v>0</v>
      </c>
      <c r="N3479" s="70">
        <f t="shared" si="199"/>
        <v>-1</v>
      </c>
      <c r="O3479" s="19" t="str">
        <f>IF(A3479&gt;'PL2'!$C$2+553,IF(A3479='PL2'!$C$2+554,1,O3478+1), "")</f>
        <v/>
      </c>
    </row>
    <row r="3480" spans="1:15" x14ac:dyDescent="0.55000000000000004">
      <c r="A3480">
        <v>3478</v>
      </c>
      <c r="B3480" s="2">
        <v>43300</v>
      </c>
      <c r="C3480">
        <v>35.430000305175781</v>
      </c>
      <c r="D3480">
        <v>44021100</v>
      </c>
      <c r="E3480">
        <v>2166.330078125</v>
      </c>
      <c r="F3480" s="20">
        <f t="shared" si="200"/>
        <v>1.7435519632421775E-3</v>
      </c>
      <c r="G3480">
        <v>7470.830078125</v>
      </c>
      <c r="H3480">
        <v>13.02579975128174</v>
      </c>
      <c r="I3480" s="19">
        <f t="shared" si="201"/>
        <v>16184283.906803131</v>
      </c>
      <c r="K3480" s="70">
        <f t="shared" si="198"/>
        <v>-1</v>
      </c>
      <c r="L3480" s="3">
        <f>IF(AND(O3480&gt;0,O3480&lt;366),+'PL2'!$N$3+1,IF(AND(O3480&gt;365,O3480&lt;731),+'PL2'!$O$3+1,IF(AND(O3480&gt;730,O3480&lt;1096),+'PL2'!$P$3+1,IF(AND(O3480&gt;1095,O3480&lt;1461),+'PL2'!$Q$3+1,IF(AND(O3480&gt;1460,O3480&lt;3000),+'PL2'!$R$3+1,0)))))</f>
        <v>0</v>
      </c>
      <c r="M3480" s="3">
        <f>IF(AND(O3480&gt;0,O3480&lt;366),+'PL2'!$N$2+1,IF(AND(O3480&gt;365,O3480&lt;731),+'PL2'!$O$2+1,IF(AND(O3480&gt;730,O3480&lt;1096),+'PL2'!$P$2+1,IF(AND(O3480&gt;1095,O3480&lt;1461),+'PL2'!$Q$2+1,IF(AND(O3480&gt;1460,O3480&lt;1826),+'PL2'!$R$2+1,IF(AND(O3480&gt;1825,O3480&lt;2190),+'PL2'!$S$2+1,0))))))</f>
        <v>0</v>
      </c>
      <c r="N3480" s="70">
        <f t="shared" si="199"/>
        <v>-1</v>
      </c>
      <c r="O3480" s="19" t="str">
        <f>IF(A3480&gt;'PL2'!$C$2+553,IF(A3480='PL2'!$C$2+554,1,O3479+1), "")</f>
        <v/>
      </c>
    </row>
    <row r="3481" spans="1:15" x14ac:dyDescent="0.55000000000000004">
      <c r="A3481">
        <v>3479</v>
      </c>
      <c r="B3481" s="2">
        <v>43301</v>
      </c>
      <c r="C3481">
        <v>35.439998626708977</v>
      </c>
      <c r="D3481">
        <v>39644700</v>
      </c>
      <c r="E3481">
        <v>1948.089965820312</v>
      </c>
      <c r="F3481" s="20">
        <f t="shared" si="200"/>
        <v>1.7414763061235777E-3</v>
      </c>
      <c r="G3481">
        <v>7330.5400390625</v>
      </c>
      <c r="H3481">
        <v>12.765999794006349</v>
      </c>
      <c r="I3481" s="19">
        <f t="shared" si="201"/>
        <v>14280551.494141694</v>
      </c>
      <c r="K3481" s="70">
        <f t="shared" si="198"/>
        <v>-1</v>
      </c>
      <c r="L3481" s="3">
        <f>IF(AND(O3481&gt;0,O3481&lt;366),+'PL2'!$N$3+1,IF(AND(O3481&gt;365,O3481&lt;731),+'PL2'!$O$3+1,IF(AND(O3481&gt;730,O3481&lt;1096),+'PL2'!$P$3+1,IF(AND(O3481&gt;1095,O3481&lt;1461),+'PL2'!$Q$3+1,IF(AND(O3481&gt;1460,O3481&lt;3000),+'PL2'!$R$3+1,0)))))</f>
        <v>0</v>
      </c>
      <c r="M3481" s="3">
        <f>IF(AND(O3481&gt;0,O3481&lt;366),+'PL2'!$N$2+1,IF(AND(O3481&gt;365,O3481&lt;731),+'PL2'!$O$2+1,IF(AND(O3481&gt;730,O3481&lt;1096),+'PL2'!$P$2+1,IF(AND(O3481&gt;1095,O3481&lt;1461),+'PL2'!$Q$2+1,IF(AND(O3481&gt;1460,O3481&lt;1826),+'PL2'!$R$2+1,IF(AND(O3481&gt;1825,O3481&lt;2190),+'PL2'!$S$2+1,0))))))</f>
        <v>0</v>
      </c>
      <c r="N3481" s="70">
        <f t="shared" si="199"/>
        <v>-1</v>
      </c>
      <c r="O3481" s="19" t="str">
        <f>IF(A3481&gt;'PL2'!$C$2+553,IF(A3481='PL2'!$C$2+554,1,O3480+1), "")</f>
        <v/>
      </c>
    </row>
    <row r="3482" spans="1:15" x14ac:dyDescent="0.55000000000000004">
      <c r="A3482">
        <v>3480</v>
      </c>
      <c r="B3482" s="2">
        <v>43302</v>
      </c>
      <c r="C3482">
        <v>35.450000762939453</v>
      </c>
      <c r="D3482">
        <v>35268300</v>
      </c>
      <c r="E3482">
        <v>1729.880004882812</v>
      </c>
      <c r="F3482" s="20">
        <f t="shared" si="200"/>
        <v>1.738792272178965E-3</v>
      </c>
      <c r="G3482">
        <v>7404.2900390625</v>
      </c>
      <c r="H3482">
        <v>12.8745002746582</v>
      </c>
      <c r="I3482" s="19">
        <f t="shared" si="201"/>
        <v>12808533.288927194</v>
      </c>
      <c r="K3482" s="70">
        <f t="shared" si="198"/>
        <v>-1</v>
      </c>
      <c r="L3482" s="3">
        <f>IF(AND(O3482&gt;0,O3482&lt;366),+'PL2'!$N$3+1,IF(AND(O3482&gt;365,O3482&lt;731),+'PL2'!$O$3+1,IF(AND(O3482&gt;730,O3482&lt;1096),+'PL2'!$P$3+1,IF(AND(O3482&gt;1095,O3482&lt;1461),+'PL2'!$Q$3+1,IF(AND(O3482&gt;1460,O3482&lt;3000),+'PL2'!$R$3+1,0)))))</f>
        <v>0</v>
      </c>
      <c r="M3482" s="3">
        <f>IF(AND(O3482&gt;0,O3482&lt;366),+'PL2'!$N$2+1,IF(AND(O3482&gt;365,O3482&lt;731),+'PL2'!$O$2+1,IF(AND(O3482&gt;730,O3482&lt;1096),+'PL2'!$P$2+1,IF(AND(O3482&gt;1095,O3482&lt;1461),+'PL2'!$Q$2+1,IF(AND(O3482&gt;1460,O3482&lt;1826),+'PL2'!$R$2+1,IF(AND(O3482&gt;1825,O3482&lt;2190),+'PL2'!$S$2+1,0))))))</f>
        <v>0</v>
      </c>
      <c r="N3482" s="70">
        <f t="shared" si="199"/>
        <v>-1</v>
      </c>
      <c r="O3482" s="19" t="str">
        <f>IF(A3482&gt;'PL2'!$C$2+553,IF(A3482='PL2'!$C$2+554,1,O3481+1), "")</f>
        <v/>
      </c>
    </row>
    <row r="3483" spans="1:15" x14ac:dyDescent="0.55000000000000004">
      <c r="A3483">
        <v>3481</v>
      </c>
      <c r="B3483" s="2">
        <v>43303</v>
      </c>
      <c r="C3483">
        <v>35.459999084472663</v>
      </c>
      <c r="D3483">
        <v>46852800</v>
      </c>
      <c r="E3483">
        <v>2289.77001953125</v>
      </c>
      <c r="F3483" s="20">
        <f t="shared" si="200"/>
        <v>1.7329859217854874E-3</v>
      </c>
      <c r="G3483">
        <v>7396.2900390625</v>
      </c>
      <c r="H3483">
        <v>12.81770038604736</v>
      </c>
      <c r="I3483" s="19">
        <f t="shared" si="201"/>
        <v>16935803.18720293</v>
      </c>
      <c r="K3483" s="70">
        <f t="shared" si="198"/>
        <v>-1</v>
      </c>
      <c r="L3483" s="3">
        <f>IF(AND(O3483&gt;0,O3483&lt;366),+'PL2'!$N$3+1,IF(AND(O3483&gt;365,O3483&lt;731),+'PL2'!$O$3+1,IF(AND(O3483&gt;730,O3483&lt;1096),+'PL2'!$P$3+1,IF(AND(O3483&gt;1095,O3483&lt;1461),+'PL2'!$Q$3+1,IF(AND(O3483&gt;1460,O3483&lt;3000),+'PL2'!$R$3+1,0)))))</f>
        <v>0</v>
      </c>
      <c r="M3483" s="3">
        <f>IF(AND(O3483&gt;0,O3483&lt;366),+'PL2'!$N$2+1,IF(AND(O3483&gt;365,O3483&lt;731),+'PL2'!$O$2+1,IF(AND(O3483&gt;730,O3483&lt;1096),+'PL2'!$P$2+1,IF(AND(O3483&gt;1095,O3483&lt;1461),+'PL2'!$Q$2+1,IF(AND(O3483&gt;1460,O3483&lt;1826),+'PL2'!$R$2+1,IF(AND(O3483&gt;1825,O3483&lt;2190),+'PL2'!$S$2+1,0))))))</f>
        <v>0</v>
      </c>
      <c r="N3483" s="70">
        <f t="shared" si="199"/>
        <v>-1</v>
      </c>
      <c r="O3483" s="19" t="str">
        <f>IF(A3483&gt;'PL2'!$C$2+553,IF(A3483='PL2'!$C$2+554,1,O3482+1), "")</f>
        <v/>
      </c>
    </row>
    <row r="3484" spans="1:15" x14ac:dyDescent="0.55000000000000004">
      <c r="A3484">
        <v>3482</v>
      </c>
      <c r="B3484" s="2">
        <v>43304</v>
      </c>
      <c r="C3484">
        <v>35.470001220703118</v>
      </c>
      <c r="D3484">
        <v>42733900</v>
      </c>
      <c r="E3484">
        <v>2101.1201171875</v>
      </c>
      <c r="F3484" s="20">
        <f t="shared" si="200"/>
        <v>1.7439721888590676E-3</v>
      </c>
      <c r="G3484">
        <v>7717.5</v>
      </c>
      <c r="H3484">
        <v>13.45909976959229</v>
      </c>
      <c r="I3484" s="19">
        <f t="shared" si="201"/>
        <v>16215394.504394531</v>
      </c>
      <c r="K3484" s="70">
        <f t="shared" si="198"/>
        <v>-1</v>
      </c>
      <c r="L3484" s="3">
        <f>IF(AND(O3484&gt;0,O3484&lt;366),+'PL2'!$N$3+1,IF(AND(O3484&gt;365,O3484&lt;731),+'PL2'!$O$3+1,IF(AND(O3484&gt;730,O3484&lt;1096),+'PL2'!$P$3+1,IF(AND(O3484&gt;1095,O3484&lt;1461),+'PL2'!$Q$3+1,IF(AND(O3484&gt;1460,O3484&lt;3000),+'PL2'!$R$3+1,0)))))</f>
        <v>0</v>
      </c>
      <c r="M3484" s="3">
        <f>IF(AND(O3484&gt;0,O3484&lt;366),+'PL2'!$N$2+1,IF(AND(O3484&gt;365,O3484&lt;731),+'PL2'!$O$2+1,IF(AND(O3484&gt;730,O3484&lt;1096),+'PL2'!$P$2+1,IF(AND(O3484&gt;1095,O3484&lt;1461),+'PL2'!$Q$2+1,IF(AND(O3484&gt;1460,O3484&lt;1826),+'PL2'!$R$2+1,IF(AND(O3484&gt;1825,O3484&lt;2190),+'PL2'!$S$2+1,0))))))</f>
        <v>0</v>
      </c>
      <c r="N3484" s="70">
        <f t="shared" si="199"/>
        <v>-1</v>
      </c>
      <c r="O3484" s="19" t="str">
        <f>IF(A3484&gt;'PL2'!$C$2+553,IF(A3484='PL2'!$C$2+554,1,O3483+1), "")</f>
        <v/>
      </c>
    </row>
    <row r="3485" spans="1:15" x14ac:dyDescent="0.55000000000000004">
      <c r="A3485">
        <v>3483</v>
      </c>
      <c r="B3485" s="2">
        <v>43305</v>
      </c>
      <c r="C3485">
        <v>35.479999542236328</v>
      </c>
      <c r="D3485">
        <v>40931900</v>
      </c>
      <c r="E3485">
        <v>2017.140014648438</v>
      </c>
      <c r="F3485" s="20">
        <f t="shared" si="200"/>
        <v>1.7484682312903421E-3</v>
      </c>
      <c r="G3485">
        <v>8397.6298828125</v>
      </c>
      <c r="H3485">
        <v>14.682999610900881</v>
      </c>
      <c r="I3485" s="19">
        <f t="shared" si="201"/>
        <v>16939195.264828566</v>
      </c>
      <c r="K3485" s="70">
        <f t="shared" si="198"/>
        <v>-1</v>
      </c>
      <c r="L3485" s="3">
        <f>IF(AND(O3485&gt;0,O3485&lt;366),+'PL2'!$N$3+1,IF(AND(O3485&gt;365,O3485&lt;731),+'PL2'!$O$3+1,IF(AND(O3485&gt;730,O3485&lt;1096),+'PL2'!$P$3+1,IF(AND(O3485&gt;1095,O3485&lt;1461),+'PL2'!$Q$3+1,IF(AND(O3485&gt;1460,O3485&lt;3000),+'PL2'!$R$3+1,0)))))</f>
        <v>0</v>
      </c>
      <c r="M3485" s="3">
        <f>IF(AND(O3485&gt;0,O3485&lt;366),+'PL2'!$N$2+1,IF(AND(O3485&gt;365,O3485&lt;731),+'PL2'!$O$2+1,IF(AND(O3485&gt;730,O3485&lt;1096),+'PL2'!$P$2+1,IF(AND(O3485&gt;1095,O3485&lt;1461),+'PL2'!$Q$2+1,IF(AND(O3485&gt;1460,O3485&lt;1826),+'PL2'!$R$2+1,IF(AND(O3485&gt;1825,O3485&lt;2190),+'PL2'!$S$2+1,0))))))</f>
        <v>0</v>
      </c>
      <c r="N3485" s="70">
        <f t="shared" si="199"/>
        <v>-1</v>
      </c>
      <c r="O3485" s="19" t="str">
        <f>IF(A3485&gt;'PL2'!$C$2+553,IF(A3485='PL2'!$C$2+554,1,O3484+1), "")</f>
        <v/>
      </c>
    </row>
    <row r="3486" spans="1:15" x14ac:dyDescent="0.55000000000000004">
      <c r="A3486">
        <v>3484</v>
      </c>
      <c r="B3486" s="2">
        <v>43306</v>
      </c>
      <c r="C3486">
        <v>35.490001678466797</v>
      </c>
      <c r="D3486">
        <v>45565700</v>
      </c>
      <c r="E3486">
        <v>2239.320068359375</v>
      </c>
      <c r="F3486" s="20">
        <f t="shared" si="200"/>
        <v>1.7441512581766242E-3</v>
      </c>
      <c r="G3486">
        <v>8166.759765625</v>
      </c>
      <c r="H3486">
        <v>14.244099617004389</v>
      </c>
      <c r="I3486" s="19">
        <f t="shared" si="201"/>
        <v>18287989.036633968</v>
      </c>
      <c r="K3486" s="70">
        <f t="shared" si="198"/>
        <v>-1</v>
      </c>
      <c r="L3486" s="3">
        <f>IF(AND(O3486&gt;0,O3486&lt;366),+'PL2'!$N$3+1,IF(AND(O3486&gt;365,O3486&lt;731),+'PL2'!$O$3+1,IF(AND(O3486&gt;730,O3486&lt;1096),+'PL2'!$P$3+1,IF(AND(O3486&gt;1095,O3486&lt;1461),+'PL2'!$Q$3+1,IF(AND(O3486&gt;1460,O3486&lt;3000),+'PL2'!$R$3+1,0)))))</f>
        <v>0</v>
      </c>
      <c r="M3486" s="3">
        <f>IF(AND(O3486&gt;0,O3486&lt;366),+'PL2'!$N$2+1,IF(AND(O3486&gt;365,O3486&lt;731),+'PL2'!$O$2+1,IF(AND(O3486&gt;730,O3486&lt;1096),+'PL2'!$P$2+1,IF(AND(O3486&gt;1095,O3486&lt;1461),+'PL2'!$Q$2+1,IF(AND(O3486&gt;1460,O3486&lt;1826),+'PL2'!$R$2+1,IF(AND(O3486&gt;1825,O3486&lt;2190),+'PL2'!$S$2+1,0))))))</f>
        <v>0</v>
      </c>
      <c r="N3486" s="70">
        <f t="shared" si="199"/>
        <v>-1</v>
      </c>
      <c r="O3486" s="19" t="str">
        <f>IF(A3486&gt;'PL2'!$C$2+553,IF(A3486='PL2'!$C$2+554,1,O3485+1), "")</f>
        <v/>
      </c>
    </row>
    <row r="3487" spans="1:15" x14ac:dyDescent="0.55000000000000004">
      <c r="A3487">
        <v>3485</v>
      </c>
      <c r="B3487" s="2">
        <v>43307</v>
      </c>
      <c r="C3487">
        <v>35.5</v>
      </c>
      <c r="D3487">
        <v>42476500</v>
      </c>
      <c r="E3487">
        <v>2086.3798828125</v>
      </c>
      <c r="F3487" s="20">
        <f t="shared" si="200"/>
        <v>1.7437050095898614E-3</v>
      </c>
      <c r="G3487">
        <v>7929.60986328125</v>
      </c>
      <c r="H3487">
        <v>13.82689952850342</v>
      </c>
      <c r="I3487" s="19">
        <f t="shared" si="201"/>
        <v>16544178.497301579</v>
      </c>
      <c r="K3487" s="70">
        <f t="shared" si="198"/>
        <v>-1</v>
      </c>
      <c r="L3487" s="3">
        <f>IF(AND(O3487&gt;0,O3487&lt;366),+'PL2'!$N$3+1,IF(AND(O3487&gt;365,O3487&lt;731),+'PL2'!$O$3+1,IF(AND(O3487&gt;730,O3487&lt;1096),+'PL2'!$P$3+1,IF(AND(O3487&gt;1095,O3487&lt;1461),+'PL2'!$Q$3+1,IF(AND(O3487&gt;1460,O3487&lt;3000),+'PL2'!$R$3+1,0)))))</f>
        <v>0</v>
      </c>
      <c r="M3487" s="3">
        <f>IF(AND(O3487&gt;0,O3487&lt;366),+'PL2'!$N$2+1,IF(AND(O3487&gt;365,O3487&lt;731),+'PL2'!$O$2+1,IF(AND(O3487&gt;730,O3487&lt;1096),+'PL2'!$P$2+1,IF(AND(O3487&gt;1095,O3487&lt;1461),+'PL2'!$Q$2+1,IF(AND(O3487&gt;1460,O3487&lt;1826),+'PL2'!$R$2+1,IF(AND(O3487&gt;1825,O3487&lt;2190),+'PL2'!$S$2+1,0))))))</f>
        <v>0</v>
      </c>
      <c r="N3487" s="70">
        <f t="shared" si="199"/>
        <v>-1</v>
      </c>
      <c r="O3487" s="19" t="str">
        <f>IF(A3487&gt;'PL2'!$C$2+553,IF(A3487='PL2'!$C$2+554,1,O3486+1), "")</f>
        <v/>
      </c>
    </row>
    <row r="3488" spans="1:15" x14ac:dyDescent="0.55000000000000004">
      <c r="A3488">
        <v>3486</v>
      </c>
      <c r="B3488" s="2">
        <v>43308</v>
      </c>
      <c r="C3488">
        <v>35.509998321533203</v>
      </c>
      <c r="D3488">
        <v>42991300</v>
      </c>
      <c r="E3488">
        <v>2108.219970703125</v>
      </c>
      <c r="F3488" s="20">
        <f t="shared" si="200"/>
        <v>1.7413497061286992E-3</v>
      </c>
      <c r="G3488">
        <v>8183.02001953125</v>
      </c>
      <c r="H3488">
        <v>14.2495002746582</v>
      </c>
      <c r="I3488" s="19">
        <f t="shared" si="201"/>
        <v>17251606.225839257</v>
      </c>
      <c r="K3488" s="70">
        <f t="shared" si="198"/>
        <v>-1</v>
      </c>
      <c r="L3488" s="3">
        <f>IF(AND(O3488&gt;0,O3488&lt;366),+'PL2'!$N$3+1,IF(AND(O3488&gt;365,O3488&lt;731),+'PL2'!$O$3+1,IF(AND(O3488&gt;730,O3488&lt;1096),+'PL2'!$P$3+1,IF(AND(O3488&gt;1095,O3488&lt;1461),+'PL2'!$Q$3+1,IF(AND(O3488&gt;1460,O3488&lt;3000),+'PL2'!$R$3+1,0)))))</f>
        <v>0</v>
      </c>
      <c r="M3488" s="3">
        <f>IF(AND(O3488&gt;0,O3488&lt;366),+'PL2'!$N$2+1,IF(AND(O3488&gt;365,O3488&lt;731),+'PL2'!$O$2+1,IF(AND(O3488&gt;730,O3488&lt;1096),+'PL2'!$P$2+1,IF(AND(O3488&gt;1095,O3488&lt;1461),+'PL2'!$Q$2+1,IF(AND(O3488&gt;1460,O3488&lt;1826),+'PL2'!$R$2+1,IF(AND(O3488&gt;1825,O3488&lt;2190),+'PL2'!$S$2+1,0))))))</f>
        <v>0</v>
      </c>
      <c r="N3488" s="70">
        <f t="shared" si="199"/>
        <v>-1</v>
      </c>
      <c r="O3488" s="19" t="str">
        <f>IF(A3488&gt;'PL2'!$C$2+553,IF(A3488='PL2'!$C$2+554,1,O3487+1), "")</f>
        <v/>
      </c>
    </row>
    <row r="3489" spans="1:15" x14ac:dyDescent="0.55000000000000004">
      <c r="A3489">
        <v>3487</v>
      </c>
      <c r="B3489" s="2">
        <v>43309</v>
      </c>
      <c r="C3489">
        <v>35.520000457763672</v>
      </c>
      <c r="D3489">
        <v>37327800</v>
      </c>
      <c r="E3489">
        <v>1829.25</v>
      </c>
      <c r="F3489" s="20">
        <f t="shared" si="200"/>
        <v>1.7406587272050375E-3</v>
      </c>
      <c r="G3489">
        <v>8229.9599609375</v>
      </c>
      <c r="H3489">
        <v>14.32559967041016</v>
      </c>
      <c r="I3489" s="19">
        <f t="shared" si="201"/>
        <v>15054654.258544922</v>
      </c>
      <c r="K3489" s="70">
        <f t="shared" si="198"/>
        <v>-1</v>
      </c>
      <c r="L3489" s="3">
        <f>IF(AND(O3489&gt;0,O3489&lt;366),+'PL2'!$N$3+1,IF(AND(O3489&gt;365,O3489&lt;731),+'PL2'!$O$3+1,IF(AND(O3489&gt;730,O3489&lt;1096),+'PL2'!$P$3+1,IF(AND(O3489&gt;1095,O3489&lt;1461),+'PL2'!$Q$3+1,IF(AND(O3489&gt;1460,O3489&lt;3000),+'PL2'!$R$3+1,0)))))</f>
        <v>0</v>
      </c>
      <c r="M3489" s="3">
        <f>IF(AND(O3489&gt;0,O3489&lt;366),+'PL2'!$N$2+1,IF(AND(O3489&gt;365,O3489&lt;731),+'PL2'!$O$2+1,IF(AND(O3489&gt;730,O3489&lt;1096),+'PL2'!$P$2+1,IF(AND(O3489&gt;1095,O3489&lt;1461),+'PL2'!$Q$2+1,IF(AND(O3489&gt;1460,O3489&lt;1826),+'PL2'!$R$2+1,IF(AND(O3489&gt;1825,O3489&lt;2190),+'PL2'!$S$2+1,0))))))</f>
        <v>0</v>
      </c>
      <c r="N3489" s="70">
        <f t="shared" si="199"/>
        <v>-1</v>
      </c>
      <c r="O3489" s="19" t="str">
        <f>IF(A3489&gt;'PL2'!$C$2+553,IF(A3489='PL2'!$C$2+554,1,O3488+1), "")</f>
        <v/>
      </c>
    </row>
    <row r="3490" spans="1:15" x14ac:dyDescent="0.55000000000000004">
      <c r="A3490">
        <v>3488</v>
      </c>
      <c r="B3490" s="2">
        <v>43310</v>
      </c>
      <c r="C3490">
        <v>35.529998779296882</v>
      </c>
      <c r="D3490">
        <v>50277200</v>
      </c>
      <c r="E3490">
        <v>2140.669921875</v>
      </c>
      <c r="F3490" s="20">
        <f t="shared" si="200"/>
        <v>1.5127731797135939E-3</v>
      </c>
      <c r="G3490">
        <v>8215.5595703125</v>
      </c>
      <c r="H3490">
        <v>12.428299903869631</v>
      </c>
      <c r="I3490" s="19">
        <f t="shared" si="201"/>
        <v>17586801.263540268</v>
      </c>
      <c r="K3490" s="70">
        <f t="shared" si="198"/>
        <v>-1</v>
      </c>
      <c r="L3490" s="3">
        <f>IF(AND(O3490&gt;0,O3490&lt;366),+'PL2'!$N$3+1,IF(AND(O3490&gt;365,O3490&lt;731),+'PL2'!$O$3+1,IF(AND(O3490&gt;730,O3490&lt;1096),+'PL2'!$P$3+1,IF(AND(O3490&gt;1095,O3490&lt;1461),+'PL2'!$Q$3+1,IF(AND(O3490&gt;1460,O3490&lt;3000),+'PL2'!$R$3+1,0)))))</f>
        <v>0</v>
      </c>
      <c r="M3490" s="3">
        <f>IF(AND(O3490&gt;0,O3490&lt;366),+'PL2'!$N$2+1,IF(AND(O3490&gt;365,O3490&lt;731),+'PL2'!$O$2+1,IF(AND(O3490&gt;730,O3490&lt;1096),+'PL2'!$P$2+1,IF(AND(O3490&gt;1095,O3490&lt;1461),+'PL2'!$Q$2+1,IF(AND(O3490&gt;1460,O3490&lt;1826),+'PL2'!$R$2+1,IF(AND(O3490&gt;1825,O3490&lt;2190),+'PL2'!$S$2+1,0))))))</f>
        <v>0</v>
      </c>
      <c r="N3490" s="70">
        <f t="shared" si="199"/>
        <v>-1</v>
      </c>
      <c r="O3490" s="19" t="str">
        <f>IF(A3490&gt;'PL2'!$C$2+553,IF(A3490='PL2'!$C$2+554,1,O3489+1), "")</f>
        <v/>
      </c>
    </row>
    <row r="3491" spans="1:15" x14ac:dyDescent="0.55000000000000004">
      <c r="A3491">
        <v>3489</v>
      </c>
      <c r="B3491" s="2">
        <v>43311</v>
      </c>
      <c r="C3491">
        <v>35.540000915527337</v>
      </c>
      <c r="D3491">
        <v>39630300</v>
      </c>
      <c r="E3491">
        <v>1699.579956054688</v>
      </c>
      <c r="F3491" s="20">
        <f t="shared" si="200"/>
        <v>1.5241639148377761E-3</v>
      </c>
      <c r="G3491">
        <v>8168</v>
      </c>
      <c r="H3491">
        <v>12.449399948120121</v>
      </c>
      <c r="I3491" s="19">
        <f t="shared" si="201"/>
        <v>13882169.081054691</v>
      </c>
      <c r="K3491" s="70">
        <f t="shared" si="198"/>
        <v>-1</v>
      </c>
      <c r="L3491" s="3">
        <f>IF(AND(O3491&gt;0,O3491&lt;366),+'PL2'!$N$3+1,IF(AND(O3491&gt;365,O3491&lt;731),+'PL2'!$O$3+1,IF(AND(O3491&gt;730,O3491&lt;1096),+'PL2'!$P$3+1,IF(AND(O3491&gt;1095,O3491&lt;1461),+'PL2'!$Q$3+1,IF(AND(O3491&gt;1460,O3491&lt;3000),+'PL2'!$R$3+1,0)))))</f>
        <v>0</v>
      </c>
      <c r="M3491" s="3">
        <f>IF(AND(O3491&gt;0,O3491&lt;366),+'PL2'!$N$2+1,IF(AND(O3491&gt;365,O3491&lt;731),+'PL2'!$O$2+1,IF(AND(O3491&gt;730,O3491&lt;1096),+'PL2'!$P$2+1,IF(AND(O3491&gt;1095,O3491&lt;1461),+'PL2'!$Q$2+1,IF(AND(O3491&gt;1460,O3491&lt;1826),+'PL2'!$R$2+1,IF(AND(O3491&gt;1825,O3491&lt;2190),+'PL2'!$S$2+1,0))))))</f>
        <v>0</v>
      </c>
      <c r="N3491" s="70">
        <f t="shared" si="199"/>
        <v>-1</v>
      </c>
      <c r="O3491" s="19" t="str">
        <f>IF(A3491&gt;'PL2'!$C$2+553,IF(A3491='PL2'!$C$2+554,1,O3490+1), "")</f>
        <v/>
      </c>
    </row>
    <row r="3492" spans="1:15" x14ac:dyDescent="0.55000000000000004">
      <c r="A3492">
        <v>3490</v>
      </c>
      <c r="B3492" s="2">
        <v>43312</v>
      </c>
      <c r="C3492">
        <v>35.549999237060547</v>
      </c>
      <c r="D3492">
        <v>43475000</v>
      </c>
      <c r="E3492">
        <v>1863.079956054688</v>
      </c>
      <c r="F3492" s="20">
        <f t="shared" si="200"/>
        <v>1.5234615529919945E-3</v>
      </c>
      <c r="G3492">
        <v>7726.89013671875</v>
      </c>
      <c r="H3492">
        <v>11.77159976959229</v>
      </c>
      <c r="I3492" s="19">
        <f t="shared" si="201"/>
        <v>14395814.136357371</v>
      </c>
      <c r="K3492" s="70">
        <f t="shared" si="198"/>
        <v>-1</v>
      </c>
      <c r="L3492" s="3">
        <f>IF(AND(O3492&gt;0,O3492&lt;366),+'PL2'!$N$3+1,IF(AND(O3492&gt;365,O3492&lt;731),+'PL2'!$O$3+1,IF(AND(O3492&gt;730,O3492&lt;1096),+'PL2'!$P$3+1,IF(AND(O3492&gt;1095,O3492&lt;1461),+'PL2'!$Q$3+1,IF(AND(O3492&gt;1460,O3492&lt;3000),+'PL2'!$R$3+1,0)))))</f>
        <v>0</v>
      </c>
      <c r="M3492" s="3">
        <f>IF(AND(O3492&gt;0,O3492&lt;366),+'PL2'!$N$2+1,IF(AND(O3492&gt;365,O3492&lt;731),+'PL2'!$O$2+1,IF(AND(O3492&gt;730,O3492&lt;1096),+'PL2'!$P$2+1,IF(AND(O3492&gt;1095,O3492&lt;1461),+'PL2'!$Q$2+1,IF(AND(O3492&gt;1460,O3492&lt;1826),+'PL2'!$R$2+1,IF(AND(O3492&gt;1825,O3492&lt;2190),+'PL2'!$S$2+1,0))))))</f>
        <v>0</v>
      </c>
      <c r="N3492" s="70">
        <f t="shared" si="199"/>
        <v>-1</v>
      </c>
      <c r="O3492" s="19" t="str">
        <f>IF(A3492&gt;'PL2'!$C$2+553,IF(A3492='PL2'!$C$2+554,1,O3491+1), "")</f>
        <v/>
      </c>
    </row>
    <row r="3493" spans="1:15" x14ac:dyDescent="0.55000000000000004">
      <c r="A3493">
        <v>3491</v>
      </c>
      <c r="B3493" s="2">
        <v>43313</v>
      </c>
      <c r="C3493">
        <v>35.560001373291023</v>
      </c>
      <c r="D3493">
        <v>44362200</v>
      </c>
      <c r="E3493">
        <v>1896.280029296875</v>
      </c>
      <c r="F3493" s="20">
        <f t="shared" si="200"/>
        <v>1.5200265191072854E-3</v>
      </c>
      <c r="G3493">
        <v>7603.75</v>
      </c>
      <c r="H3493">
        <v>11.557900428771971</v>
      </c>
      <c r="I3493" s="19">
        <f t="shared" si="201"/>
        <v>14418839.272766113</v>
      </c>
      <c r="K3493" s="70">
        <f t="shared" si="198"/>
        <v>-1</v>
      </c>
      <c r="L3493" s="3">
        <f>IF(AND(O3493&gt;0,O3493&lt;366),+'PL2'!$N$3+1,IF(AND(O3493&gt;365,O3493&lt;731),+'PL2'!$O$3+1,IF(AND(O3493&gt;730,O3493&lt;1096),+'PL2'!$P$3+1,IF(AND(O3493&gt;1095,O3493&lt;1461),+'PL2'!$Q$3+1,IF(AND(O3493&gt;1460,O3493&lt;3000),+'PL2'!$R$3+1,0)))))</f>
        <v>0</v>
      </c>
      <c r="M3493" s="3">
        <f>IF(AND(O3493&gt;0,O3493&lt;366),+'PL2'!$N$2+1,IF(AND(O3493&gt;365,O3493&lt;731),+'PL2'!$O$2+1,IF(AND(O3493&gt;730,O3493&lt;1096),+'PL2'!$P$2+1,IF(AND(O3493&gt;1095,O3493&lt;1461),+'PL2'!$Q$2+1,IF(AND(O3493&gt;1460,O3493&lt;1826),+'PL2'!$R$2+1,IF(AND(O3493&gt;1825,O3493&lt;2190),+'PL2'!$S$2+1,0))))))</f>
        <v>0</v>
      </c>
      <c r="N3493" s="70">
        <f t="shared" si="199"/>
        <v>-1</v>
      </c>
      <c r="O3493" s="19" t="str">
        <f>IF(A3493&gt;'PL2'!$C$2+553,IF(A3493='PL2'!$C$2+554,1,O3492+1), "")</f>
        <v/>
      </c>
    </row>
    <row r="3494" spans="1:15" x14ac:dyDescent="0.55000000000000004">
      <c r="A3494">
        <v>3492</v>
      </c>
      <c r="B3494" s="2">
        <v>43314</v>
      </c>
      <c r="C3494">
        <v>35.569999694824219</v>
      </c>
      <c r="D3494">
        <v>45249500</v>
      </c>
      <c r="E3494">
        <v>1937.7099609375</v>
      </c>
      <c r="F3494" s="20">
        <f t="shared" si="200"/>
        <v>1.5232067253606056E-3</v>
      </c>
      <c r="G3494">
        <v>7535.02001953125</v>
      </c>
      <c r="H3494">
        <v>11.477399826049799</v>
      </c>
      <c r="I3494" s="19">
        <f t="shared" si="201"/>
        <v>14600683.347709179</v>
      </c>
      <c r="K3494" s="70">
        <f t="shared" si="198"/>
        <v>-1</v>
      </c>
      <c r="L3494" s="3">
        <f>IF(AND(O3494&gt;0,O3494&lt;366),+'PL2'!$N$3+1,IF(AND(O3494&gt;365,O3494&lt;731),+'PL2'!$O$3+1,IF(AND(O3494&gt;730,O3494&lt;1096),+'PL2'!$P$3+1,IF(AND(O3494&gt;1095,O3494&lt;1461),+'PL2'!$Q$3+1,IF(AND(O3494&gt;1460,O3494&lt;3000),+'PL2'!$R$3+1,0)))))</f>
        <v>0</v>
      </c>
      <c r="M3494" s="3">
        <f>IF(AND(O3494&gt;0,O3494&lt;366),+'PL2'!$N$2+1,IF(AND(O3494&gt;365,O3494&lt;731),+'PL2'!$O$2+1,IF(AND(O3494&gt;730,O3494&lt;1096),+'PL2'!$P$2+1,IF(AND(O3494&gt;1095,O3494&lt;1461),+'PL2'!$Q$2+1,IF(AND(O3494&gt;1460,O3494&lt;1826),+'PL2'!$R$2+1,IF(AND(O3494&gt;1825,O3494&lt;2190),+'PL2'!$S$2+1,0))))))</f>
        <v>0</v>
      </c>
      <c r="N3494" s="70">
        <f t="shared" si="199"/>
        <v>-1</v>
      </c>
      <c r="O3494" s="19" t="str">
        <f>IF(A3494&gt;'PL2'!$C$2+553,IF(A3494='PL2'!$C$2+554,1,O3493+1), "")</f>
        <v/>
      </c>
    </row>
    <row r="3495" spans="1:15" x14ac:dyDescent="0.55000000000000004">
      <c r="A3495">
        <v>3493</v>
      </c>
      <c r="B3495" s="2">
        <v>43315</v>
      </c>
      <c r="C3495">
        <v>35.580001831054688</v>
      </c>
      <c r="D3495">
        <v>49094200</v>
      </c>
      <c r="E3495">
        <v>2098.2099609375</v>
      </c>
      <c r="F3495" s="20">
        <f t="shared" si="200"/>
        <v>1.5206340922572E-3</v>
      </c>
      <c r="G3495">
        <v>7415.56005859375</v>
      </c>
      <c r="H3495">
        <v>11.27639961242676</v>
      </c>
      <c r="I3495" s="19">
        <f t="shared" si="201"/>
        <v>15559401.980871677</v>
      </c>
      <c r="K3495" s="70">
        <f t="shared" si="198"/>
        <v>-1</v>
      </c>
      <c r="L3495" s="3">
        <f>IF(AND(O3495&gt;0,O3495&lt;366),+'PL2'!$N$3+1,IF(AND(O3495&gt;365,O3495&lt;731),+'PL2'!$O$3+1,IF(AND(O3495&gt;730,O3495&lt;1096),+'PL2'!$P$3+1,IF(AND(O3495&gt;1095,O3495&lt;1461),+'PL2'!$Q$3+1,IF(AND(O3495&gt;1460,O3495&lt;3000),+'PL2'!$R$3+1,0)))))</f>
        <v>0</v>
      </c>
      <c r="M3495" s="3">
        <f>IF(AND(O3495&gt;0,O3495&lt;366),+'PL2'!$N$2+1,IF(AND(O3495&gt;365,O3495&lt;731),+'PL2'!$O$2+1,IF(AND(O3495&gt;730,O3495&lt;1096),+'PL2'!$P$2+1,IF(AND(O3495&gt;1095,O3495&lt;1461),+'PL2'!$Q$2+1,IF(AND(O3495&gt;1460,O3495&lt;1826),+'PL2'!$R$2+1,IF(AND(O3495&gt;1825,O3495&lt;2190),+'PL2'!$S$2+1,0))))))</f>
        <v>0</v>
      </c>
      <c r="N3495" s="70">
        <f t="shared" si="199"/>
        <v>-1</v>
      </c>
      <c r="O3495" s="19" t="str">
        <f>IF(A3495&gt;'PL2'!$C$2+553,IF(A3495='PL2'!$C$2+554,1,O3494+1), "")</f>
        <v/>
      </c>
    </row>
    <row r="3496" spans="1:15" x14ac:dyDescent="0.55000000000000004">
      <c r="A3496">
        <v>3494</v>
      </c>
      <c r="B3496" s="2">
        <v>43316</v>
      </c>
      <c r="C3496">
        <v>35.590000152587891</v>
      </c>
      <c r="D3496">
        <v>52051700</v>
      </c>
      <c r="E3496">
        <v>2217.18994140625</v>
      </c>
      <c r="F3496" s="20">
        <f t="shared" si="200"/>
        <v>1.5159887256893584E-3</v>
      </c>
      <c r="G3496">
        <v>7009.08984375</v>
      </c>
      <c r="H3496">
        <v>10.62569999694824</v>
      </c>
      <c r="I3496" s="19">
        <f t="shared" si="201"/>
        <v>15540483.499975204</v>
      </c>
      <c r="K3496" s="70">
        <f t="shared" si="198"/>
        <v>-1</v>
      </c>
      <c r="L3496" s="3">
        <f>IF(AND(O3496&gt;0,O3496&lt;366),+'PL2'!$N$3+1,IF(AND(O3496&gt;365,O3496&lt;731),+'PL2'!$O$3+1,IF(AND(O3496&gt;730,O3496&lt;1096),+'PL2'!$P$3+1,IF(AND(O3496&gt;1095,O3496&lt;1461),+'PL2'!$Q$3+1,IF(AND(O3496&gt;1460,O3496&lt;3000),+'PL2'!$R$3+1,0)))))</f>
        <v>0</v>
      </c>
      <c r="M3496" s="3">
        <f>IF(AND(O3496&gt;0,O3496&lt;366),+'PL2'!$N$2+1,IF(AND(O3496&gt;365,O3496&lt;731),+'PL2'!$O$2+1,IF(AND(O3496&gt;730,O3496&lt;1096),+'PL2'!$P$2+1,IF(AND(O3496&gt;1095,O3496&lt;1461),+'PL2'!$Q$2+1,IF(AND(O3496&gt;1460,O3496&lt;1826),+'PL2'!$R$2+1,IF(AND(O3496&gt;1825,O3496&lt;2190),+'PL2'!$S$2+1,0))))))</f>
        <v>0</v>
      </c>
      <c r="N3496" s="70">
        <f t="shared" si="199"/>
        <v>-1</v>
      </c>
      <c r="O3496" s="19" t="str">
        <f>IF(A3496&gt;'PL2'!$C$2+553,IF(A3496='PL2'!$C$2+554,1,O3495+1), "")</f>
        <v/>
      </c>
    </row>
    <row r="3497" spans="1:15" x14ac:dyDescent="0.55000000000000004">
      <c r="A3497">
        <v>3495</v>
      </c>
      <c r="B3497" s="2">
        <v>43317</v>
      </c>
      <c r="C3497">
        <v>35.599998474121087</v>
      </c>
      <c r="D3497">
        <v>47319700</v>
      </c>
      <c r="E3497">
        <v>2013.630004882812</v>
      </c>
      <c r="F3497" s="20">
        <f t="shared" si="200"/>
        <v>1.5149129242423886E-3</v>
      </c>
      <c r="G3497">
        <v>7026.990234375</v>
      </c>
      <c r="H3497">
        <v>10.64529991149902</v>
      </c>
      <c r="I3497" s="19">
        <f t="shared" si="201"/>
        <v>14149758.379956003</v>
      </c>
      <c r="K3497" s="70">
        <f t="shared" si="198"/>
        <v>-1</v>
      </c>
      <c r="L3497" s="3">
        <f>IF(AND(O3497&gt;0,O3497&lt;366),+'PL2'!$N$3+1,IF(AND(O3497&gt;365,O3497&lt;731),+'PL2'!$O$3+1,IF(AND(O3497&gt;730,O3497&lt;1096),+'PL2'!$P$3+1,IF(AND(O3497&gt;1095,O3497&lt;1461),+'PL2'!$Q$3+1,IF(AND(O3497&gt;1460,O3497&lt;3000),+'PL2'!$R$3+1,0)))))</f>
        <v>0</v>
      </c>
      <c r="M3497" s="3">
        <f>IF(AND(O3497&gt;0,O3497&lt;366),+'PL2'!$N$2+1,IF(AND(O3497&gt;365,O3497&lt;731),+'PL2'!$O$2+1,IF(AND(O3497&gt;730,O3497&lt;1096),+'PL2'!$P$2+1,IF(AND(O3497&gt;1095,O3497&lt;1461),+'PL2'!$Q$2+1,IF(AND(O3497&gt;1460,O3497&lt;1826),+'PL2'!$R$2+1,IF(AND(O3497&gt;1825,O3497&lt;2190),+'PL2'!$S$2+1,0))))))</f>
        <v>0</v>
      </c>
      <c r="N3497" s="70">
        <f t="shared" si="199"/>
        <v>-1</v>
      </c>
      <c r="O3497" s="19" t="str">
        <f>IF(A3497&gt;'PL2'!$C$2+553,IF(A3497='PL2'!$C$2+554,1,O3496+1), "")</f>
        <v/>
      </c>
    </row>
    <row r="3498" spans="1:15" x14ac:dyDescent="0.55000000000000004">
      <c r="A3498">
        <v>3496</v>
      </c>
      <c r="B3498" s="2">
        <v>43318</v>
      </c>
      <c r="C3498">
        <v>35.610000610351563</v>
      </c>
      <c r="D3498">
        <v>38743000</v>
      </c>
      <c r="E3498">
        <v>1655.25</v>
      </c>
      <c r="F3498" s="20">
        <f t="shared" si="200"/>
        <v>1.5213962137749896E-3</v>
      </c>
      <c r="G3498">
        <v>6937.06982421875</v>
      </c>
      <c r="H3498">
        <v>10.553999900817869</v>
      </c>
      <c r="I3498" s="19">
        <f t="shared" si="201"/>
        <v>11482584.826538086</v>
      </c>
      <c r="K3498" s="70">
        <f t="shared" si="198"/>
        <v>-1</v>
      </c>
      <c r="L3498" s="3">
        <f>IF(AND(O3498&gt;0,O3498&lt;366),+'PL2'!$N$3+1,IF(AND(O3498&gt;365,O3498&lt;731),+'PL2'!$O$3+1,IF(AND(O3498&gt;730,O3498&lt;1096),+'PL2'!$P$3+1,IF(AND(O3498&gt;1095,O3498&lt;1461),+'PL2'!$Q$3+1,IF(AND(O3498&gt;1460,O3498&lt;3000),+'PL2'!$R$3+1,0)))))</f>
        <v>0</v>
      </c>
      <c r="M3498" s="3">
        <f>IF(AND(O3498&gt;0,O3498&lt;366),+'PL2'!$N$2+1,IF(AND(O3498&gt;365,O3498&lt;731),+'PL2'!$O$2+1,IF(AND(O3498&gt;730,O3498&lt;1096),+'PL2'!$P$2+1,IF(AND(O3498&gt;1095,O3498&lt;1461),+'PL2'!$Q$2+1,IF(AND(O3498&gt;1460,O3498&lt;1826),+'PL2'!$R$2+1,IF(AND(O3498&gt;1825,O3498&lt;2190),+'PL2'!$S$2+1,0))))))</f>
        <v>0</v>
      </c>
      <c r="N3498" s="70">
        <f t="shared" si="199"/>
        <v>-1</v>
      </c>
      <c r="O3498" s="19" t="str">
        <f>IF(A3498&gt;'PL2'!$C$2+553,IF(A3498='PL2'!$C$2+554,1,O3497+1), "")</f>
        <v/>
      </c>
    </row>
    <row r="3499" spans="1:15" x14ac:dyDescent="0.55000000000000004">
      <c r="A3499">
        <v>3497</v>
      </c>
      <c r="B3499" s="2">
        <v>43319</v>
      </c>
      <c r="C3499">
        <v>35.619998931884773</v>
      </c>
      <c r="D3499">
        <v>44658000</v>
      </c>
      <c r="E3499">
        <v>1906.119995117188</v>
      </c>
      <c r="F3499" s="20">
        <f t="shared" si="200"/>
        <v>1.5203545208051961E-3</v>
      </c>
      <c r="G3499">
        <v>6717.2099609375</v>
      </c>
      <c r="H3499">
        <v>10.21249961853027</v>
      </c>
      <c r="I3499" s="19">
        <f t="shared" si="201"/>
        <v>12803808.217943314</v>
      </c>
      <c r="K3499" s="70">
        <f t="shared" si="198"/>
        <v>-1</v>
      </c>
      <c r="L3499" s="3">
        <f>IF(AND(O3499&gt;0,O3499&lt;366),+'PL2'!$N$3+1,IF(AND(O3499&gt;365,O3499&lt;731),+'PL2'!$O$3+1,IF(AND(O3499&gt;730,O3499&lt;1096),+'PL2'!$P$3+1,IF(AND(O3499&gt;1095,O3499&lt;1461),+'PL2'!$Q$3+1,IF(AND(O3499&gt;1460,O3499&lt;3000),+'PL2'!$R$3+1,0)))))</f>
        <v>0</v>
      </c>
      <c r="M3499" s="3">
        <f>IF(AND(O3499&gt;0,O3499&lt;366),+'PL2'!$N$2+1,IF(AND(O3499&gt;365,O3499&lt;731),+'PL2'!$O$2+1,IF(AND(O3499&gt;730,O3499&lt;1096),+'PL2'!$P$2+1,IF(AND(O3499&gt;1095,O3499&lt;1461),+'PL2'!$Q$2+1,IF(AND(O3499&gt;1460,O3499&lt;1826),+'PL2'!$R$2+1,IF(AND(O3499&gt;1825,O3499&lt;2190),+'PL2'!$S$2+1,0))))))</f>
        <v>0</v>
      </c>
      <c r="N3499" s="70">
        <f t="shared" si="199"/>
        <v>-1</v>
      </c>
      <c r="O3499" s="19" t="str">
        <f>IF(A3499&gt;'PL2'!$C$2+553,IF(A3499='PL2'!$C$2+554,1,O3498+1), "")</f>
        <v/>
      </c>
    </row>
    <row r="3500" spans="1:15" x14ac:dyDescent="0.55000000000000004">
      <c r="A3500">
        <v>3498</v>
      </c>
      <c r="B3500" s="2">
        <v>43320</v>
      </c>
      <c r="C3500">
        <v>35.630001068115227</v>
      </c>
      <c r="D3500">
        <v>46432500</v>
      </c>
      <c r="E3500">
        <v>1983.25</v>
      </c>
      <c r="F3500" s="20">
        <f t="shared" si="200"/>
        <v>1.5218478354243154E-3</v>
      </c>
      <c r="G3500">
        <v>6280.580078125</v>
      </c>
      <c r="H3500">
        <v>9.5580902099609375</v>
      </c>
      <c r="I3500" s="19">
        <f t="shared" si="201"/>
        <v>12455960.439941406</v>
      </c>
      <c r="K3500" s="70">
        <f t="shared" si="198"/>
        <v>-1</v>
      </c>
      <c r="L3500" s="3">
        <f>IF(AND(O3500&gt;0,O3500&lt;366),+'PL2'!$N$3+1,IF(AND(O3500&gt;365,O3500&lt;731),+'PL2'!$O$3+1,IF(AND(O3500&gt;730,O3500&lt;1096),+'PL2'!$P$3+1,IF(AND(O3500&gt;1095,O3500&lt;1461),+'PL2'!$Q$3+1,IF(AND(O3500&gt;1460,O3500&lt;3000),+'PL2'!$R$3+1,0)))))</f>
        <v>0</v>
      </c>
      <c r="M3500" s="3">
        <f>IF(AND(O3500&gt;0,O3500&lt;366),+'PL2'!$N$2+1,IF(AND(O3500&gt;365,O3500&lt;731),+'PL2'!$O$2+1,IF(AND(O3500&gt;730,O3500&lt;1096),+'PL2'!$P$2+1,IF(AND(O3500&gt;1095,O3500&lt;1461),+'PL2'!$Q$2+1,IF(AND(O3500&gt;1460,O3500&lt;1826),+'PL2'!$R$2+1,IF(AND(O3500&gt;1825,O3500&lt;2190),+'PL2'!$S$2+1,0))))))</f>
        <v>0</v>
      </c>
      <c r="N3500" s="70">
        <f t="shared" si="199"/>
        <v>-1</v>
      </c>
      <c r="O3500" s="19" t="str">
        <f>IF(A3500&gt;'PL2'!$C$2+553,IF(A3500='PL2'!$C$2+554,1,O3499+1), "")</f>
        <v/>
      </c>
    </row>
    <row r="3501" spans="1:15" x14ac:dyDescent="0.55000000000000004">
      <c r="A3501">
        <v>3499</v>
      </c>
      <c r="B3501" s="2">
        <v>43321</v>
      </c>
      <c r="C3501">
        <v>35.639999389648438</v>
      </c>
      <c r="D3501">
        <v>44066500</v>
      </c>
      <c r="E3501">
        <v>1883.25</v>
      </c>
      <c r="F3501" s="20">
        <f t="shared" si="200"/>
        <v>1.5231304698706597E-3</v>
      </c>
      <c r="G3501">
        <v>6537.89990234375</v>
      </c>
      <c r="H3501">
        <v>9.9580698013305664</v>
      </c>
      <c r="I3501" s="19">
        <f t="shared" si="201"/>
        <v>12312499.991088867</v>
      </c>
      <c r="K3501" s="70">
        <f t="shared" ref="K3501:K3564" si="202">+L3501^(0.00273972602739726)-1</f>
        <v>-1</v>
      </c>
      <c r="L3501" s="3">
        <f>IF(AND(O3501&gt;0,O3501&lt;366),+'PL2'!$N$3+1,IF(AND(O3501&gt;365,O3501&lt;731),+'PL2'!$O$3+1,IF(AND(O3501&gt;730,O3501&lt;1096),+'PL2'!$P$3+1,IF(AND(O3501&gt;1095,O3501&lt;1461),+'PL2'!$Q$3+1,IF(AND(O3501&gt;1460,O3501&lt;3000),+'PL2'!$R$3+1,0)))))</f>
        <v>0</v>
      </c>
      <c r="M3501" s="3">
        <f>IF(AND(O3501&gt;0,O3501&lt;366),+'PL2'!$N$2+1,IF(AND(O3501&gt;365,O3501&lt;731),+'PL2'!$O$2+1,IF(AND(O3501&gt;730,O3501&lt;1096),+'PL2'!$P$2+1,IF(AND(O3501&gt;1095,O3501&lt;1461),+'PL2'!$Q$2+1,IF(AND(O3501&gt;1460,O3501&lt;1826),+'PL2'!$R$2+1,IF(AND(O3501&gt;1825,O3501&lt;2190),+'PL2'!$S$2+1,0))))))</f>
        <v>0</v>
      </c>
      <c r="N3501" s="70">
        <f t="shared" ref="N3501:N3564" si="203">+M3501^(0.00273972602739726)-1</f>
        <v>-1</v>
      </c>
      <c r="O3501" s="19" t="str">
        <f>IF(A3501&gt;'PL2'!$C$2+553,IF(A3501='PL2'!$C$2+554,1,O3500+1), "")</f>
        <v/>
      </c>
    </row>
    <row r="3502" spans="1:15" x14ac:dyDescent="0.55000000000000004">
      <c r="A3502">
        <v>3500</v>
      </c>
      <c r="B3502" s="2">
        <v>43322</v>
      </c>
      <c r="C3502">
        <v>35.650001525878913</v>
      </c>
      <c r="D3502">
        <v>52051700</v>
      </c>
      <c r="E3502">
        <v>2220.409912109375</v>
      </c>
      <c r="F3502" s="20">
        <f t="shared" si="200"/>
        <v>1.5207498843414506E-3</v>
      </c>
      <c r="G3502">
        <v>6143.31005859375</v>
      </c>
      <c r="H3502">
        <v>9.3424396514892578</v>
      </c>
      <c r="I3502" s="19">
        <f t="shared" si="201"/>
        <v>13640666.547262788</v>
      </c>
      <c r="K3502" s="70">
        <f t="shared" si="202"/>
        <v>-1</v>
      </c>
      <c r="L3502" s="3">
        <f>IF(AND(O3502&gt;0,O3502&lt;366),+'PL2'!$N$3+1,IF(AND(O3502&gt;365,O3502&lt;731),+'PL2'!$O$3+1,IF(AND(O3502&gt;730,O3502&lt;1096),+'PL2'!$P$3+1,IF(AND(O3502&gt;1095,O3502&lt;1461),+'PL2'!$Q$3+1,IF(AND(O3502&gt;1460,O3502&lt;3000),+'PL2'!$R$3+1,0)))))</f>
        <v>0</v>
      </c>
      <c r="M3502" s="3">
        <f>IF(AND(O3502&gt;0,O3502&lt;366),+'PL2'!$N$2+1,IF(AND(O3502&gt;365,O3502&lt;731),+'PL2'!$O$2+1,IF(AND(O3502&gt;730,O3502&lt;1096),+'PL2'!$P$2+1,IF(AND(O3502&gt;1095,O3502&lt;1461),+'PL2'!$Q$2+1,IF(AND(O3502&gt;1460,O3502&lt;1826),+'PL2'!$R$2+1,IF(AND(O3502&gt;1825,O3502&lt;2190),+'PL2'!$S$2+1,0))))))</f>
        <v>0</v>
      </c>
      <c r="N3502" s="70">
        <f t="shared" si="203"/>
        <v>-1</v>
      </c>
      <c r="O3502" s="19" t="str">
        <f>IF(A3502&gt;'PL2'!$C$2+553,IF(A3502='PL2'!$C$2+554,1,O3501+1), "")</f>
        <v/>
      </c>
    </row>
    <row r="3503" spans="1:15" x14ac:dyDescent="0.55000000000000004">
      <c r="A3503">
        <v>3501</v>
      </c>
      <c r="B3503" s="2">
        <v>43323</v>
      </c>
      <c r="C3503">
        <v>35.659999847412109</v>
      </c>
      <c r="D3503">
        <v>53994500</v>
      </c>
      <c r="E3503">
        <v>2140.389892578125</v>
      </c>
      <c r="F3503" s="20">
        <f t="shared" si="200"/>
        <v>1.413594037221168E-3</v>
      </c>
      <c r="G3503">
        <v>6233.3798828125</v>
      </c>
      <c r="H3503">
        <v>8.8114700317382813</v>
      </c>
      <c r="I3503" s="19">
        <f t="shared" si="201"/>
        <v>13341863.297771692</v>
      </c>
      <c r="K3503" s="70">
        <f t="shared" si="202"/>
        <v>-1</v>
      </c>
      <c r="L3503" s="3">
        <f>IF(AND(O3503&gt;0,O3503&lt;366),+'PL2'!$N$3+1,IF(AND(O3503&gt;365,O3503&lt;731),+'PL2'!$O$3+1,IF(AND(O3503&gt;730,O3503&lt;1096),+'PL2'!$P$3+1,IF(AND(O3503&gt;1095,O3503&lt;1461),+'PL2'!$Q$3+1,IF(AND(O3503&gt;1460,O3503&lt;3000),+'PL2'!$R$3+1,0)))))</f>
        <v>0</v>
      </c>
      <c r="M3503" s="3">
        <f>IF(AND(O3503&gt;0,O3503&lt;366),+'PL2'!$N$2+1,IF(AND(O3503&gt;365,O3503&lt;731),+'PL2'!$O$2+1,IF(AND(O3503&gt;730,O3503&lt;1096),+'PL2'!$P$2+1,IF(AND(O3503&gt;1095,O3503&lt;1461),+'PL2'!$Q$2+1,IF(AND(O3503&gt;1460,O3503&lt;1826),+'PL2'!$R$2+1,IF(AND(O3503&gt;1825,O3503&lt;2190),+'PL2'!$S$2+1,0))))))</f>
        <v>0</v>
      </c>
      <c r="N3503" s="70">
        <f t="shared" si="203"/>
        <v>-1</v>
      </c>
      <c r="O3503" s="19" t="str">
        <f>IF(A3503&gt;'PL2'!$C$2+553,IF(A3503='PL2'!$C$2+554,1,O3502+1), "")</f>
        <v/>
      </c>
    </row>
    <row r="3504" spans="1:15" x14ac:dyDescent="0.55000000000000004">
      <c r="A3504">
        <v>3502</v>
      </c>
      <c r="B3504" s="2">
        <v>43324</v>
      </c>
      <c r="C3504">
        <v>35.669998168945313</v>
      </c>
      <c r="D3504">
        <v>49230300</v>
      </c>
      <c r="E3504">
        <v>1950.280029296875</v>
      </c>
      <c r="F3504" s="20">
        <f t="shared" si="200"/>
        <v>1.4130826965090633E-3</v>
      </c>
      <c r="G3504">
        <v>6312.830078125</v>
      </c>
      <c r="H3504">
        <v>8.9205503463745117</v>
      </c>
      <c r="I3504" s="19">
        <f t="shared" si="201"/>
        <v>12311786.429711819</v>
      </c>
      <c r="K3504" s="70">
        <f t="shared" si="202"/>
        <v>-1</v>
      </c>
      <c r="L3504" s="3">
        <f>IF(AND(O3504&gt;0,O3504&lt;366),+'PL2'!$N$3+1,IF(AND(O3504&gt;365,O3504&lt;731),+'PL2'!$O$3+1,IF(AND(O3504&gt;730,O3504&lt;1096),+'PL2'!$P$3+1,IF(AND(O3504&gt;1095,O3504&lt;1461),+'PL2'!$Q$3+1,IF(AND(O3504&gt;1460,O3504&lt;3000),+'PL2'!$R$3+1,0)))))</f>
        <v>0</v>
      </c>
      <c r="M3504" s="3">
        <f>IF(AND(O3504&gt;0,O3504&lt;366),+'PL2'!$N$2+1,IF(AND(O3504&gt;365,O3504&lt;731),+'PL2'!$O$2+1,IF(AND(O3504&gt;730,O3504&lt;1096),+'PL2'!$P$2+1,IF(AND(O3504&gt;1095,O3504&lt;1461),+'PL2'!$Q$2+1,IF(AND(O3504&gt;1460,O3504&lt;1826),+'PL2'!$R$2+1,IF(AND(O3504&gt;1825,O3504&lt;2190),+'PL2'!$S$2+1,0))))))</f>
        <v>0</v>
      </c>
      <c r="N3504" s="70">
        <f t="shared" si="203"/>
        <v>-1</v>
      </c>
      <c r="O3504" s="19" t="str">
        <f>IF(A3504&gt;'PL2'!$C$2+553,IF(A3504='PL2'!$C$2+554,1,O3503+1), "")</f>
        <v/>
      </c>
    </row>
    <row r="3505" spans="1:15" x14ac:dyDescent="0.55000000000000004">
      <c r="A3505">
        <v>3503</v>
      </c>
      <c r="B3505" s="2">
        <v>43325</v>
      </c>
      <c r="C3505">
        <v>35.680000305175781</v>
      </c>
      <c r="D3505">
        <v>47642200</v>
      </c>
      <c r="E3505">
        <v>1894.920043945312</v>
      </c>
      <c r="F3505" s="20">
        <f t="shared" si="200"/>
        <v>1.4191357188847794E-3</v>
      </c>
      <c r="G3505">
        <v>6252.3701171875</v>
      </c>
      <c r="H3505">
        <v>8.872960090637207</v>
      </c>
      <c r="I3505" s="19">
        <f t="shared" si="201"/>
        <v>11847741.457223292</v>
      </c>
      <c r="K3505" s="70">
        <f t="shared" si="202"/>
        <v>-1</v>
      </c>
      <c r="L3505" s="3">
        <f>IF(AND(O3505&gt;0,O3505&lt;366),+'PL2'!$N$3+1,IF(AND(O3505&gt;365,O3505&lt;731),+'PL2'!$O$3+1,IF(AND(O3505&gt;730,O3505&lt;1096),+'PL2'!$P$3+1,IF(AND(O3505&gt;1095,O3505&lt;1461),+'PL2'!$Q$3+1,IF(AND(O3505&gt;1460,O3505&lt;3000),+'PL2'!$R$3+1,0)))))</f>
        <v>0</v>
      </c>
      <c r="M3505" s="3">
        <f>IF(AND(O3505&gt;0,O3505&lt;366),+'PL2'!$N$2+1,IF(AND(O3505&gt;365,O3505&lt;731),+'PL2'!$O$2+1,IF(AND(O3505&gt;730,O3505&lt;1096),+'PL2'!$P$2+1,IF(AND(O3505&gt;1095,O3505&lt;1461),+'PL2'!$Q$2+1,IF(AND(O3505&gt;1460,O3505&lt;1826),+'PL2'!$R$2+1,IF(AND(O3505&gt;1825,O3505&lt;2190),+'PL2'!$S$2+1,0))))))</f>
        <v>0</v>
      </c>
      <c r="N3505" s="70">
        <f t="shared" si="203"/>
        <v>-1</v>
      </c>
      <c r="O3505" s="19" t="str">
        <f>IF(A3505&gt;'PL2'!$C$2+553,IF(A3505='PL2'!$C$2+554,1,O3504+1), "")</f>
        <v/>
      </c>
    </row>
    <row r="3506" spans="1:15" x14ac:dyDescent="0.55000000000000004">
      <c r="A3506">
        <v>3504</v>
      </c>
      <c r="B3506" s="2">
        <v>43326</v>
      </c>
      <c r="C3506">
        <v>35.689998626708977</v>
      </c>
      <c r="D3506">
        <v>43195600</v>
      </c>
      <c r="E3506">
        <v>1726.4599609375</v>
      </c>
      <c r="F3506" s="20">
        <f t="shared" si="200"/>
        <v>1.4264729193465863E-3</v>
      </c>
      <c r="G3506">
        <v>6192.31005859375</v>
      </c>
      <c r="H3506">
        <v>8.833160400390625</v>
      </c>
      <c r="I3506" s="19">
        <f t="shared" si="201"/>
        <v>10690775.381872654</v>
      </c>
      <c r="K3506" s="70">
        <f t="shared" si="202"/>
        <v>-1</v>
      </c>
      <c r="L3506" s="3">
        <f>IF(AND(O3506&gt;0,O3506&lt;366),+'PL2'!$N$3+1,IF(AND(O3506&gt;365,O3506&lt;731),+'PL2'!$O$3+1,IF(AND(O3506&gt;730,O3506&lt;1096),+'PL2'!$P$3+1,IF(AND(O3506&gt;1095,O3506&lt;1461),+'PL2'!$Q$3+1,IF(AND(O3506&gt;1460,O3506&lt;3000),+'PL2'!$R$3+1,0)))))</f>
        <v>0</v>
      </c>
      <c r="M3506" s="3">
        <f>IF(AND(O3506&gt;0,O3506&lt;366),+'PL2'!$N$2+1,IF(AND(O3506&gt;365,O3506&lt;731),+'PL2'!$O$2+1,IF(AND(O3506&gt;730,O3506&lt;1096),+'PL2'!$P$2+1,IF(AND(O3506&gt;1095,O3506&lt;1461),+'PL2'!$Q$2+1,IF(AND(O3506&gt;1460,O3506&lt;1826),+'PL2'!$R$2+1,IF(AND(O3506&gt;1825,O3506&lt;2190),+'PL2'!$S$2+1,0))))))</f>
        <v>0</v>
      </c>
      <c r="N3506" s="70">
        <f t="shared" si="203"/>
        <v>-1</v>
      </c>
      <c r="O3506" s="19" t="str">
        <f>IF(A3506&gt;'PL2'!$C$2+553,IF(A3506='PL2'!$C$2+554,1,O3505+1), "")</f>
        <v/>
      </c>
    </row>
    <row r="3507" spans="1:15" x14ac:dyDescent="0.55000000000000004">
      <c r="A3507">
        <v>3505</v>
      </c>
      <c r="B3507" s="2">
        <v>43327</v>
      </c>
      <c r="C3507">
        <v>35.700000762939453</v>
      </c>
      <c r="D3507">
        <v>51136000</v>
      </c>
      <c r="E3507">
        <v>2034.660034179688</v>
      </c>
      <c r="F3507" s="20">
        <f t="shared" si="200"/>
        <v>1.4204741233678282E-3</v>
      </c>
      <c r="G3507">
        <v>6270.0400390625</v>
      </c>
      <c r="H3507">
        <v>8.9064302444458008</v>
      </c>
      <c r="I3507" s="19">
        <f t="shared" si="201"/>
        <v>12757399.880186919</v>
      </c>
      <c r="K3507" s="70">
        <f t="shared" si="202"/>
        <v>-1</v>
      </c>
      <c r="L3507" s="3">
        <f>IF(AND(O3507&gt;0,O3507&lt;366),+'PL2'!$N$3+1,IF(AND(O3507&gt;365,O3507&lt;731),+'PL2'!$O$3+1,IF(AND(O3507&gt;730,O3507&lt;1096),+'PL2'!$P$3+1,IF(AND(O3507&gt;1095,O3507&lt;1461),+'PL2'!$Q$3+1,IF(AND(O3507&gt;1460,O3507&lt;3000),+'PL2'!$R$3+1,0)))))</f>
        <v>0</v>
      </c>
      <c r="M3507" s="3">
        <f>IF(AND(O3507&gt;0,O3507&lt;366),+'PL2'!$N$2+1,IF(AND(O3507&gt;365,O3507&lt;731),+'PL2'!$O$2+1,IF(AND(O3507&gt;730,O3507&lt;1096),+'PL2'!$P$2+1,IF(AND(O3507&gt;1095,O3507&lt;1461),+'PL2'!$Q$2+1,IF(AND(O3507&gt;1460,O3507&lt;1826),+'PL2'!$R$2+1,IF(AND(O3507&gt;1825,O3507&lt;2190),+'PL2'!$S$2+1,0))))))</f>
        <v>0</v>
      </c>
      <c r="N3507" s="70">
        <f t="shared" si="203"/>
        <v>-1</v>
      </c>
      <c r="O3507" s="19" t="str">
        <f>IF(A3507&gt;'PL2'!$C$2+553,IF(A3507='PL2'!$C$2+554,1,O3506+1), "")</f>
        <v/>
      </c>
    </row>
    <row r="3508" spans="1:15" x14ac:dyDescent="0.55000000000000004">
      <c r="A3508">
        <v>3506</v>
      </c>
      <c r="B3508" s="2">
        <v>43328</v>
      </c>
      <c r="C3508">
        <v>35.709999084472663</v>
      </c>
      <c r="D3508">
        <v>50183100</v>
      </c>
      <c r="E3508">
        <v>1999.050048828125</v>
      </c>
      <c r="F3508" s="20">
        <f t="shared" si="200"/>
        <v>1.4225122683426768E-3</v>
      </c>
      <c r="G3508">
        <v>6314.240234375</v>
      </c>
      <c r="H3508">
        <v>8.9820804595947266</v>
      </c>
      <c r="I3508" s="19">
        <f t="shared" si="201"/>
        <v>12622482.248839855</v>
      </c>
      <c r="K3508" s="70">
        <f t="shared" si="202"/>
        <v>-1</v>
      </c>
      <c r="L3508" s="3">
        <f>IF(AND(O3508&gt;0,O3508&lt;366),+'PL2'!$N$3+1,IF(AND(O3508&gt;365,O3508&lt;731),+'PL2'!$O$3+1,IF(AND(O3508&gt;730,O3508&lt;1096),+'PL2'!$P$3+1,IF(AND(O3508&gt;1095,O3508&lt;1461),+'PL2'!$Q$3+1,IF(AND(O3508&gt;1460,O3508&lt;3000),+'PL2'!$R$3+1,0)))))</f>
        <v>0</v>
      </c>
      <c r="M3508" s="3">
        <f>IF(AND(O3508&gt;0,O3508&lt;366),+'PL2'!$N$2+1,IF(AND(O3508&gt;365,O3508&lt;731),+'PL2'!$O$2+1,IF(AND(O3508&gt;730,O3508&lt;1096),+'PL2'!$P$2+1,IF(AND(O3508&gt;1095,O3508&lt;1461),+'PL2'!$Q$2+1,IF(AND(O3508&gt;1460,O3508&lt;1826),+'PL2'!$R$2+1,IF(AND(O3508&gt;1825,O3508&lt;2190),+'PL2'!$S$2+1,0))))))</f>
        <v>0</v>
      </c>
      <c r="N3508" s="70">
        <f t="shared" si="203"/>
        <v>-1</v>
      </c>
      <c r="O3508" s="19" t="str">
        <f>IF(A3508&gt;'PL2'!$C$2+553,IF(A3508='PL2'!$C$2+554,1,O3507+1), "")</f>
        <v/>
      </c>
    </row>
    <row r="3509" spans="1:15" x14ac:dyDescent="0.55000000000000004">
      <c r="A3509">
        <v>3507</v>
      </c>
      <c r="B3509" s="2">
        <v>43329</v>
      </c>
      <c r="C3509">
        <v>35.720001220703118</v>
      </c>
      <c r="D3509">
        <v>48277400</v>
      </c>
      <c r="E3509">
        <v>1924.880004882812</v>
      </c>
      <c r="F3509" s="20">
        <f t="shared" si="200"/>
        <v>1.4242008915998183E-3</v>
      </c>
      <c r="G3509">
        <v>6583.240234375</v>
      </c>
      <c r="H3509">
        <v>9.3758602142333984</v>
      </c>
      <c r="I3509" s="19">
        <f t="shared" si="201"/>
        <v>12671947.494488474</v>
      </c>
      <c r="K3509" s="70">
        <f t="shared" si="202"/>
        <v>-1</v>
      </c>
      <c r="L3509" s="3">
        <f>IF(AND(O3509&gt;0,O3509&lt;366),+'PL2'!$N$3+1,IF(AND(O3509&gt;365,O3509&lt;731),+'PL2'!$O$3+1,IF(AND(O3509&gt;730,O3509&lt;1096),+'PL2'!$P$3+1,IF(AND(O3509&gt;1095,O3509&lt;1461),+'PL2'!$Q$3+1,IF(AND(O3509&gt;1460,O3509&lt;3000),+'PL2'!$R$3+1,0)))))</f>
        <v>0</v>
      </c>
      <c r="M3509" s="3">
        <f>IF(AND(O3509&gt;0,O3509&lt;366),+'PL2'!$N$2+1,IF(AND(O3509&gt;365,O3509&lt;731),+'PL2'!$O$2+1,IF(AND(O3509&gt;730,O3509&lt;1096),+'PL2'!$P$2+1,IF(AND(O3509&gt;1095,O3509&lt;1461),+'PL2'!$Q$2+1,IF(AND(O3509&gt;1460,O3509&lt;1826),+'PL2'!$R$2+1,IF(AND(O3509&gt;1825,O3509&lt;2190),+'PL2'!$S$2+1,0))))))</f>
        <v>0</v>
      </c>
      <c r="N3509" s="70">
        <f t="shared" si="203"/>
        <v>-1</v>
      </c>
      <c r="O3509" s="19" t="str">
        <f>IF(A3509&gt;'PL2'!$C$2+553,IF(A3509='PL2'!$C$2+554,1,O3508+1), "")</f>
        <v/>
      </c>
    </row>
    <row r="3510" spans="1:15" x14ac:dyDescent="0.55000000000000004">
      <c r="A3510">
        <v>3508</v>
      </c>
      <c r="B3510" s="2">
        <v>43330</v>
      </c>
      <c r="C3510">
        <v>35.729999542236328</v>
      </c>
      <c r="D3510">
        <v>50818300</v>
      </c>
      <c r="E3510">
        <v>2016.449951171875</v>
      </c>
      <c r="F3510" s="20">
        <f t="shared" si="200"/>
        <v>1.4177521843964391E-3</v>
      </c>
      <c r="G3510">
        <v>6395.35009765625</v>
      </c>
      <c r="H3510">
        <v>9.0670204162597656</v>
      </c>
      <c r="I3510" s="19">
        <f t="shared" si="201"/>
        <v>12895903.392145991</v>
      </c>
      <c r="K3510" s="70">
        <f t="shared" si="202"/>
        <v>-1</v>
      </c>
      <c r="L3510" s="3">
        <f>IF(AND(O3510&gt;0,O3510&lt;366),+'PL2'!$N$3+1,IF(AND(O3510&gt;365,O3510&lt;731),+'PL2'!$O$3+1,IF(AND(O3510&gt;730,O3510&lt;1096),+'PL2'!$P$3+1,IF(AND(O3510&gt;1095,O3510&lt;1461),+'PL2'!$Q$3+1,IF(AND(O3510&gt;1460,O3510&lt;3000),+'PL2'!$R$3+1,0)))))</f>
        <v>0</v>
      </c>
      <c r="M3510" s="3">
        <f>IF(AND(O3510&gt;0,O3510&lt;366),+'PL2'!$N$2+1,IF(AND(O3510&gt;365,O3510&lt;731),+'PL2'!$O$2+1,IF(AND(O3510&gt;730,O3510&lt;1096),+'PL2'!$P$2+1,IF(AND(O3510&gt;1095,O3510&lt;1461),+'PL2'!$Q$2+1,IF(AND(O3510&gt;1460,O3510&lt;1826),+'PL2'!$R$2+1,IF(AND(O3510&gt;1825,O3510&lt;2190),+'PL2'!$S$2+1,0))))))</f>
        <v>0</v>
      </c>
      <c r="N3510" s="70">
        <f t="shared" si="203"/>
        <v>-1</v>
      </c>
      <c r="O3510" s="19" t="str">
        <f>IF(A3510&gt;'PL2'!$C$2+553,IF(A3510='PL2'!$C$2+554,1,O3509+1), "")</f>
        <v/>
      </c>
    </row>
    <row r="3511" spans="1:15" x14ac:dyDescent="0.55000000000000004">
      <c r="A3511">
        <v>3509</v>
      </c>
      <c r="B3511" s="2">
        <v>43331</v>
      </c>
      <c r="C3511">
        <v>35.740001678466797</v>
      </c>
      <c r="D3511">
        <v>46054100</v>
      </c>
      <c r="E3511">
        <v>1829.550048828125</v>
      </c>
      <c r="F3511" s="20">
        <f t="shared" si="200"/>
        <v>1.4198110877415083E-3</v>
      </c>
      <c r="G3511">
        <v>6485.75</v>
      </c>
      <c r="H3511">
        <v>9.2085399627685547</v>
      </c>
      <c r="I3511" s="19">
        <f t="shared" si="201"/>
        <v>11866004.229187012</v>
      </c>
      <c r="K3511" s="70">
        <f t="shared" si="202"/>
        <v>-1</v>
      </c>
      <c r="L3511" s="3">
        <f>IF(AND(O3511&gt;0,O3511&lt;366),+'PL2'!$N$3+1,IF(AND(O3511&gt;365,O3511&lt;731),+'PL2'!$O$3+1,IF(AND(O3511&gt;730,O3511&lt;1096),+'PL2'!$P$3+1,IF(AND(O3511&gt;1095,O3511&lt;1461),+'PL2'!$Q$3+1,IF(AND(O3511&gt;1460,O3511&lt;3000),+'PL2'!$R$3+1,0)))))</f>
        <v>0</v>
      </c>
      <c r="M3511" s="3">
        <f>IF(AND(O3511&gt;0,O3511&lt;366),+'PL2'!$N$2+1,IF(AND(O3511&gt;365,O3511&lt;731),+'PL2'!$O$2+1,IF(AND(O3511&gt;730,O3511&lt;1096),+'PL2'!$P$2+1,IF(AND(O3511&gt;1095,O3511&lt;1461),+'PL2'!$Q$2+1,IF(AND(O3511&gt;1460,O3511&lt;1826),+'PL2'!$R$2+1,IF(AND(O3511&gt;1825,O3511&lt;2190),+'PL2'!$S$2+1,0))))))</f>
        <v>0</v>
      </c>
      <c r="N3511" s="70">
        <f t="shared" si="203"/>
        <v>-1</v>
      </c>
      <c r="O3511" s="19" t="str">
        <f>IF(A3511&gt;'PL2'!$C$2+553,IF(A3511='PL2'!$C$2+554,1,O3510+1), "")</f>
        <v/>
      </c>
    </row>
    <row r="3512" spans="1:15" x14ac:dyDescent="0.55000000000000004">
      <c r="A3512">
        <v>3510</v>
      </c>
      <c r="B3512" s="2">
        <v>43332</v>
      </c>
      <c r="C3512">
        <v>35.75</v>
      </c>
      <c r="D3512">
        <v>47642200</v>
      </c>
      <c r="E3512">
        <v>1904.069946289062</v>
      </c>
      <c r="F3512" s="20">
        <f t="shared" si="200"/>
        <v>1.4287858365028057E-3</v>
      </c>
      <c r="G3512">
        <v>6256.60986328125</v>
      </c>
      <c r="H3512">
        <v>8.9393596649169922</v>
      </c>
      <c r="I3512" s="19">
        <f t="shared" si="201"/>
        <v>11913022.806329545</v>
      </c>
      <c r="K3512" s="70">
        <f t="shared" si="202"/>
        <v>-1</v>
      </c>
      <c r="L3512" s="3">
        <f>IF(AND(O3512&gt;0,O3512&lt;366),+'PL2'!$N$3+1,IF(AND(O3512&gt;365,O3512&lt;731),+'PL2'!$O$3+1,IF(AND(O3512&gt;730,O3512&lt;1096),+'PL2'!$P$3+1,IF(AND(O3512&gt;1095,O3512&lt;1461),+'PL2'!$Q$3+1,IF(AND(O3512&gt;1460,O3512&lt;3000),+'PL2'!$R$3+1,0)))))</f>
        <v>0</v>
      </c>
      <c r="M3512" s="3">
        <f>IF(AND(O3512&gt;0,O3512&lt;366),+'PL2'!$N$2+1,IF(AND(O3512&gt;365,O3512&lt;731),+'PL2'!$O$2+1,IF(AND(O3512&gt;730,O3512&lt;1096),+'PL2'!$P$2+1,IF(AND(O3512&gt;1095,O3512&lt;1461),+'PL2'!$Q$2+1,IF(AND(O3512&gt;1460,O3512&lt;1826),+'PL2'!$R$2+1,IF(AND(O3512&gt;1825,O3512&lt;2190),+'PL2'!$S$2+1,0))))))</f>
        <v>0</v>
      </c>
      <c r="N3512" s="70">
        <f t="shared" si="203"/>
        <v>-1</v>
      </c>
      <c r="O3512" s="19" t="str">
        <f>IF(A3512&gt;'PL2'!$C$2+553,IF(A3512='PL2'!$C$2+554,1,O3511+1), "")</f>
        <v/>
      </c>
    </row>
    <row r="3513" spans="1:15" x14ac:dyDescent="0.55000000000000004">
      <c r="A3513">
        <v>3511</v>
      </c>
      <c r="B3513" s="2">
        <v>43333</v>
      </c>
      <c r="C3513">
        <v>35.759998321533203</v>
      </c>
      <c r="D3513">
        <v>47007000</v>
      </c>
      <c r="E3513">
        <v>1874.75</v>
      </c>
      <c r="F3513" s="20">
        <f t="shared" si="200"/>
        <v>1.4261930532323776E-3</v>
      </c>
      <c r="G3513">
        <v>6477.3798828125</v>
      </c>
      <c r="H3513">
        <v>9.2379999160766602</v>
      </c>
      <c r="I3513" s="19">
        <f t="shared" si="201"/>
        <v>12143467.935302734</v>
      </c>
      <c r="K3513" s="70">
        <f t="shared" si="202"/>
        <v>-1</v>
      </c>
      <c r="L3513" s="3">
        <f>IF(AND(O3513&gt;0,O3513&lt;366),+'PL2'!$N$3+1,IF(AND(O3513&gt;365,O3513&lt;731),+'PL2'!$O$3+1,IF(AND(O3513&gt;730,O3513&lt;1096),+'PL2'!$P$3+1,IF(AND(O3513&gt;1095,O3513&lt;1461),+'PL2'!$Q$3+1,IF(AND(O3513&gt;1460,O3513&lt;3000),+'PL2'!$R$3+1,0)))))</f>
        <v>0</v>
      </c>
      <c r="M3513" s="3">
        <f>IF(AND(O3513&gt;0,O3513&lt;366),+'PL2'!$N$2+1,IF(AND(O3513&gt;365,O3513&lt;731),+'PL2'!$O$2+1,IF(AND(O3513&gt;730,O3513&lt;1096),+'PL2'!$P$2+1,IF(AND(O3513&gt;1095,O3513&lt;1461),+'PL2'!$Q$2+1,IF(AND(O3513&gt;1460,O3513&lt;1826),+'PL2'!$R$2+1,IF(AND(O3513&gt;1825,O3513&lt;2190),+'PL2'!$S$2+1,0))))))</f>
        <v>0</v>
      </c>
      <c r="N3513" s="70">
        <f t="shared" si="203"/>
        <v>-1</v>
      </c>
      <c r="O3513" s="19" t="str">
        <f>IF(A3513&gt;'PL2'!$C$2+553,IF(A3513='PL2'!$C$2+554,1,O3512+1), "")</f>
        <v/>
      </c>
    </row>
    <row r="3514" spans="1:15" x14ac:dyDescent="0.55000000000000004">
      <c r="A3514">
        <v>3512</v>
      </c>
      <c r="B3514" s="2">
        <v>43334</v>
      </c>
      <c r="C3514">
        <v>35.770000457763672</v>
      </c>
      <c r="D3514">
        <v>50818300</v>
      </c>
      <c r="E3514">
        <v>2024.27001953125</v>
      </c>
      <c r="F3514" s="20">
        <f t="shared" si="200"/>
        <v>1.4248437969249285E-3</v>
      </c>
      <c r="G3514">
        <v>6357.58984375</v>
      </c>
      <c r="H3514">
        <v>9.0585699081420898</v>
      </c>
      <c r="I3514" s="19">
        <f t="shared" si="201"/>
        <v>12869478.517179489</v>
      </c>
      <c r="K3514" s="70">
        <f t="shared" si="202"/>
        <v>-1</v>
      </c>
      <c r="L3514" s="3">
        <f>IF(AND(O3514&gt;0,O3514&lt;366),+'PL2'!$N$3+1,IF(AND(O3514&gt;365,O3514&lt;731),+'PL2'!$O$3+1,IF(AND(O3514&gt;730,O3514&lt;1096),+'PL2'!$P$3+1,IF(AND(O3514&gt;1095,O3514&lt;1461),+'PL2'!$Q$3+1,IF(AND(O3514&gt;1460,O3514&lt;3000),+'PL2'!$R$3+1,0)))))</f>
        <v>0</v>
      </c>
      <c r="M3514" s="3">
        <f>IF(AND(O3514&gt;0,O3514&lt;366),+'PL2'!$N$2+1,IF(AND(O3514&gt;365,O3514&lt;731),+'PL2'!$O$2+1,IF(AND(O3514&gt;730,O3514&lt;1096),+'PL2'!$P$2+1,IF(AND(O3514&gt;1095,O3514&lt;1461),+'PL2'!$Q$2+1,IF(AND(O3514&gt;1460,O3514&lt;1826),+'PL2'!$R$2+1,IF(AND(O3514&gt;1825,O3514&lt;2190),+'PL2'!$S$2+1,0))))))</f>
        <v>0</v>
      </c>
      <c r="N3514" s="70">
        <f t="shared" si="203"/>
        <v>-1</v>
      </c>
      <c r="O3514" s="19" t="str">
        <f>IF(A3514&gt;'PL2'!$C$2+553,IF(A3514='PL2'!$C$2+554,1,O3513+1), "")</f>
        <v/>
      </c>
    </row>
    <row r="3515" spans="1:15" x14ac:dyDescent="0.55000000000000004">
      <c r="A3515">
        <v>3513</v>
      </c>
      <c r="B3515" s="2">
        <v>43335</v>
      </c>
      <c r="C3515">
        <v>35.779998779296882</v>
      </c>
      <c r="D3515">
        <v>47324600</v>
      </c>
      <c r="E3515">
        <v>1881.81005859375</v>
      </c>
      <c r="F3515" s="20">
        <f t="shared" si="200"/>
        <v>1.4227518372971555E-3</v>
      </c>
      <c r="G3515">
        <v>6525.60986328125</v>
      </c>
      <c r="H3515">
        <v>9.2843198776245117</v>
      </c>
      <c r="I3515" s="19">
        <f t="shared" si="201"/>
        <v>12279958.279181242</v>
      </c>
      <c r="K3515" s="70">
        <f t="shared" si="202"/>
        <v>-1</v>
      </c>
      <c r="L3515" s="3">
        <f>IF(AND(O3515&gt;0,O3515&lt;366),+'PL2'!$N$3+1,IF(AND(O3515&gt;365,O3515&lt;731),+'PL2'!$O$3+1,IF(AND(O3515&gt;730,O3515&lt;1096),+'PL2'!$P$3+1,IF(AND(O3515&gt;1095,O3515&lt;1461),+'PL2'!$Q$3+1,IF(AND(O3515&gt;1460,O3515&lt;3000),+'PL2'!$R$3+1,0)))))</f>
        <v>0</v>
      </c>
      <c r="M3515" s="3">
        <f>IF(AND(O3515&gt;0,O3515&lt;366),+'PL2'!$N$2+1,IF(AND(O3515&gt;365,O3515&lt;731),+'PL2'!$O$2+1,IF(AND(O3515&gt;730,O3515&lt;1096),+'PL2'!$P$2+1,IF(AND(O3515&gt;1095,O3515&lt;1461),+'PL2'!$Q$2+1,IF(AND(O3515&gt;1460,O3515&lt;1826),+'PL2'!$R$2+1,IF(AND(O3515&gt;1825,O3515&lt;2190),+'PL2'!$S$2+1,0))))))</f>
        <v>0</v>
      </c>
      <c r="N3515" s="70">
        <f t="shared" si="203"/>
        <v>-1</v>
      </c>
      <c r="O3515" s="19" t="str">
        <f>IF(A3515&gt;'PL2'!$C$2+553,IF(A3515='PL2'!$C$2+554,1,O3514+1), "")</f>
        <v/>
      </c>
    </row>
    <row r="3516" spans="1:15" x14ac:dyDescent="0.55000000000000004">
      <c r="A3516">
        <v>3514</v>
      </c>
      <c r="B3516" s="2">
        <v>43336</v>
      </c>
      <c r="C3516">
        <v>35.790000915527337</v>
      </c>
      <c r="D3516">
        <v>48824200</v>
      </c>
      <c r="E3516">
        <v>1844.150024414062</v>
      </c>
      <c r="F3516" s="20">
        <f t="shared" si="200"/>
        <v>1.3518323098412066E-3</v>
      </c>
      <c r="G3516">
        <v>6692.6201171875</v>
      </c>
      <c r="H3516">
        <v>9.0473003387451172</v>
      </c>
      <c r="I3516" s="19">
        <f t="shared" si="201"/>
        <v>12342195.55250537</v>
      </c>
      <c r="K3516" s="70">
        <f t="shared" si="202"/>
        <v>-1</v>
      </c>
      <c r="L3516" s="3">
        <f>IF(AND(O3516&gt;0,O3516&lt;366),+'PL2'!$N$3+1,IF(AND(O3516&gt;365,O3516&lt;731),+'PL2'!$O$3+1,IF(AND(O3516&gt;730,O3516&lt;1096),+'PL2'!$P$3+1,IF(AND(O3516&gt;1095,O3516&lt;1461),+'PL2'!$Q$3+1,IF(AND(O3516&gt;1460,O3516&lt;3000),+'PL2'!$R$3+1,0)))))</f>
        <v>0</v>
      </c>
      <c r="M3516" s="3">
        <f>IF(AND(O3516&gt;0,O3516&lt;366),+'PL2'!$N$2+1,IF(AND(O3516&gt;365,O3516&lt;731),+'PL2'!$O$2+1,IF(AND(O3516&gt;730,O3516&lt;1096),+'PL2'!$P$2+1,IF(AND(O3516&gt;1095,O3516&lt;1461),+'PL2'!$Q$2+1,IF(AND(O3516&gt;1460,O3516&lt;1826),+'PL2'!$R$2+1,IF(AND(O3516&gt;1825,O3516&lt;2190),+'PL2'!$S$2+1,0))))))</f>
        <v>0</v>
      </c>
      <c r="N3516" s="70">
        <f t="shared" si="203"/>
        <v>-1</v>
      </c>
      <c r="O3516" s="19" t="str">
        <f>IF(A3516&gt;'PL2'!$C$2+553,IF(A3516='PL2'!$C$2+554,1,O3515+1), "")</f>
        <v/>
      </c>
    </row>
    <row r="3517" spans="1:15" x14ac:dyDescent="0.55000000000000004">
      <c r="A3517">
        <v>3515</v>
      </c>
      <c r="B3517" s="2">
        <v>43337</v>
      </c>
      <c r="C3517">
        <v>35.799999237060547</v>
      </c>
      <c r="D3517">
        <v>45145600</v>
      </c>
      <c r="E3517">
        <v>1708.56005859375</v>
      </c>
      <c r="F3517" s="20">
        <f t="shared" si="200"/>
        <v>1.3548706583615762E-3</v>
      </c>
      <c r="G3517">
        <v>6732.5</v>
      </c>
      <c r="H3517">
        <v>9.1216697692871094</v>
      </c>
      <c r="I3517" s="19">
        <f t="shared" si="201"/>
        <v>11502880.594482422</v>
      </c>
      <c r="K3517" s="70">
        <f t="shared" si="202"/>
        <v>-1</v>
      </c>
      <c r="L3517" s="3">
        <f>IF(AND(O3517&gt;0,O3517&lt;366),+'PL2'!$N$3+1,IF(AND(O3517&gt;365,O3517&lt;731),+'PL2'!$O$3+1,IF(AND(O3517&gt;730,O3517&lt;1096),+'PL2'!$P$3+1,IF(AND(O3517&gt;1095,O3517&lt;1461),+'PL2'!$Q$3+1,IF(AND(O3517&gt;1460,O3517&lt;3000),+'PL2'!$R$3+1,0)))))</f>
        <v>0</v>
      </c>
      <c r="M3517" s="3">
        <f>IF(AND(O3517&gt;0,O3517&lt;366),+'PL2'!$N$2+1,IF(AND(O3517&gt;365,O3517&lt;731),+'PL2'!$O$2+1,IF(AND(O3517&gt;730,O3517&lt;1096),+'PL2'!$P$2+1,IF(AND(O3517&gt;1095,O3517&lt;1461),+'PL2'!$Q$2+1,IF(AND(O3517&gt;1460,O3517&lt;1826),+'PL2'!$R$2+1,IF(AND(O3517&gt;1825,O3517&lt;2190),+'PL2'!$S$2+1,0))))))</f>
        <v>0</v>
      </c>
      <c r="N3517" s="70">
        <f t="shared" si="203"/>
        <v>-1</v>
      </c>
      <c r="O3517" s="19" t="str">
        <f>IF(A3517&gt;'PL2'!$C$2+553,IF(A3517='PL2'!$C$2+554,1,O3516+1), "")</f>
        <v/>
      </c>
    </row>
    <row r="3518" spans="1:15" x14ac:dyDescent="0.55000000000000004">
      <c r="A3518">
        <v>3516</v>
      </c>
      <c r="B3518" s="2">
        <v>43338</v>
      </c>
      <c r="C3518">
        <v>35.810001373291023</v>
      </c>
      <c r="D3518">
        <v>57853300</v>
      </c>
      <c r="E3518">
        <v>2190.300048828125</v>
      </c>
      <c r="F3518" s="20">
        <f t="shared" si="200"/>
        <v>1.3557506271285225E-3</v>
      </c>
      <c r="G3518">
        <v>6707.6298828125</v>
      </c>
      <c r="H3518">
        <v>9.0938701629638672</v>
      </c>
      <c r="I3518" s="19">
        <f t="shared" si="201"/>
        <v>14691722.059845209</v>
      </c>
      <c r="K3518" s="70">
        <f t="shared" si="202"/>
        <v>-1</v>
      </c>
      <c r="L3518" s="3">
        <f>IF(AND(O3518&gt;0,O3518&lt;366),+'PL2'!$N$3+1,IF(AND(O3518&gt;365,O3518&lt;731),+'PL2'!$O$3+1,IF(AND(O3518&gt;730,O3518&lt;1096),+'PL2'!$P$3+1,IF(AND(O3518&gt;1095,O3518&lt;1461),+'PL2'!$Q$3+1,IF(AND(O3518&gt;1460,O3518&lt;3000),+'PL2'!$R$3+1,0)))))</f>
        <v>0</v>
      </c>
      <c r="M3518" s="3">
        <f>IF(AND(O3518&gt;0,O3518&lt;366),+'PL2'!$N$2+1,IF(AND(O3518&gt;365,O3518&lt;731),+'PL2'!$O$2+1,IF(AND(O3518&gt;730,O3518&lt;1096),+'PL2'!$P$2+1,IF(AND(O3518&gt;1095,O3518&lt;1461),+'PL2'!$Q$2+1,IF(AND(O3518&gt;1460,O3518&lt;1826),+'PL2'!$R$2+1,IF(AND(O3518&gt;1825,O3518&lt;2190),+'PL2'!$S$2+1,0))))))</f>
        <v>0</v>
      </c>
      <c r="N3518" s="70">
        <f t="shared" si="203"/>
        <v>-1</v>
      </c>
      <c r="O3518" s="19" t="str">
        <f>IF(A3518&gt;'PL2'!$C$2+553,IF(A3518='PL2'!$C$2+554,1,O3517+1), "")</f>
        <v/>
      </c>
    </row>
    <row r="3519" spans="1:15" x14ac:dyDescent="0.55000000000000004">
      <c r="A3519">
        <v>3517</v>
      </c>
      <c r="B3519" s="2">
        <v>43339</v>
      </c>
      <c r="C3519">
        <v>35.819999694824219</v>
      </c>
      <c r="D3519">
        <v>61866300</v>
      </c>
      <c r="E3519">
        <v>2345.159912109375</v>
      </c>
      <c r="F3519" s="20">
        <f t="shared" si="200"/>
        <v>1.3578252996554151E-3</v>
      </c>
      <c r="G3519">
        <v>6907.66015625</v>
      </c>
      <c r="H3519">
        <v>9.3794002532958984</v>
      </c>
      <c r="I3519" s="19">
        <f t="shared" si="201"/>
        <v>16199567.684912682</v>
      </c>
      <c r="K3519" s="70">
        <f t="shared" si="202"/>
        <v>-1</v>
      </c>
      <c r="L3519" s="3">
        <f>IF(AND(O3519&gt;0,O3519&lt;366),+'PL2'!$N$3+1,IF(AND(O3519&gt;365,O3519&lt;731),+'PL2'!$O$3+1,IF(AND(O3519&gt;730,O3519&lt;1096),+'PL2'!$P$3+1,IF(AND(O3519&gt;1095,O3519&lt;1461),+'PL2'!$Q$3+1,IF(AND(O3519&gt;1460,O3519&lt;3000),+'PL2'!$R$3+1,0)))))</f>
        <v>0</v>
      </c>
      <c r="M3519" s="3">
        <f>IF(AND(O3519&gt;0,O3519&lt;366),+'PL2'!$N$2+1,IF(AND(O3519&gt;365,O3519&lt;731),+'PL2'!$O$2+1,IF(AND(O3519&gt;730,O3519&lt;1096),+'PL2'!$P$2+1,IF(AND(O3519&gt;1095,O3519&lt;1461),+'PL2'!$Q$2+1,IF(AND(O3519&gt;1460,O3519&lt;1826),+'PL2'!$R$2+1,IF(AND(O3519&gt;1825,O3519&lt;2190),+'PL2'!$S$2+1,0))))))</f>
        <v>0</v>
      </c>
      <c r="N3519" s="70">
        <f t="shared" si="203"/>
        <v>-1</v>
      </c>
      <c r="O3519" s="19" t="str">
        <f>IF(A3519&gt;'PL2'!$C$2+553,IF(A3519='PL2'!$C$2+554,1,O3518+1), "")</f>
        <v/>
      </c>
    </row>
    <row r="3520" spans="1:15" x14ac:dyDescent="0.55000000000000004">
      <c r="A3520">
        <v>3518</v>
      </c>
      <c r="B3520" s="2">
        <v>43340</v>
      </c>
      <c r="C3520">
        <v>35.830001831054688</v>
      </c>
      <c r="D3520">
        <v>51165100</v>
      </c>
      <c r="E3520">
        <v>1957.7099609375</v>
      </c>
      <c r="F3520" s="20">
        <f t="shared" si="200"/>
        <v>1.3709491720931774E-3</v>
      </c>
      <c r="G3520">
        <v>7076.75</v>
      </c>
      <c r="H3520">
        <v>9.7018604278564453</v>
      </c>
      <c r="I3520" s="19">
        <f t="shared" si="201"/>
        <v>13854223.966064453</v>
      </c>
      <c r="K3520" s="70">
        <f t="shared" si="202"/>
        <v>-1</v>
      </c>
      <c r="L3520" s="3">
        <f>IF(AND(O3520&gt;0,O3520&lt;366),+'PL2'!$N$3+1,IF(AND(O3520&gt;365,O3520&lt;731),+'PL2'!$O$3+1,IF(AND(O3520&gt;730,O3520&lt;1096),+'PL2'!$P$3+1,IF(AND(O3520&gt;1095,O3520&lt;1461),+'PL2'!$Q$3+1,IF(AND(O3520&gt;1460,O3520&lt;3000),+'PL2'!$R$3+1,0)))))</f>
        <v>0</v>
      </c>
      <c r="M3520" s="3">
        <f>IF(AND(O3520&gt;0,O3520&lt;366),+'PL2'!$N$2+1,IF(AND(O3520&gt;365,O3520&lt;731),+'PL2'!$O$2+1,IF(AND(O3520&gt;730,O3520&lt;1096),+'PL2'!$P$2+1,IF(AND(O3520&gt;1095,O3520&lt;1461),+'PL2'!$Q$2+1,IF(AND(O3520&gt;1460,O3520&lt;1826),+'PL2'!$R$2+1,IF(AND(O3520&gt;1825,O3520&lt;2190),+'PL2'!$S$2+1,0))))))</f>
        <v>0</v>
      </c>
      <c r="N3520" s="70">
        <f t="shared" si="203"/>
        <v>-1</v>
      </c>
      <c r="O3520" s="19" t="str">
        <f>IF(A3520&gt;'PL2'!$C$2+553,IF(A3520='PL2'!$C$2+554,1,O3519+1), "")</f>
        <v/>
      </c>
    </row>
    <row r="3521" spans="1:15" x14ac:dyDescent="0.55000000000000004">
      <c r="A3521">
        <v>3519</v>
      </c>
      <c r="B3521" s="2">
        <v>43341</v>
      </c>
      <c r="C3521">
        <v>35.840000152587891</v>
      </c>
      <c r="D3521">
        <v>46483300</v>
      </c>
      <c r="E3521">
        <v>1761.150024414062</v>
      </c>
      <c r="F3521" s="20">
        <f t="shared" si="200"/>
        <v>1.3578987968524212E-3</v>
      </c>
      <c r="G3521">
        <v>7035.81005859375</v>
      </c>
      <c r="H3521">
        <v>9.553919792175293</v>
      </c>
      <c r="I3521" s="19">
        <f t="shared" si="201"/>
        <v>12391117.056465086</v>
      </c>
      <c r="K3521" s="70">
        <f t="shared" si="202"/>
        <v>-1</v>
      </c>
      <c r="L3521" s="3">
        <f>IF(AND(O3521&gt;0,O3521&lt;366),+'PL2'!$N$3+1,IF(AND(O3521&gt;365,O3521&lt;731),+'PL2'!$O$3+1,IF(AND(O3521&gt;730,O3521&lt;1096),+'PL2'!$P$3+1,IF(AND(O3521&gt;1095,O3521&lt;1461),+'PL2'!$Q$3+1,IF(AND(O3521&gt;1460,O3521&lt;3000),+'PL2'!$R$3+1,0)))))</f>
        <v>0</v>
      </c>
      <c r="M3521" s="3">
        <f>IF(AND(O3521&gt;0,O3521&lt;366),+'PL2'!$N$2+1,IF(AND(O3521&gt;365,O3521&lt;731),+'PL2'!$O$2+1,IF(AND(O3521&gt;730,O3521&lt;1096),+'PL2'!$P$2+1,IF(AND(O3521&gt;1095,O3521&lt;1461),+'PL2'!$Q$2+1,IF(AND(O3521&gt;1460,O3521&lt;1826),+'PL2'!$R$2+1,IF(AND(O3521&gt;1825,O3521&lt;2190),+'PL2'!$S$2+1,0))))))</f>
        <v>0</v>
      </c>
      <c r="N3521" s="70">
        <f t="shared" si="203"/>
        <v>-1</v>
      </c>
      <c r="O3521" s="19" t="str">
        <f>IF(A3521&gt;'PL2'!$C$2+553,IF(A3521='PL2'!$C$2+554,1,O3520+1), "")</f>
        <v/>
      </c>
    </row>
    <row r="3522" spans="1:15" x14ac:dyDescent="0.55000000000000004">
      <c r="A3522">
        <v>3520</v>
      </c>
      <c r="B3522" s="2">
        <v>43342</v>
      </c>
      <c r="C3522">
        <v>35.849998474121087</v>
      </c>
      <c r="D3522">
        <v>51499500</v>
      </c>
      <c r="E3522">
        <v>1949.099975585938</v>
      </c>
      <c r="F3522" s="20">
        <f t="shared" ref="F3522:F3585" si="204">+(C3522/D3522)*E3522</f>
        <v>1.3568137778165871E-3</v>
      </c>
      <c r="G3522">
        <v>6982.39990234375</v>
      </c>
      <c r="H3522">
        <v>9.4738197326660156</v>
      </c>
      <c r="I3522" s="19">
        <f t="shared" ref="I3522:I3585" si="205">+E3522*G3522</f>
        <v>13609395.479189459</v>
      </c>
      <c r="K3522" s="70">
        <f t="shared" si="202"/>
        <v>-1</v>
      </c>
      <c r="L3522" s="3">
        <f>IF(AND(O3522&gt;0,O3522&lt;366),+'PL2'!$N$3+1,IF(AND(O3522&gt;365,O3522&lt;731),+'PL2'!$O$3+1,IF(AND(O3522&gt;730,O3522&lt;1096),+'PL2'!$P$3+1,IF(AND(O3522&gt;1095,O3522&lt;1461),+'PL2'!$Q$3+1,IF(AND(O3522&gt;1460,O3522&lt;3000),+'PL2'!$R$3+1,0)))))</f>
        <v>0</v>
      </c>
      <c r="M3522" s="3">
        <f>IF(AND(O3522&gt;0,O3522&lt;366),+'PL2'!$N$2+1,IF(AND(O3522&gt;365,O3522&lt;731),+'PL2'!$O$2+1,IF(AND(O3522&gt;730,O3522&lt;1096),+'PL2'!$P$2+1,IF(AND(O3522&gt;1095,O3522&lt;1461),+'PL2'!$Q$2+1,IF(AND(O3522&gt;1460,O3522&lt;1826),+'PL2'!$R$2+1,IF(AND(O3522&gt;1825,O3522&lt;2190),+'PL2'!$S$2+1,0))))))</f>
        <v>0</v>
      </c>
      <c r="N3522" s="70">
        <f t="shared" si="203"/>
        <v>-1</v>
      </c>
      <c r="O3522" s="19" t="str">
        <f>IF(A3522&gt;'PL2'!$C$2+553,IF(A3522='PL2'!$C$2+554,1,O3521+1), "")</f>
        <v/>
      </c>
    </row>
    <row r="3523" spans="1:15" x14ac:dyDescent="0.55000000000000004">
      <c r="A3523">
        <v>3521</v>
      </c>
      <c r="B3523" s="2">
        <v>43343</v>
      </c>
      <c r="C3523">
        <v>35.860000610351563</v>
      </c>
      <c r="D3523">
        <v>51833900</v>
      </c>
      <c r="E3523">
        <v>1962.760009765625</v>
      </c>
      <c r="F3523" s="20">
        <f t="shared" si="204"/>
        <v>1.3578869262812359E-3</v>
      </c>
      <c r="G3523">
        <v>7013.97021484375</v>
      </c>
      <c r="H3523">
        <v>9.5241804122924805</v>
      </c>
      <c r="I3523" s="19">
        <f t="shared" si="205"/>
        <v>13766740.247382522</v>
      </c>
      <c r="K3523" s="70">
        <f t="shared" si="202"/>
        <v>-1</v>
      </c>
      <c r="L3523" s="3">
        <f>IF(AND(O3523&gt;0,O3523&lt;366),+'PL2'!$N$3+1,IF(AND(O3523&gt;365,O3523&lt;731),+'PL2'!$O$3+1,IF(AND(O3523&gt;730,O3523&lt;1096),+'PL2'!$P$3+1,IF(AND(O3523&gt;1095,O3523&lt;1461),+'PL2'!$Q$3+1,IF(AND(O3523&gt;1460,O3523&lt;3000),+'PL2'!$R$3+1,0)))))</f>
        <v>0</v>
      </c>
      <c r="M3523" s="3">
        <f>IF(AND(O3523&gt;0,O3523&lt;366),+'PL2'!$N$2+1,IF(AND(O3523&gt;365,O3523&lt;731),+'PL2'!$O$2+1,IF(AND(O3523&gt;730,O3523&lt;1096),+'PL2'!$P$2+1,IF(AND(O3523&gt;1095,O3523&lt;1461),+'PL2'!$Q$2+1,IF(AND(O3523&gt;1460,O3523&lt;1826),+'PL2'!$R$2+1,IF(AND(O3523&gt;1825,O3523&lt;2190),+'PL2'!$S$2+1,0))))))</f>
        <v>0</v>
      </c>
      <c r="N3523" s="70">
        <f t="shared" si="203"/>
        <v>-1</v>
      </c>
      <c r="O3523" s="19" t="str">
        <f>IF(A3523&gt;'PL2'!$C$2+553,IF(A3523='PL2'!$C$2+554,1,O3522+1), "")</f>
        <v/>
      </c>
    </row>
    <row r="3524" spans="1:15" x14ac:dyDescent="0.55000000000000004">
      <c r="A3524">
        <v>3522</v>
      </c>
      <c r="B3524" s="2">
        <v>43344</v>
      </c>
      <c r="C3524">
        <v>35.869998931884773</v>
      </c>
      <c r="D3524">
        <v>50496200</v>
      </c>
      <c r="E3524">
        <v>1906.7099609375</v>
      </c>
      <c r="F3524" s="20">
        <f t="shared" si="204"/>
        <v>1.3544322991084908E-3</v>
      </c>
      <c r="G3524">
        <v>7192.2998046875</v>
      </c>
      <c r="H3524">
        <v>9.7414798736572266</v>
      </c>
      <c r="I3524" s="19">
        <f t="shared" si="205"/>
        <v>13713629.679646492</v>
      </c>
      <c r="K3524" s="70">
        <f t="shared" si="202"/>
        <v>-1</v>
      </c>
      <c r="L3524" s="3">
        <f>IF(AND(O3524&gt;0,O3524&lt;366),+'PL2'!$N$3+1,IF(AND(O3524&gt;365,O3524&lt;731),+'PL2'!$O$3+1,IF(AND(O3524&gt;730,O3524&lt;1096),+'PL2'!$P$3+1,IF(AND(O3524&gt;1095,O3524&lt;1461),+'PL2'!$Q$3+1,IF(AND(O3524&gt;1460,O3524&lt;3000),+'PL2'!$R$3+1,0)))))</f>
        <v>0</v>
      </c>
      <c r="M3524" s="3">
        <f>IF(AND(O3524&gt;0,O3524&lt;366),+'PL2'!$N$2+1,IF(AND(O3524&gt;365,O3524&lt;731),+'PL2'!$O$2+1,IF(AND(O3524&gt;730,O3524&lt;1096),+'PL2'!$P$2+1,IF(AND(O3524&gt;1095,O3524&lt;1461),+'PL2'!$Q$2+1,IF(AND(O3524&gt;1460,O3524&lt;1826),+'PL2'!$R$2+1,IF(AND(O3524&gt;1825,O3524&lt;2190),+'PL2'!$S$2+1,0))))))</f>
        <v>0</v>
      </c>
      <c r="N3524" s="70">
        <f t="shared" si="203"/>
        <v>-1</v>
      </c>
      <c r="O3524" s="19" t="str">
        <f>IF(A3524&gt;'PL2'!$C$2+553,IF(A3524='PL2'!$C$2+554,1,O3523+1), "")</f>
        <v/>
      </c>
    </row>
    <row r="3525" spans="1:15" x14ac:dyDescent="0.55000000000000004">
      <c r="A3525">
        <v>3523</v>
      </c>
      <c r="B3525" s="2">
        <v>43345</v>
      </c>
      <c r="C3525">
        <v>35.880001068115227</v>
      </c>
      <c r="D3525">
        <v>48155400</v>
      </c>
      <c r="E3525">
        <v>1816.300048828125</v>
      </c>
      <c r="F3525" s="20">
        <f t="shared" si="204"/>
        <v>1.3533030084262796E-3</v>
      </c>
      <c r="G3525">
        <v>7295.1298828125</v>
      </c>
      <c r="H3525">
        <v>9.8725204467773438</v>
      </c>
      <c r="I3525" s="19">
        <f t="shared" si="205"/>
        <v>13250144.762359858</v>
      </c>
      <c r="K3525" s="70">
        <f t="shared" si="202"/>
        <v>-1</v>
      </c>
      <c r="L3525" s="3">
        <f>IF(AND(O3525&gt;0,O3525&lt;366),+'PL2'!$N$3+1,IF(AND(O3525&gt;365,O3525&lt;731),+'PL2'!$O$3+1,IF(AND(O3525&gt;730,O3525&lt;1096),+'PL2'!$P$3+1,IF(AND(O3525&gt;1095,O3525&lt;1461),+'PL2'!$Q$3+1,IF(AND(O3525&gt;1460,O3525&lt;3000),+'PL2'!$R$3+1,0)))))</f>
        <v>0</v>
      </c>
      <c r="M3525" s="3">
        <f>IF(AND(O3525&gt;0,O3525&lt;366),+'PL2'!$N$2+1,IF(AND(O3525&gt;365,O3525&lt;731),+'PL2'!$O$2+1,IF(AND(O3525&gt;730,O3525&lt;1096),+'PL2'!$P$2+1,IF(AND(O3525&gt;1095,O3525&lt;1461),+'PL2'!$Q$2+1,IF(AND(O3525&gt;1460,O3525&lt;1826),+'PL2'!$R$2+1,IF(AND(O3525&gt;1825,O3525&lt;2190),+'PL2'!$S$2+1,0))))))</f>
        <v>0</v>
      </c>
      <c r="N3525" s="70">
        <f t="shared" si="203"/>
        <v>-1</v>
      </c>
      <c r="O3525" s="19" t="str">
        <f>IF(A3525&gt;'PL2'!$C$2+553,IF(A3525='PL2'!$C$2+554,1,O3524+1), "")</f>
        <v/>
      </c>
    </row>
    <row r="3526" spans="1:15" x14ac:dyDescent="0.55000000000000004">
      <c r="A3526">
        <v>3524</v>
      </c>
      <c r="B3526" s="2">
        <v>43346</v>
      </c>
      <c r="C3526">
        <v>35.889999389648438</v>
      </c>
      <c r="D3526">
        <v>48155400</v>
      </c>
      <c r="E3526">
        <v>1819.920043945312</v>
      </c>
      <c r="F3526" s="20">
        <f t="shared" si="204"/>
        <v>1.3563780856644572E-3</v>
      </c>
      <c r="G3526">
        <v>7261.490234375</v>
      </c>
      <c r="H3526">
        <v>9.849329948425293</v>
      </c>
      <c r="I3526" s="19">
        <f t="shared" si="205"/>
        <v>13215331.626452204</v>
      </c>
      <c r="K3526" s="70">
        <f t="shared" si="202"/>
        <v>-1</v>
      </c>
      <c r="L3526" s="3">
        <f>IF(AND(O3526&gt;0,O3526&lt;366),+'PL2'!$N$3+1,IF(AND(O3526&gt;365,O3526&lt;731),+'PL2'!$O$3+1,IF(AND(O3526&gt;730,O3526&lt;1096),+'PL2'!$P$3+1,IF(AND(O3526&gt;1095,O3526&lt;1461),+'PL2'!$Q$3+1,IF(AND(O3526&gt;1460,O3526&lt;3000),+'PL2'!$R$3+1,0)))))</f>
        <v>0</v>
      </c>
      <c r="M3526" s="3">
        <f>IF(AND(O3526&gt;0,O3526&lt;366),+'PL2'!$N$2+1,IF(AND(O3526&gt;365,O3526&lt;731),+'PL2'!$O$2+1,IF(AND(O3526&gt;730,O3526&lt;1096),+'PL2'!$P$2+1,IF(AND(O3526&gt;1095,O3526&lt;1461),+'PL2'!$Q$2+1,IF(AND(O3526&gt;1460,O3526&lt;1826),+'PL2'!$R$2+1,IF(AND(O3526&gt;1825,O3526&lt;2190),+'PL2'!$S$2+1,0))))))</f>
        <v>0</v>
      </c>
      <c r="N3526" s="70">
        <f t="shared" si="203"/>
        <v>-1</v>
      </c>
      <c r="O3526" s="19" t="str">
        <f>IF(A3526&gt;'PL2'!$C$2+553,IF(A3526='PL2'!$C$2+554,1,O3525+1), "")</f>
        <v/>
      </c>
    </row>
    <row r="3527" spans="1:15" x14ac:dyDescent="0.55000000000000004">
      <c r="A3527">
        <v>3525</v>
      </c>
      <c r="B3527" s="2">
        <v>43347</v>
      </c>
      <c r="C3527">
        <v>35.900001525878913</v>
      </c>
      <c r="D3527">
        <v>42135900</v>
      </c>
      <c r="E3527">
        <v>1599.109985351562</v>
      </c>
      <c r="F3527" s="20">
        <f t="shared" si="204"/>
        <v>1.3624498566345868E-3</v>
      </c>
      <c r="G3527">
        <v>7358.5</v>
      </c>
      <c r="H3527">
        <v>10.025600433349609</v>
      </c>
      <c r="I3527" s="19">
        <f t="shared" si="205"/>
        <v>11767050.827209469</v>
      </c>
      <c r="K3527" s="70">
        <f t="shared" si="202"/>
        <v>-1</v>
      </c>
      <c r="L3527" s="3">
        <f>IF(AND(O3527&gt;0,O3527&lt;366),+'PL2'!$N$3+1,IF(AND(O3527&gt;365,O3527&lt;731),+'PL2'!$O$3+1,IF(AND(O3527&gt;730,O3527&lt;1096),+'PL2'!$P$3+1,IF(AND(O3527&gt;1095,O3527&lt;1461),+'PL2'!$Q$3+1,IF(AND(O3527&gt;1460,O3527&lt;3000),+'PL2'!$R$3+1,0)))))</f>
        <v>0</v>
      </c>
      <c r="M3527" s="3">
        <f>IF(AND(O3527&gt;0,O3527&lt;366),+'PL2'!$N$2+1,IF(AND(O3527&gt;365,O3527&lt;731),+'PL2'!$O$2+1,IF(AND(O3527&gt;730,O3527&lt;1096),+'PL2'!$P$2+1,IF(AND(O3527&gt;1095,O3527&lt;1461),+'PL2'!$Q$2+1,IF(AND(O3527&gt;1460,O3527&lt;1826),+'PL2'!$R$2+1,IF(AND(O3527&gt;1825,O3527&lt;2190),+'PL2'!$S$2+1,0))))))</f>
        <v>0</v>
      </c>
      <c r="N3527" s="70">
        <f t="shared" si="203"/>
        <v>-1</v>
      </c>
      <c r="O3527" s="19" t="str">
        <f>IF(A3527&gt;'PL2'!$C$2+553,IF(A3527='PL2'!$C$2+554,1,O3526+1), "")</f>
        <v/>
      </c>
    </row>
    <row r="3528" spans="1:15" x14ac:dyDescent="0.55000000000000004">
      <c r="A3528">
        <v>3526</v>
      </c>
      <c r="B3528" s="2">
        <v>43348</v>
      </c>
      <c r="C3528">
        <v>35.909999847412109</v>
      </c>
      <c r="D3528">
        <v>44142400</v>
      </c>
      <c r="E3528">
        <v>1681.829956054688</v>
      </c>
      <c r="F3528" s="20">
        <f t="shared" si="204"/>
        <v>1.368174668012998E-3</v>
      </c>
      <c r="G3528">
        <v>6687.009765625</v>
      </c>
      <c r="H3528">
        <v>9.1490001678466797</v>
      </c>
      <c r="I3528" s="19">
        <f t="shared" si="205"/>
        <v>11246413.340258364</v>
      </c>
      <c r="K3528" s="70">
        <f t="shared" si="202"/>
        <v>-1</v>
      </c>
      <c r="L3528" s="3">
        <f>IF(AND(O3528&gt;0,O3528&lt;366),+'PL2'!$N$3+1,IF(AND(O3528&gt;365,O3528&lt;731),+'PL2'!$O$3+1,IF(AND(O3528&gt;730,O3528&lt;1096),+'PL2'!$P$3+1,IF(AND(O3528&gt;1095,O3528&lt;1461),+'PL2'!$Q$3+1,IF(AND(O3528&gt;1460,O3528&lt;3000),+'PL2'!$R$3+1,0)))))</f>
        <v>0</v>
      </c>
      <c r="M3528" s="3">
        <f>IF(AND(O3528&gt;0,O3528&lt;366),+'PL2'!$N$2+1,IF(AND(O3528&gt;365,O3528&lt;731),+'PL2'!$O$2+1,IF(AND(O3528&gt;730,O3528&lt;1096),+'PL2'!$P$2+1,IF(AND(O3528&gt;1095,O3528&lt;1461),+'PL2'!$Q$2+1,IF(AND(O3528&gt;1460,O3528&lt;1826),+'PL2'!$R$2+1,IF(AND(O3528&gt;1825,O3528&lt;2190),+'PL2'!$S$2+1,0))))))</f>
        <v>0</v>
      </c>
      <c r="N3528" s="70">
        <f t="shared" si="203"/>
        <v>-1</v>
      </c>
      <c r="O3528" s="19" t="str">
        <f>IF(A3528&gt;'PL2'!$C$2+553,IF(A3528='PL2'!$C$2+554,1,O3527+1), "")</f>
        <v/>
      </c>
    </row>
    <row r="3529" spans="1:15" x14ac:dyDescent="0.55000000000000004">
      <c r="A3529">
        <v>3527</v>
      </c>
      <c r="B3529" s="2">
        <v>43349</v>
      </c>
      <c r="C3529">
        <v>35.919998168945313</v>
      </c>
      <c r="D3529">
        <v>50161800</v>
      </c>
      <c r="E3529">
        <v>1906.2900390625</v>
      </c>
      <c r="F3529" s="20">
        <f t="shared" si="204"/>
        <v>1.3650613557050124E-3</v>
      </c>
      <c r="G3529">
        <v>6498.6201171875</v>
      </c>
      <c r="H3529">
        <v>8.8710203170776367</v>
      </c>
      <c r="I3529" s="19">
        <f t="shared" si="205"/>
        <v>12388254.797045708</v>
      </c>
      <c r="K3529" s="70">
        <f t="shared" si="202"/>
        <v>-1</v>
      </c>
      <c r="L3529" s="3">
        <f>IF(AND(O3529&gt;0,O3529&lt;366),+'PL2'!$N$3+1,IF(AND(O3529&gt;365,O3529&lt;731),+'PL2'!$O$3+1,IF(AND(O3529&gt;730,O3529&lt;1096),+'PL2'!$P$3+1,IF(AND(O3529&gt;1095,O3529&lt;1461),+'PL2'!$Q$3+1,IF(AND(O3529&gt;1460,O3529&lt;3000),+'PL2'!$R$3+1,0)))))</f>
        <v>0</v>
      </c>
      <c r="M3529" s="3">
        <f>IF(AND(O3529&gt;0,O3529&lt;366),+'PL2'!$N$2+1,IF(AND(O3529&gt;365,O3529&lt;731),+'PL2'!$O$2+1,IF(AND(O3529&gt;730,O3529&lt;1096),+'PL2'!$P$2+1,IF(AND(O3529&gt;1095,O3529&lt;1461),+'PL2'!$Q$2+1,IF(AND(O3529&gt;1460,O3529&lt;1826),+'PL2'!$R$2+1,IF(AND(O3529&gt;1825,O3529&lt;2190),+'PL2'!$S$2+1,0))))))</f>
        <v>0</v>
      </c>
      <c r="N3529" s="70">
        <f t="shared" si="203"/>
        <v>-1</v>
      </c>
      <c r="O3529" s="19" t="str">
        <f>IF(A3529&gt;'PL2'!$C$2+553,IF(A3529='PL2'!$C$2+554,1,O3528+1), "")</f>
        <v/>
      </c>
    </row>
    <row r="3530" spans="1:15" x14ac:dyDescent="0.55000000000000004">
      <c r="A3530">
        <v>3528</v>
      </c>
      <c r="B3530" s="2">
        <v>43350</v>
      </c>
      <c r="C3530">
        <v>35.930000305175781</v>
      </c>
      <c r="D3530">
        <v>53036800</v>
      </c>
      <c r="E3530">
        <v>1927.920043945312</v>
      </c>
      <c r="F3530" s="20">
        <f t="shared" si="204"/>
        <v>1.3060774361822276E-3</v>
      </c>
      <c r="G3530">
        <v>6396.27001953125</v>
      </c>
      <c r="H3530">
        <v>8.3540201187133789</v>
      </c>
      <c r="I3530" s="19">
        <f t="shared" si="205"/>
        <v>12331497.177140769</v>
      </c>
      <c r="K3530" s="70">
        <f t="shared" si="202"/>
        <v>-1</v>
      </c>
      <c r="L3530" s="3">
        <f>IF(AND(O3530&gt;0,O3530&lt;366),+'PL2'!$N$3+1,IF(AND(O3530&gt;365,O3530&lt;731),+'PL2'!$O$3+1,IF(AND(O3530&gt;730,O3530&lt;1096),+'PL2'!$P$3+1,IF(AND(O3530&gt;1095,O3530&lt;1461),+'PL2'!$Q$3+1,IF(AND(O3530&gt;1460,O3530&lt;3000),+'PL2'!$R$3+1,0)))))</f>
        <v>0</v>
      </c>
      <c r="M3530" s="3">
        <f>IF(AND(O3530&gt;0,O3530&lt;366),+'PL2'!$N$2+1,IF(AND(O3530&gt;365,O3530&lt;731),+'PL2'!$O$2+1,IF(AND(O3530&gt;730,O3530&lt;1096),+'PL2'!$P$2+1,IF(AND(O3530&gt;1095,O3530&lt;1461),+'PL2'!$Q$2+1,IF(AND(O3530&gt;1460,O3530&lt;1826),+'PL2'!$R$2+1,IF(AND(O3530&gt;1825,O3530&lt;2190),+'PL2'!$S$2+1,0))))))</f>
        <v>0</v>
      </c>
      <c r="N3530" s="70">
        <f t="shared" si="203"/>
        <v>-1</v>
      </c>
      <c r="O3530" s="19" t="str">
        <f>IF(A3530&gt;'PL2'!$C$2+553,IF(A3530='PL2'!$C$2+554,1,O3529+1), "")</f>
        <v/>
      </c>
    </row>
    <row r="3531" spans="1:15" x14ac:dyDescent="0.55000000000000004">
      <c r="A3531">
        <v>3529</v>
      </c>
      <c r="B3531" s="2">
        <v>43351</v>
      </c>
      <c r="C3531">
        <v>35.939998626708977</v>
      </c>
      <c r="D3531">
        <v>52338900</v>
      </c>
      <c r="E3531">
        <v>1893.819946289062</v>
      </c>
      <c r="F3531" s="20">
        <f t="shared" si="204"/>
        <v>1.3004454864137948E-3</v>
      </c>
      <c r="G3531">
        <v>6183.3798828125</v>
      </c>
      <c r="H3531">
        <v>8.0411500930786133</v>
      </c>
      <c r="I3531" s="19">
        <f t="shared" si="205"/>
        <v>11710208.157552835</v>
      </c>
      <c r="K3531" s="70">
        <f t="shared" si="202"/>
        <v>-1</v>
      </c>
      <c r="L3531" s="3">
        <f>IF(AND(O3531&gt;0,O3531&lt;366),+'PL2'!$N$3+1,IF(AND(O3531&gt;365,O3531&lt;731),+'PL2'!$O$3+1,IF(AND(O3531&gt;730,O3531&lt;1096),+'PL2'!$P$3+1,IF(AND(O3531&gt;1095,O3531&lt;1461),+'PL2'!$Q$3+1,IF(AND(O3531&gt;1460,O3531&lt;3000),+'PL2'!$R$3+1,0)))))</f>
        <v>0</v>
      </c>
      <c r="M3531" s="3">
        <f>IF(AND(O3531&gt;0,O3531&lt;366),+'PL2'!$N$2+1,IF(AND(O3531&gt;365,O3531&lt;731),+'PL2'!$O$2+1,IF(AND(O3531&gt;730,O3531&lt;1096),+'PL2'!$P$2+1,IF(AND(O3531&gt;1095,O3531&lt;1461),+'PL2'!$Q$2+1,IF(AND(O3531&gt;1460,O3531&lt;1826),+'PL2'!$R$2+1,IF(AND(O3531&gt;1825,O3531&lt;2190),+'PL2'!$S$2+1,0))))))</f>
        <v>0</v>
      </c>
      <c r="N3531" s="70">
        <f t="shared" si="203"/>
        <v>-1</v>
      </c>
      <c r="O3531" s="19" t="str">
        <f>IF(A3531&gt;'PL2'!$C$2+553,IF(A3531='PL2'!$C$2+554,1,O3530+1), "")</f>
        <v/>
      </c>
    </row>
    <row r="3532" spans="1:15" x14ac:dyDescent="0.55000000000000004">
      <c r="A3532">
        <v>3530</v>
      </c>
      <c r="B3532" s="2">
        <v>43352</v>
      </c>
      <c r="C3532">
        <v>35.950000762939453</v>
      </c>
      <c r="D3532">
        <v>56875000</v>
      </c>
      <c r="E3532">
        <v>2055.8701171875</v>
      </c>
      <c r="F3532" s="20">
        <f t="shared" si="204"/>
        <v>1.2994906774750779E-3</v>
      </c>
      <c r="G3532">
        <v>6238.5400390625</v>
      </c>
      <c r="H3532">
        <v>8.1069202423095703</v>
      </c>
      <c r="I3532" s="19">
        <f t="shared" si="205"/>
        <v>12825628.041186333</v>
      </c>
      <c r="K3532" s="70">
        <f t="shared" si="202"/>
        <v>-1</v>
      </c>
      <c r="L3532" s="3">
        <f>IF(AND(O3532&gt;0,O3532&lt;366),+'PL2'!$N$3+1,IF(AND(O3532&gt;365,O3532&lt;731),+'PL2'!$O$3+1,IF(AND(O3532&gt;730,O3532&lt;1096),+'PL2'!$P$3+1,IF(AND(O3532&gt;1095,O3532&lt;1461),+'PL2'!$Q$3+1,IF(AND(O3532&gt;1460,O3532&lt;3000),+'PL2'!$R$3+1,0)))))</f>
        <v>0</v>
      </c>
      <c r="M3532" s="3">
        <f>IF(AND(O3532&gt;0,O3532&lt;366),+'PL2'!$N$2+1,IF(AND(O3532&gt;365,O3532&lt;731),+'PL2'!$O$2+1,IF(AND(O3532&gt;730,O3532&lt;1096),+'PL2'!$P$2+1,IF(AND(O3532&gt;1095,O3532&lt;1461),+'PL2'!$Q$2+1,IF(AND(O3532&gt;1460,O3532&lt;1826),+'PL2'!$R$2+1,IF(AND(O3532&gt;1825,O3532&lt;2190),+'PL2'!$S$2+1,0))))))</f>
        <v>0</v>
      </c>
      <c r="N3532" s="70">
        <f t="shared" si="203"/>
        <v>-1</v>
      </c>
      <c r="O3532" s="19" t="str">
        <f>IF(A3532&gt;'PL2'!$C$2+553,IF(A3532='PL2'!$C$2+554,1,O3531+1), "")</f>
        <v/>
      </c>
    </row>
    <row r="3533" spans="1:15" x14ac:dyDescent="0.55000000000000004">
      <c r="A3533">
        <v>3531</v>
      </c>
      <c r="B3533" s="2">
        <v>43353</v>
      </c>
      <c r="C3533">
        <v>35.959999084472663</v>
      </c>
      <c r="D3533">
        <v>47105000</v>
      </c>
      <c r="E3533">
        <v>1707.47998046875</v>
      </c>
      <c r="F3533" s="20">
        <f t="shared" si="204"/>
        <v>1.3034917425838372E-3</v>
      </c>
      <c r="G3533">
        <v>6305.56982421875</v>
      </c>
      <c r="H3533">
        <v>8.2192602157592773</v>
      </c>
      <c r="I3533" s="19">
        <f t="shared" si="205"/>
        <v>10766634.240301371</v>
      </c>
      <c r="K3533" s="70">
        <f t="shared" si="202"/>
        <v>-1</v>
      </c>
      <c r="L3533" s="3">
        <f>IF(AND(O3533&gt;0,O3533&lt;366),+'PL2'!$N$3+1,IF(AND(O3533&gt;365,O3533&lt;731),+'PL2'!$O$3+1,IF(AND(O3533&gt;730,O3533&lt;1096),+'PL2'!$P$3+1,IF(AND(O3533&gt;1095,O3533&lt;1461),+'PL2'!$Q$3+1,IF(AND(O3533&gt;1460,O3533&lt;3000),+'PL2'!$R$3+1,0)))))</f>
        <v>0</v>
      </c>
      <c r="M3533" s="3">
        <f>IF(AND(O3533&gt;0,O3533&lt;366),+'PL2'!$N$2+1,IF(AND(O3533&gt;365,O3533&lt;731),+'PL2'!$O$2+1,IF(AND(O3533&gt;730,O3533&lt;1096),+'PL2'!$P$2+1,IF(AND(O3533&gt;1095,O3533&lt;1461),+'PL2'!$Q$2+1,IF(AND(O3533&gt;1460,O3533&lt;1826),+'PL2'!$R$2+1,IF(AND(O3533&gt;1825,O3533&lt;2190),+'PL2'!$S$2+1,0))))))</f>
        <v>0</v>
      </c>
      <c r="N3533" s="70">
        <f t="shared" si="203"/>
        <v>-1</v>
      </c>
      <c r="O3533" s="19" t="str">
        <f>IF(A3533&gt;'PL2'!$C$2+553,IF(A3533='PL2'!$C$2+554,1,O3532+1), "")</f>
        <v/>
      </c>
    </row>
    <row r="3534" spans="1:15" x14ac:dyDescent="0.55000000000000004">
      <c r="A3534">
        <v>3532</v>
      </c>
      <c r="B3534" s="2">
        <v>43354</v>
      </c>
      <c r="C3534">
        <v>35.970001220703118</v>
      </c>
      <c r="D3534">
        <v>49198600</v>
      </c>
      <c r="E3534">
        <v>1785.77001953125</v>
      </c>
      <c r="F3534" s="20">
        <f t="shared" si="204"/>
        <v>1.3056093015336634E-3</v>
      </c>
      <c r="G3534">
        <v>6282.919921875</v>
      </c>
      <c r="H3534">
        <v>8.2030401229858398</v>
      </c>
      <c r="I3534" s="19">
        <f t="shared" si="205"/>
        <v>11219850.031599998</v>
      </c>
      <c r="K3534" s="70">
        <f t="shared" si="202"/>
        <v>-1</v>
      </c>
      <c r="L3534" s="3">
        <f>IF(AND(O3534&gt;0,O3534&lt;366),+'PL2'!$N$3+1,IF(AND(O3534&gt;365,O3534&lt;731),+'PL2'!$O$3+1,IF(AND(O3534&gt;730,O3534&lt;1096),+'PL2'!$P$3+1,IF(AND(O3534&gt;1095,O3534&lt;1461),+'PL2'!$Q$3+1,IF(AND(O3534&gt;1460,O3534&lt;3000),+'PL2'!$R$3+1,0)))))</f>
        <v>0</v>
      </c>
      <c r="M3534" s="3">
        <f>IF(AND(O3534&gt;0,O3534&lt;366),+'PL2'!$N$2+1,IF(AND(O3534&gt;365,O3534&lt;731),+'PL2'!$O$2+1,IF(AND(O3534&gt;730,O3534&lt;1096),+'PL2'!$P$2+1,IF(AND(O3534&gt;1095,O3534&lt;1461),+'PL2'!$Q$2+1,IF(AND(O3534&gt;1460,O3534&lt;1826),+'PL2'!$R$2+1,IF(AND(O3534&gt;1825,O3534&lt;2190),+'PL2'!$S$2+1,0))))))</f>
        <v>0</v>
      </c>
      <c r="N3534" s="70">
        <f t="shared" si="203"/>
        <v>-1</v>
      </c>
      <c r="O3534" s="19" t="str">
        <f>IF(A3534&gt;'PL2'!$C$2+553,IF(A3534='PL2'!$C$2+554,1,O3533+1), "")</f>
        <v/>
      </c>
    </row>
    <row r="3535" spans="1:15" x14ac:dyDescent="0.55000000000000004">
      <c r="A3535">
        <v>3533</v>
      </c>
      <c r="B3535" s="2">
        <v>43355</v>
      </c>
      <c r="C3535">
        <v>35.979999542236328</v>
      </c>
      <c r="D3535">
        <v>58619600</v>
      </c>
      <c r="E3535">
        <v>2123.909912109375</v>
      </c>
      <c r="F3535" s="20">
        <f t="shared" si="204"/>
        <v>1.3036301453003179E-3</v>
      </c>
      <c r="G3535">
        <v>6328.93017578125</v>
      </c>
      <c r="H3535">
        <v>8.250579833984375</v>
      </c>
      <c r="I3535" s="19">
        <f t="shared" si="205"/>
        <v>13442077.533389926</v>
      </c>
      <c r="K3535" s="70">
        <f t="shared" si="202"/>
        <v>-1</v>
      </c>
      <c r="L3535" s="3">
        <f>IF(AND(O3535&gt;0,O3535&lt;366),+'PL2'!$N$3+1,IF(AND(O3535&gt;365,O3535&lt;731),+'PL2'!$O$3+1,IF(AND(O3535&gt;730,O3535&lt;1096),+'PL2'!$P$3+1,IF(AND(O3535&gt;1095,O3535&lt;1461),+'PL2'!$Q$3+1,IF(AND(O3535&gt;1460,O3535&lt;3000),+'PL2'!$R$3+1,0)))))</f>
        <v>0</v>
      </c>
      <c r="M3535" s="3">
        <f>IF(AND(O3535&gt;0,O3535&lt;366),+'PL2'!$N$2+1,IF(AND(O3535&gt;365,O3535&lt;731),+'PL2'!$O$2+1,IF(AND(O3535&gt;730,O3535&lt;1096),+'PL2'!$P$2+1,IF(AND(O3535&gt;1095,O3535&lt;1461),+'PL2'!$Q$2+1,IF(AND(O3535&gt;1460,O3535&lt;1826),+'PL2'!$R$2+1,IF(AND(O3535&gt;1825,O3535&lt;2190),+'PL2'!$S$2+1,0))))))</f>
        <v>0</v>
      </c>
      <c r="N3535" s="70">
        <f t="shared" si="203"/>
        <v>-1</v>
      </c>
      <c r="O3535" s="19" t="str">
        <f>IF(A3535&gt;'PL2'!$C$2+553,IF(A3535='PL2'!$C$2+554,1,O3534+1), "")</f>
        <v/>
      </c>
    </row>
    <row r="3536" spans="1:15" x14ac:dyDescent="0.55000000000000004">
      <c r="A3536">
        <v>3534</v>
      </c>
      <c r="B3536" s="2">
        <v>43356</v>
      </c>
      <c r="C3536">
        <v>35.990001678466797</v>
      </c>
      <c r="D3536">
        <v>51641100</v>
      </c>
      <c r="E3536">
        <v>1870.300048828125</v>
      </c>
      <c r="F3536" s="20">
        <f t="shared" si="204"/>
        <v>1.3034598778213621E-3</v>
      </c>
      <c r="G3536">
        <v>6486.6201171875</v>
      </c>
      <c r="H3536">
        <v>8.4550504684448242</v>
      </c>
      <c r="I3536" s="19">
        <f t="shared" si="205"/>
        <v>12131925.921905279</v>
      </c>
      <c r="K3536" s="70">
        <f t="shared" si="202"/>
        <v>-1</v>
      </c>
      <c r="L3536" s="3">
        <f>IF(AND(O3536&gt;0,O3536&lt;366),+'PL2'!$N$3+1,IF(AND(O3536&gt;365,O3536&lt;731),+'PL2'!$O$3+1,IF(AND(O3536&gt;730,O3536&lt;1096),+'PL2'!$P$3+1,IF(AND(O3536&gt;1095,O3536&lt;1461),+'PL2'!$Q$3+1,IF(AND(O3536&gt;1460,O3536&lt;3000),+'PL2'!$R$3+1,0)))))</f>
        <v>0</v>
      </c>
      <c r="M3536" s="3">
        <f>IF(AND(O3536&gt;0,O3536&lt;366),+'PL2'!$N$2+1,IF(AND(O3536&gt;365,O3536&lt;731),+'PL2'!$O$2+1,IF(AND(O3536&gt;730,O3536&lt;1096),+'PL2'!$P$2+1,IF(AND(O3536&gt;1095,O3536&lt;1461),+'PL2'!$Q$2+1,IF(AND(O3536&gt;1460,O3536&lt;1826),+'PL2'!$R$2+1,IF(AND(O3536&gt;1825,O3536&lt;2190),+'PL2'!$S$2+1,0))))))</f>
        <v>0</v>
      </c>
      <c r="N3536" s="70">
        <f t="shared" si="203"/>
        <v>-1</v>
      </c>
      <c r="O3536" s="19" t="str">
        <f>IF(A3536&gt;'PL2'!$C$2+553,IF(A3536='PL2'!$C$2+554,1,O3535+1), "")</f>
        <v/>
      </c>
    </row>
    <row r="3537" spans="1:15" x14ac:dyDescent="0.55000000000000004">
      <c r="A3537">
        <v>3535</v>
      </c>
      <c r="B3537" s="2">
        <v>43357</v>
      </c>
      <c r="C3537">
        <v>36</v>
      </c>
      <c r="D3537">
        <v>46058300</v>
      </c>
      <c r="E3537">
        <v>1671.219970703125</v>
      </c>
      <c r="F3537" s="20">
        <f t="shared" si="204"/>
        <v>1.3062557442483223E-3</v>
      </c>
      <c r="G3537">
        <v>6492.3798828125</v>
      </c>
      <c r="H3537">
        <v>8.4807100296020508</v>
      </c>
      <c r="I3537" s="19">
        <f t="shared" si="205"/>
        <v>10850194.917547464</v>
      </c>
      <c r="K3537" s="70">
        <f t="shared" si="202"/>
        <v>-1</v>
      </c>
      <c r="L3537" s="3">
        <f>IF(AND(O3537&gt;0,O3537&lt;366),+'PL2'!$N$3+1,IF(AND(O3537&gt;365,O3537&lt;731),+'PL2'!$O$3+1,IF(AND(O3537&gt;730,O3537&lt;1096),+'PL2'!$P$3+1,IF(AND(O3537&gt;1095,O3537&lt;1461),+'PL2'!$Q$3+1,IF(AND(O3537&gt;1460,O3537&lt;3000),+'PL2'!$R$3+1,0)))))</f>
        <v>0</v>
      </c>
      <c r="M3537" s="3">
        <f>IF(AND(O3537&gt;0,O3537&lt;366),+'PL2'!$N$2+1,IF(AND(O3537&gt;365,O3537&lt;731),+'PL2'!$O$2+1,IF(AND(O3537&gt;730,O3537&lt;1096),+'PL2'!$P$2+1,IF(AND(O3537&gt;1095,O3537&lt;1461),+'PL2'!$Q$2+1,IF(AND(O3537&gt;1460,O3537&lt;1826),+'PL2'!$R$2+1,IF(AND(O3537&gt;1825,O3537&lt;2190),+'PL2'!$S$2+1,0))))))</f>
        <v>0</v>
      </c>
      <c r="N3537" s="70">
        <f t="shared" si="203"/>
        <v>-1</v>
      </c>
      <c r="O3537" s="19" t="str">
        <f>IF(A3537&gt;'PL2'!$C$2+553,IF(A3537='PL2'!$C$2+554,1,O3536+1), "")</f>
        <v/>
      </c>
    </row>
    <row r="3538" spans="1:15" x14ac:dyDescent="0.55000000000000004">
      <c r="A3538">
        <v>3536</v>
      </c>
      <c r="B3538" s="2">
        <v>43358</v>
      </c>
      <c r="C3538">
        <v>36.009998321533203</v>
      </c>
      <c r="D3538">
        <v>48849700</v>
      </c>
      <c r="E3538">
        <v>1765.699951171875</v>
      </c>
      <c r="F3538" s="20">
        <f t="shared" si="204"/>
        <v>1.3016016941359001E-3</v>
      </c>
      <c r="G3538">
        <v>6515.89990234375</v>
      </c>
      <c r="H3538">
        <v>8.481109619140625</v>
      </c>
      <c r="I3538" s="19">
        <f t="shared" si="205"/>
        <v>11505124.139409184</v>
      </c>
      <c r="K3538" s="70">
        <f t="shared" si="202"/>
        <v>-1</v>
      </c>
      <c r="L3538" s="3">
        <f>IF(AND(O3538&gt;0,O3538&lt;366),+'PL2'!$N$3+1,IF(AND(O3538&gt;365,O3538&lt;731),+'PL2'!$O$3+1,IF(AND(O3538&gt;730,O3538&lt;1096),+'PL2'!$P$3+1,IF(AND(O3538&gt;1095,O3538&lt;1461),+'PL2'!$Q$3+1,IF(AND(O3538&gt;1460,O3538&lt;3000),+'PL2'!$R$3+1,0)))))</f>
        <v>0</v>
      </c>
      <c r="M3538" s="3">
        <f>IF(AND(O3538&gt;0,O3538&lt;366),+'PL2'!$N$2+1,IF(AND(O3538&gt;365,O3538&lt;731),+'PL2'!$O$2+1,IF(AND(O3538&gt;730,O3538&lt;1096),+'PL2'!$P$2+1,IF(AND(O3538&gt;1095,O3538&lt;1461),+'PL2'!$Q$2+1,IF(AND(O3538&gt;1460,O3538&lt;1826),+'PL2'!$R$2+1,IF(AND(O3538&gt;1825,O3538&lt;2190),+'PL2'!$S$2+1,0))))))</f>
        <v>0</v>
      </c>
      <c r="N3538" s="70">
        <f t="shared" si="203"/>
        <v>-1</v>
      </c>
      <c r="O3538" s="19" t="str">
        <f>IF(A3538&gt;'PL2'!$C$2+553,IF(A3538='PL2'!$C$2+554,1,O3537+1), "")</f>
        <v/>
      </c>
    </row>
    <row r="3539" spans="1:15" x14ac:dyDescent="0.55000000000000004">
      <c r="A3539">
        <v>3537</v>
      </c>
      <c r="B3539" s="2">
        <v>43359</v>
      </c>
      <c r="C3539">
        <v>36.020000457763672</v>
      </c>
      <c r="D3539">
        <v>48500800</v>
      </c>
      <c r="E3539">
        <v>1750.569946289062</v>
      </c>
      <c r="F3539" s="20">
        <f t="shared" si="204"/>
        <v>1.3000925812910167E-3</v>
      </c>
      <c r="G3539">
        <v>6497.3701171875</v>
      </c>
      <c r="H3539">
        <v>8.4471797943115234</v>
      </c>
      <c r="I3539" s="19">
        <f t="shared" si="205"/>
        <v>11374100.857065078</v>
      </c>
      <c r="K3539" s="70">
        <f t="shared" si="202"/>
        <v>-1</v>
      </c>
      <c r="L3539" s="3">
        <f>IF(AND(O3539&gt;0,O3539&lt;366),+'PL2'!$N$3+1,IF(AND(O3539&gt;365,O3539&lt;731),+'PL2'!$O$3+1,IF(AND(O3539&gt;730,O3539&lt;1096),+'PL2'!$P$3+1,IF(AND(O3539&gt;1095,O3539&lt;1461),+'PL2'!$Q$3+1,IF(AND(O3539&gt;1460,O3539&lt;3000),+'PL2'!$R$3+1,0)))))</f>
        <v>0</v>
      </c>
      <c r="M3539" s="3">
        <f>IF(AND(O3539&gt;0,O3539&lt;366),+'PL2'!$N$2+1,IF(AND(O3539&gt;365,O3539&lt;731),+'PL2'!$O$2+1,IF(AND(O3539&gt;730,O3539&lt;1096),+'PL2'!$P$2+1,IF(AND(O3539&gt;1095,O3539&lt;1461),+'PL2'!$Q$2+1,IF(AND(O3539&gt;1460,O3539&lt;1826),+'PL2'!$R$2+1,IF(AND(O3539&gt;1825,O3539&lt;2190),+'PL2'!$S$2+1,0))))))</f>
        <v>0</v>
      </c>
      <c r="N3539" s="70">
        <f t="shared" si="203"/>
        <v>-1</v>
      </c>
      <c r="O3539" s="19" t="str">
        <f>IF(A3539&gt;'PL2'!$C$2+553,IF(A3539='PL2'!$C$2+554,1,O3538+1), "")</f>
        <v/>
      </c>
    </row>
    <row r="3540" spans="1:15" x14ac:dyDescent="0.55000000000000004">
      <c r="A3540">
        <v>3538</v>
      </c>
      <c r="B3540" s="2">
        <v>43360</v>
      </c>
      <c r="C3540">
        <v>36.029998779296882</v>
      </c>
      <c r="D3540">
        <v>47105000</v>
      </c>
      <c r="E3540">
        <v>1704.9599609375</v>
      </c>
      <c r="F3540" s="20">
        <f t="shared" si="204"/>
        <v>1.3041015881823199E-3</v>
      </c>
      <c r="G3540">
        <v>6251.16015625</v>
      </c>
      <c r="H3540">
        <v>8.1521501541137695</v>
      </c>
      <c r="I3540" s="19">
        <f t="shared" si="205"/>
        <v>10657977.775814056</v>
      </c>
      <c r="K3540" s="70">
        <f t="shared" si="202"/>
        <v>-1</v>
      </c>
      <c r="L3540" s="3">
        <f>IF(AND(O3540&gt;0,O3540&lt;366),+'PL2'!$N$3+1,IF(AND(O3540&gt;365,O3540&lt;731),+'PL2'!$O$3+1,IF(AND(O3540&gt;730,O3540&lt;1096),+'PL2'!$P$3+1,IF(AND(O3540&gt;1095,O3540&lt;1461),+'PL2'!$Q$3+1,IF(AND(O3540&gt;1460,O3540&lt;3000),+'PL2'!$R$3+1,0)))))</f>
        <v>0</v>
      </c>
      <c r="M3540" s="3">
        <f>IF(AND(O3540&gt;0,O3540&lt;366),+'PL2'!$N$2+1,IF(AND(O3540&gt;365,O3540&lt;731),+'PL2'!$O$2+1,IF(AND(O3540&gt;730,O3540&lt;1096),+'PL2'!$P$2+1,IF(AND(O3540&gt;1095,O3540&lt;1461),+'PL2'!$Q$2+1,IF(AND(O3540&gt;1460,O3540&lt;1826),+'PL2'!$R$2+1,IF(AND(O3540&gt;1825,O3540&lt;2190),+'PL2'!$S$2+1,0))))))</f>
        <v>0</v>
      </c>
      <c r="N3540" s="70">
        <f t="shared" si="203"/>
        <v>-1</v>
      </c>
      <c r="O3540" s="19" t="str">
        <f>IF(A3540&gt;'PL2'!$C$2+553,IF(A3540='PL2'!$C$2+554,1,O3539+1), "")</f>
        <v/>
      </c>
    </row>
    <row r="3541" spans="1:15" x14ac:dyDescent="0.55000000000000004">
      <c r="A3541">
        <v>3539</v>
      </c>
      <c r="B3541" s="2">
        <v>43361</v>
      </c>
      <c r="C3541">
        <v>36.040000915527337</v>
      </c>
      <c r="D3541">
        <v>49547500</v>
      </c>
      <c r="E3541">
        <v>1794.010009765625</v>
      </c>
      <c r="F3541" s="20">
        <f t="shared" si="204"/>
        <v>1.3049320832417041E-3</v>
      </c>
      <c r="G3541">
        <v>6334.2001953125</v>
      </c>
      <c r="H3541">
        <v>8.2657003402709961</v>
      </c>
      <c r="I3541" s="19">
        <f t="shared" si="205"/>
        <v>11363618.554250002</v>
      </c>
      <c r="K3541" s="70">
        <f t="shared" si="202"/>
        <v>-1</v>
      </c>
      <c r="L3541" s="3">
        <f>IF(AND(O3541&gt;0,O3541&lt;366),+'PL2'!$N$3+1,IF(AND(O3541&gt;365,O3541&lt;731),+'PL2'!$O$3+1,IF(AND(O3541&gt;730,O3541&lt;1096),+'PL2'!$P$3+1,IF(AND(O3541&gt;1095,O3541&lt;1461),+'PL2'!$Q$3+1,IF(AND(O3541&gt;1460,O3541&lt;3000),+'PL2'!$R$3+1,0)))))</f>
        <v>0</v>
      </c>
      <c r="M3541" s="3">
        <f>IF(AND(O3541&gt;0,O3541&lt;366),+'PL2'!$N$2+1,IF(AND(O3541&gt;365,O3541&lt;731),+'PL2'!$O$2+1,IF(AND(O3541&gt;730,O3541&lt;1096),+'PL2'!$P$2+1,IF(AND(O3541&gt;1095,O3541&lt;1461),+'PL2'!$Q$2+1,IF(AND(O3541&gt;1460,O3541&lt;1826),+'PL2'!$R$2+1,IF(AND(O3541&gt;1825,O3541&lt;2190),+'PL2'!$S$2+1,0))))))</f>
        <v>0</v>
      </c>
      <c r="N3541" s="70">
        <f t="shared" si="203"/>
        <v>-1</v>
      </c>
      <c r="O3541" s="19" t="str">
        <f>IF(A3541&gt;'PL2'!$C$2+553,IF(A3541='PL2'!$C$2+554,1,O3540+1), "")</f>
        <v/>
      </c>
    </row>
    <row r="3542" spans="1:15" x14ac:dyDescent="0.55000000000000004">
      <c r="A3542">
        <v>3540</v>
      </c>
      <c r="B3542" s="2">
        <v>43362</v>
      </c>
      <c r="C3542">
        <v>36.049999237060547</v>
      </c>
      <c r="D3542">
        <v>54432500</v>
      </c>
      <c r="E3542">
        <v>1967.089965820312</v>
      </c>
      <c r="F3542" s="20">
        <f t="shared" si="204"/>
        <v>1.3027803567179847E-3</v>
      </c>
      <c r="G3542">
        <v>6388.97998046875</v>
      </c>
      <c r="H3542">
        <v>8.3234395980834961</v>
      </c>
      <c r="I3542" s="19">
        <f t="shared" si="205"/>
        <v>12567698.411406931</v>
      </c>
      <c r="K3542" s="70">
        <f t="shared" si="202"/>
        <v>-1</v>
      </c>
      <c r="L3542" s="3">
        <f>IF(AND(O3542&gt;0,O3542&lt;366),+'PL2'!$N$3+1,IF(AND(O3542&gt;365,O3542&lt;731),+'PL2'!$O$3+1,IF(AND(O3542&gt;730,O3542&lt;1096),+'PL2'!$P$3+1,IF(AND(O3542&gt;1095,O3542&lt;1461),+'PL2'!$Q$3+1,IF(AND(O3542&gt;1460,O3542&lt;3000),+'PL2'!$R$3+1,0)))))</f>
        <v>0</v>
      </c>
      <c r="M3542" s="3">
        <f>IF(AND(O3542&gt;0,O3542&lt;366),+'PL2'!$N$2+1,IF(AND(O3542&gt;365,O3542&lt;731),+'PL2'!$O$2+1,IF(AND(O3542&gt;730,O3542&lt;1096),+'PL2'!$P$2+1,IF(AND(O3542&gt;1095,O3542&lt;1461),+'PL2'!$Q$2+1,IF(AND(O3542&gt;1460,O3542&lt;1826),+'PL2'!$R$2+1,IF(AND(O3542&gt;1825,O3542&lt;2190),+'PL2'!$S$2+1,0))))))</f>
        <v>0</v>
      </c>
      <c r="N3542" s="70">
        <f t="shared" si="203"/>
        <v>-1</v>
      </c>
      <c r="O3542" s="19" t="str">
        <f>IF(A3542&gt;'PL2'!$C$2+553,IF(A3542='PL2'!$C$2+554,1,O3541+1), "")</f>
        <v/>
      </c>
    </row>
    <row r="3543" spans="1:15" x14ac:dyDescent="0.55000000000000004">
      <c r="A3543">
        <v>3541</v>
      </c>
      <c r="B3543" s="2">
        <v>43363</v>
      </c>
      <c r="C3543">
        <v>36.060001373291023</v>
      </c>
      <c r="D3543">
        <v>54756100</v>
      </c>
      <c r="E3543">
        <v>1943.260009765625</v>
      </c>
      <c r="F3543" s="20">
        <f t="shared" si="204"/>
        <v>1.2797470714826288E-3</v>
      </c>
      <c r="G3543">
        <v>6491.64013671875</v>
      </c>
      <c r="H3543">
        <v>8.3076601028442383</v>
      </c>
      <c r="I3543" s="19">
        <f t="shared" si="205"/>
        <v>12614944.675475001</v>
      </c>
      <c r="K3543" s="70">
        <f t="shared" si="202"/>
        <v>-1</v>
      </c>
      <c r="L3543" s="3">
        <f>IF(AND(O3543&gt;0,O3543&lt;366),+'PL2'!$N$3+1,IF(AND(O3543&gt;365,O3543&lt;731),+'PL2'!$O$3+1,IF(AND(O3543&gt;730,O3543&lt;1096),+'PL2'!$P$3+1,IF(AND(O3543&gt;1095,O3543&lt;1461),+'PL2'!$Q$3+1,IF(AND(O3543&gt;1460,O3543&lt;3000),+'PL2'!$R$3+1,0)))))</f>
        <v>0</v>
      </c>
      <c r="M3543" s="3">
        <f>IF(AND(O3543&gt;0,O3543&lt;366),+'PL2'!$N$2+1,IF(AND(O3543&gt;365,O3543&lt;731),+'PL2'!$O$2+1,IF(AND(O3543&gt;730,O3543&lt;1096),+'PL2'!$P$2+1,IF(AND(O3543&gt;1095,O3543&lt;1461),+'PL2'!$Q$2+1,IF(AND(O3543&gt;1460,O3543&lt;1826),+'PL2'!$R$2+1,IF(AND(O3543&gt;1825,O3543&lt;2190),+'PL2'!$S$2+1,0))))))</f>
        <v>0</v>
      </c>
      <c r="N3543" s="70">
        <f t="shared" si="203"/>
        <v>-1</v>
      </c>
      <c r="O3543" s="19" t="str">
        <f>IF(A3543&gt;'PL2'!$C$2+553,IF(A3543='PL2'!$C$2+554,1,O3542+1), "")</f>
        <v/>
      </c>
    </row>
    <row r="3544" spans="1:15" x14ac:dyDescent="0.55000000000000004">
      <c r="A3544">
        <v>3542</v>
      </c>
      <c r="B3544" s="2">
        <v>43364</v>
      </c>
      <c r="C3544">
        <v>36.069999694824219</v>
      </c>
      <c r="D3544">
        <v>51200500</v>
      </c>
      <c r="E3544">
        <v>1825.609985351562</v>
      </c>
      <c r="F3544" s="20">
        <f t="shared" si="204"/>
        <v>1.2861154014999637E-3</v>
      </c>
      <c r="G3544">
        <v>6753.18017578125</v>
      </c>
      <c r="H3544">
        <v>8.6853704452514648</v>
      </c>
      <c r="I3544" s="19">
        <f t="shared" si="205"/>
        <v>12328673.161784466</v>
      </c>
      <c r="K3544" s="70">
        <f t="shared" si="202"/>
        <v>-1</v>
      </c>
      <c r="L3544" s="3">
        <f>IF(AND(O3544&gt;0,O3544&lt;366),+'PL2'!$N$3+1,IF(AND(O3544&gt;365,O3544&lt;731),+'PL2'!$O$3+1,IF(AND(O3544&gt;730,O3544&lt;1096),+'PL2'!$P$3+1,IF(AND(O3544&gt;1095,O3544&lt;1461),+'PL2'!$Q$3+1,IF(AND(O3544&gt;1460,O3544&lt;3000),+'PL2'!$R$3+1,0)))))</f>
        <v>0</v>
      </c>
      <c r="M3544" s="3">
        <f>IF(AND(O3544&gt;0,O3544&lt;366),+'PL2'!$N$2+1,IF(AND(O3544&gt;365,O3544&lt;731),+'PL2'!$O$2+1,IF(AND(O3544&gt;730,O3544&lt;1096),+'PL2'!$P$2+1,IF(AND(O3544&gt;1095,O3544&lt;1461),+'PL2'!$Q$2+1,IF(AND(O3544&gt;1460,O3544&lt;1826),+'PL2'!$R$2+1,IF(AND(O3544&gt;1825,O3544&lt;2190),+'PL2'!$S$2+1,0))))))</f>
        <v>0</v>
      </c>
      <c r="N3544" s="70">
        <f t="shared" si="203"/>
        <v>-1</v>
      </c>
      <c r="O3544" s="19" t="str">
        <f>IF(A3544&gt;'PL2'!$C$2+553,IF(A3544='PL2'!$C$2+554,1,O3543+1), "")</f>
        <v/>
      </c>
    </row>
    <row r="3545" spans="1:15" x14ac:dyDescent="0.55000000000000004">
      <c r="A3545">
        <v>3543</v>
      </c>
      <c r="B3545" s="2">
        <v>43365</v>
      </c>
      <c r="C3545">
        <v>36.080001831054688</v>
      </c>
      <c r="D3545">
        <v>55111700</v>
      </c>
      <c r="E3545">
        <v>1956.160034179688</v>
      </c>
      <c r="F3545" s="20">
        <f t="shared" si="204"/>
        <v>1.280640183754795E-3</v>
      </c>
      <c r="G3545">
        <v>6712.169921875</v>
      </c>
      <c r="H3545">
        <v>8.5958700180053711</v>
      </c>
      <c r="I3545" s="19">
        <f t="shared" si="205"/>
        <v>13130078.543794874</v>
      </c>
      <c r="K3545" s="70">
        <f t="shared" si="202"/>
        <v>-1</v>
      </c>
      <c r="L3545" s="3">
        <f>IF(AND(O3545&gt;0,O3545&lt;366),+'PL2'!$N$3+1,IF(AND(O3545&gt;365,O3545&lt;731),+'PL2'!$O$3+1,IF(AND(O3545&gt;730,O3545&lt;1096),+'PL2'!$P$3+1,IF(AND(O3545&gt;1095,O3545&lt;1461),+'PL2'!$Q$3+1,IF(AND(O3545&gt;1460,O3545&lt;3000),+'PL2'!$R$3+1,0)))))</f>
        <v>0</v>
      </c>
      <c r="M3545" s="3">
        <f>IF(AND(O3545&gt;0,O3545&lt;366),+'PL2'!$N$2+1,IF(AND(O3545&gt;365,O3545&lt;731),+'PL2'!$O$2+1,IF(AND(O3545&gt;730,O3545&lt;1096),+'PL2'!$P$2+1,IF(AND(O3545&gt;1095,O3545&lt;1461),+'PL2'!$Q$2+1,IF(AND(O3545&gt;1460,O3545&lt;1826),+'PL2'!$R$2+1,IF(AND(O3545&gt;1825,O3545&lt;2190),+'PL2'!$S$2+1,0))))))</f>
        <v>0</v>
      </c>
      <c r="N3545" s="70">
        <f t="shared" si="203"/>
        <v>-1</v>
      </c>
      <c r="O3545" s="19" t="str">
        <f>IF(A3545&gt;'PL2'!$C$2+553,IF(A3545='PL2'!$C$2+554,1,O3544+1), "")</f>
        <v/>
      </c>
    </row>
    <row r="3546" spans="1:15" x14ac:dyDescent="0.55000000000000004">
      <c r="A3546">
        <v>3544</v>
      </c>
      <c r="B3546" s="2">
        <v>43366</v>
      </c>
      <c r="C3546">
        <v>36.090000152587891</v>
      </c>
      <c r="D3546">
        <v>53333900</v>
      </c>
      <c r="E3546">
        <v>1889.47998046875</v>
      </c>
      <c r="F3546" s="20">
        <f t="shared" si="204"/>
        <v>1.278573904841554E-3</v>
      </c>
      <c r="G3546">
        <v>6701.2998046875</v>
      </c>
      <c r="H3546">
        <v>8.568110466003418</v>
      </c>
      <c r="I3546" s="19">
        <f t="shared" si="205"/>
        <v>12661971.824076176</v>
      </c>
      <c r="K3546" s="70">
        <f t="shared" si="202"/>
        <v>-1</v>
      </c>
      <c r="L3546" s="3">
        <f>IF(AND(O3546&gt;0,O3546&lt;366),+'PL2'!$N$3+1,IF(AND(O3546&gt;365,O3546&lt;731),+'PL2'!$O$3+1,IF(AND(O3546&gt;730,O3546&lt;1096),+'PL2'!$P$3+1,IF(AND(O3546&gt;1095,O3546&lt;1461),+'PL2'!$Q$3+1,IF(AND(O3546&gt;1460,O3546&lt;3000),+'PL2'!$R$3+1,0)))))</f>
        <v>0</v>
      </c>
      <c r="M3546" s="3">
        <f>IF(AND(O3546&gt;0,O3546&lt;366),+'PL2'!$N$2+1,IF(AND(O3546&gt;365,O3546&lt;731),+'PL2'!$O$2+1,IF(AND(O3546&gt;730,O3546&lt;1096),+'PL2'!$P$2+1,IF(AND(O3546&gt;1095,O3546&lt;1461),+'PL2'!$Q$2+1,IF(AND(O3546&gt;1460,O3546&lt;1826),+'PL2'!$R$2+1,IF(AND(O3546&gt;1825,O3546&lt;2190),+'PL2'!$S$2+1,0))))))</f>
        <v>0</v>
      </c>
      <c r="N3546" s="70">
        <f t="shared" si="203"/>
        <v>-1</v>
      </c>
      <c r="O3546" s="19" t="str">
        <f>IF(A3546&gt;'PL2'!$C$2+553,IF(A3546='PL2'!$C$2+554,1,O3545+1), "")</f>
        <v/>
      </c>
    </row>
    <row r="3547" spans="1:15" x14ac:dyDescent="0.55000000000000004">
      <c r="A3547">
        <v>3545</v>
      </c>
      <c r="B3547" s="2">
        <v>43367</v>
      </c>
      <c r="C3547">
        <v>36.099998474121087</v>
      </c>
      <c r="D3547">
        <v>52622800</v>
      </c>
      <c r="E3547">
        <v>1865.510009765625</v>
      </c>
      <c r="F3547" s="20">
        <f t="shared" si="204"/>
        <v>1.279766726703951E-3</v>
      </c>
      <c r="G3547">
        <v>6581.509765625</v>
      </c>
      <c r="H3547">
        <v>8.4228000640869141</v>
      </c>
      <c r="I3547" s="19">
        <f t="shared" si="205"/>
        <v>12277872.34714365</v>
      </c>
      <c r="K3547" s="70">
        <f t="shared" si="202"/>
        <v>-1</v>
      </c>
      <c r="L3547" s="3">
        <f>IF(AND(O3547&gt;0,O3547&lt;366),+'PL2'!$N$3+1,IF(AND(O3547&gt;365,O3547&lt;731),+'PL2'!$O$3+1,IF(AND(O3547&gt;730,O3547&lt;1096),+'PL2'!$P$3+1,IF(AND(O3547&gt;1095,O3547&lt;1461),+'PL2'!$Q$3+1,IF(AND(O3547&gt;1460,O3547&lt;3000),+'PL2'!$R$3+1,0)))))</f>
        <v>0</v>
      </c>
      <c r="M3547" s="3">
        <f>IF(AND(O3547&gt;0,O3547&lt;366),+'PL2'!$N$2+1,IF(AND(O3547&gt;365,O3547&lt;731),+'PL2'!$O$2+1,IF(AND(O3547&gt;730,O3547&lt;1096),+'PL2'!$P$2+1,IF(AND(O3547&gt;1095,O3547&lt;1461),+'PL2'!$Q$2+1,IF(AND(O3547&gt;1460,O3547&lt;1826),+'PL2'!$R$2+1,IF(AND(O3547&gt;1825,O3547&lt;2190),+'PL2'!$S$2+1,0))))))</f>
        <v>0</v>
      </c>
      <c r="N3547" s="70">
        <f t="shared" si="203"/>
        <v>-1</v>
      </c>
      <c r="O3547" s="19" t="str">
        <f>IF(A3547&gt;'PL2'!$C$2+553,IF(A3547='PL2'!$C$2+554,1,O3546+1), "")</f>
        <v/>
      </c>
    </row>
    <row r="3548" spans="1:15" x14ac:dyDescent="0.55000000000000004">
      <c r="A3548">
        <v>3546</v>
      </c>
      <c r="B3548" s="2">
        <v>43368</v>
      </c>
      <c r="C3548">
        <v>36.110000610351563</v>
      </c>
      <c r="D3548">
        <v>60089500</v>
      </c>
      <c r="E3548">
        <v>2132.820068359375</v>
      </c>
      <c r="F3548" s="20">
        <f t="shared" si="204"/>
        <v>1.2816903780232336E-3</v>
      </c>
      <c r="G3548">
        <v>6434.64990234375</v>
      </c>
      <c r="H3548">
        <v>8.2472295761108398</v>
      </c>
      <c r="I3548" s="19">
        <f t="shared" si="205"/>
        <v>13723950.444585443</v>
      </c>
      <c r="K3548" s="70">
        <f t="shared" si="202"/>
        <v>-1</v>
      </c>
      <c r="L3548" s="3">
        <f>IF(AND(O3548&gt;0,O3548&lt;366),+'PL2'!$N$3+1,IF(AND(O3548&gt;365,O3548&lt;731),+'PL2'!$O$3+1,IF(AND(O3548&gt;730,O3548&lt;1096),+'PL2'!$P$3+1,IF(AND(O3548&gt;1095,O3548&lt;1461),+'PL2'!$Q$3+1,IF(AND(O3548&gt;1460,O3548&lt;3000),+'PL2'!$R$3+1,0)))))</f>
        <v>0</v>
      </c>
      <c r="M3548" s="3">
        <f>IF(AND(O3548&gt;0,O3548&lt;366),+'PL2'!$N$2+1,IF(AND(O3548&gt;365,O3548&lt;731),+'PL2'!$O$2+1,IF(AND(O3548&gt;730,O3548&lt;1096),+'PL2'!$P$2+1,IF(AND(O3548&gt;1095,O3548&lt;1461),+'PL2'!$Q$2+1,IF(AND(O3548&gt;1460,O3548&lt;1826),+'PL2'!$R$2+1,IF(AND(O3548&gt;1825,O3548&lt;2190),+'PL2'!$S$2+1,0))))))</f>
        <v>0</v>
      </c>
      <c r="N3548" s="70">
        <f t="shared" si="203"/>
        <v>-1</v>
      </c>
      <c r="O3548" s="19" t="str">
        <f>IF(A3548&gt;'PL2'!$C$2+553,IF(A3548='PL2'!$C$2+554,1,O3547+1), "")</f>
        <v/>
      </c>
    </row>
    <row r="3549" spans="1:15" x14ac:dyDescent="0.55000000000000004">
      <c r="A3549">
        <v>3547</v>
      </c>
      <c r="B3549" s="2">
        <v>43369</v>
      </c>
      <c r="C3549">
        <v>36.119998931884773</v>
      </c>
      <c r="D3549">
        <v>49422700</v>
      </c>
      <c r="E3549">
        <v>1757.630004882812</v>
      </c>
      <c r="F3549" s="20">
        <f t="shared" si="204"/>
        <v>1.2845432139283325E-3</v>
      </c>
      <c r="G3549">
        <v>6458.64990234375</v>
      </c>
      <c r="H3549">
        <v>8.2964200973510742</v>
      </c>
      <c r="I3549" s="19">
        <f t="shared" si="205"/>
        <v>11351916.859392818</v>
      </c>
      <c r="K3549" s="70">
        <f t="shared" si="202"/>
        <v>-1</v>
      </c>
      <c r="L3549" s="3">
        <f>IF(AND(O3549&gt;0,O3549&lt;366),+'PL2'!$N$3+1,IF(AND(O3549&gt;365,O3549&lt;731),+'PL2'!$O$3+1,IF(AND(O3549&gt;730,O3549&lt;1096),+'PL2'!$P$3+1,IF(AND(O3549&gt;1095,O3549&lt;1461),+'PL2'!$Q$3+1,IF(AND(O3549&gt;1460,O3549&lt;3000),+'PL2'!$R$3+1,0)))))</f>
        <v>0</v>
      </c>
      <c r="M3549" s="3">
        <f>IF(AND(O3549&gt;0,O3549&lt;366),+'PL2'!$N$2+1,IF(AND(O3549&gt;365,O3549&lt;731),+'PL2'!$O$2+1,IF(AND(O3549&gt;730,O3549&lt;1096),+'PL2'!$P$2+1,IF(AND(O3549&gt;1095,O3549&lt;1461),+'PL2'!$Q$2+1,IF(AND(O3549&gt;1460,O3549&lt;1826),+'PL2'!$R$2+1,IF(AND(O3549&gt;1825,O3549&lt;2190),+'PL2'!$S$2+1,0))))))</f>
        <v>0</v>
      </c>
      <c r="N3549" s="70">
        <f t="shared" si="203"/>
        <v>-1</v>
      </c>
      <c r="O3549" s="19" t="str">
        <f>IF(A3549&gt;'PL2'!$C$2+553,IF(A3549='PL2'!$C$2+554,1,O3548+1), "")</f>
        <v/>
      </c>
    </row>
    <row r="3550" spans="1:15" x14ac:dyDescent="0.55000000000000004">
      <c r="A3550">
        <v>3548</v>
      </c>
      <c r="B3550" s="2">
        <v>43370</v>
      </c>
      <c r="C3550">
        <v>36.130001068115227</v>
      </c>
      <c r="D3550">
        <v>50845000</v>
      </c>
      <c r="E3550">
        <v>1811.150024414062</v>
      </c>
      <c r="F3550" s="20">
        <f t="shared" si="204"/>
        <v>1.2869869665964595E-3</v>
      </c>
      <c r="G3550">
        <v>6684.1298828125</v>
      </c>
      <c r="H3550">
        <v>8.6023902893066406</v>
      </c>
      <c r="I3550" s="19">
        <f t="shared" si="205"/>
        <v>12105962.00044262</v>
      </c>
      <c r="K3550" s="70">
        <f t="shared" si="202"/>
        <v>-1</v>
      </c>
      <c r="L3550" s="3">
        <f>IF(AND(O3550&gt;0,O3550&lt;366),+'PL2'!$N$3+1,IF(AND(O3550&gt;365,O3550&lt;731),+'PL2'!$O$3+1,IF(AND(O3550&gt;730,O3550&lt;1096),+'PL2'!$P$3+1,IF(AND(O3550&gt;1095,O3550&lt;1461),+'PL2'!$Q$3+1,IF(AND(O3550&gt;1460,O3550&lt;3000),+'PL2'!$R$3+1,0)))))</f>
        <v>0</v>
      </c>
      <c r="M3550" s="3">
        <f>IF(AND(O3550&gt;0,O3550&lt;366),+'PL2'!$N$2+1,IF(AND(O3550&gt;365,O3550&lt;731),+'PL2'!$O$2+1,IF(AND(O3550&gt;730,O3550&lt;1096),+'PL2'!$P$2+1,IF(AND(O3550&gt;1095,O3550&lt;1461),+'PL2'!$Q$2+1,IF(AND(O3550&gt;1460,O3550&lt;1826),+'PL2'!$R$2+1,IF(AND(O3550&gt;1825,O3550&lt;2190),+'PL2'!$S$2+1,0))))))</f>
        <v>0</v>
      </c>
      <c r="N3550" s="70">
        <f t="shared" si="203"/>
        <v>-1</v>
      </c>
      <c r="O3550" s="19" t="str">
        <f>IF(A3550&gt;'PL2'!$C$2+553,IF(A3550='PL2'!$C$2+554,1,O3549+1), "")</f>
        <v/>
      </c>
    </row>
    <row r="3551" spans="1:15" x14ac:dyDescent="0.55000000000000004">
      <c r="A3551">
        <v>3549</v>
      </c>
      <c r="B3551" s="2">
        <v>43371</v>
      </c>
      <c r="C3551">
        <v>36.139999389648438</v>
      </c>
      <c r="D3551">
        <v>54756100</v>
      </c>
      <c r="E3551">
        <v>1953.920043945312</v>
      </c>
      <c r="F3551" s="20">
        <f t="shared" si="204"/>
        <v>1.2896219635000561E-3</v>
      </c>
      <c r="G3551">
        <v>6621.669921875</v>
      </c>
      <c r="H3551">
        <v>8.5394496917724609</v>
      </c>
      <c r="I3551" s="19">
        <f t="shared" si="205"/>
        <v>12938213.58474135</v>
      </c>
      <c r="K3551" s="70">
        <f t="shared" si="202"/>
        <v>-1</v>
      </c>
      <c r="L3551" s="3">
        <f>IF(AND(O3551&gt;0,O3551&lt;366),+'PL2'!$N$3+1,IF(AND(O3551&gt;365,O3551&lt;731),+'PL2'!$O$3+1,IF(AND(O3551&gt;730,O3551&lt;1096),+'PL2'!$P$3+1,IF(AND(O3551&gt;1095,O3551&lt;1461),+'PL2'!$Q$3+1,IF(AND(O3551&gt;1460,O3551&lt;3000),+'PL2'!$R$3+1,0)))))</f>
        <v>0</v>
      </c>
      <c r="M3551" s="3">
        <f>IF(AND(O3551&gt;0,O3551&lt;366),+'PL2'!$N$2+1,IF(AND(O3551&gt;365,O3551&lt;731),+'PL2'!$O$2+1,IF(AND(O3551&gt;730,O3551&lt;1096),+'PL2'!$P$2+1,IF(AND(O3551&gt;1095,O3551&lt;1461),+'PL2'!$Q$2+1,IF(AND(O3551&gt;1460,O3551&lt;1826),+'PL2'!$R$2+1,IF(AND(O3551&gt;1825,O3551&lt;2190),+'PL2'!$S$2+1,0))))))</f>
        <v>0</v>
      </c>
      <c r="N3551" s="70">
        <f t="shared" si="203"/>
        <v>-1</v>
      </c>
      <c r="O3551" s="19" t="str">
        <f>IF(A3551&gt;'PL2'!$C$2+553,IF(A3551='PL2'!$C$2+554,1,O3550+1), "")</f>
        <v/>
      </c>
    </row>
    <row r="3552" spans="1:15" x14ac:dyDescent="0.55000000000000004">
      <c r="A3552">
        <v>3550</v>
      </c>
      <c r="B3552" s="2">
        <v>43372</v>
      </c>
      <c r="C3552">
        <v>36.150001525878913</v>
      </c>
      <c r="D3552">
        <v>54045000</v>
      </c>
      <c r="E3552">
        <v>1919.109985351562</v>
      </c>
      <c r="F3552" s="20">
        <f t="shared" si="204"/>
        <v>1.2836678489922921E-3</v>
      </c>
      <c r="G3552">
        <v>6583.77001953125</v>
      </c>
      <c r="H3552">
        <v>8.4513702392578125</v>
      </c>
      <c r="I3552" s="19">
        <f t="shared" si="205"/>
        <v>12634978.78574067</v>
      </c>
      <c r="K3552" s="70">
        <f t="shared" si="202"/>
        <v>-1</v>
      </c>
      <c r="L3552" s="3">
        <f>IF(AND(O3552&gt;0,O3552&lt;366),+'PL2'!$N$3+1,IF(AND(O3552&gt;365,O3552&lt;731),+'PL2'!$O$3+1,IF(AND(O3552&gt;730,O3552&lt;1096),+'PL2'!$P$3+1,IF(AND(O3552&gt;1095,O3552&lt;1461),+'PL2'!$Q$3+1,IF(AND(O3552&gt;1460,O3552&lt;3000),+'PL2'!$R$3+1,0)))))</f>
        <v>0</v>
      </c>
      <c r="M3552" s="3">
        <f>IF(AND(O3552&gt;0,O3552&lt;366),+'PL2'!$N$2+1,IF(AND(O3552&gt;365,O3552&lt;731),+'PL2'!$O$2+1,IF(AND(O3552&gt;730,O3552&lt;1096),+'PL2'!$P$2+1,IF(AND(O3552&gt;1095,O3552&lt;1461),+'PL2'!$Q$2+1,IF(AND(O3552&gt;1460,O3552&lt;1826),+'PL2'!$R$2+1,IF(AND(O3552&gt;1825,O3552&lt;2190),+'PL2'!$S$2+1,0))))))</f>
        <v>0</v>
      </c>
      <c r="N3552" s="70">
        <f t="shared" si="203"/>
        <v>-1</v>
      </c>
      <c r="O3552" s="19" t="str">
        <f>IF(A3552&gt;'PL2'!$C$2+553,IF(A3552='PL2'!$C$2+554,1,O3551+1), "")</f>
        <v/>
      </c>
    </row>
    <row r="3553" spans="1:15" x14ac:dyDescent="0.55000000000000004">
      <c r="A3553">
        <v>3551</v>
      </c>
      <c r="B3553" s="2">
        <v>43373</v>
      </c>
      <c r="C3553">
        <v>36.159999847412109</v>
      </c>
      <c r="D3553">
        <v>57956200</v>
      </c>
      <c r="E3553">
        <v>2052.929931640625</v>
      </c>
      <c r="F3553" s="20">
        <f t="shared" si="204"/>
        <v>1.2808628932689298E-3</v>
      </c>
      <c r="G3553">
        <v>6606.080078125</v>
      </c>
      <c r="H3553">
        <v>8.4614801406860352</v>
      </c>
      <c r="I3553" s="19">
        <f t="shared" si="205"/>
        <v>13561819.523197651</v>
      </c>
      <c r="K3553" s="70">
        <f t="shared" si="202"/>
        <v>-1</v>
      </c>
      <c r="L3553" s="3">
        <f>IF(AND(O3553&gt;0,O3553&lt;366),+'PL2'!$N$3+1,IF(AND(O3553&gt;365,O3553&lt;731),+'PL2'!$O$3+1,IF(AND(O3553&gt;730,O3553&lt;1096),+'PL2'!$P$3+1,IF(AND(O3553&gt;1095,O3553&lt;1461),+'PL2'!$Q$3+1,IF(AND(O3553&gt;1460,O3553&lt;3000),+'PL2'!$R$3+1,0)))))</f>
        <v>0</v>
      </c>
      <c r="M3553" s="3">
        <f>IF(AND(O3553&gt;0,O3553&lt;366),+'PL2'!$N$2+1,IF(AND(O3553&gt;365,O3553&lt;731),+'PL2'!$O$2+1,IF(AND(O3553&gt;730,O3553&lt;1096),+'PL2'!$P$2+1,IF(AND(O3553&gt;1095,O3553&lt;1461),+'PL2'!$Q$2+1,IF(AND(O3553&gt;1460,O3553&lt;1826),+'PL2'!$R$2+1,IF(AND(O3553&gt;1825,O3553&lt;2190),+'PL2'!$S$2+1,0))))))</f>
        <v>0</v>
      </c>
      <c r="N3553" s="70">
        <f t="shared" si="203"/>
        <v>-1</v>
      </c>
      <c r="O3553" s="19" t="str">
        <f>IF(A3553&gt;'PL2'!$C$2+553,IF(A3553='PL2'!$C$2+554,1,O3552+1), "")</f>
        <v/>
      </c>
    </row>
    <row r="3554" spans="1:15" x14ac:dyDescent="0.55000000000000004">
      <c r="A3554">
        <v>3552</v>
      </c>
      <c r="B3554" s="2">
        <v>43374</v>
      </c>
      <c r="C3554">
        <v>36.169998168945313</v>
      </c>
      <c r="D3554">
        <v>56178400</v>
      </c>
      <c r="E3554">
        <v>1996.819946289062</v>
      </c>
      <c r="F3554" s="20">
        <f t="shared" si="204"/>
        <v>1.2856360060270291E-3</v>
      </c>
      <c r="G3554">
        <v>6578.7900390625</v>
      </c>
      <c r="H3554">
        <v>8.4579296112060547</v>
      </c>
      <c r="I3554" s="19">
        <f t="shared" si="205"/>
        <v>13136659.172447797</v>
      </c>
      <c r="K3554" s="70">
        <f t="shared" si="202"/>
        <v>-1</v>
      </c>
      <c r="L3554" s="3">
        <f>IF(AND(O3554&gt;0,O3554&lt;366),+'PL2'!$N$3+1,IF(AND(O3554&gt;365,O3554&lt;731),+'PL2'!$O$3+1,IF(AND(O3554&gt;730,O3554&lt;1096),+'PL2'!$P$3+1,IF(AND(O3554&gt;1095,O3554&lt;1461),+'PL2'!$Q$3+1,IF(AND(O3554&gt;1460,O3554&lt;3000),+'PL2'!$R$3+1,0)))))</f>
        <v>0</v>
      </c>
      <c r="M3554" s="3">
        <f>IF(AND(O3554&gt;0,O3554&lt;366),+'PL2'!$N$2+1,IF(AND(O3554&gt;365,O3554&lt;731),+'PL2'!$O$2+1,IF(AND(O3554&gt;730,O3554&lt;1096),+'PL2'!$P$2+1,IF(AND(O3554&gt;1095,O3554&lt;1461),+'PL2'!$Q$2+1,IF(AND(O3554&gt;1460,O3554&lt;1826),+'PL2'!$R$2+1,IF(AND(O3554&gt;1825,O3554&lt;2190),+'PL2'!$S$2+1,0))))))</f>
        <v>0</v>
      </c>
      <c r="N3554" s="70">
        <f t="shared" si="203"/>
        <v>-1</v>
      </c>
      <c r="O3554" s="19" t="str">
        <f>IF(A3554&gt;'PL2'!$C$2+553,IF(A3554='PL2'!$C$2+554,1,O3553+1), "")</f>
        <v/>
      </c>
    </row>
    <row r="3555" spans="1:15" x14ac:dyDescent="0.55000000000000004">
      <c r="A3555">
        <v>3553</v>
      </c>
      <c r="B3555" s="2">
        <v>43375</v>
      </c>
      <c r="C3555">
        <v>36.180000305175781</v>
      </c>
      <c r="D3555">
        <v>48711600</v>
      </c>
      <c r="E3555">
        <v>1738.219970703125</v>
      </c>
      <c r="F3555" s="20">
        <f t="shared" si="204"/>
        <v>1.2910435927069054E-3</v>
      </c>
      <c r="G3555">
        <v>6506.66015625</v>
      </c>
      <c r="H3555">
        <v>8.4003801345825195</v>
      </c>
      <c r="I3555" s="19">
        <f t="shared" si="205"/>
        <v>11310006.626172066</v>
      </c>
      <c r="K3555" s="70">
        <f t="shared" si="202"/>
        <v>-1</v>
      </c>
      <c r="L3555" s="3">
        <f>IF(AND(O3555&gt;0,O3555&lt;366),+'PL2'!$N$3+1,IF(AND(O3555&gt;365,O3555&lt;731),+'PL2'!$O$3+1,IF(AND(O3555&gt;730,O3555&lt;1096),+'PL2'!$P$3+1,IF(AND(O3555&gt;1095,O3555&lt;1461),+'PL2'!$Q$3+1,IF(AND(O3555&gt;1460,O3555&lt;3000),+'PL2'!$R$3+1,0)))))</f>
        <v>0</v>
      </c>
      <c r="M3555" s="3">
        <f>IF(AND(O3555&gt;0,O3555&lt;366),+'PL2'!$N$2+1,IF(AND(O3555&gt;365,O3555&lt;731),+'PL2'!$O$2+1,IF(AND(O3555&gt;730,O3555&lt;1096),+'PL2'!$P$2+1,IF(AND(O3555&gt;1095,O3555&lt;1461),+'PL2'!$Q$2+1,IF(AND(O3555&gt;1460,O3555&lt;1826),+'PL2'!$R$2+1,IF(AND(O3555&gt;1825,O3555&lt;2190),+'PL2'!$S$2+1,0))))))</f>
        <v>0</v>
      </c>
      <c r="N3555" s="70">
        <f t="shared" si="203"/>
        <v>-1</v>
      </c>
      <c r="O3555" s="19" t="str">
        <f>IF(A3555&gt;'PL2'!$C$2+553,IF(A3555='PL2'!$C$2+554,1,O3554+1), "")</f>
        <v/>
      </c>
    </row>
    <row r="3556" spans="1:15" x14ac:dyDescent="0.55000000000000004">
      <c r="A3556">
        <v>3554</v>
      </c>
      <c r="B3556" s="2">
        <v>43376</v>
      </c>
      <c r="C3556">
        <v>36.189998626708977</v>
      </c>
      <c r="D3556">
        <v>51556100</v>
      </c>
      <c r="E3556">
        <v>1833.859985351562</v>
      </c>
      <c r="F3556" s="20">
        <f t="shared" si="204"/>
        <v>1.2872849255752389E-3</v>
      </c>
      <c r="G3556">
        <v>6470.7099609375</v>
      </c>
      <c r="H3556">
        <v>8.3296499252319336</v>
      </c>
      <c r="I3556" s="19">
        <f t="shared" si="205"/>
        <v>11866376.07417905</v>
      </c>
      <c r="K3556" s="70">
        <f t="shared" si="202"/>
        <v>-1</v>
      </c>
      <c r="L3556" s="3">
        <f>IF(AND(O3556&gt;0,O3556&lt;366),+'PL2'!$N$3+1,IF(AND(O3556&gt;365,O3556&lt;731),+'PL2'!$O$3+1,IF(AND(O3556&gt;730,O3556&lt;1096),+'PL2'!$P$3+1,IF(AND(O3556&gt;1095,O3556&lt;1461),+'PL2'!$Q$3+1,IF(AND(O3556&gt;1460,O3556&lt;3000),+'PL2'!$R$3+1,0)))))</f>
        <v>0</v>
      </c>
      <c r="M3556" s="3">
        <f>IF(AND(O3556&gt;0,O3556&lt;366),+'PL2'!$N$2+1,IF(AND(O3556&gt;365,O3556&lt;731),+'PL2'!$O$2+1,IF(AND(O3556&gt;730,O3556&lt;1096),+'PL2'!$P$2+1,IF(AND(O3556&gt;1095,O3556&lt;1461),+'PL2'!$Q$2+1,IF(AND(O3556&gt;1460,O3556&lt;1826),+'PL2'!$R$2+1,IF(AND(O3556&gt;1825,O3556&lt;2190),+'PL2'!$S$2+1,0))))))</f>
        <v>0</v>
      </c>
      <c r="N3556" s="70">
        <f t="shared" si="203"/>
        <v>-1</v>
      </c>
      <c r="O3556" s="19" t="str">
        <f>IF(A3556&gt;'PL2'!$C$2+553,IF(A3556='PL2'!$C$2+554,1,O3555+1), "")</f>
        <v/>
      </c>
    </row>
    <row r="3557" spans="1:15" x14ac:dyDescent="0.55000000000000004">
      <c r="A3557">
        <v>3555</v>
      </c>
      <c r="B3557" s="2">
        <v>43377</v>
      </c>
      <c r="C3557">
        <v>36.200000762939453</v>
      </c>
      <c r="D3557">
        <v>55588300</v>
      </c>
      <c r="E3557">
        <v>1893.7099609375</v>
      </c>
      <c r="F3557" s="20">
        <f t="shared" si="204"/>
        <v>1.2332145798796426E-3</v>
      </c>
      <c r="G3557">
        <v>6555.8798828125</v>
      </c>
      <c r="H3557">
        <v>8.0848102569580078</v>
      </c>
      <c r="I3557" s="19">
        <f t="shared" si="205"/>
        <v>12414935.036791801</v>
      </c>
      <c r="K3557" s="70">
        <f t="shared" si="202"/>
        <v>-1</v>
      </c>
      <c r="L3557" s="3">
        <f>IF(AND(O3557&gt;0,O3557&lt;366),+'PL2'!$N$3+1,IF(AND(O3557&gt;365,O3557&lt;731),+'PL2'!$O$3+1,IF(AND(O3557&gt;730,O3557&lt;1096),+'PL2'!$P$3+1,IF(AND(O3557&gt;1095,O3557&lt;1461),+'PL2'!$Q$3+1,IF(AND(O3557&gt;1460,O3557&lt;3000),+'PL2'!$R$3+1,0)))))</f>
        <v>0</v>
      </c>
      <c r="M3557" s="3">
        <f>IF(AND(O3557&gt;0,O3557&lt;366),+'PL2'!$N$2+1,IF(AND(O3557&gt;365,O3557&lt;731),+'PL2'!$O$2+1,IF(AND(O3557&gt;730,O3557&lt;1096),+'PL2'!$P$2+1,IF(AND(O3557&gt;1095,O3557&lt;1461),+'PL2'!$Q$2+1,IF(AND(O3557&gt;1460,O3557&lt;1826),+'PL2'!$R$2+1,IF(AND(O3557&gt;1825,O3557&lt;2190),+'PL2'!$S$2+1,0))))))</f>
        <v>0</v>
      </c>
      <c r="N3557" s="70">
        <f t="shared" si="203"/>
        <v>-1</v>
      </c>
      <c r="O3557" s="19" t="str">
        <f>IF(A3557&gt;'PL2'!$C$2+553,IF(A3557='PL2'!$C$2+554,1,O3556+1), "")</f>
        <v/>
      </c>
    </row>
    <row r="3558" spans="1:15" x14ac:dyDescent="0.55000000000000004">
      <c r="A3558">
        <v>3556</v>
      </c>
      <c r="B3558" s="2">
        <v>43378</v>
      </c>
      <c r="C3558">
        <v>36.209999084472663</v>
      </c>
      <c r="D3558">
        <v>48176500</v>
      </c>
      <c r="E3558">
        <v>1646.339965820312</v>
      </c>
      <c r="F3558" s="20">
        <f t="shared" si="204"/>
        <v>1.2374076293438555E-3</v>
      </c>
      <c r="G3558">
        <v>6589.39990234375</v>
      </c>
      <c r="H3558">
        <v>8.1537704467773438</v>
      </c>
      <c r="I3558" s="19">
        <f t="shared" si="205"/>
        <v>10848392.410000976</v>
      </c>
      <c r="K3558" s="70">
        <f t="shared" si="202"/>
        <v>-1</v>
      </c>
      <c r="L3558" s="3">
        <f>IF(AND(O3558&gt;0,O3558&lt;366),+'PL2'!$N$3+1,IF(AND(O3558&gt;365,O3558&lt;731),+'PL2'!$O$3+1,IF(AND(O3558&gt;730,O3558&lt;1096),+'PL2'!$P$3+1,IF(AND(O3558&gt;1095,O3558&lt;1461),+'PL2'!$Q$3+1,IF(AND(O3558&gt;1460,O3558&lt;3000),+'PL2'!$R$3+1,0)))))</f>
        <v>0</v>
      </c>
      <c r="M3558" s="3">
        <f>IF(AND(O3558&gt;0,O3558&lt;366),+'PL2'!$N$2+1,IF(AND(O3558&gt;365,O3558&lt;731),+'PL2'!$O$2+1,IF(AND(O3558&gt;730,O3558&lt;1096),+'PL2'!$P$2+1,IF(AND(O3558&gt;1095,O3558&lt;1461),+'PL2'!$Q$2+1,IF(AND(O3558&gt;1460,O3558&lt;1826),+'PL2'!$R$2+1,IF(AND(O3558&gt;1825,O3558&lt;2190),+'PL2'!$S$2+1,0))))))</f>
        <v>0</v>
      </c>
      <c r="N3558" s="70">
        <f t="shared" si="203"/>
        <v>-1</v>
      </c>
      <c r="O3558" s="19" t="str">
        <f>IF(A3558&gt;'PL2'!$C$2+553,IF(A3558='PL2'!$C$2+554,1,O3557+1), "")</f>
        <v/>
      </c>
    </row>
    <row r="3559" spans="1:15" x14ac:dyDescent="0.55000000000000004">
      <c r="A3559">
        <v>3557</v>
      </c>
      <c r="B3559" s="2">
        <v>43379</v>
      </c>
      <c r="C3559">
        <v>36.220001220703118</v>
      </c>
      <c r="D3559">
        <v>46323600</v>
      </c>
      <c r="E3559">
        <v>1580.079956054688</v>
      </c>
      <c r="F3559" s="20">
        <f t="shared" si="204"/>
        <v>1.2354501363691364E-3</v>
      </c>
      <c r="G3559">
        <v>6563.419921875</v>
      </c>
      <c r="H3559">
        <v>8.1087799072265625</v>
      </c>
      <c r="I3559" s="19">
        <f t="shared" si="205"/>
        <v>10370728.261724714</v>
      </c>
      <c r="K3559" s="70">
        <f t="shared" si="202"/>
        <v>-1</v>
      </c>
      <c r="L3559" s="3">
        <f>IF(AND(O3559&gt;0,O3559&lt;366),+'PL2'!$N$3+1,IF(AND(O3559&gt;365,O3559&lt;731),+'PL2'!$O$3+1,IF(AND(O3559&gt;730,O3559&lt;1096),+'PL2'!$P$3+1,IF(AND(O3559&gt;1095,O3559&lt;1461),+'PL2'!$Q$3+1,IF(AND(O3559&gt;1460,O3559&lt;3000),+'PL2'!$R$3+1,0)))))</f>
        <v>0</v>
      </c>
      <c r="M3559" s="3">
        <f>IF(AND(O3559&gt;0,O3559&lt;366),+'PL2'!$N$2+1,IF(AND(O3559&gt;365,O3559&lt;731),+'PL2'!$O$2+1,IF(AND(O3559&gt;730,O3559&lt;1096),+'PL2'!$P$2+1,IF(AND(O3559&gt;1095,O3559&lt;1461),+'PL2'!$Q$2+1,IF(AND(O3559&gt;1460,O3559&lt;1826),+'PL2'!$R$2+1,IF(AND(O3559&gt;1825,O3559&lt;2190),+'PL2'!$S$2+1,0))))))</f>
        <v>0</v>
      </c>
      <c r="N3559" s="70">
        <f t="shared" si="203"/>
        <v>-1</v>
      </c>
      <c r="O3559" s="19" t="str">
        <f>IF(A3559&gt;'PL2'!$C$2+553,IF(A3559='PL2'!$C$2+554,1,O3558+1), "")</f>
        <v/>
      </c>
    </row>
    <row r="3560" spans="1:15" x14ac:dyDescent="0.55000000000000004">
      <c r="A3560">
        <v>3558</v>
      </c>
      <c r="B3560" s="2">
        <v>43380</v>
      </c>
      <c r="C3560">
        <v>36.229999542236328</v>
      </c>
      <c r="D3560">
        <v>52623600</v>
      </c>
      <c r="E3560">
        <v>1788.069946289062</v>
      </c>
      <c r="F3560" s="20">
        <f t="shared" si="204"/>
        <v>1.2310403190876197E-3</v>
      </c>
      <c r="G3560">
        <v>6582.39990234375</v>
      </c>
      <c r="H3560">
        <v>8.1031999588012695</v>
      </c>
      <c r="I3560" s="19">
        <f t="shared" si="205"/>
        <v>11769791.439836916</v>
      </c>
      <c r="K3560" s="70">
        <f t="shared" si="202"/>
        <v>-1</v>
      </c>
      <c r="L3560" s="3">
        <f>IF(AND(O3560&gt;0,O3560&lt;366),+'PL2'!$N$3+1,IF(AND(O3560&gt;365,O3560&lt;731),+'PL2'!$O$3+1,IF(AND(O3560&gt;730,O3560&lt;1096),+'PL2'!$P$3+1,IF(AND(O3560&gt;1095,O3560&lt;1461),+'PL2'!$Q$3+1,IF(AND(O3560&gt;1460,O3560&lt;3000),+'PL2'!$R$3+1,0)))))</f>
        <v>0</v>
      </c>
      <c r="M3560" s="3">
        <f>IF(AND(O3560&gt;0,O3560&lt;366),+'PL2'!$N$2+1,IF(AND(O3560&gt;365,O3560&lt;731),+'PL2'!$O$2+1,IF(AND(O3560&gt;730,O3560&lt;1096),+'PL2'!$P$2+1,IF(AND(O3560&gt;1095,O3560&lt;1461),+'PL2'!$Q$2+1,IF(AND(O3560&gt;1460,O3560&lt;1826),+'PL2'!$R$2+1,IF(AND(O3560&gt;1825,O3560&lt;2190),+'PL2'!$S$2+1,0))))))</f>
        <v>0</v>
      </c>
      <c r="N3560" s="70">
        <f t="shared" si="203"/>
        <v>-1</v>
      </c>
      <c r="O3560" s="19" t="str">
        <f>IF(A3560&gt;'PL2'!$C$2+553,IF(A3560='PL2'!$C$2+554,1,O3559+1), "")</f>
        <v/>
      </c>
    </row>
    <row r="3561" spans="1:15" x14ac:dyDescent="0.55000000000000004">
      <c r="A3561">
        <v>3559</v>
      </c>
      <c r="B3561" s="2">
        <v>43381</v>
      </c>
      <c r="C3561">
        <v>36.240001678466797</v>
      </c>
      <c r="D3561">
        <v>50029400</v>
      </c>
      <c r="E3561">
        <v>1704.300048828125</v>
      </c>
      <c r="F3561" s="20">
        <f t="shared" si="204"/>
        <v>1.234550816722613E-3</v>
      </c>
      <c r="G3561">
        <v>6622.39990234375</v>
      </c>
      <c r="H3561">
        <v>8.175689697265625</v>
      </c>
      <c r="I3561" s="19">
        <f t="shared" si="205"/>
        <v>11286556.476923823</v>
      </c>
      <c r="K3561" s="70">
        <f t="shared" si="202"/>
        <v>-1</v>
      </c>
      <c r="L3561" s="3">
        <f>IF(AND(O3561&gt;0,O3561&lt;366),+'PL2'!$N$3+1,IF(AND(O3561&gt;365,O3561&lt;731),+'PL2'!$O$3+1,IF(AND(O3561&gt;730,O3561&lt;1096),+'PL2'!$P$3+1,IF(AND(O3561&gt;1095,O3561&lt;1461),+'PL2'!$Q$3+1,IF(AND(O3561&gt;1460,O3561&lt;3000),+'PL2'!$R$3+1,0)))))</f>
        <v>0</v>
      </c>
      <c r="M3561" s="3">
        <f>IF(AND(O3561&gt;0,O3561&lt;366),+'PL2'!$N$2+1,IF(AND(O3561&gt;365,O3561&lt;731),+'PL2'!$O$2+1,IF(AND(O3561&gt;730,O3561&lt;1096),+'PL2'!$P$2+1,IF(AND(O3561&gt;1095,O3561&lt;1461),+'PL2'!$Q$2+1,IF(AND(O3561&gt;1460,O3561&lt;1826),+'PL2'!$R$2+1,IF(AND(O3561&gt;1825,O3561&lt;2190),+'PL2'!$S$2+1,0))))))</f>
        <v>0</v>
      </c>
      <c r="N3561" s="70">
        <f t="shared" si="203"/>
        <v>-1</v>
      </c>
      <c r="O3561" s="19" t="str">
        <f>IF(A3561&gt;'PL2'!$C$2+553,IF(A3561='PL2'!$C$2+554,1,O3560+1), "")</f>
        <v/>
      </c>
    </row>
    <row r="3562" spans="1:15" x14ac:dyDescent="0.55000000000000004">
      <c r="A3562">
        <v>3560</v>
      </c>
      <c r="B3562" s="2">
        <v>43382</v>
      </c>
      <c r="C3562">
        <v>36.25</v>
      </c>
      <c r="D3562">
        <v>48176500</v>
      </c>
      <c r="E3562">
        <v>1641.670043945312</v>
      </c>
      <c r="F3562" s="20">
        <f t="shared" si="204"/>
        <v>1.2352607410878241E-3</v>
      </c>
      <c r="G3562">
        <v>6606.8798828125</v>
      </c>
      <c r="H3562">
        <v>8.161219596862793</v>
      </c>
      <c r="I3562" s="19">
        <f t="shared" si="205"/>
        <v>10846316.787558194</v>
      </c>
      <c r="K3562" s="70">
        <f t="shared" si="202"/>
        <v>-1</v>
      </c>
      <c r="L3562" s="3">
        <f>IF(AND(O3562&gt;0,O3562&lt;366),+'PL2'!$N$3+1,IF(AND(O3562&gt;365,O3562&lt;731),+'PL2'!$O$3+1,IF(AND(O3562&gt;730,O3562&lt;1096),+'PL2'!$P$3+1,IF(AND(O3562&gt;1095,O3562&lt;1461),+'PL2'!$Q$3+1,IF(AND(O3562&gt;1460,O3562&lt;3000),+'PL2'!$R$3+1,0)))))</f>
        <v>0</v>
      </c>
      <c r="M3562" s="3">
        <f>IF(AND(O3562&gt;0,O3562&lt;366),+'PL2'!$N$2+1,IF(AND(O3562&gt;365,O3562&lt;731),+'PL2'!$O$2+1,IF(AND(O3562&gt;730,O3562&lt;1096),+'PL2'!$P$2+1,IF(AND(O3562&gt;1095,O3562&lt;1461),+'PL2'!$Q$2+1,IF(AND(O3562&gt;1460,O3562&lt;1826),+'PL2'!$R$2+1,IF(AND(O3562&gt;1825,O3562&lt;2190),+'PL2'!$S$2+1,0))))))</f>
        <v>0</v>
      </c>
      <c r="N3562" s="70">
        <f t="shared" si="203"/>
        <v>-1</v>
      </c>
      <c r="O3562" s="19" t="str">
        <f>IF(A3562&gt;'PL2'!$C$2+553,IF(A3562='PL2'!$C$2+554,1,O3561+1), "")</f>
        <v/>
      </c>
    </row>
    <row r="3563" spans="1:15" x14ac:dyDescent="0.55000000000000004">
      <c r="A3563">
        <v>3561</v>
      </c>
      <c r="B3563" s="2">
        <v>43383</v>
      </c>
      <c r="C3563">
        <v>36.259998321533203</v>
      </c>
      <c r="D3563">
        <v>53364700</v>
      </c>
      <c r="E3563">
        <v>1815.630004882812</v>
      </c>
      <c r="F3563" s="20">
        <f t="shared" si="204"/>
        <v>1.2336758368280171E-3</v>
      </c>
      <c r="G3563">
        <v>6550.72998046875</v>
      </c>
      <c r="H3563">
        <v>8.0814800262451172</v>
      </c>
      <c r="I3563" s="19">
        <f t="shared" si="205"/>
        <v>11893701.906424459</v>
      </c>
      <c r="K3563" s="70">
        <f t="shared" si="202"/>
        <v>-1</v>
      </c>
      <c r="L3563" s="3">
        <f>IF(AND(O3563&gt;0,O3563&lt;366),+'PL2'!$N$3+1,IF(AND(O3563&gt;365,O3563&lt;731),+'PL2'!$O$3+1,IF(AND(O3563&gt;730,O3563&lt;1096),+'PL2'!$P$3+1,IF(AND(O3563&gt;1095,O3563&lt;1461),+'PL2'!$Q$3+1,IF(AND(O3563&gt;1460,O3563&lt;3000),+'PL2'!$R$3+1,0)))))</f>
        <v>0</v>
      </c>
      <c r="M3563" s="3">
        <f>IF(AND(O3563&gt;0,O3563&lt;366),+'PL2'!$N$2+1,IF(AND(O3563&gt;365,O3563&lt;731),+'PL2'!$O$2+1,IF(AND(O3563&gt;730,O3563&lt;1096),+'PL2'!$P$2+1,IF(AND(O3563&gt;1095,O3563&lt;1461),+'PL2'!$Q$2+1,IF(AND(O3563&gt;1460,O3563&lt;1826),+'PL2'!$R$2+1,IF(AND(O3563&gt;1825,O3563&lt;2190),+'PL2'!$S$2+1,0))))))</f>
        <v>0</v>
      </c>
      <c r="N3563" s="70">
        <f t="shared" si="203"/>
        <v>-1</v>
      </c>
      <c r="O3563" s="19" t="str">
        <f>IF(A3563&gt;'PL2'!$C$2+553,IF(A3563='PL2'!$C$2+554,1,O3562+1), "")</f>
        <v/>
      </c>
    </row>
    <row r="3564" spans="1:15" x14ac:dyDescent="0.55000000000000004">
      <c r="A3564">
        <v>3562</v>
      </c>
      <c r="B3564" s="2">
        <v>43384</v>
      </c>
      <c r="C3564">
        <v>36.270000457763672</v>
      </c>
      <c r="D3564">
        <v>58923600</v>
      </c>
      <c r="E3564">
        <v>2005.920043945312</v>
      </c>
      <c r="F3564" s="20">
        <f t="shared" si="204"/>
        <v>1.2347297332840118E-3</v>
      </c>
      <c r="G3564">
        <v>6177.22998046875</v>
      </c>
      <c r="H3564">
        <v>7.6272101402282706</v>
      </c>
      <c r="I3564" s="19">
        <f t="shared" si="205"/>
        <v>12391029.433882173</v>
      </c>
      <c r="K3564" s="70">
        <f t="shared" si="202"/>
        <v>-1</v>
      </c>
      <c r="L3564" s="3">
        <f>IF(AND(O3564&gt;0,O3564&lt;366),+'PL2'!$N$3+1,IF(AND(O3564&gt;365,O3564&lt;731),+'PL2'!$O$3+1,IF(AND(O3564&gt;730,O3564&lt;1096),+'PL2'!$P$3+1,IF(AND(O3564&gt;1095,O3564&lt;1461),+'PL2'!$Q$3+1,IF(AND(O3564&gt;1460,O3564&lt;3000),+'PL2'!$R$3+1,0)))))</f>
        <v>0</v>
      </c>
      <c r="M3564" s="3">
        <f>IF(AND(O3564&gt;0,O3564&lt;366),+'PL2'!$N$2+1,IF(AND(O3564&gt;365,O3564&lt;731),+'PL2'!$O$2+1,IF(AND(O3564&gt;730,O3564&lt;1096),+'PL2'!$P$2+1,IF(AND(O3564&gt;1095,O3564&lt;1461),+'PL2'!$Q$2+1,IF(AND(O3564&gt;1460,O3564&lt;1826),+'PL2'!$R$2+1,IF(AND(O3564&gt;1825,O3564&lt;2190),+'PL2'!$S$2+1,0))))))</f>
        <v>0</v>
      </c>
      <c r="N3564" s="70">
        <f t="shared" si="203"/>
        <v>-1</v>
      </c>
      <c r="O3564" s="19" t="str">
        <f>IF(A3564&gt;'PL2'!$C$2+553,IF(A3564='PL2'!$C$2+554,1,O3563+1), "")</f>
        <v/>
      </c>
    </row>
    <row r="3565" spans="1:15" x14ac:dyDescent="0.55000000000000004">
      <c r="A3565">
        <v>3563</v>
      </c>
      <c r="B3565" s="2">
        <v>43385</v>
      </c>
      <c r="C3565">
        <v>36.279998779296882</v>
      </c>
      <c r="D3565">
        <v>48917700</v>
      </c>
      <c r="E3565">
        <v>1668.449951171875</v>
      </c>
      <c r="F3565" s="20">
        <f t="shared" si="204"/>
        <v>1.2374122698293986E-3</v>
      </c>
      <c r="G3565">
        <v>6211.669921875</v>
      </c>
      <c r="H3565">
        <v>7.6863999366760254</v>
      </c>
      <c r="I3565" s="19">
        <f t="shared" si="205"/>
        <v>10363860.377848148</v>
      </c>
      <c r="K3565" s="70">
        <f t="shared" ref="K3565:K3628" si="206">+L3565^(0.00273972602739726)-1</f>
        <v>-1</v>
      </c>
      <c r="L3565" s="3">
        <f>IF(AND(O3565&gt;0,O3565&lt;366),+'PL2'!$N$3+1,IF(AND(O3565&gt;365,O3565&lt;731),+'PL2'!$O$3+1,IF(AND(O3565&gt;730,O3565&lt;1096),+'PL2'!$P$3+1,IF(AND(O3565&gt;1095,O3565&lt;1461),+'PL2'!$Q$3+1,IF(AND(O3565&gt;1460,O3565&lt;3000),+'PL2'!$R$3+1,0)))))</f>
        <v>0</v>
      </c>
      <c r="M3565" s="3">
        <f>IF(AND(O3565&gt;0,O3565&lt;366),+'PL2'!$N$2+1,IF(AND(O3565&gt;365,O3565&lt;731),+'PL2'!$O$2+1,IF(AND(O3565&gt;730,O3565&lt;1096),+'PL2'!$P$2+1,IF(AND(O3565&gt;1095,O3565&lt;1461),+'PL2'!$Q$2+1,IF(AND(O3565&gt;1460,O3565&lt;1826),+'PL2'!$R$2+1,IF(AND(O3565&gt;1825,O3565&lt;2190),+'PL2'!$S$2+1,0))))))</f>
        <v>0</v>
      </c>
      <c r="N3565" s="70">
        <f t="shared" ref="N3565:N3628" si="207">+M3565^(0.00273972602739726)-1</f>
        <v>-1</v>
      </c>
      <c r="O3565" s="19" t="str">
        <f>IF(A3565&gt;'PL2'!$C$2+553,IF(A3565='PL2'!$C$2+554,1,O3564+1), "")</f>
        <v/>
      </c>
    </row>
    <row r="3566" spans="1:15" x14ac:dyDescent="0.55000000000000004">
      <c r="A3566">
        <v>3564</v>
      </c>
      <c r="B3566" s="2">
        <v>43386</v>
      </c>
      <c r="C3566">
        <v>36.290000915527337</v>
      </c>
      <c r="D3566">
        <v>52253000</v>
      </c>
      <c r="E3566">
        <v>1775.780029296875</v>
      </c>
      <c r="F3566" s="20">
        <f t="shared" si="204"/>
        <v>1.2332891678747393E-3</v>
      </c>
      <c r="G3566">
        <v>6227.509765625</v>
      </c>
      <c r="H3566">
        <v>7.6803197860717773</v>
      </c>
      <c r="I3566" s="19">
        <f t="shared" si="205"/>
        <v>11058687.474048138</v>
      </c>
      <c r="K3566" s="70">
        <f t="shared" si="206"/>
        <v>-1</v>
      </c>
      <c r="L3566" s="3">
        <f>IF(AND(O3566&gt;0,O3566&lt;366),+'PL2'!$N$3+1,IF(AND(O3566&gt;365,O3566&lt;731),+'PL2'!$O$3+1,IF(AND(O3566&gt;730,O3566&lt;1096),+'PL2'!$P$3+1,IF(AND(O3566&gt;1095,O3566&lt;1461),+'PL2'!$Q$3+1,IF(AND(O3566&gt;1460,O3566&lt;3000),+'PL2'!$R$3+1,0)))))</f>
        <v>0</v>
      </c>
      <c r="M3566" s="3">
        <f>IF(AND(O3566&gt;0,O3566&lt;366),+'PL2'!$N$2+1,IF(AND(O3566&gt;365,O3566&lt;731),+'PL2'!$O$2+1,IF(AND(O3566&gt;730,O3566&lt;1096),+'PL2'!$P$2+1,IF(AND(O3566&gt;1095,O3566&lt;1461),+'PL2'!$Q$2+1,IF(AND(O3566&gt;1460,O3566&lt;1826),+'PL2'!$R$2+1,IF(AND(O3566&gt;1825,O3566&lt;2190),+'PL2'!$S$2+1,0))))))</f>
        <v>0</v>
      </c>
      <c r="N3566" s="70">
        <f t="shared" si="207"/>
        <v>-1</v>
      </c>
      <c r="O3566" s="19" t="str">
        <f>IF(A3566&gt;'PL2'!$C$2+553,IF(A3566='PL2'!$C$2+554,1,O3565+1), "")</f>
        <v/>
      </c>
    </row>
    <row r="3567" spans="1:15" x14ac:dyDescent="0.55000000000000004">
      <c r="A3567">
        <v>3565</v>
      </c>
      <c r="B3567" s="2">
        <v>43387</v>
      </c>
      <c r="C3567">
        <v>36.299999237060547</v>
      </c>
      <c r="D3567">
        <v>42247100</v>
      </c>
      <c r="E3567">
        <v>1437.420043945312</v>
      </c>
      <c r="F3567" s="20">
        <f t="shared" si="204"/>
        <v>1.2350752240639089E-3</v>
      </c>
      <c r="G3567">
        <v>6222.2099609375</v>
      </c>
      <c r="H3567">
        <v>7.6848998069763184</v>
      </c>
      <c r="I3567" s="19">
        <f t="shared" si="205"/>
        <v>8943929.3154877387</v>
      </c>
      <c r="K3567" s="70">
        <f t="shared" si="206"/>
        <v>-1</v>
      </c>
      <c r="L3567" s="3">
        <f>IF(AND(O3567&gt;0,O3567&lt;366),+'PL2'!$N$3+1,IF(AND(O3567&gt;365,O3567&lt;731),+'PL2'!$O$3+1,IF(AND(O3567&gt;730,O3567&lt;1096),+'PL2'!$P$3+1,IF(AND(O3567&gt;1095,O3567&lt;1461),+'PL2'!$Q$3+1,IF(AND(O3567&gt;1460,O3567&lt;3000),+'PL2'!$R$3+1,0)))))</f>
        <v>0</v>
      </c>
      <c r="M3567" s="3">
        <f>IF(AND(O3567&gt;0,O3567&lt;366),+'PL2'!$N$2+1,IF(AND(O3567&gt;365,O3567&lt;731),+'PL2'!$O$2+1,IF(AND(O3567&gt;730,O3567&lt;1096),+'PL2'!$P$2+1,IF(AND(O3567&gt;1095,O3567&lt;1461),+'PL2'!$Q$2+1,IF(AND(O3567&gt;1460,O3567&lt;1826),+'PL2'!$R$2+1,IF(AND(O3567&gt;1825,O3567&lt;2190),+'PL2'!$S$2+1,0))))))</f>
        <v>0</v>
      </c>
      <c r="N3567" s="70">
        <f t="shared" si="207"/>
        <v>-1</v>
      </c>
      <c r="O3567" s="19" t="str">
        <f>IF(A3567&gt;'PL2'!$C$2+553,IF(A3567='PL2'!$C$2+554,1,O3566+1), "")</f>
        <v/>
      </c>
    </row>
    <row r="3568" spans="1:15" x14ac:dyDescent="0.55000000000000004">
      <c r="A3568">
        <v>3566</v>
      </c>
      <c r="B3568" s="2">
        <v>43388</v>
      </c>
      <c r="C3568">
        <v>36.310001373291023</v>
      </c>
      <c r="D3568">
        <v>60035300</v>
      </c>
      <c r="E3568">
        <v>2048.10009765625</v>
      </c>
      <c r="F3568" s="20">
        <f t="shared" si="204"/>
        <v>1.2387131797215291E-3</v>
      </c>
      <c r="G3568">
        <v>6513.3798828125</v>
      </c>
      <c r="H3568">
        <v>8.0682096481323242</v>
      </c>
      <c r="I3568" s="19">
        <f t="shared" si="205"/>
        <v>13340053.974060535</v>
      </c>
      <c r="K3568" s="70">
        <f t="shared" si="206"/>
        <v>-1</v>
      </c>
      <c r="L3568" s="3">
        <f>IF(AND(O3568&gt;0,O3568&lt;366),+'PL2'!$N$3+1,IF(AND(O3568&gt;365,O3568&lt;731),+'PL2'!$O$3+1,IF(AND(O3568&gt;730,O3568&lt;1096),+'PL2'!$P$3+1,IF(AND(O3568&gt;1095,O3568&lt;1461),+'PL2'!$Q$3+1,IF(AND(O3568&gt;1460,O3568&lt;3000),+'PL2'!$R$3+1,0)))))</f>
        <v>0</v>
      </c>
      <c r="M3568" s="3">
        <f>IF(AND(O3568&gt;0,O3568&lt;366),+'PL2'!$N$2+1,IF(AND(O3568&gt;365,O3568&lt;731),+'PL2'!$O$2+1,IF(AND(O3568&gt;730,O3568&lt;1096),+'PL2'!$P$2+1,IF(AND(O3568&gt;1095,O3568&lt;1461),+'PL2'!$Q$2+1,IF(AND(O3568&gt;1460,O3568&lt;1826),+'PL2'!$R$2+1,IF(AND(O3568&gt;1825,O3568&lt;2190),+'PL2'!$S$2+1,0))))))</f>
        <v>0</v>
      </c>
      <c r="N3568" s="70">
        <f t="shared" si="207"/>
        <v>-1</v>
      </c>
      <c r="O3568" s="19" t="str">
        <f>IF(A3568&gt;'PL2'!$C$2+553,IF(A3568='PL2'!$C$2+554,1,O3567+1), "")</f>
        <v/>
      </c>
    </row>
    <row r="3569" spans="1:15" x14ac:dyDescent="0.55000000000000004">
      <c r="A3569">
        <v>3567</v>
      </c>
      <c r="B3569" s="2">
        <v>43389</v>
      </c>
      <c r="C3569">
        <v>36.319999694824219</v>
      </c>
      <c r="D3569">
        <v>50029400</v>
      </c>
      <c r="E3569">
        <v>1706.819946289062</v>
      </c>
      <c r="F3569" s="20">
        <f t="shared" si="204"/>
        <v>1.2391054045888742E-3</v>
      </c>
      <c r="G3569">
        <v>6531.35986328125</v>
      </c>
      <c r="H3569">
        <v>8.0930404663085938</v>
      </c>
      <c r="I3569" s="19">
        <f t="shared" si="205"/>
        <v>11147855.291040238</v>
      </c>
      <c r="K3569" s="70">
        <f t="shared" si="206"/>
        <v>-1</v>
      </c>
      <c r="L3569" s="3">
        <f>IF(AND(O3569&gt;0,O3569&lt;366),+'PL2'!$N$3+1,IF(AND(O3569&gt;365,O3569&lt;731),+'PL2'!$O$3+1,IF(AND(O3569&gt;730,O3569&lt;1096),+'PL2'!$P$3+1,IF(AND(O3569&gt;1095,O3569&lt;1461),+'PL2'!$Q$3+1,IF(AND(O3569&gt;1460,O3569&lt;3000),+'PL2'!$R$3+1,0)))))</f>
        <v>0</v>
      </c>
      <c r="M3569" s="3">
        <f>IF(AND(O3569&gt;0,O3569&lt;366),+'PL2'!$N$2+1,IF(AND(O3569&gt;365,O3569&lt;731),+'PL2'!$O$2+1,IF(AND(O3569&gt;730,O3569&lt;1096),+'PL2'!$P$2+1,IF(AND(O3569&gt;1095,O3569&lt;1461),+'PL2'!$Q$2+1,IF(AND(O3569&gt;1460,O3569&lt;1826),+'PL2'!$R$2+1,IF(AND(O3569&gt;1825,O3569&lt;2190),+'PL2'!$S$2+1,0))))))</f>
        <v>0</v>
      </c>
      <c r="N3569" s="70">
        <f t="shared" si="207"/>
        <v>-1</v>
      </c>
      <c r="O3569" s="19" t="str">
        <f>IF(A3569&gt;'PL2'!$C$2+553,IF(A3569='PL2'!$C$2+554,1,O3568+1), "")</f>
        <v/>
      </c>
    </row>
    <row r="3570" spans="1:15" x14ac:dyDescent="0.55000000000000004">
      <c r="A3570">
        <v>3568</v>
      </c>
      <c r="B3570" s="2">
        <v>43390</v>
      </c>
      <c r="C3570">
        <v>36.330001831054688</v>
      </c>
      <c r="D3570">
        <v>51141200</v>
      </c>
      <c r="E3570">
        <v>1743.849975585938</v>
      </c>
      <c r="F3570" s="20">
        <f t="shared" si="204"/>
        <v>1.2388069268245915E-3</v>
      </c>
      <c r="G3570">
        <v>6514.64013671875</v>
      </c>
      <c r="H3570">
        <v>8.0703802108764648</v>
      </c>
      <c r="I3570" s="19">
        <f t="shared" si="205"/>
        <v>11360555.043368164</v>
      </c>
      <c r="K3570" s="70">
        <f t="shared" si="206"/>
        <v>-1</v>
      </c>
      <c r="L3570" s="3">
        <f>IF(AND(O3570&gt;0,O3570&lt;366),+'PL2'!$N$3+1,IF(AND(O3570&gt;365,O3570&lt;731),+'PL2'!$O$3+1,IF(AND(O3570&gt;730,O3570&lt;1096),+'PL2'!$P$3+1,IF(AND(O3570&gt;1095,O3570&lt;1461),+'PL2'!$Q$3+1,IF(AND(O3570&gt;1460,O3570&lt;3000),+'PL2'!$R$3+1,0)))))</f>
        <v>0</v>
      </c>
      <c r="M3570" s="3">
        <f>IF(AND(O3570&gt;0,O3570&lt;366),+'PL2'!$N$2+1,IF(AND(O3570&gt;365,O3570&lt;731),+'PL2'!$O$2+1,IF(AND(O3570&gt;730,O3570&lt;1096),+'PL2'!$P$2+1,IF(AND(O3570&gt;1095,O3570&lt;1461),+'PL2'!$Q$2+1,IF(AND(O3570&gt;1460,O3570&lt;1826),+'PL2'!$R$2+1,IF(AND(O3570&gt;1825,O3570&lt;2190),+'PL2'!$S$2+1,0))))))</f>
        <v>0</v>
      </c>
      <c r="N3570" s="70">
        <f t="shared" si="207"/>
        <v>-1</v>
      </c>
      <c r="O3570" s="19" t="str">
        <f>IF(A3570&gt;'PL2'!$C$2+553,IF(A3570='PL2'!$C$2+554,1,O3569+1), "")</f>
        <v/>
      </c>
    </row>
    <row r="3571" spans="1:15" x14ac:dyDescent="0.55000000000000004">
      <c r="A3571">
        <v>3569</v>
      </c>
      <c r="B3571" s="2">
        <v>43391</v>
      </c>
      <c r="C3571">
        <v>36.340000152587891</v>
      </c>
      <c r="D3571">
        <v>49274500</v>
      </c>
      <c r="E3571">
        <v>1743.06005859375</v>
      </c>
      <c r="F3571" s="20">
        <f t="shared" si="204"/>
        <v>1.2855087884253869E-3</v>
      </c>
      <c r="G3571">
        <v>6450.7900390625</v>
      </c>
      <c r="H3571">
        <v>8.2925500869750977</v>
      </c>
      <c r="I3571" s="19">
        <f t="shared" si="205"/>
        <v>11244114.46346426</v>
      </c>
      <c r="K3571" s="70">
        <f t="shared" si="206"/>
        <v>-1</v>
      </c>
      <c r="L3571" s="3">
        <f>IF(AND(O3571&gt;0,O3571&lt;366),+'PL2'!$N$3+1,IF(AND(O3571&gt;365,O3571&lt;731),+'PL2'!$O$3+1,IF(AND(O3571&gt;730,O3571&lt;1096),+'PL2'!$P$3+1,IF(AND(O3571&gt;1095,O3571&lt;1461),+'PL2'!$Q$3+1,IF(AND(O3571&gt;1460,O3571&lt;3000),+'PL2'!$R$3+1,0)))))</f>
        <v>0</v>
      </c>
      <c r="M3571" s="3">
        <f>IF(AND(O3571&gt;0,O3571&lt;366),+'PL2'!$N$2+1,IF(AND(O3571&gt;365,O3571&lt;731),+'PL2'!$O$2+1,IF(AND(O3571&gt;730,O3571&lt;1096),+'PL2'!$P$2+1,IF(AND(O3571&gt;1095,O3571&lt;1461),+'PL2'!$Q$2+1,IF(AND(O3571&gt;1460,O3571&lt;1826),+'PL2'!$R$2+1,IF(AND(O3571&gt;1825,O3571&lt;2190),+'PL2'!$S$2+1,0))))))</f>
        <v>0</v>
      </c>
      <c r="N3571" s="70">
        <f t="shared" si="207"/>
        <v>-1</v>
      </c>
      <c r="O3571" s="19" t="str">
        <f>IF(A3571&gt;'PL2'!$C$2+553,IF(A3571='PL2'!$C$2+554,1,O3570+1), "")</f>
        <v/>
      </c>
    </row>
    <row r="3572" spans="1:15" x14ac:dyDescent="0.55000000000000004">
      <c r="A3572">
        <v>3570</v>
      </c>
      <c r="B3572" s="2">
        <v>43392</v>
      </c>
      <c r="C3572">
        <v>36.349998474121087</v>
      </c>
      <c r="D3572">
        <v>50702700</v>
      </c>
      <c r="E3572">
        <v>1792.660034179688</v>
      </c>
      <c r="F3572" s="20">
        <f t="shared" si="204"/>
        <v>1.2852015673139598E-3</v>
      </c>
      <c r="G3572">
        <v>6418.85009765625</v>
      </c>
      <c r="H3572">
        <v>8.2495203018188477</v>
      </c>
      <c r="I3572" s="19">
        <f t="shared" si="205"/>
        <v>11506816.035458747</v>
      </c>
      <c r="K3572" s="70">
        <f t="shared" si="206"/>
        <v>-1</v>
      </c>
      <c r="L3572" s="3">
        <f>IF(AND(O3572&gt;0,O3572&lt;366),+'PL2'!$N$3+1,IF(AND(O3572&gt;365,O3572&lt;731),+'PL2'!$O$3+1,IF(AND(O3572&gt;730,O3572&lt;1096),+'PL2'!$P$3+1,IF(AND(O3572&gt;1095,O3572&lt;1461),+'PL2'!$Q$3+1,IF(AND(O3572&gt;1460,O3572&lt;3000),+'PL2'!$R$3+1,0)))))</f>
        <v>0</v>
      </c>
      <c r="M3572" s="3">
        <f>IF(AND(O3572&gt;0,O3572&lt;366),+'PL2'!$N$2+1,IF(AND(O3572&gt;365,O3572&lt;731),+'PL2'!$O$2+1,IF(AND(O3572&gt;730,O3572&lt;1096),+'PL2'!$P$2+1,IF(AND(O3572&gt;1095,O3572&lt;1461),+'PL2'!$Q$2+1,IF(AND(O3572&gt;1460,O3572&lt;1826),+'PL2'!$R$2+1,IF(AND(O3572&gt;1825,O3572&lt;2190),+'PL2'!$S$2+1,0))))))</f>
        <v>0</v>
      </c>
      <c r="N3572" s="70">
        <f t="shared" si="207"/>
        <v>-1</v>
      </c>
      <c r="O3572" s="19" t="str">
        <f>IF(A3572&gt;'PL2'!$C$2+553,IF(A3572='PL2'!$C$2+554,1,O3571+1), "")</f>
        <v/>
      </c>
    </row>
    <row r="3573" spans="1:15" x14ac:dyDescent="0.55000000000000004">
      <c r="A3573">
        <v>3571</v>
      </c>
      <c r="B3573" s="2">
        <v>43393</v>
      </c>
      <c r="C3573">
        <v>36.360000610351563</v>
      </c>
      <c r="D3573">
        <v>51059800</v>
      </c>
      <c r="E3573">
        <v>1801.829956054688</v>
      </c>
      <c r="F3573" s="20">
        <f t="shared" si="204"/>
        <v>1.2830942992706235E-3</v>
      </c>
      <c r="G3573">
        <v>6455.47998046875</v>
      </c>
      <c r="H3573">
        <v>8.2829904556274414</v>
      </c>
      <c r="I3573" s="19">
        <f t="shared" si="205"/>
        <v>11631677.209519926</v>
      </c>
      <c r="K3573" s="70">
        <f t="shared" si="206"/>
        <v>-1</v>
      </c>
      <c r="L3573" s="3">
        <f>IF(AND(O3573&gt;0,O3573&lt;366),+'PL2'!$N$3+1,IF(AND(O3573&gt;365,O3573&lt;731),+'PL2'!$O$3+1,IF(AND(O3573&gt;730,O3573&lt;1096),+'PL2'!$P$3+1,IF(AND(O3573&gt;1095,O3573&lt;1461),+'PL2'!$Q$3+1,IF(AND(O3573&gt;1460,O3573&lt;3000),+'PL2'!$R$3+1,0)))))</f>
        <v>0</v>
      </c>
      <c r="M3573" s="3">
        <f>IF(AND(O3573&gt;0,O3573&lt;366),+'PL2'!$N$2+1,IF(AND(O3573&gt;365,O3573&lt;731),+'PL2'!$O$2+1,IF(AND(O3573&gt;730,O3573&lt;1096),+'PL2'!$P$2+1,IF(AND(O3573&gt;1095,O3573&lt;1461),+'PL2'!$Q$2+1,IF(AND(O3573&gt;1460,O3573&lt;1826),+'PL2'!$R$2+1,IF(AND(O3573&gt;1825,O3573&lt;2190),+'PL2'!$S$2+1,0))))))</f>
        <v>0</v>
      </c>
      <c r="N3573" s="70">
        <f t="shared" si="207"/>
        <v>-1</v>
      </c>
      <c r="O3573" s="19" t="str">
        <f>IF(A3573&gt;'PL2'!$C$2+553,IF(A3573='PL2'!$C$2+554,1,O3572+1), "")</f>
        <v/>
      </c>
    </row>
    <row r="3574" spans="1:15" x14ac:dyDescent="0.55000000000000004">
      <c r="A3574">
        <v>3572</v>
      </c>
      <c r="B3574" s="2">
        <v>43394</v>
      </c>
      <c r="C3574">
        <v>36.369998931884773</v>
      </c>
      <c r="D3574">
        <v>49274500</v>
      </c>
      <c r="E3574">
        <v>1737.4599609375</v>
      </c>
      <c r="F3574" s="20">
        <f t="shared" si="204"/>
        <v>1.2824364919682479E-3</v>
      </c>
      <c r="G3574">
        <v>6453.81982421875</v>
      </c>
      <c r="H3574">
        <v>8.2766199111938477</v>
      </c>
      <c r="I3574" s="19">
        <f t="shared" si="205"/>
        <v>11213253.539684772</v>
      </c>
      <c r="K3574" s="70">
        <f t="shared" si="206"/>
        <v>-1</v>
      </c>
      <c r="L3574" s="3">
        <f>IF(AND(O3574&gt;0,O3574&lt;366),+'PL2'!$N$3+1,IF(AND(O3574&gt;365,O3574&lt;731),+'PL2'!$O$3+1,IF(AND(O3574&gt;730,O3574&lt;1096),+'PL2'!$P$3+1,IF(AND(O3574&gt;1095,O3574&lt;1461),+'PL2'!$Q$3+1,IF(AND(O3574&gt;1460,O3574&lt;3000),+'PL2'!$R$3+1,0)))))</f>
        <v>0</v>
      </c>
      <c r="M3574" s="3">
        <f>IF(AND(O3574&gt;0,O3574&lt;366),+'PL2'!$N$2+1,IF(AND(O3574&gt;365,O3574&lt;731),+'PL2'!$O$2+1,IF(AND(O3574&gt;730,O3574&lt;1096),+'PL2'!$P$2+1,IF(AND(O3574&gt;1095,O3574&lt;1461),+'PL2'!$Q$2+1,IF(AND(O3574&gt;1460,O3574&lt;1826),+'PL2'!$R$2+1,IF(AND(O3574&gt;1825,O3574&lt;2190),+'PL2'!$S$2+1,0))))))</f>
        <v>0</v>
      </c>
      <c r="N3574" s="70">
        <f t="shared" si="207"/>
        <v>-1</v>
      </c>
      <c r="O3574" s="19" t="str">
        <f>IF(A3574&gt;'PL2'!$C$2+553,IF(A3574='PL2'!$C$2+554,1,O3573+1), "")</f>
        <v/>
      </c>
    </row>
    <row r="3575" spans="1:15" x14ac:dyDescent="0.55000000000000004">
      <c r="A3575">
        <v>3573</v>
      </c>
      <c r="B3575" s="2">
        <v>43395</v>
      </c>
      <c r="C3575">
        <v>36.380001068115227</v>
      </c>
      <c r="D3575">
        <v>55344500</v>
      </c>
      <c r="E3575">
        <v>1954.199951171875</v>
      </c>
      <c r="F3575" s="20">
        <f t="shared" si="204"/>
        <v>1.2845684089827091E-3</v>
      </c>
      <c r="G3575">
        <v>6448.10009765625</v>
      </c>
      <c r="H3575">
        <v>8.2830295562744141</v>
      </c>
      <c r="I3575" s="19">
        <f t="shared" si="205"/>
        <v>12600876.895991206</v>
      </c>
      <c r="K3575" s="70">
        <f t="shared" si="206"/>
        <v>-1</v>
      </c>
      <c r="L3575" s="3">
        <f>IF(AND(O3575&gt;0,O3575&lt;366),+'PL2'!$N$3+1,IF(AND(O3575&gt;365,O3575&lt;731),+'PL2'!$O$3+1,IF(AND(O3575&gt;730,O3575&lt;1096),+'PL2'!$P$3+1,IF(AND(O3575&gt;1095,O3575&lt;1461),+'PL2'!$Q$3+1,IF(AND(O3575&gt;1460,O3575&lt;3000),+'PL2'!$R$3+1,0)))))</f>
        <v>0</v>
      </c>
      <c r="M3575" s="3">
        <f>IF(AND(O3575&gt;0,O3575&lt;366),+'PL2'!$N$2+1,IF(AND(O3575&gt;365,O3575&lt;731),+'PL2'!$O$2+1,IF(AND(O3575&gt;730,O3575&lt;1096),+'PL2'!$P$2+1,IF(AND(O3575&gt;1095,O3575&lt;1461),+'PL2'!$Q$2+1,IF(AND(O3575&gt;1460,O3575&lt;1826),+'PL2'!$R$2+1,IF(AND(O3575&gt;1825,O3575&lt;2190),+'PL2'!$S$2+1,0))))))</f>
        <v>0</v>
      </c>
      <c r="N3575" s="70">
        <f t="shared" si="207"/>
        <v>-1</v>
      </c>
      <c r="O3575" s="19" t="str">
        <f>IF(A3575&gt;'PL2'!$C$2+553,IF(A3575='PL2'!$C$2+554,1,O3574+1), "")</f>
        <v/>
      </c>
    </row>
    <row r="3576" spans="1:15" x14ac:dyDescent="0.55000000000000004">
      <c r="A3576">
        <v>3574</v>
      </c>
      <c r="B3576" s="2">
        <v>43396</v>
      </c>
      <c r="C3576">
        <v>36.389999389648438</v>
      </c>
      <c r="D3576">
        <v>54987500</v>
      </c>
      <c r="E3576">
        <v>1941.579956054688</v>
      </c>
      <c r="F3576" s="20">
        <f t="shared" si="204"/>
        <v>1.2849119057200952E-3</v>
      </c>
      <c r="G3576">
        <v>6434.25</v>
      </c>
      <c r="H3576">
        <v>8.2674398422241211</v>
      </c>
      <c r="I3576" s="19">
        <f t="shared" si="205"/>
        <v>12492610.832244877</v>
      </c>
      <c r="K3576" s="70">
        <f t="shared" si="206"/>
        <v>-1</v>
      </c>
      <c r="L3576" s="3">
        <f>IF(AND(O3576&gt;0,O3576&lt;366),+'PL2'!$N$3+1,IF(AND(O3576&gt;365,O3576&lt;731),+'PL2'!$O$3+1,IF(AND(O3576&gt;730,O3576&lt;1096),+'PL2'!$P$3+1,IF(AND(O3576&gt;1095,O3576&lt;1461),+'PL2'!$Q$3+1,IF(AND(O3576&gt;1460,O3576&lt;3000),+'PL2'!$R$3+1,0)))))</f>
        <v>0</v>
      </c>
      <c r="M3576" s="3">
        <f>IF(AND(O3576&gt;0,O3576&lt;366),+'PL2'!$N$2+1,IF(AND(O3576&gt;365,O3576&lt;731),+'PL2'!$O$2+1,IF(AND(O3576&gt;730,O3576&lt;1096),+'PL2'!$P$2+1,IF(AND(O3576&gt;1095,O3576&lt;1461),+'PL2'!$Q$2+1,IF(AND(O3576&gt;1460,O3576&lt;1826),+'PL2'!$R$2+1,IF(AND(O3576&gt;1825,O3576&lt;2190),+'PL2'!$S$2+1,0))))))</f>
        <v>0</v>
      </c>
      <c r="N3576" s="70">
        <f t="shared" si="207"/>
        <v>-1</v>
      </c>
      <c r="O3576" s="19" t="str">
        <f>IF(A3576&gt;'PL2'!$C$2+553,IF(A3576='PL2'!$C$2+554,1,O3575+1), "")</f>
        <v/>
      </c>
    </row>
    <row r="3577" spans="1:15" x14ac:dyDescent="0.55000000000000004">
      <c r="A3577">
        <v>3575</v>
      </c>
      <c r="B3577" s="2">
        <v>43397</v>
      </c>
      <c r="C3577">
        <v>36.400001525878913</v>
      </c>
      <c r="D3577">
        <v>40348000</v>
      </c>
      <c r="E3577">
        <v>1429.43994140625</v>
      </c>
      <c r="F3577" s="20">
        <f t="shared" si="204"/>
        <v>1.2895711323569882E-3</v>
      </c>
      <c r="G3577">
        <v>6450.31005859375</v>
      </c>
      <c r="H3577">
        <v>8.3181295394897461</v>
      </c>
      <c r="I3577" s="19">
        <f t="shared" si="205"/>
        <v>9220330.832208395</v>
      </c>
      <c r="K3577" s="70">
        <f t="shared" si="206"/>
        <v>-1</v>
      </c>
      <c r="L3577" s="3">
        <f>IF(AND(O3577&gt;0,O3577&lt;366),+'PL2'!$N$3+1,IF(AND(O3577&gt;365,O3577&lt;731),+'PL2'!$O$3+1,IF(AND(O3577&gt;730,O3577&lt;1096),+'PL2'!$P$3+1,IF(AND(O3577&gt;1095,O3577&lt;1461),+'PL2'!$Q$3+1,IF(AND(O3577&gt;1460,O3577&lt;3000),+'PL2'!$R$3+1,0)))))</f>
        <v>0</v>
      </c>
      <c r="M3577" s="3">
        <f>IF(AND(O3577&gt;0,O3577&lt;366),+'PL2'!$N$2+1,IF(AND(O3577&gt;365,O3577&lt;731),+'PL2'!$O$2+1,IF(AND(O3577&gt;730,O3577&lt;1096),+'PL2'!$P$2+1,IF(AND(O3577&gt;1095,O3577&lt;1461),+'PL2'!$Q$2+1,IF(AND(O3577&gt;1460,O3577&lt;1826),+'PL2'!$R$2+1,IF(AND(O3577&gt;1825,O3577&lt;2190),+'PL2'!$S$2+1,0))))))</f>
        <v>0</v>
      </c>
      <c r="N3577" s="70">
        <f t="shared" si="207"/>
        <v>-1</v>
      </c>
      <c r="O3577" s="19" t="str">
        <f>IF(A3577&gt;'PL2'!$C$2+553,IF(A3577='PL2'!$C$2+554,1,O3576+1), "")</f>
        <v/>
      </c>
    </row>
    <row r="3578" spans="1:15" x14ac:dyDescent="0.55000000000000004">
      <c r="A3578">
        <v>3576</v>
      </c>
      <c r="B3578" s="2">
        <v>43398</v>
      </c>
      <c r="C3578">
        <v>36.409999847412109</v>
      </c>
      <c r="D3578">
        <v>48917400</v>
      </c>
      <c r="E3578">
        <v>1730.0400390625</v>
      </c>
      <c r="F3578" s="20">
        <f t="shared" si="204"/>
        <v>1.2876963525919707E-3</v>
      </c>
      <c r="G3578">
        <v>6427.39990234375</v>
      </c>
      <c r="H3578">
        <v>8.2765398025512695</v>
      </c>
      <c r="I3578" s="19">
        <f t="shared" si="205"/>
        <v>11119659.17812109</v>
      </c>
      <c r="K3578" s="70">
        <f t="shared" si="206"/>
        <v>-1</v>
      </c>
      <c r="L3578" s="3">
        <f>IF(AND(O3578&gt;0,O3578&lt;366),+'PL2'!$N$3+1,IF(AND(O3578&gt;365,O3578&lt;731),+'PL2'!$O$3+1,IF(AND(O3578&gt;730,O3578&lt;1096),+'PL2'!$P$3+1,IF(AND(O3578&gt;1095,O3578&lt;1461),+'PL2'!$Q$3+1,IF(AND(O3578&gt;1460,O3578&lt;3000),+'PL2'!$R$3+1,0)))))</f>
        <v>0</v>
      </c>
      <c r="M3578" s="3">
        <f>IF(AND(O3578&gt;0,O3578&lt;366),+'PL2'!$N$2+1,IF(AND(O3578&gt;365,O3578&lt;731),+'PL2'!$O$2+1,IF(AND(O3578&gt;730,O3578&lt;1096),+'PL2'!$P$2+1,IF(AND(O3578&gt;1095,O3578&lt;1461),+'PL2'!$Q$2+1,IF(AND(O3578&gt;1460,O3578&lt;1826),+'PL2'!$R$2+1,IF(AND(O3578&gt;1825,O3578&lt;2190),+'PL2'!$S$2+1,0))))))</f>
        <v>0</v>
      </c>
      <c r="N3578" s="70">
        <f t="shared" si="207"/>
        <v>-1</v>
      </c>
      <c r="O3578" s="19" t="str">
        <f>IF(A3578&gt;'PL2'!$C$2+553,IF(A3578='PL2'!$C$2+554,1,O3577+1), "")</f>
        <v/>
      </c>
    </row>
    <row r="3579" spans="1:15" x14ac:dyDescent="0.55000000000000004">
      <c r="A3579">
        <v>3577</v>
      </c>
      <c r="B3579" s="2">
        <v>43399</v>
      </c>
      <c r="C3579">
        <v>36.419998168945313</v>
      </c>
      <c r="D3579">
        <v>51059800</v>
      </c>
      <c r="E3579">
        <v>1805.420043945312</v>
      </c>
      <c r="F3579" s="20">
        <f t="shared" si="204"/>
        <v>1.2877722727990598E-3</v>
      </c>
      <c r="G3579">
        <v>6436.97021484375</v>
      </c>
      <c r="H3579">
        <v>8.2893495559692383</v>
      </c>
      <c r="I3579" s="19">
        <f t="shared" si="205"/>
        <v>11621435.048157867</v>
      </c>
      <c r="K3579" s="70">
        <f t="shared" si="206"/>
        <v>-1</v>
      </c>
      <c r="L3579" s="3">
        <f>IF(AND(O3579&gt;0,O3579&lt;366),+'PL2'!$N$3+1,IF(AND(O3579&gt;365,O3579&lt;731),+'PL2'!$O$3+1,IF(AND(O3579&gt;730,O3579&lt;1096),+'PL2'!$P$3+1,IF(AND(O3579&gt;1095,O3579&lt;1461),+'PL2'!$Q$3+1,IF(AND(O3579&gt;1460,O3579&lt;3000),+'PL2'!$R$3+1,0)))))</f>
        <v>0</v>
      </c>
      <c r="M3579" s="3">
        <f>IF(AND(O3579&gt;0,O3579&lt;366),+'PL2'!$N$2+1,IF(AND(O3579&gt;365,O3579&lt;731),+'PL2'!$O$2+1,IF(AND(O3579&gt;730,O3579&lt;1096),+'PL2'!$P$2+1,IF(AND(O3579&gt;1095,O3579&lt;1461),+'PL2'!$Q$2+1,IF(AND(O3579&gt;1460,O3579&lt;1826),+'PL2'!$R$2+1,IF(AND(O3579&gt;1825,O3579&lt;2190),+'PL2'!$S$2+1,0))))))</f>
        <v>0</v>
      </c>
      <c r="N3579" s="70">
        <f t="shared" si="207"/>
        <v>-1</v>
      </c>
      <c r="O3579" s="19" t="str">
        <f>IF(A3579&gt;'PL2'!$C$2+553,IF(A3579='PL2'!$C$2+554,1,O3578+1), "")</f>
        <v/>
      </c>
    </row>
    <row r="3580" spans="1:15" x14ac:dyDescent="0.55000000000000004">
      <c r="A3580">
        <v>3578</v>
      </c>
      <c r="B3580" s="2">
        <v>43400</v>
      </c>
      <c r="C3580">
        <v>36.430000305175781</v>
      </c>
      <c r="D3580">
        <v>48560400</v>
      </c>
      <c r="E3580">
        <v>1713.099975585938</v>
      </c>
      <c r="F3580" s="20">
        <f t="shared" si="204"/>
        <v>1.2851671862956719E-3</v>
      </c>
      <c r="G3580">
        <v>6431.08984375</v>
      </c>
      <c r="H3580">
        <v>8.2650299072265625</v>
      </c>
      <c r="I3580" s="19">
        <f t="shared" si="205"/>
        <v>11017099.854319099</v>
      </c>
      <c r="K3580" s="70">
        <f t="shared" si="206"/>
        <v>-1</v>
      </c>
      <c r="L3580" s="3">
        <f>IF(AND(O3580&gt;0,O3580&lt;366),+'PL2'!$N$3+1,IF(AND(O3580&gt;365,O3580&lt;731),+'PL2'!$O$3+1,IF(AND(O3580&gt;730,O3580&lt;1096),+'PL2'!$P$3+1,IF(AND(O3580&gt;1095,O3580&lt;1461),+'PL2'!$Q$3+1,IF(AND(O3580&gt;1460,O3580&lt;3000),+'PL2'!$R$3+1,0)))))</f>
        <v>0</v>
      </c>
      <c r="M3580" s="3">
        <f>IF(AND(O3580&gt;0,O3580&lt;366),+'PL2'!$N$2+1,IF(AND(O3580&gt;365,O3580&lt;731),+'PL2'!$O$2+1,IF(AND(O3580&gt;730,O3580&lt;1096),+'PL2'!$P$2+1,IF(AND(O3580&gt;1095,O3580&lt;1461),+'PL2'!$Q$2+1,IF(AND(O3580&gt;1460,O3580&lt;1826),+'PL2'!$R$2+1,IF(AND(O3580&gt;1825,O3580&lt;2190),+'PL2'!$S$2+1,0))))))</f>
        <v>0</v>
      </c>
      <c r="N3580" s="70">
        <f t="shared" si="207"/>
        <v>-1</v>
      </c>
      <c r="O3580" s="19" t="str">
        <f>IF(A3580&gt;'PL2'!$C$2+553,IF(A3580='PL2'!$C$2+554,1,O3579+1), "")</f>
        <v/>
      </c>
    </row>
    <row r="3581" spans="1:15" x14ac:dyDescent="0.55000000000000004">
      <c r="A3581">
        <v>3579</v>
      </c>
      <c r="B3581" s="2">
        <v>43401</v>
      </c>
      <c r="C3581">
        <v>36.439998626708977</v>
      </c>
      <c r="D3581">
        <v>49988600</v>
      </c>
      <c r="E3581">
        <v>1766.510009765625</v>
      </c>
      <c r="F3581" s="20">
        <f t="shared" si="204"/>
        <v>1.2877260481375162E-3</v>
      </c>
      <c r="G3581">
        <v>6426.5498046875</v>
      </c>
      <c r="H3581">
        <v>8.275639533996582</v>
      </c>
      <c r="I3581" s="19">
        <f t="shared" si="205"/>
        <v>11352564.558237791</v>
      </c>
      <c r="K3581" s="70">
        <f t="shared" si="206"/>
        <v>-1</v>
      </c>
      <c r="L3581" s="3">
        <f>IF(AND(O3581&gt;0,O3581&lt;366),+'PL2'!$N$3+1,IF(AND(O3581&gt;365,O3581&lt;731),+'PL2'!$O$3+1,IF(AND(O3581&gt;730,O3581&lt;1096),+'PL2'!$P$3+1,IF(AND(O3581&gt;1095,O3581&lt;1461),+'PL2'!$Q$3+1,IF(AND(O3581&gt;1460,O3581&lt;3000),+'PL2'!$R$3+1,0)))))</f>
        <v>0</v>
      </c>
      <c r="M3581" s="3">
        <f>IF(AND(O3581&gt;0,O3581&lt;366),+'PL2'!$N$2+1,IF(AND(O3581&gt;365,O3581&lt;731),+'PL2'!$O$2+1,IF(AND(O3581&gt;730,O3581&lt;1096),+'PL2'!$P$2+1,IF(AND(O3581&gt;1095,O3581&lt;1461),+'PL2'!$Q$2+1,IF(AND(O3581&gt;1460,O3581&lt;1826),+'PL2'!$R$2+1,IF(AND(O3581&gt;1825,O3581&lt;2190),+'PL2'!$S$2+1,0))))))</f>
        <v>0</v>
      </c>
      <c r="N3581" s="70">
        <f t="shared" si="207"/>
        <v>-1</v>
      </c>
      <c r="O3581" s="19" t="str">
        <f>IF(A3581&gt;'PL2'!$C$2+553,IF(A3581='PL2'!$C$2+554,1,O3580+1), "")</f>
        <v/>
      </c>
    </row>
    <row r="3582" spans="1:15" x14ac:dyDescent="0.55000000000000004">
      <c r="A3582">
        <v>3580</v>
      </c>
      <c r="B3582" s="2">
        <v>43402</v>
      </c>
      <c r="C3582">
        <v>36.450000762939453</v>
      </c>
      <c r="D3582">
        <v>52131000</v>
      </c>
      <c r="E3582">
        <v>1844.599975585938</v>
      </c>
      <c r="F3582" s="20">
        <f t="shared" si="204"/>
        <v>1.2897444997683823E-3</v>
      </c>
      <c r="G3582">
        <v>6285.22998046875</v>
      </c>
      <c r="H3582">
        <v>8.1063404083251953</v>
      </c>
      <c r="I3582" s="19">
        <f t="shared" si="205"/>
        <v>11593735.068524662</v>
      </c>
      <c r="K3582" s="70">
        <f t="shared" si="206"/>
        <v>-1</v>
      </c>
      <c r="L3582" s="3">
        <f>IF(AND(O3582&gt;0,O3582&lt;366),+'PL2'!$N$3+1,IF(AND(O3582&gt;365,O3582&lt;731),+'PL2'!$O$3+1,IF(AND(O3582&gt;730,O3582&lt;1096),+'PL2'!$P$3+1,IF(AND(O3582&gt;1095,O3582&lt;1461),+'PL2'!$Q$3+1,IF(AND(O3582&gt;1460,O3582&lt;3000),+'PL2'!$R$3+1,0)))))</f>
        <v>0</v>
      </c>
      <c r="M3582" s="3">
        <f>IF(AND(O3582&gt;0,O3582&lt;366),+'PL2'!$N$2+1,IF(AND(O3582&gt;365,O3582&lt;731),+'PL2'!$O$2+1,IF(AND(O3582&gt;730,O3582&lt;1096),+'PL2'!$P$2+1,IF(AND(O3582&gt;1095,O3582&lt;1461),+'PL2'!$Q$2+1,IF(AND(O3582&gt;1460,O3582&lt;1826),+'PL2'!$R$2+1,IF(AND(O3582&gt;1825,O3582&lt;2190),+'PL2'!$S$2+1,0))))))</f>
        <v>0</v>
      </c>
      <c r="N3582" s="70">
        <f t="shared" si="207"/>
        <v>-1</v>
      </c>
      <c r="O3582" s="19" t="str">
        <f>IF(A3582&gt;'PL2'!$C$2+553,IF(A3582='PL2'!$C$2+554,1,O3581+1), "")</f>
        <v/>
      </c>
    </row>
    <row r="3583" spans="1:15" x14ac:dyDescent="0.55000000000000004">
      <c r="A3583">
        <v>3581</v>
      </c>
      <c r="B3583" s="2">
        <v>43403</v>
      </c>
      <c r="C3583">
        <v>36.459999084472663</v>
      </c>
      <c r="D3583">
        <v>54987500</v>
      </c>
      <c r="E3583">
        <v>1943.77001953125</v>
      </c>
      <c r="F3583" s="20">
        <f t="shared" si="204"/>
        <v>1.2888357014327763E-3</v>
      </c>
      <c r="G3583">
        <v>6283.52978515625</v>
      </c>
      <c r="H3583">
        <v>8.0984401702880859</v>
      </c>
      <c r="I3583" s="19">
        <f t="shared" si="205"/>
        <v>12213736.813218355</v>
      </c>
      <c r="K3583" s="70">
        <f t="shared" si="206"/>
        <v>-1</v>
      </c>
      <c r="L3583" s="3">
        <f>IF(AND(O3583&gt;0,O3583&lt;366),+'PL2'!$N$3+1,IF(AND(O3583&gt;365,O3583&lt;731),+'PL2'!$O$3+1,IF(AND(O3583&gt;730,O3583&lt;1096),+'PL2'!$P$3+1,IF(AND(O3583&gt;1095,O3583&lt;1461),+'PL2'!$Q$3+1,IF(AND(O3583&gt;1460,O3583&lt;3000),+'PL2'!$R$3+1,0)))))</f>
        <v>0</v>
      </c>
      <c r="M3583" s="3">
        <f>IF(AND(O3583&gt;0,O3583&lt;366),+'PL2'!$N$2+1,IF(AND(O3583&gt;365,O3583&lt;731),+'PL2'!$O$2+1,IF(AND(O3583&gt;730,O3583&lt;1096),+'PL2'!$P$2+1,IF(AND(O3583&gt;1095,O3583&lt;1461),+'PL2'!$Q$2+1,IF(AND(O3583&gt;1460,O3583&lt;1826),+'PL2'!$R$2+1,IF(AND(O3583&gt;1825,O3583&lt;2190),+'PL2'!$S$2+1,0))))))</f>
        <v>0</v>
      </c>
      <c r="N3583" s="70">
        <f t="shared" si="207"/>
        <v>-1</v>
      </c>
      <c r="O3583" s="19" t="str">
        <f>IF(A3583&gt;'PL2'!$C$2+553,IF(A3583='PL2'!$C$2+554,1,O3582+1), "")</f>
        <v/>
      </c>
    </row>
    <row r="3584" spans="1:15" x14ac:dyDescent="0.55000000000000004">
      <c r="A3584">
        <v>3582</v>
      </c>
      <c r="B3584" s="2">
        <v>43404</v>
      </c>
      <c r="C3584">
        <v>36.470001220703118</v>
      </c>
      <c r="D3584">
        <v>58201000</v>
      </c>
      <c r="E3584">
        <v>2054.14990234375</v>
      </c>
      <c r="F3584" s="20">
        <f t="shared" si="204"/>
        <v>1.2871746094737849E-3</v>
      </c>
      <c r="G3584">
        <v>6320.4599609375</v>
      </c>
      <c r="H3584">
        <v>8.1355400085449219</v>
      </c>
      <c r="I3584" s="19">
        <f t="shared" si="205"/>
        <v>12983172.211527348</v>
      </c>
      <c r="K3584" s="70">
        <f t="shared" si="206"/>
        <v>-1</v>
      </c>
      <c r="L3584" s="3">
        <f>IF(AND(O3584&gt;0,O3584&lt;366),+'PL2'!$N$3+1,IF(AND(O3584&gt;365,O3584&lt;731),+'PL2'!$O$3+1,IF(AND(O3584&gt;730,O3584&lt;1096),+'PL2'!$P$3+1,IF(AND(O3584&gt;1095,O3584&lt;1461),+'PL2'!$Q$3+1,IF(AND(O3584&gt;1460,O3584&lt;3000),+'PL2'!$R$3+1,0)))))</f>
        <v>0</v>
      </c>
      <c r="M3584" s="3">
        <f>IF(AND(O3584&gt;0,O3584&lt;366),+'PL2'!$N$2+1,IF(AND(O3584&gt;365,O3584&lt;731),+'PL2'!$O$2+1,IF(AND(O3584&gt;730,O3584&lt;1096),+'PL2'!$P$2+1,IF(AND(O3584&gt;1095,O3584&lt;1461),+'PL2'!$Q$2+1,IF(AND(O3584&gt;1460,O3584&lt;1826),+'PL2'!$R$2+1,IF(AND(O3584&gt;1825,O3584&lt;2190),+'PL2'!$S$2+1,0))))))</f>
        <v>0</v>
      </c>
      <c r="N3584" s="70">
        <f t="shared" si="207"/>
        <v>-1</v>
      </c>
      <c r="O3584" s="19" t="str">
        <f>IF(A3584&gt;'PL2'!$C$2+553,IF(A3584='PL2'!$C$2+554,1,O3583+1), "")</f>
        <v/>
      </c>
    </row>
    <row r="3585" spans="1:15" x14ac:dyDescent="0.55000000000000004">
      <c r="A3585">
        <v>3583</v>
      </c>
      <c r="B3585" s="2">
        <v>43405</v>
      </c>
      <c r="C3585">
        <v>36.479999542236328</v>
      </c>
      <c r="D3585">
        <v>54999400</v>
      </c>
      <c r="E3585">
        <v>1942.4599609375</v>
      </c>
      <c r="F3585" s="20">
        <f t="shared" si="204"/>
        <v>1.2883947549575522E-3</v>
      </c>
      <c r="G3585">
        <v>6358.39990234375</v>
      </c>
      <c r="H3585">
        <v>8.1921300888061523</v>
      </c>
      <c r="I3585" s="19">
        <f t="shared" si="205"/>
        <v>12350937.225931644</v>
      </c>
      <c r="K3585" s="70">
        <f t="shared" si="206"/>
        <v>-1</v>
      </c>
      <c r="L3585" s="3">
        <f>IF(AND(O3585&gt;0,O3585&lt;366),+'PL2'!$N$3+1,IF(AND(O3585&gt;365,O3585&lt;731),+'PL2'!$O$3+1,IF(AND(O3585&gt;730,O3585&lt;1096),+'PL2'!$P$3+1,IF(AND(O3585&gt;1095,O3585&lt;1461),+'PL2'!$Q$3+1,IF(AND(O3585&gt;1460,O3585&lt;3000),+'PL2'!$R$3+1,0)))))</f>
        <v>0</v>
      </c>
      <c r="M3585" s="3">
        <f>IF(AND(O3585&gt;0,O3585&lt;366),+'PL2'!$N$2+1,IF(AND(O3585&gt;365,O3585&lt;731),+'PL2'!$O$2+1,IF(AND(O3585&gt;730,O3585&lt;1096),+'PL2'!$P$2+1,IF(AND(O3585&gt;1095,O3585&lt;1461),+'PL2'!$Q$2+1,IF(AND(O3585&gt;1460,O3585&lt;1826),+'PL2'!$R$2+1,IF(AND(O3585&gt;1825,O3585&lt;2190),+'PL2'!$S$2+1,0))))))</f>
        <v>0</v>
      </c>
      <c r="N3585" s="70">
        <f t="shared" si="207"/>
        <v>-1</v>
      </c>
      <c r="O3585" s="19" t="str">
        <f>IF(A3585&gt;'PL2'!$C$2+553,IF(A3585='PL2'!$C$2+554,1,O3584+1), "")</f>
        <v/>
      </c>
    </row>
    <row r="3586" spans="1:15" x14ac:dyDescent="0.55000000000000004">
      <c r="A3586">
        <v>3584</v>
      </c>
      <c r="B3586" s="2">
        <v>43406</v>
      </c>
      <c r="C3586">
        <v>36.490001678466797</v>
      </c>
      <c r="D3586">
        <v>51070800</v>
      </c>
      <c r="E3586">
        <v>1805.819946289062</v>
      </c>
      <c r="F3586" s="20">
        <f t="shared" ref="F3586:F3649" si="208">+(C3586/D3586)*E3586</f>
        <v>1.2902553488705229E-3</v>
      </c>
      <c r="G3586">
        <v>6368.85009765625</v>
      </c>
      <c r="H3586">
        <v>8.2174396514892578</v>
      </c>
      <c r="I3586" s="19">
        <f t="shared" ref="I3586:I3649" si="209">+E3586*G3586</f>
        <v>11500996.541272696</v>
      </c>
      <c r="K3586" s="70">
        <f t="shared" si="206"/>
        <v>-1</v>
      </c>
      <c r="L3586" s="3">
        <f>IF(AND(O3586&gt;0,O3586&lt;366),+'PL2'!$N$3+1,IF(AND(O3586&gt;365,O3586&lt;731),+'PL2'!$O$3+1,IF(AND(O3586&gt;730,O3586&lt;1096),+'PL2'!$P$3+1,IF(AND(O3586&gt;1095,O3586&lt;1461),+'PL2'!$Q$3+1,IF(AND(O3586&gt;1460,O3586&lt;3000),+'PL2'!$R$3+1,0)))))</f>
        <v>0</v>
      </c>
      <c r="M3586" s="3">
        <f>IF(AND(O3586&gt;0,O3586&lt;366),+'PL2'!$N$2+1,IF(AND(O3586&gt;365,O3586&lt;731),+'PL2'!$O$2+1,IF(AND(O3586&gt;730,O3586&lt;1096),+'PL2'!$P$2+1,IF(AND(O3586&gt;1095,O3586&lt;1461),+'PL2'!$Q$2+1,IF(AND(O3586&gt;1460,O3586&lt;1826),+'PL2'!$R$2+1,IF(AND(O3586&gt;1825,O3586&lt;2190),+'PL2'!$S$2+1,0))))))</f>
        <v>0</v>
      </c>
      <c r="N3586" s="70">
        <f t="shared" si="207"/>
        <v>-1</v>
      </c>
      <c r="O3586" s="19" t="str">
        <f>IF(A3586&gt;'PL2'!$C$2+553,IF(A3586='PL2'!$C$2+554,1,O3585+1), "")</f>
        <v/>
      </c>
    </row>
    <row r="3587" spans="1:15" x14ac:dyDescent="0.55000000000000004">
      <c r="A3587">
        <v>3585</v>
      </c>
      <c r="B3587" s="2">
        <v>43407</v>
      </c>
      <c r="C3587">
        <v>36.5</v>
      </c>
      <c r="D3587">
        <v>57499300</v>
      </c>
      <c r="E3587">
        <v>2026.089965820312</v>
      </c>
      <c r="F3587" s="20">
        <f t="shared" si="208"/>
        <v>1.2861423313404057E-3</v>
      </c>
      <c r="G3587">
        <v>6346.81005859375</v>
      </c>
      <c r="H3587">
        <v>8.1628999710083008</v>
      </c>
      <c r="I3587" s="19">
        <f t="shared" si="209"/>
        <v>12859208.174684223</v>
      </c>
      <c r="K3587" s="70">
        <f t="shared" si="206"/>
        <v>-1</v>
      </c>
      <c r="L3587" s="3">
        <f>IF(AND(O3587&gt;0,O3587&lt;366),+'PL2'!$N$3+1,IF(AND(O3587&gt;365,O3587&lt;731),+'PL2'!$O$3+1,IF(AND(O3587&gt;730,O3587&lt;1096),+'PL2'!$P$3+1,IF(AND(O3587&gt;1095,O3587&lt;1461),+'PL2'!$Q$3+1,IF(AND(O3587&gt;1460,O3587&lt;3000),+'PL2'!$R$3+1,0)))))</f>
        <v>0</v>
      </c>
      <c r="M3587" s="3">
        <f>IF(AND(O3587&gt;0,O3587&lt;366),+'PL2'!$N$2+1,IF(AND(O3587&gt;365,O3587&lt;731),+'PL2'!$O$2+1,IF(AND(O3587&gt;730,O3587&lt;1096),+'PL2'!$P$2+1,IF(AND(O3587&gt;1095,O3587&lt;1461),+'PL2'!$Q$2+1,IF(AND(O3587&gt;1460,O3587&lt;1826),+'PL2'!$R$2+1,IF(AND(O3587&gt;1825,O3587&lt;2190),+'PL2'!$S$2+1,0))))))</f>
        <v>0</v>
      </c>
      <c r="N3587" s="70">
        <f t="shared" si="207"/>
        <v>-1</v>
      </c>
      <c r="O3587" s="19" t="str">
        <f>IF(A3587&gt;'PL2'!$C$2+553,IF(A3587='PL2'!$C$2+554,1,O3586+1), "")</f>
        <v/>
      </c>
    </row>
    <row r="3588" spans="1:15" x14ac:dyDescent="0.55000000000000004">
      <c r="A3588">
        <v>3586</v>
      </c>
      <c r="B3588" s="2">
        <v>43408</v>
      </c>
      <c r="C3588">
        <v>36.509998321533203</v>
      </c>
      <c r="D3588">
        <v>43928100</v>
      </c>
      <c r="E3588">
        <v>1550.339965820312</v>
      </c>
      <c r="F3588" s="20">
        <f t="shared" si="208"/>
        <v>1.2885353463934345E-3</v>
      </c>
      <c r="G3588">
        <v>6439.47998046875</v>
      </c>
      <c r="H3588">
        <v>8.2974996566772461</v>
      </c>
      <c r="I3588" s="19">
        <f t="shared" si="209"/>
        <v>9983383.1728205048</v>
      </c>
      <c r="K3588" s="70">
        <f t="shared" si="206"/>
        <v>-1</v>
      </c>
      <c r="L3588" s="3">
        <f>IF(AND(O3588&gt;0,O3588&lt;366),+'PL2'!$N$3+1,IF(AND(O3588&gt;365,O3588&lt;731),+'PL2'!$O$3+1,IF(AND(O3588&gt;730,O3588&lt;1096),+'PL2'!$P$3+1,IF(AND(O3588&gt;1095,O3588&lt;1461),+'PL2'!$Q$3+1,IF(AND(O3588&gt;1460,O3588&lt;3000),+'PL2'!$R$3+1,0)))))</f>
        <v>0</v>
      </c>
      <c r="M3588" s="3">
        <f>IF(AND(O3588&gt;0,O3588&lt;366),+'PL2'!$N$2+1,IF(AND(O3588&gt;365,O3588&lt;731),+'PL2'!$O$2+1,IF(AND(O3588&gt;730,O3588&lt;1096),+'PL2'!$P$2+1,IF(AND(O3588&gt;1095,O3588&lt;1461),+'PL2'!$Q$2+1,IF(AND(O3588&gt;1460,O3588&lt;1826),+'PL2'!$R$2+1,IF(AND(O3588&gt;1825,O3588&lt;2190),+'PL2'!$S$2+1,0))))))</f>
        <v>0</v>
      </c>
      <c r="N3588" s="70">
        <f t="shared" si="207"/>
        <v>-1</v>
      </c>
      <c r="O3588" s="19" t="str">
        <f>IF(A3588&gt;'PL2'!$C$2+553,IF(A3588='PL2'!$C$2+554,1,O3587+1), "")</f>
        <v/>
      </c>
    </row>
    <row r="3589" spans="1:15" x14ac:dyDescent="0.55000000000000004">
      <c r="A3589">
        <v>3587</v>
      </c>
      <c r="B3589" s="2">
        <v>43409</v>
      </c>
      <c r="C3589">
        <v>36.520000457763672</v>
      </c>
      <c r="D3589">
        <v>51428000</v>
      </c>
      <c r="E3589">
        <v>1818.68994140625</v>
      </c>
      <c r="F3589" s="20">
        <f t="shared" si="208"/>
        <v>1.2914863010944706E-3</v>
      </c>
      <c r="G3589">
        <v>6420.8701171875</v>
      </c>
      <c r="H3589">
        <v>8.2924699783325195</v>
      </c>
      <c r="I3589" s="19">
        <f t="shared" si="209"/>
        <v>11677571.897204876</v>
      </c>
      <c r="K3589" s="70">
        <f t="shared" si="206"/>
        <v>-1</v>
      </c>
      <c r="L3589" s="3">
        <f>IF(AND(O3589&gt;0,O3589&lt;366),+'PL2'!$N$3+1,IF(AND(O3589&gt;365,O3589&lt;731),+'PL2'!$O$3+1,IF(AND(O3589&gt;730,O3589&lt;1096),+'PL2'!$P$3+1,IF(AND(O3589&gt;1095,O3589&lt;1461),+'PL2'!$Q$3+1,IF(AND(O3589&gt;1460,O3589&lt;3000),+'PL2'!$R$3+1,0)))))</f>
        <v>0</v>
      </c>
      <c r="M3589" s="3">
        <f>IF(AND(O3589&gt;0,O3589&lt;366),+'PL2'!$N$2+1,IF(AND(O3589&gt;365,O3589&lt;731),+'PL2'!$O$2+1,IF(AND(O3589&gt;730,O3589&lt;1096),+'PL2'!$P$2+1,IF(AND(O3589&gt;1095,O3589&lt;1461),+'PL2'!$Q$2+1,IF(AND(O3589&gt;1460,O3589&lt;1826),+'PL2'!$R$2+1,IF(AND(O3589&gt;1825,O3589&lt;2190),+'PL2'!$S$2+1,0))))))</f>
        <v>0</v>
      </c>
      <c r="N3589" s="70">
        <f t="shared" si="207"/>
        <v>-1</v>
      </c>
      <c r="O3589" s="19" t="str">
        <f>IF(A3589&gt;'PL2'!$C$2+553,IF(A3589='PL2'!$C$2+554,1,O3588+1), "")</f>
        <v/>
      </c>
    </row>
    <row r="3590" spans="1:15" x14ac:dyDescent="0.55000000000000004">
      <c r="A3590">
        <v>3588</v>
      </c>
      <c r="B3590" s="2">
        <v>43410</v>
      </c>
      <c r="C3590">
        <v>36.529998779296882</v>
      </c>
      <c r="D3590">
        <v>45713800</v>
      </c>
      <c r="E3590">
        <v>1619.180053710938</v>
      </c>
      <c r="F3590" s="20">
        <f t="shared" si="208"/>
        <v>1.2938903653934354E-3</v>
      </c>
      <c r="G3590">
        <v>6465.990234375</v>
      </c>
      <c r="H3590">
        <v>8.3662796020507813</v>
      </c>
      <c r="I3590" s="19">
        <f t="shared" si="209"/>
        <v>10469602.414989714</v>
      </c>
      <c r="K3590" s="70">
        <f t="shared" si="206"/>
        <v>-1</v>
      </c>
      <c r="L3590" s="3">
        <f>IF(AND(O3590&gt;0,O3590&lt;366),+'PL2'!$N$3+1,IF(AND(O3590&gt;365,O3590&lt;731),+'PL2'!$O$3+1,IF(AND(O3590&gt;730,O3590&lt;1096),+'PL2'!$P$3+1,IF(AND(O3590&gt;1095,O3590&lt;1461),+'PL2'!$Q$3+1,IF(AND(O3590&gt;1460,O3590&lt;3000),+'PL2'!$R$3+1,0)))))</f>
        <v>0</v>
      </c>
      <c r="M3590" s="3">
        <f>IF(AND(O3590&gt;0,O3590&lt;366),+'PL2'!$N$2+1,IF(AND(O3590&gt;365,O3590&lt;731),+'PL2'!$O$2+1,IF(AND(O3590&gt;730,O3590&lt;1096),+'PL2'!$P$2+1,IF(AND(O3590&gt;1095,O3590&lt;1461),+'PL2'!$Q$2+1,IF(AND(O3590&gt;1460,O3590&lt;1826),+'PL2'!$R$2+1,IF(AND(O3590&gt;1825,O3590&lt;2190),+'PL2'!$S$2+1,0))))))</f>
        <v>0</v>
      </c>
      <c r="N3590" s="70">
        <f t="shared" si="207"/>
        <v>-1</v>
      </c>
      <c r="O3590" s="19" t="str">
        <f>IF(A3590&gt;'PL2'!$C$2+553,IF(A3590='PL2'!$C$2+554,1,O3589+1), "")</f>
        <v/>
      </c>
    </row>
    <row r="3591" spans="1:15" x14ac:dyDescent="0.55000000000000004">
      <c r="A3591">
        <v>3589</v>
      </c>
      <c r="B3591" s="2">
        <v>43411</v>
      </c>
      <c r="C3591">
        <v>36.540000915527337</v>
      </c>
      <c r="D3591">
        <v>46428000</v>
      </c>
      <c r="E3591">
        <v>1645.339965820312</v>
      </c>
      <c r="F3591" s="20">
        <f t="shared" si="208"/>
        <v>1.2949238359918137E-3</v>
      </c>
      <c r="G3591">
        <v>6520.10986328125</v>
      </c>
      <c r="H3591">
        <v>8.4430503845214844</v>
      </c>
      <c r="I3591" s="19">
        <f t="shared" si="209"/>
        <v>10727797.339595851</v>
      </c>
      <c r="K3591" s="70">
        <f t="shared" si="206"/>
        <v>-1</v>
      </c>
      <c r="L3591" s="3">
        <f>IF(AND(O3591&gt;0,O3591&lt;366),+'PL2'!$N$3+1,IF(AND(O3591&gt;365,O3591&lt;731),+'PL2'!$O$3+1,IF(AND(O3591&gt;730,O3591&lt;1096),+'PL2'!$P$3+1,IF(AND(O3591&gt;1095,O3591&lt;1461),+'PL2'!$Q$3+1,IF(AND(O3591&gt;1460,O3591&lt;3000),+'PL2'!$R$3+1,0)))))</f>
        <v>0</v>
      </c>
      <c r="M3591" s="3">
        <f>IF(AND(O3591&gt;0,O3591&lt;366),+'PL2'!$N$2+1,IF(AND(O3591&gt;365,O3591&lt;731),+'PL2'!$O$2+1,IF(AND(O3591&gt;730,O3591&lt;1096),+'PL2'!$P$2+1,IF(AND(O3591&gt;1095,O3591&lt;1461),+'PL2'!$Q$2+1,IF(AND(O3591&gt;1460,O3591&lt;1826),+'PL2'!$R$2+1,IF(AND(O3591&gt;1825,O3591&lt;2190),+'PL2'!$S$2+1,0))))))</f>
        <v>0</v>
      </c>
      <c r="N3591" s="70">
        <f t="shared" si="207"/>
        <v>-1</v>
      </c>
      <c r="O3591" s="19" t="str">
        <f>IF(A3591&gt;'PL2'!$C$2+553,IF(A3591='PL2'!$C$2+554,1,O3590+1), "")</f>
        <v/>
      </c>
    </row>
    <row r="3592" spans="1:15" x14ac:dyDescent="0.55000000000000004">
      <c r="A3592">
        <v>3590</v>
      </c>
      <c r="B3592" s="2">
        <v>43412</v>
      </c>
      <c r="C3592">
        <v>36.549999237060547</v>
      </c>
      <c r="D3592">
        <v>43213800</v>
      </c>
      <c r="E3592">
        <v>1533.5</v>
      </c>
      <c r="F3592" s="20">
        <f t="shared" si="208"/>
        <v>1.2970260386735799E-3</v>
      </c>
      <c r="G3592">
        <v>6425.259765625</v>
      </c>
      <c r="H3592">
        <v>8.3337297439575195</v>
      </c>
      <c r="I3592" s="19">
        <f t="shared" si="209"/>
        <v>9853135.8505859375</v>
      </c>
      <c r="K3592" s="70">
        <f t="shared" si="206"/>
        <v>-1</v>
      </c>
      <c r="L3592" s="3">
        <f>IF(AND(O3592&gt;0,O3592&lt;366),+'PL2'!$N$3+1,IF(AND(O3592&gt;365,O3592&lt;731),+'PL2'!$O$3+1,IF(AND(O3592&gt;730,O3592&lt;1096),+'PL2'!$P$3+1,IF(AND(O3592&gt;1095,O3592&lt;1461),+'PL2'!$Q$3+1,IF(AND(O3592&gt;1460,O3592&lt;3000),+'PL2'!$R$3+1,0)))))</f>
        <v>0</v>
      </c>
      <c r="M3592" s="3">
        <f>IF(AND(O3592&gt;0,O3592&lt;366),+'PL2'!$N$2+1,IF(AND(O3592&gt;365,O3592&lt;731),+'PL2'!$O$2+1,IF(AND(O3592&gt;730,O3592&lt;1096),+'PL2'!$P$2+1,IF(AND(O3592&gt;1095,O3592&lt;1461),+'PL2'!$Q$2+1,IF(AND(O3592&gt;1460,O3592&lt;1826),+'PL2'!$R$2+1,IF(AND(O3592&gt;1825,O3592&lt;2190),+'PL2'!$S$2+1,0))))))</f>
        <v>0</v>
      </c>
      <c r="N3592" s="70">
        <f t="shared" si="207"/>
        <v>-1</v>
      </c>
      <c r="O3592" s="19" t="str">
        <f>IF(A3592&gt;'PL2'!$C$2+553,IF(A3592='PL2'!$C$2+554,1,O3591+1), "")</f>
        <v/>
      </c>
    </row>
    <row r="3593" spans="1:15" x14ac:dyDescent="0.55000000000000004">
      <c r="A3593">
        <v>3591</v>
      </c>
      <c r="B3593" s="2">
        <v>43413</v>
      </c>
      <c r="C3593">
        <v>36.560001373291023</v>
      </c>
      <c r="D3593">
        <v>45356600</v>
      </c>
      <c r="E3593">
        <v>1609.930053710938</v>
      </c>
      <c r="F3593" s="20">
        <f t="shared" si="208"/>
        <v>1.2976952631937664E-3</v>
      </c>
      <c r="G3593">
        <v>6353.8798828125</v>
      </c>
      <c r="H3593">
        <v>8.2454004287719727</v>
      </c>
      <c r="I3593" s="19">
        <f t="shared" si="209"/>
        <v>10229302.181009177</v>
      </c>
      <c r="K3593" s="70">
        <f t="shared" si="206"/>
        <v>-1</v>
      </c>
      <c r="L3593" s="3">
        <f>IF(AND(O3593&gt;0,O3593&lt;366),+'PL2'!$N$3+1,IF(AND(O3593&gt;365,O3593&lt;731),+'PL2'!$O$3+1,IF(AND(O3593&gt;730,O3593&lt;1096),+'PL2'!$P$3+1,IF(AND(O3593&gt;1095,O3593&lt;1461),+'PL2'!$Q$3+1,IF(AND(O3593&gt;1460,O3593&lt;3000),+'PL2'!$R$3+1,0)))))</f>
        <v>0</v>
      </c>
      <c r="M3593" s="3">
        <f>IF(AND(O3593&gt;0,O3593&lt;366),+'PL2'!$N$2+1,IF(AND(O3593&gt;365,O3593&lt;731),+'PL2'!$O$2+1,IF(AND(O3593&gt;730,O3593&lt;1096),+'PL2'!$P$2+1,IF(AND(O3593&gt;1095,O3593&lt;1461),+'PL2'!$Q$2+1,IF(AND(O3593&gt;1460,O3593&lt;1826),+'PL2'!$R$2+1,IF(AND(O3593&gt;1825,O3593&lt;2190),+'PL2'!$S$2+1,0))))))</f>
        <v>0</v>
      </c>
      <c r="N3593" s="70">
        <f t="shared" si="207"/>
        <v>-1</v>
      </c>
      <c r="O3593" s="19" t="str">
        <f>IF(A3593&gt;'PL2'!$C$2+553,IF(A3593='PL2'!$C$2+554,1,O3592+1), "")</f>
        <v/>
      </c>
    </row>
    <row r="3594" spans="1:15" x14ac:dyDescent="0.55000000000000004">
      <c r="A3594">
        <v>3592</v>
      </c>
      <c r="B3594" s="2">
        <v>43414</v>
      </c>
      <c r="C3594">
        <v>36.569999694824219</v>
      </c>
      <c r="D3594">
        <v>46785200</v>
      </c>
      <c r="E3594">
        <v>1654.150024414062</v>
      </c>
      <c r="F3594" s="20">
        <f t="shared" si="208"/>
        <v>1.292978674623935E-3</v>
      </c>
      <c r="G3594">
        <v>6368.669921875</v>
      </c>
      <c r="H3594">
        <v>8.2345504760742188</v>
      </c>
      <c r="I3594" s="19">
        <f t="shared" si="209"/>
        <v>10534735.506754633</v>
      </c>
      <c r="K3594" s="70">
        <f t="shared" si="206"/>
        <v>-1</v>
      </c>
      <c r="L3594" s="3">
        <f>IF(AND(O3594&gt;0,O3594&lt;366),+'PL2'!$N$3+1,IF(AND(O3594&gt;365,O3594&lt;731),+'PL2'!$O$3+1,IF(AND(O3594&gt;730,O3594&lt;1096),+'PL2'!$P$3+1,IF(AND(O3594&gt;1095,O3594&lt;1461),+'PL2'!$Q$3+1,IF(AND(O3594&gt;1460,O3594&lt;3000),+'PL2'!$R$3+1,0)))))</f>
        <v>0</v>
      </c>
      <c r="M3594" s="3">
        <f>IF(AND(O3594&gt;0,O3594&lt;366),+'PL2'!$N$2+1,IF(AND(O3594&gt;365,O3594&lt;731),+'PL2'!$O$2+1,IF(AND(O3594&gt;730,O3594&lt;1096),+'PL2'!$P$2+1,IF(AND(O3594&gt;1095,O3594&lt;1461),+'PL2'!$Q$2+1,IF(AND(O3594&gt;1460,O3594&lt;1826),+'PL2'!$R$2+1,IF(AND(O3594&gt;1825,O3594&lt;2190),+'PL2'!$S$2+1,0))))))</f>
        <v>0</v>
      </c>
      <c r="N3594" s="70">
        <f t="shared" si="207"/>
        <v>-1</v>
      </c>
      <c r="O3594" s="19" t="str">
        <f>IF(A3594&gt;'PL2'!$C$2+553,IF(A3594='PL2'!$C$2+554,1,O3593+1), "")</f>
        <v/>
      </c>
    </row>
    <row r="3595" spans="1:15" x14ac:dyDescent="0.55000000000000004">
      <c r="A3595">
        <v>3593</v>
      </c>
      <c r="B3595" s="2">
        <v>43415</v>
      </c>
      <c r="C3595">
        <v>36.580001831054688</v>
      </c>
      <c r="D3595">
        <v>52142300</v>
      </c>
      <c r="E3595">
        <v>1839.140014648438</v>
      </c>
      <c r="F3595" s="20">
        <f t="shared" si="208"/>
        <v>1.2902335551635774E-3</v>
      </c>
      <c r="G3595">
        <v>6380.81005859375</v>
      </c>
      <c r="H3595">
        <v>8.2327299118041992</v>
      </c>
      <c r="I3595" s="19">
        <f t="shared" si="209"/>
        <v>11735203.10463101</v>
      </c>
      <c r="K3595" s="70">
        <f t="shared" si="206"/>
        <v>-1</v>
      </c>
      <c r="L3595" s="3">
        <f>IF(AND(O3595&gt;0,O3595&lt;366),+'PL2'!$N$3+1,IF(AND(O3595&gt;365,O3595&lt;731),+'PL2'!$O$3+1,IF(AND(O3595&gt;730,O3595&lt;1096),+'PL2'!$P$3+1,IF(AND(O3595&gt;1095,O3595&lt;1461),+'PL2'!$Q$3+1,IF(AND(O3595&gt;1460,O3595&lt;3000),+'PL2'!$R$3+1,0)))))</f>
        <v>0</v>
      </c>
      <c r="M3595" s="3">
        <f>IF(AND(O3595&gt;0,O3595&lt;366),+'PL2'!$N$2+1,IF(AND(O3595&gt;365,O3595&lt;731),+'PL2'!$O$2+1,IF(AND(O3595&gt;730,O3595&lt;1096),+'PL2'!$P$2+1,IF(AND(O3595&gt;1095,O3595&lt;1461),+'PL2'!$Q$2+1,IF(AND(O3595&gt;1460,O3595&lt;1826),+'PL2'!$R$2+1,IF(AND(O3595&gt;1825,O3595&lt;2190),+'PL2'!$S$2+1,0))))))</f>
        <v>0</v>
      </c>
      <c r="N3595" s="70">
        <f t="shared" si="207"/>
        <v>-1</v>
      </c>
      <c r="O3595" s="19" t="str">
        <f>IF(A3595&gt;'PL2'!$C$2+553,IF(A3595='PL2'!$C$2+554,1,O3594+1), "")</f>
        <v/>
      </c>
    </row>
    <row r="3596" spans="1:15" x14ac:dyDescent="0.55000000000000004">
      <c r="A3596">
        <v>3594</v>
      </c>
      <c r="B3596" s="2">
        <v>43416</v>
      </c>
      <c r="C3596">
        <v>36.590000152587891</v>
      </c>
      <c r="D3596">
        <v>49999400</v>
      </c>
      <c r="E3596">
        <v>1769.170043945312</v>
      </c>
      <c r="F3596" s="20">
        <f t="shared" si="208"/>
        <v>1.2946941798884165E-3</v>
      </c>
      <c r="G3596">
        <v>6356.02001953125</v>
      </c>
      <c r="H3596">
        <v>8.229100227355957</v>
      </c>
      <c r="I3596" s="19">
        <f t="shared" si="209"/>
        <v>11244880.217271384</v>
      </c>
      <c r="K3596" s="70">
        <f t="shared" si="206"/>
        <v>-1</v>
      </c>
      <c r="L3596" s="3">
        <f>IF(AND(O3596&gt;0,O3596&lt;366),+'PL2'!$N$3+1,IF(AND(O3596&gt;365,O3596&lt;731),+'PL2'!$O$3+1,IF(AND(O3596&gt;730,O3596&lt;1096),+'PL2'!$P$3+1,IF(AND(O3596&gt;1095,O3596&lt;1461),+'PL2'!$Q$3+1,IF(AND(O3596&gt;1460,O3596&lt;3000),+'PL2'!$R$3+1,0)))))</f>
        <v>0</v>
      </c>
      <c r="M3596" s="3">
        <f>IF(AND(O3596&gt;0,O3596&lt;366),+'PL2'!$N$2+1,IF(AND(O3596&gt;365,O3596&lt;731),+'PL2'!$O$2+1,IF(AND(O3596&gt;730,O3596&lt;1096),+'PL2'!$P$2+1,IF(AND(O3596&gt;1095,O3596&lt;1461),+'PL2'!$Q$2+1,IF(AND(O3596&gt;1460,O3596&lt;1826),+'PL2'!$R$2+1,IF(AND(O3596&gt;1825,O3596&lt;2190),+'PL2'!$S$2+1,0))))))</f>
        <v>0</v>
      </c>
      <c r="N3596" s="70">
        <f t="shared" si="207"/>
        <v>-1</v>
      </c>
      <c r="O3596" s="19" t="str">
        <f>IF(A3596&gt;'PL2'!$C$2+553,IF(A3596='PL2'!$C$2+554,1,O3595+1), "")</f>
        <v/>
      </c>
    </row>
    <row r="3597" spans="1:15" x14ac:dyDescent="0.55000000000000004">
      <c r="A3597">
        <v>3595</v>
      </c>
      <c r="B3597" s="2">
        <v>43417</v>
      </c>
      <c r="C3597">
        <v>36.599998474121087</v>
      </c>
      <c r="D3597">
        <v>42856600</v>
      </c>
      <c r="E3597">
        <v>1518.069946289062</v>
      </c>
      <c r="F3597" s="20">
        <f t="shared" si="208"/>
        <v>1.2964481017576932E-3</v>
      </c>
      <c r="G3597">
        <v>6307.25</v>
      </c>
      <c r="H3597">
        <v>8.1770200729370117</v>
      </c>
      <c r="I3597" s="19">
        <f t="shared" si="209"/>
        <v>9574846.6687316857</v>
      </c>
      <c r="K3597" s="70">
        <f t="shared" si="206"/>
        <v>-1</v>
      </c>
      <c r="L3597" s="3">
        <f>IF(AND(O3597&gt;0,O3597&lt;366),+'PL2'!$N$3+1,IF(AND(O3597&gt;365,O3597&lt;731),+'PL2'!$O$3+1,IF(AND(O3597&gt;730,O3597&lt;1096),+'PL2'!$P$3+1,IF(AND(O3597&gt;1095,O3597&lt;1461),+'PL2'!$Q$3+1,IF(AND(O3597&gt;1460,O3597&lt;3000),+'PL2'!$R$3+1,0)))))</f>
        <v>0</v>
      </c>
      <c r="M3597" s="3">
        <f>IF(AND(O3597&gt;0,O3597&lt;366),+'PL2'!$N$2+1,IF(AND(O3597&gt;365,O3597&lt;731),+'PL2'!$O$2+1,IF(AND(O3597&gt;730,O3597&lt;1096),+'PL2'!$P$2+1,IF(AND(O3597&gt;1095,O3597&lt;1461),+'PL2'!$Q$2+1,IF(AND(O3597&gt;1460,O3597&lt;1826),+'PL2'!$R$2+1,IF(AND(O3597&gt;1825,O3597&lt;2190),+'PL2'!$S$2+1,0))))))</f>
        <v>0</v>
      </c>
      <c r="N3597" s="70">
        <f t="shared" si="207"/>
        <v>-1</v>
      </c>
      <c r="O3597" s="19" t="str">
        <f>IF(A3597&gt;'PL2'!$C$2+553,IF(A3597='PL2'!$C$2+554,1,O3596+1), "")</f>
        <v/>
      </c>
    </row>
    <row r="3598" spans="1:15" x14ac:dyDescent="0.55000000000000004">
      <c r="A3598">
        <v>3596</v>
      </c>
      <c r="B3598" s="2">
        <v>43418</v>
      </c>
      <c r="C3598">
        <v>36.610000610351563</v>
      </c>
      <c r="D3598">
        <v>48213700</v>
      </c>
      <c r="E3598">
        <v>1713.319946289062</v>
      </c>
      <c r="F3598" s="20">
        <f t="shared" si="208"/>
        <v>1.3009713894467769E-3</v>
      </c>
      <c r="G3598">
        <v>5681.97998046875</v>
      </c>
      <c r="H3598">
        <v>7.39208984375</v>
      </c>
      <c r="I3598" s="19">
        <f t="shared" si="209"/>
        <v>9735049.6349522453</v>
      </c>
      <c r="K3598" s="70">
        <f t="shared" si="206"/>
        <v>-1</v>
      </c>
      <c r="L3598" s="3">
        <f>IF(AND(O3598&gt;0,O3598&lt;366),+'PL2'!$N$3+1,IF(AND(O3598&gt;365,O3598&lt;731),+'PL2'!$O$3+1,IF(AND(O3598&gt;730,O3598&lt;1096),+'PL2'!$P$3+1,IF(AND(O3598&gt;1095,O3598&lt;1461),+'PL2'!$Q$3+1,IF(AND(O3598&gt;1460,O3598&lt;3000),+'PL2'!$R$3+1,0)))))</f>
        <v>0</v>
      </c>
      <c r="M3598" s="3">
        <f>IF(AND(O3598&gt;0,O3598&lt;366),+'PL2'!$N$2+1,IF(AND(O3598&gt;365,O3598&lt;731),+'PL2'!$O$2+1,IF(AND(O3598&gt;730,O3598&lt;1096),+'PL2'!$P$2+1,IF(AND(O3598&gt;1095,O3598&lt;1461),+'PL2'!$Q$2+1,IF(AND(O3598&gt;1460,O3598&lt;1826),+'PL2'!$R$2+1,IF(AND(O3598&gt;1825,O3598&lt;2190),+'PL2'!$S$2+1,0))))))</f>
        <v>0</v>
      </c>
      <c r="N3598" s="70">
        <f t="shared" si="207"/>
        <v>-1</v>
      </c>
      <c r="O3598" s="19" t="str">
        <f>IF(A3598&gt;'PL2'!$C$2+553,IF(A3598='PL2'!$C$2+554,1,O3597+1), "")</f>
        <v/>
      </c>
    </row>
    <row r="3599" spans="1:15" x14ac:dyDescent="0.55000000000000004">
      <c r="A3599">
        <v>3597</v>
      </c>
      <c r="B3599" s="2">
        <v>43419</v>
      </c>
      <c r="C3599">
        <v>36.619998931884773</v>
      </c>
      <c r="D3599">
        <v>45356600</v>
      </c>
      <c r="E3599">
        <v>1626.150024414062</v>
      </c>
      <c r="F3599" s="20">
        <f t="shared" si="208"/>
        <v>1.3129205486550437E-3</v>
      </c>
      <c r="G3599">
        <v>5620.8798828125</v>
      </c>
      <c r="H3599">
        <v>7.3797698020935059</v>
      </c>
      <c r="I3599" s="19">
        <f t="shared" si="209"/>
        <v>9140393.9586640578</v>
      </c>
      <c r="K3599" s="70">
        <f t="shared" si="206"/>
        <v>-1</v>
      </c>
      <c r="L3599" s="3">
        <f>IF(AND(O3599&gt;0,O3599&lt;366),+'PL2'!$N$3+1,IF(AND(O3599&gt;365,O3599&lt;731),+'PL2'!$O$3+1,IF(AND(O3599&gt;730,O3599&lt;1096),+'PL2'!$P$3+1,IF(AND(O3599&gt;1095,O3599&lt;1461),+'PL2'!$Q$3+1,IF(AND(O3599&gt;1460,O3599&lt;3000),+'PL2'!$R$3+1,0)))))</f>
        <v>0</v>
      </c>
      <c r="M3599" s="3">
        <f>IF(AND(O3599&gt;0,O3599&lt;366),+'PL2'!$N$2+1,IF(AND(O3599&gt;365,O3599&lt;731),+'PL2'!$O$2+1,IF(AND(O3599&gt;730,O3599&lt;1096),+'PL2'!$P$2+1,IF(AND(O3599&gt;1095,O3599&lt;1461),+'PL2'!$Q$2+1,IF(AND(O3599&gt;1460,O3599&lt;1826),+'PL2'!$R$2+1,IF(AND(O3599&gt;1825,O3599&lt;2190),+'PL2'!$S$2+1,0))))))</f>
        <v>0</v>
      </c>
      <c r="N3599" s="70">
        <f t="shared" si="207"/>
        <v>-1</v>
      </c>
      <c r="O3599" s="19" t="str">
        <f>IF(A3599&gt;'PL2'!$C$2+553,IF(A3599='PL2'!$C$2+554,1,O3598+1), "")</f>
        <v/>
      </c>
    </row>
    <row r="3600" spans="1:15" x14ac:dyDescent="0.55000000000000004">
      <c r="A3600">
        <v>3598</v>
      </c>
      <c r="B3600" s="2">
        <v>43420</v>
      </c>
      <c r="C3600">
        <v>36.630001068115227</v>
      </c>
      <c r="D3600">
        <v>41672900</v>
      </c>
      <c r="E3600">
        <v>1611.930053710938</v>
      </c>
      <c r="F3600" s="20">
        <f t="shared" si="208"/>
        <v>1.4168680266830169E-3</v>
      </c>
      <c r="G3600">
        <v>5548.22998046875</v>
      </c>
      <c r="H3600">
        <v>7.8611102104187012</v>
      </c>
      <c r="I3600" s="19">
        <f t="shared" si="209"/>
        <v>8943358.6504176278</v>
      </c>
      <c r="K3600" s="70">
        <f t="shared" si="206"/>
        <v>-1</v>
      </c>
      <c r="L3600" s="3">
        <f>IF(AND(O3600&gt;0,O3600&lt;366),+'PL2'!$N$3+1,IF(AND(O3600&gt;365,O3600&lt;731),+'PL2'!$O$3+1,IF(AND(O3600&gt;730,O3600&lt;1096),+'PL2'!$P$3+1,IF(AND(O3600&gt;1095,O3600&lt;1461),+'PL2'!$Q$3+1,IF(AND(O3600&gt;1460,O3600&lt;3000),+'PL2'!$R$3+1,0)))))</f>
        <v>0</v>
      </c>
      <c r="M3600" s="3">
        <f>IF(AND(O3600&gt;0,O3600&lt;366),+'PL2'!$N$2+1,IF(AND(O3600&gt;365,O3600&lt;731),+'PL2'!$O$2+1,IF(AND(O3600&gt;730,O3600&lt;1096),+'PL2'!$P$2+1,IF(AND(O3600&gt;1095,O3600&lt;1461),+'PL2'!$Q$2+1,IF(AND(O3600&gt;1460,O3600&lt;1826),+'PL2'!$R$2+1,IF(AND(O3600&gt;1825,O3600&lt;2190),+'PL2'!$S$2+1,0))))))</f>
        <v>0</v>
      </c>
      <c r="N3600" s="70">
        <f t="shared" si="207"/>
        <v>-1</v>
      </c>
      <c r="O3600" s="19" t="str">
        <f>IF(A3600&gt;'PL2'!$C$2+553,IF(A3600='PL2'!$C$2+554,1,O3599+1), "")</f>
        <v/>
      </c>
    </row>
    <row r="3601" spans="1:15" x14ac:dyDescent="0.55000000000000004">
      <c r="A3601">
        <v>3599</v>
      </c>
      <c r="B3601" s="2">
        <v>43421</v>
      </c>
      <c r="C3601">
        <v>36.639999389648438</v>
      </c>
      <c r="D3601">
        <v>47956900</v>
      </c>
      <c r="E3601">
        <v>1834.050048828125</v>
      </c>
      <c r="F3601" s="20">
        <f t="shared" si="208"/>
        <v>1.4012497194282195E-3</v>
      </c>
      <c r="G3601">
        <v>5536.06982421875</v>
      </c>
      <c r="H3601">
        <v>7.7574200630187988</v>
      </c>
      <c r="I3601" s="19">
        <f t="shared" si="209"/>
        <v>10153429.131424308</v>
      </c>
      <c r="K3601" s="70">
        <f t="shared" si="206"/>
        <v>-1</v>
      </c>
      <c r="L3601" s="3">
        <f>IF(AND(O3601&gt;0,O3601&lt;366),+'PL2'!$N$3+1,IF(AND(O3601&gt;365,O3601&lt;731),+'PL2'!$O$3+1,IF(AND(O3601&gt;730,O3601&lt;1096),+'PL2'!$P$3+1,IF(AND(O3601&gt;1095,O3601&lt;1461),+'PL2'!$Q$3+1,IF(AND(O3601&gt;1460,O3601&lt;3000),+'PL2'!$R$3+1,0)))))</f>
        <v>0</v>
      </c>
      <c r="M3601" s="3">
        <f>IF(AND(O3601&gt;0,O3601&lt;366),+'PL2'!$N$2+1,IF(AND(O3601&gt;365,O3601&lt;731),+'PL2'!$O$2+1,IF(AND(O3601&gt;730,O3601&lt;1096),+'PL2'!$P$2+1,IF(AND(O3601&gt;1095,O3601&lt;1461),+'PL2'!$Q$2+1,IF(AND(O3601&gt;1460,O3601&lt;1826),+'PL2'!$R$2+1,IF(AND(O3601&gt;1825,O3601&lt;2190),+'PL2'!$S$2+1,0))))))</f>
        <v>0</v>
      </c>
      <c r="N3601" s="70">
        <f t="shared" si="207"/>
        <v>-1</v>
      </c>
      <c r="O3601" s="19" t="str">
        <f>IF(A3601&gt;'PL2'!$C$2+553,IF(A3601='PL2'!$C$2+554,1,O3600+1), "")</f>
        <v/>
      </c>
    </row>
    <row r="3602" spans="1:15" x14ac:dyDescent="0.55000000000000004">
      <c r="A3602">
        <v>3600</v>
      </c>
      <c r="B3602" s="2">
        <v>43422</v>
      </c>
      <c r="C3602">
        <v>36.650001525878913</v>
      </c>
      <c r="D3602">
        <v>40680700</v>
      </c>
      <c r="E3602">
        <v>1555.5400390625</v>
      </c>
      <c r="F3602" s="20">
        <f t="shared" si="208"/>
        <v>1.4014150396921973E-3</v>
      </c>
      <c r="G3602">
        <v>5582.7001953125</v>
      </c>
      <c r="H3602">
        <v>7.8236799240112296</v>
      </c>
      <c r="I3602" s="19">
        <f t="shared" si="209"/>
        <v>8684113.6798906326</v>
      </c>
      <c r="K3602" s="70">
        <f t="shared" si="206"/>
        <v>-1</v>
      </c>
      <c r="L3602" s="3">
        <f>IF(AND(O3602&gt;0,O3602&lt;366),+'PL2'!$N$3+1,IF(AND(O3602&gt;365,O3602&lt;731),+'PL2'!$O$3+1,IF(AND(O3602&gt;730,O3602&lt;1096),+'PL2'!$P$3+1,IF(AND(O3602&gt;1095,O3602&lt;1461),+'PL2'!$Q$3+1,IF(AND(O3602&gt;1460,O3602&lt;3000),+'PL2'!$R$3+1,0)))))</f>
        <v>0</v>
      </c>
      <c r="M3602" s="3">
        <f>IF(AND(O3602&gt;0,O3602&lt;366),+'PL2'!$N$2+1,IF(AND(O3602&gt;365,O3602&lt;731),+'PL2'!$O$2+1,IF(AND(O3602&gt;730,O3602&lt;1096),+'PL2'!$P$2+1,IF(AND(O3602&gt;1095,O3602&lt;1461),+'PL2'!$Q$2+1,IF(AND(O3602&gt;1460,O3602&lt;1826),+'PL2'!$R$2+1,IF(AND(O3602&gt;1825,O3602&lt;2190),+'PL2'!$S$2+1,0))))))</f>
        <v>0</v>
      </c>
      <c r="N3602" s="70">
        <f t="shared" si="207"/>
        <v>-1</v>
      </c>
      <c r="O3602" s="19" t="str">
        <f>IF(A3602&gt;'PL2'!$C$2+553,IF(A3602='PL2'!$C$2+554,1,O3601+1), "")</f>
        <v/>
      </c>
    </row>
    <row r="3603" spans="1:15" x14ac:dyDescent="0.55000000000000004">
      <c r="A3603">
        <v>3601</v>
      </c>
      <c r="B3603" s="2">
        <v>43423</v>
      </c>
      <c r="C3603">
        <v>36.659999847412109</v>
      </c>
      <c r="D3603">
        <v>41672900</v>
      </c>
      <c r="E3603">
        <v>1614.969970703125</v>
      </c>
      <c r="F3603" s="20">
        <f t="shared" si="208"/>
        <v>1.4207026359948959E-3</v>
      </c>
      <c r="G3603">
        <v>4785.14990234375</v>
      </c>
      <c r="H3603">
        <v>6.7982797622680664</v>
      </c>
      <c r="I3603" s="19">
        <f t="shared" si="209"/>
        <v>7727873.3975981474</v>
      </c>
      <c r="K3603" s="70">
        <f t="shared" si="206"/>
        <v>-1</v>
      </c>
      <c r="L3603" s="3">
        <f>IF(AND(O3603&gt;0,O3603&lt;366),+'PL2'!$N$3+1,IF(AND(O3603&gt;365,O3603&lt;731),+'PL2'!$O$3+1,IF(AND(O3603&gt;730,O3603&lt;1096),+'PL2'!$P$3+1,IF(AND(O3603&gt;1095,O3603&lt;1461),+'PL2'!$Q$3+1,IF(AND(O3603&gt;1460,O3603&lt;3000),+'PL2'!$R$3+1,0)))))</f>
        <v>0</v>
      </c>
      <c r="M3603" s="3">
        <f>IF(AND(O3603&gt;0,O3603&lt;366),+'PL2'!$N$2+1,IF(AND(O3603&gt;365,O3603&lt;731),+'PL2'!$O$2+1,IF(AND(O3603&gt;730,O3603&lt;1096),+'PL2'!$P$2+1,IF(AND(O3603&gt;1095,O3603&lt;1461),+'PL2'!$Q$2+1,IF(AND(O3603&gt;1460,O3603&lt;1826),+'PL2'!$R$2+1,IF(AND(O3603&gt;1825,O3603&lt;2190),+'PL2'!$S$2+1,0))))))</f>
        <v>0</v>
      </c>
      <c r="N3603" s="70">
        <f t="shared" si="207"/>
        <v>-1</v>
      </c>
      <c r="O3603" s="19" t="str">
        <f>IF(A3603&gt;'PL2'!$C$2+553,IF(A3603='PL2'!$C$2+554,1,O3602+1), "")</f>
        <v/>
      </c>
    </row>
    <row r="3604" spans="1:15" x14ac:dyDescent="0.55000000000000004">
      <c r="A3604">
        <v>3602</v>
      </c>
      <c r="B3604" s="2">
        <v>43424</v>
      </c>
      <c r="C3604">
        <v>36.669998168945313</v>
      </c>
      <c r="D3604">
        <v>43657300</v>
      </c>
      <c r="E3604">
        <v>1719.369995117188</v>
      </c>
      <c r="F3604" s="20">
        <f t="shared" si="208"/>
        <v>1.4441867585188912E-3</v>
      </c>
      <c r="G3604">
        <v>4413.7998046875</v>
      </c>
      <c r="H3604">
        <v>6.3743500709533691</v>
      </c>
      <c r="I3604" s="19">
        <f t="shared" si="209"/>
        <v>7588954.9486337919</v>
      </c>
      <c r="K3604" s="70">
        <f t="shared" si="206"/>
        <v>-1</v>
      </c>
      <c r="L3604" s="3">
        <f>IF(AND(O3604&gt;0,O3604&lt;366),+'PL2'!$N$3+1,IF(AND(O3604&gt;365,O3604&lt;731),+'PL2'!$O$3+1,IF(AND(O3604&gt;730,O3604&lt;1096),+'PL2'!$P$3+1,IF(AND(O3604&gt;1095,O3604&lt;1461),+'PL2'!$Q$3+1,IF(AND(O3604&gt;1460,O3604&lt;3000),+'PL2'!$R$3+1,0)))))</f>
        <v>0</v>
      </c>
      <c r="M3604" s="3">
        <f>IF(AND(O3604&gt;0,O3604&lt;366),+'PL2'!$N$2+1,IF(AND(O3604&gt;365,O3604&lt;731),+'PL2'!$O$2+1,IF(AND(O3604&gt;730,O3604&lt;1096),+'PL2'!$P$2+1,IF(AND(O3604&gt;1095,O3604&lt;1461),+'PL2'!$Q$2+1,IF(AND(O3604&gt;1460,O3604&lt;1826),+'PL2'!$R$2+1,IF(AND(O3604&gt;1825,O3604&lt;2190),+'PL2'!$S$2+1,0))))))</f>
        <v>0</v>
      </c>
      <c r="N3604" s="70">
        <f t="shared" si="207"/>
        <v>-1</v>
      </c>
      <c r="O3604" s="19" t="str">
        <f>IF(A3604&gt;'PL2'!$C$2+553,IF(A3604='PL2'!$C$2+554,1,O3603+1), "")</f>
        <v/>
      </c>
    </row>
    <row r="3605" spans="1:15" x14ac:dyDescent="0.55000000000000004">
      <c r="A3605">
        <v>3603</v>
      </c>
      <c r="B3605" s="2">
        <v>43425</v>
      </c>
      <c r="C3605">
        <v>36.680000305175781</v>
      </c>
      <c r="D3605">
        <v>34727400</v>
      </c>
      <c r="E3605">
        <v>1362.449951171875</v>
      </c>
      <c r="F3605" s="20">
        <f t="shared" si="208"/>
        <v>1.439055749200087E-3</v>
      </c>
      <c r="G3605">
        <v>4574.35986328125</v>
      </c>
      <c r="H3605">
        <v>6.5827598571777344</v>
      </c>
      <c r="I3605" s="19">
        <f t="shared" si="209"/>
        <v>6232336.3723701239</v>
      </c>
      <c r="K3605" s="70">
        <f t="shared" si="206"/>
        <v>-1</v>
      </c>
      <c r="L3605" s="3">
        <f>IF(AND(O3605&gt;0,O3605&lt;366),+'PL2'!$N$3+1,IF(AND(O3605&gt;365,O3605&lt;731),+'PL2'!$O$3+1,IF(AND(O3605&gt;730,O3605&lt;1096),+'PL2'!$P$3+1,IF(AND(O3605&gt;1095,O3605&lt;1461),+'PL2'!$Q$3+1,IF(AND(O3605&gt;1460,O3605&lt;3000),+'PL2'!$R$3+1,0)))))</f>
        <v>0</v>
      </c>
      <c r="M3605" s="3">
        <f>IF(AND(O3605&gt;0,O3605&lt;366),+'PL2'!$N$2+1,IF(AND(O3605&gt;365,O3605&lt;731),+'PL2'!$O$2+1,IF(AND(O3605&gt;730,O3605&lt;1096),+'PL2'!$P$2+1,IF(AND(O3605&gt;1095,O3605&lt;1461),+'PL2'!$Q$2+1,IF(AND(O3605&gt;1460,O3605&lt;1826),+'PL2'!$R$2+1,IF(AND(O3605&gt;1825,O3605&lt;2190),+'PL2'!$S$2+1,0))))))</f>
        <v>0</v>
      </c>
      <c r="N3605" s="70">
        <f t="shared" si="207"/>
        <v>-1</v>
      </c>
      <c r="O3605" s="19" t="str">
        <f>IF(A3605&gt;'PL2'!$C$2+553,IF(A3605='PL2'!$C$2+554,1,O3604+1), "")</f>
        <v/>
      </c>
    </row>
    <row r="3606" spans="1:15" x14ac:dyDescent="0.55000000000000004">
      <c r="A3606">
        <v>3604</v>
      </c>
      <c r="B3606" s="2">
        <v>43426</v>
      </c>
      <c r="C3606">
        <v>36.689998626708977</v>
      </c>
      <c r="D3606">
        <v>40350000</v>
      </c>
      <c r="E3606">
        <v>1564.130004882812</v>
      </c>
      <c r="F3606" s="20">
        <f t="shared" si="208"/>
        <v>1.4222534753691371E-3</v>
      </c>
      <c r="G3606">
        <v>4289.68994140625</v>
      </c>
      <c r="H3606">
        <v>6.1010298728942871</v>
      </c>
      <c r="I3606" s="19">
        <f t="shared" si="209"/>
        <v>6709632.7489975076</v>
      </c>
      <c r="K3606" s="70">
        <f t="shared" si="206"/>
        <v>-1</v>
      </c>
      <c r="L3606" s="3">
        <f>IF(AND(O3606&gt;0,O3606&lt;366),+'PL2'!$N$3+1,IF(AND(O3606&gt;365,O3606&lt;731),+'PL2'!$O$3+1,IF(AND(O3606&gt;730,O3606&lt;1096),+'PL2'!$P$3+1,IF(AND(O3606&gt;1095,O3606&lt;1461),+'PL2'!$Q$3+1,IF(AND(O3606&gt;1460,O3606&lt;3000),+'PL2'!$R$3+1,0)))))</f>
        <v>0</v>
      </c>
      <c r="M3606" s="3">
        <f>IF(AND(O3606&gt;0,O3606&lt;366),+'PL2'!$N$2+1,IF(AND(O3606&gt;365,O3606&lt;731),+'PL2'!$O$2+1,IF(AND(O3606&gt;730,O3606&lt;1096),+'PL2'!$P$2+1,IF(AND(O3606&gt;1095,O3606&lt;1461),+'PL2'!$Q$2+1,IF(AND(O3606&gt;1460,O3606&lt;1826),+'PL2'!$R$2+1,IF(AND(O3606&gt;1825,O3606&lt;2190),+'PL2'!$S$2+1,0))))))</f>
        <v>0</v>
      </c>
      <c r="N3606" s="70">
        <f t="shared" si="207"/>
        <v>-1</v>
      </c>
      <c r="O3606" s="19" t="str">
        <f>IF(A3606&gt;'PL2'!$C$2+553,IF(A3606='PL2'!$C$2+554,1,O3605+1), "")</f>
        <v/>
      </c>
    </row>
    <row r="3607" spans="1:15" x14ac:dyDescent="0.55000000000000004">
      <c r="A3607">
        <v>3605</v>
      </c>
      <c r="B3607" s="2">
        <v>43427</v>
      </c>
      <c r="C3607">
        <v>36.700000762939453</v>
      </c>
      <c r="D3607">
        <v>41342200</v>
      </c>
      <c r="E3607">
        <v>1599.47998046875</v>
      </c>
      <c r="F3607" s="20">
        <f t="shared" si="208"/>
        <v>1.419878876874223E-3</v>
      </c>
      <c r="G3607">
        <v>4319.990234375</v>
      </c>
      <c r="H3607">
        <v>6.1338601112365723</v>
      </c>
      <c r="I3607" s="19">
        <f t="shared" si="209"/>
        <v>6909737.8957033157</v>
      </c>
      <c r="K3607" s="70">
        <f t="shared" si="206"/>
        <v>-1</v>
      </c>
      <c r="L3607" s="3">
        <f>IF(AND(O3607&gt;0,O3607&lt;366),+'PL2'!$N$3+1,IF(AND(O3607&gt;365,O3607&lt;731),+'PL2'!$O$3+1,IF(AND(O3607&gt;730,O3607&lt;1096),+'PL2'!$P$3+1,IF(AND(O3607&gt;1095,O3607&lt;1461),+'PL2'!$Q$3+1,IF(AND(O3607&gt;1460,O3607&lt;3000),+'PL2'!$R$3+1,0)))))</f>
        <v>0</v>
      </c>
      <c r="M3607" s="3">
        <f>IF(AND(O3607&gt;0,O3607&lt;366),+'PL2'!$N$2+1,IF(AND(O3607&gt;365,O3607&lt;731),+'PL2'!$O$2+1,IF(AND(O3607&gt;730,O3607&lt;1096),+'PL2'!$P$2+1,IF(AND(O3607&gt;1095,O3607&lt;1461),+'PL2'!$Q$2+1,IF(AND(O3607&gt;1460,O3607&lt;1826),+'PL2'!$R$2+1,IF(AND(O3607&gt;1825,O3607&lt;2190),+'PL2'!$S$2+1,0))))))</f>
        <v>0</v>
      </c>
      <c r="N3607" s="70">
        <f t="shared" si="207"/>
        <v>-1</v>
      </c>
      <c r="O3607" s="19" t="str">
        <f>IF(A3607&gt;'PL2'!$C$2+553,IF(A3607='PL2'!$C$2+554,1,O3606+1), "")</f>
        <v/>
      </c>
    </row>
    <row r="3608" spans="1:15" x14ac:dyDescent="0.55000000000000004">
      <c r="A3608">
        <v>3606</v>
      </c>
      <c r="B3608" s="2">
        <v>43428</v>
      </c>
      <c r="C3608">
        <v>36.709999084472663</v>
      </c>
      <c r="D3608">
        <v>47295500</v>
      </c>
      <c r="E3608">
        <v>1818.680053710938</v>
      </c>
      <c r="F3608" s="20">
        <f t="shared" si="208"/>
        <v>1.4116299247640309E-3</v>
      </c>
      <c r="G3608">
        <v>3815.919921875</v>
      </c>
      <c r="H3608">
        <v>5.3866701126098633</v>
      </c>
      <c r="I3608" s="19">
        <f t="shared" si="209"/>
        <v>6939937.4484722633</v>
      </c>
      <c r="K3608" s="70">
        <f t="shared" si="206"/>
        <v>-1</v>
      </c>
      <c r="L3608" s="3">
        <f>IF(AND(O3608&gt;0,O3608&lt;366),+'PL2'!$N$3+1,IF(AND(O3608&gt;365,O3608&lt;731),+'PL2'!$O$3+1,IF(AND(O3608&gt;730,O3608&lt;1096),+'PL2'!$P$3+1,IF(AND(O3608&gt;1095,O3608&lt;1461),+'PL2'!$Q$3+1,IF(AND(O3608&gt;1460,O3608&lt;3000),+'PL2'!$R$3+1,0)))))</f>
        <v>0</v>
      </c>
      <c r="M3608" s="3">
        <f>IF(AND(O3608&gt;0,O3608&lt;366),+'PL2'!$N$2+1,IF(AND(O3608&gt;365,O3608&lt;731),+'PL2'!$O$2+1,IF(AND(O3608&gt;730,O3608&lt;1096),+'PL2'!$P$2+1,IF(AND(O3608&gt;1095,O3608&lt;1461),+'PL2'!$Q$2+1,IF(AND(O3608&gt;1460,O3608&lt;1826),+'PL2'!$R$2+1,IF(AND(O3608&gt;1825,O3608&lt;2190),+'PL2'!$S$2+1,0))))))</f>
        <v>0</v>
      </c>
      <c r="N3608" s="70">
        <f t="shared" si="207"/>
        <v>-1</v>
      </c>
      <c r="O3608" s="19" t="str">
        <f>IF(A3608&gt;'PL2'!$C$2+553,IF(A3608='PL2'!$C$2+554,1,O3607+1), "")</f>
        <v/>
      </c>
    </row>
    <row r="3609" spans="1:15" x14ac:dyDescent="0.55000000000000004">
      <c r="A3609">
        <v>3607</v>
      </c>
      <c r="B3609" s="2">
        <v>43429</v>
      </c>
      <c r="C3609">
        <v>36.720001220703118</v>
      </c>
      <c r="D3609">
        <v>42003700</v>
      </c>
      <c r="E3609">
        <v>1619.510009765625</v>
      </c>
      <c r="F3609" s="20">
        <f t="shared" si="208"/>
        <v>1.4157897884123224E-3</v>
      </c>
      <c r="G3609">
        <v>3976.570068359375</v>
      </c>
      <c r="H3609">
        <v>5.6299901008605957</v>
      </c>
      <c r="I3609" s="19">
        <f t="shared" si="209"/>
        <v>6440095.0302423835</v>
      </c>
      <c r="K3609" s="70">
        <f t="shared" si="206"/>
        <v>-1</v>
      </c>
      <c r="L3609" s="3">
        <f>IF(AND(O3609&gt;0,O3609&lt;366),+'PL2'!$N$3+1,IF(AND(O3609&gt;365,O3609&lt;731),+'PL2'!$O$3+1,IF(AND(O3609&gt;730,O3609&lt;1096),+'PL2'!$P$3+1,IF(AND(O3609&gt;1095,O3609&lt;1461),+'PL2'!$Q$3+1,IF(AND(O3609&gt;1460,O3609&lt;3000),+'PL2'!$R$3+1,0)))))</f>
        <v>0</v>
      </c>
      <c r="M3609" s="3">
        <f>IF(AND(O3609&gt;0,O3609&lt;366),+'PL2'!$N$2+1,IF(AND(O3609&gt;365,O3609&lt;731),+'PL2'!$O$2+1,IF(AND(O3609&gt;730,O3609&lt;1096),+'PL2'!$P$2+1,IF(AND(O3609&gt;1095,O3609&lt;1461),+'PL2'!$Q$2+1,IF(AND(O3609&gt;1460,O3609&lt;1826),+'PL2'!$R$2+1,IF(AND(O3609&gt;1825,O3609&lt;2190),+'PL2'!$S$2+1,0))))))</f>
        <v>0</v>
      </c>
      <c r="N3609" s="70">
        <f t="shared" si="207"/>
        <v>-1</v>
      </c>
      <c r="O3609" s="19" t="str">
        <f>IF(A3609&gt;'PL2'!$C$2+553,IF(A3609='PL2'!$C$2+554,1,O3608+1), "")</f>
        <v/>
      </c>
    </row>
    <row r="3610" spans="1:15" x14ac:dyDescent="0.55000000000000004">
      <c r="A3610">
        <v>3608</v>
      </c>
      <c r="B3610" s="2">
        <v>43430</v>
      </c>
      <c r="C3610">
        <v>36.729999542236328</v>
      </c>
      <c r="D3610">
        <v>36711900</v>
      </c>
      <c r="E3610">
        <v>1425.780029296875</v>
      </c>
      <c r="F3610" s="20">
        <f t="shared" si="208"/>
        <v>1.4264829612034222E-3</v>
      </c>
      <c r="G3610">
        <v>3761.419921875</v>
      </c>
      <c r="H3610">
        <v>5.3656001091003418</v>
      </c>
      <c r="I3610" s="19">
        <f t="shared" si="209"/>
        <v>5362957.4064087868</v>
      </c>
      <c r="K3610" s="70">
        <f t="shared" si="206"/>
        <v>-1</v>
      </c>
      <c r="L3610" s="3">
        <f>IF(AND(O3610&gt;0,O3610&lt;366),+'PL2'!$N$3+1,IF(AND(O3610&gt;365,O3610&lt;731),+'PL2'!$O$3+1,IF(AND(O3610&gt;730,O3610&lt;1096),+'PL2'!$P$3+1,IF(AND(O3610&gt;1095,O3610&lt;1461),+'PL2'!$Q$3+1,IF(AND(O3610&gt;1460,O3610&lt;3000),+'PL2'!$R$3+1,0)))))</f>
        <v>0</v>
      </c>
      <c r="M3610" s="3">
        <f>IF(AND(O3610&gt;0,O3610&lt;366),+'PL2'!$N$2+1,IF(AND(O3610&gt;365,O3610&lt;731),+'PL2'!$O$2+1,IF(AND(O3610&gt;730,O3610&lt;1096),+'PL2'!$P$2+1,IF(AND(O3610&gt;1095,O3610&lt;1461),+'PL2'!$Q$2+1,IF(AND(O3610&gt;1460,O3610&lt;1826),+'PL2'!$R$2+1,IF(AND(O3610&gt;1825,O3610&lt;2190),+'PL2'!$S$2+1,0))))))</f>
        <v>0</v>
      </c>
      <c r="N3610" s="70">
        <f t="shared" si="207"/>
        <v>-1</v>
      </c>
      <c r="O3610" s="19" t="str">
        <f>IF(A3610&gt;'PL2'!$C$2+553,IF(A3610='PL2'!$C$2+554,1,O3609+1), "")</f>
        <v/>
      </c>
    </row>
    <row r="3611" spans="1:15" x14ac:dyDescent="0.55000000000000004">
      <c r="A3611">
        <v>3609</v>
      </c>
      <c r="B3611" s="2">
        <v>43431</v>
      </c>
      <c r="C3611">
        <v>36.740001678466797</v>
      </c>
      <c r="D3611">
        <v>43326600</v>
      </c>
      <c r="E3611">
        <v>1674.880004882812</v>
      </c>
      <c r="F3611" s="20">
        <f t="shared" si="208"/>
        <v>1.4202613219275225E-3</v>
      </c>
      <c r="G3611">
        <v>3800.199951171875</v>
      </c>
      <c r="H3611">
        <v>5.397280216217041</v>
      </c>
      <c r="I3611" s="19">
        <f t="shared" si="209"/>
        <v>6364878.912774412</v>
      </c>
      <c r="K3611" s="70">
        <f t="shared" si="206"/>
        <v>-1</v>
      </c>
      <c r="L3611" s="3">
        <f>IF(AND(O3611&gt;0,O3611&lt;366),+'PL2'!$N$3+1,IF(AND(O3611&gt;365,O3611&lt;731),+'PL2'!$O$3+1,IF(AND(O3611&gt;730,O3611&lt;1096),+'PL2'!$P$3+1,IF(AND(O3611&gt;1095,O3611&lt;1461),+'PL2'!$Q$3+1,IF(AND(O3611&gt;1460,O3611&lt;3000),+'PL2'!$R$3+1,0)))))</f>
        <v>0</v>
      </c>
      <c r="M3611" s="3">
        <f>IF(AND(O3611&gt;0,O3611&lt;366),+'PL2'!$N$2+1,IF(AND(O3611&gt;365,O3611&lt;731),+'PL2'!$O$2+1,IF(AND(O3611&gt;730,O3611&lt;1096),+'PL2'!$P$2+1,IF(AND(O3611&gt;1095,O3611&lt;1461),+'PL2'!$Q$2+1,IF(AND(O3611&gt;1460,O3611&lt;1826),+'PL2'!$R$2+1,IF(AND(O3611&gt;1825,O3611&lt;2190),+'PL2'!$S$2+1,0))))))</f>
        <v>0</v>
      </c>
      <c r="N3611" s="70">
        <f t="shared" si="207"/>
        <v>-1</v>
      </c>
      <c r="O3611" s="19" t="str">
        <f>IF(A3611&gt;'PL2'!$C$2+553,IF(A3611='PL2'!$C$2+554,1,O3610+1), "")</f>
        <v/>
      </c>
    </row>
    <row r="3612" spans="1:15" x14ac:dyDescent="0.55000000000000004">
      <c r="A3612">
        <v>3610</v>
      </c>
      <c r="B3612" s="2">
        <v>43432</v>
      </c>
      <c r="C3612">
        <v>36.75</v>
      </c>
      <c r="D3612">
        <v>39027000</v>
      </c>
      <c r="E3612">
        <v>1513.739990234375</v>
      </c>
      <c r="F3612" s="20">
        <f t="shared" si="208"/>
        <v>1.4254220063318543E-3</v>
      </c>
      <c r="G3612">
        <v>4241.580078125</v>
      </c>
      <c r="H3612">
        <v>6.0460400581359863</v>
      </c>
      <c r="I3612" s="19">
        <f t="shared" si="209"/>
        <v>6420649.386039257</v>
      </c>
      <c r="K3612" s="70">
        <f t="shared" si="206"/>
        <v>-1</v>
      </c>
      <c r="L3612" s="3">
        <f>IF(AND(O3612&gt;0,O3612&lt;366),+'PL2'!$N$3+1,IF(AND(O3612&gt;365,O3612&lt;731),+'PL2'!$O$3+1,IF(AND(O3612&gt;730,O3612&lt;1096),+'PL2'!$P$3+1,IF(AND(O3612&gt;1095,O3612&lt;1461),+'PL2'!$Q$3+1,IF(AND(O3612&gt;1460,O3612&lt;3000),+'PL2'!$R$3+1,0)))))</f>
        <v>0</v>
      </c>
      <c r="M3612" s="3">
        <f>IF(AND(O3612&gt;0,O3612&lt;366),+'PL2'!$N$2+1,IF(AND(O3612&gt;365,O3612&lt;731),+'PL2'!$O$2+1,IF(AND(O3612&gt;730,O3612&lt;1096),+'PL2'!$P$2+1,IF(AND(O3612&gt;1095,O3612&lt;1461),+'PL2'!$Q$2+1,IF(AND(O3612&gt;1460,O3612&lt;1826),+'PL2'!$R$2+1,IF(AND(O3612&gt;1825,O3612&lt;2190),+'PL2'!$S$2+1,0))))))</f>
        <v>0</v>
      </c>
      <c r="N3612" s="70">
        <f t="shared" si="207"/>
        <v>-1</v>
      </c>
      <c r="O3612" s="19" t="str">
        <f>IF(A3612&gt;'PL2'!$C$2+553,IF(A3612='PL2'!$C$2+554,1,O3611+1), "")</f>
        <v/>
      </c>
    </row>
    <row r="3613" spans="1:15" x14ac:dyDescent="0.55000000000000004">
      <c r="A3613">
        <v>3611</v>
      </c>
      <c r="B3613" s="2">
        <v>43433</v>
      </c>
      <c r="C3613">
        <v>36.759998321533203</v>
      </c>
      <c r="D3613">
        <v>34727400</v>
      </c>
      <c r="E3613">
        <v>1357.569946289062</v>
      </c>
      <c r="F3613" s="20">
        <f t="shared" si="208"/>
        <v>1.4370286559589789E-3</v>
      </c>
      <c r="G3613">
        <v>4263.8798828125</v>
      </c>
      <c r="H3613">
        <v>6.1273198127746582</v>
      </c>
      <c r="I3613" s="19">
        <f t="shared" si="209"/>
        <v>5788515.1834927779</v>
      </c>
      <c r="K3613" s="70">
        <f t="shared" si="206"/>
        <v>-1</v>
      </c>
      <c r="L3613" s="3">
        <f>IF(AND(O3613&gt;0,O3613&lt;366),+'PL2'!$N$3+1,IF(AND(O3613&gt;365,O3613&lt;731),+'PL2'!$O$3+1,IF(AND(O3613&gt;730,O3613&lt;1096),+'PL2'!$P$3+1,IF(AND(O3613&gt;1095,O3613&lt;1461),+'PL2'!$Q$3+1,IF(AND(O3613&gt;1460,O3613&lt;3000),+'PL2'!$R$3+1,0)))))</f>
        <v>0</v>
      </c>
      <c r="M3613" s="3">
        <f>IF(AND(O3613&gt;0,O3613&lt;366),+'PL2'!$N$2+1,IF(AND(O3613&gt;365,O3613&lt;731),+'PL2'!$O$2+1,IF(AND(O3613&gt;730,O3613&lt;1096),+'PL2'!$P$2+1,IF(AND(O3613&gt;1095,O3613&lt;1461),+'PL2'!$Q$2+1,IF(AND(O3613&gt;1460,O3613&lt;1826),+'PL2'!$R$2+1,IF(AND(O3613&gt;1825,O3613&lt;2190),+'PL2'!$S$2+1,0))))))</f>
        <v>0</v>
      </c>
      <c r="N3613" s="70">
        <f t="shared" si="207"/>
        <v>-1</v>
      </c>
      <c r="O3613" s="19" t="str">
        <f>IF(A3613&gt;'PL2'!$C$2+553,IF(A3613='PL2'!$C$2+554,1,O3612+1), "")</f>
        <v/>
      </c>
    </row>
    <row r="3614" spans="1:15" x14ac:dyDescent="0.55000000000000004">
      <c r="A3614">
        <v>3612</v>
      </c>
      <c r="B3614" s="2">
        <v>43434</v>
      </c>
      <c r="C3614">
        <v>36.770000457763672</v>
      </c>
      <c r="D3614">
        <v>33404500</v>
      </c>
      <c r="E3614">
        <v>1303.280029296875</v>
      </c>
      <c r="F3614" s="20">
        <f t="shared" si="208"/>
        <v>1.4345853784322575E-3</v>
      </c>
      <c r="G3614">
        <v>3992.159912109375</v>
      </c>
      <c r="H3614">
        <v>5.7270898818969727</v>
      </c>
      <c r="I3614" s="19">
        <f t="shared" si="209"/>
        <v>5202902.2872117162</v>
      </c>
      <c r="K3614" s="70">
        <f t="shared" si="206"/>
        <v>-1</v>
      </c>
      <c r="L3614" s="3">
        <f>IF(AND(O3614&gt;0,O3614&lt;366),+'PL2'!$N$3+1,IF(AND(O3614&gt;365,O3614&lt;731),+'PL2'!$O$3+1,IF(AND(O3614&gt;730,O3614&lt;1096),+'PL2'!$P$3+1,IF(AND(O3614&gt;1095,O3614&lt;1461),+'PL2'!$Q$3+1,IF(AND(O3614&gt;1460,O3614&lt;3000),+'PL2'!$R$3+1,0)))))</f>
        <v>0</v>
      </c>
      <c r="M3614" s="3">
        <f>IF(AND(O3614&gt;0,O3614&lt;366),+'PL2'!$N$2+1,IF(AND(O3614&gt;365,O3614&lt;731),+'PL2'!$O$2+1,IF(AND(O3614&gt;730,O3614&lt;1096),+'PL2'!$P$2+1,IF(AND(O3614&gt;1095,O3614&lt;1461),+'PL2'!$Q$2+1,IF(AND(O3614&gt;1460,O3614&lt;1826),+'PL2'!$R$2+1,IF(AND(O3614&gt;1825,O3614&lt;2190),+'PL2'!$S$2+1,0))))))</f>
        <v>0</v>
      </c>
      <c r="N3614" s="70">
        <f t="shared" si="207"/>
        <v>-1</v>
      </c>
      <c r="O3614" s="19" t="str">
        <f>IF(A3614&gt;'PL2'!$C$2+553,IF(A3614='PL2'!$C$2+554,1,O3613+1), "")</f>
        <v/>
      </c>
    </row>
    <row r="3615" spans="1:15" x14ac:dyDescent="0.55000000000000004">
      <c r="A3615">
        <v>3613</v>
      </c>
      <c r="B3615" s="2">
        <v>43435</v>
      </c>
      <c r="C3615">
        <v>36.779998779296882</v>
      </c>
      <c r="D3615">
        <v>41011400</v>
      </c>
      <c r="E3615">
        <v>1581.119995117188</v>
      </c>
      <c r="F3615" s="20">
        <f t="shared" si="208"/>
        <v>1.4179860109709023E-3</v>
      </c>
      <c r="G3615">
        <v>4165.60986328125</v>
      </c>
      <c r="H3615">
        <v>5.9067797660827637</v>
      </c>
      <c r="I3615" s="19">
        <f t="shared" si="209"/>
        <v>6586329.04669136</v>
      </c>
      <c r="K3615" s="70">
        <f t="shared" si="206"/>
        <v>-1</v>
      </c>
      <c r="L3615" s="3">
        <f>IF(AND(O3615&gt;0,O3615&lt;366),+'PL2'!$N$3+1,IF(AND(O3615&gt;365,O3615&lt;731),+'PL2'!$O$3+1,IF(AND(O3615&gt;730,O3615&lt;1096),+'PL2'!$P$3+1,IF(AND(O3615&gt;1095,O3615&lt;1461),+'PL2'!$Q$3+1,IF(AND(O3615&gt;1460,O3615&lt;3000),+'PL2'!$R$3+1,0)))))</f>
        <v>0</v>
      </c>
      <c r="M3615" s="3">
        <f>IF(AND(O3615&gt;0,O3615&lt;366),+'PL2'!$N$2+1,IF(AND(O3615&gt;365,O3615&lt;731),+'PL2'!$O$2+1,IF(AND(O3615&gt;730,O3615&lt;1096),+'PL2'!$P$2+1,IF(AND(O3615&gt;1095,O3615&lt;1461),+'PL2'!$Q$2+1,IF(AND(O3615&gt;1460,O3615&lt;1826),+'PL2'!$R$2+1,IF(AND(O3615&gt;1825,O3615&lt;2190),+'PL2'!$S$2+1,0))))))</f>
        <v>0</v>
      </c>
      <c r="N3615" s="70">
        <f t="shared" si="207"/>
        <v>-1</v>
      </c>
      <c r="O3615" s="19" t="str">
        <f>IF(A3615&gt;'PL2'!$C$2+553,IF(A3615='PL2'!$C$2+554,1,O3614+1), "")</f>
        <v/>
      </c>
    </row>
    <row r="3616" spans="1:15" x14ac:dyDescent="0.55000000000000004">
      <c r="A3616">
        <v>3614</v>
      </c>
      <c r="B3616" s="2">
        <v>43436</v>
      </c>
      <c r="C3616">
        <v>36.790000915527337</v>
      </c>
      <c r="D3616">
        <v>37704100</v>
      </c>
      <c r="E3616">
        <v>1448.25</v>
      </c>
      <c r="F3616" s="20">
        <f t="shared" si="208"/>
        <v>1.4131385930419363E-3</v>
      </c>
      <c r="G3616">
        <v>4116.60986328125</v>
      </c>
      <c r="H3616">
        <v>5.8173398971557617</v>
      </c>
      <c r="I3616" s="19">
        <f t="shared" si="209"/>
        <v>5961880.2344970703</v>
      </c>
      <c r="K3616" s="70">
        <f t="shared" si="206"/>
        <v>-1</v>
      </c>
      <c r="L3616" s="3">
        <f>IF(AND(O3616&gt;0,O3616&lt;366),+'PL2'!$N$3+1,IF(AND(O3616&gt;365,O3616&lt;731),+'PL2'!$O$3+1,IF(AND(O3616&gt;730,O3616&lt;1096),+'PL2'!$P$3+1,IF(AND(O3616&gt;1095,O3616&lt;1461),+'PL2'!$Q$3+1,IF(AND(O3616&gt;1460,O3616&lt;3000),+'PL2'!$R$3+1,0)))))</f>
        <v>0</v>
      </c>
      <c r="M3616" s="3">
        <f>IF(AND(O3616&gt;0,O3616&lt;366),+'PL2'!$N$2+1,IF(AND(O3616&gt;365,O3616&lt;731),+'PL2'!$O$2+1,IF(AND(O3616&gt;730,O3616&lt;1096),+'PL2'!$P$2+1,IF(AND(O3616&gt;1095,O3616&lt;1461),+'PL2'!$Q$2+1,IF(AND(O3616&gt;1460,O3616&lt;1826),+'PL2'!$R$2+1,IF(AND(O3616&gt;1825,O3616&lt;2190),+'PL2'!$S$2+1,0))))))</f>
        <v>0</v>
      </c>
      <c r="N3616" s="70">
        <f t="shared" si="207"/>
        <v>-1</v>
      </c>
      <c r="O3616" s="19" t="str">
        <f>IF(A3616&gt;'PL2'!$C$2+553,IF(A3616='PL2'!$C$2+554,1,O3615+1), "")</f>
        <v/>
      </c>
    </row>
    <row r="3617" spans="1:15" x14ac:dyDescent="0.55000000000000004">
      <c r="A3617">
        <v>3615</v>
      </c>
      <c r="B3617" s="2">
        <v>43437</v>
      </c>
      <c r="C3617">
        <v>36.799999237060547</v>
      </c>
      <c r="D3617">
        <v>31998000</v>
      </c>
      <c r="E3617">
        <v>1456.130004882812</v>
      </c>
      <c r="F3617" s="20">
        <f t="shared" si="208"/>
        <v>1.674654136781938E-3</v>
      </c>
      <c r="G3617">
        <v>3855.679931640625</v>
      </c>
      <c r="H3617">
        <v>6.4569301605224609</v>
      </c>
      <c r="I3617" s="19">
        <f t="shared" si="209"/>
        <v>5614371.2376864236</v>
      </c>
      <c r="K3617" s="70">
        <f t="shared" si="206"/>
        <v>-1</v>
      </c>
      <c r="L3617" s="3">
        <f>IF(AND(O3617&gt;0,O3617&lt;366),+'PL2'!$N$3+1,IF(AND(O3617&gt;365,O3617&lt;731),+'PL2'!$O$3+1,IF(AND(O3617&gt;730,O3617&lt;1096),+'PL2'!$P$3+1,IF(AND(O3617&gt;1095,O3617&lt;1461),+'PL2'!$Q$3+1,IF(AND(O3617&gt;1460,O3617&lt;3000),+'PL2'!$R$3+1,0)))))</f>
        <v>0</v>
      </c>
      <c r="M3617" s="3">
        <f>IF(AND(O3617&gt;0,O3617&lt;366),+'PL2'!$N$2+1,IF(AND(O3617&gt;365,O3617&lt;731),+'PL2'!$O$2+1,IF(AND(O3617&gt;730,O3617&lt;1096),+'PL2'!$P$2+1,IF(AND(O3617&gt;1095,O3617&lt;1461),+'PL2'!$Q$2+1,IF(AND(O3617&gt;1460,O3617&lt;1826),+'PL2'!$R$2+1,IF(AND(O3617&gt;1825,O3617&lt;2190),+'PL2'!$S$2+1,0))))))</f>
        <v>0</v>
      </c>
      <c r="N3617" s="70">
        <f t="shared" si="207"/>
        <v>-1</v>
      </c>
      <c r="O3617" s="19" t="str">
        <f>IF(A3617&gt;'PL2'!$C$2+553,IF(A3617='PL2'!$C$2+554,1,O3616+1), "")</f>
        <v/>
      </c>
    </row>
    <row r="3618" spans="1:15" x14ac:dyDescent="0.55000000000000004">
      <c r="A3618">
        <v>3616</v>
      </c>
      <c r="B3618" s="2">
        <v>43438</v>
      </c>
      <c r="C3618">
        <v>36.810001373291023</v>
      </c>
      <c r="D3618">
        <v>38734400</v>
      </c>
      <c r="E3618">
        <v>1756.5</v>
      </c>
      <c r="F3618" s="20">
        <f t="shared" si="208"/>
        <v>1.6692337408656306E-3</v>
      </c>
      <c r="G3618">
        <v>3929.6298828125</v>
      </c>
      <c r="H3618">
        <v>6.5594701766967773</v>
      </c>
      <c r="I3618" s="19">
        <f t="shared" si="209"/>
        <v>6902394.8891601563</v>
      </c>
      <c r="K3618" s="70">
        <f t="shared" si="206"/>
        <v>-1</v>
      </c>
      <c r="L3618" s="3">
        <f>IF(AND(O3618&gt;0,O3618&lt;366),+'PL2'!$N$3+1,IF(AND(O3618&gt;365,O3618&lt;731),+'PL2'!$O$3+1,IF(AND(O3618&gt;730,O3618&lt;1096),+'PL2'!$P$3+1,IF(AND(O3618&gt;1095,O3618&lt;1461),+'PL2'!$Q$3+1,IF(AND(O3618&gt;1460,O3618&lt;3000),+'PL2'!$R$3+1,0)))))</f>
        <v>0</v>
      </c>
      <c r="M3618" s="3">
        <f>IF(AND(O3618&gt;0,O3618&lt;366),+'PL2'!$N$2+1,IF(AND(O3618&gt;365,O3618&lt;731),+'PL2'!$O$2+1,IF(AND(O3618&gt;730,O3618&lt;1096),+'PL2'!$P$2+1,IF(AND(O3618&gt;1095,O3618&lt;1461),+'PL2'!$Q$2+1,IF(AND(O3618&gt;1460,O3618&lt;1826),+'PL2'!$R$2+1,IF(AND(O3618&gt;1825,O3618&lt;2190),+'PL2'!$S$2+1,0))))))</f>
        <v>0</v>
      </c>
      <c r="N3618" s="70">
        <f t="shared" si="207"/>
        <v>-1</v>
      </c>
      <c r="O3618" s="19" t="str">
        <f>IF(A3618&gt;'PL2'!$C$2+553,IF(A3618='PL2'!$C$2+554,1,O3617+1), "")</f>
        <v/>
      </c>
    </row>
    <row r="3619" spans="1:15" x14ac:dyDescent="0.55000000000000004">
      <c r="A3619">
        <v>3617</v>
      </c>
      <c r="B3619" s="2">
        <v>43439</v>
      </c>
      <c r="C3619">
        <v>36.819999694824219</v>
      </c>
      <c r="D3619">
        <v>36489000</v>
      </c>
      <c r="E3619">
        <v>1651.31005859375</v>
      </c>
      <c r="F3619" s="20">
        <f t="shared" si="208"/>
        <v>1.6662894530812583E-3</v>
      </c>
      <c r="G3619">
        <v>3722.389892578125</v>
      </c>
      <c r="H3619">
        <v>6.2025799751281738</v>
      </c>
      <c r="I3619" s="19">
        <f t="shared" si="209"/>
        <v>6146819.8716219664</v>
      </c>
      <c r="K3619" s="70">
        <f t="shared" si="206"/>
        <v>-1</v>
      </c>
      <c r="L3619" s="3">
        <f>IF(AND(O3619&gt;0,O3619&lt;366),+'PL2'!$N$3+1,IF(AND(O3619&gt;365,O3619&lt;731),+'PL2'!$O$3+1,IF(AND(O3619&gt;730,O3619&lt;1096),+'PL2'!$P$3+1,IF(AND(O3619&gt;1095,O3619&lt;1461),+'PL2'!$Q$3+1,IF(AND(O3619&gt;1460,O3619&lt;3000),+'PL2'!$R$3+1,0)))))</f>
        <v>0</v>
      </c>
      <c r="M3619" s="3">
        <f>IF(AND(O3619&gt;0,O3619&lt;366),+'PL2'!$N$2+1,IF(AND(O3619&gt;365,O3619&lt;731),+'PL2'!$O$2+1,IF(AND(O3619&gt;730,O3619&lt;1096),+'PL2'!$P$2+1,IF(AND(O3619&gt;1095,O3619&lt;1461),+'PL2'!$Q$2+1,IF(AND(O3619&gt;1460,O3619&lt;1826),+'PL2'!$R$2+1,IF(AND(O3619&gt;1825,O3619&lt;2190),+'PL2'!$S$2+1,0))))))</f>
        <v>0</v>
      </c>
      <c r="N3619" s="70">
        <f t="shared" si="207"/>
        <v>-1</v>
      </c>
      <c r="O3619" s="19" t="str">
        <f>IF(A3619&gt;'PL2'!$C$2+553,IF(A3619='PL2'!$C$2+554,1,O3618+1), "")</f>
        <v/>
      </c>
    </row>
    <row r="3620" spans="1:15" x14ac:dyDescent="0.55000000000000004">
      <c r="A3620">
        <v>3618</v>
      </c>
      <c r="B3620" s="2">
        <v>43440</v>
      </c>
      <c r="C3620">
        <v>36.830001831054688</v>
      </c>
      <c r="D3620">
        <v>37892400</v>
      </c>
      <c r="E3620">
        <v>1715.97998046875</v>
      </c>
      <c r="F3620" s="20">
        <f t="shared" si="208"/>
        <v>1.6678686444436682E-3</v>
      </c>
      <c r="G3620">
        <v>3466.14990234375</v>
      </c>
      <c r="H3620">
        <v>5.7810797691345206</v>
      </c>
      <c r="I3620" s="19">
        <f t="shared" si="209"/>
        <v>5947843.8417255878</v>
      </c>
      <c r="K3620" s="70">
        <f t="shared" si="206"/>
        <v>-1</v>
      </c>
      <c r="L3620" s="3">
        <f>IF(AND(O3620&gt;0,O3620&lt;366),+'PL2'!$N$3+1,IF(AND(O3620&gt;365,O3620&lt;731),+'PL2'!$O$3+1,IF(AND(O3620&gt;730,O3620&lt;1096),+'PL2'!$P$3+1,IF(AND(O3620&gt;1095,O3620&lt;1461),+'PL2'!$Q$3+1,IF(AND(O3620&gt;1460,O3620&lt;3000),+'PL2'!$R$3+1,0)))))</f>
        <v>0</v>
      </c>
      <c r="M3620" s="3">
        <f>IF(AND(O3620&gt;0,O3620&lt;366),+'PL2'!$N$2+1,IF(AND(O3620&gt;365,O3620&lt;731),+'PL2'!$O$2+1,IF(AND(O3620&gt;730,O3620&lt;1096),+'PL2'!$P$2+1,IF(AND(O3620&gt;1095,O3620&lt;1461),+'PL2'!$Q$2+1,IF(AND(O3620&gt;1460,O3620&lt;1826),+'PL2'!$R$2+1,IF(AND(O3620&gt;1825,O3620&lt;2190),+'PL2'!$S$2+1,0))))))</f>
        <v>0</v>
      </c>
      <c r="N3620" s="70">
        <f t="shared" si="207"/>
        <v>-1</v>
      </c>
      <c r="O3620" s="19" t="str">
        <f>IF(A3620&gt;'PL2'!$C$2+553,IF(A3620='PL2'!$C$2+554,1,O3619+1), "")</f>
        <v/>
      </c>
    </row>
    <row r="3621" spans="1:15" x14ac:dyDescent="0.55000000000000004">
      <c r="A3621">
        <v>3619</v>
      </c>
      <c r="B3621" s="2">
        <v>43441</v>
      </c>
      <c r="C3621">
        <v>36.840000152587891</v>
      </c>
      <c r="D3621">
        <v>31998000</v>
      </c>
      <c r="E3621">
        <v>1456.199951171875</v>
      </c>
      <c r="F3621" s="20">
        <f t="shared" si="208"/>
        <v>1.6765549854169122E-3</v>
      </c>
      <c r="G3621">
        <v>3404.4599609375</v>
      </c>
      <c r="H3621">
        <v>5.7077598571777344</v>
      </c>
      <c r="I3621" s="19">
        <f t="shared" si="209"/>
        <v>4957574.428883791</v>
      </c>
      <c r="K3621" s="70">
        <f t="shared" si="206"/>
        <v>-1</v>
      </c>
      <c r="L3621" s="3">
        <f>IF(AND(O3621&gt;0,O3621&lt;366),+'PL2'!$N$3+1,IF(AND(O3621&gt;365,O3621&lt;731),+'PL2'!$O$3+1,IF(AND(O3621&gt;730,O3621&lt;1096),+'PL2'!$P$3+1,IF(AND(O3621&gt;1095,O3621&lt;1461),+'PL2'!$Q$3+1,IF(AND(O3621&gt;1460,O3621&lt;3000),+'PL2'!$R$3+1,0)))))</f>
        <v>0</v>
      </c>
      <c r="M3621" s="3">
        <f>IF(AND(O3621&gt;0,O3621&lt;366),+'PL2'!$N$2+1,IF(AND(O3621&gt;365,O3621&lt;731),+'PL2'!$O$2+1,IF(AND(O3621&gt;730,O3621&lt;1096),+'PL2'!$P$2+1,IF(AND(O3621&gt;1095,O3621&lt;1461),+'PL2'!$Q$2+1,IF(AND(O3621&gt;1460,O3621&lt;1826),+'PL2'!$R$2+1,IF(AND(O3621&gt;1825,O3621&lt;2190),+'PL2'!$S$2+1,0))))))</f>
        <v>0</v>
      </c>
      <c r="N3621" s="70">
        <f t="shared" si="207"/>
        <v>-1</v>
      </c>
      <c r="O3621" s="19" t="str">
        <f>IF(A3621&gt;'PL2'!$C$2+553,IF(A3621='PL2'!$C$2+554,1,O3620+1), "")</f>
        <v/>
      </c>
    </row>
    <row r="3622" spans="1:15" x14ac:dyDescent="0.55000000000000004">
      <c r="A3622">
        <v>3620</v>
      </c>
      <c r="B3622" s="2">
        <v>43442</v>
      </c>
      <c r="C3622">
        <v>36.849998474121087</v>
      </c>
      <c r="D3622">
        <v>35646900</v>
      </c>
      <c r="E3622">
        <v>1607.25</v>
      </c>
      <c r="F3622" s="20">
        <f t="shared" si="208"/>
        <v>1.6614953908342975E-3</v>
      </c>
      <c r="G3622">
        <v>3433.360107421875</v>
      </c>
      <c r="H3622">
        <v>5.7045102119445801</v>
      </c>
      <c r="I3622" s="19">
        <f t="shared" si="209"/>
        <v>5518268.0326538086</v>
      </c>
      <c r="K3622" s="70">
        <f t="shared" si="206"/>
        <v>-1</v>
      </c>
      <c r="L3622" s="3">
        <f>IF(AND(O3622&gt;0,O3622&lt;366),+'PL2'!$N$3+1,IF(AND(O3622&gt;365,O3622&lt;731),+'PL2'!$O$3+1,IF(AND(O3622&gt;730,O3622&lt;1096),+'PL2'!$P$3+1,IF(AND(O3622&gt;1095,O3622&lt;1461),+'PL2'!$Q$3+1,IF(AND(O3622&gt;1460,O3622&lt;3000),+'PL2'!$R$3+1,0)))))</f>
        <v>0</v>
      </c>
      <c r="M3622" s="3">
        <f>IF(AND(O3622&gt;0,O3622&lt;366),+'PL2'!$N$2+1,IF(AND(O3622&gt;365,O3622&lt;731),+'PL2'!$O$2+1,IF(AND(O3622&gt;730,O3622&lt;1096),+'PL2'!$P$2+1,IF(AND(O3622&gt;1095,O3622&lt;1461),+'PL2'!$Q$2+1,IF(AND(O3622&gt;1460,O3622&lt;1826),+'PL2'!$R$2+1,IF(AND(O3622&gt;1825,O3622&lt;2190),+'PL2'!$S$2+1,0))))))</f>
        <v>0</v>
      </c>
      <c r="N3622" s="70">
        <f t="shared" si="207"/>
        <v>-1</v>
      </c>
      <c r="O3622" s="19" t="str">
        <f>IF(A3622&gt;'PL2'!$C$2+553,IF(A3622='PL2'!$C$2+554,1,O3621+1), "")</f>
        <v/>
      </c>
    </row>
    <row r="3623" spans="1:15" x14ac:dyDescent="0.55000000000000004">
      <c r="A3623">
        <v>3621</v>
      </c>
      <c r="B3623" s="2">
        <v>43443</v>
      </c>
      <c r="C3623">
        <v>36.860000610351563</v>
      </c>
      <c r="D3623">
        <v>35927600</v>
      </c>
      <c r="E3623">
        <v>1616.829956054688</v>
      </c>
      <c r="F3623" s="20">
        <f t="shared" si="208"/>
        <v>1.6587902661744866E-3</v>
      </c>
      <c r="G3623">
        <v>3566.340087890625</v>
      </c>
      <c r="H3623">
        <v>5.9158101081848136</v>
      </c>
      <c r="I3623" s="19">
        <f t="shared" si="209"/>
        <v>5766165.4875802714</v>
      </c>
      <c r="K3623" s="70">
        <f t="shared" si="206"/>
        <v>-1</v>
      </c>
      <c r="L3623" s="3">
        <f>IF(AND(O3623&gt;0,O3623&lt;366),+'PL2'!$N$3+1,IF(AND(O3623&gt;365,O3623&lt;731),+'PL2'!$O$3+1,IF(AND(O3623&gt;730,O3623&lt;1096),+'PL2'!$P$3+1,IF(AND(O3623&gt;1095,O3623&lt;1461),+'PL2'!$Q$3+1,IF(AND(O3623&gt;1460,O3623&lt;3000),+'PL2'!$R$3+1,0)))))</f>
        <v>0</v>
      </c>
      <c r="M3623" s="3">
        <f>IF(AND(O3623&gt;0,O3623&lt;366),+'PL2'!$N$2+1,IF(AND(O3623&gt;365,O3623&lt;731),+'PL2'!$O$2+1,IF(AND(O3623&gt;730,O3623&lt;1096),+'PL2'!$P$2+1,IF(AND(O3623&gt;1095,O3623&lt;1461),+'PL2'!$Q$2+1,IF(AND(O3623&gt;1460,O3623&lt;1826),+'PL2'!$R$2+1,IF(AND(O3623&gt;1825,O3623&lt;2190),+'PL2'!$S$2+1,0))))))</f>
        <v>0</v>
      </c>
      <c r="N3623" s="70">
        <f t="shared" si="207"/>
        <v>-1</v>
      </c>
      <c r="O3623" s="19" t="str">
        <f>IF(A3623&gt;'PL2'!$C$2+553,IF(A3623='PL2'!$C$2+554,1,O3622+1), "")</f>
        <v/>
      </c>
    </row>
    <row r="3624" spans="1:15" x14ac:dyDescent="0.55000000000000004">
      <c r="A3624">
        <v>3622</v>
      </c>
      <c r="B3624" s="2">
        <v>43444</v>
      </c>
      <c r="C3624">
        <v>36.869998931884773</v>
      </c>
      <c r="D3624">
        <v>34804800</v>
      </c>
      <c r="E3624">
        <v>1572.969970703125</v>
      </c>
      <c r="F3624" s="20">
        <f t="shared" si="208"/>
        <v>1.6663046803806097E-3</v>
      </c>
      <c r="G3624">
        <v>3447.340087890625</v>
      </c>
      <c r="H3624">
        <v>5.7443199157714844</v>
      </c>
      <c r="I3624" s="19">
        <f t="shared" si="209"/>
        <v>5422562.4370530248</v>
      </c>
      <c r="K3624" s="70">
        <f t="shared" si="206"/>
        <v>-1</v>
      </c>
      <c r="L3624" s="3">
        <f>IF(AND(O3624&gt;0,O3624&lt;366),+'PL2'!$N$3+1,IF(AND(O3624&gt;365,O3624&lt;731),+'PL2'!$O$3+1,IF(AND(O3624&gt;730,O3624&lt;1096),+'PL2'!$P$3+1,IF(AND(O3624&gt;1095,O3624&lt;1461),+'PL2'!$Q$3+1,IF(AND(O3624&gt;1460,O3624&lt;3000),+'PL2'!$R$3+1,0)))))</f>
        <v>0</v>
      </c>
      <c r="M3624" s="3">
        <f>IF(AND(O3624&gt;0,O3624&lt;366),+'PL2'!$N$2+1,IF(AND(O3624&gt;365,O3624&lt;731),+'PL2'!$O$2+1,IF(AND(O3624&gt;730,O3624&lt;1096),+'PL2'!$P$2+1,IF(AND(O3624&gt;1095,O3624&lt;1461),+'PL2'!$Q$2+1,IF(AND(O3624&gt;1460,O3624&lt;1826),+'PL2'!$R$2+1,IF(AND(O3624&gt;1825,O3624&lt;2190),+'PL2'!$S$2+1,0))))))</f>
        <v>0</v>
      </c>
      <c r="N3624" s="70">
        <f t="shared" si="207"/>
        <v>-1</v>
      </c>
      <c r="O3624" s="19" t="str">
        <f>IF(A3624&gt;'PL2'!$C$2+553,IF(A3624='PL2'!$C$2+554,1,O3623+1), "")</f>
        <v/>
      </c>
    </row>
    <row r="3625" spans="1:15" x14ac:dyDescent="0.55000000000000004">
      <c r="A3625">
        <v>3623</v>
      </c>
      <c r="B3625" s="2">
        <v>43445</v>
      </c>
      <c r="C3625">
        <v>36.880001068115227</v>
      </c>
      <c r="D3625">
        <v>35085500</v>
      </c>
      <c r="E3625">
        <v>1585.819946289062</v>
      </c>
      <c r="F3625" s="20">
        <f t="shared" si="208"/>
        <v>1.6669291106861535E-3</v>
      </c>
      <c r="G3625">
        <v>3378.110107421875</v>
      </c>
      <c r="H3625">
        <v>5.6310701370239258</v>
      </c>
      <c r="I3625" s="19">
        <f t="shared" si="209"/>
        <v>5357074.3891102951</v>
      </c>
      <c r="K3625" s="70">
        <f t="shared" si="206"/>
        <v>-1</v>
      </c>
      <c r="L3625" s="3">
        <f>IF(AND(O3625&gt;0,O3625&lt;366),+'PL2'!$N$3+1,IF(AND(O3625&gt;365,O3625&lt;731),+'PL2'!$O$3+1,IF(AND(O3625&gt;730,O3625&lt;1096),+'PL2'!$P$3+1,IF(AND(O3625&gt;1095,O3625&lt;1461),+'PL2'!$Q$3+1,IF(AND(O3625&gt;1460,O3625&lt;3000),+'PL2'!$R$3+1,0)))))</f>
        <v>0</v>
      </c>
      <c r="M3625" s="3">
        <f>IF(AND(O3625&gt;0,O3625&lt;366),+'PL2'!$N$2+1,IF(AND(O3625&gt;365,O3625&lt;731),+'PL2'!$O$2+1,IF(AND(O3625&gt;730,O3625&lt;1096),+'PL2'!$P$2+1,IF(AND(O3625&gt;1095,O3625&lt;1461),+'PL2'!$Q$2+1,IF(AND(O3625&gt;1460,O3625&lt;1826),+'PL2'!$R$2+1,IF(AND(O3625&gt;1825,O3625&lt;2190),+'PL2'!$S$2+1,0))))))</f>
        <v>0</v>
      </c>
      <c r="N3625" s="70">
        <f t="shared" si="207"/>
        <v>-1</v>
      </c>
      <c r="O3625" s="19" t="str">
        <f>IF(A3625&gt;'PL2'!$C$2+553,IF(A3625='PL2'!$C$2+554,1,O3624+1), "")</f>
        <v/>
      </c>
    </row>
    <row r="3626" spans="1:15" x14ac:dyDescent="0.55000000000000004">
      <c r="A3626">
        <v>3624</v>
      </c>
      <c r="B3626" s="2">
        <v>43446</v>
      </c>
      <c r="C3626">
        <v>36.889999389648438</v>
      </c>
      <c r="D3626">
        <v>33682100</v>
      </c>
      <c r="E3626">
        <v>1522.359985351562</v>
      </c>
      <c r="F3626" s="20">
        <f t="shared" si="208"/>
        <v>1.6673502819136671E-3</v>
      </c>
      <c r="G3626">
        <v>3465.340087890625</v>
      </c>
      <c r="H3626">
        <v>5.7779397964477539</v>
      </c>
      <c r="I3626" s="19">
        <f t="shared" si="209"/>
        <v>5275495.0854393523</v>
      </c>
      <c r="K3626" s="70">
        <f t="shared" si="206"/>
        <v>-1</v>
      </c>
      <c r="L3626" s="3">
        <f>IF(AND(O3626&gt;0,O3626&lt;366),+'PL2'!$N$3+1,IF(AND(O3626&gt;365,O3626&lt;731),+'PL2'!$O$3+1,IF(AND(O3626&gt;730,O3626&lt;1096),+'PL2'!$P$3+1,IF(AND(O3626&gt;1095,O3626&lt;1461),+'PL2'!$Q$3+1,IF(AND(O3626&gt;1460,O3626&lt;3000),+'PL2'!$R$3+1,0)))))</f>
        <v>0</v>
      </c>
      <c r="M3626" s="3">
        <f>IF(AND(O3626&gt;0,O3626&lt;366),+'PL2'!$N$2+1,IF(AND(O3626&gt;365,O3626&lt;731),+'PL2'!$O$2+1,IF(AND(O3626&gt;730,O3626&lt;1096),+'PL2'!$P$2+1,IF(AND(O3626&gt;1095,O3626&lt;1461),+'PL2'!$Q$2+1,IF(AND(O3626&gt;1460,O3626&lt;1826),+'PL2'!$R$2+1,IF(AND(O3626&gt;1825,O3626&lt;2190),+'PL2'!$S$2+1,0))))))</f>
        <v>0</v>
      </c>
      <c r="N3626" s="70">
        <f t="shared" si="207"/>
        <v>-1</v>
      </c>
      <c r="O3626" s="19" t="str">
        <f>IF(A3626&gt;'PL2'!$C$2+553,IF(A3626='PL2'!$C$2+554,1,O3625+1), "")</f>
        <v/>
      </c>
    </row>
    <row r="3627" spans="1:15" x14ac:dyDescent="0.55000000000000004">
      <c r="A3627">
        <v>3625</v>
      </c>
      <c r="B3627" s="2">
        <v>43447</v>
      </c>
      <c r="C3627">
        <v>36.900001525878913</v>
      </c>
      <c r="D3627">
        <v>36769600</v>
      </c>
      <c r="E3627">
        <v>1659.589965820312</v>
      </c>
      <c r="F3627" s="20">
        <f t="shared" si="208"/>
        <v>1.6654756176597745E-3</v>
      </c>
      <c r="G3627">
        <v>3292.090087890625</v>
      </c>
      <c r="H3627">
        <v>5.4829001426696777</v>
      </c>
      <c r="I3627" s="19">
        <f t="shared" si="209"/>
        <v>5463519.6764397901</v>
      </c>
      <c r="K3627" s="70">
        <f t="shared" si="206"/>
        <v>-1</v>
      </c>
      <c r="L3627" s="3">
        <f>IF(AND(O3627&gt;0,O3627&lt;366),+'PL2'!$N$3+1,IF(AND(O3627&gt;365,O3627&lt;731),+'PL2'!$O$3+1,IF(AND(O3627&gt;730,O3627&lt;1096),+'PL2'!$P$3+1,IF(AND(O3627&gt;1095,O3627&lt;1461),+'PL2'!$Q$3+1,IF(AND(O3627&gt;1460,O3627&lt;3000),+'PL2'!$R$3+1,0)))))</f>
        <v>0</v>
      </c>
      <c r="M3627" s="3">
        <f>IF(AND(O3627&gt;0,O3627&lt;366),+'PL2'!$N$2+1,IF(AND(O3627&gt;365,O3627&lt;731),+'PL2'!$O$2+1,IF(AND(O3627&gt;730,O3627&lt;1096),+'PL2'!$P$2+1,IF(AND(O3627&gt;1095,O3627&lt;1461),+'PL2'!$Q$2+1,IF(AND(O3627&gt;1460,O3627&lt;1826),+'PL2'!$R$2+1,IF(AND(O3627&gt;1825,O3627&lt;2190),+'PL2'!$S$2+1,0))))))</f>
        <v>0</v>
      </c>
      <c r="N3627" s="70">
        <f t="shared" si="207"/>
        <v>-1</v>
      </c>
      <c r="O3627" s="19" t="str">
        <f>IF(A3627&gt;'PL2'!$C$2+553,IF(A3627='PL2'!$C$2+554,1,O3626+1), "")</f>
        <v/>
      </c>
    </row>
    <row r="3628" spans="1:15" x14ac:dyDescent="0.55000000000000004">
      <c r="A3628">
        <v>3626</v>
      </c>
      <c r="B3628" s="2">
        <v>43448</v>
      </c>
      <c r="C3628">
        <v>36.909999847412109</v>
      </c>
      <c r="D3628">
        <v>40979900</v>
      </c>
      <c r="E3628">
        <v>1850.099975585938</v>
      </c>
      <c r="F3628" s="20">
        <f t="shared" si="208"/>
        <v>1.6663581369543146E-3</v>
      </c>
      <c r="G3628">
        <v>3223.760009765625</v>
      </c>
      <c r="H3628">
        <v>5.3719401359558114</v>
      </c>
      <c r="I3628" s="19">
        <f t="shared" si="209"/>
        <v>5964278.3153623063</v>
      </c>
      <c r="K3628" s="70">
        <f t="shared" si="206"/>
        <v>-1</v>
      </c>
      <c r="L3628" s="3">
        <f>IF(AND(O3628&gt;0,O3628&lt;366),+'PL2'!$N$3+1,IF(AND(O3628&gt;365,O3628&lt;731),+'PL2'!$O$3+1,IF(AND(O3628&gt;730,O3628&lt;1096),+'PL2'!$P$3+1,IF(AND(O3628&gt;1095,O3628&lt;1461),+'PL2'!$Q$3+1,IF(AND(O3628&gt;1460,O3628&lt;3000),+'PL2'!$R$3+1,0)))))</f>
        <v>0</v>
      </c>
      <c r="M3628" s="3">
        <f>IF(AND(O3628&gt;0,O3628&lt;366),+'PL2'!$N$2+1,IF(AND(O3628&gt;365,O3628&lt;731),+'PL2'!$O$2+1,IF(AND(O3628&gt;730,O3628&lt;1096),+'PL2'!$P$2+1,IF(AND(O3628&gt;1095,O3628&lt;1461),+'PL2'!$Q$2+1,IF(AND(O3628&gt;1460,O3628&lt;1826),+'PL2'!$R$2+1,IF(AND(O3628&gt;1825,O3628&lt;2190),+'PL2'!$S$2+1,0))))))</f>
        <v>0</v>
      </c>
      <c r="N3628" s="70">
        <f t="shared" si="207"/>
        <v>-1</v>
      </c>
      <c r="O3628" s="19" t="str">
        <f>IF(A3628&gt;'PL2'!$C$2+553,IF(A3628='PL2'!$C$2+554,1,O3627+1), "")</f>
        <v/>
      </c>
    </row>
    <row r="3629" spans="1:15" x14ac:dyDescent="0.55000000000000004">
      <c r="A3629">
        <v>3627</v>
      </c>
      <c r="B3629" s="2">
        <v>43449</v>
      </c>
      <c r="C3629">
        <v>36.919998168945313</v>
      </c>
      <c r="D3629">
        <v>41822000</v>
      </c>
      <c r="E3629">
        <v>1880.869995117188</v>
      </c>
      <c r="F3629" s="20">
        <f t="shared" si="208"/>
        <v>1.6604111897028063E-3</v>
      </c>
      <c r="G3629">
        <v>3214.389892578125</v>
      </c>
      <c r="H3629">
        <v>5.3372101783752441</v>
      </c>
      <c r="I3629" s="19">
        <f t="shared" si="209"/>
        <v>6045849.5015581567</v>
      </c>
      <c r="K3629" s="70">
        <f t="shared" ref="K3629:K3692" si="210">+L3629^(0.00273972602739726)-1</f>
        <v>-1</v>
      </c>
      <c r="L3629" s="3">
        <f>IF(AND(O3629&gt;0,O3629&lt;366),+'PL2'!$N$3+1,IF(AND(O3629&gt;365,O3629&lt;731),+'PL2'!$O$3+1,IF(AND(O3629&gt;730,O3629&lt;1096),+'PL2'!$P$3+1,IF(AND(O3629&gt;1095,O3629&lt;1461),+'PL2'!$Q$3+1,IF(AND(O3629&gt;1460,O3629&lt;3000),+'PL2'!$R$3+1,0)))))</f>
        <v>0</v>
      </c>
      <c r="M3629" s="3">
        <f>IF(AND(O3629&gt;0,O3629&lt;366),+'PL2'!$N$2+1,IF(AND(O3629&gt;365,O3629&lt;731),+'PL2'!$O$2+1,IF(AND(O3629&gt;730,O3629&lt;1096),+'PL2'!$P$2+1,IF(AND(O3629&gt;1095,O3629&lt;1461),+'PL2'!$Q$2+1,IF(AND(O3629&gt;1460,O3629&lt;1826),+'PL2'!$R$2+1,IF(AND(O3629&gt;1825,O3629&lt;2190),+'PL2'!$S$2+1,0))))))</f>
        <v>0</v>
      </c>
      <c r="N3629" s="70">
        <f t="shared" ref="N3629:N3692" si="211">+M3629^(0.00273972602739726)-1</f>
        <v>-1</v>
      </c>
      <c r="O3629" s="19" t="str">
        <f>IF(A3629&gt;'PL2'!$C$2+553,IF(A3629='PL2'!$C$2+554,1,O3628+1), "")</f>
        <v/>
      </c>
    </row>
    <row r="3630" spans="1:15" x14ac:dyDescent="0.55000000000000004">
      <c r="A3630">
        <v>3628</v>
      </c>
      <c r="B3630" s="2">
        <v>43450</v>
      </c>
      <c r="C3630">
        <v>36.930000305175781</v>
      </c>
      <c r="D3630">
        <v>32278700</v>
      </c>
      <c r="E3630">
        <v>1452.349975585938</v>
      </c>
      <c r="F3630" s="20">
        <f t="shared" si="208"/>
        <v>1.661630891008954E-3</v>
      </c>
      <c r="G3630">
        <v>3229.169921875</v>
      </c>
      <c r="H3630">
        <v>5.3656902313232422</v>
      </c>
      <c r="I3630" s="19">
        <f t="shared" si="209"/>
        <v>4689884.8571980018</v>
      </c>
      <c r="K3630" s="70">
        <f t="shared" si="210"/>
        <v>-1</v>
      </c>
      <c r="L3630" s="3">
        <f>IF(AND(O3630&gt;0,O3630&lt;366),+'PL2'!$N$3+1,IF(AND(O3630&gt;365,O3630&lt;731),+'PL2'!$O$3+1,IF(AND(O3630&gt;730,O3630&lt;1096),+'PL2'!$P$3+1,IF(AND(O3630&gt;1095,O3630&lt;1461),+'PL2'!$Q$3+1,IF(AND(O3630&gt;1460,O3630&lt;3000),+'PL2'!$R$3+1,0)))))</f>
        <v>0</v>
      </c>
      <c r="M3630" s="3">
        <f>IF(AND(O3630&gt;0,O3630&lt;366),+'PL2'!$N$2+1,IF(AND(O3630&gt;365,O3630&lt;731),+'PL2'!$O$2+1,IF(AND(O3630&gt;730,O3630&lt;1096),+'PL2'!$P$2+1,IF(AND(O3630&gt;1095,O3630&lt;1461),+'PL2'!$Q$2+1,IF(AND(O3630&gt;1460,O3630&lt;1826),+'PL2'!$R$2+1,IF(AND(O3630&gt;1825,O3630&lt;2190),+'PL2'!$S$2+1,0))))))</f>
        <v>0</v>
      </c>
      <c r="N3630" s="70">
        <f t="shared" si="211"/>
        <v>-1</v>
      </c>
      <c r="O3630" s="19" t="str">
        <f>IF(A3630&gt;'PL2'!$C$2+553,IF(A3630='PL2'!$C$2+554,1,O3629+1), "")</f>
        <v/>
      </c>
    </row>
    <row r="3631" spans="1:15" x14ac:dyDescent="0.55000000000000004">
      <c r="A3631">
        <v>3629</v>
      </c>
      <c r="B3631" s="2">
        <v>43451</v>
      </c>
      <c r="C3631">
        <v>36.939998626708977</v>
      </c>
      <c r="D3631">
        <v>44909500</v>
      </c>
      <c r="E3631">
        <v>2020.97998046875</v>
      </c>
      <c r="F3631" s="20">
        <f t="shared" si="208"/>
        <v>1.6623431056485144E-3</v>
      </c>
      <c r="G3631">
        <v>3540.199951171875</v>
      </c>
      <c r="H3631">
        <v>5.8850297927856454</v>
      </c>
      <c r="I3631" s="19">
        <f t="shared" si="209"/>
        <v>7154673.2281748056</v>
      </c>
      <c r="K3631" s="70">
        <f t="shared" si="210"/>
        <v>-1</v>
      </c>
      <c r="L3631" s="3">
        <f>IF(AND(O3631&gt;0,O3631&lt;366),+'PL2'!$N$3+1,IF(AND(O3631&gt;365,O3631&lt;731),+'PL2'!$O$3+1,IF(AND(O3631&gt;730,O3631&lt;1096),+'PL2'!$P$3+1,IF(AND(O3631&gt;1095,O3631&lt;1461),+'PL2'!$Q$3+1,IF(AND(O3631&gt;1460,O3631&lt;3000),+'PL2'!$R$3+1,0)))))</f>
        <v>0</v>
      </c>
      <c r="M3631" s="3">
        <f>IF(AND(O3631&gt;0,O3631&lt;366),+'PL2'!$N$2+1,IF(AND(O3631&gt;365,O3631&lt;731),+'PL2'!$O$2+1,IF(AND(O3631&gt;730,O3631&lt;1096),+'PL2'!$P$2+1,IF(AND(O3631&gt;1095,O3631&lt;1461),+'PL2'!$Q$2+1,IF(AND(O3631&gt;1460,O3631&lt;1826),+'PL2'!$R$2+1,IF(AND(O3631&gt;1825,O3631&lt;2190),+'PL2'!$S$2+1,0))))))</f>
        <v>0</v>
      </c>
      <c r="N3631" s="70">
        <f t="shared" si="211"/>
        <v>-1</v>
      </c>
      <c r="O3631" s="19" t="str">
        <f>IF(A3631&gt;'PL2'!$C$2+553,IF(A3631='PL2'!$C$2+554,1,O3630+1), "")</f>
        <v/>
      </c>
    </row>
    <row r="3632" spans="1:15" x14ac:dyDescent="0.55000000000000004">
      <c r="A3632">
        <v>3630</v>
      </c>
      <c r="B3632" s="2">
        <v>43452</v>
      </c>
      <c r="C3632">
        <v>36.950000762939453</v>
      </c>
      <c r="D3632">
        <v>32491700</v>
      </c>
      <c r="E3632">
        <v>1626.579956054688</v>
      </c>
      <c r="F3632" s="20">
        <f t="shared" si="208"/>
        <v>1.8497687291586082E-3</v>
      </c>
      <c r="G3632">
        <v>3703.800048828125</v>
      </c>
      <c r="H3632">
        <v>6.8511700630187988</v>
      </c>
      <c r="I3632" s="19">
        <f t="shared" si="209"/>
        <v>6024526.9206582028</v>
      </c>
      <c r="K3632" s="70">
        <f t="shared" si="210"/>
        <v>-1</v>
      </c>
      <c r="L3632" s="3">
        <f>IF(AND(O3632&gt;0,O3632&lt;366),+'PL2'!$N$3+1,IF(AND(O3632&gt;365,O3632&lt;731),+'PL2'!$O$3+1,IF(AND(O3632&gt;730,O3632&lt;1096),+'PL2'!$P$3+1,IF(AND(O3632&gt;1095,O3632&lt;1461),+'PL2'!$Q$3+1,IF(AND(O3632&gt;1460,O3632&lt;3000),+'PL2'!$R$3+1,0)))))</f>
        <v>0</v>
      </c>
      <c r="M3632" s="3">
        <f>IF(AND(O3632&gt;0,O3632&lt;366),+'PL2'!$N$2+1,IF(AND(O3632&gt;365,O3632&lt;731),+'PL2'!$O$2+1,IF(AND(O3632&gt;730,O3632&lt;1096),+'PL2'!$P$2+1,IF(AND(O3632&gt;1095,O3632&lt;1461),+'PL2'!$Q$2+1,IF(AND(O3632&gt;1460,O3632&lt;1826),+'PL2'!$R$2+1,IF(AND(O3632&gt;1825,O3632&lt;2190),+'PL2'!$S$2+1,0))))))</f>
        <v>0</v>
      </c>
      <c r="N3632" s="70">
        <f t="shared" si="211"/>
        <v>-1</v>
      </c>
      <c r="O3632" s="19" t="str">
        <f>IF(A3632&gt;'PL2'!$C$2+553,IF(A3632='PL2'!$C$2+554,1,O3631+1), "")</f>
        <v/>
      </c>
    </row>
    <row r="3633" spans="1:15" x14ac:dyDescent="0.55000000000000004">
      <c r="A3633">
        <v>3631</v>
      </c>
      <c r="B3633" s="2">
        <v>43453</v>
      </c>
      <c r="C3633">
        <v>36.959999084472663</v>
      </c>
      <c r="D3633">
        <v>37822400</v>
      </c>
      <c r="E3633">
        <v>1895.430053710938</v>
      </c>
      <c r="F3633" s="20">
        <f t="shared" si="208"/>
        <v>1.8522117329899277E-3</v>
      </c>
      <c r="G3633">
        <v>3724.989990234375</v>
      </c>
      <c r="H3633">
        <v>6.8994698524475098</v>
      </c>
      <c r="I3633" s="19">
        <f t="shared" si="209"/>
        <v>7060457.9772626478</v>
      </c>
      <c r="K3633" s="70">
        <f t="shared" si="210"/>
        <v>-1</v>
      </c>
      <c r="L3633" s="3">
        <f>IF(AND(O3633&gt;0,O3633&lt;366),+'PL2'!$N$3+1,IF(AND(O3633&gt;365,O3633&lt;731),+'PL2'!$O$3+1,IF(AND(O3633&gt;730,O3633&lt;1096),+'PL2'!$P$3+1,IF(AND(O3633&gt;1095,O3633&lt;1461),+'PL2'!$Q$3+1,IF(AND(O3633&gt;1460,O3633&lt;3000),+'PL2'!$R$3+1,0)))))</f>
        <v>0</v>
      </c>
      <c r="M3633" s="3">
        <f>IF(AND(O3633&gt;0,O3633&lt;366),+'PL2'!$N$2+1,IF(AND(O3633&gt;365,O3633&lt;731),+'PL2'!$O$2+1,IF(AND(O3633&gt;730,O3633&lt;1096),+'PL2'!$P$2+1,IF(AND(O3633&gt;1095,O3633&lt;1461),+'PL2'!$Q$2+1,IF(AND(O3633&gt;1460,O3633&lt;1826),+'PL2'!$R$2+1,IF(AND(O3633&gt;1825,O3633&lt;2190),+'PL2'!$S$2+1,0))))))</f>
        <v>0</v>
      </c>
      <c r="N3633" s="70">
        <f t="shared" si="211"/>
        <v>-1</v>
      </c>
      <c r="O3633" s="19" t="str">
        <f>IF(A3633&gt;'PL2'!$C$2+553,IF(A3633='PL2'!$C$2+554,1,O3632+1), "")</f>
        <v/>
      </c>
    </row>
    <row r="3634" spans="1:15" x14ac:dyDescent="0.55000000000000004">
      <c r="A3634">
        <v>3632</v>
      </c>
      <c r="B3634" s="2">
        <v>43454</v>
      </c>
      <c r="C3634">
        <v>36.970001220703118</v>
      </c>
      <c r="D3634">
        <v>34268600</v>
      </c>
      <c r="E3634">
        <v>1715.130004882812</v>
      </c>
      <c r="F3634" s="20">
        <f t="shared" si="208"/>
        <v>1.8503340776740837E-3</v>
      </c>
      <c r="G3634">
        <v>4107.68994140625</v>
      </c>
      <c r="H3634">
        <v>7.6005997657775879</v>
      </c>
      <c r="I3634" s="19">
        <f t="shared" si="209"/>
        <v>7045222.2692611795</v>
      </c>
      <c r="K3634" s="70">
        <f t="shared" si="210"/>
        <v>-1</v>
      </c>
      <c r="L3634" s="3">
        <f>IF(AND(O3634&gt;0,O3634&lt;366),+'PL2'!$N$3+1,IF(AND(O3634&gt;365,O3634&lt;731),+'PL2'!$O$3+1,IF(AND(O3634&gt;730,O3634&lt;1096),+'PL2'!$P$3+1,IF(AND(O3634&gt;1095,O3634&lt;1461),+'PL2'!$Q$3+1,IF(AND(O3634&gt;1460,O3634&lt;3000),+'PL2'!$R$3+1,0)))))</f>
        <v>0</v>
      </c>
      <c r="M3634" s="3">
        <f>IF(AND(O3634&gt;0,O3634&lt;366),+'PL2'!$N$2+1,IF(AND(O3634&gt;365,O3634&lt;731),+'PL2'!$O$2+1,IF(AND(O3634&gt;730,O3634&lt;1096),+'PL2'!$P$2+1,IF(AND(O3634&gt;1095,O3634&lt;1461),+'PL2'!$Q$2+1,IF(AND(O3634&gt;1460,O3634&lt;1826),+'PL2'!$R$2+1,IF(AND(O3634&gt;1825,O3634&lt;2190),+'PL2'!$S$2+1,0))))))</f>
        <v>0</v>
      </c>
      <c r="N3634" s="70">
        <f t="shared" si="211"/>
        <v>-1</v>
      </c>
      <c r="O3634" s="19" t="str">
        <f>IF(A3634&gt;'PL2'!$C$2+553,IF(A3634='PL2'!$C$2+554,1,O3633+1), "")</f>
        <v/>
      </c>
    </row>
    <row r="3635" spans="1:15" x14ac:dyDescent="0.55000000000000004">
      <c r="A3635">
        <v>3633</v>
      </c>
      <c r="B3635" s="2">
        <v>43455</v>
      </c>
      <c r="C3635">
        <v>36.979999542236328</v>
      </c>
      <c r="D3635">
        <v>35537800</v>
      </c>
      <c r="E3635">
        <v>1780.9599609375</v>
      </c>
      <c r="F3635" s="20">
        <f t="shared" si="208"/>
        <v>1.8532351057243268E-3</v>
      </c>
      <c r="G3635">
        <v>3886.300048828125</v>
      </c>
      <c r="H3635">
        <v>7.2022299766540527</v>
      </c>
      <c r="I3635" s="19">
        <f t="shared" si="209"/>
        <v>6921344.7831523418</v>
      </c>
      <c r="K3635" s="70">
        <f t="shared" si="210"/>
        <v>-1</v>
      </c>
      <c r="L3635" s="3">
        <f>IF(AND(O3635&gt;0,O3635&lt;366),+'PL2'!$N$3+1,IF(AND(O3635&gt;365,O3635&lt;731),+'PL2'!$O$3+1,IF(AND(O3635&gt;730,O3635&lt;1096),+'PL2'!$P$3+1,IF(AND(O3635&gt;1095,O3635&lt;1461),+'PL2'!$Q$3+1,IF(AND(O3635&gt;1460,O3635&lt;3000),+'PL2'!$R$3+1,0)))))</f>
        <v>0</v>
      </c>
      <c r="M3635" s="3">
        <f>IF(AND(O3635&gt;0,O3635&lt;366),+'PL2'!$N$2+1,IF(AND(O3635&gt;365,O3635&lt;731),+'PL2'!$O$2+1,IF(AND(O3635&gt;730,O3635&lt;1096),+'PL2'!$P$2+1,IF(AND(O3635&gt;1095,O3635&lt;1461),+'PL2'!$Q$2+1,IF(AND(O3635&gt;1460,O3635&lt;1826),+'PL2'!$R$2+1,IF(AND(O3635&gt;1825,O3635&lt;2190),+'PL2'!$S$2+1,0))))))</f>
        <v>0</v>
      </c>
      <c r="N3635" s="70">
        <f t="shared" si="211"/>
        <v>-1</v>
      </c>
      <c r="O3635" s="19" t="str">
        <f>IF(A3635&gt;'PL2'!$C$2+553,IF(A3635='PL2'!$C$2+554,1,O3634+1), "")</f>
        <v/>
      </c>
    </row>
    <row r="3636" spans="1:15" x14ac:dyDescent="0.55000000000000004">
      <c r="A3636">
        <v>3634</v>
      </c>
      <c r="B3636" s="2">
        <v>43456</v>
      </c>
      <c r="C3636">
        <v>36.990001678466797</v>
      </c>
      <c r="D3636">
        <v>44422300</v>
      </c>
      <c r="E3636">
        <v>2206.280029296875</v>
      </c>
      <c r="F3636" s="20">
        <f t="shared" si="208"/>
        <v>1.8371471532734501E-3</v>
      </c>
      <c r="G3636">
        <v>4031.89990234375</v>
      </c>
      <c r="H3636">
        <v>7.4071898460388184</v>
      </c>
      <c r="I3636" s="19">
        <f t="shared" si="209"/>
        <v>8895500.2346650362</v>
      </c>
      <c r="K3636" s="70">
        <f t="shared" si="210"/>
        <v>-1</v>
      </c>
      <c r="L3636" s="3">
        <f>IF(AND(O3636&gt;0,O3636&lt;366),+'PL2'!$N$3+1,IF(AND(O3636&gt;365,O3636&lt;731),+'PL2'!$O$3+1,IF(AND(O3636&gt;730,O3636&lt;1096),+'PL2'!$P$3+1,IF(AND(O3636&gt;1095,O3636&lt;1461),+'PL2'!$Q$3+1,IF(AND(O3636&gt;1460,O3636&lt;3000),+'PL2'!$R$3+1,0)))))</f>
        <v>0</v>
      </c>
      <c r="M3636" s="3">
        <f>IF(AND(O3636&gt;0,O3636&lt;366),+'PL2'!$N$2+1,IF(AND(O3636&gt;365,O3636&lt;731),+'PL2'!$O$2+1,IF(AND(O3636&gt;730,O3636&lt;1096),+'PL2'!$P$2+1,IF(AND(O3636&gt;1095,O3636&lt;1461),+'PL2'!$Q$2+1,IF(AND(O3636&gt;1460,O3636&lt;1826),+'PL2'!$R$2+1,IF(AND(O3636&gt;1825,O3636&lt;2190),+'PL2'!$S$2+1,0))))))</f>
        <v>0</v>
      </c>
      <c r="N3636" s="70">
        <f t="shared" si="211"/>
        <v>-1</v>
      </c>
      <c r="O3636" s="19" t="str">
        <f>IF(A3636&gt;'PL2'!$C$2+553,IF(A3636='PL2'!$C$2+554,1,O3635+1), "")</f>
        <v/>
      </c>
    </row>
    <row r="3637" spans="1:15" x14ac:dyDescent="0.55000000000000004">
      <c r="A3637">
        <v>3635</v>
      </c>
      <c r="B3637" s="2">
        <v>43457</v>
      </c>
      <c r="C3637">
        <v>37</v>
      </c>
      <c r="D3637">
        <v>44676100</v>
      </c>
      <c r="E3637">
        <v>2215.449951171875</v>
      </c>
      <c r="F3637" s="20">
        <f t="shared" si="208"/>
        <v>1.8347986550607456E-3</v>
      </c>
      <c r="G3637">
        <v>3987.8798828125</v>
      </c>
      <c r="H3637">
        <v>7.3169598579406738</v>
      </c>
      <c r="I3637" s="19">
        <f t="shared" si="209"/>
        <v>8834948.2916562557</v>
      </c>
      <c r="K3637" s="70">
        <f t="shared" si="210"/>
        <v>-1</v>
      </c>
      <c r="L3637" s="3">
        <f>IF(AND(O3637&gt;0,O3637&lt;366),+'PL2'!$N$3+1,IF(AND(O3637&gt;365,O3637&lt;731),+'PL2'!$O$3+1,IF(AND(O3637&gt;730,O3637&lt;1096),+'PL2'!$P$3+1,IF(AND(O3637&gt;1095,O3637&lt;1461),+'PL2'!$Q$3+1,IF(AND(O3637&gt;1460,O3637&lt;3000),+'PL2'!$R$3+1,0)))))</f>
        <v>0</v>
      </c>
      <c r="M3637" s="3">
        <f>IF(AND(O3637&gt;0,O3637&lt;366),+'PL2'!$N$2+1,IF(AND(O3637&gt;365,O3637&lt;731),+'PL2'!$O$2+1,IF(AND(O3637&gt;730,O3637&lt;1096),+'PL2'!$P$2+1,IF(AND(O3637&gt;1095,O3637&lt;1461),+'PL2'!$Q$2+1,IF(AND(O3637&gt;1460,O3637&lt;1826),+'PL2'!$R$2+1,IF(AND(O3637&gt;1825,O3637&lt;2190),+'PL2'!$S$2+1,0))))))</f>
        <v>0</v>
      </c>
      <c r="N3637" s="70">
        <f t="shared" si="211"/>
        <v>-1</v>
      </c>
      <c r="O3637" s="19" t="str">
        <f>IF(A3637&gt;'PL2'!$C$2+553,IF(A3637='PL2'!$C$2+554,1,O3636+1), "")</f>
        <v/>
      </c>
    </row>
    <row r="3638" spans="1:15" x14ac:dyDescent="0.55000000000000004">
      <c r="A3638">
        <v>3636</v>
      </c>
      <c r="B3638" s="2">
        <v>43458</v>
      </c>
      <c r="C3638">
        <v>37.009998321533203</v>
      </c>
      <c r="D3638">
        <v>38583900</v>
      </c>
      <c r="E3638">
        <v>1923.02001953125</v>
      </c>
      <c r="F3638" s="20">
        <f t="shared" si="208"/>
        <v>1.844576823367423E-3</v>
      </c>
      <c r="G3638">
        <v>4069.81005859375</v>
      </c>
      <c r="H3638">
        <v>7.507080078125</v>
      </c>
      <c r="I3638" s="19">
        <f t="shared" si="209"/>
        <v>7826326.2183654308</v>
      </c>
      <c r="K3638" s="70">
        <f t="shared" si="210"/>
        <v>-1</v>
      </c>
      <c r="L3638" s="3">
        <f>IF(AND(O3638&gt;0,O3638&lt;366),+'PL2'!$N$3+1,IF(AND(O3638&gt;365,O3638&lt;731),+'PL2'!$O$3+1,IF(AND(O3638&gt;730,O3638&lt;1096),+'PL2'!$P$3+1,IF(AND(O3638&gt;1095,O3638&lt;1461),+'PL2'!$Q$3+1,IF(AND(O3638&gt;1460,O3638&lt;3000),+'PL2'!$R$3+1,0)))))</f>
        <v>0</v>
      </c>
      <c r="M3638" s="3">
        <f>IF(AND(O3638&gt;0,O3638&lt;366),+'PL2'!$N$2+1,IF(AND(O3638&gt;365,O3638&lt;731),+'PL2'!$O$2+1,IF(AND(O3638&gt;730,O3638&lt;1096),+'PL2'!$P$2+1,IF(AND(O3638&gt;1095,O3638&lt;1461),+'PL2'!$Q$2+1,IF(AND(O3638&gt;1460,O3638&lt;1826),+'PL2'!$R$2+1,IF(AND(O3638&gt;1825,O3638&lt;2190),+'PL2'!$S$2+1,0))))))</f>
        <v>0</v>
      </c>
      <c r="N3638" s="70">
        <f t="shared" si="211"/>
        <v>-1</v>
      </c>
      <c r="O3638" s="19" t="str">
        <f>IF(A3638&gt;'PL2'!$C$2+553,IF(A3638='PL2'!$C$2+554,1,O3637+1), "")</f>
        <v/>
      </c>
    </row>
    <row r="3639" spans="1:15" x14ac:dyDescent="0.55000000000000004">
      <c r="A3639">
        <v>3637</v>
      </c>
      <c r="B3639" s="2">
        <v>43459</v>
      </c>
      <c r="C3639">
        <v>37.020000457763672</v>
      </c>
      <c r="D3639">
        <v>40360800</v>
      </c>
      <c r="E3639">
        <v>2005.7900390625</v>
      </c>
      <c r="F3639" s="20">
        <f t="shared" si="208"/>
        <v>1.8397640325333382E-3</v>
      </c>
      <c r="G3639">
        <v>3823.06005859375</v>
      </c>
      <c r="H3639">
        <v>7.0335302352905273</v>
      </c>
      <c r="I3639" s="19">
        <f t="shared" si="209"/>
        <v>7668255.7842650414</v>
      </c>
      <c r="K3639" s="70">
        <f t="shared" si="210"/>
        <v>-1</v>
      </c>
      <c r="L3639" s="3">
        <f>IF(AND(O3639&gt;0,O3639&lt;366),+'PL2'!$N$3+1,IF(AND(O3639&gt;365,O3639&lt;731),+'PL2'!$O$3+1,IF(AND(O3639&gt;730,O3639&lt;1096),+'PL2'!$P$3+1,IF(AND(O3639&gt;1095,O3639&lt;1461),+'PL2'!$Q$3+1,IF(AND(O3639&gt;1460,O3639&lt;3000),+'PL2'!$R$3+1,0)))))</f>
        <v>0</v>
      </c>
      <c r="M3639" s="3">
        <f>IF(AND(O3639&gt;0,O3639&lt;366),+'PL2'!$N$2+1,IF(AND(O3639&gt;365,O3639&lt;731),+'PL2'!$O$2+1,IF(AND(O3639&gt;730,O3639&lt;1096),+'PL2'!$P$2+1,IF(AND(O3639&gt;1095,O3639&lt;1461),+'PL2'!$Q$2+1,IF(AND(O3639&gt;1460,O3639&lt;1826),+'PL2'!$R$2+1,IF(AND(O3639&gt;1825,O3639&lt;2190),+'PL2'!$S$2+1,0))))))</f>
        <v>0</v>
      </c>
      <c r="N3639" s="70">
        <f t="shared" si="211"/>
        <v>-1</v>
      </c>
      <c r="O3639" s="19" t="str">
        <f>IF(A3639&gt;'PL2'!$C$2+553,IF(A3639='PL2'!$C$2+554,1,O3638+1), "")</f>
        <v/>
      </c>
    </row>
    <row r="3640" spans="1:15" x14ac:dyDescent="0.55000000000000004">
      <c r="A3640">
        <v>3638</v>
      </c>
      <c r="B3640" s="2">
        <v>43460</v>
      </c>
      <c r="C3640">
        <v>37.029998779296882</v>
      </c>
      <c r="D3640">
        <v>39853100</v>
      </c>
      <c r="E3640">
        <v>1978.72998046875</v>
      </c>
      <c r="F3640" s="20">
        <f t="shared" si="208"/>
        <v>1.8385613355376609E-3</v>
      </c>
      <c r="G3640">
        <v>3809.18994140625</v>
      </c>
      <c r="H3640">
        <v>7.0034298896789551</v>
      </c>
      <c r="I3640" s="19">
        <f t="shared" si="209"/>
        <v>7537358.338360548</v>
      </c>
      <c r="K3640" s="70">
        <f t="shared" si="210"/>
        <v>-1</v>
      </c>
      <c r="L3640" s="3">
        <f>IF(AND(O3640&gt;0,O3640&lt;366),+'PL2'!$N$3+1,IF(AND(O3640&gt;365,O3640&lt;731),+'PL2'!$O$3+1,IF(AND(O3640&gt;730,O3640&lt;1096),+'PL2'!$P$3+1,IF(AND(O3640&gt;1095,O3640&lt;1461),+'PL2'!$Q$3+1,IF(AND(O3640&gt;1460,O3640&lt;3000),+'PL2'!$R$3+1,0)))))</f>
        <v>0</v>
      </c>
      <c r="M3640" s="3">
        <f>IF(AND(O3640&gt;0,O3640&lt;366),+'PL2'!$N$2+1,IF(AND(O3640&gt;365,O3640&lt;731),+'PL2'!$O$2+1,IF(AND(O3640&gt;730,O3640&lt;1096),+'PL2'!$P$2+1,IF(AND(O3640&gt;1095,O3640&lt;1461),+'PL2'!$Q$2+1,IF(AND(O3640&gt;1460,O3640&lt;1826),+'PL2'!$R$2+1,IF(AND(O3640&gt;1825,O3640&lt;2190),+'PL2'!$S$2+1,0))))))</f>
        <v>0</v>
      </c>
      <c r="N3640" s="70">
        <f t="shared" si="211"/>
        <v>-1</v>
      </c>
      <c r="O3640" s="19" t="str">
        <f>IF(A3640&gt;'PL2'!$C$2+553,IF(A3640='PL2'!$C$2+554,1,O3639+1), "")</f>
        <v/>
      </c>
    </row>
    <row r="3641" spans="1:15" x14ac:dyDescent="0.55000000000000004">
      <c r="A3641">
        <v>3639</v>
      </c>
      <c r="B3641" s="2">
        <v>43461</v>
      </c>
      <c r="C3641">
        <v>37.040000915527337</v>
      </c>
      <c r="D3641">
        <v>44168400</v>
      </c>
      <c r="E3641">
        <v>2191.919921875</v>
      </c>
      <c r="F3641" s="20">
        <f t="shared" si="208"/>
        <v>1.8381629380510185E-3</v>
      </c>
      <c r="G3641">
        <v>3632.679931640625</v>
      </c>
      <c r="H3641">
        <v>6.6774601936340332</v>
      </c>
      <c r="I3641" s="19">
        <f t="shared" si="209"/>
        <v>7962543.5119585991</v>
      </c>
      <c r="K3641" s="70">
        <f t="shared" si="210"/>
        <v>-1</v>
      </c>
      <c r="L3641" s="3">
        <f>IF(AND(O3641&gt;0,O3641&lt;366),+'PL2'!$N$3+1,IF(AND(O3641&gt;365,O3641&lt;731),+'PL2'!$O$3+1,IF(AND(O3641&gt;730,O3641&lt;1096),+'PL2'!$P$3+1,IF(AND(O3641&gt;1095,O3641&lt;1461),+'PL2'!$Q$3+1,IF(AND(O3641&gt;1460,O3641&lt;3000),+'PL2'!$R$3+1,0)))))</f>
        <v>0</v>
      </c>
      <c r="M3641" s="3">
        <f>IF(AND(O3641&gt;0,O3641&lt;366),+'PL2'!$N$2+1,IF(AND(O3641&gt;365,O3641&lt;731),+'PL2'!$O$2+1,IF(AND(O3641&gt;730,O3641&lt;1096),+'PL2'!$P$2+1,IF(AND(O3641&gt;1095,O3641&lt;1461),+'PL2'!$Q$2+1,IF(AND(O3641&gt;1460,O3641&lt;1826),+'PL2'!$R$2+1,IF(AND(O3641&gt;1825,O3641&lt;2190),+'PL2'!$S$2+1,0))))))</f>
        <v>0</v>
      </c>
      <c r="N3641" s="70">
        <f t="shared" si="211"/>
        <v>-1</v>
      </c>
      <c r="O3641" s="19" t="str">
        <f>IF(A3641&gt;'PL2'!$C$2+553,IF(A3641='PL2'!$C$2+554,1,O3640+1), "")</f>
        <v/>
      </c>
    </row>
    <row r="3642" spans="1:15" x14ac:dyDescent="0.55000000000000004">
      <c r="A3642">
        <v>3640</v>
      </c>
      <c r="B3642" s="2">
        <v>43462</v>
      </c>
      <c r="C3642">
        <v>37.049999237060547</v>
      </c>
      <c r="D3642">
        <v>42391600</v>
      </c>
      <c r="E3642">
        <v>2105.469970703125</v>
      </c>
      <c r="F3642" s="20">
        <f t="shared" si="208"/>
        <v>1.8401678825098527E-3</v>
      </c>
      <c r="G3642">
        <v>3937.050048828125</v>
      </c>
      <c r="H3642">
        <v>7.2448301315307617</v>
      </c>
      <c r="I3642" s="19">
        <f t="shared" si="209"/>
        <v>8289340.6509628892</v>
      </c>
      <c r="K3642" s="70">
        <f t="shared" si="210"/>
        <v>-1</v>
      </c>
      <c r="L3642" s="3">
        <f>IF(AND(O3642&gt;0,O3642&lt;366),+'PL2'!$N$3+1,IF(AND(O3642&gt;365,O3642&lt;731),+'PL2'!$O$3+1,IF(AND(O3642&gt;730,O3642&lt;1096),+'PL2'!$P$3+1,IF(AND(O3642&gt;1095,O3642&lt;1461),+'PL2'!$Q$3+1,IF(AND(O3642&gt;1460,O3642&lt;3000),+'PL2'!$R$3+1,0)))))</f>
        <v>0</v>
      </c>
      <c r="M3642" s="3">
        <f>IF(AND(O3642&gt;0,O3642&lt;366),+'PL2'!$N$2+1,IF(AND(O3642&gt;365,O3642&lt;731),+'PL2'!$O$2+1,IF(AND(O3642&gt;730,O3642&lt;1096),+'PL2'!$P$2+1,IF(AND(O3642&gt;1095,O3642&lt;1461),+'PL2'!$Q$2+1,IF(AND(O3642&gt;1460,O3642&lt;1826),+'PL2'!$R$2+1,IF(AND(O3642&gt;1825,O3642&lt;2190),+'PL2'!$S$2+1,0))))))</f>
        <v>0</v>
      </c>
      <c r="N3642" s="70">
        <f t="shared" si="211"/>
        <v>-1</v>
      </c>
      <c r="O3642" s="19" t="str">
        <f>IF(A3642&gt;'PL2'!$C$2+553,IF(A3642='PL2'!$C$2+554,1,O3641+1), "")</f>
        <v/>
      </c>
    </row>
    <row r="3643" spans="1:15" x14ac:dyDescent="0.55000000000000004">
      <c r="A3643">
        <v>3641</v>
      </c>
      <c r="B3643" s="2">
        <v>43463</v>
      </c>
      <c r="C3643">
        <v>37.060001373291023</v>
      </c>
      <c r="D3643">
        <v>35030100</v>
      </c>
      <c r="E3643">
        <v>1740.31005859375</v>
      </c>
      <c r="F3643" s="20">
        <f t="shared" si="208"/>
        <v>1.8411564100997871E-3</v>
      </c>
      <c r="G3643">
        <v>3779.7099609375</v>
      </c>
      <c r="H3643">
        <v>6.9590401649475098</v>
      </c>
      <c r="I3643" s="19">
        <f t="shared" si="209"/>
        <v>6577867.2635865211</v>
      </c>
      <c r="K3643" s="70">
        <f t="shared" si="210"/>
        <v>-1</v>
      </c>
      <c r="L3643" s="3">
        <f>IF(AND(O3643&gt;0,O3643&lt;366),+'PL2'!$N$3+1,IF(AND(O3643&gt;365,O3643&lt;731),+'PL2'!$O$3+1,IF(AND(O3643&gt;730,O3643&lt;1096),+'PL2'!$P$3+1,IF(AND(O3643&gt;1095,O3643&lt;1461),+'PL2'!$Q$3+1,IF(AND(O3643&gt;1460,O3643&lt;3000),+'PL2'!$R$3+1,0)))))</f>
        <v>0</v>
      </c>
      <c r="M3643" s="3">
        <f>IF(AND(O3643&gt;0,O3643&lt;366),+'PL2'!$N$2+1,IF(AND(O3643&gt;365,O3643&lt;731),+'PL2'!$O$2+1,IF(AND(O3643&gt;730,O3643&lt;1096),+'PL2'!$P$2+1,IF(AND(O3643&gt;1095,O3643&lt;1461),+'PL2'!$Q$2+1,IF(AND(O3643&gt;1460,O3643&lt;1826),+'PL2'!$R$2+1,IF(AND(O3643&gt;1825,O3643&lt;2190),+'PL2'!$S$2+1,0))))))</f>
        <v>0</v>
      </c>
      <c r="N3643" s="70">
        <f t="shared" si="211"/>
        <v>-1</v>
      </c>
      <c r="O3643" s="19" t="str">
        <f>IF(A3643&gt;'PL2'!$C$2+553,IF(A3643='PL2'!$C$2+554,1,O3642+1), "")</f>
        <v/>
      </c>
    </row>
    <row r="3644" spans="1:15" x14ac:dyDescent="0.55000000000000004">
      <c r="A3644">
        <v>3642</v>
      </c>
      <c r="B3644" s="2">
        <v>43464</v>
      </c>
      <c r="C3644">
        <v>37.069999694824219</v>
      </c>
      <c r="D3644">
        <v>44676100</v>
      </c>
      <c r="E3644">
        <v>2213.909912109375</v>
      </c>
      <c r="F3644" s="20">
        <f t="shared" si="208"/>
        <v>1.8369920330168219E-3</v>
      </c>
      <c r="G3644">
        <v>3880.909912109375</v>
      </c>
      <c r="H3644">
        <v>7.1291999816894531</v>
      </c>
      <c r="I3644" s="19">
        <f t="shared" si="209"/>
        <v>8591984.9224224687</v>
      </c>
      <c r="K3644" s="70">
        <f t="shared" si="210"/>
        <v>-1</v>
      </c>
      <c r="L3644" s="3">
        <f>IF(AND(O3644&gt;0,O3644&lt;366),+'PL2'!$N$3+1,IF(AND(O3644&gt;365,O3644&lt;731),+'PL2'!$O$3+1,IF(AND(O3644&gt;730,O3644&lt;1096),+'PL2'!$P$3+1,IF(AND(O3644&gt;1095,O3644&lt;1461),+'PL2'!$Q$3+1,IF(AND(O3644&gt;1460,O3644&lt;3000),+'PL2'!$R$3+1,0)))))</f>
        <v>0</v>
      </c>
      <c r="M3644" s="3">
        <f>IF(AND(O3644&gt;0,O3644&lt;366),+'PL2'!$N$2+1,IF(AND(O3644&gt;365,O3644&lt;731),+'PL2'!$O$2+1,IF(AND(O3644&gt;730,O3644&lt;1096),+'PL2'!$P$2+1,IF(AND(O3644&gt;1095,O3644&lt;1461),+'PL2'!$Q$2+1,IF(AND(O3644&gt;1460,O3644&lt;1826),+'PL2'!$R$2+1,IF(AND(O3644&gt;1825,O3644&lt;2190),+'PL2'!$S$2+1,0))))))</f>
        <v>0</v>
      </c>
      <c r="N3644" s="70">
        <f t="shared" si="211"/>
        <v>-1</v>
      </c>
      <c r="O3644" s="19" t="str">
        <f>IF(A3644&gt;'PL2'!$C$2+553,IF(A3644='PL2'!$C$2+554,1,O3643+1), "")</f>
        <v/>
      </c>
    </row>
    <row r="3645" spans="1:15" x14ac:dyDescent="0.55000000000000004">
      <c r="A3645">
        <v>3643</v>
      </c>
      <c r="B3645" s="2">
        <v>43465</v>
      </c>
      <c r="C3645">
        <v>37.080001831054688</v>
      </c>
      <c r="D3645">
        <v>43291800</v>
      </c>
      <c r="E3645">
        <v>1953.410034179688</v>
      </c>
      <c r="F3645" s="20">
        <f t="shared" si="208"/>
        <v>1.6731216453042706E-3</v>
      </c>
      <c r="G3645">
        <v>3740.5</v>
      </c>
      <c r="H3645">
        <v>6.2583098411560059</v>
      </c>
      <c r="I3645" s="19">
        <f t="shared" si="209"/>
        <v>7306730.232849123</v>
      </c>
      <c r="K3645" s="70">
        <f t="shared" si="210"/>
        <v>-1</v>
      </c>
      <c r="L3645" s="3">
        <f>IF(AND(O3645&gt;0,O3645&lt;366),+'PL2'!$N$3+1,IF(AND(O3645&gt;365,O3645&lt;731),+'PL2'!$O$3+1,IF(AND(O3645&gt;730,O3645&lt;1096),+'PL2'!$P$3+1,IF(AND(O3645&gt;1095,O3645&lt;1461),+'PL2'!$Q$3+1,IF(AND(O3645&gt;1460,O3645&lt;3000),+'PL2'!$R$3+1,0)))))</f>
        <v>0</v>
      </c>
      <c r="M3645" s="3">
        <f>IF(AND(O3645&gt;0,O3645&lt;366),+'PL2'!$N$2+1,IF(AND(O3645&gt;365,O3645&lt;731),+'PL2'!$O$2+1,IF(AND(O3645&gt;730,O3645&lt;1096),+'PL2'!$P$2+1,IF(AND(O3645&gt;1095,O3645&lt;1461),+'PL2'!$Q$2+1,IF(AND(O3645&gt;1460,O3645&lt;1826),+'PL2'!$R$2+1,IF(AND(O3645&gt;1825,O3645&lt;2190),+'PL2'!$S$2+1,0))))))</f>
        <v>0</v>
      </c>
      <c r="N3645" s="70">
        <f t="shared" si="211"/>
        <v>-1</v>
      </c>
      <c r="O3645" s="19" t="str">
        <f>IF(A3645&gt;'PL2'!$C$2+553,IF(A3645='PL2'!$C$2+554,1,O3644+1), "")</f>
        <v/>
      </c>
    </row>
    <row r="3646" spans="1:15" x14ac:dyDescent="0.55000000000000004">
      <c r="A3646">
        <v>3644</v>
      </c>
      <c r="B3646" s="2">
        <v>43466</v>
      </c>
      <c r="C3646">
        <v>37.090000152587891</v>
      </c>
      <c r="D3646">
        <v>41616000</v>
      </c>
      <c r="E3646">
        <v>1873.72998046875</v>
      </c>
      <c r="F3646" s="20">
        <f t="shared" si="208"/>
        <v>1.6699501456529807E-3</v>
      </c>
      <c r="G3646">
        <v>3869.469970703125</v>
      </c>
      <c r="H3646">
        <v>6.461820125579834</v>
      </c>
      <c r="I3646" s="19">
        <f t="shared" si="209"/>
        <v>7250341.892629981</v>
      </c>
      <c r="K3646" s="70">
        <f t="shared" si="210"/>
        <v>-1</v>
      </c>
      <c r="L3646" s="3">
        <f>IF(AND(O3646&gt;0,O3646&lt;366),+'PL2'!$N$3+1,IF(AND(O3646&gt;365,O3646&lt;731),+'PL2'!$O$3+1,IF(AND(O3646&gt;730,O3646&lt;1096),+'PL2'!$P$3+1,IF(AND(O3646&gt;1095,O3646&lt;1461),+'PL2'!$Q$3+1,IF(AND(O3646&gt;1460,O3646&lt;3000),+'PL2'!$R$3+1,0)))))</f>
        <v>0</v>
      </c>
      <c r="M3646" s="3">
        <f>IF(AND(O3646&gt;0,O3646&lt;366),+'PL2'!$N$2+1,IF(AND(O3646&gt;365,O3646&lt;731),+'PL2'!$O$2+1,IF(AND(O3646&gt;730,O3646&lt;1096),+'PL2'!$P$2+1,IF(AND(O3646&gt;1095,O3646&lt;1461),+'PL2'!$Q$2+1,IF(AND(O3646&gt;1460,O3646&lt;1826),+'PL2'!$R$2+1,IF(AND(O3646&gt;1825,O3646&lt;2190),+'PL2'!$S$2+1,0))))))</f>
        <v>0</v>
      </c>
      <c r="N3646" s="70">
        <f t="shared" si="211"/>
        <v>-1</v>
      </c>
      <c r="O3646" s="19" t="str">
        <f>IF(A3646&gt;'PL2'!$C$2+553,IF(A3646='PL2'!$C$2+554,1,O3645+1), "")</f>
        <v/>
      </c>
    </row>
    <row r="3647" spans="1:15" x14ac:dyDescent="0.55000000000000004">
      <c r="A3647">
        <v>3645</v>
      </c>
      <c r="B3647" s="2">
        <v>43467</v>
      </c>
      <c r="C3647">
        <v>37.099998474121087</v>
      </c>
      <c r="D3647">
        <v>42174600</v>
      </c>
      <c r="E3647">
        <v>1905.5400390625</v>
      </c>
      <c r="F3647" s="20">
        <f t="shared" si="208"/>
        <v>1.6762585191464859E-3</v>
      </c>
      <c r="G3647">
        <v>3941.219970703125</v>
      </c>
      <c r="H3647">
        <v>6.6065001487731934</v>
      </c>
      <c r="I3647" s="19">
        <f t="shared" si="209"/>
        <v>7510152.4569275379</v>
      </c>
      <c r="K3647" s="70">
        <f t="shared" si="210"/>
        <v>-1</v>
      </c>
      <c r="L3647" s="3">
        <f>IF(AND(O3647&gt;0,O3647&lt;366),+'PL2'!$N$3+1,IF(AND(O3647&gt;365,O3647&lt;731),+'PL2'!$O$3+1,IF(AND(O3647&gt;730,O3647&lt;1096),+'PL2'!$P$3+1,IF(AND(O3647&gt;1095,O3647&lt;1461),+'PL2'!$Q$3+1,IF(AND(O3647&gt;1460,O3647&lt;3000),+'PL2'!$R$3+1,0)))))</f>
        <v>0</v>
      </c>
      <c r="M3647" s="3">
        <f>IF(AND(O3647&gt;0,O3647&lt;366),+'PL2'!$N$2+1,IF(AND(O3647&gt;365,O3647&lt;731),+'PL2'!$O$2+1,IF(AND(O3647&gt;730,O3647&lt;1096),+'PL2'!$P$2+1,IF(AND(O3647&gt;1095,O3647&lt;1461),+'PL2'!$Q$2+1,IF(AND(O3647&gt;1460,O3647&lt;1826),+'PL2'!$R$2+1,IF(AND(O3647&gt;1825,O3647&lt;2190),+'PL2'!$S$2+1,0))))))</f>
        <v>0</v>
      </c>
      <c r="N3647" s="70">
        <f t="shared" si="211"/>
        <v>-1</v>
      </c>
      <c r="O3647" s="19" t="str">
        <f>IF(A3647&gt;'PL2'!$C$2+553,IF(A3647='PL2'!$C$2+554,1,O3646+1), "")</f>
        <v/>
      </c>
    </row>
    <row r="3648" spans="1:15" x14ac:dyDescent="0.55000000000000004">
      <c r="A3648">
        <v>3646</v>
      </c>
      <c r="B3648" s="2">
        <v>43468</v>
      </c>
      <c r="C3648">
        <v>37.110000610351563</v>
      </c>
      <c r="D3648">
        <v>43291800</v>
      </c>
      <c r="E3648">
        <v>1956.670043945312</v>
      </c>
      <c r="F3648" s="20">
        <f t="shared" si="208"/>
        <v>1.6772697491226317E-3</v>
      </c>
      <c r="G3648">
        <v>3832.159912109375</v>
      </c>
      <c r="H3648">
        <v>6.4275698661804199</v>
      </c>
      <c r="I3648" s="19">
        <f t="shared" si="209"/>
        <v>7498272.5036325138</v>
      </c>
      <c r="K3648" s="70">
        <f t="shared" si="210"/>
        <v>-1</v>
      </c>
      <c r="L3648" s="3">
        <f>IF(AND(O3648&gt;0,O3648&lt;366),+'PL2'!$N$3+1,IF(AND(O3648&gt;365,O3648&lt;731),+'PL2'!$O$3+1,IF(AND(O3648&gt;730,O3648&lt;1096),+'PL2'!$P$3+1,IF(AND(O3648&gt;1095,O3648&lt;1461),+'PL2'!$Q$3+1,IF(AND(O3648&gt;1460,O3648&lt;3000),+'PL2'!$R$3+1,0)))))</f>
        <v>0</v>
      </c>
      <c r="M3648" s="3">
        <f>IF(AND(O3648&gt;0,O3648&lt;366),+'PL2'!$N$2+1,IF(AND(O3648&gt;365,O3648&lt;731),+'PL2'!$O$2+1,IF(AND(O3648&gt;730,O3648&lt;1096),+'PL2'!$P$2+1,IF(AND(O3648&gt;1095,O3648&lt;1461),+'PL2'!$Q$2+1,IF(AND(O3648&gt;1460,O3648&lt;1826),+'PL2'!$R$2+1,IF(AND(O3648&gt;1825,O3648&lt;2190),+'PL2'!$S$2+1,0))))))</f>
        <v>0</v>
      </c>
      <c r="N3648" s="70">
        <f t="shared" si="211"/>
        <v>-1</v>
      </c>
      <c r="O3648" s="19" t="str">
        <f>IF(A3648&gt;'PL2'!$C$2+553,IF(A3648='PL2'!$C$2+554,1,O3647+1), "")</f>
        <v/>
      </c>
    </row>
    <row r="3649" spans="1:15" x14ac:dyDescent="0.55000000000000004">
      <c r="A3649">
        <v>3647</v>
      </c>
      <c r="B3649" s="2">
        <v>43469</v>
      </c>
      <c r="C3649">
        <v>37.119998931884773</v>
      </c>
      <c r="D3649">
        <v>41616000</v>
      </c>
      <c r="E3649">
        <v>1882.079956054688</v>
      </c>
      <c r="F3649" s="20">
        <f t="shared" si="208"/>
        <v>1.6787487014242541E-3</v>
      </c>
      <c r="G3649">
        <v>3863.6298828125</v>
      </c>
      <c r="H3649">
        <v>6.4860601425170898</v>
      </c>
      <c r="I3649" s="19">
        <f t="shared" si="209"/>
        <v>7271660.3600553293</v>
      </c>
      <c r="K3649" s="70">
        <f t="shared" si="210"/>
        <v>-1</v>
      </c>
      <c r="L3649" s="3">
        <f>IF(AND(O3649&gt;0,O3649&lt;366),+'PL2'!$N$3+1,IF(AND(O3649&gt;365,O3649&lt;731),+'PL2'!$O$3+1,IF(AND(O3649&gt;730,O3649&lt;1096),+'PL2'!$P$3+1,IF(AND(O3649&gt;1095,O3649&lt;1461),+'PL2'!$Q$3+1,IF(AND(O3649&gt;1460,O3649&lt;3000),+'PL2'!$R$3+1,0)))))</f>
        <v>0</v>
      </c>
      <c r="M3649" s="3">
        <f>IF(AND(O3649&gt;0,O3649&lt;366),+'PL2'!$N$2+1,IF(AND(O3649&gt;365,O3649&lt;731),+'PL2'!$O$2+1,IF(AND(O3649&gt;730,O3649&lt;1096),+'PL2'!$P$2+1,IF(AND(O3649&gt;1095,O3649&lt;1461),+'PL2'!$Q$2+1,IF(AND(O3649&gt;1460,O3649&lt;1826),+'PL2'!$R$2+1,IF(AND(O3649&gt;1825,O3649&lt;2190),+'PL2'!$S$2+1,0))))))</f>
        <v>0</v>
      </c>
      <c r="N3649" s="70">
        <f t="shared" si="211"/>
        <v>-1</v>
      </c>
      <c r="O3649" s="19" t="str">
        <f>IF(A3649&gt;'PL2'!$C$2+553,IF(A3649='PL2'!$C$2+554,1,O3648+1), "")</f>
        <v/>
      </c>
    </row>
    <row r="3650" spans="1:15" x14ac:dyDescent="0.55000000000000004">
      <c r="A3650">
        <v>3648</v>
      </c>
      <c r="B3650" s="2">
        <v>43470</v>
      </c>
      <c r="C3650">
        <v>37.130001068115227</v>
      </c>
      <c r="D3650">
        <v>45526200</v>
      </c>
      <c r="E3650">
        <v>2049.77001953125</v>
      </c>
      <c r="F3650" s="20">
        <f t="shared" ref="F3650:F3659" si="212">+(C3650/D3650)*E3650</f>
        <v>1.6717398556125018E-3</v>
      </c>
      <c r="G3650">
        <v>3835.60009765625</v>
      </c>
      <c r="H3650">
        <v>6.4121298789978027</v>
      </c>
      <c r="I3650" s="19">
        <f t="shared" ref="I3650:I3713" si="213">+E3650*G3650</f>
        <v>7862098.087086916</v>
      </c>
      <c r="K3650" s="70">
        <f t="shared" si="210"/>
        <v>-1</v>
      </c>
      <c r="L3650" s="3">
        <f>IF(AND(O3650&gt;0,O3650&lt;366),+'PL2'!$N$3+1,IF(AND(O3650&gt;365,O3650&lt;731),+'PL2'!$O$3+1,IF(AND(O3650&gt;730,O3650&lt;1096),+'PL2'!$P$3+1,IF(AND(O3650&gt;1095,O3650&lt;1461),+'PL2'!$Q$3+1,IF(AND(O3650&gt;1460,O3650&lt;3000),+'PL2'!$R$3+1,0)))))</f>
        <v>0</v>
      </c>
      <c r="M3650" s="3">
        <f>IF(AND(O3650&gt;0,O3650&lt;366),+'PL2'!$N$2+1,IF(AND(O3650&gt;365,O3650&lt;731),+'PL2'!$O$2+1,IF(AND(O3650&gt;730,O3650&lt;1096),+'PL2'!$P$2+1,IF(AND(O3650&gt;1095,O3650&lt;1461),+'PL2'!$Q$2+1,IF(AND(O3650&gt;1460,O3650&lt;1826),+'PL2'!$R$2+1,IF(AND(O3650&gt;1825,O3650&lt;2190),+'PL2'!$S$2+1,0))))))</f>
        <v>0</v>
      </c>
      <c r="N3650" s="70">
        <f t="shared" si="211"/>
        <v>-1</v>
      </c>
      <c r="O3650" s="19" t="str">
        <f>IF(A3650&gt;'PL2'!$C$2+553,IF(A3650='PL2'!$C$2+554,1,O3649+1), "")</f>
        <v/>
      </c>
    </row>
    <row r="3651" spans="1:15" x14ac:dyDescent="0.55000000000000004">
      <c r="A3651">
        <v>3649</v>
      </c>
      <c r="B3651" s="2">
        <v>43471</v>
      </c>
      <c r="C3651">
        <v>37.139999389648438</v>
      </c>
      <c r="D3651">
        <v>39381600</v>
      </c>
      <c r="E3651">
        <v>1779.099975585938</v>
      </c>
      <c r="F3651" s="20">
        <f t="shared" si="212"/>
        <v>1.677833607760611E-3</v>
      </c>
      <c r="G3651">
        <v>4083.169921875</v>
      </c>
      <c r="H3651">
        <v>6.8508801460266113</v>
      </c>
      <c r="I3651" s="19">
        <f t="shared" si="213"/>
        <v>7264367.5083210487</v>
      </c>
      <c r="K3651" s="70">
        <f t="shared" si="210"/>
        <v>-1</v>
      </c>
      <c r="L3651" s="3">
        <f>IF(AND(O3651&gt;0,O3651&lt;366),+'PL2'!$N$3+1,IF(AND(O3651&gt;365,O3651&lt;731),+'PL2'!$O$3+1,IF(AND(O3651&gt;730,O3651&lt;1096),+'PL2'!$P$3+1,IF(AND(O3651&gt;1095,O3651&lt;1461),+'PL2'!$Q$3+1,IF(AND(O3651&gt;1460,O3651&lt;3000),+'PL2'!$R$3+1,0)))))</f>
        <v>0</v>
      </c>
      <c r="M3651" s="3">
        <f>IF(AND(O3651&gt;0,O3651&lt;366),+'PL2'!$N$2+1,IF(AND(O3651&gt;365,O3651&lt;731),+'PL2'!$O$2+1,IF(AND(O3651&gt;730,O3651&lt;1096),+'PL2'!$P$2+1,IF(AND(O3651&gt;1095,O3651&lt;1461),+'PL2'!$Q$2+1,IF(AND(O3651&gt;1460,O3651&lt;1826),+'PL2'!$R$2+1,IF(AND(O3651&gt;1825,O3651&lt;2190),+'PL2'!$S$2+1,0))))))</f>
        <v>0</v>
      </c>
      <c r="N3651" s="70">
        <f t="shared" si="211"/>
        <v>-1</v>
      </c>
      <c r="O3651" s="19" t="str">
        <f>IF(A3651&gt;'PL2'!$C$2+553,IF(A3651='PL2'!$C$2+554,1,O3650+1), "")</f>
        <v/>
      </c>
    </row>
    <row r="3652" spans="1:15" x14ac:dyDescent="0.55000000000000004">
      <c r="A3652">
        <v>3650</v>
      </c>
      <c r="B3652" s="2">
        <v>43472</v>
      </c>
      <c r="C3652">
        <v>37.150001525878913</v>
      </c>
      <c r="D3652">
        <v>39381600</v>
      </c>
      <c r="E3652">
        <v>1786.380004882812</v>
      </c>
      <c r="F3652" s="20">
        <f t="shared" si="212"/>
        <v>1.6851529624798394E-3</v>
      </c>
      <c r="G3652">
        <v>4041.4599609375</v>
      </c>
      <c r="H3652">
        <v>6.8104801177978516</v>
      </c>
      <c r="I3652" s="19">
        <f t="shared" si="213"/>
        <v>7219583.2647532206</v>
      </c>
      <c r="K3652" s="70">
        <f t="shared" si="210"/>
        <v>-1</v>
      </c>
      <c r="L3652" s="3">
        <f>IF(AND(O3652&gt;0,O3652&lt;366),+'PL2'!$N$3+1,IF(AND(O3652&gt;365,O3652&lt;731),+'PL2'!$O$3+1,IF(AND(O3652&gt;730,O3652&lt;1096),+'PL2'!$P$3+1,IF(AND(O3652&gt;1095,O3652&lt;1461),+'PL2'!$Q$3+1,IF(AND(O3652&gt;1460,O3652&lt;3000),+'PL2'!$R$3+1,0)))))</f>
        <v>0</v>
      </c>
      <c r="M3652" s="3">
        <f>IF(AND(O3652&gt;0,O3652&lt;366),+'PL2'!$N$2+1,IF(AND(O3652&gt;365,O3652&lt;731),+'PL2'!$O$2+1,IF(AND(O3652&gt;730,O3652&lt;1096),+'PL2'!$P$2+1,IF(AND(O3652&gt;1095,O3652&lt;1461),+'PL2'!$Q$2+1,IF(AND(O3652&gt;1460,O3652&lt;1826),+'PL2'!$R$2+1,IF(AND(O3652&gt;1825,O3652&lt;2190),+'PL2'!$S$2+1,0))))))</f>
        <v>0</v>
      </c>
      <c r="N3652" s="70">
        <f t="shared" si="211"/>
        <v>-1</v>
      </c>
      <c r="O3652" s="19" t="str">
        <f>IF(A3652&gt;'PL2'!$C$2+553,IF(A3652='PL2'!$C$2+554,1,O3651+1), "")</f>
        <v/>
      </c>
    </row>
    <row r="3653" spans="1:15" x14ac:dyDescent="0.55000000000000004">
      <c r="A3653">
        <v>3651</v>
      </c>
      <c r="B3653" s="2">
        <v>43473</v>
      </c>
      <c r="C3653">
        <v>37.159999847412109</v>
      </c>
      <c r="D3653">
        <v>47202000</v>
      </c>
      <c r="E3653">
        <v>2133.449951171875</v>
      </c>
      <c r="F3653" s="20">
        <f t="shared" si="212"/>
        <v>1.6795686593790147E-3</v>
      </c>
      <c r="G3653">
        <v>4029.989990234375</v>
      </c>
      <c r="H3653">
        <v>6.7686500549316406</v>
      </c>
      <c r="I3653" s="19">
        <f t="shared" si="213"/>
        <v>8597781.9478886724</v>
      </c>
      <c r="K3653" s="70">
        <f t="shared" si="210"/>
        <v>-1</v>
      </c>
      <c r="L3653" s="3">
        <f>IF(AND(O3653&gt;0,O3653&lt;366),+'PL2'!$N$3+1,IF(AND(O3653&gt;365,O3653&lt;731),+'PL2'!$O$3+1,IF(AND(O3653&gt;730,O3653&lt;1096),+'PL2'!$P$3+1,IF(AND(O3653&gt;1095,O3653&lt;1461),+'PL2'!$Q$3+1,IF(AND(O3653&gt;1460,O3653&lt;3000),+'PL2'!$R$3+1,0)))))</f>
        <v>0</v>
      </c>
      <c r="M3653" s="3">
        <f>IF(AND(O3653&gt;0,O3653&lt;366),+'PL2'!$N$2+1,IF(AND(O3653&gt;365,O3653&lt;731),+'PL2'!$O$2+1,IF(AND(O3653&gt;730,O3653&lt;1096),+'PL2'!$P$2+1,IF(AND(O3653&gt;1095,O3653&lt;1461),+'PL2'!$Q$2+1,IF(AND(O3653&gt;1460,O3653&lt;1826),+'PL2'!$R$2+1,IF(AND(O3653&gt;1825,O3653&lt;2190),+'PL2'!$S$2+1,0))))))</f>
        <v>0</v>
      </c>
      <c r="N3653" s="70">
        <f t="shared" si="211"/>
        <v>-1</v>
      </c>
      <c r="O3653" s="19" t="str">
        <f>IF(A3653&gt;'PL2'!$C$2+553,IF(A3653='PL2'!$C$2+554,1,O3652+1), "")</f>
        <v/>
      </c>
    </row>
    <row r="3654" spans="1:15" x14ac:dyDescent="0.55000000000000004">
      <c r="A3654">
        <v>3652</v>
      </c>
      <c r="B3654" s="2">
        <v>43474</v>
      </c>
      <c r="C3654">
        <v>37.169998168945313</v>
      </c>
      <c r="D3654">
        <v>45805500</v>
      </c>
      <c r="E3654">
        <v>2074.169921875</v>
      </c>
      <c r="F3654" s="20">
        <f t="shared" si="212"/>
        <v>1.6831361342671775E-3</v>
      </c>
      <c r="G3654">
        <v>4028.2900390625</v>
      </c>
      <c r="H3654">
        <v>6.7801599502563477</v>
      </c>
      <c r="I3654" s="19">
        <f t="shared" si="213"/>
        <v>8355358.0356121063</v>
      </c>
      <c r="K3654" s="70">
        <f t="shared" si="210"/>
        <v>-1</v>
      </c>
      <c r="L3654" s="3">
        <f>IF(AND(O3654&gt;0,O3654&lt;366),+'PL2'!$N$3+1,IF(AND(O3654&gt;365,O3654&lt;731),+'PL2'!$O$3+1,IF(AND(O3654&gt;730,O3654&lt;1096),+'PL2'!$P$3+1,IF(AND(O3654&gt;1095,O3654&lt;1461),+'PL2'!$Q$3+1,IF(AND(O3654&gt;1460,O3654&lt;3000),+'PL2'!$R$3+1,0)))))</f>
        <v>0</v>
      </c>
      <c r="M3654" s="3">
        <f>IF(AND(O3654&gt;0,O3654&lt;366),+'PL2'!$N$2+1,IF(AND(O3654&gt;365,O3654&lt;731),+'PL2'!$O$2+1,IF(AND(O3654&gt;730,O3654&lt;1096),+'PL2'!$P$2+1,IF(AND(O3654&gt;1095,O3654&lt;1461),+'PL2'!$Q$2+1,IF(AND(O3654&gt;1460,O3654&lt;1826),+'PL2'!$R$2+1,IF(AND(O3654&gt;1825,O3654&lt;2190),+'PL2'!$S$2+1,0))))))</f>
        <v>0</v>
      </c>
      <c r="N3654" s="70">
        <f t="shared" si="211"/>
        <v>-1</v>
      </c>
      <c r="O3654" s="19" t="str">
        <f>IF(A3654&gt;'PL2'!$C$2+553,IF(A3654='PL2'!$C$2+554,1,O3653+1), "")</f>
        <v/>
      </c>
    </row>
    <row r="3655" spans="1:15" x14ac:dyDescent="0.55000000000000004">
      <c r="A3655">
        <v>3653</v>
      </c>
      <c r="B3655" s="2">
        <v>43475</v>
      </c>
      <c r="C3655">
        <v>37.180000305175781</v>
      </c>
      <c r="D3655">
        <v>43571100</v>
      </c>
      <c r="E3655">
        <v>1975.849975585938</v>
      </c>
      <c r="F3655" s="20">
        <f t="shared" si="212"/>
        <v>1.6860281860055571E-3</v>
      </c>
      <c r="G3655">
        <v>3669.580078125</v>
      </c>
      <c r="H3655">
        <v>6.1870198249816886</v>
      </c>
      <c r="I3655" s="19">
        <f t="shared" si="213"/>
        <v>7250539.7077739257</v>
      </c>
      <c r="K3655" s="70">
        <f t="shared" si="210"/>
        <v>-1</v>
      </c>
      <c r="L3655" s="3">
        <f>IF(AND(O3655&gt;0,O3655&lt;366),+'PL2'!$N$3+1,IF(AND(O3655&gt;365,O3655&lt;731),+'PL2'!$O$3+1,IF(AND(O3655&gt;730,O3655&lt;1096),+'PL2'!$P$3+1,IF(AND(O3655&gt;1095,O3655&lt;1461),+'PL2'!$Q$3+1,IF(AND(O3655&gt;1460,O3655&lt;3000),+'PL2'!$R$3+1,0)))))</f>
        <v>0</v>
      </c>
      <c r="M3655" s="3">
        <f>IF(AND(O3655&gt;0,O3655&lt;366),+'PL2'!$N$2+1,IF(AND(O3655&gt;365,O3655&lt;731),+'PL2'!$O$2+1,IF(AND(O3655&gt;730,O3655&lt;1096),+'PL2'!$P$2+1,IF(AND(O3655&gt;1095,O3655&lt;1461),+'PL2'!$Q$2+1,IF(AND(O3655&gt;1460,O3655&lt;1826),+'PL2'!$R$2+1,IF(AND(O3655&gt;1825,O3655&lt;2190),+'PL2'!$S$2+1,0))))))</f>
        <v>0</v>
      </c>
      <c r="N3655" s="70">
        <f t="shared" si="211"/>
        <v>-1</v>
      </c>
      <c r="O3655" s="19" t="str">
        <f>IF(A3655&gt;'PL2'!$C$2+553,IF(A3655='PL2'!$C$2+554,1,O3654+1), "")</f>
        <v/>
      </c>
    </row>
    <row r="3656" spans="1:15" x14ac:dyDescent="0.55000000000000004">
      <c r="A3656">
        <v>3654</v>
      </c>
      <c r="B3656" s="2">
        <v>43476</v>
      </c>
      <c r="C3656">
        <v>37.189998626708977</v>
      </c>
      <c r="D3656">
        <v>41336700</v>
      </c>
      <c r="E3656">
        <v>1874.260009765625</v>
      </c>
      <c r="F3656" s="20">
        <f t="shared" si="212"/>
        <v>1.6862431492905613E-3</v>
      </c>
      <c r="G3656">
        <v>3660.9599609375</v>
      </c>
      <c r="H3656">
        <v>6.1732702255249023</v>
      </c>
      <c r="I3656" s="19">
        <f t="shared" si="213"/>
        <v>6861590.8521382809</v>
      </c>
      <c r="K3656" s="70">
        <f t="shared" si="210"/>
        <v>-1</v>
      </c>
      <c r="L3656" s="3">
        <f>IF(AND(O3656&gt;0,O3656&lt;366),+'PL2'!$N$3+1,IF(AND(O3656&gt;365,O3656&lt;731),+'PL2'!$O$3+1,IF(AND(O3656&gt;730,O3656&lt;1096),+'PL2'!$P$3+1,IF(AND(O3656&gt;1095,O3656&lt;1461),+'PL2'!$Q$3+1,IF(AND(O3656&gt;1460,O3656&lt;3000),+'PL2'!$R$3+1,0)))))</f>
        <v>0</v>
      </c>
      <c r="M3656" s="3">
        <f>IF(AND(O3656&gt;0,O3656&lt;366),+'PL2'!$N$2+1,IF(AND(O3656&gt;365,O3656&lt;731),+'PL2'!$O$2+1,IF(AND(O3656&gt;730,O3656&lt;1096),+'PL2'!$P$2+1,IF(AND(O3656&gt;1095,O3656&lt;1461),+'PL2'!$Q$2+1,IF(AND(O3656&gt;1460,O3656&lt;1826),+'PL2'!$R$2+1,IF(AND(O3656&gt;1825,O3656&lt;2190),+'PL2'!$S$2+1,0))))))</f>
        <v>0</v>
      </c>
      <c r="N3656" s="70">
        <f t="shared" si="211"/>
        <v>-1</v>
      </c>
      <c r="O3656" s="19" t="str">
        <f>IF(A3656&gt;'PL2'!$C$2+553,IF(A3656='PL2'!$C$2+554,1,O3655+1), "")</f>
        <v/>
      </c>
    </row>
    <row r="3657" spans="1:15" x14ac:dyDescent="0.55000000000000004">
      <c r="A3657">
        <v>3655</v>
      </c>
      <c r="B3657" s="2">
        <v>43477</v>
      </c>
      <c r="C3657">
        <v>37.200000762939453</v>
      </c>
      <c r="D3657">
        <v>38543700</v>
      </c>
      <c r="E3657">
        <v>1742.119995117188</v>
      </c>
      <c r="F3657" s="20">
        <f t="shared" si="212"/>
        <v>1.6813867155330566E-3</v>
      </c>
      <c r="G3657">
        <v>3658.669921875</v>
      </c>
      <c r="H3657">
        <v>6.1516399383544922</v>
      </c>
      <c r="I3657" s="19">
        <f t="shared" si="213"/>
        <v>6373842.0264322776</v>
      </c>
      <c r="K3657" s="70">
        <f t="shared" si="210"/>
        <v>-1</v>
      </c>
      <c r="L3657" s="3">
        <f>IF(AND(O3657&gt;0,O3657&lt;366),+'PL2'!$N$3+1,IF(AND(O3657&gt;365,O3657&lt;731),+'PL2'!$O$3+1,IF(AND(O3657&gt;730,O3657&lt;1096),+'PL2'!$P$3+1,IF(AND(O3657&gt;1095,O3657&lt;1461),+'PL2'!$Q$3+1,IF(AND(O3657&gt;1460,O3657&lt;3000),+'PL2'!$R$3+1,0)))))</f>
        <v>0</v>
      </c>
      <c r="M3657" s="3">
        <f>IF(AND(O3657&gt;0,O3657&lt;366),+'PL2'!$N$2+1,IF(AND(O3657&gt;365,O3657&lt;731),+'PL2'!$O$2+1,IF(AND(O3657&gt;730,O3657&lt;1096),+'PL2'!$P$2+1,IF(AND(O3657&gt;1095,O3657&lt;1461),+'PL2'!$Q$2+1,IF(AND(O3657&gt;1460,O3657&lt;1826),+'PL2'!$R$2+1,IF(AND(O3657&gt;1825,O3657&lt;2190),+'PL2'!$S$2+1,0))))))</f>
        <v>0</v>
      </c>
      <c r="N3657" s="70">
        <f t="shared" si="211"/>
        <v>-1</v>
      </c>
      <c r="O3657" s="19" t="str">
        <f>IF(A3657&gt;'PL2'!$C$2+553,IF(A3657='PL2'!$C$2+554,1,O3656+1), "")</f>
        <v/>
      </c>
    </row>
    <row r="3658" spans="1:15" x14ac:dyDescent="0.55000000000000004">
      <c r="A3658">
        <v>3656</v>
      </c>
      <c r="B3658" s="2">
        <v>43478</v>
      </c>
      <c r="C3658">
        <v>37.209999084472663</v>
      </c>
      <c r="D3658">
        <v>38264400</v>
      </c>
      <c r="E3658">
        <v>1726.680053710938</v>
      </c>
      <c r="F3658" s="20">
        <f t="shared" si="212"/>
        <v>1.6791002398511726E-3</v>
      </c>
      <c r="G3658">
        <v>3540.159912109375</v>
      </c>
      <c r="H3658">
        <v>5.9442801475524902</v>
      </c>
      <c r="I3658" s="19">
        <f t="shared" si="213"/>
        <v>6112723.5071863253</v>
      </c>
      <c r="K3658" s="70">
        <f t="shared" si="210"/>
        <v>-1</v>
      </c>
      <c r="L3658" s="3">
        <f>IF(AND(O3658&gt;0,O3658&lt;366),+'PL2'!$N$3+1,IF(AND(O3658&gt;365,O3658&lt;731),+'PL2'!$O$3+1,IF(AND(O3658&gt;730,O3658&lt;1096),+'PL2'!$P$3+1,IF(AND(O3658&gt;1095,O3658&lt;1461),+'PL2'!$Q$3+1,IF(AND(O3658&gt;1460,O3658&lt;3000),+'PL2'!$R$3+1,0)))))</f>
        <v>0</v>
      </c>
      <c r="M3658" s="3">
        <f>IF(AND(O3658&gt;0,O3658&lt;366),+'PL2'!$N$2+1,IF(AND(O3658&gt;365,O3658&lt;731),+'PL2'!$O$2+1,IF(AND(O3658&gt;730,O3658&lt;1096),+'PL2'!$P$2+1,IF(AND(O3658&gt;1095,O3658&lt;1461),+'PL2'!$Q$2+1,IF(AND(O3658&gt;1460,O3658&lt;1826),+'PL2'!$R$2+1,IF(AND(O3658&gt;1825,O3658&lt;2190),+'PL2'!$S$2+1,0))))))</f>
        <v>0</v>
      </c>
      <c r="N3658" s="70">
        <f t="shared" si="211"/>
        <v>-1</v>
      </c>
      <c r="O3658" s="19" t="str">
        <f>IF(A3658&gt;'PL2'!$C$2+553,IF(A3658='PL2'!$C$2+554,1,O3657+1), "")</f>
        <v/>
      </c>
    </row>
    <row r="3659" spans="1:15" x14ac:dyDescent="0.55000000000000004">
      <c r="A3659">
        <v>3657</v>
      </c>
      <c r="B3659" s="2">
        <v>43479</v>
      </c>
      <c r="C3659">
        <v>37.220001220703118</v>
      </c>
      <c r="D3659">
        <v>43581700</v>
      </c>
      <c r="E3659">
        <v>1882.489990234375</v>
      </c>
      <c r="F3659" s="20">
        <f t="shared" si="212"/>
        <v>1.6076995558797578E-3</v>
      </c>
      <c r="G3659">
        <v>3706.169921875</v>
      </c>
      <c r="H3659">
        <v>5.9584097862243652</v>
      </c>
      <c r="I3659" s="19">
        <f t="shared" si="213"/>
        <v>6976827.7800374031</v>
      </c>
      <c r="K3659" s="70">
        <f t="shared" si="210"/>
        <v>-1</v>
      </c>
      <c r="L3659" s="3">
        <f>IF(AND(O3659&gt;0,O3659&lt;366),+'PL2'!$N$3+1,IF(AND(O3659&gt;365,O3659&lt;731),+'PL2'!$O$3+1,IF(AND(O3659&gt;730,O3659&lt;1096),+'PL2'!$P$3+1,IF(AND(O3659&gt;1095,O3659&lt;1461),+'PL2'!$Q$3+1,IF(AND(O3659&gt;1460,O3659&lt;3000),+'PL2'!$R$3+1,0)))))</f>
        <v>0</v>
      </c>
      <c r="M3659" s="3">
        <f>IF(AND(O3659&gt;0,O3659&lt;366),+'PL2'!$N$2+1,IF(AND(O3659&gt;365,O3659&lt;731),+'PL2'!$O$2+1,IF(AND(O3659&gt;730,O3659&lt;1096),+'PL2'!$P$2+1,IF(AND(O3659&gt;1095,O3659&lt;1461),+'PL2'!$Q$2+1,IF(AND(O3659&gt;1460,O3659&lt;1826),+'PL2'!$R$2+1,IF(AND(O3659&gt;1825,O3659&lt;2190),+'PL2'!$S$2+1,0))))))</f>
        <v>0</v>
      </c>
      <c r="N3659" s="70">
        <f t="shared" si="211"/>
        <v>-1</v>
      </c>
      <c r="O3659" s="19" t="str">
        <f>IF(A3659&gt;'PL2'!$C$2+553,IF(A3659='PL2'!$C$2+554,1,O3658+1), "")</f>
        <v/>
      </c>
    </row>
    <row r="3660" spans="1:15" x14ac:dyDescent="0.55000000000000004">
      <c r="A3660">
        <v>3658</v>
      </c>
      <c r="B3660" s="2">
        <v>43480</v>
      </c>
      <c r="C3660">
        <v>37.229999542236328</v>
      </c>
      <c r="D3660">
        <v>38609300</v>
      </c>
      <c r="E3660">
        <v>1671.199951171875</v>
      </c>
      <c r="F3660" s="20">
        <f t="shared" ref="F3660:F3723" si="214">+(C3660/D3660)*E3660</f>
        <v>1.6114970594420072E-3</v>
      </c>
      <c r="G3660">
        <v>3604.1298828125</v>
      </c>
      <c r="H3660">
        <v>5.8080401420593262</v>
      </c>
      <c r="I3660" s="19">
        <f t="shared" si="213"/>
        <v>6023221.6841733456</v>
      </c>
      <c r="K3660" s="70">
        <f t="shared" si="210"/>
        <v>-1</v>
      </c>
      <c r="L3660" s="3">
        <f>IF(AND(O3660&gt;0,O3660&lt;366),+'PL2'!$N$3+1,IF(AND(O3660&gt;365,O3660&lt;731),+'PL2'!$O$3+1,IF(AND(O3660&gt;730,O3660&lt;1096),+'PL2'!$P$3+1,IF(AND(O3660&gt;1095,O3660&lt;1461),+'PL2'!$Q$3+1,IF(AND(O3660&gt;1460,O3660&lt;3000),+'PL2'!$R$3+1,0)))))</f>
        <v>0</v>
      </c>
      <c r="M3660" s="3">
        <f>IF(AND(O3660&gt;0,O3660&lt;366),+'PL2'!$N$2+1,IF(AND(O3660&gt;365,O3660&lt;731),+'PL2'!$O$2+1,IF(AND(O3660&gt;730,O3660&lt;1096),+'PL2'!$P$2+1,IF(AND(O3660&gt;1095,O3660&lt;1461),+'PL2'!$Q$2+1,IF(AND(O3660&gt;1460,O3660&lt;1826),+'PL2'!$R$2+1,IF(AND(O3660&gt;1825,O3660&lt;2190),+'PL2'!$S$2+1,0))))))</f>
        <v>0</v>
      </c>
      <c r="N3660" s="70">
        <f t="shared" si="211"/>
        <v>-1</v>
      </c>
      <c r="O3660" s="19" t="str">
        <f>IF(A3660&gt;'PL2'!$C$2+553,IF(A3660='PL2'!$C$2+554,1,O3659+1), "")</f>
        <v/>
      </c>
    </row>
    <row r="3661" spans="1:15" x14ac:dyDescent="0.55000000000000004">
      <c r="A3661">
        <v>3659</v>
      </c>
      <c r="B3661" s="2">
        <v>43481</v>
      </c>
      <c r="C3661">
        <v>37.240001678466797</v>
      </c>
      <c r="D3661">
        <v>38901800</v>
      </c>
      <c r="E3661">
        <v>1687.579956054688</v>
      </c>
      <c r="F3661" s="20">
        <f t="shared" si="214"/>
        <v>1.6154902959766256E-3</v>
      </c>
      <c r="G3661">
        <v>3630.260009765625</v>
      </c>
      <c r="H3661">
        <v>5.864649772644043</v>
      </c>
      <c r="I3661" s="19">
        <f t="shared" si="213"/>
        <v>6126354.0277473647</v>
      </c>
      <c r="K3661" s="70">
        <f t="shared" si="210"/>
        <v>-1</v>
      </c>
      <c r="L3661" s="3">
        <f>IF(AND(O3661&gt;0,O3661&lt;366),+'PL2'!$N$3+1,IF(AND(O3661&gt;365,O3661&lt;731),+'PL2'!$O$3+1,IF(AND(O3661&gt;730,O3661&lt;1096),+'PL2'!$P$3+1,IF(AND(O3661&gt;1095,O3661&lt;1461),+'PL2'!$Q$3+1,IF(AND(O3661&gt;1460,O3661&lt;3000),+'PL2'!$R$3+1,0)))))</f>
        <v>0</v>
      </c>
      <c r="M3661" s="3">
        <f>IF(AND(O3661&gt;0,O3661&lt;366),+'PL2'!$N$2+1,IF(AND(O3661&gt;365,O3661&lt;731),+'PL2'!$O$2+1,IF(AND(O3661&gt;730,O3661&lt;1096),+'PL2'!$P$2+1,IF(AND(O3661&gt;1095,O3661&lt;1461),+'PL2'!$Q$2+1,IF(AND(O3661&gt;1460,O3661&lt;1826),+'PL2'!$R$2+1,IF(AND(O3661&gt;1825,O3661&lt;2190),+'PL2'!$S$2+1,0))))))</f>
        <v>0</v>
      </c>
      <c r="N3661" s="70">
        <f t="shared" si="211"/>
        <v>-1</v>
      </c>
      <c r="O3661" s="19" t="str">
        <f>IF(A3661&gt;'PL2'!$C$2+553,IF(A3661='PL2'!$C$2+554,1,O3660+1), "")</f>
        <v/>
      </c>
    </row>
    <row r="3662" spans="1:15" x14ac:dyDescent="0.55000000000000004">
      <c r="A3662">
        <v>3660</v>
      </c>
      <c r="B3662" s="2">
        <v>43482</v>
      </c>
      <c r="C3662">
        <v>37.25</v>
      </c>
      <c r="D3662">
        <v>37146800</v>
      </c>
      <c r="E3662">
        <v>1610.989990234375</v>
      </c>
      <c r="F3662" s="20">
        <f t="shared" si="214"/>
        <v>1.6154655888590797E-3</v>
      </c>
      <c r="G3662">
        <v>3665.409912109375</v>
      </c>
      <c r="H3662">
        <v>5.9213399887084961</v>
      </c>
      <c r="I3662" s="19">
        <f t="shared" si="213"/>
        <v>5904938.6785140634</v>
      </c>
      <c r="K3662" s="70">
        <f t="shared" si="210"/>
        <v>-1</v>
      </c>
      <c r="L3662" s="3">
        <f>IF(AND(O3662&gt;0,O3662&lt;366),+'PL2'!$N$3+1,IF(AND(O3662&gt;365,O3662&lt;731),+'PL2'!$O$3+1,IF(AND(O3662&gt;730,O3662&lt;1096),+'PL2'!$P$3+1,IF(AND(O3662&gt;1095,O3662&lt;1461),+'PL2'!$Q$3+1,IF(AND(O3662&gt;1460,O3662&lt;3000),+'PL2'!$R$3+1,0)))))</f>
        <v>0</v>
      </c>
      <c r="M3662" s="3">
        <f>IF(AND(O3662&gt;0,O3662&lt;366),+'PL2'!$N$2+1,IF(AND(O3662&gt;365,O3662&lt;731),+'PL2'!$O$2+1,IF(AND(O3662&gt;730,O3662&lt;1096),+'PL2'!$P$2+1,IF(AND(O3662&gt;1095,O3662&lt;1461),+'PL2'!$Q$2+1,IF(AND(O3662&gt;1460,O3662&lt;1826),+'PL2'!$R$2+1,IF(AND(O3662&gt;1825,O3662&lt;2190),+'PL2'!$S$2+1,0))))))</f>
        <v>0</v>
      </c>
      <c r="N3662" s="70">
        <f t="shared" si="211"/>
        <v>-1</v>
      </c>
      <c r="O3662" s="19" t="str">
        <f>IF(A3662&gt;'PL2'!$C$2+553,IF(A3662='PL2'!$C$2+554,1,O3661+1), "")</f>
        <v/>
      </c>
    </row>
    <row r="3663" spans="1:15" x14ac:dyDescent="0.55000000000000004">
      <c r="A3663">
        <v>3661</v>
      </c>
      <c r="B3663" s="2">
        <v>43483</v>
      </c>
      <c r="C3663">
        <v>37.259998321533203</v>
      </c>
      <c r="D3663">
        <v>40364300</v>
      </c>
      <c r="E3663">
        <v>1745.920043945312</v>
      </c>
      <c r="F3663" s="20">
        <f t="shared" si="214"/>
        <v>1.611646378283124E-3</v>
      </c>
      <c r="G3663">
        <v>3630.780029296875</v>
      </c>
      <c r="H3663">
        <v>5.8515300750732422</v>
      </c>
      <c r="I3663" s="19">
        <f t="shared" si="213"/>
        <v>6339051.6283057611</v>
      </c>
      <c r="K3663" s="70">
        <f t="shared" si="210"/>
        <v>-1</v>
      </c>
      <c r="L3663" s="3">
        <f>IF(AND(O3663&gt;0,O3663&lt;366),+'PL2'!$N$3+1,IF(AND(O3663&gt;365,O3663&lt;731),+'PL2'!$O$3+1,IF(AND(O3663&gt;730,O3663&lt;1096),+'PL2'!$P$3+1,IF(AND(O3663&gt;1095,O3663&lt;1461),+'PL2'!$Q$3+1,IF(AND(O3663&gt;1460,O3663&lt;3000),+'PL2'!$R$3+1,0)))))</f>
        <v>0</v>
      </c>
      <c r="M3663" s="3">
        <f>IF(AND(O3663&gt;0,O3663&lt;366),+'PL2'!$N$2+1,IF(AND(O3663&gt;365,O3663&lt;731),+'PL2'!$O$2+1,IF(AND(O3663&gt;730,O3663&lt;1096),+'PL2'!$P$2+1,IF(AND(O3663&gt;1095,O3663&lt;1461),+'PL2'!$Q$2+1,IF(AND(O3663&gt;1460,O3663&lt;1826),+'PL2'!$R$2+1,IF(AND(O3663&gt;1825,O3663&lt;2190),+'PL2'!$S$2+1,0))))))</f>
        <v>0</v>
      </c>
      <c r="N3663" s="70">
        <f t="shared" si="211"/>
        <v>-1</v>
      </c>
      <c r="O3663" s="19" t="str">
        <f>IF(A3663&gt;'PL2'!$C$2+553,IF(A3663='PL2'!$C$2+554,1,O3662+1), "")</f>
        <v/>
      </c>
    </row>
    <row r="3664" spans="1:15" x14ac:dyDescent="0.55000000000000004">
      <c r="A3664">
        <v>3662</v>
      </c>
      <c r="B3664" s="2">
        <v>43484</v>
      </c>
      <c r="C3664">
        <v>37.270000457763672</v>
      </c>
      <c r="D3664">
        <v>38901800</v>
      </c>
      <c r="E3664">
        <v>1680.079956054688</v>
      </c>
      <c r="F3664" s="20">
        <f t="shared" si="214"/>
        <v>1.6096062580969977E-3</v>
      </c>
      <c r="G3664">
        <v>3708.9599609375</v>
      </c>
      <c r="H3664">
        <v>5.9699702262878418</v>
      </c>
      <c r="I3664" s="19">
        <f t="shared" si="213"/>
        <v>6231349.2881804723</v>
      </c>
      <c r="K3664" s="70">
        <f t="shared" si="210"/>
        <v>-1</v>
      </c>
      <c r="L3664" s="3">
        <f>IF(AND(O3664&gt;0,O3664&lt;366),+'PL2'!$N$3+1,IF(AND(O3664&gt;365,O3664&lt;731),+'PL2'!$O$3+1,IF(AND(O3664&gt;730,O3664&lt;1096),+'PL2'!$P$3+1,IF(AND(O3664&gt;1095,O3664&lt;1461),+'PL2'!$Q$3+1,IF(AND(O3664&gt;1460,O3664&lt;3000),+'PL2'!$R$3+1,0)))))</f>
        <v>0</v>
      </c>
      <c r="M3664" s="3">
        <f>IF(AND(O3664&gt;0,O3664&lt;366),+'PL2'!$N$2+1,IF(AND(O3664&gt;365,O3664&lt;731),+'PL2'!$O$2+1,IF(AND(O3664&gt;730,O3664&lt;1096),+'PL2'!$P$2+1,IF(AND(O3664&gt;1095,O3664&lt;1461),+'PL2'!$Q$2+1,IF(AND(O3664&gt;1460,O3664&lt;1826),+'PL2'!$R$2+1,IF(AND(O3664&gt;1825,O3664&lt;2190),+'PL2'!$S$2+1,0))))))</f>
        <v>0</v>
      </c>
      <c r="N3664" s="70">
        <f t="shared" si="211"/>
        <v>-1</v>
      </c>
      <c r="O3664" s="19" t="str">
        <f>IF(A3664&gt;'PL2'!$C$2+553,IF(A3664='PL2'!$C$2+554,1,O3663+1), "")</f>
        <v/>
      </c>
    </row>
    <row r="3665" spans="1:15" x14ac:dyDescent="0.55000000000000004">
      <c r="A3665">
        <v>3663</v>
      </c>
      <c r="B3665" s="2">
        <v>43485</v>
      </c>
      <c r="C3665">
        <v>37.279998779296882</v>
      </c>
      <c r="D3665">
        <v>45921700</v>
      </c>
      <c r="E3665">
        <v>1976.920043945312</v>
      </c>
      <c r="F3665" s="20">
        <f t="shared" si="214"/>
        <v>1.6048965265887101E-3</v>
      </c>
      <c r="G3665">
        <v>3552.889892578125</v>
      </c>
      <c r="H3665">
        <v>5.7020201683044434</v>
      </c>
      <c r="I3665" s="19">
        <f t="shared" si="213"/>
        <v>7023779.2425684016</v>
      </c>
      <c r="K3665" s="70">
        <f t="shared" si="210"/>
        <v>-1</v>
      </c>
      <c r="L3665" s="3">
        <f>IF(AND(O3665&gt;0,O3665&lt;366),+'PL2'!$N$3+1,IF(AND(O3665&gt;365,O3665&lt;731),+'PL2'!$O$3+1,IF(AND(O3665&gt;730,O3665&lt;1096),+'PL2'!$P$3+1,IF(AND(O3665&gt;1095,O3665&lt;1461),+'PL2'!$Q$3+1,IF(AND(O3665&gt;1460,O3665&lt;3000),+'PL2'!$R$3+1,0)))))</f>
        <v>0</v>
      </c>
      <c r="M3665" s="3">
        <f>IF(AND(O3665&gt;0,O3665&lt;366),+'PL2'!$N$2+1,IF(AND(O3665&gt;365,O3665&lt;731),+'PL2'!$O$2+1,IF(AND(O3665&gt;730,O3665&lt;1096),+'PL2'!$P$2+1,IF(AND(O3665&gt;1095,O3665&lt;1461),+'PL2'!$Q$2+1,IF(AND(O3665&gt;1460,O3665&lt;1826),+'PL2'!$R$2+1,IF(AND(O3665&gt;1825,O3665&lt;2190),+'PL2'!$S$2+1,0))))))</f>
        <v>0</v>
      </c>
      <c r="N3665" s="70">
        <f t="shared" si="211"/>
        <v>-1</v>
      </c>
      <c r="O3665" s="19" t="str">
        <f>IF(A3665&gt;'PL2'!$C$2+553,IF(A3665='PL2'!$C$2+554,1,O3664+1), "")</f>
        <v/>
      </c>
    </row>
    <row r="3666" spans="1:15" x14ac:dyDescent="0.55000000000000004">
      <c r="A3666">
        <v>3664</v>
      </c>
      <c r="B3666" s="2">
        <v>43486</v>
      </c>
      <c r="C3666">
        <v>37.290000915527337</v>
      </c>
      <c r="D3666">
        <v>43874200</v>
      </c>
      <c r="E3666">
        <v>1894.920043945312</v>
      </c>
      <c r="F3666" s="20">
        <f t="shared" si="214"/>
        <v>1.6105494840606047E-3</v>
      </c>
      <c r="G3666">
        <v>3548.68994140625</v>
      </c>
      <c r="H3666">
        <v>5.7153401374816886</v>
      </c>
      <c r="I3666" s="19">
        <f t="shared" si="213"/>
        <v>6724483.6997178178</v>
      </c>
      <c r="K3666" s="70">
        <f t="shared" si="210"/>
        <v>-1</v>
      </c>
      <c r="L3666" s="3">
        <f>IF(AND(O3666&gt;0,O3666&lt;366),+'PL2'!$N$3+1,IF(AND(O3666&gt;365,O3666&lt;731),+'PL2'!$O$3+1,IF(AND(O3666&gt;730,O3666&lt;1096),+'PL2'!$P$3+1,IF(AND(O3666&gt;1095,O3666&lt;1461),+'PL2'!$Q$3+1,IF(AND(O3666&gt;1460,O3666&lt;3000),+'PL2'!$R$3+1,0)))))</f>
        <v>0</v>
      </c>
      <c r="M3666" s="3">
        <f>IF(AND(O3666&gt;0,O3666&lt;366),+'PL2'!$N$2+1,IF(AND(O3666&gt;365,O3666&lt;731),+'PL2'!$O$2+1,IF(AND(O3666&gt;730,O3666&lt;1096),+'PL2'!$P$2+1,IF(AND(O3666&gt;1095,O3666&lt;1461),+'PL2'!$Q$2+1,IF(AND(O3666&gt;1460,O3666&lt;1826),+'PL2'!$R$2+1,IF(AND(O3666&gt;1825,O3666&lt;2190),+'PL2'!$S$2+1,0))))))</f>
        <v>0</v>
      </c>
      <c r="N3666" s="70">
        <f t="shared" si="211"/>
        <v>-1</v>
      </c>
      <c r="O3666" s="19" t="str">
        <f>IF(A3666&gt;'PL2'!$C$2+553,IF(A3666='PL2'!$C$2+554,1,O3665+1), "")</f>
        <v/>
      </c>
    </row>
    <row r="3667" spans="1:15" x14ac:dyDescent="0.55000000000000004">
      <c r="A3667">
        <v>3665</v>
      </c>
      <c r="B3667" s="2">
        <v>43487</v>
      </c>
      <c r="C3667">
        <v>37.299999237060547</v>
      </c>
      <c r="D3667">
        <v>38024300</v>
      </c>
      <c r="E3667">
        <v>1645.900024414062</v>
      </c>
      <c r="F3667" s="20">
        <f t="shared" si="214"/>
        <v>1.6145483192306618E-3</v>
      </c>
      <c r="G3667">
        <v>3598.219970703125</v>
      </c>
      <c r="H3667">
        <v>5.8095002174377441</v>
      </c>
      <c r="I3667" s="19">
        <f t="shared" si="213"/>
        <v>5922310.3376274388</v>
      </c>
      <c r="K3667" s="70">
        <f t="shared" si="210"/>
        <v>-1</v>
      </c>
      <c r="L3667" s="3">
        <f>IF(AND(O3667&gt;0,O3667&lt;366),+'PL2'!$N$3+1,IF(AND(O3667&gt;365,O3667&lt;731),+'PL2'!$O$3+1,IF(AND(O3667&gt;730,O3667&lt;1096),+'PL2'!$P$3+1,IF(AND(O3667&gt;1095,O3667&lt;1461),+'PL2'!$Q$3+1,IF(AND(O3667&gt;1460,O3667&lt;3000),+'PL2'!$R$3+1,0)))))</f>
        <v>0</v>
      </c>
      <c r="M3667" s="3">
        <f>IF(AND(O3667&gt;0,O3667&lt;366),+'PL2'!$N$2+1,IF(AND(O3667&gt;365,O3667&lt;731),+'PL2'!$O$2+1,IF(AND(O3667&gt;730,O3667&lt;1096),+'PL2'!$P$2+1,IF(AND(O3667&gt;1095,O3667&lt;1461),+'PL2'!$Q$2+1,IF(AND(O3667&gt;1460,O3667&lt;1826),+'PL2'!$R$2+1,IF(AND(O3667&gt;1825,O3667&lt;2190),+'PL2'!$S$2+1,0))))))</f>
        <v>0</v>
      </c>
      <c r="N3667" s="70">
        <f t="shared" si="211"/>
        <v>-1</v>
      </c>
      <c r="O3667" s="19" t="str">
        <f>IF(A3667&gt;'PL2'!$C$2+553,IF(A3667='PL2'!$C$2+554,1,O3666+1), "")</f>
        <v/>
      </c>
    </row>
    <row r="3668" spans="1:15" x14ac:dyDescent="0.55000000000000004">
      <c r="A3668">
        <v>3666</v>
      </c>
      <c r="B3668" s="2">
        <v>43488</v>
      </c>
      <c r="C3668">
        <v>37.310001373291023</v>
      </c>
      <c r="D3668">
        <v>42704200</v>
      </c>
      <c r="E3668">
        <v>1847.670043945312</v>
      </c>
      <c r="F3668" s="20">
        <f t="shared" si="214"/>
        <v>1.6142808406898685E-3</v>
      </c>
      <c r="G3668">
        <v>3576.010009765625</v>
      </c>
      <c r="H3668">
        <v>5.7726798057556152</v>
      </c>
      <c r="I3668" s="19">
        <f t="shared" si="213"/>
        <v>6607286.5718925279</v>
      </c>
      <c r="K3668" s="70">
        <f t="shared" si="210"/>
        <v>-1</v>
      </c>
      <c r="L3668" s="3">
        <f>IF(AND(O3668&gt;0,O3668&lt;366),+'PL2'!$N$3+1,IF(AND(O3668&gt;365,O3668&lt;731),+'PL2'!$O$3+1,IF(AND(O3668&gt;730,O3668&lt;1096),+'PL2'!$P$3+1,IF(AND(O3668&gt;1095,O3668&lt;1461),+'PL2'!$Q$3+1,IF(AND(O3668&gt;1460,O3668&lt;3000),+'PL2'!$R$3+1,0)))))</f>
        <v>0</v>
      </c>
      <c r="M3668" s="3">
        <f>IF(AND(O3668&gt;0,O3668&lt;366),+'PL2'!$N$2+1,IF(AND(O3668&gt;365,O3668&lt;731),+'PL2'!$O$2+1,IF(AND(O3668&gt;730,O3668&lt;1096),+'PL2'!$P$2+1,IF(AND(O3668&gt;1095,O3668&lt;1461),+'PL2'!$Q$2+1,IF(AND(O3668&gt;1460,O3668&lt;1826),+'PL2'!$R$2+1,IF(AND(O3668&gt;1825,O3668&lt;2190),+'PL2'!$S$2+1,0))))))</f>
        <v>0</v>
      </c>
      <c r="N3668" s="70">
        <f t="shared" si="211"/>
        <v>-1</v>
      </c>
      <c r="O3668" s="19" t="str">
        <f>IF(A3668&gt;'PL2'!$C$2+553,IF(A3668='PL2'!$C$2+554,1,O3667+1), "")</f>
        <v/>
      </c>
    </row>
    <row r="3669" spans="1:15" x14ac:dyDescent="0.55000000000000004">
      <c r="A3669">
        <v>3667</v>
      </c>
      <c r="B3669" s="2">
        <v>43489</v>
      </c>
      <c r="C3669">
        <v>37.319999694824219</v>
      </c>
      <c r="D3669">
        <v>47384100</v>
      </c>
      <c r="E3669">
        <v>2047.989990234375</v>
      </c>
      <c r="F3669" s="20">
        <f t="shared" si="214"/>
        <v>1.6130091277569887E-3</v>
      </c>
      <c r="G3669">
        <v>3598.27001953125</v>
      </c>
      <c r="H3669">
        <v>5.8040399551391602</v>
      </c>
      <c r="I3669" s="19">
        <f t="shared" si="213"/>
        <v>7369220.982160449</v>
      </c>
      <c r="K3669" s="70">
        <f t="shared" si="210"/>
        <v>-1</v>
      </c>
      <c r="L3669" s="3">
        <f>IF(AND(O3669&gt;0,O3669&lt;366),+'PL2'!$N$3+1,IF(AND(O3669&gt;365,O3669&lt;731),+'PL2'!$O$3+1,IF(AND(O3669&gt;730,O3669&lt;1096),+'PL2'!$P$3+1,IF(AND(O3669&gt;1095,O3669&lt;1461),+'PL2'!$Q$3+1,IF(AND(O3669&gt;1460,O3669&lt;3000),+'PL2'!$R$3+1,0)))))</f>
        <v>0</v>
      </c>
      <c r="M3669" s="3">
        <f>IF(AND(O3669&gt;0,O3669&lt;366),+'PL2'!$N$2+1,IF(AND(O3669&gt;365,O3669&lt;731),+'PL2'!$O$2+1,IF(AND(O3669&gt;730,O3669&lt;1096),+'PL2'!$P$2+1,IF(AND(O3669&gt;1095,O3669&lt;1461),+'PL2'!$Q$2+1,IF(AND(O3669&gt;1460,O3669&lt;1826),+'PL2'!$R$2+1,IF(AND(O3669&gt;1825,O3669&lt;2190),+'PL2'!$S$2+1,0))))))</f>
        <v>0</v>
      </c>
      <c r="N3669" s="70">
        <f t="shared" si="211"/>
        <v>-1</v>
      </c>
      <c r="O3669" s="19" t="str">
        <f>IF(A3669&gt;'PL2'!$C$2+553,IF(A3669='PL2'!$C$2+554,1,O3668+1), "")</f>
        <v/>
      </c>
    </row>
    <row r="3670" spans="1:15" x14ac:dyDescent="0.55000000000000004">
      <c r="A3670">
        <v>3668</v>
      </c>
      <c r="B3670" s="2">
        <v>43490</v>
      </c>
      <c r="C3670">
        <v>37.330001831054688</v>
      </c>
      <c r="D3670">
        <v>40364300</v>
      </c>
      <c r="E3670">
        <v>1749.819946289062</v>
      </c>
      <c r="F3670" s="20">
        <f t="shared" si="214"/>
        <v>1.6182810503089786E-3</v>
      </c>
      <c r="G3670">
        <v>3582.199951171875</v>
      </c>
      <c r="H3670">
        <v>5.7970099449157706</v>
      </c>
      <c r="I3670" s="19">
        <f t="shared" si="213"/>
        <v>6268204.9261562508</v>
      </c>
      <c r="K3670" s="70">
        <f t="shared" si="210"/>
        <v>-1</v>
      </c>
      <c r="L3670" s="3">
        <f>IF(AND(O3670&gt;0,O3670&lt;366),+'PL2'!$N$3+1,IF(AND(O3670&gt;365,O3670&lt;731),+'PL2'!$O$3+1,IF(AND(O3670&gt;730,O3670&lt;1096),+'PL2'!$P$3+1,IF(AND(O3670&gt;1095,O3670&lt;1461),+'PL2'!$Q$3+1,IF(AND(O3670&gt;1460,O3670&lt;3000),+'PL2'!$R$3+1,0)))))</f>
        <v>0</v>
      </c>
      <c r="M3670" s="3">
        <f>IF(AND(O3670&gt;0,O3670&lt;366),+'PL2'!$N$2+1,IF(AND(O3670&gt;365,O3670&lt;731),+'PL2'!$O$2+1,IF(AND(O3670&gt;730,O3670&lt;1096),+'PL2'!$P$2+1,IF(AND(O3670&gt;1095,O3670&lt;1461),+'PL2'!$Q$2+1,IF(AND(O3670&gt;1460,O3670&lt;1826),+'PL2'!$R$2+1,IF(AND(O3670&gt;1825,O3670&lt;2190),+'PL2'!$S$2+1,0))))))</f>
        <v>0</v>
      </c>
      <c r="N3670" s="70">
        <f t="shared" si="211"/>
        <v>-1</v>
      </c>
      <c r="O3670" s="19" t="str">
        <f>IF(A3670&gt;'PL2'!$C$2+553,IF(A3670='PL2'!$C$2+554,1,O3669+1), "")</f>
        <v/>
      </c>
    </row>
    <row r="3671" spans="1:15" x14ac:dyDescent="0.55000000000000004">
      <c r="A3671">
        <v>3669</v>
      </c>
      <c r="B3671" s="2">
        <v>43491</v>
      </c>
      <c r="C3671">
        <v>37.340000152587891</v>
      </c>
      <c r="D3671">
        <v>43874200</v>
      </c>
      <c r="E3671">
        <v>1894.880004882812</v>
      </c>
      <c r="F3671" s="20">
        <f t="shared" si="214"/>
        <v>1.6126748674952466E-3</v>
      </c>
      <c r="G3671">
        <v>3580.77001953125</v>
      </c>
      <c r="H3671">
        <v>5.7746200561523438</v>
      </c>
      <c r="I3671" s="19">
        <f t="shared" si="213"/>
        <v>6785129.5120936017</v>
      </c>
      <c r="K3671" s="70">
        <f t="shared" si="210"/>
        <v>-1</v>
      </c>
      <c r="L3671" s="3">
        <f>IF(AND(O3671&gt;0,O3671&lt;366),+'PL2'!$N$3+1,IF(AND(O3671&gt;365,O3671&lt;731),+'PL2'!$O$3+1,IF(AND(O3671&gt;730,O3671&lt;1096),+'PL2'!$P$3+1,IF(AND(O3671&gt;1095,O3671&lt;1461),+'PL2'!$Q$3+1,IF(AND(O3671&gt;1460,O3671&lt;3000),+'PL2'!$R$3+1,0)))))</f>
        <v>0</v>
      </c>
      <c r="M3671" s="3">
        <f>IF(AND(O3671&gt;0,O3671&lt;366),+'PL2'!$N$2+1,IF(AND(O3671&gt;365,O3671&lt;731),+'PL2'!$O$2+1,IF(AND(O3671&gt;730,O3671&lt;1096),+'PL2'!$P$2+1,IF(AND(O3671&gt;1095,O3671&lt;1461),+'PL2'!$Q$2+1,IF(AND(O3671&gt;1460,O3671&lt;1826),+'PL2'!$R$2+1,IF(AND(O3671&gt;1825,O3671&lt;2190),+'PL2'!$S$2+1,0))))))</f>
        <v>0</v>
      </c>
      <c r="N3671" s="70">
        <f t="shared" si="211"/>
        <v>-1</v>
      </c>
      <c r="O3671" s="19" t="str">
        <f>IF(A3671&gt;'PL2'!$C$2+553,IF(A3671='PL2'!$C$2+554,1,O3670+1), "")</f>
        <v/>
      </c>
    </row>
    <row r="3672" spans="1:15" x14ac:dyDescent="0.55000000000000004">
      <c r="A3672">
        <v>3670</v>
      </c>
      <c r="B3672" s="2">
        <v>43492</v>
      </c>
      <c r="C3672">
        <v>37.349998474121087</v>
      </c>
      <c r="D3672">
        <v>40071800</v>
      </c>
      <c r="E3672">
        <v>1728.410034179688</v>
      </c>
      <c r="F3672" s="20">
        <f t="shared" si="214"/>
        <v>1.6110110386672652E-3</v>
      </c>
      <c r="G3672">
        <v>3553.010009765625</v>
      </c>
      <c r="H3672">
        <v>5.7239398956298828</v>
      </c>
      <c r="I3672" s="19">
        <f t="shared" si="213"/>
        <v>6141058.1524197776</v>
      </c>
      <c r="K3672" s="70">
        <f t="shared" si="210"/>
        <v>-1</v>
      </c>
      <c r="L3672" s="3">
        <f>IF(AND(O3672&gt;0,O3672&lt;366),+'PL2'!$N$3+1,IF(AND(O3672&gt;365,O3672&lt;731),+'PL2'!$O$3+1,IF(AND(O3672&gt;730,O3672&lt;1096),+'PL2'!$P$3+1,IF(AND(O3672&gt;1095,O3672&lt;1461),+'PL2'!$Q$3+1,IF(AND(O3672&gt;1460,O3672&lt;3000),+'PL2'!$R$3+1,0)))))</f>
        <v>0</v>
      </c>
      <c r="M3672" s="3">
        <f>IF(AND(O3672&gt;0,O3672&lt;366),+'PL2'!$N$2+1,IF(AND(O3672&gt;365,O3672&lt;731),+'PL2'!$O$2+1,IF(AND(O3672&gt;730,O3672&lt;1096),+'PL2'!$P$2+1,IF(AND(O3672&gt;1095,O3672&lt;1461),+'PL2'!$Q$2+1,IF(AND(O3672&gt;1460,O3672&lt;1826),+'PL2'!$R$2+1,IF(AND(O3672&gt;1825,O3672&lt;2190),+'PL2'!$S$2+1,0))))))</f>
        <v>0</v>
      </c>
      <c r="N3672" s="70">
        <f t="shared" si="211"/>
        <v>-1</v>
      </c>
      <c r="O3672" s="19" t="str">
        <f>IF(A3672&gt;'PL2'!$C$2+553,IF(A3672='PL2'!$C$2+554,1,O3671+1), "")</f>
        <v/>
      </c>
    </row>
    <row r="3673" spans="1:15" x14ac:dyDescent="0.55000000000000004">
      <c r="A3673">
        <v>3671</v>
      </c>
      <c r="B3673" s="2">
        <v>43493</v>
      </c>
      <c r="C3673">
        <v>37.360000610351563</v>
      </c>
      <c r="D3673">
        <v>41912000</v>
      </c>
      <c r="E3673">
        <v>1836.660034179688</v>
      </c>
      <c r="F3673" s="20">
        <f t="shared" si="214"/>
        <v>1.6371831455898422E-3</v>
      </c>
      <c r="G3673">
        <v>3454.47998046875</v>
      </c>
      <c r="H3673">
        <v>5.6556200981140137</v>
      </c>
      <c r="I3673" s="19">
        <f t="shared" si="213"/>
        <v>6344705.3190007824</v>
      </c>
      <c r="K3673" s="70">
        <f t="shared" si="210"/>
        <v>-1</v>
      </c>
      <c r="L3673" s="3">
        <f>IF(AND(O3673&gt;0,O3673&lt;366),+'PL2'!$N$3+1,IF(AND(O3673&gt;365,O3673&lt;731),+'PL2'!$O$3+1,IF(AND(O3673&gt;730,O3673&lt;1096),+'PL2'!$P$3+1,IF(AND(O3673&gt;1095,O3673&lt;1461),+'PL2'!$Q$3+1,IF(AND(O3673&gt;1460,O3673&lt;3000),+'PL2'!$R$3+1,0)))))</f>
        <v>0</v>
      </c>
      <c r="M3673" s="3">
        <f>IF(AND(O3673&gt;0,O3673&lt;366),+'PL2'!$N$2+1,IF(AND(O3673&gt;365,O3673&lt;731),+'PL2'!$O$2+1,IF(AND(O3673&gt;730,O3673&lt;1096),+'PL2'!$P$2+1,IF(AND(O3673&gt;1095,O3673&lt;1461),+'PL2'!$Q$2+1,IF(AND(O3673&gt;1460,O3673&lt;1826),+'PL2'!$R$2+1,IF(AND(O3673&gt;1825,O3673&lt;2190),+'PL2'!$S$2+1,0))))))</f>
        <v>0</v>
      </c>
      <c r="N3673" s="70">
        <f t="shared" si="211"/>
        <v>-1</v>
      </c>
      <c r="O3673" s="19" t="str">
        <f>IF(A3673&gt;'PL2'!$C$2+553,IF(A3673='PL2'!$C$2+554,1,O3672+1), "")</f>
        <v/>
      </c>
    </row>
    <row r="3674" spans="1:15" x14ac:dyDescent="0.55000000000000004">
      <c r="A3674">
        <v>3672</v>
      </c>
      <c r="B3674" s="2">
        <v>43494</v>
      </c>
      <c r="C3674">
        <v>37.369998931884773</v>
      </c>
      <c r="D3674">
        <v>42201100</v>
      </c>
      <c r="E3674">
        <v>1848.150024414062</v>
      </c>
      <c r="F3674" s="20">
        <f t="shared" si="214"/>
        <v>1.6365773507874513E-3</v>
      </c>
      <c r="G3674">
        <v>3421.1201171875</v>
      </c>
      <c r="H3674">
        <v>5.5989298820495614</v>
      </c>
      <c r="I3674" s="19">
        <f t="shared" si="213"/>
        <v>6322743.2281035166</v>
      </c>
      <c r="K3674" s="70">
        <f t="shared" si="210"/>
        <v>-1</v>
      </c>
      <c r="L3674" s="3">
        <f>IF(AND(O3674&gt;0,O3674&lt;366),+'PL2'!$N$3+1,IF(AND(O3674&gt;365,O3674&lt;731),+'PL2'!$O$3+1,IF(AND(O3674&gt;730,O3674&lt;1096),+'PL2'!$P$3+1,IF(AND(O3674&gt;1095,O3674&lt;1461),+'PL2'!$Q$3+1,IF(AND(O3674&gt;1460,O3674&lt;3000),+'PL2'!$R$3+1,0)))))</f>
        <v>0</v>
      </c>
      <c r="M3674" s="3">
        <f>IF(AND(O3674&gt;0,O3674&lt;366),+'PL2'!$N$2+1,IF(AND(O3674&gt;365,O3674&lt;731),+'PL2'!$O$2+1,IF(AND(O3674&gt;730,O3674&lt;1096),+'PL2'!$P$2+1,IF(AND(O3674&gt;1095,O3674&lt;1461),+'PL2'!$Q$2+1,IF(AND(O3674&gt;1460,O3674&lt;1826),+'PL2'!$R$2+1,IF(AND(O3674&gt;1825,O3674&lt;2190),+'PL2'!$S$2+1,0))))))</f>
        <v>0</v>
      </c>
      <c r="N3674" s="70">
        <f t="shared" si="211"/>
        <v>-1</v>
      </c>
      <c r="O3674" s="19" t="str">
        <f>IF(A3674&gt;'PL2'!$C$2+553,IF(A3674='PL2'!$C$2+554,1,O3673+1), "")</f>
        <v/>
      </c>
    </row>
    <row r="3675" spans="1:15" x14ac:dyDescent="0.55000000000000004">
      <c r="A3675">
        <v>3673</v>
      </c>
      <c r="B3675" s="2">
        <v>43495</v>
      </c>
      <c r="C3675">
        <v>37.380001068115227</v>
      </c>
      <c r="D3675">
        <v>39310600</v>
      </c>
      <c r="E3675">
        <v>1721.219970703125</v>
      </c>
      <c r="F3675" s="20">
        <f t="shared" si="214"/>
        <v>1.6366884337390951E-3</v>
      </c>
      <c r="G3675">
        <v>3482.300048828125</v>
      </c>
      <c r="H3675">
        <v>5.6994400024414063</v>
      </c>
      <c r="I3675" s="19">
        <f t="shared" si="213"/>
        <v>5993804.3880234361</v>
      </c>
      <c r="K3675" s="70">
        <f t="shared" si="210"/>
        <v>-1</v>
      </c>
      <c r="L3675" s="3">
        <f>IF(AND(O3675&gt;0,O3675&lt;366),+'PL2'!$N$3+1,IF(AND(O3675&gt;365,O3675&lt;731),+'PL2'!$O$3+1,IF(AND(O3675&gt;730,O3675&lt;1096),+'PL2'!$P$3+1,IF(AND(O3675&gt;1095,O3675&lt;1461),+'PL2'!$Q$3+1,IF(AND(O3675&gt;1460,O3675&lt;3000),+'PL2'!$R$3+1,0)))))</f>
        <v>0</v>
      </c>
      <c r="M3675" s="3">
        <f>IF(AND(O3675&gt;0,O3675&lt;366),+'PL2'!$N$2+1,IF(AND(O3675&gt;365,O3675&lt;731),+'PL2'!$O$2+1,IF(AND(O3675&gt;730,O3675&lt;1096),+'PL2'!$P$2+1,IF(AND(O3675&gt;1095,O3675&lt;1461),+'PL2'!$Q$2+1,IF(AND(O3675&gt;1460,O3675&lt;1826),+'PL2'!$R$2+1,IF(AND(O3675&gt;1825,O3675&lt;2190),+'PL2'!$S$2+1,0))))))</f>
        <v>0</v>
      </c>
      <c r="N3675" s="70">
        <f t="shared" si="211"/>
        <v>-1</v>
      </c>
      <c r="O3675" s="19" t="str">
        <f>IF(A3675&gt;'PL2'!$C$2+553,IF(A3675='PL2'!$C$2+554,1,O3674+1), "")</f>
        <v/>
      </c>
    </row>
    <row r="3676" spans="1:15" x14ac:dyDescent="0.55000000000000004">
      <c r="A3676">
        <v>3674</v>
      </c>
      <c r="B3676" s="2">
        <v>43496</v>
      </c>
      <c r="C3676">
        <v>37.389999389648438</v>
      </c>
      <c r="D3676">
        <v>44802500</v>
      </c>
      <c r="E3676">
        <v>1966.5400390625</v>
      </c>
      <c r="F3676" s="20">
        <f t="shared" si="214"/>
        <v>1.6411791944705338E-3</v>
      </c>
      <c r="G3676">
        <v>3441.989990234375</v>
      </c>
      <c r="H3676">
        <v>5.6489200592041016</v>
      </c>
      <c r="I3676" s="19">
        <f t="shared" si="213"/>
        <v>6768811.1298482418</v>
      </c>
      <c r="K3676" s="70">
        <f t="shared" si="210"/>
        <v>-1</v>
      </c>
      <c r="L3676" s="3">
        <f>IF(AND(O3676&gt;0,O3676&lt;366),+'PL2'!$N$3+1,IF(AND(O3676&gt;365,O3676&lt;731),+'PL2'!$O$3+1,IF(AND(O3676&gt;730,O3676&lt;1096),+'PL2'!$P$3+1,IF(AND(O3676&gt;1095,O3676&lt;1461),+'PL2'!$Q$3+1,IF(AND(O3676&gt;1460,O3676&lt;3000),+'PL2'!$R$3+1,0)))))</f>
        <v>0</v>
      </c>
      <c r="M3676" s="3">
        <f>IF(AND(O3676&gt;0,O3676&lt;366),+'PL2'!$N$2+1,IF(AND(O3676&gt;365,O3676&lt;731),+'PL2'!$O$2+1,IF(AND(O3676&gt;730,O3676&lt;1096),+'PL2'!$P$2+1,IF(AND(O3676&gt;1095,O3676&lt;1461),+'PL2'!$Q$2+1,IF(AND(O3676&gt;1460,O3676&lt;1826),+'PL2'!$R$2+1,IF(AND(O3676&gt;1825,O3676&lt;2190),+'PL2'!$S$2+1,0))))))</f>
        <v>0</v>
      </c>
      <c r="N3676" s="70">
        <f t="shared" si="211"/>
        <v>-1</v>
      </c>
      <c r="O3676" s="19" t="str">
        <f>IF(A3676&gt;'PL2'!$C$2+553,IF(A3676='PL2'!$C$2+554,1,O3675+1), "")</f>
        <v/>
      </c>
    </row>
    <row r="3677" spans="1:15" x14ac:dyDescent="0.55000000000000004">
      <c r="A3677">
        <v>3675</v>
      </c>
      <c r="B3677" s="2">
        <v>43497</v>
      </c>
      <c r="C3677">
        <v>37.400001525878913</v>
      </c>
      <c r="D3677">
        <v>45669600</v>
      </c>
      <c r="E3677">
        <v>2008.109985351562</v>
      </c>
      <c r="F3677" s="20">
        <f t="shared" si="214"/>
        <v>1.6444925402517453E-3</v>
      </c>
      <c r="G3677">
        <v>3468.25</v>
      </c>
      <c r="H3677">
        <v>5.7035098075866699</v>
      </c>
      <c r="I3677" s="19">
        <f t="shared" si="213"/>
        <v>6964627.4566955548</v>
      </c>
      <c r="K3677" s="70">
        <f t="shared" si="210"/>
        <v>-1</v>
      </c>
      <c r="L3677" s="3">
        <f>IF(AND(O3677&gt;0,O3677&lt;366),+'PL2'!$N$3+1,IF(AND(O3677&gt;365,O3677&lt;731),+'PL2'!$O$3+1,IF(AND(O3677&gt;730,O3677&lt;1096),+'PL2'!$P$3+1,IF(AND(O3677&gt;1095,O3677&lt;1461),+'PL2'!$Q$3+1,IF(AND(O3677&gt;1460,O3677&lt;3000),+'PL2'!$R$3+1,0)))))</f>
        <v>0</v>
      </c>
      <c r="M3677" s="3">
        <f>IF(AND(O3677&gt;0,O3677&lt;366),+'PL2'!$N$2+1,IF(AND(O3677&gt;365,O3677&lt;731),+'PL2'!$O$2+1,IF(AND(O3677&gt;730,O3677&lt;1096),+'PL2'!$P$2+1,IF(AND(O3677&gt;1095,O3677&lt;1461),+'PL2'!$Q$2+1,IF(AND(O3677&gt;1460,O3677&lt;1826),+'PL2'!$R$2+1,IF(AND(O3677&gt;1825,O3677&lt;2190),+'PL2'!$S$2+1,0))))))</f>
        <v>0</v>
      </c>
      <c r="N3677" s="70">
        <f t="shared" si="211"/>
        <v>-1</v>
      </c>
      <c r="O3677" s="19" t="str">
        <f>IF(A3677&gt;'PL2'!$C$2+553,IF(A3677='PL2'!$C$2+554,1,O3676+1), "")</f>
        <v/>
      </c>
    </row>
    <row r="3678" spans="1:15" x14ac:dyDescent="0.55000000000000004">
      <c r="A3678">
        <v>3676</v>
      </c>
      <c r="B3678" s="2">
        <v>43498</v>
      </c>
      <c r="C3678">
        <v>37.409999847412109</v>
      </c>
      <c r="D3678">
        <v>41623000</v>
      </c>
      <c r="E3678">
        <v>1818.930053710938</v>
      </c>
      <c r="F3678" s="20">
        <f t="shared" si="214"/>
        <v>1.6348214456377362E-3</v>
      </c>
      <c r="G3678">
        <v>3466.219970703125</v>
      </c>
      <c r="H3678">
        <v>5.6666498184204102</v>
      </c>
      <c r="I3678" s="19">
        <f t="shared" si="213"/>
        <v>6304811.6774849612</v>
      </c>
      <c r="K3678" s="70">
        <f t="shared" si="210"/>
        <v>-1</v>
      </c>
      <c r="L3678" s="3">
        <f>IF(AND(O3678&gt;0,O3678&lt;366),+'PL2'!$N$3+1,IF(AND(O3678&gt;365,O3678&lt;731),+'PL2'!$O$3+1,IF(AND(O3678&gt;730,O3678&lt;1096),+'PL2'!$P$3+1,IF(AND(O3678&gt;1095,O3678&lt;1461),+'PL2'!$Q$3+1,IF(AND(O3678&gt;1460,O3678&lt;3000),+'PL2'!$R$3+1,0)))))</f>
        <v>0</v>
      </c>
      <c r="M3678" s="3">
        <f>IF(AND(O3678&gt;0,O3678&lt;366),+'PL2'!$N$2+1,IF(AND(O3678&gt;365,O3678&lt;731),+'PL2'!$O$2+1,IF(AND(O3678&gt;730,O3678&lt;1096),+'PL2'!$P$2+1,IF(AND(O3678&gt;1095,O3678&lt;1461),+'PL2'!$Q$2+1,IF(AND(O3678&gt;1460,O3678&lt;1826),+'PL2'!$R$2+1,IF(AND(O3678&gt;1825,O3678&lt;2190),+'PL2'!$S$2+1,0))))))</f>
        <v>0</v>
      </c>
      <c r="N3678" s="70">
        <f t="shared" si="211"/>
        <v>-1</v>
      </c>
      <c r="O3678" s="19" t="str">
        <f>IF(A3678&gt;'PL2'!$C$2+553,IF(A3678='PL2'!$C$2+554,1,O3677+1), "")</f>
        <v/>
      </c>
    </row>
    <row r="3679" spans="1:15" x14ac:dyDescent="0.55000000000000004">
      <c r="A3679">
        <v>3677</v>
      </c>
      <c r="B3679" s="2">
        <v>43499</v>
      </c>
      <c r="C3679">
        <v>37.419998168945313</v>
      </c>
      <c r="D3679">
        <v>39888700</v>
      </c>
      <c r="E3679">
        <v>1739.739990234375</v>
      </c>
      <c r="F3679" s="20">
        <f t="shared" si="214"/>
        <v>1.632067910185372E-3</v>
      </c>
      <c r="G3679">
        <v>3443.169921875</v>
      </c>
      <c r="H3679">
        <v>5.6194901466369629</v>
      </c>
      <c r="I3679" s="19">
        <f t="shared" si="213"/>
        <v>5990220.4062581062</v>
      </c>
      <c r="K3679" s="70">
        <f t="shared" si="210"/>
        <v>-1</v>
      </c>
      <c r="L3679" s="3">
        <f>IF(AND(O3679&gt;0,O3679&lt;366),+'PL2'!$N$3+1,IF(AND(O3679&gt;365,O3679&lt;731),+'PL2'!$O$3+1,IF(AND(O3679&gt;730,O3679&lt;1096),+'PL2'!$P$3+1,IF(AND(O3679&gt;1095,O3679&lt;1461),+'PL2'!$Q$3+1,IF(AND(O3679&gt;1460,O3679&lt;3000),+'PL2'!$R$3+1,0)))))</f>
        <v>0</v>
      </c>
      <c r="M3679" s="3">
        <f>IF(AND(O3679&gt;0,O3679&lt;366),+'PL2'!$N$2+1,IF(AND(O3679&gt;365,O3679&lt;731),+'PL2'!$O$2+1,IF(AND(O3679&gt;730,O3679&lt;1096),+'PL2'!$P$2+1,IF(AND(O3679&gt;1095,O3679&lt;1461),+'PL2'!$Q$2+1,IF(AND(O3679&gt;1460,O3679&lt;1826),+'PL2'!$R$2+1,IF(AND(O3679&gt;1825,O3679&lt;2190),+'PL2'!$S$2+1,0))))))</f>
        <v>0</v>
      </c>
      <c r="N3679" s="70">
        <f t="shared" si="211"/>
        <v>-1</v>
      </c>
      <c r="O3679" s="19" t="str">
        <f>IF(A3679&gt;'PL2'!$C$2+553,IF(A3679='PL2'!$C$2+554,1,O3678+1), "")</f>
        <v/>
      </c>
    </row>
    <row r="3680" spans="1:15" x14ac:dyDescent="0.55000000000000004">
      <c r="A3680">
        <v>3678</v>
      </c>
      <c r="B3680" s="2">
        <v>43500</v>
      </c>
      <c r="C3680">
        <v>37.430000305175781</v>
      </c>
      <c r="D3680">
        <v>42490100</v>
      </c>
      <c r="E3680">
        <v>1854.589965820312</v>
      </c>
      <c r="F3680" s="20">
        <f t="shared" si="214"/>
        <v>1.6337288682923838E-3</v>
      </c>
      <c r="G3680">
        <v>3451.110107421875</v>
      </c>
      <c r="H3680">
        <v>5.6381797790527344</v>
      </c>
      <c r="I3680" s="19">
        <f t="shared" si="213"/>
        <v>6400394.1761656683</v>
      </c>
      <c r="K3680" s="70">
        <f t="shared" si="210"/>
        <v>-1</v>
      </c>
      <c r="L3680" s="3">
        <f>IF(AND(O3680&gt;0,O3680&lt;366),+'PL2'!$N$3+1,IF(AND(O3680&gt;365,O3680&lt;731),+'PL2'!$O$3+1,IF(AND(O3680&gt;730,O3680&lt;1096),+'PL2'!$P$3+1,IF(AND(O3680&gt;1095,O3680&lt;1461),+'PL2'!$Q$3+1,IF(AND(O3680&gt;1460,O3680&lt;3000),+'PL2'!$R$3+1,0)))))</f>
        <v>0</v>
      </c>
      <c r="M3680" s="3">
        <f>IF(AND(O3680&gt;0,O3680&lt;366),+'PL2'!$N$2+1,IF(AND(O3680&gt;365,O3680&lt;731),+'PL2'!$O$2+1,IF(AND(O3680&gt;730,O3680&lt;1096),+'PL2'!$P$2+1,IF(AND(O3680&gt;1095,O3680&lt;1461),+'PL2'!$Q$2+1,IF(AND(O3680&gt;1460,O3680&lt;1826),+'PL2'!$R$2+1,IF(AND(O3680&gt;1825,O3680&lt;2190),+'PL2'!$S$2+1,0))))))</f>
        <v>0</v>
      </c>
      <c r="N3680" s="70">
        <f t="shared" si="211"/>
        <v>-1</v>
      </c>
      <c r="O3680" s="19" t="str">
        <f>IF(A3680&gt;'PL2'!$C$2+553,IF(A3680='PL2'!$C$2+554,1,O3679+1), "")</f>
        <v/>
      </c>
    </row>
    <row r="3681" spans="1:15" x14ac:dyDescent="0.55000000000000004">
      <c r="A3681">
        <v>3679</v>
      </c>
      <c r="B3681" s="2">
        <v>43501</v>
      </c>
      <c r="C3681">
        <v>37.439998626708977</v>
      </c>
      <c r="D3681">
        <v>42490100</v>
      </c>
      <c r="E3681">
        <v>1854.7099609375</v>
      </c>
      <c r="F3681" s="20">
        <f t="shared" si="214"/>
        <v>1.63427100407962E-3</v>
      </c>
      <c r="G3681">
        <v>3472.030029296875</v>
      </c>
      <c r="H3681">
        <v>5.6742401123046884</v>
      </c>
      <c r="I3681" s="19">
        <f t="shared" si="213"/>
        <v>6439608.680011034</v>
      </c>
      <c r="K3681" s="70">
        <f t="shared" si="210"/>
        <v>-1</v>
      </c>
      <c r="L3681" s="3">
        <f>IF(AND(O3681&gt;0,O3681&lt;366),+'PL2'!$N$3+1,IF(AND(O3681&gt;365,O3681&lt;731),+'PL2'!$O$3+1,IF(AND(O3681&gt;730,O3681&lt;1096),+'PL2'!$P$3+1,IF(AND(O3681&gt;1095,O3681&lt;1461),+'PL2'!$Q$3+1,IF(AND(O3681&gt;1460,O3681&lt;3000),+'PL2'!$R$3+1,0)))))</f>
        <v>0</v>
      </c>
      <c r="M3681" s="3">
        <f>IF(AND(O3681&gt;0,O3681&lt;366),+'PL2'!$N$2+1,IF(AND(O3681&gt;365,O3681&lt;731),+'PL2'!$O$2+1,IF(AND(O3681&gt;730,O3681&lt;1096),+'PL2'!$P$2+1,IF(AND(O3681&gt;1095,O3681&lt;1461),+'PL2'!$Q$2+1,IF(AND(O3681&gt;1460,O3681&lt;1826),+'PL2'!$R$2+1,IF(AND(O3681&gt;1825,O3681&lt;2190),+'PL2'!$S$2+1,0))))))</f>
        <v>0</v>
      </c>
      <c r="N3681" s="70">
        <f t="shared" si="211"/>
        <v>-1</v>
      </c>
      <c r="O3681" s="19" t="str">
        <f>IF(A3681&gt;'PL2'!$C$2+553,IF(A3681='PL2'!$C$2+554,1,O3680+1), "")</f>
        <v/>
      </c>
    </row>
    <row r="3682" spans="1:15" x14ac:dyDescent="0.55000000000000004">
      <c r="A3682">
        <v>3680</v>
      </c>
      <c r="B3682" s="2">
        <v>43502</v>
      </c>
      <c r="C3682">
        <v>37.450000762939453</v>
      </c>
      <c r="D3682">
        <v>47403900</v>
      </c>
      <c r="E3682">
        <v>2071.7900390625</v>
      </c>
      <c r="F3682" s="20">
        <f t="shared" si="214"/>
        <v>1.6367543291488883E-3</v>
      </c>
      <c r="G3682">
        <v>3393.669921875</v>
      </c>
      <c r="H3682">
        <v>5.5545997619628906</v>
      </c>
      <c r="I3682" s="19">
        <f t="shared" si="213"/>
        <v>7030971.5400066376</v>
      </c>
      <c r="K3682" s="70">
        <f t="shared" si="210"/>
        <v>-1</v>
      </c>
      <c r="L3682" s="3">
        <f>IF(AND(O3682&gt;0,O3682&lt;366),+'PL2'!$N$3+1,IF(AND(O3682&gt;365,O3682&lt;731),+'PL2'!$O$3+1,IF(AND(O3682&gt;730,O3682&lt;1096),+'PL2'!$P$3+1,IF(AND(O3682&gt;1095,O3682&lt;1461),+'PL2'!$Q$3+1,IF(AND(O3682&gt;1460,O3682&lt;3000),+'PL2'!$R$3+1,0)))))</f>
        <v>0</v>
      </c>
      <c r="M3682" s="3">
        <f>IF(AND(O3682&gt;0,O3682&lt;366),+'PL2'!$N$2+1,IF(AND(O3682&gt;365,O3682&lt;731),+'PL2'!$O$2+1,IF(AND(O3682&gt;730,O3682&lt;1096),+'PL2'!$P$2+1,IF(AND(O3682&gt;1095,O3682&lt;1461),+'PL2'!$Q$2+1,IF(AND(O3682&gt;1460,O3682&lt;1826),+'PL2'!$R$2+1,IF(AND(O3682&gt;1825,O3682&lt;2190),+'PL2'!$S$2+1,0))))))</f>
        <v>0</v>
      </c>
      <c r="N3682" s="70">
        <f t="shared" si="211"/>
        <v>-1</v>
      </c>
      <c r="O3682" s="19" t="str">
        <f>IF(A3682&gt;'PL2'!$C$2+553,IF(A3682='PL2'!$C$2+554,1,O3681+1), "")</f>
        <v/>
      </c>
    </row>
    <row r="3683" spans="1:15" x14ac:dyDescent="0.55000000000000004">
      <c r="A3683">
        <v>3681</v>
      </c>
      <c r="B3683" s="2">
        <v>43503</v>
      </c>
      <c r="C3683">
        <v>37.459999084472663</v>
      </c>
      <c r="D3683">
        <v>50294400</v>
      </c>
      <c r="E3683">
        <v>2191.739990234375</v>
      </c>
      <c r="F3683" s="20">
        <f t="shared" si="214"/>
        <v>1.6324397552725911E-3</v>
      </c>
      <c r="G3683">
        <v>3385.969970703125</v>
      </c>
      <c r="H3683">
        <v>5.5273900032043457</v>
      </c>
      <c r="I3683" s="19">
        <f t="shared" si="213"/>
        <v>7421165.7905227542</v>
      </c>
      <c r="K3683" s="70">
        <f t="shared" si="210"/>
        <v>-1</v>
      </c>
      <c r="L3683" s="3">
        <f>IF(AND(O3683&gt;0,O3683&lt;366),+'PL2'!$N$3+1,IF(AND(O3683&gt;365,O3683&lt;731),+'PL2'!$O$3+1,IF(AND(O3683&gt;730,O3683&lt;1096),+'PL2'!$P$3+1,IF(AND(O3683&gt;1095,O3683&lt;1461),+'PL2'!$Q$3+1,IF(AND(O3683&gt;1460,O3683&lt;3000),+'PL2'!$R$3+1,0)))))</f>
        <v>0</v>
      </c>
      <c r="M3683" s="3">
        <f>IF(AND(O3683&gt;0,O3683&lt;366),+'PL2'!$N$2+1,IF(AND(O3683&gt;365,O3683&lt;731),+'PL2'!$O$2+1,IF(AND(O3683&gt;730,O3683&lt;1096),+'PL2'!$P$2+1,IF(AND(O3683&gt;1095,O3683&lt;1461),+'PL2'!$Q$2+1,IF(AND(O3683&gt;1460,O3683&lt;1826),+'PL2'!$R$2+1,IF(AND(O3683&gt;1825,O3683&lt;2190),+'PL2'!$S$2+1,0))))))</f>
        <v>0</v>
      </c>
      <c r="N3683" s="70">
        <f t="shared" si="211"/>
        <v>-1</v>
      </c>
      <c r="O3683" s="19" t="str">
        <f>IF(A3683&gt;'PL2'!$C$2+553,IF(A3683='PL2'!$C$2+554,1,O3682+1), "")</f>
        <v/>
      </c>
    </row>
    <row r="3684" spans="1:15" x14ac:dyDescent="0.55000000000000004">
      <c r="A3684">
        <v>3682</v>
      </c>
      <c r="B3684" s="2">
        <v>43504</v>
      </c>
      <c r="C3684">
        <v>37.470001220703118</v>
      </c>
      <c r="D3684">
        <v>47114900</v>
      </c>
      <c r="E3684">
        <v>2058.409912109375</v>
      </c>
      <c r="F3684" s="20">
        <f t="shared" si="214"/>
        <v>1.6370324869509577E-3</v>
      </c>
      <c r="G3684">
        <v>3657.39990234375</v>
      </c>
      <c r="H3684">
        <v>5.9872798919677734</v>
      </c>
      <c r="I3684" s="19">
        <f t="shared" si="213"/>
        <v>7528428.2115322351</v>
      </c>
      <c r="K3684" s="70">
        <f t="shared" si="210"/>
        <v>-1</v>
      </c>
      <c r="L3684" s="3">
        <f>IF(AND(O3684&gt;0,O3684&lt;366),+'PL2'!$N$3+1,IF(AND(O3684&gt;365,O3684&lt;731),+'PL2'!$O$3+1,IF(AND(O3684&gt;730,O3684&lt;1096),+'PL2'!$P$3+1,IF(AND(O3684&gt;1095,O3684&lt;1461),+'PL2'!$Q$3+1,IF(AND(O3684&gt;1460,O3684&lt;3000),+'PL2'!$R$3+1,0)))))</f>
        <v>0</v>
      </c>
      <c r="M3684" s="3">
        <f>IF(AND(O3684&gt;0,O3684&lt;366),+'PL2'!$N$2+1,IF(AND(O3684&gt;365,O3684&lt;731),+'PL2'!$O$2+1,IF(AND(O3684&gt;730,O3684&lt;1096),+'PL2'!$P$2+1,IF(AND(O3684&gt;1095,O3684&lt;1461),+'PL2'!$Q$2+1,IF(AND(O3684&gt;1460,O3684&lt;1826),+'PL2'!$R$2+1,IF(AND(O3684&gt;1825,O3684&lt;2190),+'PL2'!$S$2+1,0))))))</f>
        <v>0</v>
      </c>
      <c r="N3684" s="70">
        <f t="shared" si="211"/>
        <v>-1</v>
      </c>
      <c r="O3684" s="19" t="str">
        <f>IF(A3684&gt;'PL2'!$C$2+553,IF(A3684='PL2'!$C$2+554,1,O3683+1), "")</f>
        <v/>
      </c>
    </row>
    <row r="3685" spans="1:15" x14ac:dyDescent="0.55000000000000004">
      <c r="A3685">
        <v>3683</v>
      </c>
      <c r="B3685" s="2">
        <v>43505</v>
      </c>
      <c r="C3685">
        <v>37.479999542236328</v>
      </c>
      <c r="D3685">
        <v>43357300</v>
      </c>
      <c r="E3685">
        <v>1892.75</v>
      </c>
      <c r="F3685" s="20">
        <f t="shared" si="214"/>
        <v>1.6361782014463033E-3</v>
      </c>
      <c r="G3685">
        <v>3654.300048828125</v>
      </c>
      <c r="H3685">
        <v>5.9790902137756348</v>
      </c>
      <c r="I3685" s="19">
        <f t="shared" si="213"/>
        <v>6916676.4174194336</v>
      </c>
      <c r="K3685" s="70">
        <f t="shared" si="210"/>
        <v>-1</v>
      </c>
      <c r="L3685" s="3">
        <f>IF(AND(O3685&gt;0,O3685&lt;366),+'PL2'!$N$3+1,IF(AND(O3685&gt;365,O3685&lt;731),+'PL2'!$O$3+1,IF(AND(O3685&gt;730,O3685&lt;1096),+'PL2'!$P$3+1,IF(AND(O3685&gt;1095,O3685&lt;1461),+'PL2'!$Q$3+1,IF(AND(O3685&gt;1460,O3685&lt;3000),+'PL2'!$R$3+1,0)))))</f>
        <v>0</v>
      </c>
      <c r="M3685" s="3">
        <f>IF(AND(O3685&gt;0,O3685&lt;366),+'PL2'!$N$2+1,IF(AND(O3685&gt;365,O3685&lt;731),+'PL2'!$O$2+1,IF(AND(O3685&gt;730,O3685&lt;1096),+'PL2'!$P$2+1,IF(AND(O3685&gt;1095,O3685&lt;1461),+'PL2'!$Q$2+1,IF(AND(O3685&gt;1460,O3685&lt;1826),+'PL2'!$R$2+1,IF(AND(O3685&gt;1825,O3685&lt;2190),+'PL2'!$S$2+1,0))))))</f>
        <v>0</v>
      </c>
      <c r="N3685" s="70">
        <f t="shared" si="211"/>
        <v>-1</v>
      </c>
      <c r="O3685" s="19" t="str">
        <f>IF(A3685&gt;'PL2'!$C$2+553,IF(A3685='PL2'!$C$2+554,1,O3684+1), "")</f>
        <v/>
      </c>
    </row>
    <row r="3686" spans="1:15" x14ac:dyDescent="0.55000000000000004">
      <c r="A3686">
        <v>3684</v>
      </c>
      <c r="B3686" s="2">
        <v>43506</v>
      </c>
      <c r="C3686">
        <v>37.490001678466797</v>
      </c>
      <c r="D3686">
        <v>42184800</v>
      </c>
      <c r="E3686">
        <v>1763.619995117188</v>
      </c>
      <c r="F3686" s="20">
        <f t="shared" si="214"/>
        <v>1.5673445548425259E-3</v>
      </c>
      <c r="G3686">
        <v>3681.050048828125</v>
      </c>
      <c r="H3686">
        <v>5.76947021484375</v>
      </c>
      <c r="I3686" s="19">
        <f t="shared" si="213"/>
        <v>6491973.4691403825</v>
      </c>
      <c r="K3686" s="70">
        <f t="shared" si="210"/>
        <v>-1</v>
      </c>
      <c r="L3686" s="3">
        <f>IF(AND(O3686&gt;0,O3686&lt;366),+'PL2'!$N$3+1,IF(AND(O3686&gt;365,O3686&lt;731),+'PL2'!$O$3+1,IF(AND(O3686&gt;730,O3686&lt;1096),+'PL2'!$P$3+1,IF(AND(O3686&gt;1095,O3686&lt;1461),+'PL2'!$Q$3+1,IF(AND(O3686&gt;1460,O3686&lt;3000),+'PL2'!$R$3+1,0)))))</f>
        <v>0</v>
      </c>
      <c r="M3686" s="3">
        <f>IF(AND(O3686&gt;0,O3686&lt;366),+'PL2'!$N$2+1,IF(AND(O3686&gt;365,O3686&lt;731),+'PL2'!$O$2+1,IF(AND(O3686&gt;730,O3686&lt;1096),+'PL2'!$P$2+1,IF(AND(O3686&gt;1095,O3686&lt;1461),+'PL2'!$Q$2+1,IF(AND(O3686&gt;1460,O3686&lt;1826),+'PL2'!$R$2+1,IF(AND(O3686&gt;1825,O3686&lt;2190),+'PL2'!$S$2+1,0))))))</f>
        <v>0</v>
      </c>
      <c r="N3686" s="70">
        <f t="shared" si="211"/>
        <v>-1</v>
      </c>
      <c r="O3686" s="19" t="str">
        <f>IF(A3686&gt;'PL2'!$C$2+553,IF(A3686='PL2'!$C$2+554,1,O3685+1), "")</f>
        <v/>
      </c>
    </row>
    <row r="3687" spans="1:15" x14ac:dyDescent="0.55000000000000004">
      <c r="A3687">
        <v>3685</v>
      </c>
      <c r="B3687" s="2">
        <v>43507</v>
      </c>
      <c r="C3687">
        <v>37.5</v>
      </c>
      <c r="D3687">
        <v>43691400</v>
      </c>
      <c r="E3687">
        <v>1835.640014648438</v>
      </c>
      <c r="F3687" s="20">
        <f t="shared" si="214"/>
        <v>1.5755160180107853E-3</v>
      </c>
      <c r="G3687">
        <v>3621.030029296875</v>
      </c>
      <c r="H3687">
        <v>5.7049899101257324</v>
      </c>
      <c r="I3687" s="19">
        <f t="shared" si="213"/>
        <v>6646907.6160209496</v>
      </c>
      <c r="K3687" s="70">
        <f t="shared" si="210"/>
        <v>-1</v>
      </c>
      <c r="L3687" s="3">
        <f>IF(AND(O3687&gt;0,O3687&lt;366),+'PL2'!$N$3+1,IF(AND(O3687&gt;365,O3687&lt;731),+'PL2'!$O$3+1,IF(AND(O3687&gt;730,O3687&lt;1096),+'PL2'!$P$3+1,IF(AND(O3687&gt;1095,O3687&lt;1461),+'PL2'!$Q$3+1,IF(AND(O3687&gt;1460,O3687&lt;3000),+'PL2'!$R$3+1,0)))))</f>
        <v>0</v>
      </c>
      <c r="M3687" s="3">
        <f>IF(AND(O3687&gt;0,O3687&lt;366),+'PL2'!$N$2+1,IF(AND(O3687&gt;365,O3687&lt;731),+'PL2'!$O$2+1,IF(AND(O3687&gt;730,O3687&lt;1096),+'PL2'!$P$2+1,IF(AND(O3687&gt;1095,O3687&lt;1461),+'PL2'!$Q$2+1,IF(AND(O3687&gt;1460,O3687&lt;1826),+'PL2'!$R$2+1,IF(AND(O3687&gt;1825,O3687&lt;2190),+'PL2'!$S$2+1,0))))))</f>
        <v>0</v>
      </c>
      <c r="N3687" s="70">
        <f t="shared" si="211"/>
        <v>-1</v>
      </c>
      <c r="O3687" s="19" t="str">
        <f>IF(A3687&gt;'PL2'!$C$2+553,IF(A3687='PL2'!$C$2+554,1,O3686+1), "")</f>
        <v/>
      </c>
    </row>
    <row r="3688" spans="1:15" x14ac:dyDescent="0.55000000000000004">
      <c r="A3688">
        <v>3686</v>
      </c>
      <c r="B3688" s="2">
        <v>43508</v>
      </c>
      <c r="C3688">
        <v>37.599998474121087</v>
      </c>
      <c r="D3688">
        <v>38568900</v>
      </c>
      <c r="E3688">
        <v>1634.319946289062</v>
      </c>
      <c r="F3688" s="20">
        <f t="shared" si="214"/>
        <v>1.5932636784221066E-3</v>
      </c>
      <c r="G3688">
        <v>3622.7099609375</v>
      </c>
      <c r="H3688">
        <v>5.7719302177429199</v>
      </c>
      <c r="I3688" s="19">
        <f t="shared" si="213"/>
        <v>5920667.1487802248</v>
      </c>
      <c r="K3688" s="70">
        <f t="shared" si="210"/>
        <v>-1</v>
      </c>
      <c r="L3688" s="3">
        <f>IF(AND(O3688&gt;0,O3688&lt;366),+'PL2'!$N$3+1,IF(AND(O3688&gt;365,O3688&lt;731),+'PL2'!$O$3+1,IF(AND(O3688&gt;730,O3688&lt;1096),+'PL2'!$P$3+1,IF(AND(O3688&gt;1095,O3688&lt;1461),+'PL2'!$Q$3+1,IF(AND(O3688&gt;1460,O3688&lt;3000),+'PL2'!$R$3+1,0)))))</f>
        <v>0</v>
      </c>
      <c r="M3688" s="3">
        <f>IF(AND(O3688&gt;0,O3688&lt;366),+'PL2'!$N$2+1,IF(AND(O3688&gt;365,O3688&lt;731),+'PL2'!$O$2+1,IF(AND(O3688&gt;730,O3688&lt;1096),+'PL2'!$P$2+1,IF(AND(O3688&gt;1095,O3688&lt;1461),+'PL2'!$Q$2+1,IF(AND(O3688&gt;1460,O3688&lt;1826),+'PL2'!$R$2+1,IF(AND(O3688&gt;1825,O3688&lt;2190),+'PL2'!$S$2+1,0))))))</f>
        <v>0</v>
      </c>
      <c r="N3688" s="70">
        <f t="shared" si="211"/>
        <v>-1</v>
      </c>
      <c r="O3688" s="19" t="str">
        <f>IF(A3688&gt;'PL2'!$C$2+553,IF(A3688='PL2'!$C$2+554,1,O3687+1), "")</f>
        <v/>
      </c>
    </row>
    <row r="3689" spans="1:15" x14ac:dyDescent="0.55000000000000004">
      <c r="A3689">
        <v>3687</v>
      </c>
      <c r="B3689" s="2">
        <v>43509</v>
      </c>
      <c r="C3689">
        <v>37.700000762939453</v>
      </c>
      <c r="D3689">
        <v>46101900</v>
      </c>
      <c r="E3689">
        <v>1948.140014648438</v>
      </c>
      <c r="F3689" s="20">
        <f t="shared" si="214"/>
        <v>1.593098766830846E-3</v>
      </c>
      <c r="G3689">
        <v>3605.31005859375</v>
      </c>
      <c r="H3689">
        <v>5.7436099052429199</v>
      </c>
      <c r="I3689" s="19">
        <f t="shared" si="213"/>
        <v>7023648.790360989</v>
      </c>
      <c r="K3689" s="70">
        <f t="shared" si="210"/>
        <v>-1</v>
      </c>
      <c r="L3689" s="3">
        <f>IF(AND(O3689&gt;0,O3689&lt;366),+'PL2'!$N$3+1,IF(AND(O3689&gt;365,O3689&lt;731),+'PL2'!$O$3+1,IF(AND(O3689&gt;730,O3689&lt;1096),+'PL2'!$P$3+1,IF(AND(O3689&gt;1095,O3689&lt;1461),+'PL2'!$Q$3+1,IF(AND(O3689&gt;1460,O3689&lt;3000),+'PL2'!$R$3+1,0)))))</f>
        <v>0</v>
      </c>
      <c r="M3689" s="3">
        <f>IF(AND(O3689&gt;0,O3689&lt;366),+'PL2'!$N$2+1,IF(AND(O3689&gt;365,O3689&lt;731),+'PL2'!$O$2+1,IF(AND(O3689&gt;730,O3689&lt;1096),+'PL2'!$P$2+1,IF(AND(O3689&gt;1095,O3689&lt;1461),+'PL2'!$Q$2+1,IF(AND(O3689&gt;1460,O3689&lt;1826),+'PL2'!$R$2+1,IF(AND(O3689&gt;1825,O3689&lt;2190),+'PL2'!$S$2+1,0))))))</f>
        <v>0</v>
      </c>
      <c r="N3689" s="70">
        <f t="shared" si="211"/>
        <v>-1</v>
      </c>
      <c r="O3689" s="19" t="str">
        <f>IF(A3689&gt;'PL2'!$C$2+553,IF(A3689='PL2'!$C$2+554,1,O3688+1), "")</f>
        <v/>
      </c>
    </row>
    <row r="3690" spans="1:15" x14ac:dyDescent="0.55000000000000004">
      <c r="A3690">
        <v>3688</v>
      </c>
      <c r="B3690" s="2">
        <v>43510</v>
      </c>
      <c r="C3690">
        <v>37.799999237060547</v>
      </c>
      <c r="D3690">
        <v>42486100</v>
      </c>
      <c r="E3690">
        <v>1788.680053710938</v>
      </c>
      <c r="F3690" s="20">
        <f t="shared" si="214"/>
        <v>1.5913935302515145E-3</v>
      </c>
      <c r="G3690">
        <v>3592.909912109375</v>
      </c>
      <c r="H3690">
        <v>5.7177300453186044</v>
      </c>
      <c r="I3690" s="19">
        <f t="shared" si="213"/>
        <v>6426566.2945703585</v>
      </c>
      <c r="K3690" s="70">
        <f t="shared" si="210"/>
        <v>-1</v>
      </c>
      <c r="L3690" s="3">
        <f>IF(AND(O3690&gt;0,O3690&lt;366),+'PL2'!$N$3+1,IF(AND(O3690&gt;365,O3690&lt;731),+'PL2'!$O$3+1,IF(AND(O3690&gt;730,O3690&lt;1096),+'PL2'!$P$3+1,IF(AND(O3690&gt;1095,O3690&lt;1461),+'PL2'!$Q$3+1,IF(AND(O3690&gt;1460,O3690&lt;3000),+'PL2'!$R$3+1,0)))))</f>
        <v>0</v>
      </c>
      <c r="M3690" s="3">
        <f>IF(AND(O3690&gt;0,O3690&lt;366),+'PL2'!$N$2+1,IF(AND(O3690&gt;365,O3690&lt;731),+'PL2'!$O$2+1,IF(AND(O3690&gt;730,O3690&lt;1096),+'PL2'!$P$2+1,IF(AND(O3690&gt;1095,O3690&lt;1461),+'PL2'!$Q$2+1,IF(AND(O3690&gt;1460,O3690&lt;1826),+'PL2'!$R$2+1,IF(AND(O3690&gt;1825,O3690&lt;2190),+'PL2'!$S$2+1,0))))))</f>
        <v>0</v>
      </c>
      <c r="N3690" s="70">
        <f t="shared" si="211"/>
        <v>-1</v>
      </c>
      <c r="O3690" s="19" t="str">
        <f>IF(A3690&gt;'PL2'!$C$2+553,IF(A3690='PL2'!$C$2+554,1,O3689+1), "")</f>
        <v/>
      </c>
    </row>
    <row r="3691" spans="1:15" x14ac:dyDescent="0.55000000000000004">
      <c r="A3691">
        <v>3689</v>
      </c>
      <c r="B3691" s="2">
        <v>43511</v>
      </c>
      <c r="C3691">
        <v>37.900001525878913</v>
      </c>
      <c r="D3691">
        <v>38267600</v>
      </c>
      <c r="E3691">
        <v>1613.969970703125</v>
      </c>
      <c r="F3691" s="20">
        <f t="shared" si="214"/>
        <v>1.5984661790227552E-3</v>
      </c>
      <c r="G3691">
        <v>3601.06005859375</v>
      </c>
      <c r="H3691">
        <v>5.7561697959899902</v>
      </c>
      <c r="I3691" s="19">
        <f t="shared" si="213"/>
        <v>5812002.7972687483</v>
      </c>
      <c r="K3691" s="70">
        <f t="shared" si="210"/>
        <v>-1</v>
      </c>
      <c r="L3691" s="3">
        <f>IF(AND(O3691&gt;0,O3691&lt;366),+'PL2'!$N$3+1,IF(AND(O3691&gt;365,O3691&lt;731),+'PL2'!$O$3+1,IF(AND(O3691&gt;730,O3691&lt;1096),+'PL2'!$P$3+1,IF(AND(O3691&gt;1095,O3691&lt;1461),+'PL2'!$Q$3+1,IF(AND(O3691&gt;1460,O3691&lt;3000),+'PL2'!$R$3+1,0)))))</f>
        <v>0</v>
      </c>
      <c r="M3691" s="3">
        <f>IF(AND(O3691&gt;0,O3691&lt;366),+'PL2'!$N$2+1,IF(AND(O3691&gt;365,O3691&lt;731),+'PL2'!$O$2+1,IF(AND(O3691&gt;730,O3691&lt;1096),+'PL2'!$P$2+1,IF(AND(O3691&gt;1095,O3691&lt;1461),+'PL2'!$Q$2+1,IF(AND(O3691&gt;1460,O3691&lt;1826),+'PL2'!$R$2+1,IF(AND(O3691&gt;1825,O3691&lt;2190),+'PL2'!$S$2+1,0))))))</f>
        <v>0</v>
      </c>
      <c r="N3691" s="70">
        <f t="shared" si="211"/>
        <v>-1</v>
      </c>
      <c r="O3691" s="19" t="str">
        <f>IF(A3691&gt;'PL2'!$C$2+553,IF(A3691='PL2'!$C$2+554,1,O3690+1), "")</f>
        <v/>
      </c>
    </row>
    <row r="3692" spans="1:15" x14ac:dyDescent="0.55000000000000004">
      <c r="A3692">
        <v>3690</v>
      </c>
      <c r="B3692" s="2">
        <v>43512</v>
      </c>
      <c r="C3692">
        <v>38</v>
      </c>
      <c r="D3692">
        <v>45198000</v>
      </c>
      <c r="E3692">
        <v>1897.369995117188</v>
      </c>
      <c r="F3692" s="20">
        <f t="shared" si="214"/>
        <v>1.5952046509680328E-3</v>
      </c>
      <c r="G3692">
        <v>3611.97998046875</v>
      </c>
      <c r="H3692">
        <v>5.7618498802185059</v>
      </c>
      <c r="I3692" s="19">
        <f t="shared" si="213"/>
        <v>6853262.4379053731</v>
      </c>
      <c r="K3692" s="70">
        <f t="shared" si="210"/>
        <v>-1</v>
      </c>
      <c r="L3692" s="3">
        <f>IF(AND(O3692&gt;0,O3692&lt;366),+'PL2'!$N$3+1,IF(AND(O3692&gt;365,O3692&lt;731),+'PL2'!$O$3+1,IF(AND(O3692&gt;730,O3692&lt;1096),+'PL2'!$P$3+1,IF(AND(O3692&gt;1095,O3692&lt;1461),+'PL2'!$Q$3+1,IF(AND(O3692&gt;1460,O3692&lt;3000),+'PL2'!$R$3+1,0)))))</f>
        <v>0</v>
      </c>
      <c r="M3692" s="3">
        <f>IF(AND(O3692&gt;0,O3692&lt;366),+'PL2'!$N$2+1,IF(AND(O3692&gt;365,O3692&lt;731),+'PL2'!$O$2+1,IF(AND(O3692&gt;730,O3692&lt;1096),+'PL2'!$P$2+1,IF(AND(O3692&gt;1095,O3692&lt;1461),+'PL2'!$Q$2+1,IF(AND(O3692&gt;1460,O3692&lt;1826),+'PL2'!$R$2+1,IF(AND(O3692&gt;1825,O3692&lt;2190),+'PL2'!$S$2+1,0))))))</f>
        <v>0</v>
      </c>
      <c r="N3692" s="70">
        <f t="shared" si="211"/>
        <v>-1</v>
      </c>
      <c r="O3692" s="19" t="str">
        <f>IF(A3692&gt;'PL2'!$C$2+553,IF(A3692='PL2'!$C$2+554,1,O3691+1), "")</f>
        <v/>
      </c>
    </row>
    <row r="3693" spans="1:15" x14ac:dyDescent="0.55000000000000004">
      <c r="A3693">
        <v>3691</v>
      </c>
      <c r="B3693" s="2">
        <v>43513</v>
      </c>
      <c r="C3693">
        <v>38.099998474121087</v>
      </c>
      <c r="D3693">
        <v>47909800</v>
      </c>
      <c r="E3693">
        <v>2006.670043945312</v>
      </c>
      <c r="F3693" s="20">
        <f t="shared" si="214"/>
        <v>1.5957930446877443E-3</v>
      </c>
      <c r="G3693">
        <v>3661.739990234375</v>
      </c>
      <c r="H3693">
        <v>5.8433799743652344</v>
      </c>
      <c r="I3693" s="19">
        <f t="shared" si="213"/>
        <v>7347903.9471199196</v>
      </c>
      <c r="K3693" s="70">
        <f t="shared" ref="K3693:K3756" si="215">+L3693^(0.00273972602739726)-1</f>
        <v>-1</v>
      </c>
      <c r="L3693" s="3">
        <f>IF(AND(O3693&gt;0,O3693&lt;366),+'PL2'!$N$3+1,IF(AND(O3693&gt;365,O3693&lt;731),+'PL2'!$O$3+1,IF(AND(O3693&gt;730,O3693&lt;1096),+'PL2'!$P$3+1,IF(AND(O3693&gt;1095,O3693&lt;1461),+'PL2'!$Q$3+1,IF(AND(O3693&gt;1460,O3693&lt;3000),+'PL2'!$R$3+1,0)))))</f>
        <v>0</v>
      </c>
      <c r="M3693" s="3">
        <f>IF(AND(O3693&gt;0,O3693&lt;366),+'PL2'!$N$2+1,IF(AND(O3693&gt;365,O3693&lt;731),+'PL2'!$O$2+1,IF(AND(O3693&gt;730,O3693&lt;1096),+'PL2'!$P$2+1,IF(AND(O3693&gt;1095,O3693&lt;1461),+'PL2'!$Q$2+1,IF(AND(O3693&gt;1460,O3693&lt;1826),+'PL2'!$R$2+1,IF(AND(O3693&gt;1825,O3693&lt;2190),+'PL2'!$S$2+1,0))))))</f>
        <v>0</v>
      </c>
      <c r="N3693" s="70">
        <f t="shared" ref="N3693:N3756" si="216">+M3693^(0.00273972602739726)-1</f>
        <v>-1</v>
      </c>
      <c r="O3693" s="19" t="str">
        <f>IF(A3693&gt;'PL2'!$C$2+553,IF(A3693='PL2'!$C$2+554,1,O3692+1), "")</f>
        <v/>
      </c>
    </row>
    <row r="3694" spans="1:15" x14ac:dyDescent="0.55000000000000004">
      <c r="A3694">
        <v>3692</v>
      </c>
      <c r="B3694" s="2">
        <v>43514</v>
      </c>
      <c r="C3694">
        <v>38.200000762939453</v>
      </c>
      <c r="D3694">
        <v>46704600</v>
      </c>
      <c r="E3694">
        <v>1966.900024414062</v>
      </c>
      <c r="F3694" s="20">
        <f t="shared" si="214"/>
        <v>1.6087405187763689E-3</v>
      </c>
      <c r="G3694">
        <v>3905.739990234375</v>
      </c>
      <c r="H3694">
        <v>6.2833199501037598</v>
      </c>
      <c r="I3694" s="19">
        <f t="shared" si="213"/>
        <v>7682200.0821469706</v>
      </c>
      <c r="K3694" s="70">
        <f t="shared" si="215"/>
        <v>-1</v>
      </c>
      <c r="L3694" s="3">
        <f>IF(AND(O3694&gt;0,O3694&lt;366),+'PL2'!$N$3+1,IF(AND(O3694&gt;365,O3694&lt;731),+'PL2'!$O$3+1,IF(AND(O3694&gt;730,O3694&lt;1096),+'PL2'!$P$3+1,IF(AND(O3694&gt;1095,O3694&lt;1461),+'PL2'!$Q$3+1,IF(AND(O3694&gt;1460,O3694&lt;3000),+'PL2'!$R$3+1,0)))))</f>
        <v>0</v>
      </c>
      <c r="M3694" s="3">
        <f>IF(AND(O3694&gt;0,O3694&lt;366),+'PL2'!$N$2+1,IF(AND(O3694&gt;365,O3694&lt;731),+'PL2'!$O$2+1,IF(AND(O3694&gt;730,O3694&lt;1096),+'PL2'!$P$2+1,IF(AND(O3694&gt;1095,O3694&lt;1461),+'PL2'!$Q$2+1,IF(AND(O3694&gt;1460,O3694&lt;1826),+'PL2'!$R$2+1,IF(AND(O3694&gt;1825,O3694&lt;2190),+'PL2'!$S$2+1,0))))))</f>
        <v>0</v>
      </c>
      <c r="N3694" s="70">
        <f t="shared" si="216"/>
        <v>-1</v>
      </c>
      <c r="O3694" s="19" t="str">
        <f>IF(A3694&gt;'PL2'!$C$2+553,IF(A3694='PL2'!$C$2+554,1,O3693+1), "")</f>
        <v/>
      </c>
    </row>
    <row r="3695" spans="1:15" x14ac:dyDescent="0.55000000000000004">
      <c r="A3695">
        <v>3693</v>
      </c>
      <c r="B3695" s="2">
        <v>43515</v>
      </c>
      <c r="C3695">
        <v>38.299999237060547</v>
      </c>
      <c r="D3695">
        <v>47005900</v>
      </c>
      <c r="E3695">
        <v>1986.589965820312</v>
      </c>
      <c r="F3695" s="20">
        <f t="shared" si="214"/>
        <v>1.6186562575181006E-3</v>
      </c>
      <c r="G3695">
        <v>3922.10009765625</v>
      </c>
      <c r="H3695">
        <v>6.3485298156738281</v>
      </c>
      <c r="I3695" s="19">
        <f t="shared" si="213"/>
        <v>7791604.6989467721</v>
      </c>
      <c r="K3695" s="70">
        <f t="shared" si="215"/>
        <v>-1</v>
      </c>
      <c r="L3695" s="3">
        <f>IF(AND(O3695&gt;0,O3695&lt;366),+'PL2'!$N$3+1,IF(AND(O3695&gt;365,O3695&lt;731),+'PL2'!$O$3+1,IF(AND(O3695&gt;730,O3695&lt;1096),+'PL2'!$P$3+1,IF(AND(O3695&gt;1095,O3695&lt;1461),+'PL2'!$Q$3+1,IF(AND(O3695&gt;1460,O3695&lt;3000),+'PL2'!$R$3+1,0)))))</f>
        <v>0</v>
      </c>
      <c r="M3695" s="3">
        <f>IF(AND(O3695&gt;0,O3695&lt;366),+'PL2'!$N$2+1,IF(AND(O3695&gt;365,O3695&lt;731),+'PL2'!$O$2+1,IF(AND(O3695&gt;730,O3695&lt;1096),+'PL2'!$P$2+1,IF(AND(O3695&gt;1095,O3695&lt;1461),+'PL2'!$Q$2+1,IF(AND(O3695&gt;1460,O3695&lt;1826),+'PL2'!$R$2+1,IF(AND(O3695&gt;1825,O3695&lt;2190),+'PL2'!$S$2+1,0))))))</f>
        <v>0</v>
      </c>
      <c r="N3695" s="70">
        <f t="shared" si="216"/>
        <v>-1</v>
      </c>
      <c r="O3695" s="19" t="str">
        <f>IF(A3695&gt;'PL2'!$C$2+553,IF(A3695='PL2'!$C$2+554,1,O3694+1), "")</f>
        <v/>
      </c>
    </row>
    <row r="3696" spans="1:15" x14ac:dyDescent="0.55000000000000004">
      <c r="A3696">
        <v>3694</v>
      </c>
      <c r="B3696" s="2">
        <v>43516</v>
      </c>
      <c r="C3696">
        <v>38.400001525878913</v>
      </c>
      <c r="D3696">
        <v>39171600</v>
      </c>
      <c r="E3696">
        <v>1662.760009765625</v>
      </c>
      <c r="F3696" s="20">
        <f t="shared" si="214"/>
        <v>1.6300071202649479E-3</v>
      </c>
      <c r="G3696">
        <v>3976.7900390625</v>
      </c>
      <c r="H3696">
        <v>6.4822001457214364</v>
      </c>
      <c r="I3696" s="19">
        <f t="shared" si="213"/>
        <v>6612447.4441874027</v>
      </c>
      <c r="K3696" s="70">
        <f t="shared" si="215"/>
        <v>-1</v>
      </c>
      <c r="L3696" s="3">
        <f>IF(AND(O3696&gt;0,O3696&lt;366),+'PL2'!$N$3+1,IF(AND(O3696&gt;365,O3696&lt;731),+'PL2'!$O$3+1,IF(AND(O3696&gt;730,O3696&lt;1096),+'PL2'!$P$3+1,IF(AND(O3696&gt;1095,O3696&lt;1461),+'PL2'!$Q$3+1,IF(AND(O3696&gt;1460,O3696&lt;3000),+'PL2'!$R$3+1,0)))))</f>
        <v>0</v>
      </c>
      <c r="M3696" s="3">
        <f>IF(AND(O3696&gt;0,O3696&lt;366),+'PL2'!$N$2+1,IF(AND(O3696&gt;365,O3696&lt;731),+'PL2'!$O$2+1,IF(AND(O3696&gt;730,O3696&lt;1096),+'PL2'!$P$2+1,IF(AND(O3696&gt;1095,O3696&lt;1461),+'PL2'!$Q$2+1,IF(AND(O3696&gt;1460,O3696&lt;1826),+'PL2'!$R$2+1,IF(AND(O3696&gt;1825,O3696&lt;2190),+'PL2'!$S$2+1,0))))))</f>
        <v>0</v>
      </c>
      <c r="N3696" s="70">
        <f t="shared" si="216"/>
        <v>-1</v>
      </c>
      <c r="O3696" s="19" t="str">
        <f>IF(A3696&gt;'PL2'!$C$2+553,IF(A3696='PL2'!$C$2+554,1,O3695+1), "")</f>
        <v/>
      </c>
    </row>
    <row r="3697" spans="1:15" x14ac:dyDescent="0.55000000000000004">
      <c r="A3697">
        <v>3695</v>
      </c>
      <c r="B3697" s="2">
        <v>43517</v>
      </c>
      <c r="C3697">
        <v>38.5</v>
      </c>
      <c r="D3697">
        <v>35857000</v>
      </c>
      <c r="E3697">
        <v>1522.219970703125</v>
      </c>
      <c r="F3697" s="20">
        <f t="shared" si="214"/>
        <v>1.634421978193109E-3</v>
      </c>
      <c r="G3697">
        <v>3936.340087890625</v>
      </c>
      <c r="H3697">
        <v>6.4336400032043457</v>
      </c>
      <c r="I3697" s="19">
        <f t="shared" si="213"/>
        <v>5991975.4932664037</v>
      </c>
      <c r="K3697" s="70">
        <f t="shared" si="215"/>
        <v>-1</v>
      </c>
      <c r="L3697" s="3">
        <f>IF(AND(O3697&gt;0,O3697&lt;366),+'PL2'!$N$3+1,IF(AND(O3697&gt;365,O3697&lt;731),+'PL2'!$O$3+1,IF(AND(O3697&gt;730,O3697&lt;1096),+'PL2'!$P$3+1,IF(AND(O3697&gt;1095,O3697&lt;1461),+'PL2'!$Q$3+1,IF(AND(O3697&gt;1460,O3697&lt;3000),+'PL2'!$R$3+1,0)))))</f>
        <v>0</v>
      </c>
      <c r="M3697" s="3">
        <f>IF(AND(O3697&gt;0,O3697&lt;366),+'PL2'!$N$2+1,IF(AND(O3697&gt;365,O3697&lt;731),+'PL2'!$O$2+1,IF(AND(O3697&gt;730,O3697&lt;1096),+'PL2'!$P$2+1,IF(AND(O3697&gt;1095,O3697&lt;1461),+'PL2'!$Q$2+1,IF(AND(O3697&gt;1460,O3697&lt;1826),+'PL2'!$R$2+1,IF(AND(O3697&gt;1825,O3697&lt;2190),+'PL2'!$S$2+1,0))))))</f>
        <v>0</v>
      </c>
      <c r="N3697" s="70">
        <f t="shared" si="216"/>
        <v>-1</v>
      </c>
      <c r="O3697" s="19" t="str">
        <f>IF(A3697&gt;'PL2'!$C$2+553,IF(A3697='PL2'!$C$2+554,1,O3696+1), "")</f>
        <v/>
      </c>
    </row>
    <row r="3698" spans="1:15" x14ac:dyDescent="0.55000000000000004">
      <c r="A3698">
        <v>3696</v>
      </c>
      <c r="B3698" s="2">
        <v>43518</v>
      </c>
      <c r="C3698">
        <v>38.599998474121087</v>
      </c>
      <c r="D3698">
        <v>48813800</v>
      </c>
      <c r="E3698">
        <v>2064.010009765625</v>
      </c>
      <c r="F3698" s="20">
        <f t="shared" si="214"/>
        <v>1.6321364701687591E-3</v>
      </c>
      <c r="G3698">
        <v>3980</v>
      </c>
      <c r="H3698">
        <v>6.4959001541137704</v>
      </c>
      <c r="I3698" s="19">
        <f t="shared" si="213"/>
        <v>8214759.8388671875</v>
      </c>
      <c r="K3698" s="70">
        <f t="shared" si="215"/>
        <v>-1</v>
      </c>
      <c r="L3698" s="3">
        <f>IF(AND(O3698&gt;0,O3698&lt;366),+'PL2'!$N$3+1,IF(AND(O3698&gt;365,O3698&lt;731),+'PL2'!$O$3+1,IF(AND(O3698&gt;730,O3698&lt;1096),+'PL2'!$P$3+1,IF(AND(O3698&gt;1095,O3698&lt;1461),+'PL2'!$Q$3+1,IF(AND(O3698&gt;1460,O3698&lt;3000),+'PL2'!$R$3+1,0)))))</f>
        <v>0</v>
      </c>
      <c r="M3698" s="3">
        <f>IF(AND(O3698&gt;0,O3698&lt;366),+'PL2'!$N$2+1,IF(AND(O3698&gt;365,O3698&lt;731),+'PL2'!$O$2+1,IF(AND(O3698&gt;730,O3698&lt;1096),+'PL2'!$P$2+1,IF(AND(O3698&gt;1095,O3698&lt;1461),+'PL2'!$Q$2+1,IF(AND(O3698&gt;1460,O3698&lt;1826),+'PL2'!$R$2+1,IF(AND(O3698&gt;1825,O3698&lt;2190),+'PL2'!$S$2+1,0))))))</f>
        <v>0</v>
      </c>
      <c r="N3698" s="70">
        <f t="shared" si="216"/>
        <v>-1</v>
      </c>
      <c r="O3698" s="19" t="str">
        <f>IF(A3698&gt;'PL2'!$C$2+553,IF(A3698='PL2'!$C$2+554,1,O3697+1), "")</f>
        <v/>
      </c>
    </row>
    <row r="3699" spans="1:15" x14ac:dyDescent="0.55000000000000004">
      <c r="A3699">
        <v>3697</v>
      </c>
      <c r="B3699" s="2">
        <v>43519</v>
      </c>
      <c r="C3699">
        <v>38.700000762939453</v>
      </c>
      <c r="D3699">
        <v>43088700</v>
      </c>
      <c r="E3699">
        <v>1812.93994140625</v>
      </c>
      <c r="F3699" s="20">
        <f t="shared" si="214"/>
        <v>1.6282871638175502E-3</v>
      </c>
      <c r="G3699">
        <v>4145.43994140625</v>
      </c>
      <c r="H3699">
        <v>6.7499699592590332</v>
      </c>
      <c r="I3699" s="19">
        <f t="shared" si="213"/>
        <v>7515433.6444761753</v>
      </c>
      <c r="K3699" s="70">
        <f t="shared" si="215"/>
        <v>-1</v>
      </c>
      <c r="L3699" s="3">
        <f>IF(AND(O3699&gt;0,O3699&lt;366),+'PL2'!$N$3+1,IF(AND(O3699&gt;365,O3699&lt;731),+'PL2'!$O$3+1,IF(AND(O3699&gt;730,O3699&lt;1096),+'PL2'!$P$3+1,IF(AND(O3699&gt;1095,O3699&lt;1461),+'PL2'!$Q$3+1,IF(AND(O3699&gt;1460,O3699&lt;3000),+'PL2'!$R$3+1,0)))))</f>
        <v>0</v>
      </c>
      <c r="M3699" s="3">
        <f>IF(AND(O3699&gt;0,O3699&lt;366),+'PL2'!$N$2+1,IF(AND(O3699&gt;365,O3699&lt;731),+'PL2'!$O$2+1,IF(AND(O3699&gt;730,O3699&lt;1096),+'PL2'!$P$2+1,IF(AND(O3699&gt;1095,O3699&lt;1461),+'PL2'!$Q$2+1,IF(AND(O3699&gt;1460,O3699&lt;1826),+'PL2'!$R$2+1,IF(AND(O3699&gt;1825,O3699&lt;2190),+'PL2'!$S$2+1,0))))))</f>
        <v>0</v>
      </c>
      <c r="N3699" s="70">
        <f t="shared" si="216"/>
        <v>-1</v>
      </c>
      <c r="O3699" s="19" t="str">
        <f>IF(A3699&gt;'PL2'!$C$2+553,IF(A3699='PL2'!$C$2+554,1,O3698+1), "")</f>
        <v/>
      </c>
    </row>
    <row r="3700" spans="1:15" x14ac:dyDescent="0.55000000000000004">
      <c r="A3700">
        <v>3698</v>
      </c>
      <c r="B3700" s="2">
        <v>43520</v>
      </c>
      <c r="C3700">
        <v>38.799999237060547</v>
      </c>
      <c r="D3700">
        <v>41351100</v>
      </c>
      <c r="E3700">
        <v>1742.06005859375</v>
      </c>
      <c r="F3700" s="20">
        <f t="shared" si="214"/>
        <v>1.6345859951573513E-3</v>
      </c>
      <c r="G3700">
        <v>3767.300048828125</v>
      </c>
      <c r="H3700">
        <v>6.1579799652099609</v>
      </c>
      <c r="I3700" s="19">
        <f t="shared" si="213"/>
        <v>6562862.9438017607</v>
      </c>
      <c r="K3700" s="70">
        <f t="shared" si="215"/>
        <v>-1</v>
      </c>
      <c r="L3700" s="3">
        <f>IF(AND(O3700&gt;0,O3700&lt;366),+'PL2'!$N$3+1,IF(AND(O3700&gt;365,O3700&lt;731),+'PL2'!$O$3+1,IF(AND(O3700&gt;730,O3700&lt;1096),+'PL2'!$P$3+1,IF(AND(O3700&gt;1095,O3700&lt;1461),+'PL2'!$Q$3+1,IF(AND(O3700&gt;1460,O3700&lt;3000),+'PL2'!$R$3+1,0)))))</f>
        <v>0</v>
      </c>
      <c r="M3700" s="3">
        <f>IF(AND(O3700&gt;0,O3700&lt;366),+'PL2'!$N$2+1,IF(AND(O3700&gt;365,O3700&lt;731),+'PL2'!$O$2+1,IF(AND(O3700&gt;730,O3700&lt;1096),+'PL2'!$P$2+1,IF(AND(O3700&gt;1095,O3700&lt;1461),+'PL2'!$Q$2+1,IF(AND(O3700&gt;1460,O3700&lt;1826),+'PL2'!$R$2+1,IF(AND(O3700&gt;1825,O3700&lt;2190),+'PL2'!$S$2+1,0))))))</f>
        <v>0</v>
      </c>
      <c r="N3700" s="70">
        <f t="shared" si="216"/>
        <v>-1</v>
      </c>
      <c r="O3700" s="19" t="str">
        <f>IF(A3700&gt;'PL2'!$C$2+553,IF(A3700='PL2'!$C$2+554,1,O3699+1), "")</f>
        <v/>
      </c>
    </row>
    <row r="3701" spans="1:15" x14ac:dyDescent="0.55000000000000004">
      <c r="A3701">
        <v>3699</v>
      </c>
      <c r="B3701" s="2">
        <v>43521</v>
      </c>
      <c r="C3701">
        <v>38.900001525878913</v>
      </c>
      <c r="D3701">
        <v>43162100</v>
      </c>
      <c r="E3701">
        <v>1826.349975585938</v>
      </c>
      <c r="F3701" s="20">
        <f t="shared" si="214"/>
        <v>1.6460046391876648E-3</v>
      </c>
      <c r="G3701">
        <v>3852.159912109375</v>
      </c>
      <c r="H3701">
        <v>6.340670108795166</v>
      </c>
      <c r="I3701" s="19">
        <f t="shared" si="213"/>
        <v>7035392.161434086</v>
      </c>
      <c r="K3701" s="70">
        <f t="shared" si="215"/>
        <v>-1</v>
      </c>
      <c r="L3701" s="3">
        <f>IF(AND(O3701&gt;0,O3701&lt;366),+'PL2'!$N$3+1,IF(AND(O3701&gt;365,O3701&lt;731),+'PL2'!$O$3+1,IF(AND(O3701&gt;730,O3701&lt;1096),+'PL2'!$P$3+1,IF(AND(O3701&gt;1095,O3701&lt;1461),+'PL2'!$Q$3+1,IF(AND(O3701&gt;1460,O3701&lt;3000),+'PL2'!$R$3+1,0)))))</f>
        <v>0</v>
      </c>
      <c r="M3701" s="3">
        <f>IF(AND(O3701&gt;0,O3701&lt;366),+'PL2'!$N$2+1,IF(AND(O3701&gt;365,O3701&lt;731),+'PL2'!$O$2+1,IF(AND(O3701&gt;730,O3701&lt;1096),+'PL2'!$P$2+1,IF(AND(O3701&gt;1095,O3701&lt;1461),+'PL2'!$Q$2+1,IF(AND(O3701&gt;1460,O3701&lt;1826),+'PL2'!$R$2+1,IF(AND(O3701&gt;1825,O3701&lt;2190),+'PL2'!$S$2+1,0))))))</f>
        <v>0</v>
      </c>
      <c r="N3701" s="70">
        <f t="shared" si="216"/>
        <v>-1</v>
      </c>
      <c r="O3701" s="19" t="str">
        <f>IF(A3701&gt;'PL2'!$C$2+553,IF(A3701='PL2'!$C$2+554,1,O3700+1), "")</f>
        <v/>
      </c>
    </row>
    <row r="3702" spans="1:15" x14ac:dyDescent="0.55000000000000004">
      <c r="A3702">
        <v>3700</v>
      </c>
      <c r="B3702" s="2">
        <v>43522</v>
      </c>
      <c r="C3702">
        <v>39</v>
      </c>
      <c r="D3702">
        <v>48595100</v>
      </c>
      <c r="E3702">
        <v>2048.35009765625</v>
      </c>
      <c r="F3702" s="20">
        <f t="shared" si="214"/>
        <v>1.6439034760416945E-3</v>
      </c>
      <c r="G3702">
        <v>3830.669921875</v>
      </c>
      <c r="H3702">
        <v>6.2972497940063477</v>
      </c>
      <c r="I3702" s="19">
        <f t="shared" si="213"/>
        <v>7846553.1085615158</v>
      </c>
      <c r="K3702" s="70">
        <f t="shared" si="215"/>
        <v>-1</v>
      </c>
      <c r="L3702" s="3">
        <f>IF(AND(O3702&gt;0,O3702&lt;366),+'PL2'!$N$3+1,IF(AND(O3702&gt;365,O3702&lt;731),+'PL2'!$O$3+1,IF(AND(O3702&gt;730,O3702&lt;1096),+'PL2'!$P$3+1,IF(AND(O3702&gt;1095,O3702&lt;1461),+'PL2'!$Q$3+1,IF(AND(O3702&gt;1460,O3702&lt;3000),+'PL2'!$R$3+1,0)))))</f>
        <v>0</v>
      </c>
      <c r="M3702" s="3">
        <f>IF(AND(O3702&gt;0,O3702&lt;366),+'PL2'!$N$2+1,IF(AND(O3702&gt;365,O3702&lt;731),+'PL2'!$O$2+1,IF(AND(O3702&gt;730,O3702&lt;1096),+'PL2'!$P$2+1,IF(AND(O3702&gt;1095,O3702&lt;1461),+'PL2'!$Q$2+1,IF(AND(O3702&gt;1460,O3702&lt;1826),+'PL2'!$R$2+1,IF(AND(O3702&gt;1825,O3702&lt;2190),+'PL2'!$S$2+1,0))))))</f>
        <v>0</v>
      </c>
      <c r="N3702" s="70">
        <f t="shared" si="216"/>
        <v>-1</v>
      </c>
      <c r="O3702" s="19" t="str">
        <f>IF(A3702&gt;'PL2'!$C$2+553,IF(A3702='PL2'!$C$2+554,1,O3701+1), "")</f>
        <v/>
      </c>
    </row>
    <row r="3703" spans="1:15" x14ac:dyDescent="0.55000000000000004">
      <c r="A3703">
        <v>3701</v>
      </c>
      <c r="B3703" s="2">
        <v>43523</v>
      </c>
      <c r="C3703">
        <v>39.099998474121087</v>
      </c>
      <c r="D3703">
        <v>42558500</v>
      </c>
      <c r="E3703">
        <v>1795.160034179688</v>
      </c>
      <c r="F3703" s="20">
        <f t="shared" si="214"/>
        <v>1.6492769857309106E-3</v>
      </c>
      <c r="G3703">
        <v>3832.260009765625</v>
      </c>
      <c r="H3703">
        <v>6.3204598426818848</v>
      </c>
      <c r="I3703" s="19">
        <f t="shared" si="213"/>
        <v>6879520.0101163108</v>
      </c>
      <c r="K3703" s="70">
        <f t="shared" si="215"/>
        <v>-1</v>
      </c>
      <c r="L3703" s="3">
        <f>IF(AND(O3703&gt;0,O3703&lt;366),+'PL2'!$N$3+1,IF(AND(O3703&gt;365,O3703&lt;731),+'PL2'!$O$3+1,IF(AND(O3703&gt;730,O3703&lt;1096),+'PL2'!$P$3+1,IF(AND(O3703&gt;1095,O3703&lt;1461),+'PL2'!$Q$3+1,IF(AND(O3703&gt;1460,O3703&lt;3000),+'PL2'!$R$3+1,0)))))</f>
        <v>0</v>
      </c>
      <c r="M3703" s="3">
        <f>IF(AND(O3703&gt;0,O3703&lt;366),+'PL2'!$N$2+1,IF(AND(O3703&gt;365,O3703&lt;731),+'PL2'!$O$2+1,IF(AND(O3703&gt;730,O3703&lt;1096),+'PL2'!$P$2+1,IF(AND(O3703&gt;1095,O3703&lt;1461),+'PL2'!$Q$2+1,IF(AND(O3703&gt;1460,O3703&lt;1826),+'PL2'!$R$2+1,IF(AND(O3703&gt;1825,O3703&lt;2190),+'PL2'!$S$2+1,0))))))</f>
        <v>0</v>
      </c>
      <c r="N3703" s="70">
        <f t="shared" si="216"/>
        <v>-1</v>
      </c>
      <c r="O3703" s="19" t="str">
        <f>IF(A3703&gt;'PL2'!$C$2+553,IF(A3703='PL2'!$C$2+554,1,O3702+1), "")</f>
        <v/>
      </c>
    </row>
    <row r="3704" spans="1:15" x14ac:dyDescent="0.55000000000000004">
      <c r="A3704">
        <v>3702</v>
      </c>
      <c r="B3704" s="2">
        <v>43524</v>
      </c>
      <c r="C3704">
        <v>39.200000762939453</v>
      </c>
      <c r="D3704">
        <v>45275000</v>
      </c>
      <c r="E3704">
        <v>1905.300048828125</v>
      </c>
      <c r="F3704" s="20">
        <f t="shared" si="214"/>
        <v>1.649646899341603E-3</v>
      </c>
      <c r="G3704">
        <v>3826.02001953125</v>
      </c>
      <c r="H3704">
        <v>6.3115801811218262</v>
      </c>
      <c r="I3704" s="19">
        <f t="shared" si="213"/>
        <v>7289716.1300302744</v>
      </c>
      <c r="K3704" s="70">
        <f t="shared" si="215"/>
        <v>-1</v>
      </c>
      <c r="L3704" s="3">
        <f>IF(AND(O3704&gt;0,O3704&lt;366),+'PL2'!$N$3+1,IF(AND(O3704&gt;365,O3704&lt;731),+'PL2'!$O$3+1,IF(AND(O3704&gt;730,O3704&lt;1096),+'PL2'!$P$3+1,IF(AND(O3704&gt;1095,O3704&lt;1461),+'PL2'!$Q$3+1,IF(AND(O3704&gt;1460,O3704&lt;3000),+'PL2'!$R$3+1,0)))))</f>
        <v>0</v>
      </c>
      <c r="M3704" s="3">
        <f>IF(AND(O3704&gt;0,O3704&lt;366),+'PL2'!$N$2+1,IF(AND(O3704&gt;365,O3704&lt;731),+'PL2'!$O$2+1,IF(AND(O3704&gt;730,O3704&lt;1096),+'PL2'!$P$2+1,IF(AND(O3704&gt;1095,O3704&lt;1461),+'PL2'!$Q$2+1,IF(AND(O3704&gt;1460,O3704&lt;1826),+'PL2'!$R$2+1,IF(AND(O3704&gt;1825,O3704&lt;2190),+'PL2'!$S$2+1,0))))))</f>
        <v>0</v>
      </c>
      <c r="N3704" s="70">
        <f t="shared" si="216"/>
        <v>-1</v>
      </c>
      <c r="O3704" s="19" t="str">
        <f>IF(A3704&gt;'PL2'!$C$2+553,IF(A3704='PL2'!$C$2+554,1,O3703+1), "")</f>
        <v/>
      </c>
    </row>
    <row r="3705" spans="1:15" x14ac:dyDescent="0.55000000000000004">
      <c r="A3705">
        <v>3703</v>
      </c>
      <c r="B3705" s="2">
        <v>43525</v>
      </c>
      <c r="C3705">
        <v>39.299999237060547</v>
      </c>
      <c r="D3705">
        <v>48897000</v>
      </c>
      <c r="E3705">
        <v>2055.489990234375</v>
      </c>
      <c r="F3705" s="20">
        <f t="shared" si="214"/>
        <v>1.6520595342862862E-3</v>
      </c>
      <c r="G3705">
        <v>3850.070068359375</v>
      </c>
      <c r="H3705">
        <v>6.3605499267578116</v>
      </c>
      <c r="I3705" s="19">
        <f t="shared" si="213"/>
        <v>7913780.4872136712</v>
      </c>
      <c r="K3705" s="70">
        <f t="shared" si="215"/>
        <v>-1</v>
      </c>
      <c r="L3705" s="3">
        <f>IF(AND(O3705&gt;0,O3705&lt;366),+'PL2'!$N$3+1,IF(AND(O3705&gt;365,O3705&lt;731),+'PL2'!$O$3+1,IF(AND(O3705&gt;730,O3705&lt;1096),+'PL2'!$P$3+1,IF(AND(O3705&gt;1095,O3705&lt;1461),+'PL2'!$Q$3+1,IF(AND(O3705&gt;1460,O3705&lt;3000),+'PL2'!$R$3+1,0)))))</f>
        <v>0</v>
      </c>
      <c r="M3705" s="3">
        <f>IF(AND(O3705&gt;0,O3705&lt;366),+'PL2'!$N$2+1,IF(AND(O3705&gt;365,O3705&lt;731),+'PL2'!$O$2+1,IF(AND(O3705&gt;730,O3705&lt;1096),+'PL2'!$P$2+1,IF(AND(O3705&gt;1095,O3705&lt;1461),+'PL2'!$Q$2+1,IF(AND(O3705&gt;1460,O3705&lt;1826),+'PL2'!$R$2+1,IF(AND(O3705&gt;1825,O3705&lt;2190),+'PL2'!$S$2+1,0))))))</f>
        <v>0</v>
      </c>
      <c r="N3705" s="70">
        <f t="shared" si="216"/>
        <v>-1</v>
      </c>
      <c r="O3705" s="19" t="str">
        <f>IF(A3705&gt;'PL2'!$C$2+553,IF(A3705='PL2'!$C$2+554,1,O3704+1), "")</f>
        <v/>
      </c>
    </row>
    <row r="3706" spans="1:15" x14ac:dyDescent="0.55000000000000004">
      <c r="A3706">
        <v>3704</v>
      </c>
      <c r="B3706" s="2">
        <v>43526</v>
      </c>
      <c r="C3706">
        <v>39.400001525878913</v>
      </c>
      <c r="D3706">
        <v>39842000</v>
      </c>
      <c r="E3706">
        <v>1675.319946289062</v>
      </c>
      <c r="F3706" s="20">
        <f t="shared" si="214"/>
        <v>1.6567343115336686E-3</v>
      </c>
      <c r="G3706">
        <v>3845.110107421875</v>
      </c>
      <c r="H3706">
        <v>6.3703298568725586</v>
      </c>
      <c r="I3706" s="19">
        <f t="shared" si="213"/>
        <v>6441789.6586415451</v>
      </c>
      <c r="K3706" s="70">
        <f t="shared" si="215"/>
        <v>-1</v>
      </c>
      <c r="L3706" s="3">
        <f>IF(AND(O3706&gt;0,O3706&lt;366),+'PL2'!$N$3+1,IF(AND(O3706&gt;365,O3706&lt;731),+'PL2'!$O$3+1,IF(AND(O3706&gt;730,O3706&lt;1096),+'PL2'!$P$3+1,IF(AND(O3706&gt;1095,O3706&lt;1461),+'PL2'!$Q$3+1,IF(AND(O3706&gt;1460,O3706&lt;3000),+'PL2'!$R$3+1,0)))))</f>
        <v>0</v>
      </c>
      <c r="M3706" s="3">
        <f>IF(AND(O3706&gt;0,O3706&lt;366),+'PL2'!$N$2+1,IF(AND(O3706&gt;365,O3706&lt;731),+'PL2'!$O$2+1,IF(AND(O3706&gt;730,O3706&lt;1096),+'PL2'!$P$2+1,IF(AND(O3706&gt;1095,O3706&lt;1461),+'PL2'!$Q$2+1,IF(AND(O3706&gt;1460,O3706&lt;1826),+'PL2'!$R$2+1,IF(AND(O3706&gt;1825,O3706&lt;2190),+'PL2'!$S$2+1,0))))))</f>
        <v>0</v>
      </c>
      <c r="N3706" s="70">
        <f t="shared" si="216"/>
        <v>-1</v>
      </c>
      <c r="O3706" s="19" t="str">
        <f>IF(A3706&gt;'PL2'!$C$2+553,IF(A3706='PL2'!$C$2+554,1,O3705+1), "")</f>
        <v/>
      </c>
    </row>
    <row r="3707" spans="1:15" x14ac:dyDescent="0.55000000000000004">
      <c r="A3707">
        <v>3705</v>
      </c>
      <c r="B3707" s="2">
        <v>43527</v>
      </c>
      <c r="C3707">
        <v>39.5</v>
      </c>
      <c r="D3707">
        <v>44067600</v>
      </c>
      <c r="E3707">
        <v>1846.380004882812</v>
      </c>
      <c r="F3707" s="20">
        <f t="shared" si="214"/>
        <v>1.6550029997746889E-3</v>
      </c>
      <c r="G3707">
        <v>3820.14990234375</v>
      </c>
      <c r="H3707">
        <v>6.3223600387573242</v>
      </c>
      <c r="I3707" s="19">
        <f t="shared" si="213"/>
        <v>7053448.395342527</v>
      </c>
      <c r="K3707" s="70">
        <f t="shared" si="215"/>
        <v>-1</v>
      </c>
      <c r="L3707" s="3">
        <f>IF(AND(O3707&gt;0,O3707&lt;366),+'PL2'!$N$3+1,IF(AND(O3707&gt;365,O3707&lt;731),+'PL2'!$O$3+1,IF(AND(O3707&gt;730,O3707&lt;1096),+'PL2'!$P$3+1,IF(AND(O3707&gt;1095,O3707&lt;1461),+'PL2'!$Q$3+1,IF(AND(O3707&gt;1460,O3707&lt;3000),+'PL2'!$R$3+1,0)))))</f>
        <v>0</v>
      </c>
      <c r="M3707" s="3">
        <f>IF(AND(O3707&gt;0,O3707&lt;366),+'PL2'!$N$2+1,IF(AND(O3707&gt;365,O3707&lt;731),+'PL2'!$O$2+1,IF(AND(O3707&gt;730,O3707&lt;1096),+'PL2'!$P$2+1,IF(AND(O3707&gt;1095,O3707&lt;1461),+'PL2'!$Q$2+1,IF(AND(O3707&gt;1460,O3707&lt;1826),+'PL2'!$R$2+1,IF(AND(O3707&gt;1825,O3707&lt;2190),+'PL2'!$S$2+1,0))))))</f>
        <v>0</v>
      </c>
      <c r="N3707" s="70">
        <f t="shared" si="216"/>
        <v>-1</v>
      </c>
      <c r="O3707" s="19" t="str">
        <f>IF(A3707&gt;'PL2'!$C$2+553,IF(A3707='PL2'!$C$2+554,1,O3706+1), "")</f>
        <v/>
      </c>
    </row>
    <row r="3708" spans="1:15" x14ac:dyDescent="0.55000000000000004">
      <c r="A3708">
        <v>3706</v>
      </c>
      <c r="B3708" s="2">
        <v>43528</v>
      </c>
      <c r="C3708">
        <v>39.599998474121087</v>
      </c>
      <c r="D3708">
        <v>41351100</v>
      </c>
      <c r="E3708">
        <v>1740.9599609375</v>
      </c>
      <c r="F3708" s="20">
        <f t="shared" si="214"/>
        <v>1.6672352560543951E-3</v>
      </c>
      <c r="G3708">
        <v>3732.570068359375</v>
      </c>
      <c r="H3708">
        <v>6.2230701446533203</v>
      </c>
      <c r="I3708" s="19">
        <f t="shared" si="213"/>
        <v>6498255.0404074192</v>
      </c>
      <c r="K3708" s="70">
        <f t="shared" si="215"/>
        <v>-1</v>
      </c>
      <c r="L3708" s="3">
        <f>IF(AND(O3708&gt;0,O3708&lt;366),+'PL2'!$N$3+1,IF(AND(O3708&gt;365,O3708&lt;731),+'PL2'!$O$3+1,IF(AND(O3708&gt;730,O3708&lt;1096),+'PL2'!$P$3+1,IF(AND(O3708&gt;1095,O3708&lt;1461),+'PL2'!$Q$3+1,IF(AND(O3708&gt;1460,O3708&lt;3000),+'PL2'!$R$3+1,0)))))</f>
        <v>0</v>
      </c>
      <c r="M3708" s="3">
        <f>IF(AND(O3708&gt;0,O3708&lt;366),+'PL2'!$N$2+1,IF(AND(O3708&gt;365,O3708&lt;731),+'PL2'!$O$2+1,IF(AND(O3708&gt;730,O3708&lt;1096),+'PL2'!$P$2+1,IF(AND(O3708&gt;1095,O3708&lt;1461),+'PL2'!$Q$2+1,IF(AND(O3708&gt;1460,O3708&lt;1826),+'PL2'!$R$2+1,IF(AND(O3708&gt;1825,O3708&lt;2190),+'PL2'!$S$2+1,0))))))</f>
        <v>0</v>
      </c>
      <c r="N3708" s="70">
        <f t="shared" si="216"/>
        <v>-1</v>
      </c>
      <c r="O3708" s="19" t="str">
        <f>IF(A3708&gt;'PL2'!$C$2+553,IF(A3708='PL2'!$C$2+554,1,O3707+1), "")</f>
        <v/>
      </c>
    </row>
    <row r="3709" spans="1:15" x14ac:dyDescent="0.55000000000000004">
      <c r="A3709">
        <v>3707</v>
      </c>
      <c r="B3709" s="2">
        <v>43529</v>
      </c>
      <c r="C3709">
        <v>39.700000762939453</v>
      </c>
      <c r="D3709">
        <v>44973100</v>
      </c>
      <c r="E3709">
        <v>1891.52001953125</v>
      </c>
      <c r="F3709" s="20">
        <f t="shared" si="214"/>
        <v>1.6697391600424669E-3</v>
      </c>
      <c r="G3709">
        <v>3880.800048828125</v>
      </c>
      <c r="H3709">
        <v>6.4799199104309082</v>
      </c>
      <c r="I3709" s="19">
        <f t="shared" si="213"/>
        <v>7340610.984156251</v>
      </c>
      <c r="K3709" s="70">
        <f t="shared" si="215"/>
        <v>-1</v>
      </c>
      <c r="L3709" s="3">
        <f>IF(AND(O3709&gt;0,O3709&lt;366),+'PL2'!$N$3+1,IF(AND(O3709&gt;365,O3709&lt;731),+'PL2'!$O$3+1,IF(AND(O3709&gt;730,O3709&lt;1096),+'PL2'!$P$3+1,IF(AND(O3709&gt;1095,O3709&lt;1461),+'PL2'!$Q$3+1,IF(AND(O3709&gt;1460,O3709&lt;3000),+'PL2'!$R$3+1,0)))))</f>
        <v>0</v>
      </c>
      <c r="M3709" s="3">
        <f>IF(AND(O3709&gt;0,O3709&lt;366),+'PL2'!$N$2+1,IF(AND(O3709&gt;365,O3709&lt;731),+'PL2'!$O$2+1,IF(AND(O3709&gt;730,O3709&lt;1096),+'PL2'!$P$2+1,IF(AND(O3709&gt;1095,O3709&lt;1461),+'PL2'!$Q$2+1,IF(AND(O3709&gt;1460,O3709&lt;1826),+'PL2'!$R$2+1,IF(AND(O3709&gt;1825,O3709&lt;2190),+'PL2'!$S$2+1,0))))))</f>
        <v>0</v>
      </c>
      <c r="N3709" s="70">
        <f t="shared" si="216"/>
        <v>-1</v>
      </c>
      <c r="O3709" s="19" t="str">
        <f>IF(A3709&gt;'PL2'!$C$2+553,IF(A3709='PL2'!$C$2+554,1,O3708+1), "")</f>
        <v/>
      </c>
    </row>
    <row r="3710" spans="1:15" x14ac:dyDescent="0.55000000000000004">
      <c r="A3710">
        <v>3708</v>
      </c>
      <c r="B3710" s="2">
        <v>43530</v>
      </c>
      <c r="C3710">
        <v>39.799999237060547</v>
      </c>
      <c r="D3710">
        <v>38634600</v>
      </c>
      <c r="E3710">
        <v>1638.43994140625</v>
      </c>
      <c r="F3710" s="20">
        <f t="shared" si="214"/>
        <v>1.6878629109124536E-3</v>
      </c>
      <c r="G3710">
        <v>3885</v>
      </c>
      <c r="H3710">
        <v>6.5573501586914063</v>
      </c>
      <c r="I3710" s="19">
        <f t="shared" si="213"/>
        <v>6365339.1723632813</v>
      </c>
      <c r="K3710" s="70">
        <f t="shared" si="215"/>
        <v>-1</v>
      </c>
      <c r="L3710" s="3">
        <f>IF(AND(O3710&gt;0,O3710&lt;366),+'PL2'!$N$3+1,IF(AND(O3710&gt;365,O3710&lt;731),+'PL2'!$O$3+1,IF(AND(O3710&gt;730,O3710&lt;1096),+'PL2'!$P$3+1,IF(AND(O3710&gt;1095,O3710&lt;1461),+'PL2'!$Q$3+1,IF(AND(O3710&gt;1460,O3710&lt;3000),+'PL2'!$R$3+1,0)))))</f>
        <v>0</v>
      </c>
      <c r="M3710" s="3">
        <f>IF(AND(O3710&gt;0,O3710&lt;366),+'PL2'!$N$2+1,IF(AND(O3710&gt;365,O3710&lt;731),+'PL2'!$O$2+1,IF(AND(O3710&gt;730,O3710&lt;1096),+'PL2'!$P$2+1,IF(AND(O3710&gt;1095,O3710&lt;1461),+'PL2'!$Q$2+1,IF(AND(O3710&gt;1460,O3710&lt;1826),+'PL2'!$R$2+1,IF(AND(O3710&gt;1825,O3710&lt;2190),+'PL2'!$S$2+1,0))))))</f>
        <v>0</v>
      </c>
      <c r="N3710" s="70">
        <f t="shared" si="216"/>
        <v>-1</v>
      </c>
      <c r="O3710" s="19" t="str">
        <f>IF(A3710&gt;'PL2'!$C$2+553,IF(A3710='PL2'!$C$2+554,1,O3709+1), "")</f>
        <v/>
      </c>
    </row>
    <row r="3711" spans="1:15" x14ac:dyDescent="0.55000000000000004">
      <c r="A3711">
        <v>3709</v>
      </c>
      <c r="B3711" s="2">
        <v>43531</v>
      </c>
      <c r="C3711">
        <v>39.900001525878913</v>
      </c>
      <c r="D3711">
        <v>42860300</v>
      </c>
      <c r="E3711">
        <v>1813.160034179688</v>
      </c>
      <c r="F3711" s="20">
        <f t="shared" si="214"/>
        <v>1.6879277123686071E-3</v>
      </c>
      <c r="G3711">
        <v>3891.72998046875</v>
      </c>
      <c r="H3711">
        <v>6.5689601898193359</v>
      </c>
      <c r="I3711" s="19">
        <f t="shared" si="213"/>
        <v>7056329.2644048352</v>
      </c>
      <c r="K3711" s="70">
        <f t="shared" si="215"/>
        <v>-1</v>
      </c>
      <c r="L3711" s="3">
        <f>IF(AND(O3711&gt;0,O3711&lt;366),+'PL2'!$N$3+1,IF(AND(O3711&gt;365,O3711&lt;731),+'PL2'!$O$3+1,IF(AND(O3711&gt;730,O3711&lt;1096),+'PL2'!$P$3+1,IF(AND(O3711&gt;1095,O3711&lt;1461),+'PL2'!$Q$3+1,IF(AND(O3711&gt;1460,O3711&lt;3000),+'PL2'!$R$3+1,0)))))</f>
        <v>0</v>
      </c>
      <c r="M3711" s="3">
        <f>IF(AND(O3711&gt;0,O3711&lt;366),+'PL2'!$N$2+1,IF(AND(O3711&gt;365,O3711&lt;731),+'PL2'!$O$2+1,IF(AND(O3711&gt;730,O3711&lt;1096),+'PL2'!$P$2+1,IF(AND(O3711&gt;1095,O3711&lt;1461),+'PL2'!$Q$2+1,IF(AND(O3711&gt;1460,O3711&lt;1826),+'PL2'!$R$2+1,IF(AND(O3711&gt;1825,O3711&lt;2190),+'PL2'!$S$2+1,0))))))</f>
        <v>0</v>
      </c>
      <c r="N3711" s="70">
        <f t="shared" si="216"/>
        <v>-1</v>
      </c>
      <c r="O3711" s="19" t="str">
        <f>IF(A3711&gt;'PL2'!$C$2+553,IF(A3711='PL2'!$C$2+554,1,O3710+1), "")</f>
        <v/>
      </c>
    </row>
    <row r="3712" spans="1:15" x14ac:dyDescent="0.55000000000000004">
      <c r="A3712">
        <v>3710</v>
      </c>
      <c r="B3712" s="2">
        <v>43532</v>
      </c>
      <c r="C3712">
        <v>40</v>
      </c>
      <c r="D3712">
        <v>44067600</v>
      </c>
      <c r="E3712">
        <v>1859.530029296875</v>
      </c>
      <c r="F3712" s="20">
        <f t="shared" si="214"/>
        <v>1.6878886340956848E-3</v>
      </c>
      <c r="G3712">
        <v>3875.469970703125</v>
      </c>
      <c r="H3712">
        <v>6.5413599014282227</v>
      </c>
      <c r="I3712" s="19">
        <f t="shared" si="213"/>
        <v>7206552.7881607413</v>
      </c>
      <c r="K3712" s="70">
        <f t="shared" si="215"/>
        <v>-1</v>
      </c>
      <c r="L3712" s="3">
        <f>IF(AND(O3712&gt;0,O3712&lt;366),+'PL2'!$N$3+1,IF(AND(O3712&gt;365,O3712&lt;731),+'PL2'!$O$3+1,IF(AND(O3712&gt;730,O3712&lt;1096),+'PL2'!$P$3+1,IF(AND(O3712&gt;1095,O3712&lt;1461),+'PL2'!$Q$3+1,IF(AND(O3712&gt;1460,O3712&lt;3000),+'PL2'!$R$3+1,0)))))</f>
        <v>0</v>
      </c>
      <c r="M3712" s="3">
        <f>IF(AND(O3712&gt;0,O3712&lt;366),+'PL2'!$N$2+1,IF(AND(O3712&gt;365,O3712&lt;731),+'PL2'!$O$2+1,IF(AND(O3712&gt;730,O3712&lt;1096),+'PL2'!$P$2+1,IF(AND(O3712&gt;1095,O3712&lt;1461),+'PL2'!$Q$2+1,IF(AND(O3712&gt;1460,O3712&lt;1826),+'PL2'!$R$2+1,IF(AND(O3712&gt;1825,O3712&lt;2190),+'PL2'!$S$2+1,0))))))</f>
        <v>0</v>
      </c>
      <c r="N3712" s="70">
        <f t="shared" si="216"/>
        <v>-1</v>
      </c>
      <c r="O3712" s="19" t="str">
        <f>IF(A3712&gt;'PL2'!$C$2+553,IF(A3712='PL2'!$C$2+554,1,O3711+1), "")</f>
        <v/>
      </c>
    </row>
    <row r="3713" spans="1:15" x14ac:dyDescent="0.55000000000000004">
      <c r="A3713">
        <v>3711</v>
      </c>
      <c r="B3713" s="2">
        <v>43533</v>
      </c>
      <c r="C3713">
        <v>40.099998474121087</v>
      </c>
      <c r="D3713">
        <v>41653000</v>
      </c>
      <c r="E3713">
        <v>1749.5400390625</v>
      </c>
      <c r="F3713" s="20">
        <f t="shared" si="214"/>
        <v>1.684309723112861E-3</v>
      </c>
      <c r="G3713">
        <v>3950.610107421875</v>
      </c>
      <c r="H3713">
        <v>6.6540498733520508</v>
      </c>
      <c r="I3713" s="19">
        <f t="shared" si="213"/>
        <v>6911750.5616595745</v>
      </c>
      <c r="K3713" s="70">
        <f t="shared" si="215"/>
        <v>-1</v>
      </c>
      <c r="L3713" s="3">
        <f>IF(AND(O3713&gt;0,O3713&lt;366),+'PL2'!$N$3+1,IF(AND(O3713&gt;365,O3713&lt;731),+'PL2'!$O$3+1,IF(AND(O3713&gt;730,O3713&lt;1096),+'PL2'!$P$3+1,IF(AND(O3713&gt;1095,O3713&lt;1461),+'PL2'!$Q$3+1,IF(AND(O3713&gt;1460,O3713&lt;3000),+'PL2'!$R$3+1,0)))))</f>
        <v>0</v>
      </c>
      <c r="M3713" s="3">
        <f>IF(AND(O3713&gt;0,O3713&lt;366),+'PL2'!$N$2+1,IF(AND(O3713&gt;365,O3713&lt;731),+'PL2'!$O$2+1,IF(AND(O3713&gt;730,O3713&lt;1096),+'PL2'!$P$2+1,IF(AND(O3713&gt;1095,O3713&lt;1461),+'PL2'!$Q$2+1,IF(AND(O3713&gt;1460,O3713&lt;1826),+'PL2'!$R$2+1,IF(AND(O3713&gt;1825,O3713&lt;2190),+'PL2'!$S$2+1,0))))))</f>
        <v>0</v>
      </c>
      <c r="N3713" s="70">
        <f t="shared" si="216"/>
        <v>-1</v>
      </c>
      <c r="O3713" s="19" t="str">
        <f>IF(A3713&gt;'PL2'!$C$2+553,IF(A3713='PL2'!$C$2+554,1,O3712+1), "")</f>
        <v/>
      </c>
    </row>
    <row r="3714" spans="1:15" x14ac:dyDescent="0.55000000000000004">
      <c r="A3714">
        <v>3712</v>
      </c>
      <c r="B3714" s="2">
        <v>43534</v>
      </c>
      <c r="C3714">
        <v>40.200000762939453</v>
      </c>
      <c r="D3714">
        <v>41029300</v>
      </c>
      <c r="E3714">
        <v>1719.089965820312</v>
      </c>
      <c r="F3714" s="20">
        <f t="shared" si="214"/>
        <v>1.6843430898781627E-3</v>
      </c>
      <c r="G3714">
        <v>3932.0400390625</v>
      </c>
      <c r="H3714">
        <v>6.6229000091552734</v>
      </c>
      <c r="I3714" s="19">
        <f t="shared" ref="I3714:I3734" si="217">+E3714*G3714</f>
        <v>6759530.5763560515</v>
      </c>
      <c r="K3714" s="70">
        <f t="shared" si="215"/>
        <v>-1</v>
      </c>
      <c r="L3714" s="3">
        <f>IF(AND(O3714&gt;0,O3714&lt;366),+'PL2'!$N$3+1,IF(AND(O3714&gt;365,O3714&lt;731),+'PL2'!$O$3+1,IF(AND(O3714&gt;730,O3714&lt;1096),+'PL2'!$P$3+1,IF(AND(O3714&gt;1095,O3714&lt;1461),+'PL2'!$Q$3+1,IF(AND(O3714&gt;1460,O3714&lt;3000),+'PL2'!$R$3+1,0)))))</f>
        <v>0</v>
      </c>
      <c r="M3714" s="3">
        <f>IF(AND(O3714&gt;0,O3714&lt;366),+'PL2'!$N$2+1,IF(AND(O3714&gt;365,O3714&lt;731),+'PL2'!$O$2+1,IF(AND(O3714&gt;730,O3714&lt;1096),+'PL2'!$P$2+1,IF(AND(O3714&gt;1095,O3714&lt;1461),+'PL2'!$Q$2+1,IF(AND(O3714&gt;1460,O3714&lt;1826),+'PL2'!$R$2+1,IF(AND(O3714&gt;1825,O3714&lt;2190),+'PL2'!$S$2+1,0))))))</f>
        <v>0</v>
      </c>
      <c r="N3714" s="70">
        <f t="shared" si="216"/>
        <v>-1</v>
      </c>
      <c r="O3714" s="19" t="str">
        <f>IF(A3714&gt;'PL2'!$C$2+553,IF(A3714='PL2'!$C$2+554,1,O3713+1), "")</f>
        <v/>
      </c>
    </row>
    <row r="3715" spans="1:15" x14ac:dyDescent="0.55000000000000004">
      <c r="A3715">
        <v>3713</v>
      </c>
      <c r="B3715" s="2">
        <v>43535</v>
      </c>
      <c r="C3715">
        <v>40.299999237060547</v>
      </c>
      <c r="D3715">
        <v>42839400</v>
      </c>
      <c r="E3715">
        <v>1805.819946289062</v>
      </c>
      <c r="F3715" s="20">
        <f t="shared" si="214"/>
        <v>1.6987759505902957E-3</v>
      </c>
      <c r="G3715">
        <v>3882.610107421875</v>
      </c>
      <c r="H3715">
        <v>6.5956897735595703</v>
      </c>
      <c r="I3715" s="19">
        <f t="shared" si="217"/>
        <v>7011294.7756459396</v>
      </c>
      <c r="K3715" s="70">
        <f t="shared" si="215"/>
        <v>-1</v>
      </c>
      <c r="L3715" s="3">
        <f>IF(AND(O3715&gt;0,O3715&lt;366),+'PL2'!$N$3+1,IF(AND(O3715&gt;365,O3715&lt;731),+'PL2'!$O$3+1,IF(AND(O3715&gt;730,O3715&lt;1096),+'PL2'!$P$3+1,IF(AND(O3715&gt;1095,O3715&lt;1461),+'PL2'!$Q$3+1,IF(AND(O3715&gt;1460,O3715&lt;3000),+'PL2'!$R$3+1,0)))))</f>
        <v>0</v>
      </c>
      <c r="M3715" s="3">
        <f>IF(AND(O3715&gt;0,O3715&lt;366),+'PL2'!$N$2+1,IF(AND(O3715&gt;365,O3715&lt;731),+'PL2'!$O$2+1,IF(AND(O3715&gt;730,O3715&lt;1096),+'PL2'!$P$2+1,IF(AND(O3715&gt;1095,O3715&lt;1461),+'PL2'!$Q$2+1,IF(AND(O3715&gt;1460,O3715&lt;1826),+'PL2'!$R$2+1,IF(AND(O3715&gt;1825,O3715&lt;2190),+'PL2'!$S$2+1,0))))))</f>
        <v>0</v>
      </c>
      <c r="N3715" s="70">
        <f t="shared" si="216"/>
        <v>-1</v>
      </c>
      <c r="O3715" s="19" t="str">
        <f>IF(A3715&gt;'PL2'!$C$2+553,IF(A3715='PL2'!$C$2+554,1,O3714+1), "")</f>
        <v/>
      </c>
    </row>
    <row r="3716" spans="1:15" x14ac:dyDescent="0.55000000000000004">
      <c r="A3716">
        <v>3714</v>
      </c>
      <c r="B3716" s="2">
        <v>43536</v>
      </c>
      <c r="C3716">
        <v>40.400001525878913</v>
      </c>
      <c r="D3716">
        <v>43141100</v>
      </c>
      <c r="E3716">
        <v>1819</v>
      </c>
      <c r="F3716" s="20">
        <f t="shared" si="214"/>
        <v>1.7034244091034708E-3</v>
      </c>
      <c r="G3716">
        <v>3891.35009765625</v>
      </c>
      <c r="H3716">
        <v>6.6286201477050781</v>
      </c>
      <c r="I3716" s="19">
        <f t="shared" si="217"/>
        <v>7078365.8276367188</v>
      </c>
      <c r="K3716" s="70">
        <f t="shared" si="215"/>
        <v>-1</v>
      </c>
      <c r="L3716" s="3">
        <f>IF(AND(O3716&gt;0,O3716&lt;366),+'PL2'!$N$3+1,IF(AND(O3716&gt;365,O3716&lt;731),+'PL2'!$O$3+1,IF(AND(O3716&gt;730,O3716&lt;1096),+'PL2'!$P$3+1,IF(AND(O3716&gt;1095,O3716&lt;1461),+'PL2'!$Q$3+1,IF(AND(O3716&gt;1460,O3716&lt;3000),+'PL2'!$R$3+1,0)))))</f>
        <v>0</v>
      </c>
      <c r="M3716" s="3">
        <f>IF(AND(O3716&gt;0,O3716&lt;366),+'PL2'!$N$2+1,IF(AND(O3716&gt;365,O3716&lt;731),+'PL2'!$O$2+1,IF(AND(O3716&gt;730,O3716&lt;1096),+'PL2'!$P$2+1,IF(AND(O3716&gt;1095,O3716&lt;1461),+'PL2'!$Q$2+1,IF(AND(O3716&gt;1460,O3716&lt;1826),+'PL2'!$R$2+1,IF(AND(O3716&gt;1825,O3716&lt;2190),+'PL2'!$S$2+1,0))))))</f>
        <v>0</v>
      </c>
      <c r="N3716" s="70">
        <f t="shared" si="216"/>
        <v>-1</v>
      </c>
      <c r="O3716" s="19" t="str">
        <f>IF(A3716&gt;'PL2'!$C$2+553,IF(A3716='PL2'!$C$2+554,1,O3715+1), "")</f>
        <v/>
      </c>
    </row>
    <row r="3717" spans="1:15" x14ac:dyDescent="0.55000000000000004">
      <c r="A3717">
        <v>3715</v>
      </c>
      <c r="B3717" s="2">
        <v>43537</v>
      </c>
      <c r="C3717">
        <v>40.5</v>
      </c>
      <c r="D3717">
        <v>40727600</v>
      </c>
      <c r="E3717">
        <v>1723.5400390625</v>
      </c>
      <c r="F3717" s="20">
        <f t="shared" si="214"/>
        <v>1.7139082976171257E-3</v>
      </c>
      <c r="G3717">
        <v>3882.800048828125</v>
      </c>
      <c r="H3717">
        <v>6.6547598838806152</v>
      </c>
      <c r="I3717" s="19">
        <f t="shared" si="217"/>
        <v>6692161.3478291035</v>
      </c>
      <c r="K3717" s="70">
        <f t="shared" si="215"/>
        <v>-1</v>
      </c>
      <c r="L3717" s="3">
        <f>IF(AND(O3717&gt;0,O3717&lt;366),+'PL2'!$N$3+1,IF(AND(O3717&gt;365,O3717&lt;731),+'PL2'!$O$3+1,IF(AND(O3717&gt;730,O3717&lt;1096),+'PL2'!$P$3+1,IF(AND(O3717&gt;1095,O3717&lt;1461),+'PL2'!$Q$3+1,IF(AND(O3717&gt;1460,O3717&lt;3000),+'PL2'!$R$3+1,0)))))</f>
        <v>0</v>
      </c>
      <c r="M3717" s="3">
        <f>IF(AND(O3717&gt;0,O3717&lt;366),+'PL2'!$N$2+1,IF(AND(O3717&gt;365,O3717&lt;731),+'PL2'!$O$2+1,IF(AND(O3717&gt;730,O3717&lt;1096),+'PL2'!$P$2+1,IF(AND(O3717&gt;1095,O3717&lt;1461),+'PL2'!$Q$2+1,IF(AND(O3717&gt;1460,O3717&lt;1826),+'PL2'!$R$2+1,IF(AND(O3717&gt;1825,O3717&lt;2190),+'PL2'!$S$2+1,0))))))</f>
        <v>0</v>
      </c>
      <c r="N3717" s="70">
        <f t="shared" si="216"/>
        <v>-1</v>
      </c>
      <c r="O3717" s="19" t="str">
        <f>IF(A3717&gt;'PL2'!$C$2+553,IF(A3717='PL2'!$C$2+554,1,O3716+1), "")</f>
        <v/>
      </c>
    </row>
    <row r="3718" spans="1:15" x14ac:dyDescent="0.55000000000000004">
      <c r="A3718">
        <v>3716</v>
      </c>
      <c r="B3718" s="2">
        <v>43538</v>
      </c>
      <c r="C3718">
        <v>40.599998474121087</v>
      </c>
      <c r="D3718">
        <v>46761400</v>
      </c>
      <c r="E3718">
        <v>1975.06005859375</v>
      </c>
      <c r="F3718" s="20">
        <f t="shared" si="214"/>
        <v>1.7148210995651062E-3</v>
      </c>
      <c r="G3718">
        <v>3885.989990234375</v>
      </c>
      <c r="H3718">
        <v>6.6637802124023438</v>
      </c>
      <c r="I3718" s="19">
        <f t="shared" si="217"/>
        <v>7675063.6178070307</v>
      </c>
      <c r="K3718" s="70">
        <f t="shared" si="215"/>
        <v>-1</v>
      </c>
      <c r="L3718" s="3">
        <f>IF(AND(O3718&gt;0,O3718&lt;366),+'PL2'!$N$3+1,IF(AND(O3718&gt;365,O3718&lt;731),+'PL2'!$O$3+1,IF(AND(O3718&gt;730,O3718&lt;1096),+'PL2'!$P$3+1,IF(AND(O3718&gt;1095,O3718&lt;1461),+'PL2'!$Q$3+1,IF(AND(O3718&gt;1460,O3718&lt;3000),+'PL2'!$R$3+1,0)))))</f>
        <v>0</v>
      </c>
      <c r="M3718" s="3">
        <f>IF(AND(O3718&gt;0,O3718&lt;366),+'PL2'!$N$2+1,IF(AND(O3718&gt;365,O3718&lt;731),+'PL2'!$O$2+1,IF(AND(O3718&gt;730,O3718&lt;1096),+'PL2'!$P$2+1,IF(AND(O3718&gt;1095,O3718&lt;1461),+'PL2'!$Q$2+1,IF(AND(O3718&gt;1460,O3718&lt;1826),+'PL2'!$R$2+1,IF(AND(O3718&gt;1825,O3718&lt;2190),+'PL2'!$S$2+1,0))))))</f>
        <v>0</v>
      </c>
      <c r="N3718" s="70">
        <f t="shared" si="216"/>
        <v>-1</v>
      </c>
      <c r="O3718" s="19" t="str">
        <f>IF(A3718&gt;'PL2'!$C$2+553,IF(A3718='PL2'!$C$2+554,1,O3717+1), "")</f>
        <v/>
      </c>
    </row>
    <row r="3719" spans="1:15" x14ac:dyDescent="0.55000000000000004">
      <c r="A3719">
        <v>3717</v>
      </c>
      <c r="B3719" s="2">
        <v>43539</v>
      </c>
      <c r="C3719">
        <v>40.700000762939453</v>
      </c>
      <c r="D3719">
        <v>46158000</v>
      </c>
      <c r="E3719">
        <v>1943.619995117188</v>
      </c>
      <c r="F3719" s="20">
        <f t="shared" si="214"/>
        <v>1.7137946896341682E-3</v>
      </c>
      <c r="G3719">
        <v>3935.419921875</v>
      </c>
      <c r="H3719">
        <v>6.7445001602172852</v>
      </c>
      <c r="I3719" s="19">
        <f t="shared" si="217"/>
        <v>7648960.8493387718</v>
      </c>
      <c r="K3719" s="70">
        <f t="shared" si="215"/>
        <v>-1</v>
      </c>
      <c r="L3719" s="3">
        <f>IF(AND(O3719&gt;0,O3719&lt;366),+'PL2'!$N$3+1,IF(AND(O3719&gt;365,O3719&lt;731),+'PL2'!$O$3+1,IF(AND(O3719&gt;730,O3719&lt;1096),+'PL2'!$P$3+1,IF(AND(O3719&gt;1095,O3719&lt;1461),+'PL2'!$Q$3+1,IF(AND(O3719&gt;1460,O3719&lt;3000),+'PL2'!$R$3+1,0)))))</f>
        <v>0</v>
      </c>
      <c r="M3719" s="3">
        <f>IF(AND(O3719&gt;0,O3719&lt;366),+'PL2'!$N$2+1,IF(AND(O3719&gt;365,O3719&lt;731),+'PL2'!$O$2+1,IF(AND(O3719&gt;730,O3719&lt;1096),+'PL2'!$P$2+1,IF(AND(O3719&gt;1095,O3719&lt;1461),+'PL2'!$Q$2+1,IF(AND(O3719&gt;1460,O3719&lt;1826),+'PL2'!$R$2+1,IF(AND(O3719&gt;1825,O3719&lt;2190),+'PL2'!$S$2+1,0))))))</f>
        <v>0</v>
      </c>
      <c r="N3719" s="70">
        <f t="shared" si="216"/>
        <v>-1</v>
      </c>
      <c r="O3719" s="19" t="str">
        <f>IF(A3719&gt;'PL2'!$C$2+553,IF(A3719='PL2'!$C$2+554,1,O3718+1), "")</f>
        <v/>
      </c>
    </row>
    <row r="3720" spans="1:15" x14ac:dyDescent="0.55000000000000004">
      <c r="A3720">
        <v>3718</v>
      </c>
      <c r="B3720" s="2">
        <v>43540</v>
      </c>
      <c r="C3720">
        <v>40.799999237060547</v>
      </c>
      <c r="D3720">
        <v>49174900</v>
      </c>
      <c r="E3720">
        <v>2059.860107421875</v>
      </c>
      <c r="F3720" s="20">
        <f t="shared" si="214"/>
        <v>1.7090485351523633E-3</v>
      </c>
      <c r="G3720">
        <v>4022.5400390625</v>
      </c>
      <c r="H3720">
        <v>6.8747200965881348</v>
      </c>
      <c r="I3720" s="19">
        <f t="shared" si="217"/>
        <v>8285869.7569720745</v>
      </c>
      <c r="K3720" s="70">
        <f t="shared" si="215"/>
        <v>-1</v>
      </c>
      <c r="L3720" s="3">
        <f>IF(AND(O3720&gt;0,O3720&lt;366),+'PL2'!$N$3+1,IF(AND(O3720&gt;365,O3720&lt;731),+'PL2'!$O$3+1,IF(AND(O3720&gt;730,O3720&lt;1096),+'PL2'!$P$3+1,IF(AND(O3720&gt;1095,O3720&lt;1461),+'PL2'!$Q$3+1,IF(AND(O3720&gt;1460,O3720&lt;3000),+'PL2'!$R$3+1,0)))))</f>
        <v>0</v>
      </c>
      <c r="M3720" s="3">
        <f>IF(AND(O3720&gt;0,O3720&lt;366),+'PL2'!$N$2+1,IF(AND(O3720&gt;365,O3720&lt;731),+'PL2'!$O$2+1,IF(AND(O3720&gt;730,O3720&lt;1096),+'PL2'!$P$2+1,IF(AND(O3720&gt;1095,O3720&lt;1461),+'PL2'!$Q$2+1,IF(AND(O3720&gt;1460,O3720&lt;1826),+'PL2'!$R$2+1,IF(AND(O3720&gt;1825,O3720&lt;2190),+'PL2'!$S$2+1,0))))))</f>
        <v>0</v>
      </c>
      <c r="N3720" s="70">
        <f t="shared" si="216"/>
        <v>-1</v>
      </c>
      <c r="O3720" s="19" t="str">
        <f>IF(A3720&gt;'PL2'!$C$2+553,IF(A3720='PL2'!$C$2+554,1,O3719+1), "")</f>
        <v/>
      </c>
    </row>
    <row r="3721" spans="1:15" x14ac:dyDescent="0.55000000000000004">
      <c r="A3721">
        <v>3719</v>
      </c>
      <c r="B3721" s="2">
        <v>43541</v>
      </c>
      <c r="C3721">
        <v>40.900001525878913</v>
      </c>
      <c r="D3721">
        <v>44046200</v>
      </c>
      <c r="E3721">
        <v>1841.780029296875</v>
      </c>
      <c r="F3721" s="20">
        <f t="shared" si="214"/>
        <v>1.7102225846628201E-3</v>
      </c>
      <c r="G3721">
        <v>3999.659912109375</v>
      </c>
      <c r="H3721">
        <v>6.8403100967407227</v>
      </c>
      <c r="I3721" s="19">
        <f t="shared" si="217"/>
        <v>7366493.7501023412</v>
      </c>
      <c r="K3721" s="70">
        <f t="shared" si="215"/>
        <v>-1</v>
      </c>
      <c r="L3721" s="3">
        <f>IF(AND(O3721&gt;0,O3721&lt;366),+'PL2'!$N$3+1,IF(AND(O3721&gt;365,O3721&lt;731),+'PL2'!$O$3+1,IF(AND(O3721&gt;730,O3721&lt;1096),+'PL2'!$P$3+1,IF(AND(O3721&gt;1095,O3721&lt;1461),+'PL2'!$Q$3+1,IF(AND(O3721&gt;1460,O3721&lt;3000),+'PL2'!$R$3+1,0)))))</f>
        <v>0</v>
      </c>
      <c r="M3721" s="3">
        <f>IF(AND(O3721&gt;0,O3721&lt;366),+'PL2'!$N$2+1,IF(AND(O3721&gt;365,O3721&lt;731),+'PL2'!$O$2+1,IF(AND(O3721&gt;730,O3721&lt;1096),+'PL2'!$P$2+1,IF(AND(O3721&gt;1095,O3721&lt;1461),+'PL2'!$Q$2+1,IF(AND(O3721&gt;1460,O3721&lt;1826),+'PL2'!$R$2+1,IF(AND(O3721&gt;1825,O3721&lt;2190),+'PL2'!$S$2+1,0))))))</f>
        <v>0</v>
      </c>
      <c r="N3721" s="70">
        <f t="shared" si="216"/>
        <v>-1</v>
      </c>
      <c r="O3721" s="19" t="str">
        <f>IF(A3721&gt;'PL2'!$C$2+553,IF(A3721='PL2'!$C$2+554,1,O3720+1), "")</f>
        <v/>
      </c>
    </row>
    <row r="3722" spans="1:15" x14ac:dyDescent="0.55000000000000004">
      <c r="A3722">
        <v>3720</v>
      </c>
      <c r="B3722" s="2">
        <v>43542</v>
      </c>
      <c r="C3722">
        <v>41</v>
      </c>
      <c r="D3722">
        <v>48571500</v>
      </c>
      <c r="E3722">
        <v>2034.869995117188</v>
      </c>
      <c r="F3722" s="20">
        <f t="shared" si="214"/>
        <v>1.717667146367823E-3</v>
      </c>
      <c r="G3722">
        <v>4004.81005859375</v>
      </c>
      <c r="H3722">
        <v>6.8789300918579102</v>
      </c>
      <c r="I3722" s="19">
        <f t="shared" si="217"/>
        <v>8149267.8243759293</v>
      </c>
      <c r="K3722" s="70">
        <f t="shared" si="215"/>
        <v>-1</v>
      </c>
      <c r="L3722" s="3">
        <f>IF(AND(O3722&gt;0,O3722&lt;366),+'PL2'!$N$3+1,IF(AND(O3722&gt;365,O3722&lt;731),+'PL2'!$O$3+1,IF(AND(O3722&gt;730,O3722&lt;1096),+'PL2'!$P$3+1,IF(AND(O3722&gt;1095,O3722&lt;1461),+'PL2'!$Q$3+1,IF(AND(O3722&gt;1460,O3722&lt;3000),+'PL2'!$R$3+1,0)))))</f>
        <v>0</v>
      </c>
      <c r="M3722" s="3">
        <f>IF(AND(O3722&gt;0,O3722&lt;366),+'PL2'!$N$2+1,IF(AND(O3722&gt;365,O3722&lt;731),+'PL2'!$O$2+1,IF(AND(O3722&gt;730,O3722&lt;1096),+'PL2'!$P$2+1,IF(AND(O3722&gt;1095,O3722&lt;1461),+'PL2'!$Q$2+1,IF(AND(O3722&gt;1460,O3722&lt;1826),+'PL2'!$R$2+1,IF(AND(O3722&gt;1825,O3722&lt;2190),+'PL2'!$S$2+1,0))))))</f>
        <v>0</v>
      </c>
      <c r="N3722" s="70">
        <f t="shared" si="216"/>
        <v>-1</v>
      </c>
      <c r="O3722" s="19" t="str">
        <f>IF(A3722&gt;'PL2'!$C$2+553,IF(A3722='PL2'!$C$2+554,1,O3721+1), "")</f>
        <v/>
      </c>
    </row>
    <row r="3723" spans="1:15" x14ac:dyDescent="0.55000000000000004">
      <c r="A3723">
        <v>3721</v>
      </c>
      <c r="B3723" s="2">
        <v>43543</v>
      </c>
      <c r="C3723">
        <v>41.099998474121087</v>
      </c>
      <c r="D3723">
        <v>52493400</v>
      </c>
      <c r="E3723">
        <v>2197.31005859375</v>
      </c>
      <c r="F3723" s="20">
        <f t="shared" si="214"/>
        <v>1.7203960889440202E-3</v>
      </c>
      <c r="G3723">
        <v>4033.719970703125</v>
      </c>
      <c r="H3723">
        <v>6.9395999908447266</v>
      </c>
      <c r="I3723" s="19">
        <f t="shared" si="217"/>
        <v>8863333.4651764631</v>
      </c>
      <c r="K3723" s="70">
        <f t="shared" si="215"/>
        <v>-1</v>
      </c>
      <c r="L3723" s="3">
        <f>IF(AND(O3723&gt;0,O3723&lt;366),+'PL2'!$N$3+1,IF(AND(O3723&gt;365,O3723&lt;731),+'PL2'!$O$3+1,IF(AND(O3723&gt;730,O3723&lt;1096),+'PL2'!$P$3+1,IF(AND(O3723&gt;1095,O3723&lt;1461),+'PL2'!$Q$3+1,IF(AND(O3723&gt;1460,O3723&lt;3000),+'PL2'!$R$3+1,0)))))</f>
        <v>0</v>
      </c>
      <c r="M3723" s="3">
        <f>IF(AND(O3723&gt;0,O3723&lt;366),+'PL2'!$N$2+1,IF(AND(O3723&gt;365,O3723&lt;731),+'PL2'!$O$2+1,IF(AND(O3723&gt;730,O3723&lt;1096),+'PL2'!$P$2+1,IF(AND(O3723&gt;1095,O3723&lt;1461),+'PL2'!$Q$2+1,IF(AND(O3723&gt;1460,O3723&lt;1826),+'PL2'!$R$2+1,IF(AND(O3723&gt;1825,O3723&lt;2190),+'PL2'!$S$2+1,0))))))</f>
        <v>0</v>
      </c>
      <c r="N3723" s="70">
        <f t="shared" si="216"/>
        <v>-1</v>
      </c>
      <c r="O3723" s="19" t="str">
        <f>IF(A3723&gt;'PL2'!$C$2+553,IF(A3723='PL2'!$C$2+554,1,O3722+1), "")</f>
        <v/>
      </c>
    </row>
    <row r="3724" spans="1:15" x14ac:dyDescent="0.55000000000000004">
      <c r="A3724">
        <v>3722</v>
      </c>
      <c r="B3724" s="2">
        <v>43544</v>
      </c>
      <c r="C3724">
        <v>41.200000762939453</v>
      </c>
      <c r="D3724">
        <v>48571500</v>
      </c>
      <c r="E3724">
        <v>2039.699951171875</v>
      </c>
      <c r="F3724" s="20">
        <f t="shared" ref="F3724:F3735" si="218">+(C3724/D3724)*E3724</f>
        <v>1.7301429757048642E-3</v>
      </c>
      <c r="G3724">
        <v>4064.090087890625</v>
      </c>
      <c r="H3724">
        <v>7.0314598083496094</v>
      </c>
      <c r="I3724" s="19">
        <f t="shared" si="217"/>
        <v>8289524.353828609</v>
      </c>
      <c r="K3724" s="70">
        <f t="shared" si="215"/>
        <v>-1</v>
      </c>
      <c r="L3724" s="3">
        <f>IF(AND(O3724&gt;0,O3724&lt;366),+'PL2'!$N$3+1,IF(AND(O3724&gt;365,O3724&lt;731),+'PL2'!$O$3+1,IF(AND(O3724&gt;730,O3724&lt;1096),+'PL2'!$P$3+1,IF(AND(O3724&gt;1095,O3724&lt;1461),+'PL2'!$Q$3+1,IF(AND(O3724&gt;1460,O3724&lt;3000),+'PL2'!$R$3+1,0)))))</f>
        <v>0</v>
      </c>
      <c r="M3724" s="3">
        <f>IF(AND(O3724&gt;0,O3724&lt;366),+'PL2'!$N$2+1,IF(AND(O3724&gt;365,O3724&lt;731),+'PL2'!$O$2+1,IF(AND(O3724&gt;730,O3724&lt;1096),+'PL2'!$P$2+1,IF(AND(O3724&gt;1095,O3724&lt;1461),+'PL2'!$Q$2+1,IF(AND(O3724&gt;1460,O3724&lt;1826),+'PL2'!$R$2+1,IF(AND(O3724&gt;1825,O3724&lt;2190),+'PL2'!$S$2+1,0))))))</f>
        <v>0</v>
      </c>
      <c r="N3724" s="70">
        <f t="shared" si="216"/>
        <v>-1</v>
      </c>
      <c r="O3724" s="19" t="str">
        <f>IF(A3724&gt;'PL2'!$C$2+553,IF(A3724='PL2'!$C$2+554,1,O3723+1), "")</f>
        <v/>
      </c>
    </row>
    <row r="3725" spans="1:15" x14ac:dyDescent="0.55000000000000004">
      <c r="A3725">
        <v>3723</v>
      </c>
      <c r="B3725" s="2">
        <v>43545</v>
      </c>
      <c r="C3725">
        <v>41.299999237060547</v>
      </c>
      <c r="D3725">
        <v>43141100</v>
      </c>
      <c r="E3725">
        <v>1823.030029296875</v>
      </c>
      <c r="F3725" s="20">
        <f t="shared" si="218"/>
        <v>1.7452299273569612E-3</v>
      </c>
      <c r="G3725">
        <v>3999.320068359375</v>
      </c>
      <c r="H3725">
        <v>6.9797301292419434</v>
      </c>
      <c r="I3725" s="19">
        <f t="shared" si="217"/>
        <v>7290880.5813887715</v>
      </c>
      <c r="K3725" s="70">
        <f t="shared" si="215"/>
        <v>-1</v>
      </c>
      <c r="L3725" s="3">
        <f>IF(AND(O3725&gt;0,O3725&lt;366),+'PL2'!$N$3+1,IF(AND(O3725&gt;365,O3725&lt;731),+'PL2'!$O$3+1,IF(AND(O3725&gt;730,O3725&lt;1096),+'PL2'!$P$3+1,IF(AND(O3725&gt;1095,O3725&lt;1461),+'PL2'!$Q$3+1,IF(AND(O3725&gt;1460,O3725&lt;3000),+'PL2'!$R$3+1,0)))))</f>
        <v>0</v>
      </c>
      <c r="M3725" s="3">
        <f>IF(AND(O3725&gt;0,O3725&lt;366),+'PL2'!$N$2+1,IF(AND(O3725&gt;365,O3725&lt;731),+'PL2'!$O$2+1,IF(AND(O3725&gt;730,O3725&lt;1096),+'PL2'!$P$2+1,IF(AND(O3725&gt;1095,O3725&lt;1461),+'PL2'!$Q$2+1,IF(AND(O3725&gt;1460,O3725&lt;1826),+'PL2'!$R$2+1,IF(AND(O3725&gt;1825,O3725&lt;2190),+'PL2'!$S$2+1,0))))))</f>
        <v>0</v>
      </c>
      <c r="N3725" s="70">
        <f t="shared" si="216"/>
        <v>-1</v>
      </c>
      <c r="O3725" s="19" t="str">
        <f>IF(A3725&gt;'PL2'!$C$2+553,IF(A3725='PL2'!$C$2+554,1,O3724+1), "")</f>
        <v/>
      </c>
    </row>
    <row r="3726" spans="1:15" x14ac:dyDescent="0.55000000000000004">
      <c r="A3726">
        <v>3724</v>
      </c>
      <c r="B3726" s="2">
        <v>43546</v>
      </c>
      <c r="C3726">
        <v>41.400001525878913</v>
      </c>
      <c r="D3726">
        <v>48571500</v>
      </c>
      <c r="E3726">
        <v>2039.650024414062</v>
      </c>
      <c r="F3726" s="20">
        <f t="shared" si="218"/>
        <v>1.7384992047394282E-3</v>
      </c>
      <c r="G3726">
        <v>4003.550048828125</v>
      </c>
      <c r="H3726">
        <v>6.960169792175293</v>
      </c>
      <c r="I3726" s="19">
        <f t="shared" si="217"/>
        <v>8165840.9548352044</v>
      </c>
      <c r="K3726" s="70">
        <f t="shared" si="215"/>
        <v>-1</v>
      </c>
      <c r="L3726" s="3">
        <f>IF(AND(O3726&gt;0,O3726&lt;366),+'PL2'!$N$3+1,IF(AND(O3726&gt;365,O3726&lt;731),+'PL2'!$O$3+1,IF(AND(O3726&gt;730,O3726&lt;1096),+'PL2'!$P$3+1,IF(AND(O3726&gt;1095,O3726&lt;1461),+'PL2'!$Q$3+1,IF(AND(O3726&gt;1460,O3726&lt;3000),+'PL2'!$R$3+1,0)))))</f>
        <v>0</v>
      </c>
      <c r="M3726" s="3">
        <f>IF(AND(O3726&gt;0,O3726&lt;366),+'PL2'!$N$2+1,IF(AND(O3726&gt;365,O3726&lt;731),+'PL2'!$O$2+1,IF(AND(O3726&gt;730,O3726&lt;1096),+'PL2'!$P$2+1,IF(AND(O3726&gt;1095,O3726&lt;1461),+'PL2'!$Q$2+1,IF(AND(O3726&gt;1460,O3726&lt;1826),+'PL2'!$R$2+1,IF(AND(O3726&gt;1825,O3726&lt;2190),+'PL2'!$S$2+1,0))))))</f>
        <v>0</v>
      </c>
      <c r="N3726" s="70">
        <f t="shared" si="216"/>
        <v>-1</v>
      </c>
      <c r="O3726" s="19" t="str">
        <f>IF(A3726&gt;'PL2'!$C$2+553,IF(A3726='PL2'!$C$2+554,1,O3725+1), "")</f>
        <v/>
      </c>
    </row>
    <row r="3727" spans="1:15" x14ac:dyDescent="0.55000000000000004">
      <c r="A3727">
        <v>3725</v>
      </c>
      <c r="B3727" s="2">
        <v>43547</v>
      </c>
      <c r="C3727">
        <v>41.5</v>
      </c>
      <c r="D3727">
        <v>43744500</v>
      </c>
      <c r="E3727">
        <v>1830.449951171875</v>
      </c>
      <c r="F3727" s="20">
        <f t="shared" si="218"/>
        <v>1.7365308318447533E-3</v>
      </c>
      <c r="G3727">
        <v>4009.469970703125</v>
      </c>
      <c r="H3727">
        <v>6.9625701904296884</v>
      </c>
      <c r="I3727" s="19">
        <f t="shared" si="217"/>
        <v>7339134.1120986342</v>
      </c>
      <c r="K3727" s="70">
        <f t="shared" si="215"/>
        <v>-1</v>
      </c>
      <c r="L3727" s="3">
        <f>IF(AND(O3727&gt;0,O3727&lt;366),+'PL2'!$N$3+1,IF(AND(O3727&gt;365,O3727&lt;731),+'PL2'!$O$3+1,IF(AND(O3727&gt;730,O3727&lt;1096),+'PL2'!$P$3+1,IF(AND(O3727&gt;1095,O3727&lt;1461),+'PL2'!$Q$3+1,IF(AND(O3727&gt;1460,O3727&lt;3000),+'PL2'!$R$3+1,0)))))</f>
        <v>0</v>
      </c>
      <c r="M3727" s="3">
        <f>IF(AND(O3727&gt;0,O3727&lt;366),+'PL2'!$N$2+1,IF(AND(O3727&gt;365,O3727&lt;731),+'PL2'!$O$2+1,IF(AND(O3727&gt;730,O3727&lt;1096),+'PL2'!$P$2+1,IF(AND(O3727&gt;1095,O3727&lt;1461),+'PL2'!$Q$2+1,IF(AND(O3727&gt;1460,O3727&lt;1826),+'PL2'!$R$2+1,IF(AND(O3727&gt;1825,O3727&lt;2190),+'PL2'!$S$2+1,0))))))</f>
        <v>0</v>
      </c>
      <c r="N3727" s="70">
        <f t="shared" si="216"/>
        <v>-1</v>
      </c>
      <c r="O3727" s="19" t="str">
        <f>IF(A3727&gt;'PL2'!$C$2+553,IF(A3727='PL2'!$C$2+554,1,O3726+1), "")</f>
        <v/>
      </c>
    </row>
    <row r="3728" spans="1:15" x14ac:dyDescent="0.55000000000000004">
      <c r="A3728">
        <v>3726</v>
      </c>
      <c r="B3728" s="2">
        <v>43548</v>
      </c>
      <c r="C3728">
        <v>41.599998474121087</v>
      </c>
      <c r="D3728">
        <v>47567300</v>
      </c>
      <c r="E3728">
        <v>1890.680053710938</v>
      </c>
      <c r="F3728" s="20">
        <f t="shared" si="218"/>
        <v>1.6534948872319051E-3</v>
      </c>
      <c r="G3728">
        <v>3994.030029296875</v>
      </c>
      <c r="H3728">
        <v>6.6041097640991211</v>
      </c>
      <c r="I3728" s="19">
        <f t="shared" si="217"/>
        <v>7551432.9103141148</v>
      </c>
      <c r="K3728" s="70">
        <f t="shared" si="215"/>
        <v>-1</v>
      </c>
      <c r="L3728" s="3">
        <f>IF(AND(O3728&gt;0,O3728&lt;366),+'PL2'!$N$3+1,IF(AND(O3728&gt;365,O3728&lt;731),+'PL2'!$O$3+1,IF(AND(O3728&gt;730,O3728&lt;1096),+'PL2'!$P$3+1,IF(AND(O3728&gt;1095,O3728&lt;1461),+'PL2'!$Q$3+1,IF(AND(O3728&gt;1460,O3728&lt;3000),+'PL2'!$R$3+1,0)))))</f>
        <v>0</v>
      </c>
      <c r="M3728" s="3">
        <f>IF(AND(O3728&gt;0,O3728&lt;366),+'PL2'!$N$2+1,IF(AND(O3728&gt;365,O3728&lt;731),+'PL2'!$O$2+1,IF(AND(O3728&gt;730,O3728&lt;1096),+'PL2'!$P$2+1,IF(AND(O3728&gt;1095,O3728&lt;1461),+'PL2'!$Q$2+1,IF(AND(O3728&gt;1460,O3728&lt;1826),+'PL2'!$R$2+1,IF(AND(O3728&gt;1825,O3728&lt;2190),+'PL2'!$S$2+1,0))))))</f>
        <v>0</v>
      </c>
      <c r="N3728" s="70">
        <f t="shared" si="216"/>
        <v>-1</v>
      </c>
      <c r="O3728" s="19" t="str">
        <f>IF(A3728&gt;'PL2'!$C$2+553,IF(A3728='PL2'!$C$2+554,1,O3727+1), "")</f>
        <v/>
      </c>
    </row>
    <row r="3729" spans="1:15" x14ac:dyDescent="0.55000000000000004">
      <c r="A3729">
        <v>3727</v>
      </c>
      <c r="B3729" s="2">
        <v>43549</v>
      </c>
      <c r="C3729">
        <v>41.700000762939453</v>
      </c>
      <c r="D3729">
        <v>46933000</v>
      </c>
      <c r="E3729">
        <v>1879.199951171875</v>
      </c>
      <c r="F3729" s="20">
        <f t="shared" si="218"/>
        <v>1.6696703683460033E-3</v>
      </c>
      <c r="G3729">
        <v>3929.31005859375</v>
      </c>
      <c r="H3729">
        <v>6.5606498718261719</v>
      </c>
      <c r="I3729" s="19">
        <f t="shared" si="217"/>
        <v>7383959.2702485323</v>
      </c>
      <c r="K3729" s="70">
        <f t="shared" si="215"/>
        <v>-1</v>
      </c>
      <c r="L3729" s="3">
        <f>IF(AND(O3729&gt;0,O3729&lt;366),+'PL2'!$N$3+1,IF(AND(O3729&gt;365,O3729&lt;731),+'PL2'!$O$3+1,IF(AND(O3729&gt;730,O3729&lt;1096),+'PL2'!$P$3+1,IF(AND(O3729&gt;1095,O3729&lt;1461),+'PL2'!$Q$3+1,IF(AND(O3729&gt;1460,O3729&lt;3000),+'PL2'!$R$3+1,0)))))</f>
        <v>0</v>
      </c>
      <c r="M3729" s="3">
        <f>IF(AND(O3729&gt;0,O3729&lt;366),+'PL2'!$N$2+1,IF(AND(O3729&gt;365,O3729&lt;731),+'PL2'!$O$2+1,IF(AND(O3729&gt;730,O3729&lt;1096),+'PL2'!$P$2+1,IF(AND(O3729&gt;1095,O3729&lt;1461),+'PL2'!$Q$2+1,IF(AND(O3729&gt;1460,O3729&lt;1826),+'PL2'!$R$2+1,IF(AND(O3729&gt;1825,O3729&lt;2190),+'PL2'!$S$2+1,0))))))</f>
        <v>0</v>
      </c>
      <c r="N3729" s="70">
        <f t="shared" si="216"/>
        <v>-1</v>
      </c>
      <c r="O3729" s="19" t="str">
        <f>IF(A3729&gt;'PL2'!$C$2+553,IF(A3729='PL2'!$C$2+554,1,O3728+1), "")</f>
        <v/>
      </c>
    </row>
    <row r="3730" spans="1:15" x14ac:dyDescent="0.55000000000000004">
      <c r="A3730">
        <v>3728</v>
      </c>
      <c r="B3730" s="2">
        <v>43550</v>
      </c>
      <c r="C3730">
        <v>41.799999237060547</v>
      </c>
      <c r="D3730">
        <v>42493400</v>
      </c>
      <c r="E3730">
        <v>1711.410034179688</v>
      </c>
      <c r="F3730" s="20">
        <f t="shared" si="218"/>
        <v>1.6834835085685947E-3</v>
      </c>
      <c r="G3730">
        <v>3945.320068359375</v>
      </c>
      <c r="H3730">
        <v>6.6418800354003906</v>
      </c>
      <c r="I3730" s="19">
        <f t="shared" si="217"/>
        <v>6752060.3530407269</v>
      </c>
      <c r="K3730" s="70">
        <f t="shared" si="215"/>
        <v>-1</v>
      </c>
      <c r="L3730" s="3">
        <f>IF(AND(O3730&gt;0,O3730&lt;366),+'PL2'!$N$3+1,IF(AND(O3730&gt;365,O3730&lt;731),+'PL2'!$O$3+1,IF(AND(O3730&gt;730,O3730&lt;1096),+'PL2'!$P$3+1,IF(AND(O3730&gt;1095,O3730&lt;1461),+'PL2'!$Q$3+1,IF(AND(O3730&gt;1460,O3730&lt;3000),+'PL2'!$R$3+1,0)))))</f>
        <v>0</v>
      </c>
      <c r="M3730" s="3">
        <f>IF(AND(O3730&gt;0,O3730&lt;366),+'PL2'!$N$2+1,IF(AND(O3730&gt;365,O3730&lt;731),+'PL2'!$O$2+1,IF(AND(O3730&gt;730,O3730&lt;1096),+'PL2'!$P$2+1,IF(AND(O3730&gt;1095,O3730&lt;1461),+'PL2'!$Q$2+1,IF(AND(O3730&gt;1460,O3730&lt;1826),+'PL2'!$R$2+1,IF(AND(O3730&gt;1825,O3730&lt;2190),+'PL2'!$S$2+1,0))))))</f>
        <v>0</v>
      </c>
      <c r="N3730" s="70">
        <f t="shared" si="216"/>
        <v>-1</v>
      </c>
      <c r="O3730" s="19" t="str">
        <f>IF(A3730&gt;'PL2'!$C$2+553,IF(A3730='PL2'!$C$2+554,1,O3729+1), "")</f>
        <v/>
      </c>
    </row>
    <row r="3731" spans="1:15" x14ac:dyDescent="0.55000000000000004">
      <c r="A3731">
        <v>3729</v>
      </c>
      <c r="B3731" s="2">
        <v>43551</v>
      </c>
      <c r="C3731">
        <v>41.900001525878913</v>
      </c>
      <c r="D3731">
        <v>47250100</v>
      </c>
      <c r="E3731">
        <v>1910.52001953125</v>
      </c>
      <c r="F3731" s="20">
        <f t="shared" si="218"/>
        <v>1.6941930648523831E-3</v>
      </c>
      <c r="G3731">
        <v>4051.89990234375</v>
      </c>
      <c r="H3731">
        <v>6.8646998405456543</v>
      </c>
      <c r="I3731" s="19">
        <f t="shared" si="217"/>
        <v>7741235.8805644512</v>
      </c>
      <c r="K3731" s="70">
        <f t="shared" si="215"/>
        <v>-1</v>
      </c>
      <c r="L3731" s="3">
        <f>IF(AND(O3731&gt;0,O3731&lt;366),+'PL2'!$N$3+1,IF(AND(O3731&gt;365,O3731&lt;731),+'PL2'!$O$3+1,IF(AND(O3731&gt;730,O3731&lt;1096),+'PL2'!$P$3+1,IF(AND(O3731&gt;1095,O3731&lt;1461),+'PL2'!$Q$3+1,IF(AND(O3731&gt;1460,O3731&lt;3000),+'PL2'!$R$3+1,0)))))</f>
        <v>0</v>
      </c>
      <c r="M3731" s="3">
        <f>IF(AND(O3731&gt;0,O3731&lt;366),+'PL2'!$N$2+1,IF(AND(O3731&gt;365,O3731&lt;731),+'PL2'!$O$2+1,IF(AND(O3731&gt;730,O3731&lt;1096),+'PL2'!$P$2+1,IF(AND(O3731&gt;1095,O3731&lt;1461),+'PL2'!$Q$2+1,IF(AND(O3731&gt;1460,O3731&lt;1826),+'PL2'!$R$2+1,IF(AND(O3731&gt;1825,O3731&lt;2190),+'PL2'!$S$2+1,0))))))</f>
        <v>0</v>
      </c>
      <c r="N3731" s="70">
        <f t="shared" si="216"/>
        <v>-1</v>
      </c>
      <c r="O3731" s="19" t="str">
        <f>IF(A3731&gt;'PL2'!$C$2+553,IF(A3731='PL2'!$C$2+554,1,O3730+1), "")</f>
        <v/>
      </c>
    </row>
    <row r="3732" spans="1:15" x14ac:dyDescent="0.55000000000000004">
      <c r="A3732">
        <v>3730</v>
      </c>
      <c r="B3732" s="2">
        <v>43552</v>
      </c>
      <c r="C3732">
        <v>42</v>
      </c>
      <c r="D3732">
        <v>46298800</v>
      </c>
      <c r="E3732">
        <v>1872.819946289062</v>
      </c>
      <c r="F3732" s="20">
        <f t="shared" si="218"/>
        <v>1.6989303771186425E-3</v>
      </c>
      <c r="G3732">
        <v>4039</v>
      </c>
      <c r="H3732">
        <v>6.8619799613952637</v>
      </c>
      <c r="I3732" s="19">
        <f t="shared" si="217"/>
        <v>7564319.7630615216</v>
      </c>
      <c r="K3732" s="70">
        <f t="shared" si="215"/>
        <v>-1</v>
      </c>
      <c r="L3732" s="3">
        <f>IF(AND(O3732&gt;0,O3732&lt;366),+'PL2'!$N$3+1,IF(AND(O3732&gt;365,O3732&lt;731),+'PL2'!$O$3+1,IF(AND(O3732&gt;730,O3732&lt;1096),+'PL2'!$P$3+1,IF(AND(O3732&gt;1095,O3732&lt;1461),+'PL2'!$Q$3+1,IF(AND(O3732&gt;1460,O3732&lt;3000),+'PL2'!$R$3+1,0)))))</f>
        <v>0</v>
      </c>
      <c r="M3732" s="3">
        <f>IF(AND(O3732&gt;0,O3732&lt;366),+'PL2'!$N$2+1,IF(AND(O3732&gt;365,O3732&lt;731),+'PL2'!$O$2+1,IF(AND(O3732&gt;730,O3732&lt;1096),+'PL2'!$P$2+1,IF(AND(O3732&gt;1095,O3732&lt;1461),+'PL2'!$Q$2+1,IF(AND(O3732&gt;1460,O3732&lt;1826),+'PL2'!$R$2+1,IF(AND(O3732&gt;1825,O3732&lt;2190),+'PL2'!$S$2+1,0))))))</f>
        <v>0</v>
      </c>
      <c r="N3732" s="70">
        <f t="shared" si="216"/>
        <v>-1</v>
      </c>
      <c r="O3732" s="19" t="str">
        <f>IF(A3732&gt;'PL2'!$C$2+553,IF(A3732='PL2'!$C$2+554,1,O3731+1), "")</f>
        <v/>
      </c>
    </row>
    <row r="3733" spans="1:15" x14ac:dyDescent="0.55000000000000004">
      <c r="A3733">
        <v>3731</v>
      </c>
      <c r="B3733" s="2">
        <v>43553</v>
      </c>
      <c r="C3733">
        <v>42.099998474121087</v>
      </c>
      <c r="D3733">
        <v>46615900</v>
      </c>
      <c r="E3733">
        <v>1900.97998046875</v>
      </c>
      <c r="F3733" s="20">
        <f t="shared" si="218"/>
        <v>1.7168231070743912E-3</v>
      </c>
      <c r="G3733">
        <v>4119.02001953125</v>
      </c>
      <c r="H3733">
        <v>7.0716300010681152</v>
      </c>
      <c r="I3733" s="19">
        <f t="shared" si="217"/>
        <v>7830174.5962789059</v>
      </c>
      <c r="K3733" s="70">
        <f t="shared" si="215"/>
        <v>-1</v>
      </c>
      <c r="L3733" s="3">
        <f>IF(AND(O3733&gt;0,O3733&lt;366),+'PL2'!$N$3+1,IF(AND(O3733&gt;365,O3733&lt;731),+'PL2'!$O$3+1,IF(AND(O3733&gt;730,O3733&lt;1096),+'PL2'!$P$3+1,IF(AND(O3733&gt;1095,O3733&lt;1461),+'PL2'!$Q$3+1,IF(AND(O3733&gt;1460,O3733&lt;3000),+'PL2'!$R$3+1,0)))))</f>
        <v>0</v>
      </c>
      <c r="M3733" s="3">
        <f>IF(AND(O3733&gt;0,O3733&lt;366),+'PL2'!$N$2+1,IF(AND(O3733&gt;365,O3733&lt;731),+'PL2'!$O$2+1,IF(AND(O3733&gt;730,O3733&lt;1096),+'PL2'!$P$2+1,IF(AND(O3733&gt;1095,O3733&lt;1461),+'PL2'!$Q$2+1,IF(AND(O3733&gt;1460,O3733&lt;1826),+'PL2'!$R$2+1,IF(AND(O3733&gt;1825,O3733&lt;2190),+'PL2'!$S$2+1,0))))))</f>
        <v>0</v>
      </c>
      <c r="N3733" s="70">
        <f t="shared" si="216"/>
        <v>-1</v>
      </c>
      <c r="O3733" s="19" t="str">
        <f>IF(A3733&gt;'PL2'!$C$2+553,IF(A3733='PL2'!$C$2+554,1,O3732+1), "")</f>
        <v/>
      </c>
    </row>
    <row r="3734" spans="1:15" x14ac:dyDescent="0.55000000000000004">
      <c r="A3734">
        <v>3732</v>
      </c>
      <c r="B3734" s="2">
        <v>43554</v>
      </c>
      <c r="C3734">
        <v>42.200000762939453</v>
      </c>
      <c r="D3734">
        <v>44079000</v>
      </c>
      <c r="E3734">
        <v>1792.170043945312</v>
      </c>
      <c r="F3734" s="20">
        <f t="shared" si="218"/>
        <v>1.7157734345563511E-3</v>
      </c>
      <c r="G3734">
        <v>4117.85009765625</v>
      </c>
      <c r="H3734">
        <v>7.0652999877929688</v>
      </c>
      <c r="I3734" s="19">
        <f t="shared" si="217"/>
        <v>7379887.5904768091</v>
      </c>
      <c r="K3734" s="70">
        <f t="shared" si="215"/>
        <v>-1</v>
      </c>
      <c r="L3734" s="3">
        <f>IF(AND(O3734&gt;0,O3734&lt;366),+'PL2'!$N$3+1,IF(AND(O3734&gt;365,O3734&lt;731),+'PL2'!$O$3+1,IF(AND(O3734&gt;730,O3734&lt;1096),+'PL2'!$P$3+1,IF(AND(O3734&gt;1095,O3734&lt;1461),+'PL2'!$Q$3+1,IF(AND(O3734&gt;1460,O3734&lt;3000),+'PL2'!$R$3+1,0)))))</f>
        <v>0</v>
      </c>
      <c r="M3734" s="3">
        <f>IF(AND(O3734&gt;0,O3734&lt;366),+'PL2'!$N$2+1,IF(AND(O3734&gt;365,O3734&lt;731),+'PL2'!$O$2+1,IF(AND(O3734&gt;730,O3734&lt;1096),+'PL2'!$P$2+1,IF(AND(O3734&gt;1095,O3734&lt;1461),+'PL2'!$Q$2+1,IF(AND(O3734&gt;1460,O3734&lt;1826),+'PL2'!$R$2+1,IF(AND(O3734&gt;1825,O3734&lt;2190),+'PL2'!$S$2+1,0))))))</f>
        <v>0</v>
      </c>
      <c r="N3734" s="70">
        <f t="shared" si="216"/>
        <v>-1</v>
      </c>
      <c r="O3734" s="19" t="str">
        <f>IF(A3734&gt;'PL2'!$C$2+553,IF(A3734='PL2'!$C$2+554,1,O3733+1), "")</f>
        <v/>
      </c>
    </row>
    <row r="3735" spans="1:15" x14ac:dyDescent="0.55000000000000004">
      <c r="A3735">
        <v>3733</v>
      </c>
      <c r="B3735" s="2">
        <v>43555</v>
      </c>
      <c r="C3735">
        <v>42.299999237060547</v>
      </c>
      <c r="D3735">
        <v>44079000</v>
      </c>
      <c r="E3735">
        <v>1782.109985351562</v>
      </c>
      <c r="F3735" s="20">
        <f t="shared" si="218"/>
        <v>1.7101851453238288E-3</v>
      </c>
      <c r="G3735">
        <v>4117.509765625</v>
      </c>
      <c r="H3735">
        <v>7.0416998863220206</v>
      </c>
      <c r="I3735">
        <f>+E3735*G3735</f>
        <v>7337855.2681028824</v>
      </c>
      <c r="K3735" s="70">
        <f t="shared" si="215"/>
        <v>-1</v>
      </c>
      <c r="L3735" s="3">
        <f>IF(AND(O3735&gt;0,O3735&lt;366),+'PL2'!$N$3+1,IF(AND(O3735&gt;365,O3735&lt;731),+'PL2'!$O$3+1,IF(AND(O3735&gt;730,O3735&lt;1096),+'PL2'!$P$3+1,IF(AND(O3735&gt;1095,O3735&lt;1461),+'PL2'!$Q$3+1,IF(AND(O3735&gt;1460,O3735&lt;3000),+'PL2'!$R$3+1,0)))))</f>
        <v>0</v>
      </c>
      <c r="M3735" s="3">
        <f>IF(AND(O3735&gt;0,O3735&lt;366),+'PL2'!$N$2+1,IF(AND(O3735&gt;365,O3735&lt;731),+'PL2'!$O$2+1,IF(AND(O3735&gt;730,O3735&lt;1096),+'PL2'!$P$2+1,IF(AND(O3735&gt;1095,O3735&lt;1461),+'PL2'!$Q$2+1,IF(AND(O3735&gt;1460,O3735&lt;1826),+'PL2'!$R$2+1,IF(AND(O3735&gt;1825,O3735&lt;2190),+'PL2'!$S$2+1,0))))))</f>
        <v>0</v>
      </c>
      <c r="N3735" s="70">
        <f t="shared" si="216"/>
        <v>-1</v>
      </c>
      <c r="O3735" s="19" t="str">
        <f>IF(A3735&gt;'PL2'!$C$2+553,IF(A3735='PL2'!$C$2+554,1,O3734+1), "")</f>
        <v/>
      </c>
    </row>
    <row r="3736" spans="1:15" s="63" customFormat="1" x14ac:dyDescent="0.55000000000000004">
      <c r="A3736" s="63">
        <v>3734</v>
      </c>
      <c r="B3736" s="64">
        <v>43556</v>
      </c>
      <c r="C3736" s="63">
        <v>42.399997711181598</v>
      </c>
      <c r="D3736" s="63">
        <v>43127640</v>
      </c>
      <c r="E3736" s="63">
        <f>+I3736/G3736</f>
        <v>1764.658323379786</v>
      </c>
      <c r="F3736" s="63">
        <f>+(C3736/D3736)*E3736</f>
        <v>1.7348853049302137E-3</v>
      </c>
      <c r="G3736" s="63">
        <v>4114.16</v>
      </c>
      <c r="H3736" s="63">
        <f>+F3736*G3736</f>
        <v>7.1375957261316874</v>
      </c>
      <c r="I3736" s="63">
        <v>7260086.6877161805</v>
      </c>
      <c r="K3736" s="70">
        <f t="shared" si="215"/>
        <v>-1</v>
      </c>
      <c r="L3736" s="3">
        <f>IF(AND(O3736&gt;0,O3736&lt;366),+'PL2'!$N$3+1,IF(AND(O3736&gt;365,O3736&lt;731),+'PL2'!$O$3+1,IF(AND(O3736&gt;730,O3736&lt;1096),+'PL2'!$P$3+1,IF(AND(O3736&gt;1095,O3736&lt;1461),+'PL2'!$Q$3+1,IF(AND(O3736&gt;1460,O3736&lt;3000),+'PL2'!$R$3+1,0)))))</f>
        <v>0</v>
      </c>
      <c r="M3736" s="3">
        <f>IF(AND(O3736&gt;0,O3736&lt;366),+'PL2'!$N$2+1,IF(AND(O3736&gt;365,O3736&lt;731),+'PL2'!$O$2+1,IF(AND(O3736&gt;730,O3736&lt;1096),+'PL2'!$P$2+1,IF(AND(O3736&gt;1095,O3736&lt;1461),+'PL2'!$Q$2+1,IF(AND(O3736&gt;1460,O3736&lt;1826),+'PL2'!$R$2+1,IF(AND(O3736&gt;1825,O3736&lt;2190),+'PL2'!$S$2+1,0))))))</f>
        <v>0</v>
      </c>
      <c r="N3736" s="70">
        <f t="shared" si="216"/>
        <v>-1</v>
      </c>
      <c r="O3736" s="19" t="str">
        <f>IF(A3736&gt;'PL2'!$C$2+553,IF(A3736='PL2'!$C$2+554,1,O3735+1), "")</f>
        <v/>
      </c>
    </row>
    <row r="3737" spans="1:15" s="20" customFormat="1" x14ac:dyDescent="0.55000000000000004">
      <c r="A3737" s="20">
        <v>3735</v>
      </c>
      <c r="B3737" s="21">
        <v>43557</v>
      </c>
      <c r="C3737" s="20">
        <v>42.499996185302699</v>
      </c>
      <c r="D3737" s="20">
        <v>49787055</v>
      </c>
      <c r="E3737" s="20">
        <f t="shared" ref="E3737:E3800" si="219">+I3737/G3737</f>
        <v>2359.124463180252</v>
      </c>
      <c r="F3737" s="20">
        <f t="shared" ref="F3737:F3800" si="220">+(C3737/D3737)*E3737</f>
        <v>2.013832324201843E-3</v>
      </c>
      <c r="G3737" s="19">
        <v>4152.53</v>
      </c>
      <c r="H3737" s="20">
        <f t="shared" ref="H3737:H3800" si="221">+F3737*G3737</f>
        <v>8.362499141217878</v>
      </c>
      <c r="I3737" s="20">
        <v>9796335.1070898902</v>
      </c>
      <c r="K3737" s="70">
        <f t="shared" si="215"/>
        <v>-1</v>
      </c>
      <c r="L3737" s="3">
        <f>IF(AND(O3737&gt;0,O3737&lt;366),+'PL2'!$N$3+1,IF(AND(O3737&gt;365,O3737&lt;731),+'PL2'!$O$3+1,IF(AND(O3737&gt;730,O3737&lt;1096),+'PL2'!$P$3+1,IF(AND(O3737&gt;1095,O3737&lt;1461),+'PL2'!$Q$3+1,IF(AND(O3737&gt;1460,O3737&lt;3000),+'PL2'!$R$3+1,0)))))</f>
        <v>0</v>
      </c>
      <c r="M3737" s="3">
        <f>IF(AND(O3737&gt;0,O3737&lt;366),+'PL2'!$N$2+1,IF(AND(O3737&gt;365,O3737&lt;731),+'PL2'!$O$2+1,IF(AND(O3737&gt;730,O3737&lt;1096),+'PL2'!$P$2+1,IF(AND(O3737&gt;1095,O3737&lt;1461),+'PL2'!$Q$2+1,IF(AND(O3737&gt;1460,O3737&lt;1826),+'PL2'!$R$2+1,IF(AND(O3737&gt;1825,O3737&lt;2190),+'PL2'!$S$2+1,0))))))</f>
        <v>0</v>
      </c>
      <c r="N3737" s="70">
        <f t="shared" si="216"/>
        <v>-1</v>
      </c>
      <c r="O3737" s="19" t="str">
        <f>IF(A3737&gt;'PL2'!$C$2+553,IF(A3737='PL2'!$C$2+554,1,O3736+1), "")</f>
        <v/>
      </c>
    </row>
    <row r="3738" spans="1:15" s="20" customFormat="1" x14ac:dyDescent="0.55000000000000004">
      <c r="A3738" s="20">
        <v>3736</v>
      </c>
      <c r="B3738" s="21">
        <v>43558</v>
      </c>
      <c r="C3738" s="20">
        <v>42.5999946594238</v>
      </c>
      <c r="D3738" s="20">
        <v>45030330</v>
      </c>
      <c r="E3738" s="20">
        <f t="shared" si="219"/>
        <v>2005.9691686506692</v>
      </c>
      <c r="F3738" s="20">
        <f t="shared" si="220"/>
        <v>1.8977048551828801E-3</v>
      </c>
      <c r="G3738" s="19">
        <v>4882.88</v>
      </c>
      <c r="H3738" s="20">
        <f t="shared" si="221"/>
        <v>9.2662650832753819</v>
      </c>
      <c r="I3738" s="20">
        <v>9794906.7342209797</v>
      </c>
      <c r="K3738" s="70">
        <f t="shared" si="215"/>
        <v>-1</v>
      </c>
      <c r="L3738" s="3">
        <f>IF(AND(O3738&gt;0,O3738&lt;366),+'PL2'!$N$3+1,IF(AND(O3738&gt;365,O3738&lt;731),+'PL2'!$O$3+1,IF(AND(O3738&gt;730,O3738&lt;1096),+'PL2'!$P$3+1,IF(AND(O3738&gt;1095,O3738&lt;1461),+'PL2'!$Q$3+1,IF(AND(O3738&gt;1460,O3738&lt;3000),+'PL2'!$R$3+1,0)))))</f>
        <v>0</v>
      </c>
      <c r="M3738" s="3">
        <f>IF(AND(O3738&gt;0,O3738&lt;366),+'PL2'!$N$2+1,IF(AND(O3738&gt;365,O3738&lt;731),+'PL2'!$O$2+1,IF(AND(O3738&gt;730,O3738&lt;1096),+'PL2'!$P$2+1,IF(AND(O3738&gt;1095,O3738&lt;1461),+'PL2'!$Q$2+1,IF(AND(O3738&gt;1460,O3738&lt;1826),+'PL2'!$R$2+1,IF(AND(O3738&gt;1825,O3738&lt;2190),+'PL2'!$S$2+1,0))))))</f>
        <v>0</v>
      </c>
      <c r="N3738" s="70">
        <f t="shared" si="216"/>
        <v>-1</v>
      </c>
      <c r="O3738" s="19" t="str">
        <f>IF(A3738&gt;'PL2'!$C$2+553,IF(A3738='PL2'!$C$2+554,1,O3737+1), "")</f>
        <v/>
      </c>
    </row>
    <row r="3739" spans="1:15" s="20" customFormat="1" x14ac:dyDescent="0.55000000000000004">
      <c r="A3739" s="20">
        <v>3737</v>
      </c>
      <c r="B3739" s="21">
        <v>43559</v>
      </c>
      <c r="C3739" s="20">
        <v>42.699993133544901</v>
      </c>
      <c r="D3739" s="20">
        <v>44396100</v>
      </c>
      <c r="E3739" s="20">
        <f t="shared" si="219"/>
        <v>1990.4265376645594</v>
      </c>
      <c r="F3739" s="20">
        <f t="shared" si="220"/>
        <v>1.9143843601375399E-3</v>
      </c>
      <c r="G3739" s="19">
        <v>4959.8100000000004</v>
      </c>
      <c r="H3739" s="20">
        <f t="shared" si="221"/>
        <v>9.4949826932537729</v>
      </c>
      <c r="I3739" s="20">
        <v>9872137.4457740597</v>
      </c>
      <c r="K3739" s="70">
        <f t="shared" si="215"/>
        <v>-1</v>
      </c>
      <c r="L3739" s="3">
        <f>IF(AND(O3739&gt;0,O3739&lt;366),+'PL2'!$N$3+1,IF(AND(O3739&gt;365,O3739&lt;731),+'PL2'!$O$3+1,IF(AND(O3739&gt;730,O3739&lt;1096),+'PL2'!$P$3+1,IF(AND(O3739&gt;1095,O3739&lt;1461),+'PL2'!$Q$3+1,IF(AND(O3739&gt;1460,O3739&lt;3000),+'PL2'!$R$3+1,0)))))</f>
        <v>0</v>
      </c>
      <c r="M3739" s="3">
        <f>IF(AND(O3739&gt;0,O3739&lt;366),+'PL2'!$N$2+1,IF(AND(O3739&gt;365,O3739&lt;731),+'PL2'!$O$2+1,IF(AND(O3739&gt;730,O3739&lt;1096),+'PL2'!$P$2+1,IF(AND(O3739&gt;1095,O3739&lt;1461),+'PL2'!$Q$2+1,IF(AND(O3739&gt;1460,O3739&lt;1826),+'PL2'!$R$2+1,IF(AND(O3739&gt;1825,O3739&lt;2190),+'PL2'!$S$2+1,0))))))</f>
        <v>0</v>
      </c>
      <c r="N3739" s="70">
        <f t="shared" si="216"/>
        <v>-1</v>
      </c>
      <c r="O3739" s="19" t="str">
        <f>IF(A3739&gt;'PL2'!$C$2+553,IF(A3739='PL2'!$C$2+554,1,O3738+1), "")</f>
        <v/>
      </c>
    </row>
    <row r="3740" spans="1:15" s="20" customFormat="1" x14ac:dyDescent="0.55000000000000004">
      <c r="A3740" s="20">
        <v>3738</v>
      </c>
      <c r="B3740" s="21">
        <v>43560</v>
      </c>
      <c r="C3740" s="20">
        <v>42.799991607666001</v>
      </c>
      <c r="D3740" s="20">
        <v>50104170</v>
      </c>
      <c r="E3740" s="20">
        <f t="shared" si="219"/>
        <v>2143.3254146254917</v>
      </c>
      <c r="F3740" s="20">
        <f t="shared" si="220"/>
        <v>1.8308717569509344E-3</v>
      </c>
      <c r="G3740" s="19">
        <v>4911.24</v>
      </c>
      <c r="H3740" s="20">
        <f t="shared" si="221"/>
        <v>8.9918506076077076</v>
      </c>
      <c r="I3740" s="20">
        <v>10526385.509325299</v>
      </c>
      <c r="K3740" s="70">
        <f t="shared" si="215"/>
        <v>-1</v>
      </c>
      <c r="L3740" s="3">
        <f>IF(AND(O3740&gt;0,O3740&lt;366),+'PL2'!$N$3+1,IF(AND(O3740&gt;365,O3740&lt;731),+'PL2'!$O$3+1,IF(AND(O3740&gt;730,O3740&lt;1096),+'PL2'!$P$3+1,IF(AND(O3740&gt;1095,O3740&lt;1461),+'PL2'!$Q$3+1,IF(AND(O3740&gt;1460,O3740&lt;3000),+'PL2'!$R$3+1,0)))))</f>
        <v>0</v>
      </c>
      <c r="M3740" s="3">
        <f>IF(AND(O3740&gt;0,O3740&lt;366),+'PL2'!$N$2+1,IF(AND(O3740&gt;365,O3740&lt;731),+'PL2'!$O$2+1,IF(AND(O3740&gt;730,O3740&lt;1096),+'PL2'!$P$2+1,IF(AND(O3740&gt;1095,O3740&lt;1461),+'PL2'!$Q$2+1,IF(AND(O3740&gt;1460,O3740&lt;1826),+'PL2'!$R$2+1,IF(AND(O3740&gt;1825,O3740&lt;2190),+'PL2'!$S$2+1,0))))))</f>
        <v>0</v>
      </c>
      <c r="N3740" s="70">
        <f t="shared" si="216"/>
        <v>-1</v>
      </c>
      <c r="O3740" s="19" t="str">
        <f>IF(A3740&gt;'PL2'!$C$2+553,IF(A3740='PL2'!$C$2+554,1,O3739+1), "")</f>
        <v/>
      </c>
    </row>
    <row r="3741" spans="1:15" s="20" customFormat="1" x14ac:dyDescent="0.55000000000000004">
      <c r="A3741" s="20">
        <v>3739</v>
      </c>
      <c r="B3741" s="21">
        <v>43561</v>
      </c>
      <c r="C3741" s="20">
        <v>42.899990081787102</v>
      </c>
      <c r="D3741" s="20">
        <v>44081037</v>
      </c>
      <c r="E3741" s="20">
        <f t="shared" si="219"/>
        <v>1819.7868822722971</v>
      </c>
      <c r="F3741" s="20">
        <f t="shared" si="220"/>
        <v>1.7710300054975525E-3</v>
      </c>
      <c r="G3741" s="19">
        <v>5028.7700000000004</v>
      </c>
      <c r="H3741" s="20">
        <f t="shared" si="221"/>
        <v>8.9061025607459285</v>
      </c>
      <c r="I3741" s="20">
        <v>9151289.6799644604</v>
      </c>
      <c r="K3741" s="70">
        <f t="shared" si="215"/>
        <v>-1</v>
      </c>
      <c r="L3741" s="3">
        <f>IF(AND(O3741&gt;0,O3741&lt;366),+'PL2'!$N$3+1,IF(AND(O3741&gt;365,O3741&lt;731),+'PL2'!$O$3+1,IF(AND(O3741&gt;730,O3741&lt;1096),+'PL2'!$P$3+1,IF(AND(O3741&gt;1095,O3741&lt;1461),+'PL2'!$Q$3+1,IF(AND(O3741&gt;1460,O3741&lt;3000),+'PL2'!$R$3+1,0)))))</f>
        <v>0</v>
      </c>
      <c r="M3741" s="3">
        <f>IF(AND(O3741&gt;0,O3741&lt;366),+'PL2'!$N$2+1,IF(AND(O3741&gt;365,O3741&lt;731),+'PL2'!$O$2+1,IF(AND(O3741&gt;730,O3741&lt;1096),+'PL2'!$P$2+1,IF(AND(O3741&gt;1095,O3741&lt;1461),+'PL2'!$Q$2+1,IF(AND(O3741&gt;1460,O3741&lt;1826),+'PL2'!$R$2+1,IF(AND(O3741&gt;1825,O3741&lt;2190),+'PL2'!$S$2+1,0))))))</f>
        <v>0</v>
      </c>
      <c r="N3741" s="70">
        <f t="shared" si="216"/>
        <v>-1</v>
      </c>
      <c r="O3741" s="19" t="str">
        <f>IF(A3741&gt;'PL2'!$C$2+553,IF(A3741='PL2'!$C$2+554,1,O3740+1), "")</f>
        <v/>
      </c>
    </row>
    <row r="3742" spans="1:15" s="20" customFormat="1" x14ac:dyDescent="0.55000000000000004">
      <c r="A3742" s="20">
        <v>3740</v>
      </c>
      <c r="B3742" s="21">
        <v>43562</v>
      </c>
      <c r="C3742" s="20">
        <v>42.999988555908203</v>
      </c>
      <c r="D3742" s="20">
        <v>44809649</v>
      </c>
      <c r="E3742" s="20">
        <f t="shared" si="219"/>
        <v>1873.0933364641216</v>
      </c>
      <c r="F3742" s="20">
        <f t="shared" si="220"/>
        <v>1.7974475102919274E-3</v>
      </c>
      <c r="G3742" s="19">
        <v>5053.5200000000004</v>
      </c>
      <c r="H3742" s="20">
        <f t="shared" si="221"/>
        <v>9.0834369422104615</v>
      </c>
      <c r="I3742" s="20">
        <v>9465714.6376881693</v>
      </c>
      <c r="K3742" s="70">
        <f t="shared" si="215"/>
        <v>-1</v>
      </c>
      <c r="L3742" s="3">
        <f>IF(AND(O3742&gt;0,O3742&lt;366),+'PL2'!$N$3+1,IF(AND(O3742&gt;365,O3742&lt;731),+'PL2'!$O$3+1,IF(AND(O3742&gt;730,O3742&lt;1096),+'PL2'!$P$3+1,IF(AND(O3742&gt;1095,O3742&lt;1461),+'PL2'!$Q$3+1,IF(AND(O3742&gt;1460,O3742&lt;3000),+'PL2'!$R$3+1,0)))))</f>
        <v>0</v>
      </c>
      <c r="M3742" s="3">
        <f>IF(AND(O3742&gt;0,O3742&lt;366),+'PL2'!$N$2+1,IF(AND(O3742&gt;365,O3742&lt;731),+'PL2'!$O$2+1,IF(AND(O3742&gt;730,O3742&lt;1096),+'PL2'!$P$2+1,IF(AND(O3742&gt;1095,O3742&lt;1461),+'PL2'!$Q$2+1,IF(AND(O3742&gt;1460,O3742&lt;1826),+'PL2'!$R$2+1,IF(AND(O3742&gt;1825,O3742&lt;2190),+'PL2'!$S$2+1,0))))))</f>
        <v>0</v>
      </c>
      <c r="N3742" s="70">
        <f t="shared" si="216"/>
        <v>-1</v>
      </c>
      <c r="O3742" s="19" t="str">
        <f>IF(A3742&gt;'PL2'!$C$2+553,IF(A3742='PL2'!$C$2+554,1,O3741+1), "")</f>
        <v/>
      </c>
    </row>
    <row r="3743" spans="1:15" s="20" customFormat="1" x14ac:dyDescent="0.55000000000000004">
      <c r="A3743" s="20">
        <v>3741</v>
      </c>
      <c r="B3743" s="21">
        <v>43563</v>
      </c>
      <c r="C3743" s="20">
        <v>43.099987030029297</v>
      </c>
      <c r="D3743" s="20">
        <v>47034242</v>
      </c>
      <c r="E3743" s="20">
        <f t="shared" si="219"/>
        <v>2025.1791094573734</v>
      </c>
      <c r="F3743" s="20">
        <f t="shared" si="220"/>
        <v>1.8557797391759619E-3</v>
      </c>
      <c r="G3743" s="19">
        <v>5189.3900000000003</v>
      </c>
      <c r="H3743" s="20">
        <f t="shared" si="221"/>
        <v>9.6303648206823453</v>
      </c>
      <c r="I3743" s="20">
        <v>10509444.218827</v>
      </c>
      <c r="K3743" s="70">
        <f t="shared" si="215"/>
        <v>-1</v>
      </c>
      <c r="L3743" s="3">
        <f>IF(AND(O3743&gt;0,O3743&lt;366),+'PL2'!$N$3+1,IF(AND(O3743&gt;365,O3743&lt;731),+'PL2'!$O$3+1,IF(AND(O3743&gt;730,O3743&lt;1096),+'PL2'!$P$3+1,IF(AND(O3743&gt;1095,O3743&lt;1461),+'PL2'!$Q$3+1,IF(AND(O3743&gt;1460,O3743&lt;3000),+'PL2'!$R$3+1,0)))))</f>
        <v>0</v>
      </c>
      <c r="M3743" s="3">
        <f>IF(AND(O3743&gt;0,O3743&lt;366),+'PL2'!$N$2+1,IF(AND(O3743&gt;365,O3743&lt;731),+'PL2'!$O$2+1,IF(AND(O3743&gt;730,O3743&lt;1096),+'PL2'!$P$2+1,IF(AND(O3743&gt;1095,O3743&lt;1461),+'PL2'!$Q$2+1,IF(AND(O3743&gt;1460,O3743&lt;1826),+'PL2'!$R$2+1,IF(AND(O3743&gt;1825,O3743&lt;2190),+'PL2'!$S$2+1,0))))))</f>
        <v>0</v>
      </c>
      <c r="N3743" s="70">
        <f t="shared" si="216"/>
        <v>-1</v>
      </c>
      <c r="O3743" s="19" t="str">
        <f>IF(A3743&gt;'PL2'!$C$2+553,IF(A3743='PL2'!$C$2+554,1,O3742+1), "")</f>
        <v/>
      </c>
    </row>
    <row r="3744" spans="1:15" s="20" customFormat="1" x14ac:dyDescent="0.55000000000000004">
      <c r="A3744" s="20">
        <v>3742</v>
      </c>
      <c r="B3744" s="21">
        <v>43564</v>
      </c>
      <c r="C3744" s="20">
        <v>43.199985504150398</v>
      </c>
      <c r="D3744" s="20">
        <v>41949459</v>
      </c>
      <c r="E3744" s="20">
        <f t="shared" si="219"/>
        <v>1748.9506912201659</v>
      </c>
      <c r="F3744" s="20">
        <f t="shared" si="220"/>
        <v>1.8010874587961905E-3</v>
      </c>
      <c r="G3744" s="19">
        <v>5268.71</v>
      </c>
      <c r="H3744" s="20">
        <f t="shared" si="221"/>
        <v>9.4894075050340767</v>
      </c>
      <c r="I3744" s="20">
        <v>9214713.9963386003</v>
      </c>
      <c r="K3744" s="70">
        <f t="shared" si="215"/>
        <v>-1</v>
      </c>
      <c r="L3744" s="3">
        <f>IF(AND(O3744&gt;0,O3744&lt;366),+'PL2'!$N$3+1,IF(AND(O3744&gt;365,O3744&lt;731),+'PL2'!$O$3+1,IF(AND(O3744&gt;730,O3744&lt;1096),+'PL2'!$P$3+1,IF(AND(O3744&gt;1095,O3744&lt;1461),+'PL2'!$Q$3+1,IF(AND(O3744&gt;1460,O3744&lt;3000),+'PL2'!$R$3+1,0)))))</f>
        <v>0</v>
      </c>
      <c r="M3744" s="3">
        <f>IF(AND(O3744&gt;0,O3744&lt;366),+'PL2'!$N$2+1,IF(AND(O3744&gt;365,O3744&lt;731),+'PL2'!$O$2+1,IF(AND(O3744&gt;730,O3744&lt;1096),+'PL2'!$P$2+1,IF(AND(O3744&gt;1095,O3744&lt;1461),+'PL2'!$Q$2+1,IF(AND(O3744&gt;1460,O3744&lt;1826),+'PL2'!$R$2+1,IF(AND(O3744&gt;1825,O3744&lt;2190),+'PL2'!$S$2+1,0))))))</f>
        <v>0</v>
      </c>
      <c r="N3744" s="70">
        <f t="shared" si="216"/>
        <v>-1</v>
      </c>
      <c r="O3744" s="19" t="str">
        <f>IF(A3744&gt;'PL2'!$C$2+553,IF(A3744='PL2'!$C$2+554,1,O3743+1), "")</f>
        <v/>
      </c>
    </row>
    <row r="3745" spans="1:15" s="20" customFormat="1" x14ac:dyDescent="0.55000000000000004">
      <c r="A3745" s="20">
        <v>3743</v>
      </c>
      <c r="B3745" s="21">
        <v>43565</v>
      </c>
      <c r="C3745" s="20">
        <v>43.299983978271499</v>
      </c>
      <c r="D3745" s="20">
        <v>47034242</v>
      </c>
      <c r="E3745" s="20">
        <f t="shared" si="219"/>
        <v>1996.2681660296262</v>
      </c>
      <c r="F3745" s="20">
        <f t="shared" si="220"/>
        <v>1.837775542453012E-3</v>
      </c>
      <c r="G3745" s="19">
        <v>5175.8100000000004</v>
      </c>
      <c r="H3745" s="20">
        <f t="shared" si="221"/>
        <v>9.5119770303837257</v>
      </c>
      <c r="I3745" s="20">
        <v>10332304.7364178</v>
      </c>
      <c r="K3745" s="70">
        <f t="shared" si="215"/>
        <v>-1</v>
      </c>
      <c r="L3745" s="3">
        <f>IF(AND(O3745&gt;0,O3745&lt;366),+'PL2'!$N$3+1,IF(AND(O3745&gt;365,O3745&lt;731),+'PL2'!$O$3+1,IF(AND(O3745&gt;730,O3745&lt;1096),+'PL2'!$P$3+1,IF(AND(O3745&gt;1095,O3745&lt;1461),+'PL2'!$Q$3+1,IF(AND(O3745&gt;1460,O3745&lt;3000),+'PL2'!$R$3+1,0)))))</f>
        <v>0</v>
      </c>
      <c r="M3745" s="3">
        <f>IF(AND(O3745&gt;0,O3745&lt;366),+'PL2'!$N$2+1,IF(AND(O3745&gt;365,O3745&lt;731),+'PL2'!$O$2+1,IF(AND(O3745&gt;730,O3745&lt;1096),+'PL2'!$P$2+1,IF(AND(O3745&gt;1095,O3745&lt;1461),+'PL2'!$Q$2+1,IF(AND(O3745&gt;1460,O3745&lt;1826),+'PL2'!$R$2+1,IF(AND(O3745&gt;1825,O3745&lt;2190),+'PL2'!$S$2+1,0))))))</f>
        <v>0</v>
      </c>
      <c r="N3745" s="70">
        <f t="shared" si="216"/>
        <v>-1</v>
      </c>
      <c r="O3745" s="19" t="str">
        <f>IF(A3745&gt;'PL2'!$C$2+553,IF(A3745='PL2'!$C$2+554,1,O3744+1), "")</f>
        <v/>
      </c>
    </row>
    <row r="3746" spans="1:15" s="20" customFormat="1" x14ac:dyDescent="0.55000000000000004">
      <c r="A3746" s="20">
        <v>3744</v>
      </c>
      <c r="B3746" s="21">
        <v>43566</v>
      </c>
      <c r="C3746" s="20">
        <v>43.399982452392599</v>
      </c>
      <c r="D3746" s="20">
        <v>49894432</v>
      </c>
      <c r="E3746" s="20">
        <f t="shared" si="219"/>
        <v>2009.9478865928836</v>
      </c>
      <c r="F3746" s="20">
        <f t="shared" si="220"/>
        <v>1.7483254044931254E-3</v>
      </c>
      <c r="G3746" s="19">
        <v>5310.18</v>
      </c>
      <c r="H3746" s="20">
        <f t="shared" si="221"/>
        <v>9.2839225964313048</v>
      </c>
      <c r="I3746" s="20">
        <v>10673185.068427799</v>
      </c>
      <c r="K3746" s="70">
        <f t="shared" si="215"/>
        <v>-1</v>
      </c>
      <c r="L3746" s="3">
        <f>IF(AND(O3746&gt;0,O3746&lt;366),+'PL2'!$N$3+1,IF(AND(O3746&gt;365,O3746&lt;731),+'PL2'!$O$3+1,IF(AND(O3746&gt;730,O3746&lt;1096),+'PL2'!$P$3+1,IF(AND(O3746&gt;1095,O3746&lt;1461),+'PL2'!$Q$3+1,IF(AND(O3746&gt;1460,O3746&lt;3000),+'PL2'!$R$3+1,0)))))</f>
        <v>0</v>
      </c>
      <c r="M3746" s="3">
        <f>IF(AND(O3746&gt;0,O3746&lt;366),+'PL2'!$N$2+1,IF(AND(O3746&gt;365,O3746&lt;731),+'PL2'!$O$2+1,IF(AND(O3746&gt;730,O3746&lt;1096),+'PL2'!$P$2+1,IF(AND(O3746&gt;1095,O3746&lt;1461),+'PL2'!$Q$2+1,IF(AND(O3746&gt;1460,O3746&lt;1826),+'PL2'!$R$2+1,IF(AND(O3746&gt;1825,O3746&lt;2190),+'PL2'!$S$2+1,0))))))</f>
        <v>0</v>
      </c>
      <c r="N3746" s="70">
        <f t="shared" si="216"/>
        <v>-1</v>
      </c>
      <c r="O3746" s="19" t="str">
        <f>IF(A3746&gt;'PL2'!$C$2+553,IF(A3746='PL2'!$C$2+554,1,O3745+1), "")</f>
        <v/>
      </c>
    </row>
    <row r="3747" spans="1:15" s="20" customFormat="1" x14ac:dyDescent="0.55000000000000004">
      <c r="A3747" s="20">
        <v>3745</v>
      </c>
      <c r="B3747" s="21">
        <v>43567</v>
      </c>
      <c r="C3747" s="20">
        <v>43.4999809265137</v>
      </c>
      <c r="D3747" s="20">
        <v>47987638</v>
      </c>
      <c r="E3747" s="20">
        <f t="shared" si="219"/>
        <v>1992.6126795449468</v>
      </c>
      <c r="F3747" s="20">
        <f t="shared" si="220"/>
        <v>1.8062696387376796E-3</v>
      </c>
      <c r="G3747" s="19">
        <v>5035.0200000000004</v>
      </c>
      <c r="H3747" s="20">
        <f t="shared" si="221"/>
        <v>9.0946037564369924</v>
      </c>
      <c r="I3747" s="20">
        <v>10032844.693762399</v>
      </c>
      <c r="K3747" s="70">
        <f t="shared" si="215"/>
        <v>-1</v>
      </c>
      <c r="L3747" s="3">
        <f>IF(AND(O3747&gt;0,O3747&lt;366),+'PL2'!$N$3+1,IF(AND(O3747&gt;365,O3747&lt;731),+'PL2'!$O$3+1,IF(AND(O3747&gt;730,O3747&lt;1096),+'PL2'!$P$3+1,IF(AND(O3747&gt;1095,O3747&lt;1461),+'PL2'!$Q$3+1,IF(AND(O3747&gt;1460,O3747&lt;3000),+'PL2'!$R$3+1,0)))))</f>
        <v>0</v>
      </c>
      <c r="M3747" s="3">
        <f>IF(AND(O3747&gt;0,O3747&lt;366),+'PL2'!$N$2+1,IF(AND(O3747&gt;365,O3747&lt;731),+'PL2'!$O$2+1,IF(AND(O3747&gt;730,O3747&lt;1096),+'PL2'!$P$2+1,IF(AND(O3747&gt;1095,O3747&lt;1461),+'PL2'!$Q$2+1,IF(AND(O3747&gt;1460,O3747&lt;1826),+'PL2'!$R$2+1,IF(AND(O3747&gt;1825,O3747&lt;2190),+'PL2'!$S$2+1,0))))))</f>
        <v>0</v>
      </c>
      <c r="N3747" s="70">
        <f t="shared" si="216"/>
        <v>-1</v>
      </c>
      <c r="O3747" s="19" t="str">
        <f>IF(A3747&gt;'PL2'!$C$2+553,IF(A3747='PL2'!$C$2+554,1,O3746+1), "")</f>
        <v/>
      </c>
    </row>
    <row r="3748" spans="1:15" s="20" customFormat="1" x14ac:dyDescent="0.55000000000000004">
      <c r="A3748" s="20">
        <v>3746</v>
      </c>
      <c r="B3748" s="21">
        <v>43568</v>
      </c>
      <c r="C3748" s="20">
        <v>43.599979400634801</v>
      </c>
      <c r="D3748" s="20">
        <v>42902855</v>
      </c>
      <c r="E3748" s="20">
        <f t="shared" si="219"/>
        <v>1756.9606202969101</v>
      </c>
      <c r="F3748" s="20">
        <f t="shared" si="220"/>
        <v>1.7855093059115021E-3</v>
      </c>
      <c r="G3748" s="19">
        <v>5072.8500000000004</v>
      </c>
      <c r="H3748" s="20">
        <f t="shared" si="221"/>
        <v>9.0576208824931648</v>
      </c>
      <c r="I3748" s="20">
        <v>8912797.6826731805</v>
      </c>
      <c r="K3748" s="70">
        <f t="shared" si="215"/>
        <v>-1</v>
      </c>
      <c r="L3748" s="3">
        <f>IF(AND(O3748&gt;0,O3748&lt;366),+'PL2'!$N$3+1,IF(AND(O3748&gt;365,O3748&lt;731),+'PL2'!$O$3+1,IF(AND(O3748&gt;730,O3748&lt;1096),+'PL2'!$P$3+1,IF(AND(O3748&gt;1095,O3748&lt;1461),+'PL2'!$Q$3+1,IF(AND(O3748&gt;1460,O3748&lt;3000),+'PL2'!$R$3+1,0)))))</f>
        <v>0</v>
      </c>
      <c r="M3748" s="3">
        <f>IF(AND(O3748&gt;0,O3748&lt;366),+'PL2'!$N$2+1,IF(AND(O3748&gt;365,O3748&lt;731),+'PL2'!$O$2+1,IF(AND(O3748&gt;730,O3748&lt;1096),+'PL2'!$P$2+1,IF(AND(O3748&gt;1095,O3748&lt;1461),+'PL2'!$Q$2+1,IF(AND(O3748&gt;1460,O3748&lt;1826),+'PL2'!$R$2+1,IF(AND(O3748&gt;1825,O3748&lt;2190),+'PL2'!$S$2+1,0))))))</f>
        <v>0</v>
      </c>
      <c r="N3748" s="70">
        <f t="shared" si="216"/>
        <v>-1</v>
      </c>
      <c r="O3748" s="19" t="str">
        <f>IF(A3748&gt;'PL2'!$C$2+553,IF(A3748='PL2'!$C$2+554,1,O3747+1), "")</f>
        <v/>
      </c>
    </row>
    <row r="3749" spans="1:15" s="20" customFormat="1" x14ac:dyDescent="0.55000000000000004">
      <c r="A3749" s="20">
        <v>3747</v>
      </c>
      <c r="B3749" s="21">
        <v>43569</v>
      </c>
      <c r="C3749" s="20">
        <v>43.699977874755902</v>
      </c>
      <c r="D3749" s="20">
        <v>38771469</v>
      </c>
      <c r="E3749" s="20">
        <f t="shared" si="219"/>
        <v>1584.685636444681</v>
      </c>
      <c r="F3749" s="20">
        <f t="shared" si="220"/>
        <v>1.7861259590415839E-3</v>
      </c>
      <c r="G3749" s="19">
        <v>5064.62</v>
      </c>
      <c r="H3749" s="20">
        <f t="shared" si="221"/>
        <v>9.0460492546811864</v>
      </c>
      <c r="I3749" s="20">
        <v>8025830.56805046</v>
      </c>
      <c r="K3749" s="70">
        <f t="shared" si="215"/>
        <v>-1</v>
      </c>
      <c r="L3749" s="3">
        <f>IF(AND(O3749&gt;0,O3749&lt;366),+'PL2'!$N$3+1,IF(AND(O3749&gt;365,O3749&lt;731),+'PL2'!$O$3+1,IF(AND(O3749&gt;730,O3749&lt;1096),+'PL2'!$P$3+1,IF(AND(O3749&gt;1095,O3749&lt;1461),+'PL2'!$Q$3+1,IF(AND(O3749&gt;1460,O3749&lt;3000),+'PL2'!$R$3+1,0)))))</f>
        <v>0</v>
      </c>
      <c r="M3749" s="3">
        <f>IF(AND(O3749&gt;0,O3749&lt;366),+'PL2'!$N$2+1,IF(AND(O3749&gt;365,O3749&lt;731),+'PL2'!$O$2+1,IF(AND(O3749&gt;730,O3749&lt;1096),+'PL2'!$P$2+1,IF(AND(O3749&gt;1095,O3749&lt;1461),+'PL2'!$Q$2+1,IF(AND(O3749&gt;1460,O3749&lt;1826),+'PL2'!$R$2+1,IF(AND(O3749&gt;1825,O3749&lt;2190),+'PL2'!$S$2+1,0))))))</f>
        <v>0</v>
      </c>
      <c r="N3749" s="70">
        <f t="shared" si="216"/>
        <v>-1</v>
      </c>
      <c r="O3749" s="19" t="str">
        <f>IF(A3749&gt;'PL2'!$C$2+553,IF(A3749='PL2'!$C$2+554,1,O3748+1), "")</f>
        <v/>
      </c>
    </row>
    <row r="3750" spans="1:15" s="20" customFormat="1" x14ac:dyDescent="0.55000000000000004">
      <c r="A3750" s="20">
        <v>3748</v>
      </c>
      <c r="B3750" s="21">
        <v>43570</v>
      </c>
      <c r="C3750" s="20">
        <v>43.799976348877003</v>
      </c>
      <c r="D3750" s="20">
        <v>46080845</v>
      </c>
      <c r="E3750" s="20">
        <f t="shared" si="219"/>
        <v>1904.4446920801802</v>
      </c>
      <c r="F3750" s="20">
        <f t="shared" si="220"/>
        <v>1.8101801837804026E-3</v>
      </c>
      <c r="G3750" s="19">
        <v>5152.51</v>
      </c>
      <c r="H3750" s="20">
        <f t="shared" si="221"/>
        <v>9.3269714987303622</v>
      </c>
      <c r="I3750" s="20">
        <v>9812670.3203900494</v>
      </c>
      <c r="K3750" s="70">
        <f t="shared" si="215"/>
        <v>-1</v>
      </c>
      <c r="L3750" s="3">
        <f>IF(AND(O3750&gt;0,O3750&lt;366),+'PL2'!$N$3+1,IF(AND(O3750&gt;365,O3750&lt;731),+'PL2'!$O$3+1,IF(AND(O3750&gt;730,O3750&lt;1096),+'PL2'!$P$3+1,IF(AND(O3750&gt;1095,O3750&lt;1461),+'PL2'!$Q$3+1,IF(AND(O3750&gt;1460,O3750&lt;3000),+'PL2'!$R$3+1,0)))))</f>
        <v>0</v>
      </c>
      <c r="M3750" s="3">
        <f>IF(AND(O3750&gt;0,O3750&lt;366),+'PL2'!$N$2+1,IF(AND(O3750&gt;365,O3750&lt;731),+'PL2'!$O$2+1,IF(AND(O3750&gt;730,O3750&lt;1096),+'PL2'!$P$2+1,IF(AND(O3750&gt;1095,O3750&lt;1461),+'PL2'!$Q$2+1,IF(AND(O3750&gt;1460,O3750&lt;1826),+'PL2'!$R$2+1,IF(AND(O3750&gt;1825,O3750&lt;2190),+'PL2'!$S$2+1,0))))))</f>
        <v>0</v>
      </c>
      <c r="N3750" s="70">
        <f t="shared" si="216"/>
        <v>-1</v>
      </c>
      <c r="O3750" s="19" t="str">
        <f>IF(A3750&gt;'PL2'!$C$2+553,IF(A3750='PL2'!$C$2+554,1,O3749+1), "")</f>
        <v/>
      </c>
    </row>
    <row r="3751" spans="1:15" s="20" customFormat="1" x14ac:dyDescent="0.55000000000000004">
      <c r="A3751" s="20">
        <v>3749</v>
      </c>
      <c r="B3751" s="21">
        <v>43571</v>
      </c>
      <c r="C3751" s="20">
        <v>43.899974822997997</v>
      </c>
      <c r="D3751" s="20">
        <v>46080845</v>
      </c>
      <c r="E3751" s="20">
        <f t="shared" si="219"/>
        <v>1911.5120101501909</v>
      </c>
      <c r="F3751" s="20">
        <f t="shared" si="220"/>
        <v>1.8210457972168625E-3</v>
      </c>
      <c r="G3751" s="19">
        <v>5036.18</v>
      </c>
      <c r="H3751" s="20">
        <f t="shared" si="221"/>
        <v>9.1711144230276194</v>
      </c>
      <c r="I3751" s="20">
        <v>9626718.5552781895</v>
      </c>
      <c r="K3751" s="70">
        <f t="shared" si="215"/>
        <v>-1</v>
      </c>
      <c r="L3751" s="3">
        <f>IF(AND(O3751&gt;0,O3751&lt;366),+'PL2'!$N$3+1,IF(AND(O3751&gt;365,O3751&lt;731),+'PL2'!$O$3+1,IF(AND(O3751&gt;730,O3751&lt;1096),+'PL2'!$P$3+1,IF(AND(O3751&gt;1095,O3751&lt;1461),+'PL2'!$Q$3+1,IF(AND(O3751&gt;1460,O3751&lt;3000),+'PL2'!$R$3+1,0)))))</f>
        <v>0</v>
      </c>
      <c r="M3751" s="3">
        <f>IF(AND(O3751&gt;0,O3751&lt;366),+'PL2'!$N$2+1,IF(AND(O3751&gt;365,O3751&lt;731),+'PL2'!$O$2+1,IF(AND(O3751&gt;730,O3751&lt;1096),+'PL2'!$P$2+1,IF(AND(O3751&gt;1095,O3751&lt;1461),+'PL2'!$Q$2+1,IF(AND(O3751&gt;1460,O3751&lt;1826),+'PL2'!$R$2+1,IF(AND(O3751&gt;1825,O3751&lt;2190),+'PL2'!$S$2+1,0))))))</f>
        <v>0</v>
      </c>
      <c r="N3751" s="70">
        <f t="shared" si="216"/>
        <v>-1</v>
      </c>
      <c r="O3751" s="19" t="str">
        <f>IF(A3751&gt;'PL2'!$C$2+553,IF(A3751='PL2'!$C$2+554,1,O3750+1), "")</f>
        <v/>
      </c>
    </row>
    <row r="3752" spans="1:15" s="20" customFormat="1" x14ac:dyDescent="0.55000000000000004">
      <c r="A3752" s="20">
        <v>3750</v>
      </c>
      <c r="B3752" s="21">
        <v>43572</v>
      </c>
      <c r="C3752" s="20">
        <v>43.999973297119098</v>
      </c>
      <c r="D3752" s="20">
        <v>43856252</v>
      </c>
      <c r="E3752" s="20">
        <f t="shared" si="219"/>
        <v>1862.6260732921692</v>
      </c>
      <c r="F3752" s="20">
        <f t="shared" si="220"/>
        <v>1.8687300840795342E-3</v>
      </c>
      <c r="G3752" s="19">
        <v>5196.6499999999996</v>
      </c>
      <c r="H3752" s="20">
        <f t="shared" si="221"/>
        <v>9.7111361914319101</v>
      </c>
      <c r="I3752" s="20">
        <v>9679415.7837737501</v>
      </c>
      <c r="K3752" s="70">
        <f t="shared" si="215"/>
        <v>-1</v>
      </c>
      <c r="L3752" s="3">
        <f>IF(AND(O3752&gt;0,O3752&lt;366),+'PL2'!$N$3+1,IF(AND(O3752&gt;365,O3752&lt;731),+'PL2'!$O$3+1,IF(AND(O3752&gt;730,O3752&lt;1096),+'PL2'!$P$3+1,IF(AND(O3752&gt;1095,O3752&lt;1461),+'PL2'!$Q$3+1,IF(AND(O3752&gt;1460,O3752&lt;3000),+'PL2'!$R$3+1,0)))))</f>
        <v>0</v>
      </c>
      <c r="M3752" s="3">
        <f>IF(AND(O3752&gt;0,O3752&lt;366),+'PL2'!$N$2+1,IF(AND(O3752&gt;365,O3752&lt;731),+'PL2'!$O$2+1,IF(AND(O3752&gt;730,O3752&lt;1096),+'PL2'!$P$2+1,IF(AND(O3752&gt;1095,O3752&lt;1461),+'PL2'!$Q$2+1,IF(AND(O3752&gt;1460,O3752&lt;1826),+'PL2'!$R$2+1,IF(AND(O3752&gt;1825,O3752&lt;2190),+'PL2'!$S$2+1,0))))))</f>
        <v>0</v>
      </c>
      <c r="N3752" s="70">
        <f t="shared" si="216"/>
        <v>-1</v>
      </c>
      <c r="O3752" s="19" t="str">
        <f>IF(A3752&gt;'PL2'!$C$2+553,IF(A3752='PL2'!$C$2+554,1,O3751+1), "")</f>
        <v/>
      </c>
    </row>
    <row r="3753" spans="1:15" s="20" customFormat="1" x14ac:dyDescent="0.55000000000000004">
      <c r="A3753" s="20">
        <v>3751</v>
      </c>
      <c r="B3753" s="21">
        <v>43573</v>
      </c>
      <c r="C3753" s="20">
        <v>44.099971771240199</v>
      </c>
      <c r="D3753" s="20">
        <v>47352040</v>
      </c>
      <c r="E3753" s="20">
        <f t="shared" si="219"/>
        <v>1976.728502953373</v>
      </c>
      <c r="F3753" s="20">
        <f t="shared" si="220"/>
        <v>1.840969706471984E-3</v>
      </c>
      <c r="G3753" s="19">
        <v>5220.37</v>
      </c>
      <c r="H3753" s="20">
        <f t="shared" si="221"/>
        <v>9.6105430265751508</v>
      </c>
      <c r="I3753" s="20">
        <v>10319254.174962699</v>
      </c>
      <c r="K3753" s="70">
        <f t="shared" si="215"/>
        <v>-1</v>
      </c>
      <c r="L3753" s="3">
        <f>IF(AND(O3753&gt;0,O3753&lt;366),+'PL2'!$N$3+1,IF(AND(O3753&gt;365,O3753&lt;731),+'PL2'!$O$3+1,IF(AND(O3753&gt;730,O3753&lt;1096),+'PL2'!$P$3+1,IF(AND(O3753&gt;1095,O3753&lt;1461),+'PL2'!$Q$3+1,IF(AND(O3753&gt;1460,O3753&lt;3000),+'PL2'!$R$3+1,0)))))</f>
        <v>0</v>
      </c>
      <c r="M3753" s="3">
        <f>IF(AND(O3753&gt;0,O3753&lt;366),+'PL2'!$N$2+1,IF(AND(O3753&gt;365,O3753&lt;731),+'PL2'!$O$2+1,IF(AND(O3753&gt;730,O3753&lt;1096),+'PL2'!$P$2+1,IF(AND(O3753&gt;1095,O3753&lt;1461),+'PL2'!$Q$2+1,IF(AND(O3753&gt;1460,O3753&lt;1826),+'PL2'!$R$2+1,IF(AND(O3753&gt;1825,O3753&lt;2190),+'PL2'!$S$2+1,0))))))</f>
        <v>0</v>
      </c>
      <c r="N3753" s="70">
        <f t="shared" si="216"/>
        <v>-1</v>
      </c>
      <c r="O3753" s="19" t="str">
        <f>IF(A3753&gt;'PL2'!$C$2+553,IF(A3753='PL2'!$C$2+554,1,O3752+1), "")</f>
        <v/>
      </c>
    </row>
    <row r="3754" spans="1:15" s="20" customFormat="1" x14ac:dyDescent="0.55000000000000004">
      <c r="A3754" s="20">
        <v>3752</v>
      </c>
      <c r="B3754" s="21">
        <v>43574</v>
      </c>
      <c r="C3754" s="20">
        <v>44.1999702453613</v>
      </c>
      <c r="D3754" s="20">
        <v>48305437</v>
      </c>
      <c r="E3754" s="20">
        <f t="shared" si="219"/>
        <v>1996.0765491084487</v>
      </c>
      <c r="F3754" s="20">
        <f t="shared" si="220"/>
        <v>1.8264305129473708E-3</v>
      </c>
      <c r="G3754" s="19">
        <v>5276.31</v>
      </c>
      <c r="H3754" s="20">
        <f t="shared" si="221"/>
        <v>9.6368135797693419</v>
      </c>
      <c r="I3754" s="20">
        <v>10531918.656826399</v>
      </c>
      <c r="K3754" s="70">
        <f t="shared" si="215"/>
        <v>-1</v>
      </c>
      <c r="L3754" s="3">
        <f>IF(AND(O3754&gt;0,O3754&lt;366),+'PL2'!$N$3+1,IF(AND(O3754&gt;365,O3754&lt;731),+'PL2'!$O$3+1,IF(AND(O3754&gt;730,O3754&lt;1096),+'PL2'!$P$3+1,IF(AND(O3754&gt;1095,O3754&lt;1461),+'PL2'!$Q$3+1,IF(AND(O3754&gt;1460,O3754&lt;3000),+'PL2'!$R$3+1,0)))))</f>
        <v>0</v>
      </c>
      <c r="M3754" s="3">
        <f>IF(AND(O3754&gt;0,O3754&lt;366),+'PL2'!$N$2+1,IF(AND(O3754&gt;365,O3754&lt;731),+'PL2'!$O$2+1,IF(AND(O3754&gt;730,O3754&lt;1096),+'PL2'!$P$2+1,IF(AND(O3754&gt;1095,O3754&lt;1461),+'PL2'!$Q$2+1,IF(AND(O3754&gt;1460,O3754&lt;1826),+'PL2'!$R$2+1,IF(AND(O3754&gt;1825,O3754&lt;2190),+'PL2'!$S$2+1,0))))))</f>
        <v>0</v>
      </c>
      <c r="N3754" s="70">
        <f t="shared" si="216"/>
        <v>-1</v>
      </c>
      <c r="O3754" s="19" t="str">
        <f>IF(A3754&gt;'PL2'!$C$2+553,IF(A3754='PL2'!$C$2+554,1,O3753+1), "")</f>
        <v/>
      </c>
    </row>
    <row r="3755" spans="1:15" s="20" customFormat="1" x14ac:dyDescent="0.55000000000000004">
      <c r="A3755" s="20">
        <v>3753</v>
      </c>
      <c r="B3755" s="21">
        <v>43575</v>
      </c>
      <c r="C3755" s="20">
        <v>44.299968719482401</v>
      </c>
      <c r="D3755" s="20">
        <v>41631660</v>
      </c>
      <c r="E3755" s="20">
        <f t="shared" si="219"/>
        <v>1757.7841864519162</v>
      </c>
      <c r="F3755" s="20">
        <f t="shared" si="220"/>
        <v>1.870446301574828E-3</v>
      </c>
      <c r="G3755" s="19">
        <v>5277.04</v>
      </c>
      <c r="H3755" s="20">
        <f t="shared" si="221"/>
        <v>9.8704199512624307</v>
      </c>
      <c r="I3755" s="20">
        <v>9275897.46327422</v>
      </c>
      <c r="K3755" s="70">
        <f t="shared" si="215"/>
        <v>-1</v>
      </c>
      <c r="L3755" s="3">
        <f>IF(AND(O3755&gt;0,O3755&lt;366),+'PL2'!$N$3+1,IF(AND(O3755&gt;365,O3755&lt;731),+'PL2'!$O$3+1,IF(AND(O3755&gt;730,O3755&lt;1096),+'PL2'!$P$3+1,IF(AND(O3755&gt;1095,O3755&lt;1461),+'PL2'!$Q$3+1,IF(AND(O3755&gt;1460,O3755&lt;3000),+'PL2'!$R$3+1,0)))))</f>
        <v>0</v>
      </c>
      <c r="M3755" s="3">
        <f>IF(AND(O3755&gt;0,O3755&lt;366),+'PL2'!$N$2+1,IF(AND(O3755&gt;365,O3755&lt;731),+'PL2'!$O$2+1,IF(AND(O3755&gt;730,O3755&lt;1096),+'PL2'!$P$2+1,IF(AND(O3755&gt;1095,O3755&lt;1461),+'PL2'!$Q$2+1,IF(AND(O3755&gt;1460,O3755&lt;1826),+'PL2'!$R$2+1,IF(AND(O3755&gt;1825,O3755&lt;2190),+'PL2'!$S$2+1,0))))))</f>
        <v>0</v>
      </c>
      <c r="N3755" s="70">
        <f t="shared" si="216"/>
        <v>-1</v>
      </c>
      <c r="O3755" s="19" t="str">
        <f>IF(A3755&gt;'PL2'!$C$2+553,IF(A3755='PL2'!$C$2+554,1,O3754+1), "")</f>
        <v/>
      </c>
    </row>
    <row r="3756" spans="1:15" s="20" customFormat="1" x14ac:dyDescent="0.55000000000000004">
      <c r="A3756" s="20">
        <v>3754</v>
      </c>
      <c r="B3756" s="21">
        <v>43576</v>
      </c>
      <c r="C3756" s="20">
        <v>44.399967193603501</v>
      </c>
      <c r="D3756" s="20">
        <v>51199133</v>
      </c>
      <c r="E3756" s="20">
        <f t="shared" si="219"/>
        <v>2118.6199075847385</v>
      </c>
      <c r="F3756" s="20">
        <f t="shared" si="220"/>
        <v>1.8372704551945767E-3</v>
      </c>
      <c r="G3756" s="19">
        <v>5309.28</v>
      </c>
      <c r="H3756" s="20">
        <f t="shared" si="221"/>
        <v>9.7545832823554619</v>
      </c>
      <c r="I3756" s="20">
        <v>11248346.302941499</v>
      </c>
      <c r="K3756" s="70">
        <f t="shared" si="215"/>
        <v>-1</v>
      </c>
      <c r="L3756" s="3">
        <f>IF(AND(O3756&gt;0,O3756&lt;366),+'PL2'!$N$3+1,IF(AND(O3756&gt;365,O3756&lt;731),+'PL2'!$O$3+1,IF(AND(O3756&gt;730,O3756&lt;1096),+'PL2'!$P$3+1,IF(AND(O3756&gt;1095,O3756&lt;1461),+'PL2'!$Q$3+1,IF(AND(O3756&gt;1460,O3756&lt;3000),+'PL2'!$R$3+1,0)))))</f>
        <v>0</v>
      </c>
      <c r="M3756" s="3">
        <f>IF(AND(O3756&gt;0,O3756&lt;366),+'PL2'!$N$2+1,IF(AND(O3756&gt;365,O3756&lt;731),+'PL2'!$O$2+1,IF(AND(O3756&gt;730,O3756&lt;1096),+'PL2'!$P$2+1,IF(AND(O3756&gt;1095,O3756&lt;1461),+'PL2'!$Q$2+1,IF(AND(O3756&gt;1460,O3756&lt;1826),+'PL2'!$R$2+1,IF(AND(O3756&gt;1825,O3756&lt;2190),+'PL2'!$S$2+1,0))))))</f>
        <v>0</v>
      </c>
      <c r="N3756" s="70">
        <f t="shared" si="216"/>
        <v>-1</v>
      </c>
      <c r="O3756" s="19" t="str">
        <f>IF(A3756&gt;'PL2'!$C$2+553,IF(A3756='PL2'!$C$2+554,1,O3755+1), "")</f>
        <v/>
      </c>
    </row>
    <row r="3757" spans="1:15" s="20" customFormat="1" x14ac:dyDescent="0.55000000000000004">
      <c r="A3757" s="20">
        <v>3755</v>
      </c>
      <c r="B3757" s="21">
        <v>43577</v>
      </c>
      <c r="C3757" s="20">
        <v>44.499965667724602</v>
      </c>
      <c r="D3757" s="20">
        <v>42318655</v>
      </c>
      <c r="E3757" s="20">
        <f t="shared" si="219"/>
        <v>1781.7899907267747</v>
      </c>
      <c r="F3757" s="20">
        <f t="shared" si="220"/>
        <v>1.8736321703616717E-3</v>
      </c>
      <c r="G3757" s="19">
        <v>5281.83</v>
      </c>
      <c r="H3757" s="20">
        <f t="shared" si="221"/>
        <v>9.8962066063813889</v>
      </c>
      <c r="I3757" s="20">
        <v>9411111.8267203998</v>
      </c>
      <c r="K3757" s="70">
        <f t="shared" ref="K3757:K3820" si="222">+L3757^(0.00273972602739726)-1</f>
        <v>-1</v>
      </c>
      <c r="L3757" s="3">
        <f>IF(AND(O3757&gt;0,O3757&lt;366),+'PL2'!$N$3+1,IF(AND(O3757&gt;365,O3757&lt;731),+'PL2'!$O$3+1,IF(AND(O3757&gt;730,O3757&lt;1096),+'PL2'!$P$3+1,IF(AND(O3757&gt;1095,O3757&lt;1461),+'PL2'!$Q$3+1,IF(AND(O3757&gt;1460,O3757&lt;3000),+'PL2'!$R$3+1,0)))))</f>
        <v>0</v>
      </c>
      <c r="M3757" s="3">
        <f>IF(AND(O3757&gt;0,O3757&lt;366),+'PL2'!$N$2+1,IF(AND(O3757&gt;365,O3757&lt;731),+'PL2'!$O$2+1,IF(AND(O3757&gt;730,O3757&lt;1096),+'PL2'!$P$2+1,IF(AND(O3757&gt;1095,O3757&lt;1461),+'PL2'!$Q$2+1,IF(AND(O3757&gt;1460,O3757&lt;1826),+'PL2'!$R$2+1,IF(AND(O3757&gt;1825,O3757&lt;2190),+'PL2'!$S$2+1,0))))))</f>
        <v>0</v>
      </c>
      <c r="N3757" s="70">
        <f t="shared" ref="N3757:N3820" si="223">+M3757^(0.00273972602739726)-1</f>
        <v>-1</v>
      </c>
      <c r="O3757" s="19" t="str">
        <f>IF(A3757&gt;'PL2'!$C$2+553,IF(A3757='PL2'!$C$2+554,1,O3756+1), "")</f>
        <v/>
      </c>
    </row>
    <row r="3758" spans="1:15" s="20" customFormat="1" x14ac:dyDescent="0.55000000000000004">
      <c r="A3758" s="20">
        <v>3756</v>
      </c>
      <c r="B3758" s="21">
        <v>43578</v>
      </c>
      <c r="C3758" s="20">
        <v>44.599964141845703</v>
      </c>
      <c r="D3758" s="20">
        <v>36634060</v>
      </c>
      <c r="E3758" s="20">
        <f t="shared" si="219"/>
        <v>1587.8218739540785</v>
      </c>
      <c r="F3758" s="20">
        <f t="shared" si="220"/>
        <v>1.9330862765958821E-3</v>
      </c>
      <c r="G3758" s="19">
        <v>5377.19</v>
      </c>
      <c r="H3758" s="20">
        <f t="shared" si="221"/>
        <v>10.39457219564861</v>
      </c>
      <c r="I3758" s="20">
        <v>8538019.9024071302</v>
      </c>
      <c r="K3758" s="70">
        <f t="shared" si="222"/>
        <v>-1</v>
      </c>
      <c r="L3758" s="3">
        <f>IF(AND(O3758&gt;0,O3758&lt;366),+'PL2'!$N$3+1,IF(AND(O3758&gt;365,O3758&lt;731),+'PL2'!$O$3+1,IF(AND(O3758&gt;730,O3758&lt;1096),+'PL2'!$P$3+1,IF(AND(O3758&gt;1095,O3758&lt;1461),+'PL2'!$Q$3+1,IF(AND(O3758&gt;1460,O3758&lt;3000),+'PL2'!$R$3+1,0)))))</f>
        <v>0</v>
      </c>
      <c r="M3758" s="3">
        <f>IF(AND(O3758&gt;0,O3758&lt;366),+'PL2'!$N$2+1,IF(AND(O3758&gt;365,O3758&lt;731),+'PL2'!$O$2+1,IF(AND(O3758&gt;730,O3758&lt;1096),+'PL2'!$P$2+1,IF(AND(O3758&gt;1095,O3758&lt;1461),+'PL2'!$Q$2+1,IF(AND(O3758&gt;1460,O3758&lt;1826),+'PL2'!$R$2+1,IF(AND(O3758&gt;1825,O3758&lt;2190),+'PL2'!$S$2+1,0))))))</f>
        <v>0</v>
      </c>
      <c r="N3758" s="70">
        <f t="shared" si="223"/>
        <v>-1</v>
      </c>
      <c r="O3758" s="19" t="str">
        <f>IF(A3758&gt;'PL2'!$C$2+553,IF(A3758='PL2'!$C$2+554,1,O3757+1), "")</f>
        <v/>
      </c>
    </row>
    <row r="3759" spans="1:15" s="20" customFormat="1" x14ac:dyDescent="0.55000000000000004">
      <c r="A3759" s="20">
        <v>3757</v>
      </c>
      <c r="B3759" s="21">
        <v>43579</v>
      </c>
      <c r="C3759" s="20">
        <v>44.699962615966797</v>
      </c>
      <c r="D3759" s="20">
        <v>51477170</v>
      </c>
      <c r="E3759" s="20">
        <f t="shared" si="219"/>
        <v>2211.3316600271833</v>
      </c>
      <c r="F3759" s="20">
        <f t="shared" si="220"/>
        <v>1.9201996250904798E-3</v>
      </c>
      <c r="G3759" s="19">
        <v>5518.16</v>
      </c>
      <c r="H3759" s="20">
        <f t="shared" si="221"/>
        <v>10.595968763189282</v>
      </c>
      <c r="I3759" s="20">
        <v>12202481.913095601</v>
      </c>
      <c r="K3759" s="70">
        <f t="shared" si="222"/>
        <v>-1</v>
      </c>
      <c r="L3759" s="3">
        <f>IF(AND(O3759&gt;0,O3759&lt;366),+'PL2'!$N$3+1,IF(AND(O3759&gt;365,O3759&lt;731),+'PL2'!$O$3+1,IF(AND(O3759&gt;730,O3759&lt;1096),+'PL2'!$P$3+1,IF(AND(O3759&gt;1095,O3759&lt;1461),+'PL2'!$Q$3+1,IF(AND(O3759&gt;1460,O3759&lt;3000),+'PL2'!$R$3+1,0)))))</f>
        <v>0</v>
      </c>
      <c r="M3759" s="3">
        <f>IF(AND(O3759&gt;0,O3759&lt;366),+'PL2'!$N$2+1,IF(AND(O3759&gt;365,O3759&lt;731),+'PL2'!$O$2+1,IF(AND(O3759&gt;730,O3759&lt;1096),+'PL2'!$P$2+1,IF(AND(O3759&gt;1095,O3759&lt;1461),+'PL2'!$Q$2+1,IF(AND(O3759&gt;1460,O3759&lt;1826),+'PL2'!$R$2+1,IF(AND(O3759&gt;1825,O3759&lt;2190),+'PL2'!$S$2+1,0))))))</f>
        <v>0</v>
      </c>
      <c r="N3759" s="70">
        <f t="shared" si="223"/>
        <v>-1</v>
      </c>
      <c r="O3759" s="19" t="str">
        <f>IF(A3759&gt;'PL2'!$C$2+553,IF(A3759='PL2'!$C$2+554,1,O3758+1), "")</f>
        <v/>
      </c>
    </row>
    <row r="3760" spans="1:15" s="20" customFormat="1" x14ac:dyDescent="0.55000000000000004">
      <c r="A3760" s="20">
        <v>3758</v>
      </c>
      <c r="B3760" s="21">
        <v>43580</v>
      </c>
      <c r="C3760" s="20">
        <v>44.799961090087898</v>
      </c>
      <c r="D3760" s="20">
        <v>45160953</v>
      </c>
      <c r="E3760" s="20">
        <f t="shared" si="219"/>
        <v>1881.6715380493138</v>
      </c>
      <c r="F3760" s="20">
        <f t="shared" si="220"/>
        <v>1.8666304869371358E-3</v>
      </c>
      <c r="G3760" s="19">
        <v>5434.19</v>
      </c>
      <c r="H3760" s="20">
        <f t="shared" si="221"/>
        <v>10.143624725808913</v>
      </c>
      <c r="I3760" s="20">
        <v>10225360.655352199</v>
      </c>
      <c r="K3760" s="70">
        <f t="shared" si="222"/>
        <v>-1</v>
      </c>
      <c r="L3760" s="3">
        <f>IF(AND(O3760&gt;0,O3760&lt;366),+'PL2'!$N$3+1,IF(AND(O3760&gt;365,O3760&lt;731),+'PL2'!$O$3+1,IF(AND(O3760&gt;730,O3760&lt;1096),+'PL2'!$P$3+1,IF(AND(O3760&gt;1095,O3760&lt;1461),+'PL2'!$Q$3+1,IF(AND(O3760&gt;1460,O3760&lt;3000),+'PL2'!$R$3+1,0)))))</f>
        <v>0</v>
      </c>
      <c r="M3760" s="3">
        <f>IF(AND(O3760&gt;0,O3760&lt;366),+'PL2'!$N$2+1,IF(AND(O3760&gt;365,O3760&lt;731),+'PL2'!$O$2+1,IF(AND(O3760&gt;730,O3760&lt;1096),+'PL2'!$P$2+1,IF(AND(O3760&gt;1095,O3760&lt;1461),+'PL2'!$Q$2+1,IF(AND(O3760&gt;1460,O3760&lt;1826),+'PL2'!$R$2+1,IF(AND(O3760&gt;1825,O3760&lt;2190),+'PL2'!$S$2+1,0))))))</f>
        <v>0</v>
      </c>
      <c r="N3760" s="70">
        <f t="shared" si="223"/>
        <v>-1</v>
      </c>
      <c r="O3760" s="19" t="str">
        <f>IF(A3760&gt;'PL2'!$C$2+553,IF(A3760='PL2'!$C$2+554,1,O3759+1), "")</f>
        <v/>
      </c>
    </row>
    <row r="3761" spans="1:15" s="20" customFormat="1" x14ac:dyDescent="0.55000000000000004">
      <c r="A3761" s="20">
        <v>3759</v>
      </c>
      <c r="B3761" s="21">
        <v>43581</v>
      </c>
      <c r="C3761" s="20">
        <v>44.899959564208999</v>
      </c>
      <c r="D3761" s="20">
        <v>47687440</v>
      </c>
      <c r="E3761" s="20">
        <f t="shared" si="219"/>
        <v>1960.0243182773727</v>
      </c>
      <c r="F3761" s="20">
        <f t="shared" si="220"/>
        <v>1.8454547494166252E-3</v>
      </c>
      <c r="G3761" s="19">
        <v>5195.6099999999997</v>
      </c>
      <c r="H3761" s="20">
        <f t="shared" si="221"/>
        <v>9.5882631506165108</v>
      </c>
      <c r="I3761" s="20">
        <v>10183521.948285099</v>
      </c>
      <c r="K3761" s="70">
        <f t="shared" si="222"/>
        <v>-1</v>
      </c>
      <c r="L3761" s="3">
        <f>IF(AND(O3761&gt;0,O3761&lt;366),+'PL2'!$N$3+1,IF(AND(O3761&gt;365,O3761&lt;731),+'PL2'!$O$3+1,IF(AND(O3761&gt;730,O3761&lt;1096),+'PL2'!$P$3+1,IF(AND(O3761&gt;1095,O3761&lt;1461),+'PL2'!$Q$3+1,IF(AND(O3761&gt;1460,O3761&lt;3000),+'PL2'!$R$3+1,0)))))</f>
        <v>0</v>
      </c>
      <c r="M3761" s="3">
        <f>IF(AND(O3761&gt;0,O3761&lt;366),+'PL2'!$N$2+1,IF(AND(O3761&gt;365,O3761&lt;731),+'PL2'!$O$2+1,IF(AND(O3761&gt;730,O3761&lt;1096),+'PL2'!$P$2+1,IF(AND(O3761&gt;1095,O3761&lt;1461),+'PL2'!$Q$2+1,IF(AND(O3761&gt;1460,O3761&lt;1826),+'PL2'!$R$2+1,IF(AND(O3761&gt;1825,O3761&lt;2190),+'PL2'!$S$2+1,0))))))</f>
        <v>0</v>
      </c>
      <c r="N3761" s="70">
        <f t="shared" si="223"/>
        <v>-1</v>
      </c>
      <c r="O3761" s="19" t="str">
        <f>IF(A3761&gt;'PL2'!$C$2+553,IF(A3761='PL2'!$C$2+554,1,O3760+1), "")</f>
        <v/>
      </c>
    </row>
    <row r="3762" spans="1:15" s="20" customFormat="1" x14ac:dyDescent="0.55000000000000004">
      <c r="A3762" s="20">
        <v>3760</v>
      </c>
      <c r="B3762" s="21">
        <v>43582</v>
      </c>
      <c r="C3762" s="20">
        <v>44.999958038330099</v>
      </c>
      <c r="D3762" s="20">
        <v>43266088</v>
      </c>
      <c r="E3762" s="20">
        <f t="shared" si="219"/>
        <v>1721.5820328961597</v>
      </c>
      <c r="F3762" s="20">
        <f t="shared" si="220"/>
        <v>1.7905736991953192E-3</v>
      </c>
      <c r="G3762" s="19">
        <v>5292.83</v>
      </c>
      <c r="H3762" s="20">
        <f t="shared" si="221"/>
        <v>9.477202192311962</v>
      </c>
      <c r="I3762" s="20">
        <v>9112041.0311737806</v>
      </c>
      <c r="K3762" s="70">
        <f t="shared" si="222"/>
        <v>-1</v>
      </c>
      <c r="L3762" s="3">
        <f>IF(AND(O3762&gt;0,O3762&lt;366),+'PL2'!$N$3+1,IF(AND(O3762&gt;365,O3762&lt;731),+'PL2'!$O$3+1,IF(AND(O3762&gt;730,O3762&lt;1096),+'PL2'!$P$3+1,IF(AND(O3762&gt;1095,O3762&lt;1461),+'PL2'!$Q$3+1,IF(AND(O3762&gt;1460,O3762&lt;3000),+'PL2'!$R$3+1,0)))))</f>
        <v>0</v>
      </c>
      <c r="M3762" s="3">
        <f>IF(AND(O3762&gt;0,O3762&lt;366),+'PL2'!$N$2+1,IF(AND(O3762&gt;365,O3762&lt;731),+'PL2'!$O$2+1,IF(AND(O3762&gt;730,O3762&lt;1096),+'PL2'!$P$2+1,IF(AND(O3762&gt;1095,O3762&lt;1461),+'PL2'!$Q$2+1,IF(AND(O3762&gt;1460,O3762&lt;1826),+'PL2'!$R$2+1,IF(AND(O3762&gt;1825,O3762&lt;2190),+'PL2'!$S$2+1,0))))))</f>
        <v>0</v>
      </c>
      <c r="N3762" s="70">
        <f t="shared" si="223"/>
        <v>-1</v>
      </c>
      <c r="O3762" s="19" t="str">
        <f>IF(A3762&gt;'PL2'!$C$2+553,IF(A3762='PL2'!$C$2+554,1,O3761+1), "")</f>
        <v/>
      </c>
    </row>
    <row r="3763" spans="1:15" s="20" customFormat="1" x14ac:dyDescent="0.55000000000000004">
      <c r="A3763" s="20">
        <v>3761</v>
      </c>
      <c r="B3763" s="21">
        <v>43583</v>
      </c>
      <c r="C3763" s="20">
        <v>45.0999565124512</v>
      </c>
      <c r="D3763" s="20">
        <v>51477170</v>
      </c>
      <c r="E3763" s="20">
        <f t="shared" si="219"/>
        <v>2040.0252545066182</v>
      </c>
      <c r="F3763" s="20">
        <f t="shared" si="220"/>
        <v>1.7872981413420877E-3</v>
      </c>
      <c r="G3763" s="19">
        <v>5280.19</v>
      </c>
      <c r="H3763" s="20">
        <f t="shared" si="221"/>
        <v>9.4372737729330769</v>
      </c>
      <c r="I3763" s="20">
        <v>10771720.9485933</v>
      </c>
      <c r="K3763" s="70">
        <f t="shared" si="222"/>
        <v>-1</v>
      </c>
      <c r="L3763" s="3">
        <f>IF(AND(O3763&gt;0,O3763&lt;366),+'PL2'!$N$3+1,IF(AND(O3763&gt;365,O3763&lt;731),+'PL2'!$O$3+1,IF(AND(O3763&gt;730,O3763&lt;1096),+'PL2'!$P$3+1,IF(AND(O3763&gt;1095,O3763&lt;1461),+'PL2'!$Q$3+1,IF(AND(O3763&gt;1460,O3763&lt;3000),+'PL2'!$R$3+1,0)))))</f>
        <v>0</v>
      </c>
      <c r="M3763" s="3">
        <f>IF(AND(O3763&gt;0,O3763&lt;366),+'PL2'!$N$2+1,IF(AND(O3763&gt;365,O3763&lt;731),+'PL2'!$O$2+1,IF(AND(O3763&gt;730,O3763&lt;1096),+'PL2'!$P$2+1,IF(AND(O3763&gt;1095,O3763&lt;1461),+'PL2'!$Q$2+1,IF(AND(O3763&gt;1460,O3763&lt;1826),+'PL2'!$R$2+1,IF(AND(O3763&gt;1825,O3763&lt;2190),+'PL2'!$S$2+1,0))))))</f>
        <v>0</v>
      </c>
      <c r="N3763" s="70">
        <f t="shared" si="223"/>
        <v>-1</v>
      </c>
      <c r="O3763" s="19" t="str">
        <f>IF(A3763&gt;'PL2'!$C$2+553,IF(A3763='PL2'!$C$2+554,1,O3762+1), "")</f>
        <v/>
      </c>
    </row>
    <row r="3764" spans="1:15" s="20" customFormat="1" x14ac:dyDescent="0.55000000000000004">
      <c r="A3764" s="20">
        <v>3762</v>
      </c>
      <c r="B3764" s="21">
        <v>43584</v>
      </c>
      <c r="C3764" s="20">
        <v>45.199954986572301</v>
      </c>
      <c r="D3764" s="20">
        <v>51477170</v>
      </c>
      <c r="E3764" s="20">
        <f t="shared" si="219"/>
        <v>2121.0186163514541</v>
      </c>
      <c r="F3764" s="20">
        <f t="shared" si="220"/>
        <v>1.8623779431691289E-3</v>
      </c>
      <c r="G3764" s="19">
        <v>5301.29</v>
      </c>
      <c r="H3764" s="20">
        <f t="shared" si="221"/>
        <v>9.8730055663430711</v>
      </c>
      <c r="I3764" s="20">
        <v>11244134.780677799</v>
      </c>
      <c r="K3764" s="70">
        <f t="shared" si="222"/>
        <v>-1</v>
      </c>
      <c r="L3764" s="3">
        <f>IF(AND(O3764&gt;0,O3764&lt;366),+'PL2'!$N$3+1,IF(AND(O3764&gt;365,O3764&lt;731),+'PL2'!$O$3+1,IF(AND(O3764&gt;730,O3764&lt;1096),+'PL2'!$P$3+1,IF(AND(O3764&gt;1095,O3764&lt;1461),+'PL2'!$Q$3+1,IF(AND(O3764&gt;1460,O3764&lt;3000),+'PL2'!$R$3+1,0)))))</f>
        <v>0</v>
      </c>
      <c r="M3764" s="3">
        <f>IF(AND(O3764&gt;0,O3764&lt;366),+'PL2'!$N$2+1,IF(AND(O3764&gt;365,O3764&lt;731),+'PL2'!$O$2+1,IF(AND(O3764&gt;730,O3764&lt;1096),+'PL2'!$P$2+1,IF(AND(O3764&gt;1095,O3764&lt;1461),+'PL2'!$Q$2+1,IF(AND(O3764&gt;1460,O3764&lt;1826),+'PL2'!$R$2+1,IF(AND(O3764&gt;1825,O3764&lt;2190),+'PL2'!$S$2+1,0))))))</f>
        <v>0</v>
      </c>
      <c r="N3764" s="70">
        <f t="shared" si="223"/>
        <v>-1</v>
      </c>
      <c r="O3764" s="19" t="str">
        <f>IF(A3764&gt;'PL2'!$C$2+553,IF(A3764='PL2'!$C$2+554,1,O3763+1), "")</f>
        <v/>
      </c>
    </row>
    <row r="3765" spans="1:15" s="20" customFormat="1" x14ac:dyDescent="0.55000000000000004">
      <c r="A3765" s="20">
        <v>3763</v>
      </c>
      <c r="B3765" s="21">
        <v>43585</v>
      </c>
      <c r="C3765" s="20">
        <v>45.299953460693402</v>
      </c>
      <c r="D3765" s="20">
        <v>44213520</v>
      </c>
      <c r="E3765" s="20">
        <f t="shared" si="219"/>
        <v>1838.6231249614877</v>
      </c>
      <c r="F3765" s="20">
        <f t="shared" si="220"/>
        <v>1.8838025561527347E-3</v>
      </c>
      <c r="G3765" s="19">
        <v>5260.65</v>
      </c>
      <c r="H3765" s="20">
        <f t="shared" si="221"/>
        <v>9.9100259170248837</v>
      </c>
      <c r="I3765" s="20">
        <v>9672352.7423286494</v>
      </c>
      <c r="K3765" s="70">
        <f t="shared" si="222"/>
        <v>-1</v>
      </c>
      <c r="L3765" s="3">
        <f>IF(AND(O3765&gt;0,O3765&lt;366),+'PL2'!$N$3+1,IF(AND(O3765&gt;365,O3765&lt;731),+'PL2'!$O$3+1,IF(AND(O3765&gt;730,O3765&lt;1096),+'PL2'!$P$3+1,IF(AND(O3765&gt;1095,O3765&lt;1461),+'PL2'!$Q$3+1,IF(AND(O3765&gt;1460,O3765&lt;3000),+'PL2'!$R$3+1,0)))))</f>
        <v>0</v>
      </c>
      <c r="M3765" s="3">
        <f>IF(AND(O3765&gt;0,O3765&lt;366),+'PL2'!$N$2+1,IF(AND(O3765&gt;365,O3765&lt;731),+'PL2'!$O$2+1,IF(AND(O3765&gt;730,O3765&lt;1096),+'PL2'!$P$2+1,IF(AND(O3765&gt;1095,O3765&lt;1461),+'PL2'!$Q$2+1,IF(AND(O3765&gt;1460,O3765&lt;1826),+'PL2'!$R$2+1,IF(AND(O3765&gt;1825,O3765&lt;2190),+'PL2'!$S$2+1,0))))))</f>
        <v>0</v>
      </c>
      <c r="N3765" s="70">
        <f t="shared" si="223"/>
        <v>-1</v>
      </c>
      <c r="O3765" s="19" t="str">
        <f>IF(A3765&gt;'PL2'!$C$2+553,IF(A3765='PL2'!$C$2+554,1,O3764+1), "")</f>
        <v/>
      </c>
    </row>
    <row r="3766" spans="1:15" s="20" customFormat="1" x14ac:dyDescent="0.55000000000000004">
      <c r="A3766" s="20">
        <v>3764</v>
      </c>
      <c r="B3766" s="21">
        <v>43586</v>
      </c>
      <c r="C3766" s="20">
        <v>45.399951934814503</v>
      </c>
      <c r="D3766" s="20">
        <v>54003657</v>
      </c>
      <c r="E3766" s="20">
        <f t="shared" si="219"/>
        <v>2266.6972769685131</v>
      </c>
      <c r="F3766" s="20">
        <f t="shared" si="220"/>
        <v>1.9055736804110396E-3</v>
      </c>
      <c r="G3766" s="19">
        <v>5269.79</v>
      </c>
      <c r="H3766" s="20">
        <f t="shared" si="221"/>
        <v>10.041973125293293</v>
      </c>
      <c r="I3766" s="20">
        <v>11945018.643195899</v>
      </c>
      <c r="K3766" s="70">
        <f t="shared" si="222"/>
        <v>-1</v>
      </c>
      <c r="L3766" s="3">
        <f>IF(AND(O3766&gt;0,O3766&lt;366),+'PL2'!$N$3+1,IF(AND(O3766&gt;365,O3766&lt;731),+'PL2'!$O$3+1,IF(AND(O3766&gt;730,O3766&lt;1096),+'PL2'!$P$3+1,IF(AND(O3766&gt;1095,O3766&lt;1461),+'PL2'!$Q$3+1,IF(AND(O3766&gt;1460,O3766&lt;3000),+'PL2'!$R$3+1,0)))))</f>
        <v>0</v>
      </c>
      <c r="M3766" s="3">
        <f>IF(AND(O3766&gt;0,O3766&lt;366),+'PL2'!$N$2+1,IF(AND(O3766&gt;365,O3766&lt;731),+'PL2'!$O$2+1,IF(AND(O3766&gt;730,O3766&lt;1096),+'PL2'!$P$2+1,IF(AND(O3766&gt;1095,O3766&lt;1461),+'PL2'!$Q$2+1,IF(AND(O3766&gt;1460,O3766&lt;1826),+'PL2'!$R$2+1,IF(AND(O3766&gt;1825,O3766&lt;2190),+'PL2'!$S$2+1,0))))))</f>
        <v>0</v>
      </c>
      <c r="N3766" s="70">
        <f t="shared" si="223"/>
        <v>-1</v>
      </c>
      <c r="O3766" s="19" t="str">
        <f>IF(A3766&gt;'PL2'!$C$2+553,IF(A3766='PL2'!$C$2+554,1,O3765+1), "")</f>
        <v/>
      </c>
    </row>
    <row r="3767" spans="1:15" s="20" customFormat="1" x14ac:dyDescent="0.55000000000000004">
      <c r="A3767" s="20">
        <v>3765</v>
      </c>
      <c r="B3767" s="21">
        <v>43587</v>
      </c>
      <c r="C3767" s="20">
        <v>45.499950408935497</v>
      </c>
      <c r="D3767" s="20">
        <v>58109198</v>
      </c>
      <c r="E3767" s="20">
        <f t="shared" si="219"/>
        <v>2429.6135006205004</v>
      </c>
      <c r="F3767" s="20">
        <f t="shared" si="220"/>
        <v>1.9024061180660751E-3</v>
      </c>
      <c r="G3767" s="19">
        <v>5326.67</v>
      </c>
      <c r="H3767" s="20">
        <f t="shared" si="221"/>
        <v>10.13348959691902</v>
      </c>
      <c r="I3767" s="20">
        <v>12941749.3453502</v>
      </c>
      <c r="K3767" s="70">
        <f t="shared" si="222"/>
        <v>-1</v>
      </c>
      <c r="L3767" s="3">
        <f>IF(AND(O3767&gt;0,O3767&lt;366),+'PL2'!$N$3+1,IF(AND(O3767&gt;365,O3767&lt;731),+'PL2'!$O$3+1,IF(AND(O3767&gt;730,O3767&lt;1096),+'PL2'!$P$3+1,IF(AND(O3767&gt;1095,O3767&lt;1461),+'PL2'!$Q$3+1,IF(AND(O3767&gt;1460,O3767&lt;3000),+'PL2'!$R$3+1,0)))))</f>
        <v>0</v>
      </c>
      <c r="M3767" s="3">
        <f>IF(AND(O3767&gt;0,O3767&lt;366),+'PL2'!$N$2+1,IF(AND(O3767&gt;365,O3767&lt;731),+'PL2'!$O$2+1,IF(AND(O3767&gt;730,O3767&lt;1096),+'PL2'!$P$2+1,IF(AND(O3767&gt;1095,O3767&lt;1461),+'PL2'!$Q$2+1,IF(AND(O3767&gt;1460,O3767&lt;1826),+'PL2'!$R$2+1,IF(AND(O3767&gt;1825,O3767&lt;2190),+'PL2'!$S$2+1,0))))))</f>
        <v>0</v>
      </c>
      <c r="N3767" s="70">
        <f t="shared" si="223"/>
        <v>-1</v>
      </c>
      <c r="O3767" s="19" t="str">
        <f>IF(A3767&gt;'PL2'!$C$2+553,IF(A3767='PL2'!$C$2+554,1,O3766+1), "")</f>
        <v/>
      </c>
    </row>
    <row r="3768" spans="1:15" s="20" customFormat="1" x14ac:dyDescent="0.55000000000000004">
      <c r="A3768" s="20">
        <v>3766</v>
      </c>
      <c r="B3768" s="21">
        <v>43588</v>
      </c>
      <c r="C3768" s="20">
        <v>45.599948883056598</v>
      </c>
      <c r="D3768" s="20">
        <v>48003251</v>
      </c>
      <c r="E3768" s="20">
        <f t="shared" si="219"/>
        <v>2063.5100311392985</v>
      </c>
      <c r="F3768" s="20">
        <f t="shared" si="220"/>
        <v>1.9601995693922175E-3</v>
      </c>
      <c r="G3768" s="19">
        <v>5390.16</v>
      </c>
      <c r="H3768" s="20">
        <f t="shared" si="221"/>
        <v>10.565789310955155</v>
      </c>
      <c r="I3768" s="20">
        <v>11122649.2294458</v>
      </c>
      <c r="K3768" s="70">
        <f t="shared" si="222"/>
        <v>-1</v>
      </c>
      <c r="L3768" s="3">
        <f>IF(AND(O3768&gt;0,O3768&lt;366),+'PL2'!$N$3+1,IF(AND(O3768&gt;365,O3768&lt;731),+'PL2'!$O$3+1,IF(AND(O3768&gt;730,O3768&lt;1096),+'PL2'!$P$3+1,IF(AND(O3768&gt;1095,O3768&lt;1461),+'PL2'!$Q$3+1,IF(AND(O3768&gt;1460,O3768&lt;3000),+'PL2'!$R$3+1,0)))))</f>
        <v>0</v>
      </c>
      <c r="M3768" s="3">
        <f>IF(AND(O3768&gt;0,O3768&lt;366),+'PL2'!$N$2+1,IF(AND(O3768&gt;365,O3768&lt;731),+'PL2'!$O$2+1,IF(AND(O3768&gt;730,O3768&lt;1096),+'PL2'!$P$2+1,IF(AND(O3768&gt;1095,O3768&lt;1461),+'PL2'!$Q$2+1,IF(AND(O3768&gt;1460,O3768&lt;1826),+'PL2'!$R$2+1,IF(AND(O3768&gt;1825,O3768&lt;2190),+'PL2'!$S$2+1,0))))))</f>
        <v>0</v>
      </c>
      <c r="N3768" s="70">
        <f t="shared" si="223"/>
        <v>-1</v>
      </c>
      <c r="O3768" s="19" t="str">
        <f>IF(A3768&gt;'PL2'!$C$2+553,IF(A3768='PL2'!$C$2+554,1,O3767+1), "")</f>
        <v/>
      </c>
    </row>
    <row r="3769" spans="1:15" s="20" customFormat="1" x14ac:dyDescent="0.55000000000000004">
      <c r="A3769" s="20">
        <v>3767</v>
      </c>
      <c r="B3769" s="21">
        <v>43589</v>
      </c>
      <c r="C3769" s="20">
        <v>45.699947357177699</v>
      </c>
      <c r="D3769" s="20">
        <v>43006075</v>
      </c>
      <c r="E3769" s="20">
        <f t="shared" si="219"/>
        <v>1773.9107335768781</v>
      </c>
      <c r="F3769" s="20">
        <f t="shared" si="220"/>
        <v>1.8850273395280969E-3</v>
      </c>
      <c r="G3769" s="19">
        <v>5657.14</v>
      </c>
      <c r="H3769" s="20">
        <f t="shared" si="221"/>
        <v>10.663863563537978</v>
      </c>
      <c r="I3769" s="20">
        <v>10035261.367347101</v>
      </c>
      <c r="K3769" s="70">
        <f t="shared" si="222"/>
        <v>-1</v>
      </c>
      <c r="L3769" s="3">
        <f>IF(AND(O3769&gt;0,O3769&lt;366),+'PL2'!$N$3+1,IF(AND(O3769&gt;365,O3769&lt;731),+'PL2'!$O$3+1,IF(AND(O3769&gt;730,O3769&lt;1096),+'PL2'!$P$3+1,IF(AND(O3769&gt;1095,O3769&lt;1461),+'PL2'!$Q$3+1,IF(AND(O3769&gt;1460,O3769&lt;3000),+'PL2'!$R$3+1,0)))))</f>
        <v>0</v>
      </c>
      <c r="M3769" s="3">
        <f>IF(AND(O3769&gt;0,O3769&lt;366),+'PL2'!$N$2+1,IF(AND(O3769&gt;365,O3769&lt;731),+'PL2'!$O$2+1,IF(AND(O3769&gt;730,O3769&lt;1096),+'PL2'!$P$2+1,IF(AND(O3769&gt;1095,O3769&lt;1461),+'PL2'!$Q$2+1,IF(AND(O3769&gt;1460,O3769&lt;1826),+'PL2'!$R$2+1,IF(AND(O3769&gt;1825,O3769&lt;2190),+'PL2'!$S$2+1,0))))))</f>
        <v>0</v>
      </c>
      <c r="N3769" s="70">
        <f t="shared" si="223"/>
        <v>-1</v>
      </c>
      <c r="O3769" s="19" t="str">
        <f>IF(A3769&gt;'PL2'!$C$2+553,IF(A3769='PL2'!$C$2+554,1,O3768+1), "")</f>
        <v/>
      </c>
    </row>
    <row r="3770" spans="1:15" s="20" customFormat="1" x14ac:dyDescent="0.55000000000000004">
      <c r="A3770" s="20">
        <v>3768</v>
      </c>
      <c r="B3770" s="21">
        <v>43590</v>
      </c>
      <c r="C3770" s="20">
        <v>45.7999458312988</v>
      </c>
      <c r="D3770" s="20">
        <v>42978500</v>
      </c>
      <c r="E3770" s="20">
        <f t="shared" si="219"/>
        <v>1661.9129535219629</v>
      </c>
      <c r="F3770" s="20">
        <f t="shared" si="220"/>
        <v>1.7710139545968264E-3</v>
      </c>
      <c r="G3770" s="19">
        <v>5771.08</v>
      </c>
      <c r="H3770" s="20">
        <f t="shared" si="221"/>
        <v>10.220663213094653</v>
      </c>
      <c r="I3770" s="20">
        <v>9591032.6078115292</v>
      </c>
      <c r="K3770" s="70">
        <f t="shared" si="222"/>
        <v>-1</v>
      </c>
      <c r="L3770" s="3">
        <f>IF(AND(O3770&gt;0,O3770&lt;366),+'PL2'!$N$3+1,IF(AND(O3770&gt;365,O3770&lt;731),+'PL2'!$O$3+1,IF(AND(O3770&gt;730,O3770&lt;1096),+'PL2'!$P$3+1,IF(AND(O3770&gt;1095,O3770&lt;1461),+'PL2'!$Q$3+1,IF(AND(O3770&gt;1460,O3770&lt;3000),+'PL2'!$R$3+1,0)))))</f>
        <v>0</v>
      </c>
      <c r="M3770" s="3">
        <f>IF(AND(O3770&gt;0,O3770&lt;366),+'PL2'!$N$2+1,IF(AND(O3770&gt;365,O3770&lt;731),+'PL2'!$O$2+1,IF(AND(O3770&gt;730,O3770&lt;1096),+'PL2'!$P$2+1,IF(AND(O3770&gt;1095,O3770&lt;1461),+'PL2'!$Q$2+1,IF(AND(O3770&gt;1460,O3770&lt;1826),+'PL2'!$R$2+1,IF(AND(O3770&gt;1825,O3770&lt;2190),+'PL2'!$S$2+1,0))))))</f>
        <v>0</v>
      </c>
      <c r="N3770" s="70">
        <f t="shared" si="223"/>
        <v>-1</v>
      </c>
      <c r="O3770" s="19" t="str">
        <f>IF(A3770&gt;'PL2'!$C$2+553,IF(A3770='PL2'!$C$2+554,1,O3769+1), "")</f>
        <v/>
      </c>
    </row>
    <row r="3771" spans="1:15" s="20" customFormat="1" x14ac:dyDescent="0.55000000000000004">
      <c r="A3771" s="20">
        <v>3769</v>
      </c>
      <c r="B3771" s="21">
        <v>43591</v>
      </c>
      <c r="C3771" s="20">
        <v>45.899944305419901</v>
      </c>
      <c r="D3771" s="20">
        <v>50308167</v>
      </c>
      <c r="E3771" s="20">
        <f t="shared" si="219"/>
        <v>1941.5128000666009</v>
      </c>
      <c r="F3771" s="20">
        <f t="shared" si="220"/>
        <v>1.7713889156668503E-3</v>
      </c>
      <c r="G3771" s="19">
        <v>5717.66</v>
      </c>
      <c r="H3771" s="20">
        <f t="shared" si="221"/>
        <v>10.128199547551723</v>
      </c>
      <c r="I3771" s="20">
        <v>11100910.076428801</v>
      </c>
      <c r="K3771" s="70">
        <f t="shared" si="222"/>
        <v>-1</v>
      </c>
      <c r="L3771" s="3">
        <f>IF(AND(O3771&gt;0,O3771&lt;366),+'PL2'!$N$3+1,IF(AND(O3771&gt;365,O3771&lt;731),+'PL2'!$O$3+1,IF(AND(O3771&gt;730,O3771&lt;1096),+'PL2'!$P$3+1,IF(AND(O3771&gt;1095,O3771&lt;1461),+'PL2'!$Q$3+1,IF(AND(O3771&gt;1460,O3771&lt;3000),+'PL2'!$R$3+1,0)))))</f>
        <v>0</v>
      </c>
      <c r="M3771" s="3">
        <f>IF(AND(O3771&gt;0,O3771&lt;366),+'PL2'!$N$2+1,IF(AND(O3771&gt;365,O3771&lt;731),+'PL2'!$O$2+1,IF(AND(O3771&gt;730,O3771&lt;1096),+'PL2'!$P$2+1,IF(AND(O3771&gt;1095,O3771&lt;1461),+'PL2'!$Q$2+1,IF(AND(O3771&gt;1460,O3771&lt;1826),+'PL2'!$R$2+1,IF(AND(O3771&gt;1825,O3771&lt;2190),+'PL2'!$S$2+1,0))))))</f>
        <v>0</v>
      </c>
      <c r="N3771" s="70">
        <f t="shared" si="223"/>
        <v>-1</v>
      </c>
      <c r="O3771" s="19" t="str">
        <f>IF(A3771&gt;'PL2'!$C$2+553,IF(A3771='PL2'!$C$2+554,1,O3770+1), "")</f>
        <v/>
      </c>
    </row>
    <row r="3772" spans="1:15" s="20" customFormat="1" x14ac:dyDescent="0.55000000000000004">
      <c r="A3772" s="20">
        <v>3770</v>
      </c>
      <c r="B3772" s="21">
        <v>43592</v>
      </c>
      <c r="C3772" s="20">
        <v>45.999942779541001</v>
      </c>
      <c r="D3772" s="20">
        <v>42312167</v>
      </c>
      <c r="E3772" s="20">
        <f t="shared" si="219"/>
        <v>1763.8967726452422</v>
      </c>
      <c r="F3772" s="20">
        <f t="shared" si="220"/>
        <v>1.9176316497970475E-3</v>
      </c>
      <c r="G3772" s="19">
        <v>5684.47</v>
      </c>
      <c r="H3772" s="20">
        <f t="shared" si="221"/>
        <v>10.900719584321823</v>
      </c>
      <c r="I3772" s="20">
        <v>10026818.2871987</v>
      </c>
      <c r="K3772" s="70">
        <f t="shared" si="222"/>
        <v>-1</v>
      </c>
      <c r="L3772" s="3">
        <f>IF(AND(O3772&gt;0,O3772&lt;366),+'PL2'!$N$3+1,IF(AND(O3772&gt;365,O3772&lt;731),+'PL2'!$O$3+1,IF(AND(O3772&gt;730,O3772&lt;1096),+'PL2'!$P$3+1,IF(AND(O3772&gt;1095,O3772&lt;1461),+'PL2'!$Q$3+1,IF(AND(O3772&gt;1460,O3772&lt;3000),+'PL2'!$R$3+1,0)))))</f>
        <v>0</v>
      </c>
      <c r="M3772" s="3">
        <f>IF(AND(O3772&gt;0,O3772&lt;366),+'PL2'!$N$2+1,IF(AND(O3772&gt;365,O3772&lt;731),+'PL2'!$O$2+1,IF(AND(O3772&gt;730,O3772&lt;1096),+'PL2'!$P$2+1,IF(AND(O3772&gt;1095,O3772&lt;1461),+'PL2'!$Q$2+1,IF(AND(O3772&gt;1460,O3772&lt;1826),+'PL2'!$R$2+1,IF(AND(O3772&gt;1825,O3772&lt;2190),+'PL2'!$S$2+1,0))))))</f>
        <v>0</v>
      </c>
      <c r="N3772" s="70">
        <f t="shared" si="223"/>
        <v>-1</v>
      </c>
      <c r="O3772" s="19" t="str">
        <f>IF(A3772&gt;'PL2'!$C$2+553,IF(A3772='PL2'!$C$2+554,1,O3771+1), "")</f>
        <v/>
      </c>
    </row>
    <row r="3773" spans="1:15" s="20" customFormat="1" x14ac:dyDescent="0.55000000000000004">
      <c r="A3773" s="20">
        <v>3771</v>
      </c>
      <c r="B3773" s="21">
        <v>43593</v>
      </c>
      <c r="C3773" s="20">
        <v>46.099941253662102</v>
      </c>
      <c r="D3773" s="20">
        <v>50641334</v>
      </c>
      <c r="E3773" s="20">
        <f t="shared" si="219"/>
        <v>2038.2686666739</v>
      </c>
      <c r="F3773" s="20">
        <f t="shared" si="220"/>
        <v>1.8554816465310129E-3</v>
      </c>
      <c r="G3773" s="19">
        <v>5755.72</v>
      </c>
      <c r="H3773" s="20">
        <f t="shared" si="221"/>
        <v>10.679632822571483</v>
      </c>
      <c r="I3773" s="20">
        <v>11731703.730148301</v>
      </c>
      <c r="K3773" s="70">
        <f t="shared" si="222"/>
        <v>-1</v>
      </c>
      <c r="L3773" s="3">
        <f>IF(AND(O3773&gt;0,O3773&lt;366),+'PL2'!$N$3+1,IF(AND(O3773&gt;365,O3773&lt;731),+'PL2'!$O$3+1,IF(AND(O3773&gt;730,O3773&lt;1096),+'PL2'!$P$3+1,IF(AND(O3773&gt;1095,O3773&lt;1461),+'PL2'!$Q$3+1,IF(AND(O3773&gt;1460,O3773&lt;3000),+'PL2'!$R$3+1,0)))))</f>
        <v>0</v>
      </c>
      <c r="M3773" s="3">
        <f>IF(AND(O3773&gt;0,O3773&lt;366),+'PL2'!$N$2+1,IF(AND(O3773&gt;365,O3773&lt;731),+'PL2'!$O$2+1,IF(AND(O3773&gt;730,O3773&lt;1096),+'PL2'!$P$2+1,IF(AND(O3773&gt;1095,O3773&lt;1461),+'PL2'!$Q$2+1,IF(AND(O3773&gt;1460,O3773&lt;1826),+'PL2'!$R$2+1,IF(AND(O3773&gt;1825,O3773&lt;2190),+'PL2'!$S$2+1,0))))))</f>
        <v>0</v>
      </c>
      <c r="N3773" s="70">
        <f t="shared" si="223"/>
        <v>-1</v>
      </c>
      <c r="O3773" s="19" t="str">
        <f>IF(A3773&gt;'PL2'!$C$2+553,IF(A3773='PL2'!$C$2+554,1,O3772+1), "")</f>
        <v/>
      </c>
    </row>
    <row r="3774" spans="1:15" s="20" customFormat="1" x14ac:dyDescent="0.55000000000000004">
      <c r="A3774" s="20">
        <v>3772</v>
      </c>
      <c r="B3774" s="21">
        <v>43594</v>
      </c>
      <c r="C3774" s="20">
        <v>46.199939727783203</v>
      </c>
      <c r="D3774" s="20">
        <v>49975000</v>
      </c>
      <c r="E3774" s="20">
        <f t="shared" si="219"/>
        <v>2046.4941514700035</v>
      </c>
      <c r="F3774" s="20">
        <f t="shared" si="220"/>
        <v>1.891904081064032E-3</v>
      </c>
      <c r="G3774" s="19">
        <v>5936.72</v>
      </c>
      <c r="H3774" s="20">
        <f t="shared" si="221"/>
        <v>11.23170479613446</v>
      </c>
      <c r="I3774" s="20">
        <v>12149462.758915</v>
      </c>
      <c r="K3774" s="70">
        <f t="shared" si="222"/>
        <v>-1</v>
      </c>
      <c r="L3774" s="3">
        <f>IF(AND(O3774&gt;0,O3774&lt;366),+'PL2'!$N$3+1,IF(AND(O3774&gt;365,O3774&lt;731),+'PL2'!$O$3+1,IF(AND(O3774&gt;730,O3774&lt;1096),+'PL2'!$P$3+1,IF(AND(O3774&gt;1095,O3774&lt;1461),+'PL2'!$Q$3+1,IF(AND(O3774&gt;1460,O3774&lt;3000),+'PL2'!$R$3+1,0)))))</f>
        <v>0</v>
      </c>
      <c r="M3774" s="3">
        <f>IF(AND(O3774&gt;0,O3774&lt;366),+'PL2'!$N$2+1,IF(AND(O3774&gt;365,O3774&lt;731),+'PL2'!$O$2+1,IF(AND(O3774&gt;730,O3774&lt;1096),+'PL2'!$P$2+1,IF(AND(O3774&gt;1095,O3774&lt;1461),+'PL2'!$Q$2+1,IF(AND(O3774&gt;1460,O3774&lt;1826),+'PL2'!$R$2+1,IF(AND(O3774&gt;1825,O3774&lt;2190),+'PL2'!$S$2+1,0))))))</f>
        <v>0</v>
      </c>
      <c r="N3774" s="70">
        <f t="shared" si="223"/>
        <v>-1</v>
      </c>
      <c r="O3774" s="19" t="str">
        <f>IF(A3774&gt;'PL2'!$C$2+553,IF(A3774='PL2'!$C$2+554,1,O3773+1), "")</f>
        <v/>
      </c>
    </row>
    <row r="3775" spans="1:15" s="20" customFormat="1" x14ac:dyDescent="0.55000000000000004">
      <c r="A3775" s="20">
        <v>3773</v>
      </c>
      <c r="B3775" s="21">
        <v>43595</v>
      </c>
      <c r="C3775" s="20">
        <v>46.299938201904297</v>
      </c>
      <c r="D3775" s="20">
        <v>41645834</v>
      </c>
      <c r="E3775" s="20">
        <f t="shared" si="219"/>
        <v>1752.1067618466841</v>
      </c>
      <c r="F3775" s="20">
        <f t="shared" si="220"/>
        <v>1.9479123601328315E-3</v>
      </c>
      <c r="G3775" s="19">
        <v>6146.91</v>
      </c>
      <c r="H3775" s="20">
        <f t="shared" si="221"/>
        <v>11.973641965624104</v>
      </c>
      <c r="I3775" s="20">
        <v>10770042.575463001</v>
      </c>
      <c r="K3775" s="70">
        <f t="shared" si="222"/>
        <v>-1</v>
      </c>
      <c r="L3775" s="3">
        <f>IF(AND(O3775&gt;0,O3775&lt;366),+'PL2'!$N$3+1,IF(AND(O3775&gt;365,O3775&lt;731),+'PL2'!$O$3+1,IF(AND(O3775&gt;730,O3775&lt;1096),+'PL2'!$P$3+1,IF(AND(O3775&gt;1095,O3775&lt;1461),+'PL2'!$Q$3+1,IF(AND(O3775&gt;1460,O3775&lt;3000),+'PL2'!$R$3+1,0)))))</f>
        <v>0</v>
      </c>
      <c r="M3775" s="3">
        <f>IF(AND(O3775&gt;0,O3775&lt;366),+'PL2'!$N$2+1,IF(AND(O3775&gt;365,O3775&lt;731),+'PL2'!$O$2+1,IF(AND(O3775&gt;730,O3775&lt;1096),+'PL2'!$P$2+1,IF(AND(O3775&gt;1095,O3775&lt;1461),+'PL2'!$Q$2+1,IF(AND(O3775&gt;1460,O3775&lt;1826),+'PL2'!$R$2+1,IF(AND(O3775&gt;1825,O3775&lt;2190),+'PL2'!$S$2+1,0))))))</f>
        <v>0</v>
      </c>
      <c r="N3775" s="70">
        <f t="shared" si="223"/>
        <v>-1</v>
      </c>
      <c r="O3775" s="19" t="str">
        <f>IF(A3775&gt;'PL2'!$C$2+553,IF(A3775='PL2'!$C$2+554,1,O3774+1), "")</f>
        <v/>
      </c>
    </row>
    <row r="3776" spans="1:15" s="20" customFormat="1" x14ac:dyDescent="0.55000000000000004">
      <c r="A3776" s="20">
        <v>3774</v>
      </c>
      <c r="B3776" s="21">
        <v>43596</v>
      </c>
      <c r="C3776" s="20">
        <v>46.399936676025398</v>
      </c>
      <c r="D3776" s="20">
        <v>43311667</v>
      </c>
      <c r="E3776" s="20">
        <f t="shared" si="219"/>
        <v>1871.124898640127</v>
      </c>
      <c r="F3776" s="20">
        <f t="shared" si="220"/>
        <v>2.0045424898985378E-3</v>
      </c>
      <c r="G3776" s="19">
        <v>6348.02</v>
      </c>
      <c r="H3776" s="20">
        <f t="shared" si="221"/>
        <v>12.724875816725717</v>
      </c>
      <c r="I3776" s="20">
        <v>11877938.279065499</v>
      </c>
      <c r="K3776" s="70">
        <f t="shared" si="222"/>
        <v>-1</v>
      </c>
      <c r="L3776" s="3">
        <f>IF(AND(O3776&gt;0,O3776&lt;366),+'PL2'!$N$3+1,IF(AND(O3776&gt;365,O3776&lt;731),+'PL2'!$O$3+1,IF(AND(O3776&gt;730,O3776&lt;1096),+'PL2'!$P$3+1,IF(AND(O3776&gt;1095,O3776&lt;1461),+'PL2'!$Q$3+1,IF(AND(O3776&gt;1460,O3776&lt;3000),+'PL2'!$R$3+1,0)))))</f>
        <v>0</v>
      </c>
      <c r="M3776" s="3">
        <f>IF(AND(O3776&gt;0,O3776&lt;366),+'PL2'!$N$2+1,IF(AND(O3776&gt;365,O3776&lt;731),+'PL2'!$O$2+1,IF(AND(O3776&gt;730,O3776&lt;1096),+'PL2'!$P$2+1,IF(AND(O3776&gt;1095,O3776&lt;1461),+'PL2'!$Q$2+1,IF(AND(O3776&gt;1460,O3776&lt;1826),+'PL2'!$R$2+1,IF(AND(O3776&gt;1825,O3776&lt;2190),+'PL2'!$S$2+1,0))))))</f>
        <v>0</v>
      </c>
      <c r="N3776" s="70">
        <f t="shared" si="223"/>
        <v>-1</v>
      </c>
      <c r="O3776" s="19" t="str">
        <f>IF(A3776&gt;'PL2'!$C$2+553,IF(A3776='PL2'!$C$2+554,1,O3775+1), "")</f>
        <v/>
      </c>
    </row>
    <row r="3777" spans="1:15" s="20" customFormat="1" x14ac:dyDescent="0.55000000000000004">
      <c r="A3777" s="20">
        <v>3775</v>
      </c>
      <c r="B3777" s="21">
        <v>43597</v>
      </c>
      <c r="C3777" s="20">
        <v>46.499935150146499</v>
      </c>
      <c r="D3777" s="20">
        <v>52640334</v>
      </c>
      <c r="E3777" s="20">
        <f t="shared" si="219"/>
        <v>2149.5693086212787</v>
      </c>
      <c r="F3777" s="20">
        <f t="shared" si="220"/>
        <v>1.8988259734756755E-3</v>
      </c>
      <c r="G3777" s="19">
        <v>7248.31</v>
      </c>
      <c r="H3777" s="20">
        <f t="shared" si="221"/>
        <v>13.763279291803475</v>
      </c>
      <c r="I3777" s="20">
        <v>15580744.7153727</v>
      </c>
      <c r="K3777" s="70">
        <f t="shared" si="222"/>
        <v>-1</v>
      </c>
      <c r="L3777" s="3">
        <f>IF(AND(O3777&gt;0,O3777&lt;366),+'PL2'!$N$3+1,IF(AND(O3777&gt;365,O3777&lt;731),+'PL2'!$O$3+1,IF(AND(O3777&gt;730,O3777&lt;1096),+'PL2'!$P$3+1,IF(AND(O3777&gt;1095,O3777&lt;1461),+'PL2'!$Q$3+1,IF(AND(O3777&gt;1460,O3777&lt;3000),+'PL2'!$R$3+1,0)))))</f>
        <v>0</v>
      </c>
      <c r="M3777" s="3">
        <f>IF(AND(O3777&gt;0,O3777&lt;366),+'PL2'!$N$2+1,IF(AND(O3777&gt;365,O3777&lt;731),+'PL2'!$O$2+1,IF(AND(O3777&gt;730,O3777&lt;1096),+'PL2'!$P$2+1,IF(AND(O3777&gt;1095,O3777&lt;1461),+'PL2'!$Q$2+1,IF(AND(O3777&gt;1460,O3777&lt;1826),+'PL2'!$R$2+1,IF(AND(O3777&gt;1825,O3777&lt;2190),+'PL2'!$S$2+1,0))))))</f>
        <v>0</v>
      </c>
      <c r="N3777" s="70">
        <f t="shared" si="223"/>
        <v>-1</v>
      </c>
      <c r="O3777" s="19" t="str">
        <f>IF(A3777&gt;'PL2'!$C$2+553,IF(A3777='PL2'!$C$2+554,1,O3776+1), "")</f>
        <v/>
      </c>
    </row>
    <row r="3778" spans="1:15" s="20" customFormat="1" x14ac:dyDescent="0.55000000000000004">
      <c r="A3778" s="20">
        <v>3776</v>
      </c>
      <c r="B3778" s="21">
        <v>43598</v>
      </c>
      <c r="C3778" s="20">
        <v>46.599933624267599</v>
      </c>
      <c r="D3778" s="20">
        <v>55638834</v>
      </c>
      <c r="E3778" s="20">
        <f t="shared" si="219"/>
        <v>2356.2884868084711</v>
      </c>
      <c r="F3778" s="20">
        <f t="shared" si="220"/>
        <v>1.973493676824728E-3</v>
      </c>
      <c r="G3778" s="19">
        <v>6978.63</v>
      </c>
      <c r="H3778" s="20">
        <f t="shared" si="221"/>
        <v>13.772282177899351</v>
      </c>
      <c r="I3778" s="20">
        <v>16443665.522696201</v>
      </c>
      <c r="K3778" s="70">
        <f t="shared" si="222"/>
        <v>-1</v>
      </c>
      <c r="L3778" s="3">
        <f>IF(AND(O3778&gt;0,O3778&lt;366),+'PL2'!$N$3+1,IF(AND(O3778&gt;365,O3778&lt;731),+'PL2'!$O$3+1,IF(AND(O3778&gt;730,O3778&lt;1096),+'PL2'!$P$3+1,IF(AND(O3778&gt;1095,O3778&lt;1461),+'PL2'!$Q$3+1,IF(AND(O3778&gt;1460,O3778&lt;3000),+'PL2'!$R$3+1,0)))))</f>
        <v>0</v>
      </c>
      <c r="M3778" s="3">
        <f>IF(AND(O3778&gt;0,O3778&lt;366),+'PL2'!$N$2+1,IF(AND(O3778&gt;365,O3778&lt;731),+'PL2'!$O$2+1,IF(AND(O3778&gt;730,O3778&lt;1096),+'PL2'!$P$2+1,IF(AND(O3778&gt;1095,O3778&lt;1461),+'PL2'!$Q$2+1,IF(AND(O3778&gt;1460,O3778&lt;1826),+'PL2'!$R$2+1,IF(AND(O3778&gt;1825,O3778&lt;2190),+'PL2'!$S$2+1,0))))))</f>
        <v>0</v>
      </c>
      <c r="N3778" s="70">
        <f t="shared" si="223"/>
        <v>-1</v>
      </c>
      <c r="O3778" s="19" t="str">
        <f>IF(A3778&gt;'PL2'!$C$2+553,IF(A3778='PL2'!$C$2+554,1,O3777+1), "")</f>
        <v/>
      </c>
    </row>
    <row r="3779" spans="1:15" s="20" customFormat="1" x14ac:dyDescent="0.55000000000000004">
      <c r="A3779" s="20">
        <v>3777</v>
      </c>
      <c r="B3779" s="21">
        <v>43599</v>
      </c>
      <c r="C3779" s="20">
        <v>46.6999320983887</v>
      </c>
      <c r="D3779" s="20">
        <v>50641334</v>
      </c>
      <c r="E3779" s="20">
        <f t="shared" si="219"/>
        <v>2072.2770896001462</v>
      </c>
      <c r="F3779" s="20">
        <f t="shared" si="220"/>
        <v>1.9109923007433688E-3</v>
      </c>
      <c r="G3779" s="19">
        <v>7823.11</v>
      </c>
      <c r="H3779" s="20">
        <f t="shared" si="221"/>
        <v>14.949902977868456</v>
      </c>
      <c r="I3779" s="20">
        <v>16211651.622421799</v>
      </c>
      <c r="K3779" s="70">
        <f t="shared" si="222"/>
        <v>-1</v>
      </c>
      <c r="L3779" s="3">
        <f>IF(AND(O3779&gt;0,O3779&lt;366),+'PL2'!$N$3+1,IF(AND(O3779&gt;365,O3779&lt;731),+'PL2'!$O$3+1,IF(AND(O3779&gt;730,O3779&lt;1096),+'PL2'!$P$3+1,IF(AND(O3779&gt;1095,O3779&lt;1461),+'PL2'!$Q$3+1,IF(AND(O3779&gt;1460,O3779&lt;3000),+'PL2'!$R$3+1,0)))))</f>
        <v>0</v>
      </c>
      <c r="M3779" s="3">
        <f>IF(AND(O3779&gt;0,O3779&lt;366),+'PL2'!$N$2+1,IF(AND(O3779&gt;365,O3779&lt;731),+'PL2'!$O$2+1,IF(AND(O3779&gt;730,O3779&lt;1096),+'PL2'!$P$2+1,IF(AND(O3779&gt;1095,O3779&lt;1461),+'PL2'!$Q$2+1,IF(AND(O3779&gt;1460,O3779&lt;1826),+'PL2'!$R$2+1,IF(AND(O3779&gt;1825,O3779&lt;2190),+'PL2'!$S$2+1,0))))))</f>
        <v>0</v>
      </c>
      <c r="N3779" s="70">
        <f t="shared" si="223"/>
        <v>-1</v>
      </c>
      <c r="O3779" s="19" t="str">
        <f>IF(A3779&gt;'PL2'!$C$2+553,IF(A3779='PL2'!$C$2+554,1,O3778+1), "")</f>
        <v/>
      </c>
    </row>
    <row r="3780" spans="1:15" s="20" customFormat="1" x14ac:dyDescent="0.55000000000000004">
      <c r="A3780" s="20">
        <v>3778</v>
      </c>
      <c r="B3780" s="21">
        <v>43600</v>
      </c>
      <c r="C3780" s="20">
        <v>46.799930572509801</v>
      </c>
      <c r="D3780" s="20">
        <v>49641834</v>
      </c>
      <c r="E3780" s="20">
        <f t="shared" si="219"/>
        <v>2124.9134511521279</v>
      </c>
      <c r="F3780" s="20">
        <f t="shared" si="220"/>
        <v>2.003266075675443E-3</v>
      </c>
      <c r="G3780" s="19">
        <v>7992.69</v>
      </c>
      <c r="H3780" s="20">
        <f t="shared" si="221"/>
        <v>16.011484730390354</v>
      </c>
      <c r="I3780" s="20">
        <v>16983774.491889101</v>
      </c>
      <c r="K3780" s="70">
        <f t="shared" si="222"/>
        <v>-1</v>
      </c>
      <c r="L3780" s="3">
        <f>IF(AND(O3780&gt;0,O3780&lt;366),+'PL2'!$N$3+1,IF(AND(O3780&gt;365,O3780&lt;731),+'PL2'!$O$3+1,IF(AND(O3780&gt;730,O3780&lt;1096),+'PL2'!$P$3+1,IF(AND(O3780&gt;1095,O3780&lt;1461),+'PL2'!$Q$3+1,IF(AND(O3780&gt;1460,O3780&lt;3000),+'PL2'!$R$3+1,0)))))</f>
        <v>0</v>
      </c>
      <c r="M3780" s="3">
        <f>IF(AND(O3780&gt;0,O3780&lt;366),+'PL2'!$N$2+1,IF(AND(O3780&gt;365,O3780&lt;731),+'PL2'!$O$2+1,IF(AND(O3780&gt;730,O3780&lt;1096),+'PL2'!$P$2+1,IF(AND(O3780&gt;1095,O3780&lt;1461),+'PL2'!$Q$2+1,IF(AND(O3780&gt;1460,O3780&lt;1826),+'PL2'!$R$2+1,IF(AND(O3780&gt;1825,O3780&lt;2190),+'PL2'!$S$2+1,0))))))</f>
        <v>0</v>
      </c>
      <c r="N3780" s="70">
        <f t="shared" si="223"/>
        <v>-1</v>
      </c>
      <c r="O3780" s="19" t="str">
        <f>IF(A3780&gt;'PL2'!$C$2+553,IF(A3780='PL2'!$C$2+554,1,O3779+1), "")</f>
        <v/>
      </c>
    </row>
    <row r="3781" spans="1:15" s="20" customFormat="1" x14ac:dyDescent="0.55000000000000004">
      <c r="A3781" s="20">
        <v>3779</v>
      </c>
      <c r="B3781" s="21">
        <v>43601</v>
      </c>
      <c r="C3781" s="20">
        <v>46.899929046630902</v>
      </c>
      <c r="D3781" s="20">
        <v>48642334</v>
      </c>
      <c r="E3781" s="20">
        <f t="shared" si="219"/>
        <v>2027.8654599821248</v>
      </c>
      <c r="F3781" s="20">
        <f t="shared" si="220"/>
        <v>1.9552257954824942E-3</v>
      </c>
      <c r="G3781" s="19">
        <v>8206.9</v>
      </c>
      <c r="H3781" s="20">
        <f t="shared" si="221"/>
        <v>16.046342580945282</v>
      </c>
      <c r="I3781" s="20">
        <v>16642489.0435273</v>
      </c>
      <c r="K3781" s="70">
        <f t="shared" si="222"/>
        <v>-1</v>
      </c>
      <c r="L3781" s="3">
        <f>IF(AND(O3781&gt;0,O3781&lt;366),+'PL2'!$N$3+1,IF(AND(O3781&gt;365,O3781&lt;731),+'PL2'!$O$3+1,IF(AND(O3781&gt;730,O3781&lt;1096),+'PL2'!$P$3+1,IF(AND(O3781&gt;1095,O3781&lt;1461),+'PL2'!$Q$3+1,IF(AND(O3781&gt;1460,O3781&lt;3000),+'PL2'!$R$3+1,0)))))</f>
        <v>0</v>
      </c>
      <c r="M3781" s="3">
        <f>IF(AND(O3781&gt;0,O3781&lt;366),+'PL2'!$N$2+1,IF(AND(O3781&gt;365,O3781&lt;731),+'PL2'!$O$2+1,IF(AND(O3781&gt;730,O3781&lt;1096),+'PL2'!$P$2+1,IF(AND(O3781&gt;1095,O3781&lt;1461),+'PL2'!$Q$2+1,IF(AND(O3781&gt;1460,O3781&lt;1826),+'PL2'!$R$2+1,IF(AND(O3781&gt;1825,O3781&lt;2190),+'PL2'!$S$2+1,0))))))</f>
        <v>0</v>
      </c>
      <c r="N3781" s="70">
        <f t="shared" si="223"/>
        <v>-1</v>
      </c>
      <c r="O3781" s="19" t="str">
        <f>IF(A3781&gt;'PL2'!$C$2+553,IF(A3781='PL2'!$C$2+554,1,O3780+1), "")</f>
        <v/>
      </c>
    </row>
    <row r="3782" spans="1:15" s="20" customFormat="1" x14ac:dyDescent="0.55000000000000004">
      <c r="A3782" s="20">
        <v>3780</v>
      </c>
      <c r="B3782" s="21">
        <v>43602</v>
      </c>
      <c r="C3782" s="20">
        <v>46.999927520752003</v>
      </c>
      <c r="D3782" s="20">
        <v>50308167</v>
      </c>
      <c r="E3782" s="20">
        <f t="shared" si="219"/>
        <v>1952.6510743608387</v>
      </c>
      <c r="F3782" s="20">
        <f t="shared" si="220"/>
        <v>1.8242457326715551E-3</v>
      </c>
      <c r="G3782" s="19">
        <v>7885.96</v>
      </c>
      <c r="H3782" s="20">
        <f t="shared" si="221"/>
        <v>14.385928878018577</v>
      </c>
      <c r="I3782" s="20">
        <v>15398528.266366599</v>
      </c>
      <c r="K3782" s="70">
        <f t="shared" si="222"/>
        <v>-1</v>
      </c>
      <c r="L3782" s="3">
        <f>IF(AND(O3782&gt;0,O3782&lt;366),+'PL2'!$N$3+1,IF(AND(O3782&gt;365,O3782&lt;731),+'PL2'!$O$3+1,IF(AND(O3782&gt;730,O3782&lt;1096),+'PL2'!$P$3+1,IF(AND(O3782&gt;1095,O3782&lt;1461),+'PL2'!$Q$3+1,IF(AND(O3782&gt;1460,O3782&lt;3000),+'PL2'!$R$3+1,0)))))</f>
        <v>0</v>
      </c>
      <c r="M3782" s="3">
        <f>IF(AND(O3782&gt;0,O3782&lt;366),+'PL2'!$N$2+1,IF(AND(O3782&gt;365,O3782&lt;731),+'PL2'!$O$2+1,IF(AND(O3782&gt;730,O3782&lt;1096),+'PL2'!$P$2+1,IF(AND(O3782&gt;1095,O3782&lt;1461),+'PL2'!$Q$2+1,IF(AND(O3782&gt;1460,O3782&lt;1826),+'PL2'!$R$2+1,IF(AND(O3782&gt;1825,O3782&lt;2190),+'PL2'!$S$2+1,0))))))</f>
        <v>0</v>
      </c>
      <c r="N3782" s="70">
        <f t="shared" si="223"/>
        <v>-1</v>
      </c>
      <c r="O3782" s="19" t="str">
        <f>IF(A3782&gt;'PL2'!$C$2+553,IF(A3782='PL2'!$C$2+554,1,O3781+1), "")</f>
        <v/>
      </c>
    </row>
    <row r="3783" spans="1:15" s="20" customFormat="1" x14ac:dyDescent="0.55000000000000004">
      <c r="A3783" s="20">
        <v>3781</v>
      </c>
      <c r="B3783" s="21">
        <v>43603</v>
      </c>
      <c r="C3783" s="20">
        <v>47.099925994872997</v>
      </c>
      <c r="D3783" s="20">
        <v>50986743</v>
      </c>
      <c r="E3783" s="20">
        <f t="shared" si="219"/>
        <v>2035.3452970651381</v>
      </c>
      <c r="F3783" s="20">
        <f t="shared" si="220"/>
        <v>1.8801870295143347E-3</v>
      </c>
      <c r="G3783" s="19">
        <v>7362.22</v>
      </c>
      <c r="H3783" s="20">
        <f t="shared" si="221"/>
        <v>13.842350552431025</v>
      </c>
      <c r="I3783" s="20">
        <v>14984659.852958901</v>
      </c>
      <c r="K3783" s="70">
        <f t="shared" si="222"/>
        <v>-1</v>
      </c>
      <c r="L3783" s="3">
        <f>IF(AND(O3783&gt;0,O3783&lt;366),+'PL2'!$N$3+1,IF(AND(O3783&gt;365,O3783&lt;731),+'PL2'!$O$3+1,IF(AND(O3783&gt;730,O3783&lt;1096),+'PL2'!$P$3+1,IF(AND(O3783&gt;1095,O3783&lt;1461),+'PL2'!$Q$3+1,IF(AND(O3783&gt;1460,O3783&lt;3000),+'PL2'!$R$3+1,0)))))</f>
        <v>0</v>
      </c>
      <c r="M3783" s="3">
        <f>IF(AND(O3783&gt;0,O3783&lt;366),+'PL2'!$N$2+1,IF(AND(O3783&gt;365,O3783&lt;731),+'PL2'!$O$2+1,IF(AND(O3783&gt;730,O3783&lt;1096),+'PL2'!$P$2+1,IF(AND(O3783&gt;1095,O3783&lt;1461),+'PL2'!$Q$2+1,IF(AND(O3783&gt;1460,O3783&lt;1826),+'PL2'!$R$2+1,IF(AND(O3783&gt;1825,O3783&lt;2190),+'PL2'!$S$2+1,0))))))</f>
        <v>0</v>
      </c>
      <c r="N3783" s="70">
        <f t="shared" si="223"/>
        <v>-1</v>
      </c>
      <c r="O3783" s="19" t="str">
        <f>IF(A3783&gt;'PL2'!$C$2+553,IF(A3783='PL2'!$C$2+554,1,O3782+1), "")</f>
        <v/>
      </c>
    </row>
    <row r="3784" spans="1:15" s="20" customFormat="1" x14ac:dyDescent="0.55000000000000004">
      <c r="A3784" s="20">
        <v>3782</v>
      </c>
      <c r="B3784" s="21">
        <v>43604</v>
      </c>
      <c r="C3784" s="20">
        <v>47.199924468994098</v>
      </c>
      <c r="D3784" s="20">
        <v>54326123</v>
      </c>
      <c r="E3784" s="20">
        <f t="shared" si="219"/>
        <v>2357.7197795928723</v>
      </c>
      <c r="F3784" s="20">
        <f t="shared" si="220"/>
        <v>2.0484472178483449E-3</v>
      </c>
      <c r="G3784" s="19">
        <v>7265.05</v>
      </c>
      <c r="H3784" s="20">
        <f t="shared" si="221"/>
        <v>14.882071460029119</v>
      </c>
      <c r="I3784" s="20">
        <v>17128952.084731199</v>
      </c>
      <c r="K3784" s="70">
        <f t="shared" si="222"/>
        <v>-1</v>
      </c>
      <c r="L3784" s="3">
        <f>IF(AND(O3784&gt;0,O3784&lt;366),+'PL2'!$N$3+1,IF(AND(O3784&gt;365,O3784&lt;731),+'PL2'!$O$3+1,IF(AND(O3784&gt;730,O3784&lt;1096),+'PL2'!$P$3+1,IF(AND(O3784&gt;1095,O3784&lt;1461),+'PL2'!$Q$3+1,IF(AND(O3784&gt;1460,O3784&lt;3000),+'PL2'!$R$3+1,0)))))</f>
        <v>0</v>
      </c>
      <c r="M3784" s="3">
        <f>IF(AND(O3784&gt;0,O3784&lt;366),+'PL2'!$N$2+1,IF(AND(O3784&gt;365,O3784&lt;731),+'PL2'!$O$2+1,IF(AND(O3784&gt;730,O3784&lt;1096),+'PL2'!$P$2+1,IF(AND(O3784&gt;1095,O3784&lt;1461),+'PL2'!$Q$2+1,IF(AND(O3784&gt;1460,O3784&lt;1826),+'PL2'!$R$2+1,IF(AND(O3784&gt;1825,O3784&lt;2190),+'PL2'!$S$2+1,0))))))</f>
        <v>0</v>
      </c>
      <c r="N3784" s="70">
        <f t="shared" si="223"/>
        <v>-1</v>
      </c>
      <c r="O3784" s="19" t="str">
        <f>IF(A3784&gt;'PL2'!$C$2+553,IF(A3784='PL2'!$C$2+554,1,O3783+1), "")</f>
        <v/>
      </c>
    </row>
    <row r="3785" spans="1:15" s="20" customFormat="1" x14ac:dyDescent="0.55000000000000004">
      <c r="A3785" s="20">
        <v>3783</v>
      </c>
      <c r="B3785" s="21">
        <v>43605</v>
      </c>
      <c r="C3785" s="20">
        <v>47.299922943115199</v>
      </c>
      <c r="D3785" s="20">
        <v>53659544</v>
      </c>
      <c r="E3785" s="20">
        <f t="shared" si="219"/>
        <v>2124.9489591448182</v>
      </c>
      <c r="F3785" s="20">
        <f t="shared" si="220"/>
        <v>1.8731042892500679E-3</v>
      </c>
      <c r="G3785" s="19">
        <v>8193.7000000000007</v>
      </c>
      <c r="H3785" s="20">
        <f t="shared" si="221"/>
        <v>15.347654614828283</v>
      </c>
      <c r="I3785" s="20">
        <v>17411194.2865449</v>
      </c>
      <c r="K3785" s="70">
        <f t="shared" si="222"/>
        <v>-1</v>
      </c>
      <c r="L3785" s="3">
        <f>IF(AND(O3785&gt;0,O3785&lt;366),+'PL2'!$N$3+1,IF(AND(O3785&gt;365,O3785&lt;731),+'PL2'!$O$3+1,IF(AND(O3785&gt;730,O3785&lt;1096),+'PL2'!$P$3+1,IF(AND(O3785&gt;1095,O3785&lt;1461),+'PL2'!$Q$3+1,IF(AND(O3785&gt;1460,O3785&lt;3000),+'PL2'!$R$3+1,0)))))</f>
        <v>0</v>
      </c>
      <c r="M3785" s="3">
        <f>IF(AND(O3785&gt;0,O3785&lt;366),+'PL2'!$N$2+1,IF(AND(O3785&gt;365,O3785&lt;731),+'PL2'!$O$2+1,IF(AND(O3785&gt;730,O3785&lt;1096),+'PL2'!$P$2+1,IF(AND(O3785&gt;1095,O3785&lt;1461),+'PL2'!$Q$2+1,IF(AND(O3785&gt;1460,O3785&lt;1826),+'PL2'!$R$2+1,IF(AND(O3785&gt;1825,O3785&lt;2190),+'PL2'!$S$2+1,0))))))</f>
        <v>0</v>
      </c>
      <c r="N3785" s="70">
        <f t="shared" si="223"/>
        <v>-1</v>
      </c>
      <c r="O3785" s="19" t="str">
        <f>IF(A3785&gt;'PL2'!$C$2+553,IF(A3785='PL2'!$C$2+554,1,O3784+1), "")</f>
        <v/>
      </c>
    </row>
    <row r="3786" spans="1:15" s="20" customFormat="1" x14ac:dyDescent="0.55000000000000004">
      <c r="A3786" s="20">
        <v>3784</v>
      </c>
      <c r="B3786" s="21">
        <v>43606</v>
      </c>
      <c r="C3786" s="20">
        <v>47.3999214172363</v>
      </c>
      <c r="D3786" s="20">
        <v>50993232</v>
      </c>
      <c r="E3786" s="20">
        <f t="shared" si="219"/>
        <v>2101.6693898766584</v>
      </c>
      <c r="F3786" s="20">
        <f t="shared" si="220"/>
        <v>1.953572268672136E-3</v>
      </c>
      <c r="G3786" s="19">
        <v>8007.03</v>
      </c>
      <c r="H3786" s="20">
        <f t="shared" si="221"/>
        <v>15.642311762425852</v>
      </c>
      <c r="I3786" s="20">
        <v>16828129.8548241</v>
      </c>
      <c r="K3786" s="70">
        <f t="shared" si="222"/>
        <v>-1</v>
      </c>
      <c r="L3786" s="3">
        <f>IF(AND(O3786&gt;0,O3786&lt;366),+'PL2'!$N$3+1,IF(AND(O3786&gt;365,O3786&lt;731),+'PL2'!$O$3+1,IF(AND(O3786&gt;730,O3786&lt;1096),+'PL2'!$P$3+1,IF(AND(O3786&gt;1095,O3786&lt;1461),+'PL2'!$Q$3+1,IF(AND(O3786&gt;1460,O3786&lt;3000),+'PL2'!$R$3+1,0)))))</f>
        <v>0</v>
      </c>
      <c r="M3786" s="3">
        <f>IF(AND(O3786&gt;0,O3786&lt;366),+'PL2'!$N$2+1,IF(AND(O3786&gt;365,O3786&lt;731),+'PL2'!$O$2+1,IF(AND(O3786&gt;730,O3786&lt;1096),+'PL2'!$P$2+1,IF(AND(O3786&gt;1095,O3786&lt;1461),+'PL2'!$Q$2+1,IF(AND(O3786&gt;1460,O3786&lt;1826),+'PL2'!$R$2+1,IF(AND(O3786&gt;1825,O3786&lt;2190),+'PL2'!$S$2+1,0))))))</f>
        <v>0</v>
      </c>
      <c r="N3786" s="70">
        <f t="shared" si="223"/>
        <v>-1</v>
      </c>
      <c r="O3786" s="19" t="str">
        <f>IF(A3786&gt;'PL2'!$C$2+553,IF(A3786='PL2'!$C$2+554,1,O3785+1), "")</f>
        <v/>
      </c>
    </row>
    <row r="3787" spans="1:15" s="20" customFormat="1" x14ac:dyDescent="0.55000000000000004">
      <c r="A3787" s="20">
        <v>3785</v>
      </c>
      <c r="B3787" s="21">
        <v>43607</v>
      </c>
      <c r="C3787" s="20">
        <v>47.499919891357401</v>
      </c>
      <c r="D3787" s="20">
        <v>55659279</v>
      </c>
      <c r="E3787" s="20">
        <f t="shared" si="219"/>
        <v>2276.5869408413328</v>
      </c>
      <c r="F3787" s="20">
        <f t="shared" si="220"/>
        <v>1.9428512057382869E-3</v>
      </c>
      <c r="G3787" s="19">
        <v>7952.5</v>
      </c>
      <c r="H3787" s="20">
        <f t="shared" si="221"/>
        <v>15.450524213633726</v>
      </c>
      <c r="I3787" s="20">
        <v>18104557.647040699</v>
      </c>
      <c r="K3787" s="70">
        <f t="shared" si="222"/>
        <v>-1</v>
      </c>
      <c r="L3787" s="3">
        <f>IF(AND(O3787&gt;0,O3787&lt;366),+'PL2'!$N$3+1,IF(AND(O3787&gt;365,O3787&lt;731),+'PL2'!$O$3+1,IF(AND(O3787&gt;730,O3787&lt;1096),+'PL2'!$P$3+1,IF(AND(O3787&gt;1095,O3787&lt;1461),+'PL2'!$Q$3+1,IF(AND(O3787&gt;1460,O3787&lt;3000),+'PL2'!$R$3+1,0)))))</f>
        <v>0</v>
      </c>
      <c r="M3787" s="3">
        <f>IF(AND(O3787&gt;0,O3787&lt;366),+'PL2'!$N$2+1,IF(AND(O3787&gt;365,O3787&lt;731),+'PL2'!$O$2+1,IF(AND(O3787&gt;730,O3787&lt;1096),+'PL2'!$P$2+1,IF(AND(O3787&gt;1095,O3787&lt;1461),+'PL2'!$Q$2+1,IF(AND(O3787&gt;1460,O3787&lt;1826),+'PL2'!$R$2+1,IF(AND(O3787&gt;1825,O3787&lt;2190),+'PL2'!$S$2+1,0))))))</f>
        <v>0</v>
      </c>
      <c r="N3787" s="70">
        <f t="shared" si="223"/>
        <v>-1</v>
      </c>
      <c r="O3787" s="19" t="str">
        <f>IF(A3787&gt;'PL2'!$C$2+553,IF(A3787='PL2'!$C$2+554,1,O3786+1), "")</f>
        <v/>
      </c>
    </row>
    <row r="3788" spans="1:15" s="20" customFormat="1" x14ac:dyDescent="0.55000000000000004">
      <c r="A3788" s="20">
        <v>3786</v>
      </c>
      <c r="B3788" s="21">
        <v>43608</v>
      </c>
      <c r="C3788" s="20">
        <v>47.599918365478501</v>
      </c>
      <c r="D3788" s="20">
        <v>52659677</v>
      </c>
      <c r="E3788" s="20">
        <f t="shared" si="219"/>
        <v>2159.6606645003035</v>
      </c>
      <c r="F3788" s="20">
        <f t="shared" si="220"/>
        <v>1.9521515737240375E-3</v>
      </c>
      <c r="G3788" s="19">
        <v>7625.93</v>
      </c>
      <c r="H3788" s="20">
        <f t="shared" si="221"/>
        <v>14.886971250609349</v>
      </c>
      <c r="I3788" s="20">
        <v>16469421.0512328</v>
      </c>
      <c r="K3788" s="70">
        <f t="shared" si="222"/>
        <v>-1</v>
      </c>
      <c r="L3788" s="3">
        <f>IF(AND(O3788&gt;0,O3788&lt;366),+'PL2'!$N$3+1,IF(AND(O3788&gt;365,O3788&lt;731),+'PL2'!$O$3+1,IF(AND(O3788&gt;730,O3788&lt;1096),+'PL2'!$P$3+1,IF(AND(O3788&gt;1095,O3788&lt;1461),+'PL2'!$Q$3+1,IF(AND(O3788&gt;1460,O3788&lt;3000),+'PL2'!$R$3+1,0)))))</f>
        <v>0</v>
      </c>
      <c r="M3788" s="3">
        <f>IF(AND(O3788&gt;0,O3788&lt;366),+'PL2'!$N$2+1,IF(AND(O3788&gt;365,O3788&lt;731),+'PL2'!$O$2+1,IF(AND(O3788&gt;730,O3788&lt;1096),+'PL2'!$P$2+1,IF(AND(O3788&gt;1095,O3788&lt;1461),+'PL2'!$Q$2+1,IF(AND(O3788&gt;1460,O3788&lt;1826),+'PL2'!$R$2+1,IF(AND(O3788&gt;1825,O3788&lt;2190),+'PL2'!$S$2+1,0))))))</f>
        <v>0</v>
      </c>
      <c r="N3788" s="70">
        <f t="shared" si="223"/>
        <v>-1</v>
      </c>
      <c r="O3788" s="19" t="str">
        <f>IF(A3788&gt;'PL2'!$C$2+553,IF(A3788='PL2'!$C$2+554,1,O3787+1), "")</f>
        <v/>
      </c>
    </row>
    <row r="3789" spans="1:15" s="20" customFormat="1" x14ac:dyDescent="0.55000000000000004">
      <c r="A3789" s="20">
        <v>3787</v>
      </c>
      <c r="B3789" s="21">
        <v>43609</v>
      </c>
      <c r="C3789" s="20">
        <v>47.699916839599602</v>
      </c>
      <c r="D3789" s="20">
        <v>50993232</v>
      </c>
      <c r="E3789" s="20">
        <f t="shared" si="219"/>
        <v>2136.0995987218112</v>
      </c>
      <c r="F3789" s="20">
        <f t="shared" si="220"/>
        <v>1.9981430716164935E-3</v>
      </c>
      <c r="G3789" s="19">
        <v>7880.29</v>
      </c>
      <c r="H3789" s="20">
        <f t="shared" si="221"/>
        <v>15.745946865828738</v>
      </c>
      <c r="I3789" s="20">
        <v>16833084.3068115</v>
      </c>
      <c r="K3789" s="70">
        <f t="shared" si="222"/>
        <v>-1</v>
      </c>
      <c r="L3789" s="3">
        <f>IF(AND(O3789&gt;0,O3789&lt;366),+'PL2'!$N$3+1,IF(AND(O3789&gt;365,O3789&lt;731),+'PL2'!$O$3+1,IF(AND(O3789&gt;730,O3789&lt;1096),+'PL2'!$P$3+1,IF(AND(O3789&gt;1095,O3789&lt;1461),+'PL2'!$Q$3+1,IF(AND(O3789&gt;1460,O3789&lt;3000),+'PL2'!$R$3+1,0)))))</f>
        <v>0</v>
      </c>
      <c r="M3789" s="3">
        <f>IF(AND(O3789&gt;0,O3789&lt;366),+'PL2'!$N$2+1,IF(AND(O3789&gt;365,O3789&lt;731),+'PL2'!$O$2+1,IF(AND(O3789&gt;730,O3789&lt;1096),+'PL2'!$P$2+1,IF(AND(O3789&gt;1095,O3789&lt;1461),+'PL2'!$Q$2+1,IF(AND(O3789&gt;1460,O3789&lt;1826),+'PL2'!$R$2+1,IF(AND(O3789&gt;1825,O3789&lt;2190),+'PL2'!$S$2+1,0))))))</f>
        <v>0</v>
      </c>
      <c r="N3789" s="70">
        <f t="shared" si="223"/>
        <v>-1</v>
      </c>
      <c r="O3789" s="19" t="str">
        <f>IF(A3789&gt;'PL2'!$C$2+553,IF(A3789='PL2'!$C$2+554,1,O3788+1), "")</f>
        <v/>
      </c>
    </row>
    <row r="3790" spans="1:15" s="20" customFormat="1" x14ac:dyDescent="0.55000000000000004">
      <c r="A3790" s="20">
        <v>3788</v>
      </c>
      <c r="B3790" s="21">
        <v>43610</v>
      </c>
      <c r="C3790" s="20">
        <v>47.799915313720703</v>
      </c>
      <c r="D3790" s="20">
        <v>46660473</v>
      </c>
      <c r="E3790" s="20">
        <f t="shared" si="219"/>
        <v>1888.6310246820544</v>
      </c>
      <c r="F3790" s="20">
        <f t="shared" si="220"/>
        <v>1.9347511337629983E-3</v>
      </c>
      <c r="G3790" s="19">
        <v>8003.26</v>
      </c>
      <c r="H3790" s="20">
        <f t="shared" si="221"/>
        <v>15.484316358800054</v>
      </c>
      <c r="I3790" s="20">
        <v>15115205.134596899</v>
      </c>
      <c r="K3790" s="70">
        <f t="shared" si="222"/>
        <v>-1</v>
      </c>
      <c r="L3790" s="3">
        <f>IF(AND(O3790&gt;0,O3790&lt;366),+'PL2'!$N$3+1,IF(AND(O3790&gt;365,O3790&lt;731),+'PL2'!$O$3+1,IF(AND(O3790&gt;730,O3790&lt;1096),+'PL2'!$P$3+1,IF(AND(O3790&gt;1095,O3790&lt;1461),+'PL2'!$Q$3+1,IF(AND(O3790&gt;1460,O3790&lt;3000),+'PL2'!$R$3+1,0)))))</f>
        <v>0</v>
      </c>
      <c r="M3790" s="3">
        <f>IF(AND(O3790&gt;0,O3790&lt;366),+'PL2'!$N$2+1,IF(AND(O3790&gt;365,O3790&lt;731),+'PL2'!$O$2+1,IF(AND(O3790&gt;730,O3790&lt;1096),+'PL2'!$P$2+1,IF(AND(O3790&gt;1095,O3790&lt;1461),+'PL2'!$Q$2+1,IF(AND(O3790&gt;1460,O3790&lt;1826),+'PL2'!$R$2+1,IF(AND(O3790&gt;1825,O3790&lt;2190),+'PL2'!$S$2+1,0))))))</f>
        <v>0</v>
      </c>
      <c r="N3790" s="70">
        <f t="shared" si="223"/>
        <v>-1</v>
      </c>
      <c r="O3790" s="19" t="str">
        <f>IF(A3790&gt;'PL2'!$C$2+553,IF(A3790='PL2'!$C$2+554,1,O3789+1), "")</f>
        <v/>
      </c>
    </row>
    <row r="3791" spans="1:15" s="20" customFormat="1" x14ac:dyDescent="0.55000000000000004">
      <c r="A3791" s="20">
        <v>3789</v>
      </c>
      <c r="B3791" s="21">
        <v>43611</v>
      </c>
      <c r="C3791" s="20">
        <v>47.899913787841797</v>
      </c>
      <c r="D3791" s="20">
        <v>54992701</v>
      </c>
      <c r="E3791" s="20">
        <f t="shared" si="219"/>
        <v>2171.9316531850286</v>
      </c>
      <c r="F3791" s="20">
        <f t="shared" si="220"/>
        <v>1.8918026765160632E-3</v>
      </c>
      <c r="G3791" s="19">
        <v>8071.45</v>
      </c>
      <c r="H3791" s="20">
        <f t="shared" si="221"/>
        <v>15.269590713365577</v>
      </c>
      <c r="I3791" s="20">
        <v>17530637.742100298</v>
      </c>
      <c r="K3791" s="70">
        <f t="shared" si="222"/>
        <v>-1</v>
      </c>
      <c r="L3791" s="3">
        <f>IF(AND(O3791&gt;0,O3791&lt;366),+'PL2'!$N$3+1,IF(AND(O3791&gt;365,O3791&lt;731),+'PL2'!$O$3+1,IF(AND(O3791&gt;730,O3791&lt;1096),+'PL2'!$P$3+1,IF(AND(O3791&gt;1095,O3791&lt;1461),+'PL2'!$Q$3+1,IF(AND(O3791&gt;1460,O3791&lt;3000),+'PL2'!$R$3+1,0)))))</f>
        <v>0</v>
      </c>
      <c r="M3791" s="3">
        <f>IF(AND(O3791&gt;0,O3791&lt;366),+'PL2'!$N$2+1,IF(AND(O3791&gt;365,O3791&lt;731),+'PL2'!$O$2+1,IF(AND(O3791&gt;730,O3791&lt;1096),+'PL2'!$P$2+1,IF(AND(O3791&gt;1095,O3791&lt;1461),+'PL2'!$Q$2+1,IF(AND(O3791&gt;1460,O3791&lt;1826),+'PL2'!$R$2+1,IF(AND(O3791&gt;1825,O3791&lt;2190),+'PL2'!$S$2+1,0))))))</f>
        <v>0</v>
      </c>
      <c r="N3791" s="70">
        <f t="shared" si="223"/>
        <v>-1</v>
      </c>
      <c r="O3791" s="19" t="str">
        <f>IF(A3791&gt;'PL2'!$C$2+553,IF(A3791='PL2'!$C$2+554,1,O3790+1), "")</f>
        <v/>
      </c>
    </row>
    <row r="3792" spans="1:15" s="20" customFormat="1" x14ac:dyDescent="0.55000000000000004">
      <c r="A3792" s="20">
        <v>3790</v>
      </c>
      <c r="B3792" s="21">
        <v>43612</v>
      </c>
      <c r="C3792" s="20">
        <v>47.999912261962898</v>
      </c>
      <c r="D3792" s="20">
        <v>55659279</v>
      </c>
      <c r="E3792" s="20">
        <f t="shared" si="219"/>
        <v>2395.0846568136822</v>
      </c>
      <c r="F3792" s="20">
        <f t="shared" si="220"/>
        <v>2.0654930400199807E-3</v>
      </c>
      <c r="G3792" s="19">
        <v>8744.42</v>
      </c>
      <c r="H3792" s="20">
        <f t="shared" si="221"/>
        <v>18.061538649011521</v>
      </c>
      <c r="I3792" s="20">
        <v>20943626.1747347</v>
      </c>
      <c r="K3792" s="70">
        <f t="shared" si="222"/>
        <v>-1</v>
      </c>
      <c r="L3792" s="3">
        <f>IF(AND(O3792&gt;0,O3792&lt;366),+'PL2'!$N$3+1,IF(AND(O3792&gt;365,O3792&lt;731),+'PL2'!$O$3+1,IF(AND(O3792&gt;730,O3792&lt;1096),+'PL2'!$P$3+1,IF(AND(O3792&gt;1095,O3792&lt;1461),+'PL2'!$Q$3+1,IF(AND(O3792&gt;1460,O3792&lt;3000),+'PL2'!$R$3+1,0)))))</f>
        <v>0</v>
      </c>
      <c r="M3792" s="3">
        <f>IF(AND(O3792&gt;0,O3792&lt;366),+'PL2'!$N$2+1,IF(AND(O3792&gt;365,O3792&lt;731),+'PL2'!$O$2+1,IF(AND(O3792&gt;730,O3792&lt;1096),+'PL2'!$P$2+1,IF(AND(O3792&gt;1095,O3792&lt;1461),+'PL2'!$Q$2+1,IF(AND(O3792&gt;1460,O3792&lt;1826),+'PL2'!$R$2+1,IF(AND(O3792&gt;1825,O3792&lt;2190),+'PL2'!$S$2+1,0))))))</f>
        <v>0</v>
      </c>
      <c r="N3792" s="70">
        <f t="shared" si="223"/>
        <v>-1</v>
      </c>
      <c r="O3792" s="19" t="str">
        <f>IF(A3792&gt;'PL2'!$C$2+553,IF(A3792='PL2'!$C$2+554,1,O3791+1), "")</f>
        <v/>
      </c>
    </row>
    <row r="3793" spans="1:15" s="20" customFormat="1" x14ac:dyDescent="0.55000000000000004">
      <c r="A3793" s="20">
        <v>3791</v>
      </c>
      <c r="B3793" s="21">
        <v>43613</v>
      </c>
      <c r="C3793" s="20">
        <v>48.099910736083999</v>
      </c>
      <c r="D3793" s="20">
        <v>54659412</v>
      </c>
      <c r="E3793" s="20">
        <f t="shared" si="219"/>
        <v>2291.7120639452069</v>
      </c>
      <c r="F3793" s="20">
        <f t="shared" si="220"/>
        <v>2.0166910267635386E-3</v>
      </c>
      <c r="G3793" s="19">
        <v>8770.06</v>
      </c>
      <c r="H3793" s="20">
        <f t="shared" si="221"/>
        <v>17.686501306177838</v>
      </c>
      <c r="I3793" s="20">
        <v>20098452.303523298</v>
      </c>
      <c r="K3793" s="70">
        <f t="shared" si="222"/>
        <v>-1</v>
      </c>
      <c r="L3793" s="3">
        <f>IF(AND(O3793&gt;0,O3793&lt;366),+'PL2'!$N$3+1,IF(AND(O3793&gt;365,O3793&lt;731),+'PL2'!$O$3+1,IF(AND(O3793&gt;730,O3793&lt;1096),+'PL2'!$P$3+1,IF(AND(O3793&gt;1095,O3793&lt;1461),+'PL2'!$Q$3+1,IF(AND(O3793&gt;1460,O3793&lt;3000),+'PL2'!$R$3+1,0)))))</f>
        <v>0</v>
      </c>
      <c r="M3793" s="3">
        <f>IF(AND(O3793&gt;0,O3793&lt;366),+'PL2'!$N$2+1,IF(AND(O3793&gt;365,O3793&lt;731),+'PL2'!$O$2+1,IF(AND(O3793&gt;730,O3793&lt;1096),+'PL2'!$P$2+1,IF(AND(O3793&gt;1095,O3793&lt;1461),+'PL2'!$Q$2+1,IF(AND(O3793&gt;1460,O3793&lt;1826),+'PL2'!$R$2+1,IF(AND(O3793&gt;1825,O3793&lt;2190),+'PL2'!$S$2+1,0))))))</f>
        <v>0</v>
      </c>
      <c r="N3793" s="70">
        <f t="shared" si="223"/>
        <v>-1</v>
      </c>
      <c r="O3793" s="19" t="str">
        <f>IF(A3793&gt;'PL2'!$C$2+553,IF(A3793='PL2'!$C$2+554,1,O3792+1), "")</f>
        <v/>
      </c>
    </row>
    <row r="3794" spans="1:15" s="20" customFormat="1" x14ac:dyDescent="0.55000000000000004">
      <c r="A3794" s="20">
        <v>3792</v>
      </c>
      <c r="B3794" s="21">
        <v>43614</v>
      </c>
      <c r="C3794" s="20">
        <v>48.199909210205099</v>
      </c>
      <c r="D3794" s="20">
        <v>57992303</v>
      </c>
      <c r="E3794" s="20">
        <f t="shared" si="219"/>
        <v>2369.3532192715038</v>
      </c>
      <c r="F3794" s="20">
        <f t="shared" si="220"/>
        <v>1.9692718541595711E-3</v>
      </c>
      <c r="G3794" s="19">
        <v>8719.8799999999992</v>
      </c>
      <c r="H3794" s="20">
        <f t="shared" si="221"/>
        <v>17.171814255648957</v>
      </c>
      <c r="I3794" s="20">
        <v>20660475.7496612</v>
      </c>
      <c r="K3794" s="70">
        <f t="shared" si="222"/>
        <v>-1</v>
      </c>
      <c r="L3794" s="3">
        <f>IF(AND(O3794&gt;0,O3794&lt;366),+'PL2'!$N$3+1,IF(AND(O3794&gt;365,O3794&lt;731),+'PL2'!$O$3+1,IF(AND(O3794&gt;730,O3794&lt;1096),+'PL2'!$P$3+1,IF(AND(O3794&gt;1095,O3794&lt;1461),+'PL2'!$Q$3+1,IF(AND(O3794&gt;1460,O3794&lt;3000),+'PL2'!$R$3+1,0)))))</f>
        <v>0</v>
      </c>
      <c r="M3794" s="3">
        <f>IF(AND(O3794&gt;0,O3794&lt;366),+'PL2'!$N$2+1,IF(AND(O3794&gt;365,O3794&lt;731),+'PL2'!$O$2+1,IF(AND(O3794&gt;730,O3794&lt;1096),+'PL2'!$P$2+1,IF(AND(O3794&gt;1095,O3794&lt;1461),+'PL2'!$Q$2+1,IF(AND(O3794&gt;1460,O3794&lt;1826),+'PL2'!$R$2+1,IF(AND(O3794&gt;1825,O3794&lt;2190),+'PL2'!$S$2+1,0))))))</f>
        <v>0</v>
      </c>
      <c r="N3794" s="70">
        <f t="shared" si="223"/>
        <v>-1</v>
      </c>
      <c r="O3794" s="19" t="str">
        <f>IF(A3794&gt;'PL2'!$C$2+553,IF(A3794='PL2'!$C$2+554,1,O3793+1), "")</f>
        <v/>
      </c>
    </row>
    <row r="3795" spans="1:15" s="20" customFormat="1" x14ac:dyDescent="0.55000000000000004">
      <c r="A3795" s="20">
        <v>3793</v>
      </c>
      <c r="B3795" s="21">
        <v>43615</v>
      </c>
      <c r="C3795" s="20">
        <v>48.2999076843262</v>
      </c>
      <c r="D3795" s="20">
        <v>53664058</v>
      </c>
      <c r="E3795" s="20">
        <f t="shared" si="219"/>
        <v>2184.5667566269576</v>
      </c>
      <c r="F3795" s="20">
        <f t="shared" si="220"/>
        <v>1.966201897652428E-3</v>
      </c>
      <c r="G3795" s="19">
        <v>8662.98</v>
      </c>
      <c r="H3795" s="20">
        <f t="shared" si="221"/>
        <v>17.033167715325028</v>
      </c>
      <c r="I3795" s="20">
        <v>18924858.1213242</v>
      </c>
      <c r="K3795" s="70">
        <f t="shared" si="222"/>
        <v>-1</v>
      </c>
      <c r="L3795" s="3">
        <f>IF(AND(O3795&gt;0,O3795&lt;366),+'PL2'!$N$3+1,IF(AND(O3795&gt;365,O3795&lt;731),+'PL2'!$O$3+1,IF(AND(O3795&gt;730,O3795&lt;1096),+'PL2'!$P$3+1,IF(AND(O3795&gt;1095,O3795&lt;1461),+'PL2'!$Q$3+1,IF(AND(O3795&gt;1460,O3795&lt;3000),+'PL2'!$R$3+1,0)))))</f>
        <v>0</v>
      </c>
      <c r="M3795" s="3">
        <f>IF(AND(O3795&gt;0,O3795&lt;366),+'PL2'!$N$2+1,IF(AND(O3795&gt;365,O3795&lt;731),+'PL2'!$O$2+1,IF(AND(O3795&gt;730,O3795&lt;1096),+'PL2'!$P$2+1,IF(AND(O3795&gt;1095,O3795&lt;1461),+'PL2'!$Q$2+1,IF(AND(O3795&gt;1460,O3795&lt;1826),+'PL2'!$R$2+1,IF(AND(O3795&gt;1825,O3795&lt;2190),+'PL2'!$S$2+1,0))))))</f>
        <v>0</v>
      </c>
      <c r="N3795" s="70">
        <f t="shared" si="223"/>
        <v>-1</v>
      </c>
      <c r="O3795" s="19" t="str">
        <f>IF(A3795&gt;'PL2'!$C$2+553,IF(A3795='PL2'!$C$2+554,1,O3794+1), "")</f>
        <v/>
      </c>
    </row>
    <row r="3796" spans="1:15" s="20" customFormat="1" x14ac:dyDescent="0.55000000000000004">
      <c r="A3796" s="20">
        <v>3794</v>
      </c>
      <c r="B3796" s="21">
        <v>43616</v>
      </c>
      <c r="C3796" s="20">
        <v>48.399906158447301</v>
      </c>
      <c r="D3796" s="20">
        <v>43386260</v>
      </c>
      <c r="E3796" s="20">
        <f t="shared" si="219"/>
        <v>1683.7077934491315</v>
      </c>
      <c r="F3796" s="20">
        <f t="shared" si="220"/>
        <v>1.8782743477124863E-3</v>
      </c>
      <c r="G3796" s="19">
        <v>8272.4599999999991</v>
      </c>
      <c r="H3796" s="20">
        <f t="shared" si="221"/>
        <v>15.537949410477633</v>
      </c>
      <c r="I3796" s="20">
        <v>13928405.3729962</v>
      </c>
      <c r="K3796" s="70">
        <f t="shared" si="222"/>
        <v>-1</v>
      </c>
      <c r="L3796" s="3">
        <f>IF(AND(O3796&gt;0,O3796&lt;366),+'PL2'!$N$3+1,IF(AND(O3796&gt;365,O3796&lt;731),+'PL2'!$O$3+1,IF(AND(O3796&gt;730,O3796&lt;1096),+'PL2'!$P$3+1,IF(AND(O3796&gt;1095,O3796&lt;1461),+'PL2'!$Q$3+1,IF(AND(O3796&gt;1460,O3796&lt;3000),+'PL2'!$R$3+1,0)))))</f>
        <v>0</v>
      </c>
      <c r="M3796" s="3">
        <f>IF(AND(O3796&gt;0,O3796&lt;366),+'PL2'!$N$2+1,IF(AND(O3796&gt;365,O3796&lt;731),+'PL2'!$O$2+1,IF(AND(O3796&gt;730,O3796&lt;1096),+'PL2'!$P$2+1,IF(AND(O3796&gt;1095,O3796&lt;1461),+'PL2'!$Q$2+1,IF(AND(O3796&gt;1460,O3796&lt;1826),+'PL2'!$R$2+1,IF(AND(O3796&gt;1825,O3796&lt;2190),+'PL2'!$S$2+1,0))))))</f>
        <v>0</v>
      </c>
      <c r="N3796" s="70">
        <f t="shared" si="223"/>
        <v>-1</v>
      </c>
      <c r="O3796" s="19" t="str">
        <f>IF(A3796&gt;'PL2'!$C$2+553,IF(A3796='PL2'!$C$2+554,1,O3795+1), "")</f>
        <v/>
      </c>
    </row>
    <row r="3797" spans="1:15" s="20" customFormat="1" x14ac:dyDescent="0.55000000000000004">
      <c r="A3797" s="20">
        <v>3795</v>
      </c>
      <c r="B3797" s="21">
        <v>43617</v>
      </c>
      <c r="C3797" s="20">
        <v>48.499904632568402</v>
      </c>
      <c r="D3797" s="20">
        <v>55994233</v>
      </c>
      <c r="E3797" s="20">
        <f t="shared" si="219"/>
        <v>2045.9147892169808</v>
      </c>
      <c r="F3797" s="20">
        <f t="shared" si="220"/>
        <v>1.7720873534134284E-3</v>
      </c>
      <c r="G3797" s="19">
        <v>8553.81</v>
      </c>
      <c r="H3797" s="20">
        <f t="shared" si="221"/>
        <v>15.158098524501318</v>
      </c>
      <c r="I3797" s="20">
        <v>17500366.383152101</v>
      </c>
      <c r="K3797" s="70">
        <f t="shared" si="222"/>
        <v>-1</v>
      </c>
      <c r="L3797" s="3">
        <f>IF(AND(O3797&gt;0,O3797&lt;366),+'PL2'!$N$3+1,IF(AND(O3797&gt;365,O3797&lt;731),+'PL2'!$O$3+1,IF(AND(O3797&gt;730,O3797&lt;1096),+'PL2'!$P$3+1,IF(AND(O3797&gt;1095,O3797&lt;1461),+'PL2'!$Q$3+1,IF(AND(O3797&gt;1460,O3797&lt;3000),+'PL2'!$R$3+1,0)))))</f>
        <v>0</v>
      </c>
      <c r="M3797" s="3">
        <f>IF(AND(O3797&gt;0,O3797&lt;366),+'PL2'!$N$2+1,IF(AND(O3797&gt;365,O3797&lt;731),+'PL2'!$O$2+1,IF(AND(O3797&gt;730,O3797&lt;1096),+'PL2'!$P$2+1,IF(AND(O3797&gt;1095,O3797&lt;1461),+'PL2'!$Q$2+1,IF(AND(O3797&gt;1460,O3797&lt;1826),+'PL2'!$R$2+1,IF(AND(O3797&gt;1825,O3797&lt;2190),+'PL2'!$S$2+1,0))))))</f>
        <v>0</v>
      </c>
      <c r="N3797" s="70">
        <f t="shared" si="223"/>
        <v>-1</v>
      </c>
      <c r="O3797" s="19" t="str">
        <f>IF(A3797&gt;'PL2'!$C$2+553,IF(A3797='PL2'!$C$2+554,1,O3796+1), "")</f>
        <v/>
      </c>
    </row>
    <row r="3798" spans="1:15" s="20" customFormat="1" x14ac:dyDescent="0.55000000000000004">
      <c r="A3798" s="20">
        <v>3796</v>
      </c>
      <c r="B3798" s="21">
        <v>43618</v>
      </c>
      <c r="C3798" s="20">
        <v>48.599903106689503</v>
      </c>
      <c r="D3798" s="20">
        <v>48577778</v>
      </c>
      <c r="E3798" s="20">
        <f t="shared" si="219"/>
        <v>1807.4213081110606</v>
      </c>
      <c r="F3798" s="20">
        <f t="shared" si="220"/>
        <v>1.8082445114546725E-3</v>
      </c>
      <c r="G3798" s="19">
        <v>8554.7999999999993</v>
      </c>
      <c r="H3798" s="20">
        <f t="shared" si="221"/>
        <v>15.469170146592431</v>
      </c>
      <c r="I3798" s="20">
        <v>15462127.806628499</v>
      </c>
      <c r="K3798" s="70">
        <f t="shared" si="222"/>
        <v>-1</v>
      </c>
      <c r="L3798" s="3">
        <f>IF(AND(O3798&gt;0,O3798&lt;366),+'PL2'!$N$3+1,IF(AND(O3798&gt;365,O3798&lt;731),+'PL2'!$O$3+1,IF(AND(O3798&gt;730,O3798&lt;1096),+'PL2'!$P$3+1,IF(AND(O3798&gt;1095,O3798&lt;1461),+'PL2'!$Q$3+1,IF(AND(O3798&gt;1460,O3798&lt;3000),+'PL2'!$R$3+1,0)))))</f>
        <v>0</v>
      </c>
      <c r="M3798" s="3">
        <f>IF(AND(O3798&gt;0,O3798&lt;366),+'PL2'!$N$2+1,IF(AND(O3798&gt;365,O3798&lt;731),+'PL2'!$O$2+1,IF(AND(O3798&gt;730,O3798&lt;1096),+'PL2'!$P$2+1,IF(AND(O3798&gt;1095,O3798&lt;1461),+'PL2'!$Q$2+1,IF(AND(O3798&gt;1460,O3798&lt;1826),+'PL2'!$R$2+1,IF(AND(O3798&gt;1825,O3798&lt;2190),+'PL2'!$S$2+1,0))))))</f>
        <v>0</v>
      </c>
      <c r="N3798" s="70">
        <f t="shared" si="223"/>
        <v>-1</v>
      </c>
      <c r="O3798" s="19" t="str">
        <f>IF(A3798&gt;'PL2'!$C$2+553,IF(A3798='PL2'!$C$2+554,1,O3797+1), "")</f>
        <v/>
      </c>
    </row>
    <row r="3799" spans="1:15" s="20" customFormat="1" x14ac:dyDescent="0.55000000000000004">
      <c r="A3799" s="20">
        <v>3797</v>
      </c>
      <c r="B3799" s="21">
        <v>43619</v>
      </c>
      <c r="C3799" s="20">
        <v>48.699901580810497</v>
      </c>
      <c r="D3799" s="20">
        <v>44127906</v>
      </c>
      <c r="E3799" s="20">
        <f t="shared" si="219"/>
        <v>1645.3517070689309</v>
      </c>
      <c r="F3799" s="20">
        <f t="shared" si="220"/>
        <v>1.8158229896536552E-3</v>
      </c>
      <c r="G3799" s="19">
        <v>8739.0300000000007</v>
      </c>
      <c r="H3799" s="20">
        <f t="shared" si="221"/>
        <v>15.868531581272983</v>
      </c>
      <c r="I3799" s="20">
        <v>14378777.928626601</v>
      </c>
      <c r="K3799" s="70">
        <f t="shared" si="222"/>
        <v>-1</v>
      </c>
      <c r="L3799" s="3">
        <f>IF(AND(O3799&gt;0,O3799&lt;366),+'PL2'!$N$3+1,IF(AND(O3799&gt;365,O3799&lt;731),+'PL2'!$O$3+1,IF(AND(O3799&gt;730,O3799&lt;1096),+'PL2'!$P$3+1,IF(AND(O3799&gt;1095,O3799&lt;1461),+'PL2'!$Q$3+1,IF(AND(O3799&gt;1460,O3799&lt;3000),+'PL2'!$R$3+1,0)))))</f>
        <v>0</v>
      </c>
      <c r="M3799" s="3">
        <f>IF(AND(O3799&gt;0,O3799&lt;366),+'PL2'!$N$2+1,IF(AND(O3799&gt;365,O3799&lt;731),+'PL2'!$O$2+1,IF(AND(O3799&gt;730,O3799&lt;1096),+'PL2'!$P$2+1,IF(AND(O3799&gt;1095,O3799&lt;1461),+'PL2'!$Q$2+1,IF(AND(O3799&gt;1460,O3799&lt;1826),+'PL2'!$R$2+1,IF(AND(O3799&gt;1825,O3799&lt;2190),+'PL2'!$S$2+1,0))))))</f>
        <v>0</v>
      </c>
      <c r="N3799" s="70">
        <f t="shared" si="223"/>
        <v>-1</v>
      </c>
      <c r="O3799" s="19" t="str">
        <f>IF(A3799&gt;'PL2'!$C$2+553,IF(A3799='PL2'!$C$2+554,1,O3798+1), "")</f>
        <v/>
      </c>
    </row>
    <row r="3800" spans="1:15" s="20" customFormat="1" x14ac:dyDescent="0.55000000000000004">
      <c r="A3800" s="20">
        <v>3798</v>
      </c>
      <c r="B3800" s="21">
        <v>43620</v>
      </c>
      <c r="C3800" s="20">
        <v>48.799900054931598</v>
      </c>
      <c r="D3800" s="20">
        <v>57106701</v>
      </c>
      <c r="E3800" s="20">
        <f t="shared" si="219"/>
        <v>2093.2550437788941</v>
      </c>
      <c r="F3800" s="20">
        <f t="shared" si="220"/>
        <v>1.7887679578249757E-3</v>
      </c>
      <c r="G3800" s="19">
        <v>8134.92</v>
      </c>
      <c r="H3800" s="20">
        <f t="shared" si="221"/>
        <v>14.551484235469552</v>
      </c>
      <c r="I3800" s="20">
        <v>17028462.320737801</v>
      </c>
      <c r="K3800" s="70">
        <f t="shared" si="222"/>
        <v>-1</v>
      </c>
      <c r="L3800" s="3">
        <f>IF(AND(O3800&gt;0,O3800&lt;366),+'PL2'!$N$3+1,IF(AND(O3800&gt;365,O3800&lt;731),+'PL2'!$O$3+1,IF(AND(O3800&gt;730,O3800&lt;1096),+'PL2'!$P$3+1,IF(AND(O3800&gt;1095,O3800&lt;1461),+'PL2'!$Q$3+1,IF(AND(O3800&gt;1460,O3800&lt;3000),+'PL2'!$R$3+1,0)))))</f>
        <v>0</v>
      </c>
      <c r="M3800" s="3">
        <f>IF(AND(O3800&gt;0,O3800&lt;366),+'PL2'!$N$2+1,IF(AND(O3800&gt;365,O3800&lt;731),+'PL2'!$O$2+1,IF(AND(O3800&gt;730,O3800&lt;1096),+'PL2'!$P$2+1,IF(AND(O3800&gt;1095,O3800&lt;1461),+'PL2'!$Q$2+1,IF(AND(O3800&gt;1460,O3800&lt;1826),+'PL2'!$R$2+1,IF(AND(O3800&gt;1825,O3800&lt;2190),+'PL2'!$S$2+1,0))))))</f>
        <v>0</v>
      </c>
      <c r="N3800" s="70">
        <f t="shared" si="223"/>
        <v>-1</v>
      </c>
      <c r="O3800" s="19" t="str">
        <f>IF(A3800&gt;'PL2'!$C$2+553,IF(A3800='PL2'!$C$2+554,1,O3799+1), "")</f>
        <v/>
      </c>
    </row>
    <row r="3801" spans="1:15" s="20" customFormat="1" x14ac:dyDescent="0.55000000000000004">
      <c r="A3801" s="20">
        <v>3799</v>
      </c>
      <c r="B3801" s="21">
        <v>43621</v>
      </c>
      <c r="C3801" s="20">
        <v>48.899898529052699</v>
      </c>
      <c r="D3801" s="20">
        <v>59331638</v>
      </c>
      <c r="E3801" s="20">
        <f t="shared" ref="E3801:E3864" si="224">+I3801/G3801</f>
        <v>2185.3313687833188</v>
      </c>
      <c r="F3801" s="20">
        <f t="shared" ref="F3801:F3864" si="225">+(C3801/D3801)*E3801</f>
        <v>1.8011045335687534E-3</v>
      </c>
      <c r="G3801" s="19">
        <v>7675.8</v>
      </c>
      <c r="H3801" s="20">
        <f t="shared" ref="H3801:H3864" si="226">+F3801*G3801</f>
        <v>13.824918178767037</v>
      </c>
      <c r="I3801" s="20">
        <v>16774166.520507</v>
      </c>
      <c r="K3801" s="70">
        <f t="shared" si="222"/>
        <v>-1</v>
      </c>
      <c r="L3801" s="3">
        <f>IF(AND(O3801&gt;0,O3801&lt;366),+'PL2'!$N$3+1,IF(AND(O3801&gt;365,O3801&lt;731),+'PL2'!$O$3+1,IF(AND(O3801&gt;730,O3801&lt;1096),+'PL2'!$P$3+1,IF(AND(O3801&gt;1095,O3801&lt;1461),+'PL2'!$Q$3+1,IF(AND(O3801&gt;1460,O3801&lt;3000),+'PL2'!$R$3+1,0)))))</f>
        <v>0</v>
      </c>
      <c r="M3801" s="3">
        <f>IF(AND(O3801&gt;0,O3801&lt;366),+'PL2'!$N$2+1,IF(AND(O3801&gt;365,O3801&lt;731),+'PL2'!$O$2+1,IF(AND(O3801&gt;730,O3801&lt;1096),+'PL2'!$P$2+1,IF(AND(O3801&gt;1095,O3801&lt;1461),+'PL2'!$Q$2+1,IF(AND(O3801&gt;1460,O3801&lt;1826),+'PL2'!$R$2+1,IF(AND(O3801&gt;1825,O3801&lt;2190),+'PL2'!$S$2+1,0))))))</f>
        <v>0</v>
      </c>
      <c r="N3801" s="70">
        <f t="shared" si="223"/>
        <v>-1</v>
      </c>
      <c r="O3801" s="19" t="str">
        <f>IF(A3801&gt;'PL2'!$C$2+553,IF(A3801='PL2'!$C$2+554,1,O3800+1), "")</f>
        <v/>
      </c>
    </row>
    <row r="3802" spans="1:15" s="20" customFormat="1" x14ac:dyDescent="0.55000000000000004">
      <c r="A3802" s="20">
        <v>3800</v>
      </c>
      <c r="B3802" s="21">
        <v>43622</v>
      </c>
      <c r="C3802" s="20">
        <v>48.9998970031738</v>
      </c>
      <c r="D3802" s="20">
        <v>58219170</v>
      </c>
      <c r="E3802" s="20">
        <f t="shared" si="224"/>
        <v>2129.0087021607392</v>
      </c>
      <c r="F3802" s="20">
        <f t="shared" si="225"/>
        <v>1.7918703946610188E-3</v>
      </c>
      <c r="G3802" s="19">
        <v>7786.04</v>
      </c>
      <c r="H3802" s="20">
        <f t="shared" si="226"/>
        <v>13.951574567646478</v>
      </c>
      <c r="I3802" s="20">
        <v>16576546.915371601</v>
      </c>
      <c r="K3802" s="70">
        <f t="shared" si="222"/>
        <v>-1</v>
      </c>
      <c r="L3802" s="3">
        <f>IF(AND(O3802&gt;0,O3802&lt;366),+'PL2'!$N$3+1,IF(AND(O3802&gt;365,O3802&lt;731),+'PL2'!$O$3+1,IF(AND(O3802&gt;730,O3802&lt;1096),+'PL2'!$P$3+1,IF(AND(O3802&gt;1095,O3802&lt;1461),+'PL2'!$Q$3+1,IF(AND(O3802&gt;1460,O3802&lt;3000),+'PL2'!$R$3+1,0)))))</f>
        <v>0</v>
      </c>
      <c r="M3802" s="3">
        <f>IF(AND(O3802&gt;0,O3802&lt;366),+'PL2'!$N$2+1,IF(AND(O3802&gt;365,O3802&lt;731),+'PL2'!$O$2+1,IF(AND(O3802&gt;730,O3802&lt;1096),+'PL2'!$P$2+1,IF(AND(O3802&gt;1095,O3802&lt;1461),+'PL2'!$Q$2+1,IF(AND(O3802&gt;1460,O3802&lt;1826),+'PL2'!$R$2+1,IF(AND(O3802&gt;1825,O3802&lt;2190),+'PL2'!$S$2+1,0))))))</f>
        <v>0</v>
      </c>
      <c r="N3802" s="70">
        <f t="shared" si="223"/>
        <v>-1</v>
      </c>
      <c r="O3802" s="19" t="str">
        <f>IF(A3802&gt;'PL2'!$C$2+553,IF(A3802='PL2'!$C$2+554,1,O3801+1), "")</f>
        <v/>
      </c>
    </row>
    <row r="3803" spans="1:15" s="20" customFormat="1" x14ac:dyDescent="0.55000000000000004">
      <c r="A3803" s="20">
        <v>3801</v>
      </c>
      <c r="B3803" s="21">
        <v>43623</v>
      </c>
      <c r="C3803" s="20">
        <v>49.099895477294901</v>
      </c>
      <c r="D3803" s="20">
        <v>58589992</v>
      </c>
      <c r="E3803" s="20">
        <f t="shared" si="224"/>
        <v>2166.3739057339844</v>
      </c>
      <c r="F3803" s="20">
        <f t="shared" si="225"/>
        <v>1.8154761368849093E-3</v>
      </c>
      <c r="G3803" s="19">
        <v>7803.23</v>
      </c>
      <c r="H3803" s="20">
        <f t="shared" si="226"/>
        <v>14.16657785562443</v>
      </c>
      <c r="I3803" s="20">
        <v>16904713.852440599</v>
      </c>
      <c r="K3803" s="70">
        <f t="shared" si="222"/>
        <v>-1</v>
      </c>
      <c r="L3803" s="3">
        <f>IF(AND(O3803&gt;0,O3803&lt;366),+'PL2'!$N$3+1,IF(AND(O3803&gt;365,O3803&lt;731),+'PL2'!$O$3+1,IF(AND(O3803&gt;730,O3803&lt;1096),+'PL2'!$P$3+1,IF(AND(O3803&gt;1095,O3803&lt;1461),+'PL2'!$Q$3+1,IF(AND(O3803&gt;1460,O3803&lt;3000),+'PL2'!$R$3+1,0)))))</f>
        <v>0</v>
      </c>
      <c r="M3803" s="3">
        <f>IF(AND(O3803&gt;0,O3803&lt;366),+'PL2'!$N$2+1,IF(AND(O3803&gt;365,O3803&lt;731),+'PL2'!$O$2+1,IF(AND(O3803&gt;730,O3803&lt;1096),+'PL2'!$P$2+1,IF(AND(O3803&gt;1095,O3803&lt;1461),+'PL2'!$Q$2+1,IF(AND(O3803&gt;1460,O3803&lt;1826),+'PL2'!$R$2+1,IF(AND(O3803&gt;1825,O3803&lt;2190),+'PL2'!$S$2+1,0))))))</f>
        <v>0</v>
      </c>
      <c r="N3803" s="70">
        <f t="shared" si="223"/>
        <v>-1</v>
      </c>
      <c r="O3803" s="19" t="str">
        <f>IF(A3803&gt;'PL2'!$C$2+553,IF(A3803='PL2'!$C$2+554,1,O3802+1), "")</f>
        <v/>
      </c>
    </row>
    <row r="3804" spans="1:15" s="20" customFormat="1" x14ac:dyDescent="0.55000000000000004">
      <c r="A3804" s="20">
        <v>3802</v>
      </c>
      <c r="B3804" s="21">
        <v>43624</v>
      </c>
      <c r="C3804" s="20">
        <v>49.199893951416001</v>
      </c>
      <c r="D3804" s="20">
        <v>45982019</v>
      </c>
      <c r="E3804" s="20">
        <f t="shared" si="224"/>
        <v>1610.6283620139181</v>
      </c>
      <c r="F3804" s="20">
        <f t="shared" si="225"/>
        <v>1.7233420004073253E-3</v>
      </c>
      <c r="G3804" s="19">
        <v>7998.29</v>
      </c>
      <c r="H3804" s="20">
        <f t="shared" si="226"/>
        <v>13.783789088437906</v>
      </c>
      <c r="I3804" s="20">
        <v>12882272.721612301</v>
      </c>
      <c r="K3804" s="70">
        <f t="shared" si="222"/>
        <v>-1</v>
      </c>
      <c r="L3804" s="3">
        <f>IF(AND(O3804&gt;0,O3804&lt;366),+'PL2'!$N$3+1,IF(AND(O3804&gt;365,O3804&lt;731),+'PL2'!$O$3+1,IF(AND(O3804&gt;730,O3804&lt;1096),+'PL2'!$P$3+1,IF(AND(O3804&gt;1095,O3804&lt;1461),+'PL2'!$Q$3+1,IF(AND(O3804&gt;1460,O3804&lt;3000),+'PL2'!$R$3+1,0)))))</f>
        <v>0</v>
      </c>
      <c r="M3804" s="3">
        <f>IF(AND(O3804&gt;0,O3804&lt;366),+'PL2'!$N$2+1,IF(AND(O3804&gt;365,O3804&lt;731),+'PL2'!$O$2+1,IF(AND(O3804&gt;730,O3804&lt;1096),+'PL2'!$P$2+1,IF(AND(O3804&gt;1095,O3804&lt;1461),+'PL2'!$Q$2+1,IF(AND(O3804&gt;1460,O3804&lt;1826),+'PL2'!$R$2+1,IF(AND(O3804&gt;1825,O3804&lt;2190),+'PL2'!$S$2+1,0))))))</f>
        <v>0</v>
      </c>
      <c r="N3804" s="70">
        <f t="shared" si="223"/>
        <v>-1</v>
      </c>
      <c r="O3804" s="19" t="str">
        <f>IF(A3804&gt;'PL2'!$C$2+553,IF(A3804='PL2'!$C$2+554,1,O3803+1), "")</f>
        <v/>
      </c>
    </row>
    <row r="3805" spans="1:15" s="20" customFormat="1" x14ac:dyDescent="0.55000000000000004">
      <c r="A3805" s="20">
        <v>3803</v>
      </c>
      <c r="B3805" s="21">
        <v>43625</v>
      </c>
      <c r="C3805" s="20">
        <v>49.299892425537102</v>
      </c>
      <c r="D3805" s="20">
        <v>54510942</v>
      </c>
      <c r="E3805" s="20">
        <f t="shared" si="224"/>
        <v>1896.3346936279997</v>
      </c>
      <c r="F3805" s="20">
        <f t="shared" si="225"/>
        <v>1.7150519321180368E-3</v>
      </c>
      <c r="G3805" s="19">
        <v>7931.34</v>
      </c>
      <c r="H3805" s="20">
        <f t="shared" si="226"/>
        <v>13.602659991285071</v>
      </c>
      <c r="I3805" s="20">
        <v>15040475.208959499</v>
      </c>
      <c r="K3805" s="70">
        <f t="shared" si="222"/>
        <v>-1</v>
      </c>
      <c r="L3805" s="3">
        <f>IF(AND(O3805&gt;0,O3805&lt;366),+'PL2'!$N$3+1,IF(AND(O3805&gt;365,O3805&lt;731),+'PL2'!$O$3+1,IF(AND(O3805&gt;730,O3805&lt;1096),+'PL2'!$P$3+1,IF(AND(O3805&gt;1095,O3805&lt;1461),+'PL2'!$Q$3+1,IF(AND(O3805&gt;1460,O3805&lt;3000),+'PL2'!$R$3+1,0)))))</f>
        <v>0</v>
      </c>
      <c r="M3805" s="3">
        <f>IF(AND(O3805&gt;0,O3805&lt;366),+'PL2'!$N$2+1,IF(AND(O3805&gt;365,O3805&lt;731),+'PL2'!$O$2+1,IF(AND(O3805&gt;730,O3805&lt;1096),+'PL2'!$P$2+1,IF(AND(O3805&gt;1095,O3805&lt;1461),+'PL2'!$Q$2+1,IF(AND(O3805&gt;1460,O3805&lt;1826),+'PL2'!$R$2+1,IF(AND(O3805&gt;1825,O3805&lt;2190),+'PL2'!$S$2+1,0))))))</f>
        <v>0</v>
      </c>
      <c r="N3805" s="70">
        <f t="shared" si="223"/>
        <v>-1</v>
      </c>
      <c r="O3805" s="19" t="str">
        <f>IF(A3805&gt;'PL2'!$C$2+553,IF(A3805='PL2'!$C$2+554,1,O3804+1), "")</f>
        <v/>
      </c>
    </row>
    <row r="3806" spans="1:15" s="20" customFormat="1" x14ac:dyDescent="0.55000000000000004">
      <c r="A3806" s="20">
        <v>3804</v>
      </c>
      <c r="B3806" s="21">
        <v>43626</v>
      </c>
      <c r="C3806" s="20">
        <v>49.399890899658203</v>
      </c>
      <c r="D3806" s="20">
        <v>58219170</v>
      </c>
      <c r="E3806" s="20">
        <f t="shared" si="224"/>
        <v>2135.7487184598745</v>
      </c>
      <c r="F3806" s="20">
        <f t="shared" si="225"/>
        <v>1.8122167265696612E-3</v>
      </c>
      <c r="G3806" s="19">
        <v>7640.61</v>
      </c>
      <c r="H3806" s="20">
        <f t="shared" si="226"/>
        <v>13.846441243195418</v>
      </c>
      <c r="I3806" s="20">
        <v>16318423.015751701</v>
      </c>
      <c r="K3806" s="70">
        <f t="shared" si="222"/>
        <v>-1</v>
      </c>
      <c r="L3806" s="3">
        <f>IF(AND(O3806&gt;0,O3806&lt;366),+'PL2'!$N$3+1,IF(AND(O3806&gt;365,O3806&lt;731),+'PL2'!$O$3+1,IF(AND(O3806&gt;730,O3806&lt;1096),+'PL2'!$P$3+1,IF(AND(O3806&gt;1095,O3806&lt;1461),+'PL2'!$Q$3+1,IF(AND(O3806&gt;1460,O3806&lt;3000),+'PL2'!$R$3+1,0)))))</f>
        <v>0</v>
      </c>
      <c r="M3806" s="3">
        <f>IF(AND(O3806&gt;0,O3806&lt;366),+'PL2'!$N$2+1,IF(AND(O3806&gt;365,O3806&lt;731),+'PL2'!$O$2+1,IF(AND(O3806&gt;730,O3806&lt;1096),+'PL2'!$P$2+1,IF(AND(O3806&gt;1095,O3806&lt;1461),+'PL2'!$Q$2+1,IF(AND(O3806&gt;1460,O3806&lt;1826),+'PL2'!$R$2+1,IF(AND(O3806&gt;1825,O3806&lt;2190),+'PL2'!$S$2+1,0))))))</f>
        <v>0</v>
      </c>
      <c r="N3806" s="70">
        <f t="shared" si="223"/>
        <v>-1</v>
      </c>
      <c r="O3806" s="19" t="str">
        <f>IF(A3806&gt;'PL2'!$C$2+553,IF(A3806='PL2'!$C$2+554,1,O3805+1), "")</f>
        <v/>
      </c>
    </row>
    <row r="3807" spans="1:15" s="20" customFormat="1" x14ac:dyDescent="0.55000000000000004">
      <c r="A3807" s="20">
        <v>3805</v>
      </c>
      <c r="B3807" s="21">
        <v>43627</v>
      </c>
      <c r="C3807" s="20">
        <v>49.499889373779297</v>
      </c>
      <c r="D3807" s="20">
        <v>53027651</v>
      </c>
      <c r="E3807" s="20">
        <f t="shared" si="224"/>
        <v>1868.3234904401536</v>
      </c>
      <c r="F3807" s="20">
        <f t="shared" si="225"/>
        <v>1.7440298475831185E-3</v>
      </c>
      <c r="G3807" s="19">
        <v>8020.38</v>
      </c>
      <c r="H3807" s="20">
        <f t="shared" si="226"/>
        <v>13.987782108958692</v>
      </c>
      <c r="I3807" s="20">
        <v>14984664.356256399</v>
      </c>
      <c r="K3807" s="70">
        <f t="shared" si="222"/>
        <v>-1</v>
      </c>
      <c r="L3807" s="3">
        <f>IF(AND(O3807&gt;0,O3807&lt;366),+'PL2'!$N$3+1,IF(AND(O3807&gt;365,O3807&lt;731),+'PL2'!$O$3+1,IF(AND(O3807&gt;730,O3807&lt;1096),+'PL2'!$P$3+1,IF(AND(O3807&gt;1095,O3807&lt;1461),+'PL2'!$Q$3+1,IF(AND(O3807&gt;1460,O3807&lt;3000),+'PL2'!$R$3+1,0)))))</f>
        <v>0</v>
      </c>
      <c r="M3807" s="3">
        <f>IF(AND(O3807&gt;0,O3807&lt;366),+'PL2'!$N$2+1,IF(AND(O3807&gt;365,O3807&lt;731),+'PL2'!$O$2+1,IF(AND(O3807&gt;730,O3807&lt;1096),+'PL2'!$P$2+1,IF(AND(O3807&gt;1095,O3807&lt;1461),+'PL2'!$Q$2+1,IF(AND(O3807&gt;1460,O3807&lt;1826),+'PL2'!$R$2+1,IF(AND(O3807&gt;1825,O3807&lt;2190),+'PL2'!$S$2+1,0))))))</f>
        <v>0</v>
      </c>
      <c r="N3807" s="70">
        <f t="shared" si="223"/>
        <v>-1</v>
      </c>
      <c r="O3807" s="19" t="str">
        <f>IF(A3807&gt;'PL2'!$C$2+553,IF(A3807='PL2'!$C$2+554,1,O3806+1), "")</f>
        <v/>
      </c>
    </row>
    <row r="3808" spans="1:15" s="20" customFormat="1" x14ac:dyDescent="0.55000000000000004">
      <c r="A3808" s="20">
        <v>3806</v>
      </c>
      <c r="B3808" s="21">
        <v>43628</v>
      </c>
      <c r="C3808" s="20">
        <v>49.599887847900398</v>
      </c>
      <c r="D3808" s="20">
        <v>48577778</v>
      </c>
      <c r="E3808" s="20">
        <f t="shared" si="224"/>
        <v>1773.4147793050149</v>
      </c>
      <c r="F3808" s="20">
        <f t="shared" si="225"/>
        <v>1.8107286455411316E-3</v>
      </c>
      <c r="G3808" s="19">
        <v>7917.58</v>
      </c>
      <c r="H3808" s="20">
        <f t="shared" si="226"/>
        <v>14.336588909363552</v>
      </c>
      <c r="I3808" s="20">
        <v>14041153.3883298</v>
      </c>
      <c r="K3808" s="70">
        <f t="shared" si="222"/>
        <v>-1</v>
      </c>
      <c r="L3808" s="3">
        <f>IF(AND(O3808&gt;0,O3808&lt;366),+'PL2'!$N$3+1,IF(AND(O3808&gt;365,O3808&lt;731),+'PL2'!$O$3+1,IF(AND(O3808&gt;730,O3808&lt;1096),+'PL2'!$P$3+1,IF(AND(O3808&gt;1095,O3808&lt;1461),+'PL2'!$Q$3+1,IF(AND(O3808&gt;1460,O3808&lt;3000),+'PL2'!$R$3+1,0)))))</f>
        <v>0</v>
      </c>
      <c r="M3808" s="3">
        <f>IF(AND(O3808&gt;0,O3808&lt;366),+'PL2'!$N$2+1,IF(AND(O3808&gt;365,O3808&lt;731),+'PL2'!$O$2+1,IF(AND(O3808&gt;730,O3808&lt;1096),+'PL2'!$P$2+1,IF(AND(O3808&gt;1095,O3808&lt;1461),+'PL2'!$Q$2+1,IF(AND(O3808&gt;1460,O3808&lt;1826),+'PL2'!$R$2+1,IF(AND(O3808&gt;1825,O3808&lt;2190),+'PL2'!$S$2+1,0))))))</f>
        <v>0</v>
      </c>
      <c r="N3808" s="70">
        <f t="shared" si="223"/>
        <v>-1</v>
      </c>
      <c r="O3808" s="19" t="str">
        <f>IF(A3808&gt;'PL2'!$C$2+553,IF(A3808='PL2'!$C$2+554,1,O3807+1), "")</f>
        <v/>
      </c>
    </row>
    <row r="3809" spans="1:15" s="20" customFormat="1" x14ac:dyDescent="0.55000000000000004">
      <c r="A3809" s="20">
        <v>3807</v>
      </c>
      <c r="B3809" s="21">
        <v>43629</v>
      </c>
      <c r="C3809" s="20">
        <v>49.699886322021499</v>
      </c>
      <c r="D3809" s="20">
        <v>55994233</v>
      </c>
      <c r="E3809" s="20">
        <f t="shared" si="224"/>
        <v>1995.7251122066889</v>
      </c>
      <c r="F3809" s="20">
        <f t="shared" si="225"/>
        <v>1.7713844067955363E-3</v>
      </c>
      <c r="G3809" s="19">
        <v>8173.06</v>
      </c>
      <c r="H3809" s="20">
        <f t="shared" si="226"/>
        <v>14.477631039804326</v>
      </c>
      <c r="I3809" s="20">
        <v>16311181.085572001</v>
      </c>
      <c r="K3809" s="70">
        <f t="shared" si="222"/>
        <v>-1</v>
      </c>
      <c r="L3809" s="3">
        <f>IF(AND(O3809&gt;0,O3809&lt;366),+'PL2'!$N$3+1,IF(AND(O3809&gt;365,O3809&lt;731),+'PL2'!$O$3+1,IF(AND(O3809&gt;730,O3809&lt;1096),+'PL2'!$P$3+1,IF(AND(O3809&gt;1095,O3809&lt;1461),+'PL2'!$Q$3+1,IF(AND(O3809&gt;1460,O3809&lt;3000),+'PL2'!$R$3+1,0)))))</f>
        <v>0</v>
      </c>
      <c r="M3809" s="3">
        <f>IF(AND(O3809&gt;0,O3809&lt;366),+'PL2'!$N$2+1,IF(AND(O3809&gt;365,O3809&lt;731),+'PL2'!$O$2+1,IF(AND(O3809&gt;730,O3809&lt;1096),+'PL2'!$P$2+1,IF(AND(O3809&gt;1095,O3809&lt;1461),+'PL2'!$Q$2+1,IF(AND(O3809&gt;1460,O3809&lt;1826),+'PL2'!$R$2+1,IF(AND(O3809&gt;1825,O3809&lt;2190),+'PL2'!$S$2+1,0))))))</f>
        <v>0</v>
      </c>
      <c r="N3809" s="70">
        <f t="shared" si="223"/>
        <v>-1</v>
      </c>
      <c r="O3809" s="19" t="str">
        <f>IF(A3809&gt;'PL2'!$C$2+553,IF(A3809='PL2'!$C$2+554,1,O3808+1), "")</f>
        <v/>
      </c>
    </row>
    <row r="3810" spans="1:15" s="20" customFormat="1" x14ac:dyDescent="0.55000000000000004">
      <c r="A3810" s="20">
        <v>3808</v>
      </c>
      <c r="B3810" s="21">
        <v>43630</v>
      </c>
      <c r="C3810" s="20">
        <v>49.799884796142599</v>
      </c>
      <c r="D3810" s="20">
        <v>62264123</v>
      </c>
      <c r="E3810" s="20">
        <f t="shared" si="224"/>
        <v>2287.8330440978507</v>
      </c>
      <c r="F3810" s="20">
        <f t="shared" si="225"/>
        <v>1.8298470537982394E-3</v>
      </c>
      <c r="G3810" s="19">
        <v>8237.8799999999992</v>
      </c>
      <c r="H3810" s="20">
        <f t="shared" si="226"/>
        <v>15.07406044754344</v>
      </c>
      <c r="I3810" s="20">
        <v>18846894.077312801</v>
      </c>
      <c r="K3810" s="70">
        <f t="shared" si="222"/>
        <v>-1</v>
      </c>
      <c r="L3810" s="3">
        <f>IF(AND(O3810&gt;0,O3810&lt;366),+'PL2'!$N$3+1,IF(AND(O3810&gt;365,O3810&lt;731),+'PL2'!$O$3+1,IF(AND(O3810&gt;730,O3810&lt;1096),+'PL2'!$P$3+1,IF(AND(O3810&gt;1095,O3810&lt;1461),+'PL2'!$Q$3+1,IF(AND(O3810&gt;1460,O3810&lt;3000),+'PL2'!$R$3+1,0)))))</f>
        <v>0</v>
      </c>
      <c r="M3810" s="3">
        <f>IF(AND(O3810&gt;0,O3810&lt;366),+'PL2'!$N$2+1,IF(AND(O3810&gt;365,O3810&lt;731),+'PL2'!$O$2+1,IF(AND(O3810&gt;730,O3810&lt;1096),+'PL2'!$P$2+1,IF(AND(O3810&gt;1095,O3810&lt;1461),+'PL2'!$Q$2+1,IF(AND(O3810&gt;1460,O3810&lt;1826),+'PL2'!$R$2+1,IF(AND(O3810&gt;1825,O3810&lt;2190),+'PL2'!$S$2+1,0))))))</f>
        <v>0</v>
      </c>
      <c r="N3810" s="70">
        <f t="shared" si="223"/>
        <v>-1</v>
      </c>
      <c r="O3810" s="19" t="str">
        <f>IF(A3810&gt;'PL2'!$C$2+553,IF(A3810='PL2'!$C$2+554,1,O3809+1), "")</f>
        <v/>
      </c>
    </row>
    <row r="3811" spans="1:15" s="20" customFormat="1" x14ac:dyDescent="0.55000000000000004">
      <c r="A3811" s="20">
        <v>3809</v>
      </c>
      <c r="B3811" s="21">
        <v>43631</v>
      </c>
      <c r="C3811" s="20">
        <v>49.8998832702637</v>
      </c>
      <c r="D3811" s="20">
        <v>53775192</v>
      </c>
      <c r="E3811" s="20">
        <f t="shared" si="224"/>
        <v>1910.5071661027998</v>
      </c>
      <c r="F3811" s="20">
        <f t="shared" si="225"/>
        <v>1.7728264842928317E-3</v>
      </c>
      <c r="G3811" s="19">
        <v>8693.6</v>
      </c>
      <c r="H3811" s="20">
        <f t="shared" si="226"/>
        <v>15.412244323848162</v>
      </c>
      <c r="I3811" s="20">
        <v>16609185.099231301</v>
      </c>
      <c r="K3811" s="70">
        <f t="shared" si="222"/>
        <v>-1</v>
      </c>
      <c r="L3811" s="3">
        <f>IF(AND(O3811&gt;0,O3811&lt;366),+'PL2'!$N$3+1,IF(AND(O3811&gt;365,O3811&lt;731),+'PL2'!$O$3+1,IF(AND(O3811&gt;730,O3811&lt;1096),+'PL2'!$P$3+1,IF(AND(O3811&gt;1095,O3811&lt;1461),+'PL2'!$Q$3+1,IF(AND(O3811&gt;1460,O3811&lt;3000),+'PL2'!$R$3+1,0)))))</f>
        <v>0</v>
      </c>
      <c r="M3811" s="3">
        <f>IF(AND(O3811&gt;0,O3811&lt;366),+'PL2'!$N$2+1,IF(AND(O3811&gt;365,O3811&lt;731),+'PL2'!$O$2+1,IF(AND(O3811&gt;730,O3811&lt;1096),+'PL2'!$P$2+1,IF(AND(O3811&gt;1095,O3811&lt;1461),+'PL2'!$Q$2+1,IF(AND(O3811&gt;1460,O3811&lt;1826),+'PL2'!$R$2+1,IF(AND(O3811&gt;1825,O3811&lt;2190),+'PL2'!$S$2+1,0))))))</f>
        <v>0</v>
      </c>
      <c r="N3811" s="70">
        <f t="shared" si="223"/>
        <v>-1</v>
      </c>
      <c r="O3811" s="19" t="str">
        <f>IF(A3811&gt;'PL2'!$C$2+553,IF(A3811='PL2'!$C$2+554,1,O3810+1), "")</f>
        <v/>
      </c>
    </row>
    <row r="3812" spans="1:15" s="20" customFormat="1" x14ac:dyDescent="0.55000000000000004">
      <c r="A3812" s="20">
        <v>3810</v>
      </c>
      <c r="B3812" s="21">
        <v>43632</v>
      </c>
      <c r="C3812" s="20">
        <v>49.999881744384801</v>
      </c>
      <c r="D3812" s="20">
        <v>47882020</v>
      </c>
      <c r="E3812" s="20">
        <f t="shared" si="224"/>
        <v>1747.3872248177713</v>
      </c>
      <c r="F3812" s="20">
        <f t="shared" si="225"/>
        <v>1.8246756215075577E-3</v>
      </c>
      <c r="G3812" s="19">
        <v>8859.4699999999993</v>
      </c>
      <c r="H3812" s="20">
        <f t="shared" si="226"/>
        <v>16.165658928477562</v>
      </c>
      <c r="I3812" s="20">
        <v>15480924.6966563</v>
      </c>
      <c r="K3812" s="70">
        <f t="shared" si="222"/>
        <v>-1</v>
      </c>
      <c r="L3812" s="3">
        <f>IF(AND(O3812&gt;0,O3812&lt;366),+'PL2'!$N$3+1,IF(AND(O3812&gt;365,O3812&lt;731),+'PL2'!$O$3+1,IF(AND(O3812&gt;730,O3812&lt;1096),+'PL2'!$P$3+1,IF(AND(O3812&gt;1095,O3812&lt;1461),+'PL2'!$Q$3+1,IF(AND(O3812&gt;1460,O3812&lt;3000),+'PL2'!$R$3+1,0)))))</f>
        <v>0</v>
      </c>
      <c r="M3812" s="3">
        <f>IF(AND(O3812&gt;0,O3812&lt;366),+'PL2'!$N$2+1,IF(AND(O3812&gt;365,O3812&lt;731),+'PL2'!$O$2+1,IF(AND(O3812&gt;730,O3812&lt;1096),+'PL2'!$P$2+1,IF(AND(O3812&gt;1095,O3812&lt;1461),+'PL2'!$Q$2+1,IF(AND(O3812&gt;1460,O3812&lt;1826),+'PL2'!$R$2+1,IF(AND(O3812&gt;1825,O3812&lt;2190),+'PL2'!$S$2+1,0))))))</f>
        <v>0</v>
      </c>
      <c r="N3812" s="70">
        <f t="shared" si="223"/>
        <v>-1</v>
      </c>
      <c r="O3812" s="19" t="str">
        <f>IF(A3812&gt;'PL2'!$C$2+553,IF(A3812='PL2'!$C$2+554,1,O3811+1), "")</f>
        <v/>
      </c>
    </row>
    <row r="3813" spans="1:15" s="20" customFormat="1" x14ac:dyDescent="0.55000000000000004">
      <c r="A3813" s="20">
        <v>3811</v>
      </c>
      <c r="B3813" s="21">
        <v>43633</v>
      </c>
      <c r="C3813" s="20">
        <v>50.099880218505902</v>
      </c>
      <c r="D3813" s="20">
        <v>48986990</v>
      </c>
      <c r="E3813" s="20">
        <f t="shared" si="224"/>
        <v>1857.7114791992751</v>
      </c>
      <c r="F3813" s="20">
        <f t="shared" si="225"/>
        <v>1.8999151119190444E-3</v>
      </c>
      <c r="G3813" s="19">
        <v>8978.99</v>
      </c>
      <c r="H3813" s="20">
        <f t="shared" si="226"/>
        <v>17.059318790769979</v>
      </c>
      <c r="I3813" s="20">
        <v>16680372.7946155</v>
      </c>
      <c r="K3813" s="70">
        <f t="shared" si="222"/>
        <v>-1</v>
      </c>
      <c r="L3813" s="3">
        <f>IF(AND(O3813&gt;0,O3813&lt;366),+'PL2'!$N$3+1,IF(AND(O3813&gt;365,O3813&lt;731),+'PL2'!$O$3+1,IF(AND(O3813&gt;730,O3813&lt;1096),+'PL2'!$P$3+1,IF(AND(O3813&gt;1095,O3813&lt;1461),+'PL2'!$Q$3+1,IF(AND(O3813&gt;1460,O3813&lt;3000),+'PL2'!$R$3+1,0)))))</f>
        <v>0</v>
      </c>
      <c r="M3813" s="3">
        <f>IF(AND(O3813&gt;0,O3813&lt;366),+'PL2'!$N$2+1,IF(AND(O3813&gt;365,O3813&lt;731),+'PL2'!$O$2+1,IF(AND(O3813&gt;730,O3813&lt;1096),+'PL2'!$P$2+1,IF(AND(O3813&gt;1095,O3813&lt;1461),+'PL2'!$Q$2+1,IF(AND(O3813&gt;1460,O3813&lt;1826),+'PL2'!$R$2+1,IF(AND(O3813&gt;1825,O3813&lt;2190),+'PL2'!$S$2+1,0))))))</f>
        <v>0</v>
      </c>
      <c r="N3813" s="70">
        <f t="shared" si="223"/>
        <v>-1</v>
      </c>
      <c r="O3813" s="19" t="str">
        <f>IF(A3813&gt;'PL2'!$C$2+553,IF(A3813='PL2'!$C$2+554,1,O3812+1), "")</f>
        <v/>
      </c>
    </row>
    <row r="3814" spans="1:15" s="20" customFormat="1" x14ac:dyDescent="0.55000000000000004">
      <c r="A3814" s="20">
        <v>3812</v>
      </c>
      <c r="B3814" s="21">
        <v>43634</v>
      </c>
      <c r="C3814" s="20">
        <v>50.199878692627003</v>
      </c>
      <c r="D3814" s="20">
        <v>60036687</v>
      </c>
      <c r="E3814" s="20">
        <f t="shared" si="224"/>
        <v>2118.3878283916988</v>
      </c>
      <c r="F3814" s="20">
        <f t="shared" si="225"/>
        <v>1.7712971405167781E-3</v>
      </c>
      <c r="G3814" s="19">
        <v>9327.48</v>
      </c>
      <c r="H3814" s="20">
        <f t="shared" si="226"/>
        <v>16.521738652227437</v>
      </c>
      <c r="I3814" s="20">
        <v>19759220.101567</v>
      </c>
      <c r="K3814" s="70">
        <f t="shared" si="222"/>
        <v>-1</v>
      </c>
      <c r="L3814" s="3">
        <f>IF(AND(O3814&gt;0,O3814&lt;366),+'PL2'!$N$3+1,IF(AND(O3814&gt;365,O3814&lt;731),+'PL2'!$O$3+1,IF(AND(O3814&gt;730,O3814&lt;1096),+'PL2'!$P$3+1,IF(AND(O3814&gt;1095,O3814&lt;1461),+'PL2'!$Q$3+1,IF(AND(O3814&gt;1460,O3814&lt;3000),+'PL2'!$R$3+1,0)))))</f>
        <v>0</v>
      </c>
      <c r="M3814" s="3">
        <f>IF(AND(O3814&gt;0,O3814&lt;366),+'PL2'!$N$2+1,IF(AND(O3814&gt;365,O3814&lt;731),+'PL2'!$O$2+1,IF(AND(O3814&gt;730,O3814&lt;1096),+'PL2'!$P$2+1,IF(AND(O3814&gt;1095,O3814&lt;1461),+'PL2'!$Q$2+1,IF(AND(O3814&gt;1460,O3814&lt;1826),+'PL2'!$R$2+1,IF(AND(O3814&gt;1825,O3814&lt;2190),+'PL2'!$S$2+1,0))))))</f>
        <v>0</v>
      </c>
      <c r="N3814" s="70">
        <f t="shared" si="223"/>
        <v>-1</v>
      </c>
      <c r="O3814" s="19" t="str">
        <f>IF(A3814&gt;'PL2'!$C$2+553,IF(A3814='PL2'!$C$2+554,1,O3813+1), "")</f>
        <v/>
      </c>
    </row>
    <row r="3815" spans="1:15" s="20" customFormat="1" x14ac:dyDescent="0.55000000000000004">
      <c r="A3815" s="20">
        <v>3813</v>
      </c>
      <c r="B3815" s="21">
        <v>43635</v>
      </c>
      <c r="C3815" s="20">
        <v>50.299877166747997</v>
      </c>
      <c r="D3815" s="20">
        <v>65193212</v>
      </c>
      <c r="E3815" s="20">
        <f t="shared" si="224"/>
        <v>2337.953400008164</v>
      </c>
      <c r="F3815" s="20">
        <f t="shared" si="225"/>
        <v>1.8038498983911314E-3</v>
      </c>
      <c r="G3815" s="19">
        <v>9076.18</v>
      </c>
      <c r="H3815" s="20">
        <f t="shared" si="226"/>
        <v>16.372066370779621</v>
      </c>
      <c r="I3815" s="20">
        <v>21219685.8900861</v>
      </c>
      <c r="K3815" s="70">
        <f t="shared" si="222"/>
        <v>-1</v>
      </c>
      <c r="L3815" s="3">
        <f>IF(AND(O3815&gt;0,O3815&lt;366),+'PL2'!$N$3+1,IF(AND(O3815&gt;365,O3815&lt;731),+'PL2'!$O$3+1,IF(AND(O3815&gt;730,O3815&lt;1096),+'PL2'!$P$3+1,IF(AND(O3815&gt;1095,O3815&lt;1461),+'PL2'!$Q$3+1,IF(AND(O3815&gt;1460,O3815&lt;3000),+'PL2'!$R$3+1,0)))))</f>
        <v>0</v>
      </c>
      <c r="M3815" s="3">
        <f>IF(AND(O3815&gt;0,O3815&lt;366),+'PL2'!$N$2+1,IF(AND(O3815&gt;365,O3815&lt;731),+'PL2'!$O$2+1,IF(AND(O3815&gt;730,O3815&lt;1096),+'PL2'!$P$2+1,IF(AND(O3815&gt;1095,O3815&lt;1461),+'PL2'!$Q$2+1,IF(AND(O3815&gt;1460,O3815&lt;1826),+'PL2'!$R$2+1,IF(AND(O3815&gt;1825,O3815&lt;2190),+'PL2'!$S$2+1,0))))))</f>
        <v>0</v>
      </c>
      <c r="N3815" s="70">
        <f t="shared" si="223"/>
        <v>-1</v>
      </c>
      <c r="O3815" s="19" t="str">
        <f>IF(A3815&gt;'PL2'!$C$2+553,IF(A3815='PL2'!$C$2+554,1,O3814+1), "")</f>
        <v/>
      </c>
    </row>
    <row r="3816" spans="1:15" s="20" customFormat="1" x14ac:dyDescent="0.55000000000000004">
      <c r="A3816" s="20">
        <v>3814</v>
      </c>
      <c r="B3816" s="21">
        <v>43636</v>
      </c>
      <c r="C3816" s="20">
        <v>50.399875640869098</v>
      </c>
      <c r="D3816" s="20">
        <v>53038545</v>
      </c>
      <c r="E3816" s="20">
        <f t="shared" si="224"/>
        <v>1929.2623569996013</v>
      </c>
      <c r="F3816" s="20">
        <f t="shared" si="225"/>
        <v>1.8332814912511253E-3</v>
      </c>
      <c r="G3816" s="19">
        <v>9281.7000000000007</v>
      </c>
      <c r="H3816" s="20">
        <f t="shared" si="226"/>
        <v>17.01596881734557</v>
      </c>
      <c r="I3816" s="20">
        <v>17906834.418963201</v>
      </c>
      <c r="K3816" s="70">
        <f t="shared" si="222"/>
        <v>-1</v>
      </c>
      <c r="L3816" s="3">
        <f>IF(AND(O3816&gt;0,O3816&lt;366),+'PL2'!$N$3+1,IF(AND(O3816&gt;365,O3816&lt;731),+'PL2'!$O$3+1,IF(AND(O3816&gt;730,O3816&lt;1096),+'PL2'!$P$3+1,IF(AND(O3816&gt;1095,O3816&lt;1461),+'PL2'!$Q$3+1,IF(AND(O3816&gt;1460,O3816&lt;3000),+'PL2'!$R$3+1,0)))))</f>
        <v>0</v>
      </c>
      <c r="M3816" s="3">
        <f>IF(AND(O3816&gt;0,O3816&lt;366),+'PL2'!$N$2+1,IF(AND(O3816&gt;365,O3816&lt;731),+'PL2'!$O$2+1,IF(AND(O3816&gt;730,O3816&lt;1096),+'PL2'!$P$2+1,IF(AND(O3816&gt;1095,O3816&lt;1461),+'PL2'!$Q$2+1,IF(AND(O3816&gt;1460,O3816&lt;1826),+'PL2'!$R$2+1,IF(AND(O3816&gt;1825,O3816&lt;2190),+'PL2'!$S$2+1,0))))))</f>
        <v>0</v>
      </c>
      <c r="N3816" s="70">
        <f t="shared" si="223"/>
        <v>-1</v>
      </c>
      <c r="O3816" s="19" t="str">
        <f>IF(A3816&gt;'PL2'!$C$2+553,IF(A3816='PL2'!$C$2+554,1,O3815+1), "")</f>
        <v/>
      </c>
    </row>
    <row r="3817" spans="1:15" s="20" customFormat="1" x14ac:dyDescent="0.55000000000000004">
      <c r="A3817" s="20">
        <v>3815</v>
      </c>
      <c r="B3817" s="21">
        <v>43637</v>
      </c>
      <c r="C3817" s="20">
        <v>50.499874114990199</v>
      </c>
      <c r="D3817" s="20">
        <v>48986990</v>
      </c>
      <c r="E3817" s="20">
        <f t="shared" si="224"/>
        <v>1840.063360958794</v>
      </c>
      <c r="F3817" s="20">
        <f t="shared" si="225"/>
        <v>1.8968907477684355E-3</v>
      </c>
      <c r="G3817" s="19">
        <v>9531.35</v>
      </c>
      <c r="H3817" s="20">
        <f t="shared" si="226"/>
        <v>18.079929628742679</v>
      </c>
      <c r="I3817" s="20">
        <v>17538287.915474601</v>
      </c>
      <c r="K3817" s="70">
        <f t="shared" si="222"/>
        <v>-1</v>
      </c>
      <c r="L3817" s="3">
        <f>IF(AND(O3817&gt;0,O3817&lt;366),+'PL2'!$N$3+1,IF(AND(O3817&gt;365,O3817&lt;731),+'PL2'!$O$3+1,IF(AND(O3817&gt;730,O3817&lt;1096),+'PL2'!$P$3+1,IF(AND(O3817&gt;1095,O3817&lt;1461),+'PL2'!$Q$3+1,IF(AND(O3817&gt;1460,O3817&lt;3000),+'PL2'!$R$3+1,0)))))</f>
        <v>0</v>
      </c>
      <c r="M3817" s="3">
        <f>IF(AND(O3817&gt;0,O3817&lt;366),+'PL2'!$N$2+1,IF(AND(O3817&gt;365,O3817&lt;731),+'PL2'!$O$2+1,IF(AND(O3817&gt;730,O3817&lt;1096),+'PL2'!$P$2+1,IF(AND(O3817&gt;1095,O3817&lt;1461),+'PL2'!$Q$2+1,IF(AND(O3817&gt;1460,O3817&lt;1826),+'PL2'!$R$2+1,IF(AND(O3817&gt;1825,O3817&lt;2190),+'PL2'!$S$2+1,0))))))</f>
        <v>0</v>
      </c>
      <c r="N3817" s="70">
        <f t="shared" si="223"/>
        <v>-1</v>
      </c>
      <c r="O3817" s="19" t="str">
        <f>IF(A3817&gt;'PL2'!$C$2+553,IF(A3817='PL2'!$C$2+554,1,O3816+1), "")</f>
        <v/>
      </c>
    </row>
    <row r="3818" spans="1:15" s="20" customFormat="1" x14ac:dyDescent="0.55000000000000004">
      <c r="A3818" s="20">
        <v>3816</v>
      </c>
      <c r="B3818" s="21">
        <v>43638</v>
      </c>
      <c r="C3818" s="20">
        <v>50.5998725891113</v>
      </c>
      <c r="D3818" s="20">
        <v>51933576</v>
      </c>
      <c r="E3818" s="20">
        <f t="shared" si="224"/>
        <v>1981.1368298997197</v>
      </c>
      <c r="F3818" s="20">
        <f t="shared" si="225"/>
        <v>1.9302593600433308E-3</v>
      </c>
      <c r="G3818" s="19">
        <v>10209.379999999999</v>
      </c>
      <c r="H3818" s="20">
        <f t="shared" si="226"/>
        <v>19.70675130523918</v>
      </c>
      <c r="I3818" s="20">
        <v>20226178.7284416</v>
      </c>
      <c r="K3818" s="70">
        <f t="shared" si="222"/>
        <v>-1</v>
      </c>
      <c r="L3818" s="3">
        <f>IF(AND(O3818&gt;0,O3818&lt;366),+'PL2'!$N$3+1,IF(AND(O3818&gt;365,O3818&lt;731),+'PL2'!$O$3+1,IF(AND(O3818&gt;730,O3818&lt;1096),+'PL2'!$P$3+1,IF(AND(O3818&gt;1095,O3818&lt;1461),+'PL2'!$Q$3+1,IF(AND(O3818&gt;1460,O3818&lt;3000),+'PL2'!$R$3+1,0)))))</f>
        <v>0</v>
      </c>
      <c r="M3818" s="3">
        <f>IF(AND(O3818&gt;0,O3818&lt;366),+'PL2'!$N$2+1,IF(AND(O3818&gt;365,O3818&lt;731),+'PL2'!$O$2+1,IF(AND(O3818&gt;730,O3818&lt;1096),+'PL2'!$P$2+1,IF(AND(O3818&gt;1095,O3818&lt;1461),+'PL2'!$Q$2+1,IF(AND(O3818&gt;1460,O3818&lt;1826),+'PL2'!$R$2+1,IF(AND(O3818&gt;1825,O3818&lt;2190),+'PL2'!$S$2+1,0))))))</f>
        <v>0</v>
      </c>
      <c r="N3818" s="70">
        <f t="shared" si="223"/>
        <v>-1</v>
      </c>
      <c r="O3818" s="19" t="str">
        <f>IF(A3818&gt;'PL2'!$C$2+553,IF(A3818='PL2'!$C$2+554,1,O3817+1), "")</f>
        <v/>
      </c>
    </row>
    <row r="3819" spans="1:15" s="20" customFormat="1" x14ac:dyDescent="0.55000000000000004">
      <c r="A3819" s="20">
        <v>3817</v>
      </c>
      <c r="B3819" s="21">
        <v>43639</v>
      </c>
      <c r="C3819" s="20">
        <v>50.699871063232401</v>
      </c>
      <c r="D3819" s="20">
        <v>66666505</v>
      </c>
      <c r="E3819" s="20">
        <f t="shared" si="224"/>
        <v>2385.272223610023</v>
      </c>
      <c r="F3819" s="20">
        <f t="shared" si="225"/>
        <v>1.8139993117643983E-3</v>
      </c>
      <c r="G3819" s="19">
        <v>10668.63</v>
      </c>
      <c r="H3819" s="20">
        <f t="shared" si="226"/>
        <v>19.352887477469011</v>
      </c>
      <c r="I3819" s="20">
        <v>25447586.8029726</v>
      </c>
      <c r="K3819" s="70">
        <f t="shared" si="222"/>
        <v>-1</v>
      </c>
      <c r="L3819" s="3">
        <f>IF(AND(O3819&gt;0,O3819&lt;366),+'PL2'!$N$3+1,IF(AND(O3819&gt;365,O3819&lt;731),+'PL2'!$O$3+1,IF(AND(O3819&gt;730,O3819&lt;1096),+'PL2'!$P$3+1,IF(AND(O3819&gt;1095,O3819&lt;1461),+'PL2'!$Q$3+1,IF(AND(O3819&gt;1460,O3819&lt;3000),+'PL2'!$R$3+1,0)))))</f>
        <v>0</v>
      </c>
      <c r="M3819" s="3">
        <f>IF(AND(O3819&gt;0,O3819&lt;366),+'PL2'!$N$2+1,IF(AND(O3819&gt;365,O3819&lt;731),+'PL2'!$O$2+1,IF(AND(O3819&gt;730,O3819&lt;1096),+'PL2'!$P$2+1,IF(AND(O3819&gt;1095,O3819&lt;1461),+'PL2'!$Q$2+1,IF(AND(O3819&gt;1460,O3819&lt;1826),+'PL2'!$R$2+1,IF(AND(O3819&gt;1825,O3819&lt;2190),+'PL2'!$S$2+1,0))))))</f>
        <v>0</v>
      </c>
      <c r="N3819" s="70">
        <f t="shared" si="223"/>
        <v>-1</v>
      </c>
      <c r="O3819" s="19" t="str">
        <f>IF(A3819&gt;'PL2'!$C$2+553,IF(A3819='PL2'!$C$2+554,1,O3818+1), "")</f>
        <v/>
      </c>
    </row>
    <row r="3820" spans="1:15" s="20" customFormat="1" x14ac:dyDescent="0.55000000000000004">
      <c r="A3820" s="20">
        <v>3818</v>
      </c>
      <c r="B3820" s="21">
        <v>43640</v>
      </c>
      <c r="C3820" s="20">
        <v>50.799869537353501</v>
      </c>
      <c r="D3820" s="20">
        <v>65193212</v>
      </c>
      <c r="E3820" s="20">
        <f t="shared" si="224"/>
        <v>2374.8853186570877</v>
      </c>
      <c r="F3820" s="20">
        <f t="shared" si="225"/>
        <v>1.8505586801576251E-3</v>
      </c>
      <c r="G3820" s="19">
        <v>10814.48</v>
      </c>
      <c r="H3820" s="20">
        <f t="shared" si="226"/>
        <v>20.012829835391031</v>
      </c>
      <c r="I3820" s="20">
        <v>25683149.780910701</v>
      </c>
      <c r="K3820" s="70">
        <f t="shared" si="222"/>
        <v>-1</v>
      </c>
      <c r="L3820" s="3">
        <f>IF(AND(O3820&gt;0,O3820&lt;366),+'PL2'!$N$3+1,IF(AND(O3820&gt;365,O3820&lt;731),+'PL2'!$O$3+1,IF(AND(O3820&gt;730,O3820&lt;1096),+'PL2'!$P$3+1,IF(AND(O3820&gt;1095,O3820&lt;1461),+'PL2'!$Q$3+1,IF(AND(O3820&gt;1460,O3820&lt;3000),+'PL2'!$R$3+1,0)))))</f>
        <v>0</v>
      </c>
      <c r="M3820" s="3">
        <f>IF(AND(O3820&gt;0,O3820&lt;366),+'PL2'!$N$2+1,IF(AND(O3820&gt;365,O3820&lt;731),+'PL2'!$O$2+1,IF(AND(O3820&gt;730,O3820&lt;1096),+'PL2'!$P$2+1,IF(AND(O3820&gt;1095,O3820&lt;1461),+'PL2'!$Q$2+1,IF(AND(O3820&gt;1460,O3820&lt;1826),+'PL2'!$R$2+1,IF(AND(O3820&gt;1825,O3820&lt;2190),+'PL2'!$S$2+1,0))))))</f>
        <v>0</v>
      </c>
      <c r="N3820" s="70">
        <f t="shared" si="223"/>
        <v>-1</v>
      </c>
      <c r="O3820" s="19" t="str">
        <f>IF(A3820&gt;'PL2'!$C$2+553,IF(A3820='PL2'!$C$2+554,1,O3819+1), "")</f>
        <v/>
      </c>
    </row>
    <row r="3821" spans="1:15" s="20" customFormat="1" x14ac:dyDescent="0.55000000000000004">
      <c r="A3821" s="20">
        <v>3819</v>
      </c>
      <c r="B3821" s="21">
        <v>43641</v>
      </c>
      <c r="C3821" s="20">
        <v>50.899868011474602</v>
      </c>
      <c r="D3821" s="20">
        <v>53775192</v>
      </c>
      <c r="E3821" s="20">
        <f t="shared" si="224"/>
        <v>1997.9759554654597</v>
      </c>
      <c r="F3821" s="20">
        <f t="shared" si="225"/>
        <v>1.8911455011316697E-3</v>
      </c>
      <c r="G3821" s="19">
        <v>11017.5</v>
      </c>
      <c r="H3821" s="20">
        <f t="shared" si="226"/>
        <v>20.835695558718172</v>
      </c>
      <c r="I3821" s="20">
        <v>22012700.089340702</v>
      </c>
      <c r="K3821" s="70">
        <f t="shared" ref="K3821:K3884" si="227">+L3821^(0.00273972602739726)-1</f>
        <v>-1</v>
      </c>
      <c r="L3821" s="3">
        <f>IF(AND(O3821&gt;0,O3821&lt;366),+'PL2'!$N$3+1,IF(AND(O3821&gt;365,O3821&lt;731),+'PL2'!$O$3+1,IF(AND(O3821&gt;730,O3821&lt;1096),+'PL2'!$P$3+1,IF(AND(O3821&gt;1095,O3821&lt;1461),+'PL2'!$Q$3+1,IF(AND(O3821&gt;1460,O3821&lt;3000),+'PL2'!$R$3+1,0)))))</f>
        <v>0</v>
      </c>
      <c r="M3821" s="3">
        <f>IF(AND(O3821&gt;0,O3821&lt;366),+'PL2'!$N$2+1,IF(AND(O3821&gt;365,O3821&lt;731),+'PL2'!$O$2+1,IF(AND(O3821&gt;730,O3821&lt;1096),+'PL2'!$P$2+1,IF(AND(O3821&gt;1095,O3821&lt;1461),+'PL2'!$Q$2+1,IF(AND(O3821&gt;1460,O3821&lt;1826),+'PL2'!$R$2+1,IF(AND(O3821&gt;1825,O3821&lt;2190),+'PL2'!$S$2+1,0))))))</f>
        <v>0</v>
      </c>
      <c r="N3821" s="70">
        <f t="shared" ref="N3821:N3884" si="228">+M3821^(0.00273972602739726)-1</f>
        <v>-1</v>
      </c>
      <c r="O3821" s="19" t="str">
        <f>IF(A3821&gt;'PL2'!$C$2+553,IF(A3821='PL2'!$C$2+554,1,O3820+1), "")</f>
        <v/>
      </c>
    </row>
    <row r="3822" spans="1:15" s="20" customFormat="1" x14ac:dyDescent="0.55000000000000004">
      <c r="A3822" s="20">
        <v>3820</v>
      </c>
      <c r="B3822" s="21">
        <v>43642</v>
      </c>
      <c r="C3822" s="20">
        <v>50.999866485595703</v>
      </c>
      <c r="D3822" s="20">
        <v>60773333</v>
      </c>
      <c r="E3822" s="20">
        <f t="shared" si="224"/>
        <v>2430.8490387144498</v>
      </c>
      <c r="F3822" s="20">
        <f t="shared" si="225"/>
        <v>2.0399239321146926E-3</v>
      </c>
      <c r="G3822" s="19">
        <v>11766.4</v>
      </c>
      <c r="H3822" s="20">
        <f t="shared" si="226"/>
        <v>24.002560954834319</v>
      </c>
      <c r="I3822" s="20">
        <v>28602342.1291297</v>
      </c>
      <c r="K3822" s="70">
        <f t="shared" si="227"/>
        <v>-1</v>
      </c>
      <c r="L3822" s="3">
        <f>IF(AND(O3822&gt;0,O3822&lt;366),+'PL2'!$N$3+1,IF(AND(O3822&gt;365,O3822&lt;731),+'PL2'!$O$3+1,IF(AND(O3822&gt;730,O3822&lt;1096),+'PL2'!$P$3+1,IF(AND(O3822&gt;1095,O3822&lt;1461),+'PL2'!$Q$3+1,IF(AND(O3822&gt;1460,O3822&lt;3000),+'PL2'!$R$3+1,0)))))</f>
        <v>0</v>
      </c>
      <c r="M3822" s="3">
        <f>IF(AND(O3822&gt;0,O3822&lt;366),+'PL2'!$N$2+1,IF(AND(O3822&gt;365,O3822&lt;731),+'PL2'!$O$2+1,IF(AND(O3822&gt;730,O3822&lt;1096),+'PL2'!$P$2+1,IF(AND(O3822&gt;1095,O3822&lt;1461),+'PL2'!$Q$2+1,IF(AND(O3822&gt;1460,O3822&lt;1826),+'PL2'!$R$2+1,IF(AND(O3822&gt;1825,O3822&lt;2190),+'PL2'!$S$2+1,0))))))</f>
        <v>0</v>
      </c>
      <c r="N3822" s="70">
        <f t="shared" si="228"/>
        <v>-1</v>
      </c>
      <c r="O3822" s="19" t="str">
        <f>IF(A3822&gt;'PL2'!$C$2+553,IF(A3822='PL2'!$C$2+554,1,O3821+1), "")</f>
        <v/>
      </c>
    </row>
    <row r="3823" spans="1:15" s="20" customFormat="1" x14ac:dyDescent="0.55000000000000004">
      <c r="A3823" s="20">
        <v>3821</v>
      </c>
      <c r="B3823" s="21">
        <v>43643</v>
      </c>
      <c r="C3823" s="20">
        <v>51.099864959716797</v>
      </c>
      <c r="D3823" s="20">
        <v>55539973</v>
      </c>
      <c r="E3823" s="20">
        <f t="shared" si="224"/>
        <v>1831.4200543981967</v>
      </c>
      <c r="F3823" s="20">
        <f t="shared" si="225"/>
        <v>1.6850083356047911E-3</v>
      </c>
      <c r="G3823" s="19">
        <v>12932.55</v>
      </c>
      <c r="H3823" s="20">
        <f t="shared" si="226"/>
        <v>21.79145455062574</v>
      </c>
      <c r="I3823" s="20">
        <v>23684931.424507398</v>
      </c>
      <c r="K3823" s="70">
        <f t="shared" si="227"/>
        <v>-1</v>
      </c>
      <c r="L3823" s="3">
        <f>IF(AND(O3823&gt;0,O3823&lt;366),+'PL2'!$N$3+1,IF(AND(O3823&gt;365,O3823&lt;731),+'PL2'!$O$3+1,IF(AND(O3823&gt;730,O3823&lt;1096),+'PL2'!$P$3+1,IF(AND(O3823&gt;1095,O3823&lt;1461),+'PL2'!$Q$3+1,IF(AND(O3823&gt;1460,O3823&lt;3000),+'PL2'!$R$3+1,0)))))</f>
        <v>0</v>
      </c>
      <c r="M3823" s="3">
        <f>IF(AND(O3823&gt;0,O3823&lt;366),+'PL2'!$N$2+1,IF(AND(O3823&gt;365,O3823&lt;731),+'PL2'!$O$2+1,IF(AND(O3823&gt;730,O3823&lt;1096),+'PL2'!$P$2+1,IF(AND(O3823&gt;1095,O3823&lt;1461),+'PL2'!$Q$2+1,IF(AND(O3823&gt;1460,O3823&lt;1826),+'PL2'!$R$2+1,IF(AND(O3823&gt;1825,O3823&lt;2190),+'PL2'!$S$2+1,0))))))</f>
        <v>0</v>
      </c>
      <c r="N3823" s="70">
        <f t="shared" si="228"/>
        <v>-1</v>
      </c>
      <c r="O3823" s="19" t="str">
        <f>IF(A3823&gt;'PL2'!$C$2+553,IF(A3823='PL2'!$C$2+554,1,O3822+1), "")</f>
        <v/>
      </c>
    </row>
    <row r="3824" spans="1:15" s="20" customFormat="1" x14ac:dyDescent="0.55000000000000004">
      <c r="A3824" s="20">
        <v>3822</v>
      </c>
      <c r="B3824" s="21">
        <v>43644</v>
      </c>
      <c r="C3824" s="20">
        <v>51.199863433837898</v>
      </c>
      <c r="D3824" s="20">
        <v>64293187</v>
      </c>
      <c r="E3824" s="20">
        <f t="shared" si="224"/>
        <v>2329.8018734768634</v>
      </c>
      <c r="F3824" s="20">
        <f t="shared" si="225"/>
        <v>1.8553371409308905E-3</v>
      </c>
      <c r="G3824" s="19">
        <v>11132.85</v>
      </c>
      <c r="H3824" s="20">
        <f t="shared" si="226"/>
        <v>20.655190089412464</v>
      </c>
      <c r="I3824" s="20">
        <v>25937334.787136901</v>
      </c>
      <c r="K3824" s="70">
        <f t="shared" si="227"/>
        <v>-1</v>
      </c>
      <c r="L3824" s="3">
        <f>IF(AND(O3824&gt;0,O3824&lt;366),+'PL2'!$N$3+1,IF(AND(O3824&gt;365,O3824&lt;731),+'PL2'!$O$3+1,IF(AND(O3824&gt;730,O3824&lt;1096),+'PL2'!$P$3+1,IF(AND(O3824&gt;1095,O3824&lt;1461),+'PL2'!$Q$3+1,IF(AND(O3824&gt;1460,O3824&lt;3000),+'PL2'!$R$3+1,0)))))</f>
        <v>0</v>
      </c>
      <c r="M3824" s="3">
        <f>IF(AND(O3824&gt;0,O3824&lt;366),+'PL2'!$N$2+1,IF(AND(O3824&gt;365,O3824&lt;731),+'PL2'!$O$2+1,IF(AND(O3824&gt;730,O3824&lt;1096),+'PL2'!$P$2+1,IF(AND(O3824&gt;1095,O3824&lt;1461),+'PL2'!$Q$2+1,IF(AND(O3824&gt;1460,O3824&lt;1826),+'PL2'!$R$2+1,IF(AND(O3824&gt;1825,O3824&lt;2190),+'PL2'!$S$2+1,0))))))</f>
        <v>0</v>
      </c>
      <c r="N3824" s="70">
        <f t="shared" si="228"/>
        <v>-1</v>
      </c>
      <c r="O3824" s="19" t="str">
        <f>IF(A3824&gt;'PL2'!$C$2+553,IF(A3824='PL2'!$C$2+554,1,O3823+1), "")</f>
        <v/>
      </c>
    </row>
    <row r="3825" spans="1:15" s="20" customFormat="1" x14ac:dyDescent="0.55000000000000004">
      <c r="A3825" s="20">
        <v>3823</v>
      </c>
      <c r="B3825" s="21">
        <v>43645</v>
      </c>
      <c r="C3825" s="20">
        <v>51.299861907958999</v>
      </c>
      <c r="D3825" s="20">
        <v>68631991</v>
      </c>
      <c r="E3825" s="20">
        <f t="shared" si="224"/>
        <v>2214.7311854538621</v>
      </c>
      <c r="F3825" s="20">
        <f t="shared" si="225"/>
        <v>1.6554292294541396E-3</v>
      </c>
      <c r="G3825" s="19">
        <v>12374.35</v>
      </c>
      <c r="H3825" s="20">
        <f t="shared" si="226"/>
        <v>20.484860685495832</v>
      </c>
      <c r="I3825" s="20">
        <v>27405858.844721001</v>
      </c>
      <c r="K3825" s="70">
        <f t="shared" si="227"/>
        <v>-1</v>
      </c>
      <c r="L3825" s="3">
        <f>IF(AND(O3825&gt;0,O3825&lt;366),+'PL2'!$N$3+1,IF(AND(O3825&gt;365,O3825&lt;731),+'PL2'!$O$3+1,IF(AND(O3825&gt;730,O3825&lt;1096),+'PL2'!$P$3+1,IF(AND(O3825&gt;1095,O3825&lt;1461),+'PL2'!$Q$3+1,IF(AND(O3825&gt;1460,O3825&lt;3000),+'PL2'!$R$3+1,0)))))</f>
        <v>0</v>
      </c>
      <c r="M3825" s="3">
        <f>IF(AND(O3825&gt;0,O3825&lt;366),+'PL2'!$N$2+1,IF(AND(O3825&gt;365,O3825&lt;731),+'PL2'!$O$2+1,IF(AND(O3825&gt;730,O3825&lt;1096),+'PL2'!$P$2+1,IF(AND(O3825&gt;1095,O3825&lt;1461),+'PL2'!$Q$2+1,IF(AND(O3825&gt;1460,O3825&lt;1826),+'PL2'!$R$2+1,IF(AND(O3825&gt;1825,O3825&lt;2190),+'PL2'!$S$2+1,0))))))</f>
        <v>0</v>
      </c>
      <c r="N3825" s="70">
        <f t="shared" si="228"/>
        <v>-1</v>
      </c>
      <c r="O3825" s="19" t="str">
        <f>IF(A3825&gt;'PL2'!$C$2+553,IF(A3825='PL2'!$C$2+554,1,O3824+1), "")</f>
        <v/>
      </c>
    </row>
    <row r="3826" spans="1:15" s="20" customFormat="1" x14ac:dyDescent="0.55000000000000004">
      <c r="A3826" s="20">
        <v>3824</v>
      </c>
      <c r="B3826" s="21">
        <v>43646</v>
      </c>
      <c r="C3826" s="20">
        <v>51.399860382080099</v>
      </c>
      <c r="D3826" s="20">
        <v>59954383</v>
      </c>
      <c r="E3826" s="20">
        <f t="shared" si="224"/>
        <v>1948.6382406161704</v>
      </c>
      <c r="F3826" s="20">
        <f t="shared" si="225"/>
        <v>1.6705990203060444E-3</v>
      </c>
      <c r="G3826" s="19">
        <v>11890.38</v>
      </c>
      <c r="H3826" s="20">
        <f t="shared" si="226"/>
        <v>19.864057179066585</v>
      </c>
      <c r="I3826" s="20">
        <v>23170049.163457699</v>
      </c>
      <c r="K3826" s="70">
        <f t="shared" si="227"/>
        <v>-1</v>
      </c>
      <c r="L3826" s="3">
        <f>IF(AND(O3826&gt;0,O3826&lt;366),+'PL2'!$N$3+1,IF(AND(O3826&gt;365,O3826&lt;731),+'PL2'!$O$3+1,IF(AND(O3826&gt;730,O3826&lt;1096),+'PL2'!$P$3+1,IF(AND(O3826&gt;1095,O3826&lt;1461),+'PL2'!$Q$3+1,IF(AND(O3826&gt;1460,O3826&lt;3000),+'PL2'!$R$3+1,0)))))</f>
        <v>0</v>
      </c>
      <c r="M3826" s="3">
        <f>IF(AND(O3826&gt;0,O3826&lt;366),+'PL2'!$N$2+1,IF(AND(O3826&gt;365,O3826&lt;731),+'PL2'!$O$2+1,IF(AND(O3826&gt;730,O3826&lt;1096),+'PL2'!$P$2+1,IF(AND(O3826&gt;1095,O3826&lt;1461),+'PL2'!$Q$2+1,IF(AND(O3826&gt;1460,O3826&lt;1826),+'PL2'!$R$2+1,IF(AND(O3826&gt;1825,O3826&lt;2190),+'PL2'!$S$2+1,0))))))</f>
        <v>0</v>
      </c>
      <c r="N3826" s="70">
        <f t="shared" si="228"/>
        <v>-1</v>
      </c>
      <c r="O3826" s="19" t="str">
        <f>IF(A3826&gt;'PL2'!$C$2+553,IF(A3826='PL2'!$C$2+554,1,O3825+1), "")</f>
        <v/>
      </c>
    </row>
    <row r="3827" spans="1:15" s="20" customFormat="1" x14ac:dyDescent="0.55000000000000004">
      <c r="A3827" s="20">
        <v>3825</v>
      </c>
      <c r="B3827" s="21">
        <v>43647</v>
      </c>
      <c r="C3827" s="20">
        <v>51.4998588562012</v>
      </c>
      <c r="D3827" s="20">
        <v>56404452</v>
      </c>
      <c r="E3827" s="20">
        <f t="shared" si="224"/>
        <v>1910.098728316842</v>
      </c>
      <c r="F3827" s="20">
        <f t="shared" si="225"/>
        <v>1.7440079891162983E-3</v>
      </c>
      <c r="G3827" s="19">
        <v>10737.73</v>
      </c>
      <c r="H3827" s="20">
        <f t="shared" si="226"/>
        <v>18.72668690497375</v>
      </c>
      <c r="I3827" s="20">
        <v>20510124.418009602</v>
      </c>
      <c r="K3827" s="70">
        <f t="shared" si="227"/>
        <v>-1</v>
      </c>
      <c r="L3827" s="3">
        <f>IF(AND(O3827&gt;0,O3827&lt;366),+'PL2'!$N$3+1,IF(AND(O3827&gt;365,O3827&lt;731),+'PL2'!$O$3+1,IF(AND(O3827&gt;730,O3827&lt;1096),+'PL2'!$P$3+1,IF(AND(O3827&gt;1095,O3827&lt;1461),+'PL2'!$Q$3+1,IF(AND(O3827&gt;1460,O3827&lt;3000),+'PL2'!$R$3+1,0)))))</f>
        <v>0</v>
      </c>
      <c r="M3827" s="3">
        <f>IF(AND(O3827&gt;0,O3827&lt;366),+'PL2'!$N$2+1,IF(AND(O3827&gt;365,O3827&lt;731),+'PL2'!$O$2+1,IF(AND(O3827&gt;730,O3827&lt;1096),+'PL2'!$P$2+1,IF(AND(O3827&gt;1095,O3827&lt;1461),+'PL2'!$Q$2+1,IF(AND(O3827&gt;1460,O3827&lt;1826),+'PL2'!$R$2+1,IF(AND(O3827&gt;1825,O3827&lt;2190),+'PL2'!$S$2+1,0))))))</f>
        <v>0</v>
      </c>
      <c r="N3827" s="70">
        <f t="shared" si="228"/>
        <v>-1</v>
      </c>
      <c r="O3827" s="19" t="str">
        <f>IF(A3827&gt;'PL2'!$C$2+553,IF(A3827='PL2'!$C$2+554,1,O3826+1), "")</f>
        <v/>
      </c>
    </row>
    <row r="3828" spans="1:15" s="20" customFormat="1" x14ac:dyDescent="0.55000000000000004">
      <c r="A3828" s="20">
        <v>3826</v>
      </c>
      <c r="B3828" s="21">
        <v>43648</v>
      </c>
      <c r="C3828" s="20">
        <v>51.599857330322301</v>
      </c>
      <c r="D3828" s="20">
        <v>62321003</v>
      </c>
      <c r="E3828" s="20">
        <f t="shared" si="224"/>
        <v>2045.110956806353</v>
      </c>
      <c r="F3828" s="20">
        <f t="shared" si="225"/>
        <v>1.6932884343322709E-3</v>
      </c>
      <c r="G3828" s="19">
        <v>10578.72</v>
      </c>
      <c r="H3828" s="20">
        <f t="shared" si="226"/>
        <v>17.912824226039479</v>
      </c>
      <c r="I3828" s="20">
        <v>21634656.180986501</v>
      </c>
      <c r="K3828" s="70">
        <f t="shared" si="227"/>
        <v>-1</v>
      </c>
      <c r="L3828" s="3">
        <f>IF(AND(O3828&gt;0,O3828&lt;366),+'PL2'!$N$3+1,IF(AND(O3828&gt;365,O3828&lt;731),+'PL2'!$O$3+1,IF(AND(O3828&gt;730,O3828&lt;1096),+'PL2'!$P$3+1,IF(AND(O3828&gt;1095,O3828&lt;1461),+'PL2'!$Q$3+1,IF(AND(O3828&gt;1460,O3828&lt;3000),+'PL2'!$R$3+1,0)))))</f>
        <v>0</v>
      </c>
      <c r="M3828" s="3">
        <f>IF(AND(O3828&gt;0,O3828&lt;366),+'PL2'!$N$2+1,IF(AND(O3828&gt;365,O3828&lt;731),+'PL2'!$O$2+1,IF(AND(O3828&gt;730,O3828&lt;1096),+'PL2'!$P$2+1,IF(AND(O3828&gt;1095,O3828&lt;1461),+'PL2'!$Q$2+1,IF(AND(O3828&gt;1460,O3828&lt;1826),+'PL2'!$R$2+1,IF(AND(O3828&gt;1825,O3828&lt;2190),+'PL2'!$S$2+1,0))))))</f>
        <v>0</v>
      </c>
      <c r="N3828" s="70">
        <f t="shared" si="228"/>
        <v>-1</v>
      </c>
      <c r="O3828" s="19" t="str">
        <f>IF(A3828&gt;'PL2'!$C$2+553,IF(A3828='PL2'!$C$2+554,1,O3827+1), "")</f>
        <v/>
      </c>
    </row>
    <row r="3829" spans="1:15" s="20" customFormat="1" x14ac:dyDescent="0.55000000000000004">
      <c r="A3829" s="20">
        <v>3827</v>
      </c>
      <c r="B3829" s="21">
        <v>43649</v>
      </c>
      <c r="C3829" s="20">
        <v>51.699855804443402</v>
      </c>
      <c r="D3829" s="20">
        <v>67843118</v>
      </c>
      <c r="E3829" s="20">
        <f t="shared" si="224"/>
        <v>2374.7783357522721</v>
      </c>
      <c r="F3829" s="20">
        <f t="shared" si="225"/>
        <v>1.8097001014297214E-3</v>
      </c>
      <c r="G3829" s="19">
        <v>10805.4</v>
      </c>
      <c r="H3829" s="20">
        <f t="shared" si="226"/>
        <v>19.554533475988713</v>
      </c>
      <c r="I3829" s="20">
        <v>25660429.829137601</v>
      </c>
      <c r="K3829" s="70">
        <f t="shared" si="227"/>
        <v>-1</v>
      </c>
      <c r="L3829" s="3">
        <f>IF(AND(O3829&gt;0,O3829&lt;366),+'PL2'!$N$3+1,IF(AND(O3829&gt;365,O3829&lt;731),+'PL2'!$O$3+1,IF(AND(O3829&gt;730,O3829&lt;1096),+'PL2'!$P$3+1,IF(AND(O3829&gt;1095,O3829&lt;1461),+'PL2'!$Q$3+1,IF(AND(O3829&gt;1460,O3829&lt;3000),+'PL2'!$R$3+1,0)))))</f>
        <v>0</v>
      </c>
      <c r="M3829" s="3">
        <f>IF(AND(O3829&gt;0,O3829&lt;366),+'PL2'!$N$2+1,IF(AND(O3829&gt;365,O3829&lt;731),+'PL2'!$O$2+1,IF(AND(O3829&gt;730,O3829&lt;1096),+'PL2'!$P$2+1,IF(AND(O3829&gt;1095,O3829&lt;1461),+'PL2'!$Q$2+1,IF(AND(O3829&gt;1460,O3829&lt;1826),+'PL2'!$R$2+1,IF(AND(O3829&gt;1825,O3829&lt;2190),+'PL2'!$S$2+1,0))))))</f>
        <v>0</v>
      </c>
      <c r="N3829" s="70">
        <f t="shared" si="228"/>
        <v>-1</v>
      </c>
      <c r="O3829" s="19" t="str">
        <f>IF(A3829&gt;'PL2'!$C$2+553,IF(A3829='PL2'!$C$2+554,1,O3828+1), "")</f>
        <v/>
      </c>
    </row>
    <row r="3830" spans="1:15" s="20" customFormat="1" x14ac:dyDescent="0.55000000000000004">
      <c r="A3830" s="20">
        <v>3828</v>
      </c>
      <c r="B3830" s="21">
        <v>43650</v>
      </c>
      <c r="C3830" s="20">
        <v>51.799854278564503</v>
      </c>
      <c r="D3830" s="20">
        <v>65870934</v>
      </c>
      <c r="E3830" s="20">
        <f t="shared" si="224"/>
        <v>2136.7443675348941</v>
      </c>
      <c r="F3830" s="20">
        <f t="shared" si="225"/>
        <v>1.680301768134197E-3</v>
      </c>
      <c r="G3830" s="19">
        <v>11984.76</v>
      </c>
      <c r="H3830" s="20">
        <f t="shared" si="226"/>
        <v>20.138013418663999</v>
      </c>
      <c r="I3830" s="20">
        <v>25608368.426257499</v>
      </c>
      <c r="K3830" s="70">
        <f t="shared" si="227"/>
        <v>-1</v>
      </c>
      <c r="L3830" s="3">
        <f>IF(AND(O3830&gt;0,O3830&lt;366),+'PL2'!$N$3+1,IF(AND(O3830&gt;365,O3830&lt;731),+'PL2'!$O$3+1,IF(AND(O3830&gt;730,O3830&lt;1096),+'PL2'!$P$3+1,IF(AND(O3830&gt;1095,O3830&lt;1461),+'PL2'!$Q$3+1,IF(AND(O3830&gt;1460,O3830&lt;3000),+'PL2'!$R$3+1,0)))))</f>
        <v>0</v>
      </c>
      <c r="M3830" s="3">
        <f>IF(AND(O3830&gt;0,O3830&lt;366),+'PL2'!$N$2+1,IF(AND(O3830&gt;365,O3830&lt;731),+'PL2'!$O$2+1,IF(AND(O3830&gt;730,O3830&lt;1096),+'PL2'!$P$2+1,IF(AND(O3830&gt;1095,O3830&lt;1461),+'PL2'!$Q$2+1,IF(AND(O3830&gt;1460,O3830&lt;1826),+'PL2'!$R$2+1,IF(AND(O3830&gt;1825,O3830&lt;2190),+'PL2'!$S$2+1,0))))))</f>
        <v>0</v>
      </c>
      <c r="N3830" s="70">
        <f t="shared" si="228"/>
        <v>-1</v>
      </c>
      <c r="O3830" s="19" t="str">
        <f>IF(A3830&gt;'PL2'!$C$2+553,IF(A3830='PL2'!$C$2+554,1,O3829+1), "")</f>
        <v/>
      </c>
    </row>
    <row r="3831" spans="1:15" s="20" customFormat="1" x14ac:dyDescent="0.55000000000000004">
      <c r="A3831" s="20">
        <v>3829</v>
      </c>
      <c r="B3831" s="21">
        <v>43651</v>
      </c>
      <c r="C3831" s="20">
        <v>51.899852752685497</v>
      </c>
      <c r="D3831" s="20">
        <v>74548542</v>
      </c>
      <c r="E3831" s="20">
        <f t="shared" si="224"/>
        <v>2431.1100571618003</v>
      </c>
      <c r="F3831" s="20">
        <f t="shared" si="225"/>
        <v>1.6925113571271489E-3</v>
      </c>
      <c r="G3831" s="19">
        <v>11160.49</v>
      </c>
      <c r="H3831" s="20">
        <f t="shared" si="226"/>
        <v>18.889256076103973</v>
      </c>
      <c r="I3831" s="20">
        <v>27132379.481853701</v>
      </c>
      <c r="K3831" s="70">
        <f t="shared" si="227"/>
        <v>-1</v>
      </c>
      <c r="L3831" s="3">
        <f>IF(AND(O3831&gt;0,O3831&lt;366),+'PL2'!$N$3+1,IF(AND(O3831&gt;365,O3831&lt;731),+'PL2'!$O$3+1,IF(AND(O3831&gt;730,O3831&lt;1096),+'PL2'!$P$3+1,IF(AND(O3831&gt;1095,O3831&lt;1461),+'PL2'!$Q$3+1,IF(AND(O3831&gt;1460,O3831&lt;3000),+'PL2'!$R$3+1,0)))))</f>
        <v>0</v>
      </c>
      <c r="M3831" s="3">
        <f>IF(AND(O3831&gt;0,O3831&lt;366),+'PL2'!$N$2+1,IF(AND(O3831&gt;365,O3831&lt;731),+'PL2'!$O$2+1,IF(AND(O3831&gt;730,O3831&lt;1096),+'PL2'!$P$2+1,IF(AND(O3831&gt;1095,O3831&lt;1461),+'PL2'!$Q$2+1,IF(AND(O3831&gt;1460,O3831&lt;1826),+'PL2'!$R$2+1,IF(AND(O3831&gt;1825,O3831&lt;2190),+'PL2'!$S$2+1,0))))))</f>
        <v>0</v>
      </c>
      <c r="N3831" s="70">
        <f t="shared" si="228"/>
        <v>-1</v>
      </c>
      <c r="O3831" s="19" t="str">
        <f>IF(A3831&gt;'PL2'!$C$2+553,IF(A3831='PL2'!$C$2+554,1,O3830+1), "")</f>
        <v/>
      </c>
    </row>
    <row r="3832" spans="1:15" s="20" customFormat="1" x14ac:dyDescent="0.55000000000000004">
      <c r="A3832" s="20">
        <v>3830</v>
      </c>
      <c r="B3832" s="21">
        <v>43652</v>
      </c>
      <c r="C3832" s="20">
        <v>51.999851226806598</v>
      </c>
      <c r="D3832" s="20">
        <v>70209738</v>
      </c>
      <c r="E3832" s="20">
        <f t="shared" si="224"/>
        <v>2403.9545729011993</v>
      </c>
      <c r="F3832" s="20">
        <f t="shared" si="225"/>
        <v>1.7804550153265599E-3</v>
      </c>
      <c r="G3832" s="19">
        <v>10955.16</v>
      </c>
      <c r="H3832" s="20">
        <f t="shared" si="226"/>
        <v>19.505169565704914</v>
      </c>
      <c r="I3832" s="20">
        <v>26335706.978864301</v>
      </c>
      <c r="K3832" s="70">
        <f t="shared" si="227"/>
        <v>-1</v>
      </c>
      <c r="L3832" s="3">
        <f>IF(AND(O3832&gt;0,O3832&lt;366),+'PL2'!$N$3+1,IF(AND(O3832&gt;365,O3832&lt;731),+'PL2'!$O$3+1,IF(AND(O3832&gt;730,O3832&lt;1096),+'PL2'!$P$3+1,IF(AND(O3832&gt;1095,O3832&lt;1461),+'PL2'!$Q$3+1,IF(AND(O3832&gt;1460,O3832&lt;3000),+'PL2'!$R$3+1,0)))))</f>
        <v>0</v>
      </c>
      <c r="M3832" s="3">
        <f>IF(AND(O3832&gt;0,O3832&lt;366),+'PL2'!$N$2+1,IF(AND(O3832&gt;365,O3832&lt;731),+'PL2'!$O$2+1,IF(AND(O3832&gt;730,O3832&lt;1096),+'PL2'!$P$2+1,IF(AND(O3832&gt;1095,O3832&lt;1461),+'PL2'!$Q$2+1,IF(AND(O3832&gt;1460,O3832&lt;1826),+'PL2'!$R$2+1,IF(AND(O3832&gt;1825,O3832&lt;2190),+'PL2'!$S$2+1,0))))))</f>
        <v>0</v>
      </c>
      <c r="N3832" s="70">
        <f t="shared" si="228"/>
        <v>-1</v>
      </c>
      <c r="O3832" s="19" t="str">
        <f>IF(A3832&gt;'PL2'!$C$2+553,IF(A3832='PL2'!$C$2+554,1,O3831+1), "")</f>
        <v/>
      </c>
    </row>
    <row r="3833" spans="1:15" s="20" customFormat="1" x14ac:dyDescent="0.55000000000000004">
      <c r="A3833" s="20">
        <v>3831</v>
      </c>
      <c r="B3833" s="21">
        <v>43653</v>
      </c>
      <c r="C3833" s="20">
        <v>52.099849700927699</v>
      </c>
      <c r="D3833" s="20">
        <v>60348820</v>
      </c>
      <c r="E3833" s="20">
        <f t="shared" si="224"/>
        <v>1974.2612808222102</v>
      </c>
      <c r="F3833" s="20">
        <f t="shared" si="225"/>
        <v>1.7044031018534939E-3</v>
      </c>
      <c r="G3833" s="19">
        <v>11232.04</v>
      </c>
      <c r="H3833" s="20">
        <f t="shared" si="226"/>
        <v>19.143923816142518</v>
      </c>
      <c r="I3833" s="20">
        <v>22174981.6766463</v>
      </c>
      <c r="K3833" s="70">
        <f t="shared" si="227"/>
        <v>-1</v>
      </c>
      <c r="L3833" s="3">
        <f>IF(AND(O3833&gt;0,O3833&lt;366),+'PL2'!$N$3+1,IF(AND(O3833&gt;365,O3833&lt;731),+'PL2'!$O$3+1,IF(AND(O3833&gt;730,O3833&lt;1096),+'PL2'!$P$3+1,IF(AND(O3833&gt;1095,O3833&lt;1461),+'PL2'!$Q$3+1,IF(AND(O3833&gt;1460,O3833&lt;3000),+'PL2'!$R$3+1,0)))))</f>
        <v>0</v>
      </c>
      <c r="M3833" s="3">
        <f>IF(AND(O3833&gt;0,O3833&lt;366),+'PL2'!$N$2+1,IF(AND(O3833&gt;365,O3833&lt;731),+'PL2'!$O$2+1,IF(AND(O3833&gt;730,O3833&lt;1096),+'PL2'!$P$2+1,IF(AND(O3833&gt;1095,O3833&lt;1461),+'PL2'!$Q$2+1,IF(AND(O3833&gt;1460,O3833&lt;1826),+'PL2'!$R$2+1,IF(AND(O3833&gt;1825,O3833&lt;2190),+'PL2'!$S$2+1,0))))))</f>
        <v>0</v>
      </c>
      <c r="N3833" s="70">
        <f t="shared" si="228"/>
        <v>-1</v>
      </c>
      <c r="O3833" s="19" t="str">
        <f>IF(A3833&gt;'PL2'!$C$2+553,IF(A3833='PL2'!$C$2+554,1,O3832+1), "")</f>
        <v/>
      </c>
    </row>
    <row r="3834" spans="1:15" s="20" customFormat="1" x14ac:dyDescent="0.55000000000000004">
      <c r="A3834" s="20">
        <v>3832</v>
      </c>
      <c r="B3834" s="21">
        <v>43654</v>
      </c>
      <c r="C3834" s="20">
        <v>52.1998481750488</v>
      </c>
      <c r="D3834" s="20">
        <v>70209738</v>
      </c>
      <c r="E3834" s="20">
        <f t="shared" si="224"/>
        <v>2436.8902561992104</v>
      </c>
      <c r="F3834" s="20">
        <f t="shared" si="225"/>
        <v>1.8117900025898766E-3</v>
      </c>
      <c r="G3834" s="19">
        <v>11477.01</v>
      </c>
      <c r="H3834" s="20">
        <f t="shared" si="226"/>
        <v>20.793931977624041</v>
      </c>
      <c r="I3834" s="20">
        <v>27968213.839300901</v>
      </c>
      <c r="K3834" s="70">
        <f t="shared" si="227"/>
        <v>-1</v>
      </c>
      <c r="L3834" s="3">
        <f>IF(AND(O3834&gt;0,O3834&lt;366),+'PL2'!$N$3+1,IF(AND(O3834&gt;365,O3834&lt;731),+'PL2'!$O$3+1,IF(AND(O3834&gt;730,O3834&lt;1096),+'PL2'!$P$3+1,IF(AND(O3834&gt;1095,O3834&lt;1461),+'PL2'!$Q$3+1,IF(AND(O3834&gt;1460,O3834&lt;3000),+'PL2'!$R$3+1,0)))))</f>
        <v>0</v>
      </c>
      <c r="M3834" s="3">
        <f>IF(AND(O3834&gt;0,O3834&lt;366),+'PL2'!$N$2+1,IF(AND(O3834&gt;365,O3834&lt;731),+'PL2'!$O$2+1,IF(AND(O3834&gt;730,O3834&lt;1096),+'PL2'!$P$2+1,IF(AND(O3834&gt;1095,O3834&lt;1461),+'PL2'!$Q$2+1,IF(AND(O3834&gt;1460,O3834&lt;1826),+'PL2'!$R$2+1,IF(AND(O3834&gt;1825,O3834&lt;2190),+'PL2'!$S$2+1,0))))))</f>
        <v>0</v>
      </c>
      <c r="N3834" s="70">
        <f t="shared" si="228"/>
        <v>-1</v>
      </c>
      <c r="O3834" s="19" t="str">
        <f>IF(A3834&gt;'PL2'!$C$2+553,IF(A3834='PL2'!$C$2+554,1,O3833+1), "")</f>
        <v/>
      </c>
    </row>
    <row r="3835" spans="1:15" s="20" customFormat="1" x14ac:dyDescent="0.55000000000000004">
      <c r="A3835" s="20">
        <v>3833</v>
      </c>
      <c r="B3835" s="21">
        <v>43655</v>
      </c>
      <c r="C3835" s="20">
        <v>52.29984664917</v>
      </c>
      <c r="D3835" s="20">
        <v>65740170</v>
      </c>
      <c r="E3835" s="20">
        <f t="shared" si="224"/>
        <v>2057.6423501174768</v>
      </c>
      <c r="F3835" s="20">
        <f t="shared" si="225"/>
        <v>1.6369653344367955E-3</v>
      </c>
      <c r="G3835" s="19">
        <v>12313.08</v>
      </c>
      <c r="H3835" s="20">
        <f t="shared" si="226"/>
        <v>20.156085120147019</v>
      </c>
      <c r="I3835" s="20">
        <v>25335914.868384499</v>
      </c>
      <c r="K3835" s="70">
        <f t="shared" si="227"/>
        <v>-1</v>
      </c>
      <c r="L3835" s="3">
        <f>IF(AND(O3835&gt;0,O3835&lt;366),+'PL2'!$N$3+1,IF(AND(O3835&gt;365,O3835&lt;731),+'PL2'!$O$3+1,IF(AND(O3835&gt;730,O3835&lt;1096),+'PL2'!$P$3+1,IF(AND(O3835&gt;1095,O3835&lt;1461),+'PL2'!$Q$3+1,IF(AND(O3835&gt;1460,O3835&lt;3000),+'PL2'!$R$3+1,0)))))</f>
        <v>0</v>
      </c>
      <c r="M3835" s="3">
        <f>IF(AND(O3835&gt;0,O3835&lt;366),+'PL2'!$N$2+1,IF(AND(O3835&gt;365,O3835&lt;731),+'PL2'!$O$2+1,IF(AND(O3835&gt;730,O3835&lt;1096),+'PL2'!$P$2+1,IF(AND(O3835&gt;1095,O3835&lt;1461),+'PL2'!$Q$2+1,IF(AND(O3835&gt;1460,O3835&lt;1826),+'PL2'!$R$2+1,IF(AND(O3835&gt;1825,O3835&lt;2190),+'PL2'!$S$2+1,0))))))</f>
        <v>0</v>
      </c>
      <c r="N3835" s="70">
        <f t="shared" si="228"/>
        <v>-1</v>
      </c>
      <c r="O3835" s="19" t="str">
        <f>IF(A3835&gt;'PL2'!$C$2+553,IF(A3835='PL2'!$C$2+554,1,O3834+1), "")</f>
        <v/>
      </c>
    </row>
    <row r="3836" spans="1:15" s="20" customFormat="1" x14ac:dyDescent="0.55000000000000004">
      <c r="A3836" s="20">
        <v>3834</v>
      </c>
      <c r="B3836" s="21">
        <v>43656</v>
      </c>
      <c r="C3836" s="20">
        <v>52.399845123291101</v>
      </c>
      <c r="D3836" s="20">
        <v>58125055</v>
      </c>
      <c r="E3836" s="20">
        <f t="shared" si="224"/>
        <v>1708.8542642217787</v>
      </c>
      <c r="F3836" s="20">
        <f t="shared" si="225"/>
        <v>1.5405352955536434E-3</v>
      </c>
      <c r="G3836" s="19">
        <v>12586.78</v>
      </c>
      <c r="H3836" s="20">
        <f t="shared" si="226"/>
        <v>19.390378847368687</v>
      </c>
      <c r="I3836" s="20">
        <v>21508972.675821401</v>
      </c>
      <c r="K3836" s="70">
        <f t="shared" si="227"/>
        <v>-1</v>
      </c>
      <c r="L3836" s="3">
        <f>IF(AND(O3836&gt;0,O3836&lt;366),+'PL2'!$N$3+1,IF(AND(O3836&gt;365,O3836&lt;731),+'PL2'!$O$3+1,IF(AND(O3836&gt;730,O3836&lt;1096),+'PL2'!$P$3+1,IF(AND(O3836&gt;1095,O3836&lt;1461),+'PL2'!$Q$3+1,IF(AND(O3836&gt;1460,O3836&lt;3000),+'PL2'!$R$3+1,0)))))</f>
        <v>0</v>
      </c>
      <c r="M3836" s="3">
        <f>IF(AND(O3836&gt;0,O3836&lt;366),+'PL2'!$N$2+1,IF(AND(O3836&gt;365,O3836&lt;731),+'PL2'!$O$2+1,IF(AND(O3836&gt;730,O3836&lt;1096),+'PL2'!$P$2+1,IF(AND(O3836&gt;1095,O3836&lt;1461),+'PL2'!$Q$2+1,IF(AND(O3836&gt;1460,O3836&lt;1826),+'PL2'!$R$2+1,IF(AND(O3836&gt;1825,O3836&lt;2190),+'PL2'!$S$2+1,0))))))</f>
        <v>0</v>
      </c>
      <c r="N3836" s="70">
        <f t="shared" si="228"/>
        <v>-1</v>
      </c>
      <c r="O3836" s="19" t="str">
        <f>IF(A3836&gt;'PL2'!$C$2+553,IF(A3836='PL2'!$C$2+554,1,O3835+1), "")</f>
        <v/>
      </c>
    </row>
    <row r="3837" spans="1:15" s="20" customFormat="1" x14ac:dyDescent="0.55000000000000004">
      <c r="A3837" s="20">
        <v>3835</v>
      </c>
      <c r="B3837" s="21">
        <v>43657</v>
      </c>
      <c r="C3837" s="20">
        <v>52.499843597412202</v>
      </c>
      <c r="D3837" s="20">
        <v>58125055</v>
      </c>
      <c r="E3837" s="20">
        <f t="shared" si="224"/>
        <v>1649.6804608272632</v>
      </c>
      <c r="F3837" s="20">
        <f t="shared" si="225"/>
        <v>1.4900281157435155E-3</v>
      </c>
      <c r="G3837" s="19">
        <v>12099.9</v>
      </c>
      <c r="H3837" s="20">
        <f t="shared" si="226"/>
        <v>18.029191197684963</v>
      </c>
      <c r="I3837" s="20">
        <v>19960968.6079638</v>
      </c>
      <c r="K3837" s="70">
        <f t="shared" si="227"/>
        <v>-1</v>
      </c>
      <c r="L3837" s="3">
        <f>IF(AND(O3837&gt;0,O3837&lt;366),+'PL2'!$N$3+1,IF(AND(O3837&gt;365,O3837&lt;731),+'PL2'!$O$3+1,IF(AND(O3837&gt;730,O3837&lt;1096),+'PL2'!$P$3+1,IF(AND(O3837&gt;1095,O3837&lt;1461),+'PL2'!$Q$3+1,IF(AND(O3837&gt;1460,O3837&lt;3000),+'PL2'!$R$3+1,0)))))</f>
        <v>0</v>
      </c>
      <c r="M3837" s="3">
        <f>IF(AND(O3837&gt;0,O3837&lt;366),+'PL2'!$N$2+1,IF(AND(O3837&gt;365,O3837&lt;731),+'PL2'!$O$2+1,IF(AND(O3837&gt;730,O3837&lt;1096),+'PL2'!$P$2+1,IF(AND(O3837&gt;1095,O3837&lt;1461),+'PL2'!$Q$2+1,IF(AND(O3837&gt;1460,O3837&lt;1826),+'PL2'!$R$2+1,IF(AND(O3837&gt;1825,O3837&lt;2190),+'PL2'!$S$2+1,0))))))</f>
        <v>0</v>
      </c>
      <c r="N3837" s="70">
        <f t="shared" si="228"/>
        <v>-1</v>
      </c>
      <c r="O3837" s="19" t="str">
        <f>IF(A3837&gt;'PL2'!$C$2+553,IF(A3837='PL2'!$C$2+554,1,O3836+1), "")</f>
        <v/>
      </c>
    </row>
    <row r="3838" spans="1:15" s="20" customFormat="1" x14ac:dyDescent="0.55000000000000004">
      <c r="A3838" s="20">
        <v>3836</v>
      </c>
      <c r="B3838" s="21">
        <v>43658</v>
      </c>
      <c r="C3838" s="20">
        <v>52.599842071533303</v>
      </c>
      <c r="D3838" s="20">
        <v>73895419</v>
      </c>
      <c r="E3838" s="20">
        <f t="shared" si="224"/>
        <v>2182.1079895686903</v>
      </c>
      <c r="F3838" s="20">
        <f t="shared" si="225"/>
        <v>1.553256442518367E-3</v>
      </c>
      <c r="G3838" s="19">
        <v>11352.87</v>
      </c>
      <c r="H3838" s="20">
        <f t="shared" si="226"/>
        <v>17.633918468573494</v>
      </c>
      <c r="I3838" s="20">
        <v>24773188.331534699</v>
      </c>
      <c r="K3838" s="70">
        <f t="shared" si="227"/>
        <v>-1</v>
      </c>
      <c r="L3838" s="3">
        <f>IF(AND(O3838&gt;0,O3838&lt;366),+'PL2'!$N$3+1,IF(AND(O3838&gt;365,O3838&lt;731),+'PL2'!$O$3+1,IF(AND(O3838&gt;730,O3838&lt;1096),+'PL2'!$P$3+1,IF(AND(O3838&gt;1095,O3838&lt;1461),+'PL2'!$Q$3+1,IF(AND(O3838&gt;1460,O3838&lt;3000),+'PL2'!$R$3+1,0)))))</f>
        <v>0</v>
      </c>
      <c r="M3838" s="3">
        <f>IF(AND(O3838&gt;0,O3838&lt;366),+'PL2'!$N$2+1,IF(AND(O3838&gt;365,O3838&lt;731),+'PL2'!$O$2+1,IF(AND(O3838&gt;730,O3838&lt;1096),+'PL2'!$P$2+1,IF(AND(O3838&gt;1095,O3838&lt;1461),+'PL2'!$Q$2+1,IF(AND(O3838&gt;1460,O3838&lt;1826),+'PL2'!$R$2+1,IF(AND(O3838&gt;1825,O3838&lt;2190),+'PL2'!$S$2+1,0))))))</f>
        <v>0</v>
      </c>
      <c r="N3838" s="70">
        <f t="shared" si="228"/>
        <v>-1</v>
      </c>
      <c r="O3838" s="19" t="str">
        <f>IF(A3838&gt;'PL2'!$C$2+553,IF(A3838='PL2'!$C$2+554,1,O3837+1), "")</f>
        <v/>
      </c>
    </row>
    <row r="3839" spans="1:15" s="20" customFormat="1" x14ac:dyDescent="0.55000000000000004">
      <c r="A3839" s="20">
        <v>3837</v>
      </c>
      <c r="B3839" s="21">
        <v>43659</v>
      </c>
      <c r="C3839" s="20">
        <v>52.699840545654297</v>
      </c>
      <c r="D3839" s="20">
        <v>63532037</v>
      </c>
      <c r="E3839" s="20">
        <f t="shared" si="224"/>
        <v>1746.0066426967455</v>
      </c>
      <c r="F3839" s="20">
        <f t="shared" si="225"/>
        <v>1.4483129458256105E-3</v>
      </c>
      <c r="G3839" s="19">
        <v>11803.97</v>
      </c>
      <c r="H3839" s="20">
        <f t="shared" si="226"/>
        <v>17.095842563137133</v>
      </c>
      <c r="I3839" s="20">
        <v>20609810.030193102</v>
      </c>
      <c r="K3839" s="70">
        <f t="shared" si="227"/>
        <v>-1</v>
      </c>
      <c r="L3839" s="3">
        <f>IF(AND(O3839&gt;0,O3839&lt;366),+'PL2'!$N$3+1,IF(AND(O3839&gt;365,O3839&lt;731),+'PL2'!$O$3+1,IF(AND(O3839&gt;730,O3839&lt;1096),+'PL2'!$P$3+1,IF(AND(O3839&gt;1095,O3839&lt;1461),+'PL2'!$Q$3+1,IF(AND(O3839&gt;1460,O3839&lt;3000),+'PL2'!$R$3+1,0)))))</f>
        <v>0</v>
      </c>
      <c r="M3839" s="3">
        <f>IF(AND(O3839&gt;0,O3839&lt;366),+'PL2'!$N$2+1,IF(AND(O3839&gt;365,O3839&lt;731),+'PL2'!$O$2+1,IF(AND(O3839&gt;730,O3839&lt;1096),+'PL2'!$P$2+1,IF(AND(O3839&gt;1095,O3839&lt;1461),+'PL2'!$Q$2+1,IF(AND(O3839&gt;1460,O3839&lt;1826),+'PL2'!$R$2+1,IF(AND(O3839&gt;1825,O3839&lt;2190),+'PL2'!$S$2+1,0))))))</f>
        <v>0</v>
      </c>
      <c r="N3839" s="70">
        <f t="shared" si="228"/>
        <v>-1</v>
      </c>
      <c r="O3839" s="19" t="str">
        <f>IF(A3839&gt;'PL2'!$C$2+553,IF(A3839='PL2'!$C$2+554,1,O3838+1), "")</f>
        <v/>
      </c>
    </row>
    <row r="3840" spans="1:15" s="20" customFormat="1" x14ac:dyDescent="0.55000000000000004">
      <c r="A3840" s="20">
        <v>3838</v>
      </c>
      <c r="B3840" s="21">
        <v>43660</v>
      </c>
      <c r="C3840" s="20">
        <v>52.799839019775398</v>
      </c>
      <c r="D3840" s="20">
        <v>65334365</v>
      </c>
      <c r="E3840" s="20">
        <f t="shared" si="224"/>
        <v>1772.124937859629</v>
      </c>
      <c r="F3840" s="20">
        <f t="shared" si="225"/>
        <v>1.4321392951767097E-3</v>
      </c>
      <c r="G3840" s="19">
        <v>11389.1</v>
      </c>
      <c r="H3840" s="20">
        <f t="shared" si="226"/>
        <v>16.310777646697066</v>
      </c>
      <c r="I3840" s="20">
        <v>20182908.1297771</v>
      </c>
      <c r="K3840" s="70">
        <f t="shared" si="227"/>
        <v>-1</v>
      </c>
      <c r="L3840" s="3">
        <f>IF(AND(O3840&gt;0,O3840&lt;366),+'PL2'!$N$3+1,IF(AND(O3840&gt;365,O3840&lt;731),+'PL2'!$O$3+1,IF(AND(O3840&gt;730,O3840&lt;1096),+'PL2'!$P$3+1,IF(AND(O3840&gt;1095,O3840&lt;1461),+'PL2'!$Q$3+1,IF(AND(O3840&gt;1460,O3840&lt;3000),+'PL2'!$R$3+1,0)))))</f>
        <v>0</v>
      </c>
      <c r="M3840" s="3">
        <f>IF(AND(O3840&gt;0,O3840&lt;366),+'PL2'!$N$2+1,IF(AND(O3840&gt;365,O3840&lt;731),+'PL2'!$O$2+1,IF(AND(O3840&gt;730,O3840&lt;1096),+'PL2'!$P$2+1,IF(AND(O3840&gt;1095,O3840&lt;1461),+'PL2'!$Q$2+1,IF(AND(O3840&gt;1460,O3840&lt;1826),+'PL2'!$R$2+1,IF(AND(O3840&gt;1825,O3840&lt;2190),+'PL2'!$S$2+1,0))))))</f>
        <v>0</v>
      </c>
      <c r="N3840" s="70">
        <f t="shared" si="228"/>
        <v>-1</v>
      </c>
      <c r="O3840" s="19" t="str">
        <f>IF(A3840&gt;'PL2'!$C$2+553,IF(A3840='PL2'!$C$2+554,1,O3839+1), "")</f>
        <v/>
      </c>
    </row>
    <row r="3841" spans="1:15" s="20" customFormat="1" x14ac:dyDescent="0.55000000000000004">
      <c r="A3841" s="20">
        <v>3839</v>
      </c>
      <c r="B3841" s="21">
        <v>43661</v>
      </c>
      <c r="C3841" s="20">
        <v>52.899837493896499</v>
      </c>
      <c r="D3841" s="20">
        <v>65784947</v>
      </c>
      <c r="E3841" s="20">
        <f t="shared" si="224"/>
        <v>1927.7891815788128</v>
      </c>
      <c r="F3841" s="20">
        <f t="shared" si="225"/>
        <v>1.5501986256523232E-3</v>
      </c>
      <c r="G3841" s="19">
        <v>10186.959999999999</v>
      </c>
      <c r="H3841" s="20">
        <f t="shared" si="226"/>
        <v>15.791811391575189</v>
      </c>
      <c r="I3841" s="20">
        <v>19638311.281176101</v>
      </c>
      <c r="K3841" s="70">
        <f t="shared" si="227"/>
        <v>-1</v>
      </c>
      <c r="L3841" s="3">
        <f>IF(AND(O3841&gt;0,O3841&lt;366),+'PL2'!$N$3+1,IF(AND(O3841&gt;365,O3841&lt;731),+'PL2'!$O$3+1,IF(AND(O3841&gt;730,O3841&lt;1096),+'PL2'!$P$3+1,IF(AND(O3841&gt;1095,O3841&lt;1461),+'PL2'!$Q$3+1,IF(AND(O3841&gt;1460,O3841&lt;3000),+'PL2'!$R$3+1,0)))))</f>
        <v>0</v>
      </c>
      <c r="M3841" s="3">
        <f>IF(AND(O3841&gt;0,O3841&lt;366),+'PL2'!$N$2+1,IF(AND(O3841&gt;365,O3841&lt;731),+'PL2'!$O$2+1,IF(AND(O3841&gt;730,O3841&lt;1096),+'PL2'!$P$2+1,IF(AND(O3841&gt;1095,O3841&lt;1461),+'PL2'!$Q$2+1,IF(AND(O3841&gt;1460,O3841&lt;1826),+'PL2'!$R$2+1,IF(AND(O3841&gt;1825,O3841&lt;2190),+'PL2'!$S$2+1,0))))))</f>
        <v>0</v>
      </c>
      <c r="N3841" s="70">
        <f t="shared" si="228"/>
        <v>-1</v>
      </c>
      <c r="O3841" s="19" t="str">
        <f>IF(A3841&gt;'PL2'!$C$2+553,IF(A3841='PL2'!$C$2+554,1,O3840+1), "")</f>
        <v/>
      </c>
    </row>
    <row r="3842" spans="1:15" s="20" customFormat="1" x14ac:dyDescent="0.55000000000000004">
      <c r="A3842" s="20">
        <v>3840</v>
      </c>
      <c r="B3842" s="21">
        <v>43662</v>
      </c>
      <c r="C3842" s="20">
        <v>52.9998359680175</v>
      </c>
      <c r="D3842" s="20">
        <v>72994256</v>
      </c>
      <c r="E3842" s="20">
        <f t="shared" si="224"/>
        <v>2037.0233173291213</v>
      </c>
      <c r="F3842" s="20">
        <f t="shared" si="225"/>
        <v>1.4790465386957336E-3</v>
      </c>
      <c r="G3842" s="19">
        <v>10873.5</v>
      </c>
      <c r="H3842" s="20">
        <f t="shared" si="226"/>
        <v>16.082412538508059</v>
      </c>
      <c r="I3842" s="20">
        <v>22149573.040978201</v>
      </c>
      <c r="K3842" s="70">
        <f t="shared" si="227"/>
        <v>-1</v>
      </c>
      <c r="L3842" s="3">
        <f>IF(AND(O3842&gt;0,O3842&lt;366),+'PL2'!$N$3+1,IF(AND(O3842&gt;365,O3842&lt;731),+'PL2'!$O$3+1,IF(AND(O3842&gt;730,O3842&lt;1096),+'PL2'!$P$3+1,IF(AND(O3842&gt;1095,O3842&lt;1461),+'PL2'!$Q$3+1,IF(AND(O3842&gt;1460,O3842&lt;3000),+'PL2'!$R$3+1,0)))))</f>
        <v>0</v>
      </c>
      <c r="M3842" s="3">
        <f>IF(AND(O3842&gt;0,O3842&lt;366),+'PL2'!$N$2+1,IF(AND(O3842&gt;365,O3842&lt;731),+'PL2'!$O$2+1,IF(AND(O3842&gt;730,O3842&lt;1096),+'PL2'!$P$2+1,IF(AND(O3842&gt;1095,O3842&lt;1461),+'PL2'!$Q$2+1,IF(AND(O3842&gt;1460,O3842&lt;1826),+'PL2'!$R$2+1,IF(AND(O3842&gt;1825,O3842&lt;2190),+'PL2'!$S$2+1,0))))))</f>
        <v>0</v>
      </c>
      <c r="N3842" s="70">
        <f t="shared" si="228"/>
        <v>-1</v>
      </c>
      <c r="O3842" s="19" t="str">
        <f>IF(A3842&gt;'PL2'!$C$2+553,IF(A3842='PL2'!$C$2+554,1,O3841+1), "")</f>
        <v/>
      </c>
    </row>
    <row r="3843" spans="1:15" s="20" customFormat="1" x14ac:dyDescent="0.55000000000000004">
      <c r="A3843" s="20">
        <v>3841</v>
      </c>
      <c r="B3843" s="21">
        <v>43663</v>
      </c>
      <c r="C3843" s="20">
        <v>53.0998344421387</v>
      </c>
      <c r="D3843" s="20">
        <v>59927383</v>
      </c>
      <c r="E3843" s="20">
        <f t="shared" si="224"/>
        <v>1755.8622138572548</v>
      </c>
      <c r="F3843" s="20">
        <f t="shared" si="225"/>
        <v>1.5558161927249077E-3</v>
      </c>
      <c r="G3843" s="19">
        <v>9397.7199999999993</v>
      </c>
      <c r="H3843" s="20">
        <f t="shared" si="226"/>
        <v>14.621124950694718</v>
      </c>
      <c r="I3843" s="20">
        <v>16501101.4444106</v>
      </c>
      <c r="K3843" s="70">
        <f t="shared" si="227"/>
        <v>-1</v>
      </c>
      <c r="L3843" s="3">
        <f>IF(AND(O3843&gt;0,O3843&lt;366),+'PL2'!$N$3+1,IF(AND(O3843&gt;365,O3843&lt;731),+'PL2'!$O$3+1,IF(AND(O3843&gt;730,O3843&lt;1096),+'PL2'!$P$3+1,IF(AND(O3843&gt;1095,O3843&lt;1461),+'PL2'!$Q$3+1,IF(AND(O3843&gt;1460,O3843&lt;3000),+'PL2'!$R$3+1,0)))))</f>
        <v>0</v>
      </c>
      <c r="M3843" s="3">
        <f>IF(AND(O3843&gt;0,O3843&lt;366),+'PL2'!$N$2+1,IF(AND(O3843&gt;365,O3843&lt;731),+'PL2'!$O$2+1,IF(AND(O3843&gt;730,O3843&lt;1096),+'PL2'!$P$2+1,IF(AND(O3843&gt;1095,O3843&lt;1461),+'PL2'!$Q$2+1,IF(AND(O3843&gt;1460,O3843&lt;1826),+'PL2'!$R$2+1,IF(AND(O3843&gt;1825,O3843&lt;2190),+'PL2'!$S$2+1,0))))))</f>
        <v>0</v>
      </c>
      <c r="N3843" s="70">
        <f t="shared" si="228"/>
        <v>-1</v>
      </c>
      <c r="O3843" s="19" t="str">
        <f>IF(A3843&gt;'PL2'!$C$2+553,IF(A3843='PL2'!$C$2+554,1,O3842+1), "")</f>
        <v/>
      </c>
    </row>
    <row r="3844" spans="1:15" s="20" customFormat="1" x14ac:dyDescent="0.55000000000000004">
      <c r="A3844" s="20">
        <v>3842</v>
      </c>
      <c r="B3844" s="21">
        <v>43664</v>
      </c>
      <c r="C3844" s="20">
        <v>53.199832916259801</v>
      </c>
      <c r="D3844" s="20">
        <v>54520401</v>
      </c>
      <c r="E3844" s="20">
        <f t="shared" si="224"/>
        <v>1646.9672673154901</v>
      </c>
      <c r="F3844" s="20">
        <f t="shared" si="225"/>
        <v>1.6070751834663334E-3</v>
      </c>
      <c r="G3844" s="19">
        <v>9674.2800000000007</v>
      </c>
      <c r="H3844" s="20">
        <f t="shared" si="226"/>
        <v>15.547295305904681</v>
      </c>
      <c r="I3844" s="20">
        <v>15933222.4948449</v>
      </c>
      <c r="K3844" s="70">
        <f t="shared" si="227"/>
        <v>-1</v>
      </c>
      <c r="L3844" s="3">
        <f>IF(AND(O3844&gt;0,O3844&lt;366),+'PL2'!$N$3+1,IF(AND(O3844&gt;365,O3844&lt;731),+'PL2'!$O$3+1,IF(AND(O3844&gt;730,O3844&lt;1096),+'PL2'!$P$3+1,IF(AND(O3844&gt;1095,O3844&lt;1461),+'PL2'!$Q$3+1,IF(AND(O3844&gt;1460,O3844&lt;3000),+'PL2'!$R$3+1,0)))))</f>
        <v>0</v>
      </c>
      <c r="M3844" s="3">
        <f>IF(AND(O3844&gt;0,O3844&lt;366),+'PL2'!$N$2+1,IF(AND(O3844&gt;365,O3844&lt;731),+'PL2'!$O$2+1,IF(AND(O3844&gt;730,O3844&lt;1096),+'PL2'!$P$2+1,IF(AND(O3844&gt;1095,O3844&lt;1461),+'PL2'!$Q$2+1,IF(AND(O3844&gt;1460,O3844&lt;1826),+'PL2'!$R$2+1,IF(AND(O3844&gt;1825,O3844&lt;2190),+'PL2'!$S$2+1,0))))))</f>
        <v>0</v>
      </c>
      <c r="N3844" s="70">
        <f t="shared" si="228"/>
        <v>-1</v>
      </c>
      <c r="O3844" s="19" t="str">
        <f>IF(A3844&gt;'PL2'!$C$2+553,IF(A3844='PL2'!$C$2+554,1,O3843+1), "")</f>
        <v/>
      </c>
    </row>
    <row r="3845" spans="1:15" s="20" customFormat="1" x14ac:dyDescent="0.55000000000000004">
      <c r="A3845" s="20">
        <v>3843</v>
      </c>
      <c r="B3845" s="21">
        <v>43665</v>
      </c>
      <c r="C3845" s="20">
        <v>53.299831390380902</v>
      </c>
      <c r="D3845" s="20">
        <v>53168655</v>
      </c>
      <c r="E3845" s="20">
        <f t="shared" si="224"/>
        <v>1523.5275968728195</v>
      </c>
      <c r="F3845" s="20">
        <f t="shared" si="225"/>
        <v>1.5272864064722624E-3</v>
      </c>
      <c r="G3845" s="19">
        <v>10638.56</v>
      </c>
      <c r="H3845" s="20">
        <f t="shared" si="226"/>
        <v>16.248128072439552</v>
      </c>
      <c r="I3845" s="20">
        <v>16208139.750987301</v>
      </c>
      <c r="K3845" s="70">
        <f t="shared" si="227"/>
        <v>-1</v>
      </c>
      <c r="L3845" s="3">
        <f>IF(AND(O3845&gt;0,O3845&lt;366),+'PL2'!$N$3+1,IF(AND(O3845&gt;365,O3845&lt;731),+'PL2'!$O$3+1,IF(AND(O3845&gt;730,O3845&lt;1096),+'PL2'!$P$3+1,IF(AND(O3845&gt;1095,O3845&lt;1461),+'PL2'!$Q$3+1,IF(AND(O3845&gt;1460,O3845&lt;3000),+'PL2'!$R$3+1,0)))))</f>
        <v>0</v>
      </c>
      <c r="M3845" s="3">
        <f>IF(AND(O3845&gt;0,O3845&lt;366),+'PL2'!$N$2+1,IF(AND(O3845&gt;365,O3845&lt;731),+'PL2'!$O$2+1,IF(AND(O3845&gt;730,O3845&lt;1096),+'PL2'!$P$2+1,IF(AND(O3845&gt;1095,O3845&lt;1461),+'PL2'!$Q$2+1,IF(AND(O3845&gt;1460,O3845&lt;1826),+'PL2'!$R$2+1,IF(AND(O3845&gt;1825,O3845&lt;2190),+'PL2'!$S$2+1,0))))))</f>
        <v>0</v>
      </c>
      <c r="N3845" s="70">
        <f t="shared" si="228"/>
        <v>-1</v>
      </c>
      <c r="O3845" s="19" t="str">
        <f>IF(A3845&gt;'PL2'!$C$2+553,IF(A3845='PL2'!$C$2+554,1,O3844+1), "")</f>
        <v/>
      </c>
    </row>
    <row r="3846" spans="1:15" s="20" customFormat="1" x14ac:dyDescent="0.55000000000000004">
      <c r="A3846" s="20">
        <v>3844</v>
      </c>
      <c r="B3846" s="21">
        <v>43666</v>
      </c>
      <c r="C3846" s="20">
        <v>53.399829864502003</v>
      </c>
      <c r="D3846" s="20">
        <v>79752983</v>
      </c>
      <c r="E3846" s="20">
        <f t="shared" si="224"/>
        <v>2315.9150099915719</v>
      </c>
      <c r="F3846" s="20">
        <f t="shared" si="225"/>
        <v>1.5506563248448826E-3</v>
      </c>
      <c r="G3846" s="19">
        <v>10535.75</v>
      </c>
      <c r="H3846" s="20">
        <f t="shared" si="226"/>
        <v>16.337327374484474</v>
      </c>
      <c r="I3846" s="20">
        <v>24399901.566518702</v>
      </c>
      <c r="K3846" s="70">
        <f t="shared" si="227"/>
        <v>-1</v>
      </c>
      <c r="L3846" s="3">
        <f>IF(AND(O3846&gt;0,O3846&lt;366),+'PL2'!$N$3+1,IF(AND(O3846&gt;365,O3846&lt;731),+'PL2'!$O$3+1,IF(AND(O3846&gt;730,O3846&lt;1096),+'PL2'!$P$3+1,IF(AND(O3846&gt;1095,O3846&lt;1461),+'PL2'!$Q$3+1,IF(AND(O3846&gt;1460,O3846&lt;3000),+'PL2'!$R$3+1,0)))))</f>
        <v>0</v>
      </c>
      <c r="M3846" s="3">
        <f>IF(AND(O3846&gt;0,O3846&lt;366),+'PL2'!$N$2+1,IF(AND(O3846&gt;365,O3846&lt;731),+'PL2'!$O$2+1,IF(AND(O3846&gt;730,O3846&lt;1096),+'PL2'!$P$2+1,IF(AND(O3846&gt;1095,O3846&lt;1461),+'PL2'!$Q$2+1,IF(AND(O3846&gt;1460,O3846&lt;1826),+'PL2'!$R$2+1,IF(AND(O3846&gt;1825,O3846&lt;2190),+'PL2'!$S$2+1,0))))))</f>
        <v>0</v>
      </c>
      <c r="N3846" s="70">
        <f t="shared" si="228"/>
        <v>-1</v>
      </c>
      <c r="O3846" s="19" t="str">
        <f>IF(A3846&gt;'PL2'!$C$2+553,IF(A3846='PL2'!$C$2+554,1,O3845+1), "")</f>
        <v/>
      </c>
    </row>
    <row r="3847" spans="1:15" s="20" customFormat="1" x14ac:dyDescent="0.55000000000000004">
      <c r="A3847" s="20">
        <v>3845</v>
      </c>
      <c r="B3847" s="21">
        <v>43667</v>
      </c>
      <c r="C3847" s="20">
        <v>53.499828338623097</v>
      </c>
      <c r="D3847" s="20">
        <v>67136692</v>
      </c>
      <c r="E3847" s="20">
        <f t="shared" si="224"/>
        <v>1867.5508125732242</v>
      </c>
      <c r="F3847" s="20">
        <f t="shared" si="225"/>
        <v>1.4882122563668102E-3</v>
      </c>
      <c r="G3847" s="19">
        <v>10764.9</v>
      </c>
      <c r="H3847" s="20">
        <f t="shared" si="226"/>
        <v>16.020456118563075</v>
      </c>
      <c r="I3847" s="20">
        <v>20103997.742269501</v>
      </c>
      <c r="K3847" s="70">
        <f t="shared" si="227"/>
        <v>-1</v>
      </c>
      <c r="L3847" s="3">
        <f>IF(AND(O3847&gt;0,O3847&lt;366),+'PL2'!$N$3+1,IF(AND(O3847&gt;365,O3847&lt;731),+'PL2'!$O$3+1,IF(AND(O3847&gt;730,O3847&lt;1096),+'PL2'!$P$3+1,IF(AND(O3847&gt;1095,O3847&lt;1461),+'PL2'!$Q$3+1,IF(AND(O3847&gt;1460,O3847&lt;3000),+'PL2'!$R$3+1,0)))))</f>
        <v>0</v>
      </c>
      <c r="M3847" s="3">
        <f>IF(AND(O3847&gt;0,O3847&lt;366),+'PL2'!$N$2+1,IF(AND(O3847&gt;365,O3847&lt;731),+'PL2'!$O$2+1,IF(AND(O3847&gt;730,O3847&lt;1096),+'PL2'!$P$2+1,IF(AND(O3847&gt;1095,O3847&lt;1461),+'PL2'!$Q$2+1,IF(AND(O3847&gt;1460,O3847&lt;1826),+'PL2'!$R$2+1,IF(AND(O3847&gt;1825,O3847&lt;2190),+'PL2'!$S$2+1,0))))))</f>
        <v>0</v>
      </c>
      <c r="N3847" s="70">
        <f t="shared" si="228"/>
        <v>-1</v>
      </c>
      <c r="O3847" s="19" t="str">
        <f>IF(A3847&gt;'PL2'!$C$2+553,IF(A3847='PL2'!$C$2+554,1,O3846+1), "")</f>
        <v/>
      </c>
    </row>
    <row r="3848" spans="1:15" s="20" customFormat="1" x14ac:dyDescent="0.55000000000000004">
      <c r="A3848" s="20">
        <v>3846</v>
      </c>
      <c r="B3848" s="21">
        <v>43668</v>
      </c>
      <c r="C3848" s="20">
        <v>53.599826812744197</v>
      </c>
      <c r="D3848" s="20">
        <v>71191928</v>
      </c>
      <c r="E3848" s="20">
        <f t="shared" si="224"/>
        <v>2033.4892445288226</v>
      </c>
      <c r="F3848" s="20">
        <f t="shared" si="225"/>
        <v>1.5309976059690773E-3</v>
      </c>
      <c r="G3848" s="19">
        <v>10587.41</v>
      </c>
      <c r="H3848" s="20">
        <f t="shared" si="226"/>
        <v>16.20929936341307</v>
      </c>
      <c r="I3848" s="20">
        <v>21529384.362416901</v>
      </c>
      <c r="K3848" s="70">
        <f t="shared" si="227"/>
        <v>-1</v>
      </c>
      <c r="L3848" s="3">
        <f>IF(AND(O3848&gt;0,O3848&lt;366),+'PL2'!$N$3+1,IF(AND(O3848&gt;365,O3848&lt;731),+'PL2'!$O$3+1,IF(AND(O3848&gt;730,O3848&lt;1096),+'PL2'!$P$3+1,IF(AND(O3848&gt;1095,O3848&lt;1461),+'PL2'!$Q$3+1,IF(AND(O3848&gt;1460,O3848&lt;3000),+'PL2'!$R$3+1,0)))))</f>
        <v>0</v>
      </c>
      <c r="M3848" s="3">
        <f>IF(AND(O3848&gt;0,O3848&lt;366),+'PL2'!$N$2+1,IF(AND(O3848&gt;365,O3848&lt;731),+'PL2'!$O$2+1,IF(AND(O3848&gt;730,O3848&lt;1096),+'PL2'!$P$2+1,IF(AND(O3848&gt;1095,O3848&lt;1461),+'PL2'!$Q$2+1,IF(AND(O3848&gt;1460,O3848&lt;1826),+'PL2'!$R$2+1,IF(AND(O3848&gt;1825,O3848&lt;2190),+'PL2'!$S$2+1,0))))))</f>
        <v>0</v>
      </c>
      <c r="N3848" s="70">
        <f t="shared" si="228"/>
        <v>-1</v>
      </c>
      <c r="O3848" s="19" t="str">
        <f>IF(A3848&gt;'PL2'!$C$2+553,IF(A3848='PL2'!$C$2+554,1,O3847+1), "")</f>
        <v/>
      </c>
    </row>
    <row r="3849" spans="1:15" s="20" customFormat="1" x14ac:dyDescent="0.55000000000000004">
      <c r="A3849" s="20">
        <v>3847</v>
      </c>
      <c r="B3849" s="21">
        <v>43669</v>
      </c>
      <c r="C3849" s="20">
        <v>53.699825286865298</v>
      </c>
      <c r="D3849" s="20">
        <v>64212845</v>
      </c>
      <c r="E3849" s="20">
        <f t="shared" si="224"/>
        <v>1818.095513330014</v>
      </c>
      <c r="F3849" s="20">
        <f t="shared" si="225"/>
        <v>1.5204342903768775E-3</v>
      </c>
      <c r="G3849" s="19">
        <v>10323.620000000001</v>
      </c>
      <c r="H3849" s="20">
        <f t="shared" si="226"/>
        <v>15.69638584882054</v>
      </c>
      <c r="I3849" s="20">
        <v>18769327.203324001</v>
      </c>
      <c r="K3849" s="70">
        <f t="shared" si="227"/>
        <v>-1</v>
      </c>
      <c r="L3849" s="3">
        <f>IF(AND(O3849&gt;0,O3849&lt;366),+'PL2'!$N$3+1,IF(AND(O3849&gt;365,O3849&lt;731),+'PL2'!$O$3+1,IF(AND(O3849&gt;730,O3849&lt;1096),+'PL2'!$P$3+1,IF(AND(O3849&gt;1095,O3849&lt;1461),+'PL2'!$Q$3+1,IF(AND(O3849&gt;1460,O3849&lt;3000),+'PL2'!$R$3+1,0)))))</f>
        <v>0</v>
      </c>
      <c r="M3849" s="3">
        <f>IF(AND(O3849&gt;0,O3849&lt;366),+'PL2'!$N$2+1,IF(AND(O3849&gt;365,O3849&lt;731),+'PL2'!$O$2+1,IF(AND(O3849&gt;730,O3849&lt;1096),+'PL2'!$P$2+1,IF(AND(O3849&gt;1095,O3849&lt;1461),+'PL2'!$Q$2+1,IF(AND(O3849&gt;1460,O3849&lt;1826),+'PL2'!$R$2+1,IF(AND(O3849&gt;1825,O3849&lt;2190),+'PL2'!$S$2+1,0))))))</f>
        <v>0</v>
      </c>
      <c r="N3849" s="70">
        <f t="shared" si="228"/>
        <v>-1</v>
      </c>
      <c r="O3849" s="19" t="str">
        <f>IF(A3849&gt;'PL2'!$C$2+553,IF(A3849='PL2'!$C$2+554,1,O3848+1), "")</f>
        <v/>
      </c>
    </row>
    <row r="3850" spans="1:15" s="20" customFormat="1" x14ac:dyDescent="0.55000000000000004">
      <c r="A3850" s="20">
        <v>3848</v>
      </c>
      <c r="B3850" s="21">
        <v>43670</v>
      </c>
      <c r="C3850" s="20">
        <v>53.799823760986399</v>
      </c>
      <c r="D3850" s="20">
        <v>62282811</v>
      </c>
      <c r="E3850" s="20">
        <f t="shared" si="224"/>
        <v>1762.0101990641795</v>
      </c>
      <c r="F3850" s="20">
        <f t="shared" si="225"/>
        <v>1.5220224754260597E-3</v>
      </c>
      <c r="G3850" s="19">
        <v>9844.2999999999993</v>
      </c>
      <c r="H3850" s="20">
        <f t="shared" si="226"/>
        <v>14.983245854836758</v>
      </c>
      <c r="I3850" s="20">
        <v>17345757.0026475</v>
      </c>
      <c r="K3850" s="70">
        <f t="shared" si="227"/>
        <v>-1</v>
      </c>
      <c r="L3850" s="3">
        <f>IF(AND(O3850&gt;0,O3850&lt;366),+'PL2'!$N$3+1,IF(AND(O3850&gt;365,O3850&lt;731),+'PL2'!$O$3+1,IF(AND(O3850&gt;730,O3850&lt;1096),+'PL2'!$P$3+1,IF(AND(O3850&gt;1095,O3850&lt;1461),+'PL2'!$Q$3+1,IF(AND(O3850&gt;1460,O3850&lt;3000),+'PL2'!$R$3+1,0)))))</f>
        <v>0</v>
      </c>
      <c r="M3850" s="3">
        <f>IF(AND(O3850&gt;0,O3850&lt;366),+'PL2'!$N$2+1,IF(AND(O3850&gt;365,O3850&lt;731),+'PL2'!$O$2+1,IF(AND(O3850&gt;730,O3850&lt;1096),+'PL2'!$P$2+1,IF(AND(O3850&gt;1095,O3850&lt;1461),+'PL2'!$Q$2+1,IF(AND(O3850&gt;1460,O3850&lt;1826),+'PL2'!$R$2+1,IF(AND(O3850&gt;1825,O3850&lt;2190),+'PL2'!$S$2+1,0))))))</f>
        <v>0</v>
      </c>
      <c r="N3850" s="70">
        <f t="shared" si="228"/>
        <v>-1</v>
      </c>
      <c r="O3850" s="19" t="str">
        <f>IF(A3850&gt;'PL2'!$C$2+553,IF(A3850='PL2'!$C$2+554,1,O3849+1), "")</f>
        <v/>
      </c>
    </row>
    <row r="3851" spans="1:15" s="20" customFormat="1" x14ac:dyDescent="0.55000000000000004">
      <c r="A3851" s="20">
        <v>3849</v>
      </c>
      <c r="B3851" s="21">
        <v>43671</v>
      </c>
      <c r="C3851" s="20">
        <v>53.8998222351075</v>
      </c>
      <c r="D3851" s="20">
        <v>67211666</v>
      </c>
      <c r="E3851" s="20">
        <f t="shared" si="224"/>
        <v>2006.2846030944406</v>
      </c>
      <c r="F3851" s="20">
        <f t="shared" si="225"/>
        <v>1.6089228239011893E-3</v>
      </c>
      <c r="G3851" s="19">
        <v>9772.17</v>
      </c>
      <c r="H3851" s="20">
        <f t="shared" si="226"/>
        <v>15.722667352042485</v>
      </c>
      <c r="I3851" s="20">
        <v>19605754.209821399</v>
      </c>
      <c r="K3851" s="70">
        <f t="shared" si="227"/>
        <v>-1</v>
      </c>
      <c r="L3851" s="3">
        <f>IF(AND(O3851&gt;0,O3851&lt;366),+'PL2'!$N$3+1,IF(AND(O3851&gt;365,O3851&lt;731),+'PL2'!$O$3+1,IF(AND(O3851&gt;730,O3851&lt;1096),+'PL2'!$P$3+1,IF(AND(O3851&gt;1095,O3851&lt;1461),+'PL2'!$Q$3+1,IF(AND(O3851&gt;1460,O3851&lt;3000),+'PL2'!$R$3+1,0)))))</f>
        <v>0</v>
      </c>
      <c r="M3851" s="3">
        <f>IF(AND(O3851&gt;0,O3851&lt;366),+'PL2'!$N$2+1,IF(AND(O3851&gt;365,O3851&lt;731),+'PL2'!$O$2+1,IF(AND(O3851&gt;730,O3851&lt;1096),+'PL2'!$P$2+1,IF(AND(O3851&gt;1095,O3851&lt;1461),+'PL2'!$Q$2+1,IF(AND(O3851&gt;1460,O3851&lt;1826),+'PL2'!$R$2+1,IF(AND(O3851&gt;1825,O3851&lt;2190),+'PL2'!$S$2+1,0))))))</f>
        <v>0</v>
      </c>
      <c r="N3851" s="70">
        <f t="shared" si="228"/>
        <v>-1</v>
      </c>
      <c r="O3851" s="19" t="str">
        <f>IF(A3851&gt;'PL2'!$C$2+553,IF(A3851='PL2'!$C$2+554,1,O3850+1), "")</f>
        <v/>
      </c>
    </row>
    <row r="3852" spans="1:15" s="20" customFormat="1" x14ac:dyDescent="0.55000000000000004">
      <c r="A3852" s="20">
        <v>3850</v>
      </c>
      <c r="B3852" s="21">
        <v>43672</v>
      </c>
      <c r="C3852" s="20">
        <v>53.999820709228601</v>
      </c>
      <c r="D3852" s="20">
        <v>74380911</v>
      </c>
      <c r="E3852" s="20">
        <f t="shared" si="224"/>
        <v>2100.8193277844839</v>
      </c>
      <c r="F3852" s="20">
        <f t="shared" si="225"/>
        <v>1.5251744771295457E-3</v>
      </c>
      <c r="G3852" s="19">
        <v>9875.17</v>
      </c>
      <c r="H3852" s="20">
        <f t="shared" si="226"/>
        <v>15.061357241315376</v>
      </c>
      <c r="I3852" s="20">
        <v>20745948.0011575</v>
      </c>
      <c r="K3852" s="70">
        <f t="shared" si="227"/>
        <v>-1</v>
      </c>
      <c r="L3852" s="3">
        <f>IF(AND(O3852&gt;0,O3852&lt;366),+'PL2'!$N$3+1,IF(AND(O3852&gt;365,O3852&lt;731),+'PL2'!$O$3+1,IF(AND(O3852&gt;730,O3852&lt;1096),+'PL2'!$P$3+1,IF(AND(O3852&gt;1095,O3852&lt;1461),+'PL2'!$Q$3+1,IF(AND(O3852&gt;1460,O3852&lt;3000),+'PL2'!$R$3+1,0)))))</f>
        <v>0</v>
      </c>
      <c r="M3852" s="3">
        <f>IF(AND(O3852&gt;0,O3852&lt;366),+'PL2'!$N$2+1,IF(AND(O3852&gt;365,O3852&lt;731),+'PL2'!$O$2+1,IF(AND(O3852&gt;730,O3852&lt;1096),+'PL2'!$P$2+1,IF(AND(O3852&gt;1095,O3852&lt;1461),+'PL2'!$Q$2+1,IF(AND(O3852&gt;1460,O3852&lt;1826),+'PL2'!$R$2+1,IF(AND(O3852&gt;1825,O3852&lt;2190),+'PL2'!$S$2+1,0))))))</f>
        <v>0</v>
      </c>
      <c r="N3852" s="70">
        <f t="shared" si="228"/>
        <v>-1</v>
      </c>
      <c r="O3852" s="19" t="str">
        <f>IF(A3852&gt;'PL2'!$C$2+553,IF(A3852='PL2'!$C$2+554,1,O3851+1), "")</f>
        <v/>
      </c>
    </row>
    <row r="3853" spans="1:15" s="20" customFormat="1" x14ac:dyDescent="0.55000000000000004">
      <c r="A3853" s="20">
        <v>3851</v>
      </c>
      <c r="B3853" s="21">
        <v>43673</v>
      </c>
      <c r="C3853" s="20">
        <v>54.099819183349702</v>
      </c>
      <c r="D3853" s="20">
        <v>68107822</v>
      </c>
      <c r="E3853" s="20">
        <f t="shared" si="224"/>
        <v>1912.3804930555457</v>
      </c>
      <c r="F3853" s="20">
        <f t="shared" si="225"/>
        <v>1.5190536981797799E-3</v>
      </c>
      <c r="G3853" s="19">
        <v>9848.65</v>
      </c>
      <c r="H3853" s="20">
        <f t="shared" si="226"/>
        <v>14.960628204578288</v>
      </c>
      <c r="I3853" s="20">
        <v>18834366.142931499</v>
      </c>
      <c r="K3853" s="70">
        <f t="shared" si="227"/>
        <v>-1</v>
      </c>
      <c r="L3853" s="3">
        <f>IF(AND(O3853&gt;0,O3853&lt;366),+'PL2'!$N$3+1,IF(AND(O3853&gt;365,O3853&lt;731),+'PL2'!$O$3+1,IF(AND(O3853&gt;730,O3853&lt;1096),+'PL2'!$P$3+1,IF(AND(O3853&gt;1095,O3853&lt;1461),+'PL2'!$Q$3+1,IF(AND(O3853&gt;1460,O3853&lt;3000),+'PL2'!$R$3+1,0)))))</f>
        <v>0</v>
      </c>
      <c r="M3853" s="3">
        <f>IF(AND(O3853&gt;0,O3853&lt;366),+'PL2'!$N$2+1,IF(AND(O3853&gt;365,O3853&lt;731),+'PL2'!$O$2+1,IF(AND(O3853&gt;730,O3853&lt;1096),+'PL2'!$P$2+1,IF(AND(O3853&gt;1095,O3853&lt;1461),+'PL2'!$Q$2+1,IF(AND(O3853&gt;1460,O3853&lt;1826),+'PL2'!$R$2+1,IF(AND(O3853&gt;1825,O3853&lt;2190),+'PL2'!$S$2+1,0))))))</f>
        <v>0</v>
      </c>
      <c r="N3853" s="70">
        <f t="shared" si="228"/>
        <v>-1</v>
      </c>
      <c r="O3853" s="19" t="str">
        <f>IF(A3853&gt;'PL2'!$C$2+553,IF(A3853='PL2'!$C$2+554,1,O3852+1), "")</f>
        <v/>
      </c>
    </row>
    <row r="3854" spans="1:15" s="20" customFormat="1" x14ac:dyDescent="0.55000000000000004">
      <c r="A3854" s="20">
        <v>3852</v>
      </c>
      <c r="B3854" s="21">
        <v>43674</v>
      </c>
      <c r="C3854" s="20">
        <v>54.199817657470803</v>
      </c>
      <c r="D3854" s="20">
        <v>78413611</v>
      </c>
      <c r="E3854" s="20">
        <f t="shared" si="224"/>
        <v>2215.9986243448116</v>
      </c>
      <c r="F3854" s="20">
        <f t="shared" si="225"/>
        <v>1.531707567563684E-3</v>
      </c>
      <c r="G3854" s="19">
        <v>9473.99</v>
      </c>
      <c r="H3854" s="20">
        <f t="shared" si="226"/>
        <v>14.511382178022666</v>
      </c>
      <c r="I3854" s="20">
        <v>20994348.807056502</v>
      </c>
      <c r="K3854" s="70">
        <f t="shared" si="227"/>
        <v>-1</v>
      </c>
      <c r="L3854" s="3">
        <f>IF(AND(O3854&gt;0,O3854&lt;366),+'PL2'!$N$3+1,IF(AND(O3854&gt;365,O3854&lt;731),+'PL2'!$O$3+1,IF(AND(O3854&gt;730,O3854&lt;1096),+'PL2'!$P$3+1,IF(AND(O3854&gt;1095,O3854&lt;1461),+'PL2'!$Q$3+1,IF(AND(O3854&gt;1460,O3854&lt;3000),+'PL2'!$R$3+1,0)))))</f>
        <v>0</v>
      </c>
      <c r="M3854" s="3">
        <f>IF(AND(O3854&gt;0,O3854&lt;366),+'PL2'!$N$2+1,IF(AND(O3854&gt;365,O3854&lt;731),+'PL2'!$O$2+1,IF(AND(O3854&gt;730,O3854&lt;1096),+'PL2'!$P$2+1,IF(AND(O3854&gt;1095,O3854&lt;1461),+'PL2'!$Q$2+1,IF(AND(O3854&gt;1460,O3854&lt;1826),+'PL2'!$R$2+1,IF(AND(O3854&gt;1825,O3854&lt;2190),+'PL2'!$S$2+1,0))))))</f>
        <v>0</v>
      </c>
      <c r="N3854" s="70">
        <f t="shared" si="228"/>
        <v>-1</v>
      </c>
      <c r="O3854" s="19" t="str">
        <f>IF(A3854&gt;'PL2'!$C$2+553,IF(A3854='PL2'!$C$2+554,1,O3853+1), "")</f>
        <v/>
      </c>
    </row>
    <row r="3855" spans="1:15" s="20" customFormat="1" x14ac:dyDescent="0.55000000000000004">
      <c r="A3855" s="20">
        <v>3853</v>
      </c>
      <c r="B3855" s="21">
        <v>43675</v>
      </c>
      <c r="C3855" s="20">
        <v>54.299816131591797</v>
      </c>
      <c r="D3855" s="20">
        <v>75277066</v>
      </c>
      <c r="E3855" s="20">
        <f t="shared" si="224"/>
        <v>2191.7892428826444</v>
      </c>
      <c r="F3855" s="20">
        <f t="shared" si="225"/>
        <v>1.5810094523042168E-3</v>
      </c>
      <c r="G3855" s="19">
        <v>9530</v>
      </c>
      <c r="H3855" s="20">
        <f t="shared" si="226"/>
        <v>15.067020080459187</v>
      </c>
      <c r="I3855" s="20">
        <v>20887751.4846716</v>
      </c>
      <c r="K3855" s="70">
        <f t="shared" si="227"/>
        <v>-1</v>
      </c>
      <c r="L3855" s="3">
        <f>IF(AND(O3855&gt;0,O3855&lt;366),+'PL2'!$N$3+1,IF(AND(O3855&gt;365,O3855&lt;731),+'PL2'!$O$3+1,IF(AND(O3855&gt;730,O3855&lt;1096),+'PL2'!$P$3+1,IF(AND(O3855&gt;1095,O3855&lt;1461),+'PL2'!$Q$3+1,IF(AND(O3855&gt;1460,O3855&lt;3000),+'PL2'!$R$3+1,0)))))</f>
        <v>0</v>
      </c>
      <c r="M3855" s="3">
        <f>IF(AND(O3855&gt;0,O3855&lt;366),+'PL2'!$N$2+1,IF(AND(O3855&gt;365,O3855&lt;731),+'PL2'!$O$2+1,IF(AND(O3855&gt;730,O3855&lt;1096),+'PL2'!$P$2+1,IF(AND(O3855&gt;1095,O3855&lt;1461),+'PL2'!$Q$2+1,IF(AND(O3855&gt;1460,O3855&lt;1826),+'PL2'!$R$2+1,IF(AND(O3855&gt;1825,O3855&lt;2190),+'PL2'!$S$2+1,0))))))</f>
        <v>0</v>
      </c>
      <c r="N3855" s="70">
        <f t="shared" si="228"/>
        <v>-1</v>
      </c>
      <c r="O3855" s="19" t="str">
        <f>IF(A3855&gt;'PL2'!$C$2+553,IF(A3855='PL2'!$C$2+554,1,O3854+1), "")</f>
        <v/>
      </c>
    </row>
    <row r="3856" spans="1:15" s="20" customFormat="1" x14ac:dyDescent="0.55000000000000004">
      <c r="A3856" s="20">
        <v>3854</v>
      </c>
      <c r="B3856" s="21">
        <v>43676</v>
      </c>
      <c r="C3856" s="20">
        <v>54.399814605712898</v>
      </c>
      <c r="D3856" s="20">
        <v>63627044</v>
      </c>
      <c r="E3856" s="20">
        <f t="shared" si="224"/>
        <v>1868.2644471962242</v>
      </c>
      <c r="F3856" s="20">
        <f t="shared" si="225"/>
        <v>1.597327695467344E-3</v>
      </c>
      <c r="G3856" s="19">
        <v>9501.33</v>
      </c>
      <c r="H3856" s="20">
        <f t="shared" si="226"/>
        <v>15.176737552774739</v>
      </c>
      <c r="I3856" s="20">
        <v>17750997.040078901</v>
      </c>
      <c r="K3856" s="70">
        <f t="shared" si="227"/>
        <v>-1</v>
      </c>
      <c r="L3856" s="3">
        <f>IF(AND(O3856&gt;0,O3856&lt;366),+'PL2'!$N$3+1,IF(AND(O3856&gt;365,O3856&lt;731),+'PL2'!$O$3+1,IF(AND(O3856&gt;730,O3856&lt;1096),+'PL2'!$P$3+1,IF(AND(O3856&gt;1095,O3856&lt;1461),+'PL2'!$Q$3+1,IF(AND(O3856&gt;1460,O3856&lt;3000),+'PL2'!$R$3+1,0)))))</f>
        <v>0</v>
      </c>
      <c r="M3856" s="3">
        <f>IF(AND(O3856&gt;0,O3856&lt;366),+'PL2'!$N$2+1,IF(AND(O3856&gt;365,O3856&lt;731),+'PL2'!$O$2+1,IF(AND(O3856&gt;730,O3856&lt;1096),+'PL2'!$P$2+1,IF(AND(O3856&gt;1095,O3856&lt;1461),+'PL2'!$Q$2+1,IF(AND(O3856&gt;1460,O3856&lt;1826),+'PL2'!$R$2+1,IF(AND(O3856&gt;1825,O3856&lt;2190),+'PL2'!$S$2+1,0))))))</f>
        <v>0</v>
      </c>
      <c r="N3856" s="70">
        <f t="shared" si="228"/>
        <v>-1</v>
      </c>
      <c r="O3856" s="19" t="str">
        <f>IF(A3856&gt;'PL2'!$C$2+553,IF(A3856='PL2'!$C$2+554,1,O3855+1), "")</f>
        <v/>
      </c>
    </row>
    <row r="3857" spans="1:15" s="20" customFormat="1" x14ac:dyDescent="0.55000000000000004">
      <c r="A3857" s="20">
        <v>3855</v>
      </c>
      <c r="B3857" s="21">
        <v>43677</v>
      </c>
      <c r="C3857" s="20">
        <v>54.499813079833999</v>
      </c>
      <c r="D3857" s="20">
        <v>76621300</v>
      </c>
      <c r="E3857" s="20">
        <f t="shared" si="224"/>
        <v>2260.4771397834425</v>
      </c>
      <c r="F3857" s="20">
        <f t="shared" si="225"/>
        <v>1.6078503182461717E-3</v>
      </c>
      <c r="G3857" s="19">
        <v>9589.1299999999992</v>
      </c>
      <c r="H3857" s="20">
        <f t="shared" si="226"/>
        <v>15.417885722203911</v>
      </c>
      <c r="I3857" s="20">
        <v>21676009.155411601</v>
      </c>
      <c r="K3857" s="70">
        <f t="shared" si="227"/>
        <v>-1</v>
      </c>
      <c r="L3857" s="3">
        <f>IF(AND(O3857&gt;0,O3857&lt;366),+'PL2'!$N$3+1,IF(AND(O3857&gt;365,O3857&lt;731),+'PL2'!$O$3+1,IF(AND(O3857&gt;730,O3857&lt;1096),+'PL2'!$P$3+1,IF(AND(O3857&gt;1095,O3857&lt;1461),+'PL2'!$Q$3+1,IF(AND(O3857&gt;1460,O3857&lt;3000),+'PL2'!$R$3+1,0)))))</f>
        <v>0</v>
      </c>
      <c r="M3857" s="3">
        <f>IF(AND(O3857&gt;0,O3857&lt;366),+'PL2'!$N$2+1,IF(AND(O3857&gt;365,O3857&lt;731),+'PL2'!$O$2+1,IF(AND(O3857&gt;730,O3857&lt;1096),+'PL2'!$P$2+1,IF(AND(O3857&gt;1095,O3857&lt;1461),+'PL2'!$Q$2+1,IF(AND(O3857&gt;1460,O3857&lt;1826),+'PL2'!$R$2+1,IF(AND(O3857&gt;1825,O3857&lt;2190),+'PL2'!$S$2+1,0))))))</f>
        <v>0</v>
      </c>
      <c r="N3857" s="70">
        <f t="shared" si="228"/>
        <v>-1</v>
      </c>
      <c r="O3857" s="19" t="str">
        <f>IF(A3857&gt;'PL2'!$C$2+553,IF(A3857='PL2'!$C$2+554,1,O3856+1), "")</f>
        <v/>
      </c>
    </row>
    <row r="3858" spans="1:15" s="20" customFormat="1" x14ac:dyDescent="0.55000000000000004">
      <c r="A3858" s="20">
        <v>3856</v>
      </c>
      <c r="B3858" s="21">
        <v>43678</v>
      </c>
      <c r="C3858" s="20">
        <v>54.599811553955</v>
      </c>
      <c r="D3858" s="20">
        <v>63627044</v>
      </c>
      <c r="E3858" s="20">
        <f t="shared" si="224"/>
        <v>1845.0267627370865</v>
      </c>
      <c r="F3858" s="20">
        <f t="shared" si="225"/>
        <v>1.5832593693563474E-3</v>
      </c>
      <c r="G3858" s="19">
        <v>10084.700000000001</v>
      </c>
      <c r="H3858" s="20">
        <f t="shared" si="226"/>
        <v>15.966695762147959</v>
      </c>
      <c r="I3858" s="20">
        <v>18606541.394174699</v>
      </c>
      <c r="K3858" s="70">
        <f t="shared" si="227"/>
        <v>-1</v>
      </c>
      <c r="L3858" s="3">
        <f>IF(AND(O3858&gt;0,O3858&lt;366),+'PL2'!$N$3+1,IF(AND(O3858&gt;365,O3858&lt;731),+'PL2'!$O$3+1,IF(AND(O3858&gt;730,O3858&lt;1096),+'PL2'!$P$3+1,IF(AND(O3858&gt;1095,O3858&lt;1461),+'PL2'!$Q$3+1,IF(AND(O3858&gt;1460,O3858&lt;3000),+'PL2'!$R$3+1,0)))))</f>
        <v>0</v>
      </c>
      <c r="M3858" s="3">
        <f>IF(AND(O3858&gt;0,O3858&lt;366),+'PL2'!$N$2+1,IF(AND(O3858&gt;365,O3858&lt;731),+'PL2'!$O$2+1,IF(AND(O3858&gt;730,O3858&lt;1096),+'PL2'!$P$2+1,IF(AND(O3858&gt;1095,O3858&lt;1461),+'PL2'!$Q$2+1,IF(AND(O3858&gt;1460,O3858&lt;1826),+'PL2'!$R$2+1,IF(AND(O3858&gt;1825,O3858&lt;2190),+'PL2'!$S$2+1,0))))))</f>
        <v>0</v>
      </c>
      <c r="N3858" s="70">
        <f t="shared" si="228"/>
        <v>-1</v>
      </c>
      <c r="O3858" s="19" t="str">
        <f>IF(A3858&gt;'PL2'!$C$2+553,IF(A3858='PL2'!$C$2+554,1,O3857+1), "")</f>
        <v/>
      </c>
    </row>
    <row r="3859" spans="1:15" s="20" customFormat="1" x14ac:dyDescent="0.55000000000000004">
      <c r="A3859" s="20">
        <v>3857</v>
      </c>
      <c r="B3859" s="21">
        <v>43679</v>
      </c>
      <c r="C3859" s="20">
        <v>54.6998100280762</v>
      </c>
      <c r="D3859" s="20">
        <v>75725144</v>
      </c>
      <c r="E3859" s="20">
        <f t="shared" si="224"/>
        <v>2173.2621713135654</v>
      </c>
      <c r="F3859" s="20">
        <f t="shared" si="225"/>
        <v>1.5698488194628778E-3</v>
      </c>
      <c r="G3859" s="19">
        <v>10407.17</v>
      </c>
      <c r="H3859" s="20">
        <f t="shared" si="226"/>
        <v>16.337683538449479</v>
      </c>
      <c r="I3859" s="20">
        <v>22617508.871429399</v>
      </c>
      <c r="K3859" s="70">
        <f t="shared" si="227"/>
        <v>-1</v>
      </c>
      <c r="L3859" s="3">
        <f>IF(AND(O3859&gt;0,O3859&lt;366),+'PL2'!$N$3+1,IF(AND(O3859&gt;365,O3859&lt;731),+'PL2'!$O$3+1,IF(AND(O3859&gt;730,O3859&lt;1096),+'PL2'!$P$3+1,IF(AND(O3859&gt;1095,O3859&lt;1461),+'PL2'!$Q$3+1,IF(AND(O3859&gt;1460,O3859&lt;3000),+'PL2'!$R$3+1,0)))))</f>
        <v>0</v>
      </c>
      <c r="M3859" s="3">
        <f>IF(AND(O3859&gt;0,O3859&lt;366),+'PL2'!$N$2+1,IF(AND(O3859&gt;365,O3859&lt;731),+'PL2'!$O$2+1,IF(AND(O3859&gt;730,O3859&lt;1096),+'PL2'!$P$2+1,IF(AND(O3859&gt;1095,O3859&lt;1461),+'PL2'!$Q$2+1,IF(AND(O3859&gt;1460,O3859&lt;1826),+'PL2'!$R$2+1,IF(AND(O3859&gt;1825,O3859&lt;2190),+'PL2'!$S$2+1,0))))))</f>
        <v>0</v>
      </c>
      <c r="N3859" s="70">
        <f t="shared" si="228"/>
        <v>-1</v>
      </c>
      <c r="O3859" s="19" t="str">
        <f>IF(A3859&gt;'PL2'!$C$2+553,IF(A3859='PL2'!$C$2+554,1,O3858+1), "")</f>
        <v/>
      </c>
    </row>
    <row r="3860" spans="1:15" s="20" customFormat="1" x14ac:dyDescent="0.55000000000000004">
      <c r="A3860" s="20">
        <v>3858</v>
      </c>
      <c r="B3860" s="21">
        <v>43680</v>
      </c>
      <c r="C3860" s="20">
        <v>54.799808502197301</v>
      </c>
      <c r="D3860" s="20">
        <v>77517455</v>
      </c>
      <c r="E3860" s="20">
        <f t="shared" si="224"/>
        <v>2269.9372618257098</v>
      </c>
      <c r="F3860" s="20">
        <f t="shared" si="225"/>
        <v>1.6046982871154762E-3</v>
      </c>
      <c r="G3860" s="19">
        <v>10529.55</v>
      </c>
      <c r="H3860" s="20">
        <f t="shared" si="226"/>
        <v>16.896750849096762</v>
      </c>
      <c r="I3860" s="20">
        <v>23901417.895256899</v>
      </c>
      <c r="K3860" s="70">
        <f t="shared" si="227"/>
        <v>-1</v>
      </c>
      <c r="L3860" s="3">
        <f>IF(AND(O3860&gt;0,O3860&lt;366),+'PL2'!$N$3+1,IF(AND(O3860&gt;365,O3860&lt;731),+'PL2'!$O$3+1,IF(AND(O3860&gt;730,O3860&lt;1096),+'PL2'!$P$3+1,IF(AND(O3860&gt;1095,O3860&lt;1461),+'PL2'!$Q$3+1,IF(AND(O3860&gt;1460,O3860&lt;3000),+'PL2'!$R$3+1,0)))))</f>
        <v>0</v>
      </c>
      <c r="M3860" s="3">
        <f>IF(AND(O3860&gt;0,O3860&lt;366),+'PL2'!$N$2+1,IF(AND(O3860&gt;365,O3860&lt;731),+'PL2'!$O$2+1,IF(AND(O3860&gt;730,O3860&lt;1096),+'PL2'!$P$2+1,IF(AND(O3860&gt;1095,O3860&lt;1461),+'PL2'!$Q$2+1,IF(AND(O3860&gt;1460,O3860&lt;1826),+'PL2'!$R$2+1,IF(AND(O3860&gt;1825,O3860&lt;2190),+'PL2'!$S$2+1,0))))))</f>
        <v>0</v>
      </c>
      <c r="N3860" s="70">
        <f t="shared" si="228"/>
        <v>-1</v>
      </c>
      <c r="O3860" s="19" t="str">
        <f>IF(A3860&gt;'PL2'!$C$2+553,IF(A3860='PL2'!$C$2+554,1,O3859+1), "")</f>
        <v/>
      </c>
    </row>
    <row r="3861" spans="1:15" s="20" customFormat="1" x14ac:dyDescent="0.55000000000000004">
      <c r="A3861" s="20">
        <v>3859</v>
      </c>
      <c r="B3861" s="21">
        <v>43681</v>
      </c>
      <c r="C3861" s="20">
        <v>54.899806976318402</v>
      </c>
      <c r="D3861" s="20">
        <v>74828989</v>
      </c>
      <c r="E3861" s="20">
        <f t="shared" si="224"/>
        <v>2136.5592619692693</v>
      </c>
      <c r="F3861" s="20">
        <f t="shared" si="225"/>
        <v>1.5675300794933658E-3</v>
      </c>
      <c r="G3861" s="19">
        <v>10814.57</v>
      </c>
      <c r="H3861" s="20">
        <f t="shared" si="226"/>
        <v>16.952163771786569</v>
      </c>
      <c r="I3861" s="20">
        <v>23105969.697714999</v>
      </c>
      <c r="K3861" s="70">
        <f t="shared" si="227"/>
        <v>-1</v>
      </c>
      <c r="L3861" s="3">
        <f>IF(AND(O3861&gt;0,O3861&lt;366),+'PL2'!$N$3+1,IF(AND(O3861&gt;365,O3861&lt;731),+'PL2'!$O$3+1,IF(AND(O3861&gt;730,O3861&lt;1096),+'PL2'!$P$3+1,IF(AND(O3861&gt;1095,O3861&lt;1461),+'PL2'!$Q$3+1,IF(AND(O3861&gt;1460,O3861&lt;3000),+'PL2'!$R$3+1,0)))))</f>
        <v>0</v>
      </c>
      <c r="M3861" s="3">
        <f>IF(AND(O3861&gt;0,O3861&lt;366),+'PL2'!$N$2+1,IF(AND(O3861&gt;365,O3861&lt;731),+'PL2'!$O$2+1,IF(AND(O3861&gt;730,O3861&lt;1096),+'PL2'!$P$2+1,IF(AND(O3861&gt;1095,O3861&lt;1461),+'PL2'!$Q$2+1,IF(AND(O3861&gt;1460,O3861&lt;1826),+'PL2'!$R$2+1,IF(AND(O3861&gt;1825,O3861&lt;2190),+'PL2'!$S$2+1,0))))))</f>
        <v>0</v>
      </c>
      <c r="N3861" s="70">
        <f t="shared" si="228"/>
        <v>-1</v>
      </c>
      <c r="O3861" s="19" t="str">
        <f>IF(A3861&gt;'PL2'!$C$2+553,IF(A3861='PL2'!$C$2+554,1,O3860+1), "")</f>
        <v/>
      </c>
    </row>
    <row r="3862" spans="1:15" s="20" customFormat="1" x14ac:dyDescent="0.55000000000000004">
      <c r="A3862" s="20">
        <v>3860</v>
      </c>
      <c r="B3862" s="21">
        <v>43682</v>
      </c>
      <c r="C3862" s="20">
        <v>54.999805450439503</v>
      </c>
      <c r="D3862" s="20">
        <v>70305379</v>
      </c>
      <c r="E3862" s="20">
        <f t="shared" si="224"/>
        <v>2026.9495561541153</v>
      </c>
      <c r="F3862" s="20">
        <f t="shared" si="225"/>
        <v>1.5856799697549606E-3</v>
      </c>
      <c r="G3862" s="19">
        <v>10980.23</v>
      </c>
      <c r="H3862" s="20">
        <f t="shared" si="226"/>
        <v>17.41113077430251</v>
      </c>
      <c r="I3862" s="20">
        <v>22256372.3249701</v>
      </c>
      <c r="K3862" s="70">
        <f t="shared" si="227"/>
        <v>-1</v>
      </c>
      <c r="L3862" s="3">
        <f>IF(AND(O3862&gt;0,O3862&lt;366),+'PL2'!$N$3+1,IF(AND(O3862&gt;365,O3862&lt;731),+'PL2'!$O$3+1,IF(AND(O3862&gt;730,O3862&lt;1096),+'PL2'!$P$3+1,IF(AND(O3862&gt;1095,O3862&lt;1461),+'PL2'!$Q$3+1,IF(AND(O3862&gt;1460,O3862&lt;3000),+'PL2'!$R$3+1,0)))))</f>
        <v>0</v>
      </c>
      <c r="M3862" s="3">
        <f>IF(AND(O3862&gt;0,O3862&lt;366),+'PL2'!$N$2+1,IF(AND(O3862&gt;365,O3862&lt;731),+'PL2'!$O$2+1,IF(AND(O3862&gt;730,O3862&lt;1096),+'PL2'!$P$2+1,IF(AND(O3862&gt;1095,O3862&lt;1461),+'PL2'!$Q$2+1,IF(AND(O3862&gt;1460,O3862&lt;1826),+'PL2'!$R$2+1,IF(AND(O3862&gt;1825,O3862&lt;2190),+'PL2'!$S$2+1,0))))))</f>
        <v>0</v>
      </c>
      <c r="N3862" s="70">
        <f t="shared" si="228"/>
        <v>-1</v>
      </c>
      <c r="O3862" s="19" t="str">
        <f>IF(A3862&gt;'PL2'!$C$2+553,IF(A3862='PL2'!$C$2+554,1,O3861+1), "")</f>
        <v/>
      </c>
    </row>
    <row r="3863" spans="1:15" s="20" customFormat="1" x14ac:dyDescent="0.55000000000000004">
      <c r="A3863" s="20">
        <v>3861</v>
      </c>
      <c r="B3863" s="21">
        <v>43683</v>
      </c>
      <c r="C3863" s="20">
        <v>55.099803924560597</v>
      </c>
      <c r="D3863" s="20">
        <v>79916269</v>
      </c>
      <c r="E3863" s="20">
        <f t="shared" si="224"/>
        <v>2056.3150001670006</v>
      </c>
      <c r="F3863" s="20">
        <f t="shared" si="225"/>
        <v>1.4177658033101435E-3</v>
      </c>
      <c r="G3863" s="19">
        <v>11787.99</v>
      </c>
      <c r="H3863" s="20">
        <f t="shared" si="226"/>
        <v>16.712609111761939</v>
      </c>
      <c r="I3863" s="20">
        <v>24239820.658818599</v>
      </c>
      <c r="K3863" s="70">
        <f t="shared" si="227"/>
        <v>-1</v>
      </c>
      <c r="L3863" s="3">
        <f>IF(AND(O3863&gt;0,O3863&lt;366),+'PL2'!$N$3+1,IF(AND(O3863&gt;365,O3863&lt;731),+'PL2'!$O$3+1,IF(AND(O3863&gt;730,O3863&lt;1096),+'PL2'!$P$3+1,IF(AND(O3863&gt;1095,O3863&lt;1461),+'PL2'!$Q$3+1,IF(AND(O3863&gt;1460,O3863&lt;3000),+'PL2'!$R$3+1,0)))))</f>
        <v>0</v>
      </c>
      <c r="M3863" s="3">
        <f>IF(AND(O3863&gt;0,O3863&lt;366),+'PL2'!$N$2+1,IF(AND(O3863&gt;365,O3863&lt;731),+'PL2'!$O$2+1,IF(AND(O3863&gt;730,O3863&lt;1096),+'PL2'!$P$2+1,IF(AND(O3863&gt;1095,O3863&lt;1461),+'PL2'!$Q$2+1,IF(AND(O3863&gt;1460,O3863&lt;1826),+'PL2'!$R$2+1,IF(AND(O3863&gt;1825,O3863&lt;2190),+'PL2'!$S$2+1,0))))))</f>
        <v>0</v>
      </c>
      <c r="N3863" s="70">
        <f t="shared" si="228"/>
        <v>-1</v>
      </c>
      <c r="O3863" s="19" t="str">
        <f>IF(A3863&gt;'PL2'!$C$2+553,IF(A3863='PL2'!$C$2+554,1,O3862+1), "")</f>
        <v/>
      </c>
    </row>
    <row r="3864" spans="1:15" s="20" customFormat="1" x14ac:dyDescent="0.55000000000000004">
      <c r="A3864" s="20">
        <v>3862</v>
      </c>
      <c r="B3864" s="21">
        <v>43684</v>
      </c>
      <c r="C3864" s="20">
        <v>55.199802398681697</v>
      </c>
      <c r="D3864" s="20">
        <v>75945274</v>
      </c>
      <c r="E3864" s="20">
        <f t="shared" si="224"/>
        <v>2048.6850988148622</v>
      </c>
      <c r="F3864" s="20">
        <f t="shared" si="225"/>
        <v>1.4890592485281452E-3</v>
      </c>
      <c r="G3864" s="19">
        <v>11465.67</v>
      </c>
      <c r="H3864" s="20">
        <f t="shared" si="226"/>
        <v>17.073061954071697</v>
      </c>
      <c r="I3864" s="20">
        <v>23489547.2769286</v>
      </c>
      <c r="K3864" s="70">
        <f t="shared" si="227"/>
        <v>-1</v>
      </c>
      <c r="L3864" s="3">
        <f>IF(AND(O3864&gt;0,O3864&lt;366),+'PL2'!$N$3+1,IF(AND(O3864&gt;365,O3864&lt;731),+'PL2'!$O$3+1,IF(AND(O3864&gt;730,O3864&lt;1096),+'PL2'!$P$3+1,IF(AND(O3864&gt;1095,O3864&lt;1461),+'PL2'!$Q$3+1,IF(AND(O3864&gt;1460,O3864&lt;3000),+'PL2'!$R$3+1,0)))))</f>
        <v>0</v>
      </c>
      <c r="M3864" s="3">
        <f>IF(AND(O3864&gt;0,O3864&lt;366),+'PL2'!$N$2+1,IF(AND(O3864&gt;365,O3864&lt;731),+'PL2'!$O$2+1,IF(AND(O3864&gt;730,O3864&lt;1096),+'PL2'!$P$2+1,IF(AND(O3864&gt;1095,O3864&lt;1461),+'PL2'!$Q$2+1,IF(AND(O3864&gt;1460,O3864&lt;1826),+'PL2'!$R$2+1,IF(AND(O3864&gt;1825,O3864&lt;2190),+'PL2'!$S$2+1,0))))))</f>
        <v>0</v>
      </c>
      <c r="N3864" s="70">
        <f t="shared" si="228"/>
        <v>-1</v>
      </c>
      <c r="O3864" s="19" t="str">
        <f>IF(A3864&gt;'PL2'!$C$2+553,IF(A3864='PL2'!$C$2+554,1,O3863+1), "")</f>
        <v/>
      </c>
    </row>
    <row r="3865" spans="1:15" s="20" customFormat="1" x14ac:dyDescent="0.55000000000000004">
      <c r="A3865" s="20">
        <v>3863</v>
      </c>
      <c r="B3865" s="21">
        <v>43685</v>
      </c>
      <c r="C3865" s="20">
        <v>55.299800872802798</v>
      </c>
      <c r="D3865" s="20">
        <v>70485156</v>
      </c>
      <c r="E3865" s="20">
        <f t="shared" ref="E3865:E3928" si="229">+I3865/G3865</f>
        <v>1843.7228572969329</v>
      </c>
      <c r="F3865" s="20">
        <f t="shared" ref="F3865:F3928" si="230">+(C3865/D3865)*E3865</f>
        <v>1.4465103386187496E-3</v>
      </c>
      <c r="G3865" s="19">
        <v>11960.82</v>
      </c>
      <c r="H3865" s="20">
        <f t="shared" ref="H3865:H3928" si="231">+F3865*G3865</f>
        <v>17.301449788357914</v>
      </c>
      <c r="I3865" s="20">
        <v>22052437.226014301</v>
      </c>
      <c r="K3865" s="70">
        <f t="shared" si="227"/>
        <v>-1</v>
      </c>
      <c r="L3865" s="3">
        <f>IF(AND(O3865&gt;0,O3865&lt;366),+'PL2'!$N$3+1,IF(AND(O3865&gt;365,O3865&lt;731),+'PL2'!$O$3+1,IF(AND(O3865&gt;730,O3865&lt;1096),+'PL2'!$P$3+1,IF(AND(O3865&gt;1095,O3865&lt;1461),+'PL2'!$Q$3+1,IF(AND(O3865&gt;1460,O3865&lt;3000),+'PL2'!$R$3+1,0)))))</f>
        <v>0</v>
      </c>
      <c r="M3865" s="3">
        <f>IF(AND(O3865&gt;0,O3865&lt;366),+'PL2'!$N$2+1,IF(AND(O3865&gt;365,O3865&lt;731),+'PL2'!$O$2+1,IF(AND(O3865&gt;730,O3865&lt;1096),+'PL2'!$P$2+1,IF(AND(O3865&gt;1095,O3865&lt;1461),+'PL2'!$Q$2+1,IF(AND(O3865&gt;1460,O3865&lt;1826),+'PL2'!$R$2+1,IF(AND(O3865&gt;1825,O3865&lt;2190),+'PL2'!$S$2+1,0))))))</f>
        <v>0</v>
      </c>
      <c r="N3865" s="70">
        <f t="shared" si="228"/>
        <v>-1</v>
      </c>
      <c r="O3865" s="19" t="str">
        <f>IF(A3865&gt;'PL2'!$C$2+553,IF(A3865='PL2'!$C$2+554,1,O3864+1), "")</f>
        <v/>
      </c>
    </row>
    <row r="3866" spans="1:15" s="20" customFormat="1" x14ac:dyDescent="0.55000000000000004">
      <c r="A3866" s="20">
        <v>3864</v>
      </c>
      <c r="B3866" s="21">
        <v>43686</v>
      </c>
      <c r="C3866" s="20">
        <v>55.399799346923899</v>
      </c>
      <c r="D3866" s="20">
        <v>72967028</v>
      </c>
      <c r="E3866" s="20">
        <f t="shared" si="229"/>
        <v>1902.5005823242036</v>
      </c>
      <c r="F3866" s="20">
        <f t="shared" si="230"/>
        <v>1.4444627033208307E-3</v>
      </c>
      <c r="G3866" s="19">
        <v>11996.41</v>
      </c>
      <c r="H3866" s="20">
        <f t="shared" si="231"/>
        <v>17.328366818745046</v>
      </c>
      <c r="I3866" s="20">
        <v>22823177.0107999</v>
      </c>
      <c r="K3866" s="70">
        <f t="shared" si="227"/>
        <v>-1</v>
      </c>
      <c r="L3866" s="3">
        <f>IF(AND(O3866&gt;0,O3866&lt;366),+'PL2'!$N$3+1,IF(AND(O3866&gt;365,O3866&lt;731),+'PL2'!$O$3+1,IF(AND(O3866&gt;730,O3866&lt;1096),+'PL2'!$P$3+1,IF(AND(O3866&gt;1095,O3866&lt;1461),+'PL2'!$Q$3+1,IF(AND(O3866&gt;1460,O3866&lt;3000),+'PL2'!$R$3+1,0)))))</f>
        <v>0</v>
      </c>
      <c r="M3866" s="3">
        <f>IF(AND(O3866&gt;0,O3866&lt;366),+'PL2'!$N$2+1,IF(AND(O3866&gt;365,O3866&lt;731),+'PL2'!$O$2+1,IF(AND(O3866&gt;730,O3866&lt;1096),+'PL2'!$P$2+1,IF(AND(O3866&gt;1095,O3866&lt;1461),+'PL2'!$Q$2+1,IF(AND(O3866&gt;1460,O3866&lt;1826),+'PL2'!$R$2+1,IF(AND(O3866&gt;1825,O3866&lt;2190),+'PL2'!$S$2+1,0))))))</f>
        <v>0</v>
      </c>
      <c r="N3866" s="70">
        <f t="shared" si="228"/>
        <v>-1</v>
      </c>
      <c r="O3866" s="19" t="str">
        <f>IF(A3866&gt;'PL2'!$C$2+553,IF(A3866='PL2'!$C$2+554,1,O3865+1), "")</f>
        <v/>
      </c>
    </row>
    <row r="3867" spans="1:15" s="20" customFormat="1" x14ac:dyDescent="0.55000000000000004">
      <c r="A3867" s="20">
        <v>3865</v>
      </c>
      <c r="B3867" s="21">
        <v>43687</v>
      </c>
      <c r="C3867" s="20">
        <v>55.499797821045</v>
      </c>
      <c r="D3867" s="20">
        <v>74952525</v>
      </c>
      <c r="E3867" s="20">
        <f t="shared" si="229"/>
        <v>1879.6180339486989</v>
      </c>
      <c r="F3867" s="20">
        <f t="shared" si="230"/>
        <v>1.3917932833475974E-3</v>
      </c>
      <c r="G3867" s="19">
        <v>11856.64</v>
      </c>
      <c r="H3867" s="20">
        <f t="shared" si="231"/>
        <v>16.501991915070455</v>
      </c>
      <c r="I3867" s="20">
        <v>22285954.366037499</v>
      </c>
      <c r="K3867" s="70">
        <f t="shared" si="227"/>
        <v>-1</v>
      </c>
      <c r="L3867" s="3">
        <f>IF(AND(O3867&gt;0,O3867&lt;366),+'PL2'!$N$3+1,IF(AND(O3867&gt;365,O3867&lt;731),+'PL2'!$O$3+1,IF(AND(O3867&gt;730,O3867&lt;1096),+'PL2'!$P$3+1,IF(AND(O3867&gt;1095,O3867&lt;1461),+'PL2'!$Q$3+1,IF(AND(O3867&gt;1460,O3867&lt;3000),+'PL2'!$R$3+1,0)))))</f>
        <v>0</v>
      </c>
      <c r="M3867" s="3">
        <f>IF(AND(O3867&gt;0,O3867&lt;366),+'PL2'!$N$2+1,IF(AND(O3867&gt;365,O3867&lt;731),+'PL2'!$O$2+1,IF(AND(O3867&gt;730,O3867&lt;1096),+'PL2'!$P$2+1,IF(AND(O3867&gt;1095,O3867&lt;1461),+'PL2'!$Q$2+1,IF(AND(O3867&gt;1460,O3867&lt;1826),+'PL2'!$R$2+1,IF(AND(O3867&gt;1825,O3867&lt;2190),+'PL2'!$S$2+1,0))))))</f>
        <v>0</v>
      </c>
      <c r="N3867" s="70">
        <f t="shared" si="228"/>
        <v>-1</v>
      </c>
      <c r="O3867" s="19" t="str">
        <f>IF(A3867&gt;'PL2'!$C$2+553,IF(A3867='PL2'!$C$2+554,1,O3866+1), "")</f>
        <v/>
      </c>
    </row>
    <row r="3868" spans="1:15" s="20" customFormat="1" x14ac:dyDescent="0.55000000000000004">
      <c r="A3868" s="20">
        <v>3866</v>
      </c>
      <c r="B3868" s="21">
        <v>43688</v>
      </c>
      <c r="C3868" s="20">
        <v>55.599796295166101</v>
      </c>
      <c r="D3868" s="20">
        <v>75945274</v>
      </c>
      <c r="E3868" s="20">
        <f t="shared" si="229"/>
        <v>1985.6381308696164</v>
      </c>
      <c r="F3868" s="20">
        <f t="shared" si="230"/>
        <v>1.4536925048458584E-3</v>
      </c>
      <c r="G3868" s="19">
        <v>11282.22</v>
      </c>
      <c r="H3868" s="20">
        <f t="shared" si="231"/>
        <v>16.40087865202204</v>
      </c>
      <c r="I3868" s="20">
        <v>22402406.232859802</v>
      </c>
      <c r="K3868" s="70">
        <f t="shared" si="227"/>
        <v>-1</v>
      </c>
      <c r="L3868" s="3">
        <f>IF(AND(O3868&gt;0,O3868&lt;366),+'PL2'!$N$3+1,IF(AND(O3868&gt;365,O3868&lt;731),+'PL2'!$O$3+1,IF(AND(O3868&gt;730,O3868&lt;1096),+'PL2'!$P$3+1,IF(AND(O3868&gt;1095,O3868&lt;1461),+'PL2'!$Q$3+1,IF(AND(O3868&gt;1460,O3868&lt;3000),+'PL2'!$R$3+1,0)))))</f>
        <v>0</v>
      </c>
      <c r="M3868" s="3">
        <f>IF(AND(O3868&gt;0,O3868&lt;366),+'PL2'!$N$2+1,IF(AND(O3868&gt;365,O3868&lt;731),+'PL2'!$O$2+1,IF(AND(O3868&gt;730,O3868&lt;1096),+'PL2'!$P$2+1,IF(AND(O3868&gt;1095,O3868&lt;1461),+'PL2'!$Q$2+1,IF(AND(O3868&gt;1460,O3868&lt;1826),+'PL2'!$R$2+1,IF(AND(O3868&gt;1825,O3868&lt;2190),+'PL2'!$S$2+1,0))))))</f>
        <v>0</v>
      </c>
      <c r="N3868" s="70">
        <f t="shared" si="228"/>
        <v>-1</v>
      </c>
      <c r="O3868" s="19" t="str">
        <f>IF(A3868&gt;'PL2'!$C$2+553,IF(A3868='PL2'!$C$2+554,1,O3867+1), "")</f>
        <v/>
      </c>
    </row>
    <row r="3869" spans="1:15" s="20" customFormat="1" x14ac:dyDescent="0.55000000000000004">
      <c r="A3869" s="20">
        <v>3867</v>
      </c>
      <c r="B3869" s="21">
        <v>43689</v>
      </c>
      <c r="C3869" s="20">
        <v>55.699794769287202</v>
      </c>
      <c r="D3869" s="20">
        <v>66017787</v>
      </c>
      <c r="E3869" s="20">
        <f t="shared" si="229"/>
        <v>1714.8178917354176</v>
      </c>
      <c r="F3869" s="20">
        <f t="shared" si="230"/>
        <v>1.446807125424615E-3</v>
      </c>
      <c r="G3869" s="19">
        <v>11566.84</v>
      </c>
      <c r="H3869" s="20">
        <f t="shared" si="231"/>
        <v>16.734986530646452</v>
      </c>
      <c r="I3869" s="20">
        <v>19835024.182840899</v>
      </c>
      <c r="K3869" s="70">
        <f t="shared" si="227"/>
        <v>-1</v>
      </c>
      <c r="L3869" s="3">
        <f>IF(AND(O3869&gt;0,O3869&lt;366),+'PL2'!$N$3+1,IF(AND(O3869&gt;365,O3869&lt;731),+'PL2'!$O$3+1,IF(AND(O3869&gt;730,O3869&lt;1096),+'PL2'!$P$3+1,IF(AND(O3869&gt;1095,O3869&lt;1461),+'PL2'!$Q$3+1,IF(AND(O3869&gt;1460,O3869&lt;3000),+'PL2'!$R$3+1,0)))))</f>
        <v>0</v>
      </c>
      <c r="M3869" s="3">
        <f>IF(AND(O3869&gt;0,O3869&lt;366),+'PL2'!$N$2+1,IF(AND(O3869&gt;365,O3869&lt;731),+'PL2'!$O$2+1,IF(AND(O3869&gt;730,O3869&lt;1096),+'PL2'!$P$2+1,IF(AND(O3869&gt;1095,O3869&lt;1461),+'PL2'!$Q$2+1,IF(AND(O3869&gt;1460,O3869&lt;1826),+'PL2'!$R$2+1,IF(AND(O3869&gt;1825,O3869&lt;2190),+'PL2'!$S$2+1,0))))))</f>
        <v>0</v>
      </c>
      <c r="N3869" s="70">
        <f t="shared" si="228"/>
        <v>-1</v>
      </c>
      <c r="O3869" s="19" t="str">
        <f>IF(A3869&gt;'PL2'!$C$2+553,IF(A3869='PL2'!$C$2+554,1,O3868+1), "")</f>
        <v/>
      </c>
    </row>
    <row r="3870" spans="1:15" s="20" customFormat="1" x14ac:dyDescent="0.55000000000000004">
      <c r="A3870" s="20">
        <v>3868</v>
      </c>
      <c r="B3870" s="21">
        <v>43690</v>
      </c>
      <c r="C3870" s="20">
        <v>55.799793243408303</v>
      </c>
      <c r="D3870" s="20">
        <v>77930771</v>
      </c>
      <c r="E3870" s="20">
        <f t="shared" si="229"/>
        <v>2049.7878444361099</v>
      </c>
      <c r="F3870" s="20">
        <f t="shared" si="230"/>
        <v>1.4676839000141101E-3</v>
      </c>
      <c r="G3870" s="19">
        <v>11386.26</v>
      </c>
      <c r="H3870" s="20">
        <f t="shared" si="231"/>
        <v>16.711430483374663</v>
      </c>
      <c r="I3870" s="20">
        <v>23339417.341589101</v>
      </c>
      <c r="K3870" s="70">
        <f t="shared" si="227"/>
        <v>-1</v>
      </c>
      <c r="L3870" s="3">
        <f>IF(AND(O3870&gt;0,O3870&lt;366),+'PL2'!$N$3+1,IF(AND(O3870&gt;365,O3870&lt;731),+'PL2'!$O$3+1,IF(AND(O3870&gt;730,O3870&lt;1096),+'PL2'!$P$3+1,IF(AND(O3870&gt;1095,O3870&lt;1461),+'PL2'!$Q$3+1,IF(AND(O3870&gt;1460,O3870&lt;3000),+'PL2'!$R$3+1,0)))))</f>
        <v>0</v>
      </c>
      <c r="M3870" s="3">
        <f>IF(AND(O3870&gt;0,O3870&lt;366),+'PL2'!$N$2+1,IF(AND(O3870&gt;365,O3870&lt;731),+'PL2'!$O$2+1,IF(AND(O3870&gt;730,O3870&lt;1096),+'PL2'!$P$2+1,IF(AND(O3870&gt;1095,O3870&lt;1461),+'PL2'!$Q$2+1,IF(AND(O3870&gt;1460,O3870&lt;1826),+'PL2'!$R$2+1,IF(AND(O3870&gt;1825,O3870&lt;2190),+'PL2'!$S$2+1,0))))))</f>
        <v>0</v>
      </c>
      <c r="N3870" s="70">
        <f t="shared" si="228"/>
        <v>-1</v>
      </c>
      <c r="O3870" s="19" t="str">
        <f>IF(A3870&gt;'PL2'!$C$2+553,IF(A3870='PL2'!$C$2+554,1,O3869+1), "")</f>
        <v/>
      </c>
    </row>
    <row r="3871" spans="1:15" s="20" customFormat="1" x14ac:dyDescent="0.55000000000000004">
      <c r="A3871" s="20">
        <v>3869</v>
      </c>
      <c r="B3871" s="21">
        <v>43691</v>
      </c>
      <c r="C3871" s="20">
        <v>55.899791717529297</v>
      </c>
      <c r="D3871" s="20">
        <v>75448899</v>
      </c>
      <c r="E3871" s="20">
        <f t="shared" si="229"/>
        <v>1911.148341246339</v>
      </c>
      <c r="F3871" s="20">
        <f t="shared" si="230"/>
        <v>1.4159622689387682E-3</v>
      </c>
      <c r="G3871" s="19">
        <v>10858.12</v>
      </c>
      <c r="H3871" s="20">
        <f t="shared" si="231"/>
        <v>15.374688231609419</v>
      </c>
      <c r="I3871" s="20">
        <v>20751478.027053699</v>
      </c>
      <c r="K3871" s="70">
        <f t="shared" si="227"/>
        <v>-1</v>
      </c>
      <c r="L3871" s="3">
        <f>IF(AND(O3871&gt;0,O3871&lt;366),+'PL2'!$N$3+1,IF(AND(O3871&gt;365,O3871&lt;731),+'PL2'!$O$3+1,IF(AND(O3871&gt;730,O3871&lt;1096),+'PL2'!$P$3+1,IF(AND(O3871&gt;1095,O3871&lt;1461),+'PL2'!$Q$3+1,IF(AND(O3871&gt;1460,O3871&lt;3000),+'PL2'!$R$3+1,0)))))</f>
        <v>0</v>
      </c>
      <c r="M3871" s="3">
        <f>IF(AND(O3871&gt;0,O3871&lt;366),+'PL2'!$N$2+1,IF(AND(O3871&gt;365,O3871&lt;731),+'PL2'!$O$2+1,IF(AND(O3871&gt;730,O3871&lt;1096),+'PL2'!$P$2+1,IF(AND(O3871&gt;1095,O3871&lt;1461),+'PL2'!$Q$2+1,IF(AND(O3871&gt;1460,O3871&lt;1826),+'PL2'!$R$2+1,IF(AND(O3871&gt;1825,O3871&lt;2190),+'PL2'!$S$2+1,0))))))</f>
        <v>0</v>
      </c>
      <c r="N3871" s="70">
        <f t="shared" si="228"/>
        <v>-1</v>
      </c>
      <c r="O3871" s="19" t="str">
        <f>IF(A3871&gt;'PL2'!$C$2+553,IF(A3871='PL2'!$C$2+554,1,O3870+1), "")</f>
        <v/>
      </c>
    </row>
    <row r="3872" spans="1:15" s="20" customFormat="1" x14ac:dyDescent="0.55000000000000004">
      <c r="A3872" s="20">
        <v>3870</v>
      </c>
      <c r="B3872" s="21">
        <v>43692</v>
      </c>
      <c r="C3872" s="20">
        <v>55.999790191650398</v>
      </c>
      <c r="D3872" s="20">
        <v>77930771</v>
      </c>
      <c r="E3872" s="20">
        <f t="shared" si="229"/>
        <v>2036.9260039542837</v>
      </c>
      <c r="F3872" s="20">
        <f t="shared" si="230"/>
        <v>1.4637020446949861E-3</v>
      </c>
      <c r="G3872" s="19">
        <v>10016.959999999999</v>
      </c>
      <c r="H3872" s="20">
        <f t="shared" si="231"/>
        <v>14.661844833627887</v>
      </c>
      <c r="I3872" s="20">
        <v>20403806.3045699</v>
      </c>
      <c r="K3872" s="70">
        <f t="shared" si="227"/>
        <v>-1</v>
      </c>
      <c r="L3872" s="3">
        <f>IF(AND(O3872&gt;0,O3872&lt;366),+'PL2'!$N$3+1,IF(AND(O3872&gt;365,O3872&lt;731),+'PL2'!$O$3+1,IF(AND(O3872&gt;730,O3872&lt;1096),+'PL2'!$P$3+1,IF(AND(O3872&gt;1095,O3872&lt;1461),+'PL2'!$Q$3+1,IF(AND(O3872&gt;1460,O3872&lt;3000),+'PL2'!$R$3+1,0)))))</f>
        <v>0</v>
      </c>
      <c r="M3872" s="3">
        <f>IF(AND(O3872&gt;0,O3872&lt;366),+'PL2'!$N$2+1,IF(AND(O3872&gt;365,O3872&lt;731),+'PL2'!$O$2+1,IF(AND(O3872&gt;730,O3872&lt;1096),+'PL2'!$P$2+1,IF(AND(O3872&gt;1095,O3872&lt;1461),+'PL2'!$Q$2+1,IF(AND(O3872&gt;1460,O3872&lt;1826),+'PL2'!$R$2+1,IF(AND(O3872&gt;1825,O3872&lt;2190),+'PL2'!$S$2+1,0))))))</f>
        <v>0</v>
      </c>
      <c r="N3872" s="70">
        <f t="shared" si="228"/>
        <v>-1</v>
      </c>
      <c r="O3872" s="19" t="str">
        <f>IF(A3872&gt;'PL2'!$C$2+553,IF(A3872='PL2'!$C$2+554,1,O3871+1), "")</f>
        <v/>
      </c>
    </row>
    <row r="3873" spans="1:15" s="20" customFormat="1" x14ac:dyDescent="0.55000000000000004">
      <c r="A3873" s="20">
        <v>3871</v>
      </c>
      <c r="B3873" s="21">
        <v>43693</v>
      </c>
      <c r="C3873" s="20">
        <v>56.099788665771499</v>
      </c>
      <c r="D3873" s="20">
        <v>72967028</v>
      </c>
      <c r="E3873" s="20">
        <f t="shared" si="229"/>
        <v>1958.3455952627651</v>
      </c>
      <c r="F3873" s="20">
        <f t="shared" si="230"/>
        <v>1.5056495658393213E-3</v>
      </c>
      <c r="G3873" s="19">
        <v>10302.17</v>
      </c>
      <c r="H3873" s="20">
        <f t="shared" si="231"/>
        <v>15.511457787702881</v>
      </c>
      <c r="I3873" s="20">
        <v>20175209.2411482</v>
      </c>
      <c r="K3873" s="70">
        <f t="shared" si="227"/>
        <v>-1</v>
      </c>
      <c r="L3873" s="3">
        <f>IF(AND(O3873&gt;0,O3873&lt;366),+'PL2'!$N$3+1,IF(AND(O3873&gt;365,O3873&lt;731),+'PL2'!$O$3+1,IF(AND(O3873&gt;730,O3873&lt;1096),+'PL2'!$P$3+1,IF(AND(O3873&gt;1095,O3873&lt;1461),+'PL2'!$Q$3+1,IF(AND(O3873&gt;1460,O3873&lt;3000),+'PL2'!$R$3+1,0)))))</f>
        <v>0</v>
      </c>
      <c r="M3873" s="3">
        <f>IF(AND(O3873&gt;0,O3873&lt;366),+'PL2'!$N$2+1,IF(AND(O3873&gt;365,O3873&lt;731),+'PL2'!$O$2+1,IF(AND(O3873&gt;730,O3873&lt;1096),+'PL2'!$P$2+1,IF(AND(O3873&gt;1095,O3873&lt;1461),+'PL2'!$Q$2+1,IF(AND(O3873&gt;1460,O3873&lt;1826),+'PL2'!$R$2+1,IF(AND(O3873&gt;1825,O3873&lt;2190),+'PL2'!$S$2+1,0))))))</f>
        <v>0</v>
      </c>
      <c r="N3873" s="70">
        <f t="shared" si="228"/>
        <v>-1</v>
      </c>
      <c r="O3873" s="19" t="str">
        <f>IF(A3873&gt;'PL2'!$C$2+553,IF(A3873='PL2'!$C$2+554,1,O3872+1), "")</f>
        <v/>
      </c>
    </row>
    <row r="3874" spans="1:15" s="20" customFormat="1" x14ac:dyDescent="0.55000000000000004">
      <c r="A3874" s="20">
        <v>3872</v>
      </c>
      <c r="B3874" s="21">
        <v>43694</v>
      </c>
      <c r="C3874" s="20">
        <v>56.1997871398925</v>
      </c>
      <c r="D3874" s="20">
        <v>63535915</v>
      </c>
      <c r="E3874" s="20">
        <f t="shared" si="229"/>
        <v>1623.5199374258646</v>
      </c>
      <c r="F3874" s="20">
        <f t="shared" si="230"/>
        <v>1.4360613977260762E-3</v>
      </c>
      <c r="G3874" s="19">
        <v>10359.44</v>
      </c>
      <c r="H3874" s="20">
        <f t="shared" si="231"/>
        <v>14.876791886059424</v>
      </c>
      <c r="I3874" s="20">
        <v>16818757.380566999</v>
      </c>
      <c r="K3874" s="70">
        <f t="shared" si="227"/>
        <v>-1</v>
      </c>
      <c r="L3874" s="3">
        <f>IF(AND(O3874&gt;0,O3874&lt;366),+'PL2'!$N$3+1,IF(AND(O3874&gt;365,O3874&lt;731),+'PL2'!$O$3+1,IF(AND(O3874&gt;730,O3874&lt;1096),+'PL2'!$P$3+1,IF(AND(O3874&gt;1095,O3874&lt;1461),+'PL2'!$Q$3+1,IF(AND(O3874&gt;1460,O3874&lt;3000),+'PL2'!$R$3+1,0)))))</f>
        <v>0</v>
      </c>
      <c r="M3874" s="3">
        <f>IF(AND(O3874&gt;0,O3874&lt;366),+'PL2'!$N$2+1,IF(AND(O3874&gt;365,O3874&lt;731),+'PL2'!$O$2+1,IF(AND(O3874&gt;730,O3874&lt;1096),+'PL2'!$P$2+1,IF(AND(O3874&gt;1095,O3874&lt;1461),+'PL2'!$Q$2+1,IF(AND(O3874&gt;1460,O3874&lt;1826),+'PL2'!$R$2+1,IF(AND(O3874&gt;1825,O3874&lt;2190),+'PL2'!$S$2+1,0))))))</f>
        <v>0</v>
      </c>
      <c r="N3874" s="70">
        <f t="shared" si="228"/>
        <v>-1</v>
      </c>
      <c r="O3874" s="19" t="str">
        <f>IF(A3874&gt;'PL2'!$C$2+553,IF(A3874='PL2'!$C$2+554,1,O3873+1), "")</f>
        <v/>
      </c>
    </row>
    <row r="3875" spans="1:15" s="20" customFormat="1" x14ac:dyDescent="0.55000000000000004">
      <c r="A3875" s="20">
        <v>3873</v>
      </c>
      <c r="B3875" s="21">
        <v>43695</v>
      </c>
      <c r="C3875" s="20">
        <v>56.2997856140137</v>
      </c>
      <c r="D3875" s="20">
        <v>62740159</v>
      </c>
      <c r="E3875" s="20">
        <f t="shared" si="229"/>
        <v>1615.0855253962984</v>
      </c>
      <c r="F3875" s="20">
        <f t="shared" si="230"/>
        <v>1.4492945232750889E-3</v>
      </c>
      <c r="G3875" s="19">
        <v>10214.52</v>
      </c>
      <c r="H3875" s="20">
        <f t="shared" si="231"/>
        <v>14.803847893883862</v>
      </c>
      <c r="I3875" s="20">
        <v>16497323.400870999</v>
      </c>
      <c r="K3875" s="70">
        <f t="shared" si="227"/>
        <v>-1</v>
      </c>
      <c r="L3875" s="3">
        <f>IF(AND(O3875&gt;0,O3875&lt;366),+'PL2'!$N$3+1,IF(AND(O3875&gt;365,O3875&lt;731),+'PL2'!$O$3+1,IF(AND(O3875&gt;730,O3875&lt;1096),+'PL2'!$P$3+1,IF(AND(O3875&gt;1095,O3875&lt;1461),+'PL2'!$Q$3+1,IF(AND(O3875&gt;1460,O3875&lt;3000),+'PL2'!$R$3+1,0)))))</f>
        <v>0</v>
      </c>
      <c r="M3875" s="3">
        <f>IF(AND(O3875&gt;0,O3875&lt;366),+'PL2'!$N$2+1,IF(AND(O3875&gt;365,O3875&lt;731),+'PL2'!$O$2+1,IF(AND(O3875&gt;730,O3875&lt;1096),+'PL2'!$P$2+1,IF(AND(O3875&gt;1095,O3875&lt;1461),+'PL2'!$Q$2+1,IF(AND(O3875&gt;1460,O3875&lt;1826),+'PL2'!$R$2+1,IF(AND(O3875&gt;1825,O3875&lt;2190),+'PL2'!$S$2+1,0))))))</f>
        <v>0</v>
      </c>
      <c r="N3875" s="70">
        <f t="shared" si="228"/>
        <v>-1</v>
      </c>
      <c r="O3875" s="19" t="str">
        <f>IF(A3875&gt;'PL2'!$C$2+553,IF(A3875='PL2'!$C$2+554,1,O3874+1), "")</f>
        <v/>
      </c>
    </row>
    <row r="3876" spans="1:15" s="20" customFormat="1" x14ac:dyDescent="0.55000000000000004">
      <c r="A3876" s="20">
        <v>3874</v>
      </c>
      <c r="B3876" s="21">
        <v>43696</v>
      </c>
      <c r="C3876" s="20">
        <v>56.399784088134801</v>
      </c>
      <c r="D3876" s="20">
        <v>82514504</v>
      </c>
      <c r="E3876" s="20">
        <f t="shared" si="229"/>
        <v>2181.9431083142977</v>
      </c>
      <c r="F3876" s="20">
        <f t="shared" si="230"/>
        <v>1.4913877468320008E-3</v>
      </c>
      <c r="G3876" s="19">
        <v>10317.6</v>
      </c>
      <c r="H3876" s="20">
        <f t="shared" si="231"/>
        <v>15.387542216713852</v>
      </c>
      <c r="I3876" s="20">
        <v>22512416.2143436</v>
      </c>
      <c r="K3876" s="70">
        <f t="shared" si="227"/>
        <v>-1</v>
      </c>
      <c r="L3876" s="3">
        <f>IF(AND(O3876&gt;0,O3876&lt;366),+'PL2'!$N$3+1,IF(AND(O3876&gt;365,O3876&lt;731),+'PL2'!$O$3+1,IF(AND(O3876&gt;730,O3876&lt;1096),+'PL2'!$P$3+1,IF(AND(O3876&gt;1095,O3876&lt;1461),+'PL2'!$Q$3+1,IF(AND(O3876&gt;1460,O3876&lt;3000),+'PL2'!$R$3+1,0)))))</f>
        <v>0</v>
      </c>
      <c r="M3876" s="3">
        <f>IF(AND(O3876&gt;0,O3876&lt;366),+'PL2'!$N$2+1,IF(AND(O3876&gt;365,O3876&lt;731),+'PL2'!$O$2+1,IF(AND(O3876&gt;730,O3876&lt;1096),+'PL2'!$P$2+1,IF(AND(O3876&gt;1095,O3876&lt;1461),+'PL2'!$Q$2+1,IF(AND(O3876&gt;1460,O3876&lt;1826),+'PL2'!$R$2+1,IF(AND(O3876&gt;1825,O3876&lt;2190),+'PL2'!$S$2+1,0))))))</f>
        <v>0</v>
      </c>
      <c r="N3876" s="70">
        <f t="shared" si="228"/>
        <v>-1</v>
      </c>
      <c r="O3876" s="19" t="str">
        <f>IF(A3876&gt;'PL2'!$C$2+553,IF(A3876='PL2'!$C$2+554,1,O3875+1), "")</f>
        <v/>
      </c>
    </row>
    <row r="3877" spans="1:15" s="20" customFormat="1" x14ac:dyDescent="0.55000000000000004">
      <c r="A3877" s="20">
        <v>3875</v>
      </c>
      <c r="B3877" s="21">
        <v>43697</v>
      </c>
      <c r="C3877" s="20">
        <v>56.499782562255902</v>
      </c>
      <c r="D3877" s="20">
        <v>77452265</v>
      </c>
      <c r="E3877" s="20">
        <f t="shared" si="229"/>
        <v>1958.5446185336157</v>
      </c>
      <c r="F3877" s="20">
        <f t="shared" si="230"/>
        <v>1.428716708099185E-3</v>
      </c>
      <c r="G3877" s="19">
        <v>10917.26</v>
      </c>
      <c r="H3877" s="20">
        <f t="shared" si="231"/>
        <v>15.597671768662909</v>
      </c>
      <c r="I3877" s="20">
        <v>21381940.822132301</v>
      </c>
      <c r="K3877" s="70">
        <f t="shared" si="227"/>
        <v>-1</v>
      </c>
      <c r="L3877" s="3">
        <f>IF(AND(O3877&gt;0,O3877&lt;366),+'PL2'!$N$3+1,IF(AND(O3877&gt;365,O3877&lt;731),+'PL2'!$O$3+1,IF(AND(O3877&gt;730,O3877&lt;1096),+'PL2'!$P$3+1,IF(AND(O3877&gt;1095,O3877&lt;1461),+'PL2'!$Q$3+1,IF(AND(O3877&gt;1460,O3877&lt;3000),+'PL2'!$R$3+1,0)))))</f>
        <v>0</v>
      </c>
      <c r="M3877" s="3">
        <f>IF(AND(O3877&gt;0,O3877&lt;366),+'PL2'!$N$2+1,IF(AND(O3877&gt;365,O3877&lt;731),+'PL2'!$O$2+1,IF(AND(O3877&gt;730,O3877&lt;1096),+'PL2'!$P$2+1,IF(AND(O3877&gt;1095,O3877&lt;1461),+'PL2'!$Q$2+1,IF(AND(O3877&gt;1460,O3877&lt;1826),+'PL2'!$R$2+1,IF(AND(O3877&gt;1825,O3877&lt;2190),+'PL2'!$S$2+1,0))))))</f>
        <v>0</v>
      </c>
      <c r="N3877" s="70">
        <f t="shared" si="228"/>
        <v>-1</v>
      </c>
      <c r="O3877" s="19" t="str">
        <f>IF(A3877&gt;'PL2'!$C$2+553,IF(A3877='PL2'!$C$2+554,1,O3876+1), "")</f>
        <v/>
      </c>
    </row>
    <row r="3878" spans="1:15" s="20" customFormat="1" x14ac:dyDescent="0.55000000000000004">
      <c r="A3878" s="20">
        <v>3876</v>
      </c>
      <c r="B3878" s="21">
        <v>43698</v>
      </c>
      <c r="C3878" s="20">
        <v>56.599781036377003</v>
      </c>
      <c r="D3878" s="20">
        <v>68846457</v>
      </c>
      <c r="E3878" s="20">
        <f t="shared" si="229"/>
        <v>1685.183663821344</v>
      </c>
      <c r="F3878" s="20">
        <f t="shared" si="230"/>
        <v>1.3854166290411666E-3</v>
      </c>
      <c r="G3878" s="19">
        <v>10760.56</v>
      </c>
      <c r="H3878" s="20">
        <f t="shared" si="231"/>
        <v>14.907858761795215</v>
      </c>
      <c r="I3878" s="20">
        <v>18133519.9255694</v>
      </c>
      <c r="K3878" s="70">
        <f t="shared" si="227"/>
        <v>-1</v>
      </c>
      <c r="L3878" s="3">
        <f>IF(AND(O3878&gt;0,O3878&lt;366),+'PL2'!$N$3+1,IF(AND(O3878&gt;365,O3878&lt;731),+'PL2'!$O$3+1,IF(AND(O3878&gt;730,O3878&lt;1096),+'PL2'!$P$3+1,IF(AND(O3878&gt;1095,O3878&lt;1461),+'PL2'!$Q$3+1,IF(AND(O3878&gt;1460,O3878&lt;3000),+'PL2'!$R$3+1,0)))))</f>
        <v>0</v>
      </c>
      <c r="M3878" s="3">
        <f>IF(AND(O3878&gt;0,O3878&lt;366),+'PL2'!$N$2+1,IF(AND(O3878&gt;365,O3878&lt;731),+'PL2'!$O$2+1,IF(AND(O3878&gt;730,O3878&lt;1096),+'PL2'!$P$2+1,IF(AND(O3878&gt;1095,O3878&lt;1461),+'PL2'!$Q$2+1,IF(AND(O3878&gt;1460,O3878&lt;1826),+'PL2'!$R$2+1,IF(AND(O3878&gt;1825,O3878&lt;2190),+'PL2'!$S$2+1,0))))))</f>
        <v>0</v>
      </c>
      <c r="N3878" s="70">
        <f t="shared" si="228"/>
        <v>-1</v>
      </c>
      <c r="O3878" s="19" t="str">
        <f>IF(A3878&gt;'PL2'!$C$2+553,IF(A3878='PL2'!$C$2+554,1,O3877+1), "")</f>
        <v/>
      </c>
    </row>
    <row r="3879" spans="1:15" s="20" customFormat="1" x14ac:dyDescent="0.55000000000000004">
      <c r="A3879" s="20">
        <v>3877</v>
      </c>
      <c r="B3879" s="21">
        <v>43699</v>
      </c>
      <c r="C3879" s="20">
        <v>56.699779510498097</v>
      </c>
      <c r="D3879" s="20">
        <v>71377577</v>
      </c>
      <c r="E3879" s="20">
        <f t="shared" si="229"/>
        <v>1801.1715148108872</v>
      </c>
      <c r="F3879" s="20">
        <f t="shared" si="230"/>
        <v>1.4307858580064601E-3</v>
      </c>
      <c r="G3879" s="19">
        <v>10129.4</v>
      </c>
      <c r="H3879" s="20">
        <f t="shared" si="231"/>
        <v>14.493002270090637</v>
      </c>
      <c r="I3879" s="20">
        <v>18244786.742125399</v>
      </c>
      <c r="K3879" s="70">
        <f t="shared" si="227"/>
        <v>-1</v>
      </c>
      <c r="L3879" s="3">
        <f>IF(AND(O3879&gt;0,O3879&lt;366),+'PL2'!$N$3+1,IF(AND(O3879&gt;365,O3879&lt;731),+'PL2'!$O$3+1,IF(AND(O3879&gt;730,O3879&lt;1096),+'PL2'!$P$3+1,IF(AND(O3879&gt;1095,O3879&lt;1461),+'PL2'!$Q$3+1,IF(AND(O3879&gt;1460,O3879&lt;3000),+'PL2'!$R$3+1,0)))))</f>
        <v>0</v>
      </c>
      <c r="M3879" s="3">
        <f>IF(AND(O3879&gt;0,O3879&lt;366),+'PL2'!$N$2+1,IF(AND(O3879&gt;365,O3879&lt;731),+'PL2'!$O$2+1,IF(AND(O3879&gt;730,O3879&lt;1096),+'PL2'!$P$2+1,IF(AND(O3879&gt;1095,O3879&lt;1461),+'PL2'!$Q$2+1,IF(AND(O3879&gt;1460,O3879&lt;1826),+'PL2'!$R$2+1,IF(AND(O3879&gt;1825,O3879&lt;2190),+'PL2'!$S$2+1,0))))))</f>
        <v>0</v>
      </c>
      <c r="N3879" s="70">
        <f t="shared" si="228"/>
        <v>-1</v>
      </c>
      <c r="O3879" s="19" t="str">
        <f>IF(A3879&gt;'PL2'!$C$2+553,IF(A3879='PL2'!$C$2+554,1,O3878+1), "")</f>
        <v/>
      </c>
    </row>
    <row r="3880" spans="1:15" s="20" customFormat="1" x14ac:dyDescent="0.55000000000000004">
      <c r="A3880" s="20">
        <v>3878</v>
      </c>
      <c r="B3880" s="21">
        <v>43700</v>
      </c>
      <c r="C3880" s="20">
        <v>56.799777984619197</v>
      </c>
      <c r="D3880" s="20">
        <v>77452265</v>
      </c>
      <c r="E3880" s="20">
        <f t="shared" si="229"/>
        <v>2007.8378930238291</v>
      </c>
      <c r="F3880" s="20">
        <f t="shared" si="230"/>
        <v>1.4724520522783817E-3</v>
      </c>
      <c r="G3880" s="19">
        <v>10111.98</v>
      </c>
      <c r="H3880" s="20">
        <f t="shared" si="231"/>
        <v>14.88940570359795</v>
      </c>
      <c r="I3880" s="20">
        <v>20303216.617499098</v>
      </c>
      <c r="K3880" s="70">
        <f t="shared" si="227"/>
        <v>-1</v>
      </c>
      <c r="L3880" s="3">
        <f>IF(AND(O3880&gt;0,O3880&lt;366),+'PL2'!$N$3+1,IF(AND(O3880&gt;365,O3880&lt;731),+'PL2'!$O$3+1,IF(AND(O3880&gt;730,O3880&lt;1096),+'PL2'!$P$3+1,IF(AND(O3880&gt;1095,O3880&lt;1461),+'PL2'!$Q$3+1,IF(AND(O3880&gt;1460,O3880&lt;3000),+'PL2'!$R$3+1,0)))))</f>
        <v>0</v>
      </c>
      <c r="M3880" s="3">
        <f>IF(AND(O3880&gt;0,O3880&lt;366),+'PL2'!$N$2+1,IF(AND(O3880&gt;365,O3880&lt;731),+'PL2'!$O$2+1,IF(AND(O3880&gt;730,O3880&lt;1096),+'PL2'!$P$2+1,IF(AND(O3880&gt;1095,O3880&lt;1461),+'PL2'!$Q$2+1,IF(AND(O3880&gt;1460,O3880&lt;1826),+'PL2'!$R$2+1,IF(AND(O3880&gt;1825,O3880&lt;2190),+'PL2'!$S$2+1,0))))))</f>
        <v>0</v>
      </c>
      <c r="N3880" s="70">
        <f t="shared" si="228"/>
        <v>-1</v>
      </c>
      <c r="O3880" s="19" t="str">
        <f>IF(A3880&gt;'PL2'!$C$2+553,IF(A3880='PL2'!$C$2+554,1,O3879+1), "")</f>
        <v/>
      </c>
    </row>
    <row r="3881" spans="1:15" s="20" customFormat="1" x14ac:dyDescent="0.55000000000000004">
      <c r="A3881" s="20">
        <v>3879</v>
      </c>
      <c r="B3881" s="21">
        <v>43701</v>
      </c>
      <c r="C3881" s="20">
        <v>56.899776458740298</v>
      </c>
      <c r="D3881" s="20">
        <v>80995832</v>
      </c>
      <c r="E3881" s="20">
        <f t="shared" si="229"/>
        <v>2009.7610041142402</v>
      </c>
      <c r="F3881" s="20">
        <f t="shared" si="230"/>
        <v>1.4118621791500789E-3</v>
      </c>
      <c r="G3881" s="19">
        <v>10405.81</v>
      </c>
      <c r="H3881" s="20">
        <f t="shared" si="231"/>
        <v>14.691569582421682</v>
      </c>
      <c r="I3881" s="20">
        <v>20913191.154222</v>
      </c>
      <c r="K3881" s="70">
        <f t="shared" si="227"/>
        <v>-1</v>
      </c>
      <c r="L3881" s="3">
        <f>IF(AND(O3881&gt;0,O3881&lt;366),+'PL2'!$N$3+1,IF(AND(O3881&gt;365,O3881&lt;731),+'PL2'!$O$3+1,IF(AND(O3881&gt;730,O3881&lt;1096),+'PL2'!$P$3+1,IF(AND(O3881&gt;1095,O3881&lt;1461),+'PL2'!$Q$3+1,IF(AND(O3881&gt;1460,O3881&lt;3000),+'PL2'!$R$3+1,0)))))</f>
        <v>0</v>
      </c>
      <c r="M3881" s="3">
        <f>IF(AND(O3881&gt;0,O3881&lt;366),+'PL2'!$N$2+1,IF(AND(O3881&gt;365,O3881&lt;731),+'PL2'!$O$2+1,IF(AND(O3881&gt;730,O3881&lt;1096),+'PL2'!$P$2+1,IF(AND(O3881&gt;1095,O3881&lt;1461),+'PL2'!$Q$2+1,IF(AND(O3881&gt;1460,O3881&lt;1826),+'PL2'!$R$2+1,IF(AND(O3881&gt;1825,O3881&lt;2190),+'PL2'!$S$2+1,0))))))</f>
        <v>0</v>
      </c>
      <c r="N3881" s="70">
        <f t="shared" si="228"/>
        <v>-1</v>
      </c>
      <c r="O3881" s="19" t="str">
        <f>IF(A3881&gt;'PL2'!$C$2+553,IF(A3881='PL2'!$C$2+554,1,O3880+1), "")</f>
        <v/>
      </c>
    </row>
    <row r="3882" spans="1:15" s="20" customFormat="1" x14ac:dyDescent="0.55000000000000004">
      <c r="A3882" s="20">
        <v>3880</v>
      </c>
      <c r="B3882" s="21">
        <v>43702</v>
      </c>
      <c r="C3882" s="20">
        <v>56.999774932861399</v>
      </c>
      <c r="D3882" s="20">
        <v>78464713</v>
      </c>
      <c r="E3882" s="20">
        <f t="shared" si="229"/>
        <v>1973.9204460853823</v>
      </c>
      <c r="F3882" s="20">
        <f t="shared" si="230"/>
        <v>1.4339314688150348E-3</v>
      </c>
      <c r="G3882" s="19">
        <v>10143.799999999999</v>
      </c>
      <c r="H3882" s="20">
        <f t="shared" si="231"/>
        <v>14.545514033365949</v>
      </c>
      <c r="I3882" s="20">
        <v>20023054.221000899</v>
      </c>
      <c r="K3882" s="70">
        <f t="shared" si="227"/>
        <v>-1</v>
      </c>
      <c r="L3882" s="3">
        <f>IF(AND(O3882&gt;0,O3882&lt;366),+'PL2'!$N$3+1,IF(AND(O3882&gt;365,O3882&lt;731),+'PL2'!$O$3+1,IF(AND(O3882&gt;730,O3882&lt;1096),+'PL2'!$P$3+1,IF(AND(O3882&gt;1095,O3882&lt;1461),+'PL2'!$Q$3+1,IF(AND(O3882&gt;1460,O3882&lt;3000),+'PL2'!$R$3+1,0)))))</f>
        <v>0</v>
      </c>
      <c r="M3882" s="3">
        <f>IF(AND(O3882&gt;0,O3882&lt;366),+'PL2'!$N$2+1,IF(AND(O3882&gt;365,O3882&lt;731),+'PL2'!$O$2+1,IF(AND(O3882&gt;730,O3882&lt;1096),+'PL2'!$P$2+1,IF(AND(O3882&gt;1095,O3882&lt;1461),+'PL2'!$Q$2+1,IF(AND(O3882&gt;1460,O3882&lt;1826),+'PL2'!$R$2+1,IF(AND(O3882&gt;1825,O3882&lt;2190),+'PL2'!$S$2+1,0))))))</f>
        <v>0</v>
      </c>
      <c r="N3882" s="70">
        <f t="shared" si="228"/>
        <v>-1</v>
      </c>
      <c r="O3882" s="19" t="str">
        <f>IF(A3882&gt;'PL2'!$C$2+553,IF(A3882='PL2'!$C$2+554,1,O3881+1), "")</f>
        <v/>
      </c>
    </row>
    <row r="3883" spans="1:15" s="20" customFormat="1" x14ac:dyDescent="0.55000000000000004">
      <c r="A3883" s="20">
        <v>3881</v>
      </c>
      <c r="B3883" s="21">
        <v>43703</v>
      </c>
      <c r="C3883" s="20">
        <v>57.0997734069825</v>
      </c>
      <c r="D3883" s="20">
        <v>69352681</v>
      </c>
      <c r="E3883" s="20">
        <f t="shared" si="229"/>
        <v>1781.1043204092034</v>
      </c>
      <c r="F3883" s="20">
        <f t="shared" si="230"/>
        <v>1.4664271322050704E-3</v>
      </c>
      <c r="G3883" s="19">
        <v>10135.06</v>
      </c>
      <c r="H3883" s="20">
        <f t="shared" si="231"/>
        <v>14.86232697052632</v>
      </c>
      <c r="I3883" s="20">
        <v>18051599.1536065</v>
      </c>
      <c r="K3883" s="70">
        <f t="shared" si="227"/>
        <v>-1</v>
      </c>
      <c r="L3883" s="3">
        <f>IF(AND(O3883&gt;0,O3883&lt;366),+'PL2'!$N$3+1,IF(AND(O3883&gt;365,O3883&lt;731),+'PL2'!$O$3+1,IF(AND(O3883&gt;730,O3883&lt;1096),+'PL2'!$P$3+1,IF(AND(O3883&gt;1095,O3883&lt;1461),+'PL2'!$Q$3+1,IF(AND(O3883&gt;1460,O3883&lt;3000),+'PL2'!$R$3+1,0)))))</f>
        <v>0</v>
      </c>
      <c r="M3883" s="3">
        <f>IF(AND(O3883&gt;0,O3883&lt;366),+'PL2'!$N$2+1,IF(AND(O3883&gt;365,O3883&lt;731),+'PL2'!$O$2+1,IF(AND(O3883&gt;730,O3883&lt;1096),+'PL2'!$P$2+1,IF(AND(O3883&gt;1095,O3883&lt;1461),+'PL2'!$Q$2+1,IF(AND(O3883&gt;1460,O3883&lt;1826),+'PL2'!$R$2+1,IF(AND(O3883&gt;1825,O3883&lt;2190),+'PL2'!$S$2+1,0))))))</f>
        <v>0</v>
      </c>
      <c r="N3883" s="70">
        <f t="shared" si="228"/>
        <v>-1</v>
      </c>
      <c r="O3883" s="19" t="str">
        <f>IF(A3883&gt;'PL2'!$C$2+553,IF(A3883='PL2'!$C$2+554,1,O3882+1), "")</f>
        <v/>
      </c>
    </row>
    <row r="3884" spans="1:15" s="20" customFormat="1" x14ac:dyDescent="0.55000000000000004">
      <c r="A3884" s="20">
        <v>3882</v>
      </c>
      <c r="B3884" s="21">
        <v>43704</v>
      </c>
      <c r="C3884" s="20">
        <v>57.199771881103601</v>
      </c>
      <c r="D3884" s="20">
        <v>68340234</v>
      </c>
      <c r="E3884" s="20">
        <f t="shared" si="229"/>
        <v>1717.1464303419114</v>
      </c>
      <c r="F3884" s="20">
        <f t="shared" si="230"/>
        <v>1.4372263358362028E-3</v>
      </c>
      <c r="G3884" s="19">
        <v>10360.280000000001</v>
      </c>
      <c r="H3884" s="20">
        <f t="shared" si="231"/>
        <v>14.890067262637096</v>
      </c>
      <c r="I3884" s="20">
        <v>17790117.819342699</v>
      </c>
      <c r="K3884" s="70">
        <f t="shared" si="227"/>
        <v>-1</v>
      </c>
      <c r="L3884" s="3">
        <f>IF(AND(O3884&gt;0,O3884&lt;366),+'PL2'!$N$3+1,IF(AND(O3884&gt;365,O3884&lt;731),+'PL2'!$O$3+1,IF(AND(O3884&gt;730,O3884&lt;1096),+'PL2'!$P$3+1,IF(AND(O3884&gt;1095,O3884&lt;1461),+'PL2'!$Q$3+1,IF(AND(O3884&gt;1460,O3884&lt;3000),+'PL2'!$R$3+1,0)))))</f>
        <v>0</v>
      </c>
      <c r="M3884" s="3">
        <f>IF(AND(O3884&gt;0,O3884&lt;366),+'PL2'!$N$2+1,IF(AND(O3884&gt;365,O3884&lt;731),+'PL2'!$O$2+1,IF(AND(O3884&gt;730,O3884&lt;1096),+'PL2'!$P$2+1,IF(AND(O3884&gt;1095,O3884&lt;1461),+'PL2'!$Q$2+1,IF(AND(O3884&gt;1460,O3884&lt;1826),+'PL2'!$R$2+1,IF(AND(O3884&gt;1825,O3884&lt;2190),+'PL2'!$S$2+1,0))))))</f>
        <v>0</v>
      </c>
      <c r="N3884" s="70">
        <f t="shared" si="228"/>
        <v>-1</v>
      </c>
      <c r="O3884" s="19" t="str">
        <f>IF(A3884&gt;'PL2'!$C$2+553,IF(A3884='PL2'!$C$2+554,1,O3883+1), "")</f>
        <v/>
      </c>
    </row>
    <row r="3885" spans="1:15" s="20" customFormat="1" x14ac:dyDescent="0.55000000000000004">
      <c r="A3885" s="20">
        <v>3883</v>
      </c>
      <c r="B3885" s="21">
        <v>43705</v>
      </c>
      <c r="C3885" s="20">
        <v>57.299770355224702</v>
      </c>
      <c r="D3885" s="20">
        <v>76439817</v>
      </c>
      <c r="E3885" s="20">
        <f t="shared" si="229"/>
        <v>1895.9141006168336</v>
      </c>
      <c r="F3885" s="20">
        <f t="shared" si="230"/>
        <v>1.4211892027237185E-3</v>
      </c>
      <c r="G3885" s="19">
        <v>10171.950000000001</v>
      </c>
      <c r="H3885" s="20">
        <f t="shared" si="231"/>
        <v>14.45626551064553</v>
      </c>
      <c r="I3885" s="20">
        <v>19285143.435769401</v>
      </c>
      <c r="K3885" s="70">
        <f t="shared" ref="K3885:K3948" si="232">+L3885^(0.00273972602739726)-1</f>
        <v>-1</v>
      </c>
      <c r="L3885" s="3">
        <f>IF(AND(O3885&gt;0,O3885&lt;366),+'PL2'!$N$3+1,IF(AND(O3885&gt;365,O3885&lt;731),+'PL2'!$O$3+1,IF(AND(O3885&gt;730,O3885&lt;1096),+'PL2'!$P$3+1,IF(AND(O3885&gt;1095,O3885&lt;1461),+'PL2'!$Q$3+1,IF(AND(O3885&gt;1460,O3885&lt;3000),+'PL2'!$R$3+1,0)))))</f>
        <v>0</v>
      </c>
      <c r="M3885" s="3">
        <f>IF(AND(O3885&gt;0,O3885&lt;366),+'PL2'!$N$2+1,IF(AND(O3885&gt;365,O3885&lt;731),+'PL2'!$O$2+1,IF(AND(O3885&gt;730,O3885&lt;1096),+'PL2'!$P$2+1,IF(AND(O3885&gt;1095,O3885&lt;1461),+'PL2'!$Q$2+1,IF(AND(O3885&gt;1460,O3885&lt;1826),+'PL2'!$R$2+1,IF(AND(O3885&gt;1825,O3885&lt;2190),+'PL2'!$S$2+1,0))))))</f>
        <v>0</v>
      </c>
      <c r="N3885" s="70">
        <f t="shared" ref="N3885:N3948" si="233">+M3885^(0.00273972602739726)-1</f>
        <v>-1</v>
      </c>
      <c r="O3885" s="19" t="str">
        <f>IF(A3885&gt;'PL2'!$C$2+553,IF(A3885='PL2'!$C$2+554,1,O3884+1), "")</f>
        <v/>
      </c>
    </row>
    <row r="3886" spans="1:15" s="20" customFormat="1" x14ac:dyDescent="0.55000000000000004">
      <c r="A3886" s="20">
        <v>3884</v>
      </c>
      <c r="B3886" s="21">
        <v>43706</v>
      </c>
      <c r="C3886" s="20">
        <v>57.399768829345803</v>
      </c>
      <c r="D3886" s="20">
        <v>83526952</v>
      </c>
      <c r="E3886" s="20">
        <f t="shared" si="229"/>
        <v>2078.5689433764364</v>
      </c>
      <c r="F3886" s="20">
        <f t="shared" si="230"/>
        <v>1.4283937578096349E-3</v>
      </c>
      <c r="G3886" s="19">
        <v>9717.82</v>
      </c>
      <c r="H3886" s="20">
        <f t="shared" si="231"/>
        <v>13.880873427517626</v>
      </c>
      <c r="I3886" s="20">
        <v>20199158.849322401</v>
      </c>
      <c r="K3886" s="70">
        <f t="shared" si="232"/>
        <v>-1</v>
      </c>
      <c r="L3886" s="3">
        <f>IF(AND(O3886&gt;0,O3886&lt;366),+'PL2'!$N$3+1,IF(AND(O3886&gt;365,O3886&lt;731),+'PL2'!$O$3+1,IF(AND(O3886&gt;730,O3886&lt;1096),+'PL2'!$P$3+1,IF(AND(O3886&gt;1095,O3886&lt;1461),+'PL2'!$Q$3+1,IF(AND(O3886&gt;1460,O3886&lt;3000),+'PL2'!$R$3+1,0)))))</f>
        <v>0</v>
      </c>
      <c r="M3886" s="3">
        <f>IF(AND(O3886&gt;0,O3886&lt;366),+'PL2'!$N$2+1,IF(AND(O3886&gt;365,O3886&lt;731),+'PL2'!$O$2+1,IF(AND(O3886&gt;730,O3886&lt;1096),+'PL2'!$P$2+1,IF(AND(O3886&gt;1095,O3886&lt;1461),+'PL2'!$Q$2+1,IF(AND(O3886&gt;1460,O3886&lt;1826),+'PL2'!$R$2+1,IF(AND(O3886&gt;1825,O3886&lt;2190),+'PL2'!$S$2+1,0))))))</f>
        <v>0</v>
      </c>
      <c r="N3886" s="70">
        <f t="shared" si="233"/>
        <v>-1</v>
      </c>
      <c r="O3886" s="19" t="str">
        <f>IF(A3886&gt;'PL2'!$C$2+553,IF(A3886='PL2'!$C$2+554,1,O3885+1), "")</f>
        <v/>
      </c>
    </row>
    <row r="3887" spans="1:15" s="20" customFormat="1" x14ac:dyDescent="0.55000000000000004">
      <c r="A3887" s="20">
        <v>3885</v>
      </c>
      <c r="B3887" s="21">
        <v>43707</v>
      </c>
      <c r="C3887" s="20">
        <v>57.499767303466797</v>
      </c>
      <c r="D3887" s="20">
        <v>80995832</v>
      </c>
      <c r="E3887" s="20">
        <f t="shared" si="229"/>
        <v>2069.246514866757</v>
      </c>
      <c r="F3887" s="20">
        <f t="shared" si="230"/>
        <v>1.4689792074528993E-3</v>
      </c>
      <c r="G3887" s="19">
        <v>9484.5499999999993</v>
      </c>
      <c r="H3887" s="20">
        <f t="shared" si="231"/>
        <v>13.932606742047394</v>
      </c>
      <c r="I3887" s="20">
        <v>19625872.0325795</v>
      </c>
      <c r="K3887" s="70">
        <f t="shared" si="232"/>
        <v>-1</v>
      </c>
      <c r="L3887" s="3">
        <f>IF(AND(O3887&gt;0,O3887&lt;366),+'PL2'!$N$3+1,IF(AND(O3887&gt;365,O3887&lt;731),+'PL2'!$O$3+1,IF(AND(O3887&gt;730,O3887&lt;1096),+'PL2'!$P$3+1,IF(AND(O3887&gt;1095,O3887&lt;1461),+'PL2'!$Q$3+1,IF(AND(O3887&gt;1460,O3887&lt;3000),+'PL2'!$R$3+1,0)))))</f>
        <v>0</v>
      </c>
      <c r="M3887" s="3">
        <f>IF(AND(O3887&gt;0,O3887&lt;366),+'PL2'!$N$2+1,IF(AND(O3887&gt;365,O3887&lt;731),+'PL2'!$O$2+1,IF(AND(O3887&gt;730,O3887&lt;1096),+'PL2'!$P$2+1,IF(AND(O3887&gt;1095,O3887&lt;1461),+'PL2'!$Q$2+1,IF(AND(O3887&gt;1460,O3887&lt;1826),+'PL2'!$R$2+1,IF(AND(O3887&gt;1825,O3887&lt;2190),+'PL2'!$S$2+1,0))))))</f>
        <v>0</v>
      </c>
      <c r="N3887" s="70">
        <f t="shared" si="233"/>
        <v>-1</v>
      </c>
      <c r="O3887" s="19" t="str">
        <f>IF(A3887&gt;'PL2'!$C$2+553,IF(A3887='PL2'!$C$2+554,1,O3886+1), "")</f>
        <v/>
      </c>
    </row>
    <row r="3888" spans="1:15" s="20" customFormat="1" x14ac:dyDescent="0.55000000000000004">
      <c r="A3888" s="20">
        <v>3886</v>
      </c>
      <c r="B3888" s="21">
        <v>43708</v>
      </c>
      <c r="C3888" s="20">
        <v>57.599765777587898</v>
      </c>
      <c r="D3888" s="20">
        <v>84033176</v>
      </c>
      <c r="E3888" s="20">
        <f t="shared" si="229"/>
        <v>2127.8750078564603</v>
      </c>
      <c r="F3888" s="20">
        <f t="shared" si="230"/>
        <v>1.4585323070083072E-3</v>
      </c>
      <c r="G3888" s="19">
        <v>9577.99</v>
      </c>
      <c r="H3888" s="20">
        <f t="shared" si="231"/>
        <v>13.969807851202496</v>
      </c>
      <c r="I3888" s="20">
        <v>20380765.5464991</v>
      </c>
      <c r="K3888" s="70">
        <f t="shared" si="232"/>
        <v>-1</v>
      </c>
      <c r="L3888" s="3">
        <f>IF(AND(O3888&gt;0,O3888&lt;366),+'PL2'!$N$3+1,IF(AND(O3888&gt;365,O3888&lt;731),+'PL2'!$O$3+1,IF(AND(O3888&gt;730,O3888&lt;1096),+'PL2'!$P$3+1,IF(AND(O3888&gt;1095,O3888&lt;1461),+'PL2'!$Q$3+1,IF(AND(O3888&gt;1460,O3888&lt;3000),+'PL2'!$R$3+1,0)))))</f>
        <v>0</v>
      </c>
      <c r="M3888" s="3">
        <f>IF(AND(O3888&gt;0,O3888&lt;366),+'PL2'!$N$2+1,IF(AND(O3888&gt;365,O3888&lt;731),+'PL2'!$O$2+1,IF(AND(O3888&gt;730,O3888&lt;1096),+'PL2'!$P$2+1,IF(AND(O3888&gt;1095,O3888&lt;1461),+'PL2'!$Q$2+1,IF(AND(O3888&gt;1460,O3888&lt;1826),+'PL2'!$R$2+1,IF(AND(O3888&gt;1825,O3888&lt;2190),+'PL2'!$S$2+1,0))))))</f>
        <v>0</v>
      </c>
      <c r="N3888" s="70">
        <f t="shared" si="233"/>
        <v>-1</v>
      </c>
      <c r="O3888" s="19" t="str">
        <f>IF(A3888&gt;'PL2'!$C$2+553,IF(A3888='PL2'!$C$2+554,1,O3887+1), "")</f>
        <v/>
      </c>
    </row>
    <row r="3889" spans="1:15" s="20" customFormat="1" x14ac:dyDescent="0.55000000000000004">
      <c r="A3889" s="20">
        <v>3887</v>
      </c>
      <c r="B3889" s="21">
        <v>43709</v>
      </c>
      <c r="C3889" s="20">
        <v>57.699764251708999</v>
      </c>
      <c r="D3889" s="20">
        <v>75959123</v>
      </c>
      <c r="E3889" s="20">
        <f t="shared" si="229"/>
        <v>1810.9296191652763</v>
      </c>
      <c r="F3889" s="20">
        <f t="shared" si="230"/>
        <v>1.375611091537663E-3</v>
      </c>
      <c r="G3889" s="19">
        <v>9600.9</v>
      </c>
      <c r="H3889" s="20">
        <f t="shared" si="231"/>
        <v>13.207104528743947</v>
      </c>
      <c r="I3889" s="20">
        <v>17386554.180643901</v>
      </c>
      <c r="K3889" s="70">
        <f t="shared" si="232"/>
        <v>-1</v>
      </c>
      <c r="L3889" s="3">
        <f>IF(AND(O3889&gt;0,O3889&lt;366),+'PL2'!$N$3+1,IF(AND(O3889&gt;365,O3889&lt;731),+'PL2'!$O$3+1,IF(AND(O3889&gt;730,O3889&lt;1096),+'PL2'!$P$3+1,IF(AND(O3889&gt;1095,O3889&lt;1461),+'PL2'!$Q$3+1,IF(AND(O3889&gt;1460,O3889&lt;3000),+'PL2'!$R$3+1,0)))))</f>
        <v>0</v>
      </c>
      <c r="M3889" s="3">
        <f>IF(AND(O3889&gt;0,O3889&lt;366),+'PL2'!$N$2+1,IF(AND(O3889&gt;365,O3889&lt;731),+'PL2'!$O$2+1,IF(AND(O3889&gt;730,O3889&lt;1096),+'PL2'!$P$2+1,IF(AND(O3889&gt;1095,O3889&lt;1461),+'PL2'!$Q$2+1,IF(AND(O3889&gt;1460,O3889&lt;1826),+'PL2'!$R$2+1,IF(AND(O3889&gt;1825,O3889&lt;2190),+'PL2'!$S$2+1,0))))))</f>
        <v>0</v>
      </c>
      <c r="N3889" s="70">
        <f t="shared" si="233"/>
        <v>-1</v>
      </c>
      <c r="O3889" s="19" t="str">
        <f>IF(A3889&gt;'PL2'!$C$2+553,IF(A3889='PL2'!$C$2+554,1,O3888+1), "")</f>
        <v/>
      </c>
    </row>
    <row r="3890" spans="1:15" s="20" customFormat="1" x14ac:dyDescent="0.55000000000000004">
      <c r="A3890" s="20">
        <v>3888</v>
      </c>
      <c r="B3890" s="21">
        <v>43710</v>
      </c>
      <c r="C3890" s="20">
        <v>57.79976272583</v>
      </c>
      <c r="D3890" s="20">
        <v>79786349</v>
      </c>
      <c r="E3890" s="20">
        <f t="shared" si="229"/>
        <v>2002.8879681552107</v>
      </c>
      <c r="F3890" s="20">
        <f t="shared" si="230"/>
        <v>1.4509555929898602E-3</v>
      </c>
      <c r="G3890" s="19">
        <v>9769.7900000000009</v>
      </c>
      <c r="H3890" s="20">
        <f t="shared" si="231"/>
        <v>14.175531442836407</v>
      </c>
      <c r="I3890" s="20">
        <v>19567794.842403099</v>
      </c>
      <c r="K3890" s="70">
        <f t="shared" si="232"/>
        <v>-1</v>
      </c>
      <c r="L3890" s="3">
        <f>IF(AND(O3890&gt;0,O3890&lt;366),+'PL2'!$N$3+1,IF(AND(O3890&gt;365,O3890&lt;731),+'PL2'!$O$3+1,IF(AND(O3890&gt;730,O3890&lt;1096),+'PL2'!$P$3+1,IF(AND(O3890&gt;1095,O3890&lt;1461),+'PL2'!$Q$3+1,IF(AND(O3890&gt;1460,O3890&lt;3000),+'PL2'!$R$3+1,0)))))</f>
        <v>0</v>
      </c>
      <c r="M3890" s="3">
        <f>IF(AND(O3890&gt;0,O3890&lt;366),+'PL2'!$N$2+1,IF(AND(O3890&gt;365,O3890&lt;731),+'PL2'!$O$2+1,IF(AND(O3890&gt;730,O3890&lt;1096),+'PL2'!$P$2+1,IF(AND(O3890&gt;1095,O3890&lt;1461),+'PL2'!$Q$2+1,IF(AND(O3890&gt;1460,O3890&lt;1826),+'PL2'!$R$2+1,IF(AND(O3890&gt;1825,O3890&lt;2190),+'PL2'!$S$2+1,0))))))</f>
        <v>0</v>
      </c>
      <c r="N3890" s="70">
        <f t="shared" si="233"/>
        <v>-1</v>
      </c>
      <c r="O3890" s="19" t="str">
        <f>IF(A3890&gt;'PL2'!$C$2+553,IF(A3890='PL2'!$C$2+554,1,O3889+1), "")</f>
        <v/>
      </c>
    </row>
    <row r="3891" spans="1:15" s="20" customFormat="1" x14ac:dyDescent="0.55000000000000004">
      <c r="A3891" s="20">
        <v>3889</v>
      </c>
      <c r="B3891" s="21">
        <v>43711</v>
      </c>
      <c r="C3891" s="20">
        <v>57.8997611999512</v>
      </c>
      <c r="D3891" s="20">
        <v>87818532</v>
      </c>
      <c r="E3891" s="20">
        <f t="shared" si="229"/>
        <v>2140.4645742456655</v>
      </c>
      <c r="F3891" s="20">
        <f t="shared" si="230"/>
        <v>1.4112327419203415E-3</v>
      </c>
      <c r="G3891" s="19">
        <v>10386.64</v>
      </c>
      <c r="H3891" s="20">
        <f t="shared" si="231"/>
        <v>14.657966446539495</v>
      </c>
      <c r="I3891" s="20">
        <v>22232234.965443</v>
      </c>
      <c r="K3891" s="70">
        <f t="shared" si="232"/>
        <v>-1</v>
      </c>
      <c r="L3891" s="3">
        <f>IF(AND(O3891&gt;0,O3891&lt;366),+'PL2'!$N$3+1,IF(AND(O3891&gt;365,O3891&lt;731),+'PL2'!$O$3+1,IF(AND(O3891&gt;730,O3891&lt;1096),+'PL2'!$P$3+1,IF(AND(O3891&gt;1095,O3891&lt;1461),+'PL2'!$Q$3+1,IF(AND(O3891&gt;1460,O3891&lt;3000),+'PL2'!$R$3+1,0)))))</f>
        <v>0</v>
      </c>
      <c r="M3891" s="3">
        <f>IF(AND(O3891&gt;0,O3891&lt;366),+'PL2'!$N$2+1,IF(AND(O3891&gt;365,O3891&lt;731),+'PL2'!$O$2+1,IF(AND(O3891&gt;730,O3891&lt;1096),+'PL2'!$P$2+1,IF(AND(O3891&gt;1095,O3891&lt;1461),+'PL2'!$Q$2+1,IF(AND(O3891&gt;1460,O3891&lt;1826),+'PL2'!$R$2+1,IF(AND(O3891&gt;1825,O3891&lt;2190),+'PL2'!$S$2+1,0))))))</f>
        <v>0</v>
      </c>
      <c r="N3891" s="70">
        <f t="shared" si="233"/>
        <v>-1</v>
      </c>
      <c r="O3891" s="19" t="str">
        <f>IF(A3891&gt;'PL2'!$C$2+553,IF(A3891='PL2'!$C$2+554,1,O3890+1), "")</f>
        <v/>
      </c>
    </row>
    <row r="3892" spans="1:15" s="20" customFormat="1" x14ac:dyDescent="0.55000000000000004">
      <c r="A3892" s="20">
        <v>3890</v>
      </c>
      <c r="B3892" s="21">
        <v>43712</v>
      </c>
      <c r="C3892" s="20">
        <v>57.999759674072301</v>
      </c>
      <c r="D3892" s="20">
        <v>72825124</v>
      </c>
      <c r="E3892" s="20">
        <f t="shared" si="229"/>
        <v>1730.0811707246482</v>
      </c>
      <c r="F3892" s="20">
        <f t="shared" si="230"/>
        <v>1.3778801409066912E-3</v>
      </c>
      <c r="G3892" s="19">
        <v>10621.29</v>
      </c>
      <c r="H3892" s="20">
        <f t="shared" si="231"/>
        <v>14.634864561810831</v>
      </c>
      <c r="I3892" s="20">
        <v>18375693.837806001</v>
      </c>
      <c r="K3892" s="70">
        <f t="shared" si="232"/>
        <v>-1</v>
      </c>
      <c r="L3892" s="3">
        <f>IF(AND(O3892&gt;0,O3892&lt;366),+'PL2'!$N$3+1,IF(AND(O3892&gt;365,O3892&lt;731),+'PL2'!$O$3+1,IF(AND(O3892&gt;730,O3892&lt;1096),+'PL2'!$P$3+1,IF(AND(O3892&gt;1095,O3892&lt;1461),+'PL2'!$Q$3+1,IF(AND(O3892&gt;1460,O3892&lt;3000),+'PL2'!$R$3+1,0)))))</f>
        <v>0</v>
      </c>
      <c r="M3892" s="3">
        <f>IF(AND(O3892&gt;0,O3892&lt;366),+'PL2'!$N$2+1,IF(AND(O3892&gt;365,O3892&lt;731),+'PL2'!$O$2+1,IF(AND(O3892&gt;730,O3892&lt;1096),+'PL2'!$P$2+1,IF(AND(O3892&gt;1095,O3892&lt;1461),+'PL2'!$Q$2+1,IF(AND(O3892&gt;1460,O3892&lt;1826),+'PL2'!$R$2+1,IF(AND(O3892&gt;1825,O3892&lt;2190),+'PL2'!$S$2+1,0))))))</f>
        <v>0</v>
      </c>
      <c r="N3892" s="70">
        <f t="shared" si="233"/>
        <v>-1</v>
      </c>
      <c r="O3892" s="19" t="str">
        <f>IF(A3892&gt;'PL2'!$C$2+553,IF(A3892='PL2'!$C$2+554,1,O3891+1), "")</f>
        <v/>
      </c>
    </row>
    <row r="3893" spans="1:15" s="20" customFormat="1" x14ac:dyDescent="0.55000000000000004">
      <c r="A3893" s="20">
        <v>3891</v>
      </c>
      <c r="B3893" s="21">
        <v>43713</v>
      </c>
      <c r="C3893" s="20">
        <v>58.099758148193402</v>
      </c>
      <c r="D3893" s="20">
        <v>88354011</v>
      </c>
      <c r="E3893" s="20">
        <f t="shared" si="229"/>
        <v>2121.7490692319375</v>
      </c>
      <c r="F3893" s="20">
        <f t="shared" si="230"/>
        <v>1.3952180141943984E-3</v>
      </c>
      <c r="G3893" s="19">
        <v>10584.16</v>
      </c>
      <c r="H3893" s="20">
        <f t="shared" si="231"/>
        <v>14.767210697115784</v>
      </c>
      <c r="I3893" s="20">
        <v>22456931.628601901</v>
      </c>
      <c r="K3893" s="70">
        <f t="shared" si="232"/>
        <v>-1</v>
      </c>
      <c r="L3893" s="3">
        <f>IF(AND(O3893&gt;0,O3893&lt;366),+'PL2'!$N$3+1,IF(AND(O3893&gt;365,O3893&lt;731),+'PL2'!$O$3+1,IF(AND(O3893&gt;730,O3893&lt;1096),+'PL2'!$P$3+1,IF(AND(O3893&gt;1095,O3893&lt;1461),+'PL2'!$Q$3+1,IF(AND(O3893&gt;1460,O3893&lt;3000),+'PL2'!$R$3+1,0)))))</f>
        <v>0</v>
      </c>
      <c r="M3893" s="3">
        <f>IF(AND(O3893&gt;0,O3893&lt;366),+'PL2'!$N$2+1,IF(AND(O3893&gt;365,O3893&lt;731),+'PL2'!$O$2+1,IF(AND(O3893&gt;730,O3893&lt;1096),+'PL2'!$P$2+1,IF(AND(O3893&gt;1095,O3893&lt;1461),+'PL2'!$Q$2+1,IF(AND(O3893&gt;1460,O3893&lt;1826),+'PL2'!$R$2+1,IF(AND(O3893&gt;1825,O3893&lt;2190),+'PL2'!$S$2+1,0))))))</f>
        <v>0</v>
      </c>
      <c r="N3893" s="70">
        <f t="shared" si="233"/>
        <v>-1</v>
      </c>
      <c r="O3893" s="19" t="str">
        <f>IF(A3893&gt;'PL2'!$C$2+553,IF(A3893='PL2'!$C$2+554,1,O3892+1), "")</f>
        <v/>
      </c>
    </row>
    <row r="3894" spans="1:15" s="20" customFormat="1" x14ac:dyDescent="0.55000000000000004">
      <c r="A3894" s="20">
        <v>3892</v>
      </c>
      <c r="B3894" s="21">
        <v>43714</v>
      </c>
      <c r="C3894" s="20">
        <v>58.199756622314503</v>
      </c>
      <c r="D3894" s="20">
        <v>84605659</v>
      </c>
      <c r="E3894" s="20">
        <f t="shared" si="229"/>
        <v>2029.2204045111935</v>
      </c>
      <c r="F3894" s="20">
        <f t="shared" si="230"/>
        <v>1.3958892947762045E-3</v>
      </c>
      <c r="G3894" s="19">
        <v>10577.8</v>
      </c>
      <c r="H3894" s="20">
        <f t="shared" si="231"/>
        <v>14.765437782283735</v>
      </c>
      <c r="I3894" s="20">
        <v>21464687.5948385</v>
      </c>
      <c r="K3894" s="70">
        <f t="shared" si="232"/>
        <v>-1</v>
      </c>
      <c r="L3894" s="3">
        <f>IF(AND(O3894&gt;0,O3894&lt;366),+'PL2'!$N$3+1,IF(AND(O3894&gt;365,O3894&lt;731),+'PL2'!$O$3+1,IF(AND(O3894&gt;730,O3894&lt;1096),+'PL2'!$P$3+1,IF(AND(O3894&gt;1095,O3894&lt;1461),+'PL2'!$Q$3+1,IF(AND(O3894&gt;1460,O3894&lt;3000),+'PL2'!$R$3+1,0)))))</f>
        <v>0</v>
      </c>
      <c r="M3894" s="3">
        <f>IF(AND(O3894&gt;0,O3894&lt;366),+'PL2'!$N$2+1,IF(AND(O3894&gt;365,O3894&lt;731),+'PL2'!$O$2+1,IF(AND(O3894&gt;730,O3894&lt;1096),+'PL2'!$P$2+1,IF(AND(O3894&gt;1095,O3894&lt;1461),+'PL2'!$Q$2+1,IF(AND(O3894&gt;1460,O3894&lt;1826),+'PL2'!$R$2+1,IF(AND(O3894&gt;1825,O3894&lt;2190),+'PL2'!$S$2+1,0))))))</f>
        <v>0</v>
      </c>
      <c r="N3894" s="70">
        <f t="shared" si="233"/>
        <v>-1</v>
      </c>
      <c r="O3894" s="19" t="str">
        <f>IF(A3894&gt;'PL2'!$C$2+553,IF(A3894='PL2'!$C$2+554,1,O3893+1), "")</f>
        <v/>
      </c>
    </row>
    <row r="3895" spans="1:15" s="20" customFormat="1" x14ac:dyDescent="0.55000000000000004">
      <c r="A3895" s="20">
        <v>3893</v>
      </c>
      <c r="B3895" s="21">
        <v>43715</v>
      </c>
      <c r="C3895" s="20">
        <v>58.299755096435597</v>
      </c>
      <c r="D3895" s="20">
        <v>80321828</v>
      </c>
      <c r="E3895" s="20">
        <f t="shared" si="229"/>
        <v>1947.5746341555928</v>
      </c>
      <c r="F3895" s="20">
        <f t="shared" si="230"/>
        <v>1.4136023423583089E-3</v>
      </c>
      <c r="G3895" s="19">
        <v>10317.469999999999</v>
      </c>
      <c r="H3895" s="20">
        <f t="shared" si="231"/>
        <v>14.584799759211581</v>
      </c>
      <c r="I3895" s="20">
        <v>20094042.860661302</v>
      </c>
      <c r="K3895" s="70">
        <f t="shared" si="232"/>
        <v>-1</v>
      </c>
      <c r="L3895" s="3">
        <f>IF(AND(O3895&gt;0,O3895&lt;366),+'PL2'!$N$3+1,IF(AND(O3895&gt;365,O3895&lt;731),+'PL2'!$O$3+1,IF(AND(O3895&gt;730,O3895&lt;1096),+'PL2'!$P$3+1,IF(AND(O3895&gt;1095,O3895&lt;1461),+'PL2'!$Q$3+1,IF(AND(O3895&gt;1460,O3895&lt;3000),+'PL2'!$R$3+1,0)))))</f>
        <v>0</v>
      </c>
      <c r="M3895" s="3">
        <f>IF(AND(O3895&gt;0,O3895&lt;366),+'PL2'!$N$2+1,IF(AND(O3895&gt;365,O3895&lt;731),+'PL2'!$O$2+1,IF(AND(O3895&gt;730,O3895&lt;1096),+'PL2'!$P$2+1,IF(AND(O3895&gt;1095,O3895&lt;1461),+'PL2'!$Q$2+1,IF(AND(O3895&gt;1460,O3895&lt;1826),+'PL2'!$R$2+1,IF(AND(O3895&gt;1825,O3895&lt;2190),+'PL2'!$S$2+1,0))))))</f>
        <v>0</v>
      </c>
      <c r="N3895" s="70">
        <f t="shared" si="233"/>
        <v>-1</v>
      </c>
      <c r="O3895" s="19" t="str">
        <f>IF(A3895&gt;'PL2'!$C$2+553,IF(A3895='PL2'!$C$2+554,1,O3894+1), "")</f>
        <v/>
      </c>
    </row>
    <row r="3896" spans="1:15" s="20" customFormat="1" x14ac:dyDescent="0.55000000000000004">
      <c r="A3896" s="20">
        <v>3894</v>
      </c>
      <c r="B3896" s="21">
        <v>43716</v>
      </c>
      <c r="C3896" s="20">
        <v>58.399753570556697</v>
      </c>
      <c r="D3896" s="20">
        <v>94779757</v>
      </c>
      <c r="E3896" s="20">
        <f t="shared" si="229"/>
        <v>2254.6335660047907</v>
      </c>
      <c r="F3896" s="20">
        <f t="shared" si="230"/>
        <v>1.389221167201191E-3</v>
      </c>
      <c r="G3896" s="19">
        <v>10487.21</v>
      </c>
      <c r="H3896" s="20">
        <f t="shared" si="231"/>
        <v>14.569054116884001</v>
      </c>
      <c r="I3896" s="20">
        <v>23644815.679741099</v>
      </c>
      <c r="K3896" s="70">
        <f t="shared" si="232"/>
        <v>-1</v>
      </c>
      <c r="L3896" s="3">
        <f>IF(AND(O3896&gt;0,O3896&lt;366),+'PL2'!$N$3+1,IF(AND(O3896&gt;365,O3896&lt;731),+'PL2'!$O$3+1,IF(AND(O3896&gt;730,O3896&lt;1096),+'PL2'!$P$3+1,IF(AND(O3896&gt;1095,O3896&lt;1461),+'PL2'!$Q$3+1,IF(AND(O3896&gt;1460,O3896&lt;3000),+'PL2'!$R$3+1,0)))))</f>
        <v>0</v>
      </c>
      <c r="M3896" s="3">
        <f>IF(AND(O3896&gt;0,O3896&lt;366),+'PL2'!$N$2+1,IF(AND(O3896&gt;365,O3896&lt;731),+'PL2'!$O$2+1,IF(AND(O3896&gt;730,O3896&lt;1096),+'PL2'!$P$2+1,IF(AND(O3896&gt;1095,O3896&lt;1461),+'PL2'!$Q$2+1,IF(AND(O3896&gt;1460,O3896&lt;1826),+'PL2'!$R$2+1,IF(AND(O3896&gt;1825,O3896&lt;2190),+'PL2'!$S$2+1,0))))))</f>
        <v>0</v>
      </c>
      <c r="N3896" s="70">
        <f t="shared" si="233"/>
        <v>-1</v>
      </c>
      <c r="O3896" s="19" t="str">
        <f>IF(A3896&gt;'PL2'!$C$2+553,IF(A3896='PL2'!$C$2+554,1,O3895+1), "")</f>
        <v/>
      </c>
    </row>
    <row r="3897" spans="1:15" s="20" customFormat="1" x14ac:dyDescent="0.55000000000000004">
      <c r="A3897" s="20">
        <v>3895</v>
      </c>
      <c r="B3897" s="21">
        <v>43717</v>
      </c>
      <c r="C3897" s="20">
        <v>58.499752044677699</v>
      </c>
      <c r="D3897" s="20">
        <v>78179913</v>
      </c>
      <c r="E3897" s="20">
        <f t="shared" si="229"/>
        <v>1841.2260917600092</v>
      </c>
      <c r="F3897" s="20">
        <f t="shared" si="230"/>
        <v>1.3777358619745652E-3</v>
      </c>
      <c r="G3897" s="19">
        <v>10406.31</v>
      </c>
      <c r="H3897" s="20">
        <f t="shared" si="231"/>
        <v>14.337146477824538</v>
      </c>
      <c r="I3897" s="20">
        <v>19160369.4909431</v>
      </c>
      <c r="K3897" s="70">
        <f t="shared" si="232"/>
        <v>-1</v>
      </c>
      <c r="L3897" s="3">
        <f>IF(AND(O3897&gt;0,O3897&lt;366),+'PL2'!$N$3+1,IF(AND(O3897&gt;365,O3897&lt;731),+'PL2'!$O$3+1,IF(AND(O3897&gt;730,O3897&lt;1096),+'PL2'!$P$3+1,IF(AND(O3897&gt;1095,O3897&lt;1461),+'PL2'!$Q$3+1,IF(AND(O3897&gt;1460,O3897&lt;3000),+'PL2'!$R$3+1,0)))))</f>
        <v>0</v>
      </c>
      <c r="M3897" s="3">
        <f>IF(AND(O3897&gt;0,O3897&lt;366),+'PL2'!$N$2+1,IF(AND(O3897&gt;365,O3897&lt;731),+'PL2'!$O$2+1,IF(AND(O3897&gt;730,O3897&lt;1096),+'PL2'!$P$2+1,IF(AND(O3897&gt;1095,O3897&lt;1461),+'PL2'!$Q$2+1,IF(AND(O3897&gt;1460,O3897&lt;1826),+'PL2'!$R$2+1,IF(AND(O3897&gt;1825,O3897&lt;2190),+'PL2'!$S$2+1,0))))))</f>
        <v>0</v>
      </c>
      <c r="N3897" s="70">
        <f t="shared" si="233"/>
        <v>-1</v>
      </c>
      <c r="O3897" s="19" t="str">
        <f>IF(A3897&gt;'PL2'!$C$2+553,IF(A3897='PL2'!$C$2+554,1,O3896+1), "")</f>
        <v/>
      </c>
    </row>
    <row r="3898" spans="1:15" s="20" customFormat="1" x14ac:dyDescent="0.55000000000000004">
      <c r="A3898" s="20">
        <v>3896</v>
      </c>
      <c r="B3898" s="21">
        <v>43718</v>
      </c>
      <c r="C3898" s="20">
        <v>58.599750518798899</v>
      </c>
      <c r="D3898" s="20">
        <v>97457152</v>
      </c>
      <c r="E3898" s="20">
        <f t="shared" si="229"/>
        <v>2294.2582284604787</v>
      </c>
      <c r="F3898" s="20">
        <f t="shared" si="230"/>
        <v>1.3795083998913243E-3</v>
      </c>
      <c r="G3898" s="19">
        <v>10313.66</v>
      </c>
      <c r="H3898" s="20">
        <f t="shared" si="231"/>
        <v>14.227780603623156</v>
      </c>
      <c r="I3898" s="20">
        <v>23662199.320543699</v>
      </c>
      <c r="K3898" s="70">
        <f t="shared" si="232"/>
        <v>-1</v>
      </c>
      <c r="L3898" s="3">
        <f>IF(AND(O3898&gt;0,O3898&lt;366),+'PL2'!$N$3+1,IF(AND(O3898&gt;365,O3898&lt;731),+'PL2'!$O$3+1,IF(AND(O3898&gt;730,O3898&lt;1096),+'PL2'!$P$3+1,IF(AND(O3898&gt;1095,O3898&lt;1461),+'PL2'!$Q$3+1,IF(AND(O3898&gt;1460,O3898&lt;3000),+'PL2'!$R$3+1,0)))))</f>
        <v>0</v>
      </c>
      <c r="M3898" s="3">
        <f>IF(AND(O3898&gt;0,O3898&lt;366),+'PL2'!$N$2+1,IF(AND(O3898&gt;365,O3898&lt;731),+'PL2'!$O$2+1,IF(AND(O3898&gt;730,O3898&lt;1096),+'PL2'!$P$2+1,IF(AND(O3898&gt;1095,O3898&lt;1461),+'PL2'!$Q$2+1,IF(AND(O3898&gt;1460,O3898&lt;1826),+'PL2'!$R$2+1,IF(AND(O3898&gt;1825,O3898&lt;2190),+'PL2'!$S$2+1,0))))))</f>
        <v>0</v>
      </c>
      <c r="N3898" s="70">
        <f t="shared" si="233"/>
        <v>-1</v>
      </c>
      <c r="O3898" s="19" t="str">
        <f>IF(A3898&gt;'PL2'!$C$2+553,IF(A3898='PL2'!$C$2+554,1,O3897+1), "")</f>
        <v/>
      </c>
    </row>
    <row r="3899" spans="1:15" s="20" customFormat="1" x14ac:dyDescent="0.55000000000000004">
      <c r="A3899" s="20">
        <v>3897</v>
      </c>
      <c r="B3899" s="21">
        <v>43719</v>
      </c>
      <c r="C3899" s="20">
        <v>58.69974899292</v>
      </c>
      <c r="D3899" s="20">
        <v>98528109</v>
      </c>
      <c r="E3899" s="20">
        <f t="shared" si="229"/>
        <v>2375.7250992453937</v>
      </c>
      <c r="F3899" s="20">
        <f t="shared" si="230"/>
        <v>1.4153774838192069E-3</v>
      </c>
      <c r="G3899" s="19">
        <v>10101.030000000001</v>
      </c>
      <c r="H3899" s="20">
        <f t="shared" si="231"/>
        <v>14.296770425382325</v>
      </c>
      <c r="I3899" s="20">
        <v>23997270.499230701</v>
      </c>
      <c r="K3899" s="70">
        <f t="shared" si="232"/>
        <v>-1</v>
      </c>
      <c r="L3899" s="3">
        <f>IF(AND(O3899&gt;0,O3899&lt;366),+'PL2'!$N$3+1,IF(AND(O3899&gt;365,O3899&lt;731),+'PL2'!$O$3+1,IF(AND(O3899&gt;730,O3899&lt;1096),+'PL2'!$P$3+1,IF(AND(O3899&gt;1095,O3899&lt;1461),+'PL2'!$Q$3+1,IF(AND(O3899&gt;1460,O3899&lt;3000),+'PL2'!$R$3+1,0)))))</f>
        <v>0</v>
      </c>
      <c r="M3899" s="3">
        <f>IF(AND(O3899&gt;0,O3899&lt;366),+'PL2'!$N$2+1,IF(AND(O3899&gt;365,O3899&lt;731),+'PL2'!$O$2+1,IF(AND(O3899&gt;730,O3899&lt;1096),+'PL2'!$P$2+1,IF(AND(O3899&gt;1095,O3899&lt;1461),+'PL2'!$Q$2+1,IF(AND(O3899&gt;1460,O3899&lt;1826),+'PL2'!$R$2+1,IF(AND(O3899&gt;1825,O3899&lt;2190),+'PL2'!$S$2+1,0))))))</f>
        <v>0</v>
      </c>
      <c r="N3899" s="70">
        <f t="shared" si="233"/>
        <v>-1</v>
      </c>
      <c r="O3899" s="19" t="str">
        <f>IF(A3899&gt;'PL2'!$C$2+553,IF(A3899='PL2'!$C$2+554,1,O3898+1), "")</f>
        <v/>
      </c>
    </row>
    <row r="3900" spans="1:15" s="20" customFormat="1" x14ac:dyDescent="0.55000000000000004">
      <c r="A3900" s="20">
        <v>3898</v>
      </c>
      <c r="B3900" s="21">
        <v>43720</v>
      </c>
      <c r="C3900" s="20">
        <v>58.799747467041101</v>
      </c>
      <c r="D3900" s="20">
        <v>84605659</v>
      </c>
      <c r="E3900" s="20">
        <f t="shared" si="229"/>
        <v>2016.0148378218721</v>
      </c>
      <c r="F3900" s="20">
        <f t="shared" si="230"/>
        <v>1.4011020628505939E-3</v>
      </c>
      <c r="G3900" s="19">
        <v>10159.32</v>
      </c>
      <c r="H3900" s="20">
        <f t="shared" si="231"/>
        <v>14.234244209159295</v>
      </c>
      <c r="I3900" s="20">
        <v>20481339.862180501</v>
      </c>
      <c r="K3900" s="70">
        <f t="shared" si="232"/>
        <v>-1</v>
      </c>
      <c r="L3900" s="3">
        <f>IF(AND(O3900&gt;0,O3900&lt;366),+'PL2'!$N$3+1,IF(AND(O3900&gt;365,O3900&lt;731),+'PL2'!$O$3+1,IF(AND(O3900&gt;730,O3900&lt;1096),+'PL2'!$P$3+1,IF(AND(O3900&gt;1095,O3900&lt;1461),+'PL2'!$Q$3+1,IF(AND(O3900&gt;1460,O3900&lt;3000),+'PL2'!$R$3+1,0)))))</f>
        <v>0</v>
      </c>
      <c r="M3900" s="3">
        <f>IF(AND(O3900&gt;0,O3900&lt;366),+'PL2'!$N$2+1,IF(AND(O3900&gt;365,O3900&lt;731),+'PL2'!$O$2+1,IF(AND(O3900&gt;730,O3900&lt;1096),+'PL2'!$P$2+1,IF(AND(O3900&gt;1095,O3900&lt;1461),+'PL2'!$Q$2+1,IF(AND(O3900&gt;1460,O3900&lt;1826),+'PL2'!$R$2+1,IF(AND(O3900&gt;1825,O3900&lt;2190),+'PL2'!$S$2+1,0))))))</f>
        <v>0</v>
      </c>
      <c r="N3900" s="70">
        <f t="shared" si="233"/>
        <v>-1</v>
      </c>
      <c r="O3900" s="19" t="str">
        <f>IF(A3900&gt;'PL2'!$C$2+553,IF(A3900='PL2'!$C$2+554,1,O3899+1), "")</f>
        <v/>
      </c>
    </row>
    <row r="3901" spans="1:15" s="20" customFormat="1" x14ac:dyDescent="0.55000000000000004">
      <c r="A3901" s="20">
        <v>3899</v>
      </c>
      <c r="B3901" s="21">
        <v>43721</v>
      </c>
      <c r="C3901" s="20">
        <v>58.899745941162202</v>
      </c>
      <c r="D3901" s="20">
        <v>81711974</v>
      </c>
      <c r="E3901" s="20">
        <f t="shared" si="229"/>
        <v>1885.1190245174066</v>
      </c>
      <c r="F3901" s="20">
        <f t="shared" si="230"/>
        <v>1.3588342831238756E-3</v>
      </c>
      <c r="G3901" s="19">
        <v>10420.16</v>
      </c>
      <c r="H3901" s="20">
        <f t="shared" si="231"/>
        <v>14.159270643636084</v>
      </c>
      <c r="I3901" s="20">
        <v>19643241.854515299</v>
      </c>
      <c r="K3901" s="70">
        <f t="shared" si="232"/>
        <v>-1</v>
      </c>
      <c r="L3901" s="3">
        <f>IF(AND(O3901&gt;0,O3901&lt;366),+'PL2'!$N$3+1,IF(AND(O3901&gt;365,O3901&lt;731),+'PL2'!$O$3+1,IF(AND(O3901&gt;730,O3901&lt;1096),+'PL2'!$P$3+1,IF(AND(O3901&gt;1095,O3901&lt;1461),+'PL2'!$Q$3+1,IF(AND(O3901&gt;1460,O3901&lt;3000),+'PL2'!$R$3+1,0)))))</f>
        <v>0</v>
      </c>
      <c r="M3901" s="3">
        <f>IF(AND(O3901&gt;0,O3901&lt;366),+'PL2'!$N$2+1,IF(AND(O3901&gt;365,O3901&lt;731),+'PL2'!$O$2+1,IF(AND(O3901&gt;730,O3901&lt;1096),+'PL2'!$P$2+1,IF(AND(O3901&gt;1095,O3901&lt;1461),+'PL2'!$Q$2+1,IF(AND(O3901&gt;1460,O3901&lt;1826),+'PL2'!$R$2+1,IF(AND(O3901&gt;1825,O3901&lt;2190),+'PL2'!$S$2+1,0))))))</f>
        <v>0</v>
      </c>
      <c r="N3901" s="70">
        <f t="shared" si="233"/>
        <v>-1</v>
      </c>
      <c r="O3901" s="19" t="str">
        <f>IF(A3901&gt;'PL2'!$C$2+553,IF(A3901='PL2'!$C$2+554,1,O3900+1), "")</f>
        <v/>
      </c>
    </row>
    <row r="3902" spans="1:15" s="20" customFormat="1" x14ac:dyDescent="0.55000000000000004">
      <c r="A3902" s="20">
        <v>3900</v>
      </c>
      <c r="B3902" s="21">
        <v>43722</v>
      </c>
      <c r="C3902" s="20">
        <v>58.999744415283303</v>
      </c>
      <c r="D3902" s="20">
        <v>91618125</v>
      </c>
      <c r="E3902" s="20">
        <f t="shared" si="229"/>
        <v>1980.2683622415116</v>
      </c>
      <c r="F3902" s="20">
        <f t="shared" si="230"/>
        <v>1.2752425051912035E-3</v>
      </c>
      <c r="G3902" s="19">
        <v>10363.9</v>
      </c>
      <c r="H3902" s="20">
        <f t="shared" si="231"/>
        <v>13.216485799551114</v>
      </c>
      <c r="I3902" s="20">
        <v>20523303.2794348</v>
      </c>
      <c r="K3902" s="70">
        <f t="shared" si="232"/>
        <v>-1</v>
      </c>
      <c r="L3902" s="3">
        <f>IF(AND(O3902&gt;0,O3902&lt;366),+'PL2'!$N$3+1,IF(AND(O3902&gt;365,O3902&lt;731),+'PL2'!$O$3+1,IF(AND(O3902&gt;730,O3902&lt;1096),+'PL2'!$P$3+1,IF(AND(O3902&gt;1095,O3902&lt;1461),+'PL2'!$Q$3+1,IF(AND(O3902&gt;1460,O3902&lt;3000),+'PL2'!$R$3+1,0)))))</f>
        <v>0</v>
      </c>
      <c r="M3902" s="3">
        <f>IF(AND(O3902&gt;0,O3902&lt;366),+'PL2'!$N$2+1,IF(AND(O3902&gt;365,O3902&lt;731),+'PL2'!$O$2+1,IF(AND(O3902&gt;730,O3902&lt;1096),+'PL2'!$P$2+1,IF(AND(O3902&gt;1095,O3902&lt;1461),+'PL2'!$Q$2+1,IF(AND(O3902&gt;1460,O3902&lt;1826),+'PL2'!$R$2+1,IF(AND(O3902&gt;1825,O3902&lt;2190),+'PL2'!$S$2+1,0))))))</f>
        <v>0</v>
      </c>
      <c r="N3902" s="70">
        <f t="shared" si="233"/>
        <v>-1</v>
      </c>
      <c r="O3902" s="19" t="str">
        <f>IF(A3902&gt;'PL2'!$C$2+553,IF(A3902='PL2'!$C$2+554,1,O3901+1), "")</f>
        <v/>
      </c>
    </row>
    <row r="3903" spans="1:15" s="20" customFormat="1" x14ac:dyDescent="0.55000000000000004">
      <c r="A3903" s="20">
        <v>3901</v>
      </c>
      <c r="B3903" s="21">
        <v>43723</v>
      </c>
      <c r="C3903" s="20">
        <v>59.099742889404297</v>
      </c>
      <c r="D3903" s="20">
        <v>86889448</v>
      </c>
      <c r="E3903" s="20">
        <f t="shared" si="229"/>
        <v>1873.480243111637</v>
      </c>
      <c r="F3903" s="20">
        <f t="shared" si="230"/>
        <v>1.2742882274528479E-3</v>
      </c>
      <c r="G3903" s="19">
        <v>10361.33</v>
      </c>
      <c r="H3903" s="20">
        <f t="shared" si="231"/>
        <v>13.203320839754017</v>
      </c>
      <c r="I3903" s="20">
        <v>19411747.047359899</v>
      </c>
      <c r="K3903" s="70">
        <f t="shared" si="232"/>
        <v>-1</v>
      </c>
      <c r="L3903" s="3">
        <f>IF(AND(O3903&gt;0,O3903&lt;366),+'PL2'!$N$3+1,IF(AND(O3903&gt;365,O3903&lt;731),+'PL2'!$O$3+1,IF(AND(O3903&gt;730,O3903&lt;1096),+'PL2'!$P$3+1,IF(AND(O3903&gt;1095,O3903&lt;1461),+'PL2'!$Q$3+1,IF(AND(O3903&gt;1460,O3903&lt;3000),+'PL2'!$R$3+1,0)))))</f>
        <v>0</v>
      </c>
      <c r="M3903" s="3">
        <f>IF(AND(O3903&gt;0,O3903&lt;366),+'PL2'!$N$2+1,IF(AND(O3903&gt;365,O3903&lt;731),+'PL2'!$O$2+1,IF(AND(O3903&gt;730,O3903&lt;1096),+'PL2'!$P$2+1,IF(AND(O3903&gt;1095,O3903&lt;1461),+'PL2'!$Q$2+1,IF(AND(O3903&gt;1460,O3903&lt;1826),+'PL2'!$R$2+1,IF(AND(O3903&gt;1825,O3903&lt;2190),+'PL2'!$S$2+1,0))))))</f>
        <v>0</v>
      </c>
      <c r="N3903" s="70">
        <f t="shared" si="233"/>
        <v>-1</v>
      </c>
      <c r="O3903" s="19" t="str">
        <f>IF(A3903&gt;'PL2'!$C$2+553,IF(A3903='PL2'!$C$2+554,1,O3902+1), "")</f>
        <v/>
      </c>
    </row>
    <row r="3904" spans="1:15" s="20" customFormat="1" x14ac:dyDescent="0.55000000000000004">
      <c r="A3904" s="20">
        <v>3902</v>
      </c>
      <c r="B3904" s="21">
        <v>43724</v>
      </c>
      <c r="C3904" s="20">
        <v>59.199741363525298</v>
      </c>
      <c r="D3904" s="20">
        <v>96346803</v>
      </c>
      <c r="E3904" s="20">
        <f t="shared" si="229"/>
        <v>2081.4783759236616</v>
      </c>
      <c r="F3904" s="20">
        <f t="shared" si="230"/>
        <v>1.2789524682874163E-3</v>
      </c>
      <c r="G3904" s="19">
        <v>10310.43</v>
      </c>
      <c r="H3904" s="20">
        <f t="shared" si="231"/>
        <v>13.186549897604626</v>
      </c>
      <c r="I3904" s="20">
        <v>21460937.0914746</v>
      </c>
      <c r="K3904" s="70">
        <f t="shared" si="232"/>
        <v>-1</v>
      </c>
      <c r="L3904" s="3">
        <f>IF(AND(O3904&gt;0,O3904&lt;366),+'PL2'!$N$3+1,IF(AND(O3904&gt;365,O3904&lt;731),+'PL2'!$O$3+1,IF(AND(O3904&gt;730,O3904&lt;1096),+'PL2'!$P$3+1,IF(AND(O3904&gt;1095,O3904&lt;1461),+'PL2'!$Q$3+1,IF(AND(O3904&gt;1460,O3904&lt;3000),+'PL2'!$R$3+1,0)))))</f>
        <v>0</v>
      </c>
      <c r="M3904" s="3">
        <f>IF(AND(O3904&gt;0,O3904&lt;366),+'PL2'!$N$2+1,IF(AND(O3904&gt;365,O3904&lt;731),+'PL2'!$O$2+1,IF(AND(O3904&gt;730,O3904&lt;1096),+'PL2'!$P$2+1,IF(AND(O3904&gt;1095,O3904&lt;1461),+'PL2'!$Q$2+1,IF(AND(O3904&gt;1460,O3904&lt;1826),+'PL2'!$R$2+1,IF(AND(O3904&gt;1825,O3904&lt;2190),+'PL2'!$S$2+1,0))))))</f>
        <v>0</v>
      </c>
      <c r="N3904" s="70">
        <f t="shared" si="233"/>
        <v>-1</v>
      </c>
      <c r="O3904" s="19" t="str">
        <f>IF(A3904&gt;'PL2'!$C$2+553,IF(A3904='PL2'!$C$2+554,1,O3903+1), "")</f>
        <v/>
      </c>
    </row>
    <row r="3905" spans="1:15" s="20" customFormat="1" x14ac:dyDescent="0.55000000000000004">
      <c r="A3905" s="20">
        <v>3903</v>
      </c>
      <c r="B3905" s="21">
        <v>43725</v>
      </c>
      <c r="C3905" s="20">
        <v>59.299739837646499</v>
      </c>
      <c r="D3905" s="20">
        <v>87480532</v>
      </c>
      <c r="E3905" s="20">
        <f t="shared" si="229"/>
        <v>1876.4287593719041</v>
      </c>
      <c r="F3905" s="20">
        <f t="shared" si="230"/>
        <v>1.2719599973926965E-3</v>
      </c>
      <c r="G3905" s="19">
        <v>10265.629999999999</v>
      </c>
      <c r="H3905" s="20">
        <f t="shared" si="231"/>
        <v>13.057470708034385</v>
      </c>
      <c r="I3905" s="20">
        <v>19262723.365070999</v>
      </c>
      <c r="K3905" s="70">
        <f t="shared" si="232"/>
        <v>-1</v>
      </c>
      <c r="L3905" s="3">
        <f>IF(AND(O3905&gt;0,O3905&lt;366),+'PL2'!$N$3+1,IF(AND(O3905&gt;365,O3905&lt;731),+'PL2'!$O$3+1,IF(AND(O3905&gt;730,O3905&lt;1096),+'PL2'!$P$3+1,IF(AND(O3905&gt;1095,O3905&lt;1461),+'PL2'!$Q$3+1,IF(AND(O3905&gt;1460,O3905&lt;3000),+'PL2'!$R$3+1,0)))))</f>
        <v>0</v>
      </c>
      <c r="M3905" s="3">
        <f>IF(AND(O3905&gt;0,O3905&lt;366),+'PL2'!$N$2+1,IF(AND(O3905&gt;365,O3905&lt;731),+'PL2'!$O$2+1,IF(AND(O3905&gt;730,O3905&lt;1096),+'PL2'!$P$2+1,IF(AND(O3905&gt;1095,O3905&lt;1461),+'PL2'!$Q$2+1,IF(AND(O3905&gt;1460,O3905&lt;1826),+'PL2'!$R$2+1,IF(AND(O3905&gt;1825,O3905&lt;2190),+'PL2'!$S$2+1,0))))))</f>
        <v>0</v>
      </c>
      <c r="N3905" s="70">
        <f t="shared" si="233"/>
        <v>-1</v>
      </c>
      <c r="O3905" s="19" t="str">
        <f>IF(A3905&gt;'PL2'!$C$2+553,IF(A3905='PL2'!$C$2+554,1,O3904+1), "")</f>
        <v/>
      </c>
    </row>
    <row r="3906" spans="1:15" s="20" customFormat="1" x14ac:dyDescent="0.55000000000000004">
      <c r="A3906" s="20">
        <v>3904</v>
      </c>
      <c r="B3906" s="21">
        <v>43726</v>
      </c>
      <c r="C3906" s="20">
        <v>59.3997383117675</v>
      </c>
      <c r="D3906" s="20">
        <v>102848734</v>
      </c>
      <c r="E3906" s="20">
        <f t="shared" si="229"/>
        <v>2211.2544136839915</v>
      </c>
      <c r="F3906" s="20">
        <f t="shared" si="230"/>
        <v>1.2770982043742996E-3</v>
      </c>
      <c r="G3906" s="19">
        <v>10190.36</v>
      </c>
      <c r="H3906" s="20">
        <f t="shared" si="231"/>
        <v>13.014090457927688</v>
      </c>
      <c r="I3906" s="20">
        <v>22533478.527028799</v>
      </c>
      <c r="K3906" s="70">
        <f t="shared" si="232"/>
        <v>-1</v>
      </c>
      <c r="L3906" s="3">
        <f>IF(AND(O3906&gt;0,O3906&lt;366),+'PL2'!$N$3+1,IF(AND(O3906&gt;365,O3906&lt;731),+'PL2'!$O$3+1,IF(AND(O3906&gt;730,O3906&lt;1096),+'PL2'!$P$3+1,IF(AND(O3906&gt;1095,O3906&lt;1461),+'PL2'!$Q$3+1,IF(AND(O3906&gt;1460,O3906&lt;3000),+'PL2'!$R$3+1,0)))))</f>
        <v>0</v>
      </c>
      <c r="M3906" s="3">
        <f>IF(AND(O3906&gt;0,O3906&lt;366),+'PL2'!$N$2+1,IF(AND(O3906&gt;365,O3906&lt;731),+'PL2'!$O$2+1,IF(AND(O3906&gt;730,O3906&lt;1096),+'PL2'!$P$2+1,IF(AND(O3906&gt;1095,O3906&lt;1461),+'PL2'!$Q$2+1,IF(AND(O3906&gt;1460,O3906&lt;1826),+'PL2'!$R$2+1,IF(AND(O3906&gt;1825,O3906&lt;2190),+'PL2'!$S$2+1,0))))))</f>
        <v>0</v>
      </c>
      <c r="N3906" s="70">
        <f t="shared" si="233"/>
        <v>-1</v>
      </c>
      <c r="O3906" s="19" t="str">
        <f>IF(A3906&gt;'PL2'!$C$2+553,IF(A3906='PL2'!$C$2+554,1,O3905+1), "")</f>
        <v/>
      </c>
    </row>
    <row r="3907" spans="1:15" s="20" customFormat="1" x14ac:dyDescent="0.55000000000000004">
      <c r="A3907" s="20">
        <v>3905</v>
      </c>
      <c r="B3907" s="21">
        <v>43727</v>
      </c>
      <c r="C3907" s="20">
        <v>59.4997367858887</v>
      </c>
      <c r="D3907" s="20">
        <v>87480532</v>
      </c>
      <c r="E3907" s="20">
        <f t="shared" si="229"/>
        <v>1907.3130251630062</v>
      </c>
      <c r="F3907" s="20">
        <f t="shared" si="230"/>
        <v>1.2972557478902389E-3</v>
      </c>
      <c r="G3907" s="19">
        <v>10157.59</v>
      </c>
      <c r="H3907" s="20">
        <f t="shared" si="231"/>
        <v>13.176992012212411</v>
      </c>
      <c r="I3907" s="20">
        <v>19373703.711265501</v>
      </c>
      <c r="K3907" s="70">
        <f t="shared" si="232"/>
        <v>-1</v>
      </c>
      <c r="L3907" s="3">
        <f>IF(AND(O3907&gt;0,O3907&lt;366),+'PL2'!$N$3+1,IF(AND(O3907&gt;365,O3907&lt;731),+'PL2'!$O$3+1,IF(AND(O3907&gt;730,O3907&lt;1096),+'PL2'!$P$3+1,IF(AND(O3907&gt;1095,O3907&lt;1461),+'PL2'!$Q$3+1,IF(AND(O3907&gt;1460,O3907&lt;3000),+'PL2'!$R$3+1,0)))))</f>
        <v>0</v>
      </c>
      <c r="M3907" s="3">
        <f>IF(AND(O3907&gt;0,O3907&lt;366),+'PL2'!$N$2+1,IF(AND(O3907&gt;365,O3907&lt;731),+'PL2'!$O$2+1,IF(AND(O3907&gt;730,O3907&lt;1096),+'PL2'!$P$2+1,IF(AND(O3907&gt;1095,O3907&lt;1461),+'PL2'!$Q$2+1,IF(AND(O3907&gt;1460,O3907&lt;1826),+'PL2'!$R$2+1,IF(AND(O3907&gt;1825,O3907&lt;2190),+'PL2'!$S$2+1,0))))))</f>
        <v>0</v>
      </c>
      <c r="N3907" s="70">
        <f t="shared" si="233"/>
        <v>-1</v>
      </c>
      <c r="O3907" s="19" t="str">
        <f>IF(A3907&gt;'PL2'!$C$2+553,IF(A3907='PL2'!$C$2+554,1,O3906+1), "")</f>
        <v/>
      </c>
    </row>
    <row r="3908" spans="1:15" s="20" customFormat="1" x14ac:dyDescent="0.55000000000000004">
      <c r="A3908" s="20">
        <v>3906</v>
      </c>
      <c r="B3908" s="21">
        <v>43728</v>
      </c>
      <c r="C3908" s="20">
        <v>59.599735260009801</v>
      </c>
      <c r="D3908" s="20">
        <v>89253786</v>
      </c>
      <c r="E3908" s="20">
        <f t="shared" si="229"/>
        <v>1901.5231382517704</v>
      </c>
      <c r="F3908" s="20">
        <f t="shared" si="230"/>
        <v>1.2697531467246502E-3</v>
      </c>
      <c r="G3908" s="19">
        <v>10275.879999999999</v>
      </c>
      <c r="H3908" s="20">
        <f t="shared" si="231"/>
        <v>13.047830965364897</v>
      </c>
      <c r="I3908" s="20">
        <v>19539823.585898601</v>
      </c>
      <c r="K3908" s="70">
        <f t="shared" si="232"/>
        <v>-1</v>
      </c>
      <c r="L3908" s="3">
        <f>IF(AND(O3908&gt;0,O3908&lt;366),+'PL2'!$N$3+1,IF(AND(O3908&gt;365,O3908&lt;731),+'PL2'!$O$3+1,IF(AND(O3908&gt;730,O3908&lt;1096),+'PL2'!$P$3+1,IF(AND(O3908&gt;1095,O3908&lt;1461),+'PL2'!$Q$3+1,IF(AND(O3908&gt;1460,O3908&lt;3000),+'PL2'!$R$3+1,0)))))</f>
        <v>0</v>
      </c>
      <c r="M3908" s="3">
        <f>IF(AND(O3908&gt;0,O3908&lt;366),+'PL2'!$N$2+1,IF(AND(O3908&gt;365,O3908&lt;731),+'PL2'!$O$2+1,IF(AND(O3908&gt;730,O3908&lt;1096),+'PL2'!$P$2+1,IF(AND(O3908&gt;1095,O3908&lt;1461),+'PL2'!$Q$2+1,IF(AND(O3908&gt;1460,O3908&lt;1826),+'PL2'!$R$2+1,IF(AND(O3908&gt;1825,O3908&lt;2190),+'PL2'!$S$2+1,0))))))</f>
        <v>0</v>
      </c>
      <c r="N3908" s="70">
        <f t="shared" si="233"/>
        <v>-1</v>
      </c>
      <c r="O3908" s="19" t="str">
        <f>IF(A3908&gt;'PL2'!$C$2+553,IF(A3908='PL2'!$C$2+554,1,O3907+1), "")</f>
        <v/>
      </c>
    </row>
    <row r="3909" spans="1:15" s="20" customFormat="1" x14ac:dyDescent="0.55000000000000004">
      <c r="A3909" s="20">
        <v>3907</v>
      </c>
      <c r="B3909" s="21">
        <v>43729</v>
      </c>
      <c r="C3909" s="20">
        <v>59.699733734130902</v>
      </c>
      <c r="D3909" s="20">
        <v>98120057</v>
      </c>
      <c r="E3909" s="20">
        <f t="shared" si="229"/>
        <v>2072.1242684727185</v>
      </c>
      <c r="F3909" s="20">
        <f t="shared" si="230"/>
        <v>1.2607541299313764E-3</v>
      </c>
      <c r="G3909" s="19">
        <v>10173.11</v>
      </c>
      <c r="H3909" s="20">
        <f t="shared" si="231"/>
        <v>12.825790446746186</v>
      </c>
      <c r="I3909" s="20">
        <v>21079948.116842501</v>
      </c>
      <c r="K3909" s="70">
        <f t="shared" si="232"/>
        <v>-1</v>
      </c>
      <c r="L3909" s="3">
        <f>IF(AND(O3909&gt;0,O3909&lt;366),+'PL2'!$N$3+1,IF(AND(O3909&gt;365,O3909&lt;731),+'PL2'!$O$3+1,IF(AND(O3909&gt;730,O3909&lt;1096),+'PL2'!$P$3+1,IF(AND(O3909&gt;1095,O3909&lt;1461),+'PL2'!$Q$3+1,IF(AND(O3909&gt;1460,O3909&lt;3000),+'PL2'!$R$3+1,0)))))</f>
        <v>0</v>
      </c>
      <c r="M3909" s="3">
        <f>IF(AND(O3909&gt;0,O3909&lt;366),+'PL2'!$N$2+1,IF(AND(O3909&gt;365,O3909&lt;731),+'PL2'!$O$2+1,IF(AND(O3909&gt;730,O3909&lt;1096),+'PL2'!$P$2+1,IF(AND(O3909&gt;1095,O3909&lt;1461),+'PL2'!$Q$2+1,IF(AND(O3909&gt;1460,O3909&lt;1826),+'PL2'!$R$2+1,IF(AND(O3909&gt;1825,O3909&lt;2190),+'PL2'!$S$2+1,0))))))</f>
        <v>0</v>
      </c>
      <c r="N3909" s="70">
        <f t="shared" si="233"/>
        <v>-1</v>
      </c>
      <c r="O3909" s="19" t="str">
        <f>IF(A3909&gt;'PL2'!$C$2+553,IF(A3909='PL2'!$C$2+554,1,O3908+1), "")</f>
        <v/>
      </c>
    </row>
    <row r="3910" spans="1:15" s="20" customFormat="1" x14ac:dyDescent="0.55000000000000004">
      <c r="A3910" s="20">
        <v>3908</v>
      </c>
      <c r="B3910" s="21">
        <v>43730</v>
      </c>
      <c r="C3910" s="20">
        <v>59.799732208252003</v>
      </c>
      <c r="D3910" s="20">
        <v>98120057</v>
      </c>
      <c r="E3910" s="20">
        <f t="shared" si="229"/>
        <v>2121.3484425141964</v>
      </c>
      <c r="F3910" s="20">
        <f t="shared" si="230"/>
        <v>1.2928658284691111E-3</v>
      </c>
      <c r="G3910" s="19">
        <v>9979.49</v>
      </c>
      <c r="H3910" s="20">
        <f t="shared" si="231"/>
        <v>12.902141606549209</v>
      </c>
      <c r="I3910" s="20">
        <v>21169975.568585999</v>
      </c>
      <c r="K3910" s="70">
        <f t="shared" si="232"/>
        <v>-1</v>
      </c>
      <c r="L3910" s="3">
        <f>IF(AND(O3910&gt;0,O3910&lt;366),+'PL2'!$N$3+1,IF(AND(O3910&gt;365,O3910&lt;731),+'PL2'!$O$3+1,IF(AND(O3910&gt;730,O3910&lt;1096),+'PL2'!$P$3+1,IF(AND(O3910&gt;1095,O3910&lt;1461),+'PL2'!$Q$3+1,IF(AND(O3910&gt;1460,O3910&lt;3000),+'PL2'!$R$3+1,0)))))</f>
        <v>0</v>
      </c>
      <c r="M3910" s="3">
        <f>IF(AND(O3910&gt;0,O3910&lt;366),+'PL2'!$N$2+1,IF(AND(O3910&gt;365,O3910&lt;731),+'PL2'!$O$2+1,IF(AND(O3910&gt;730,O3910&lt;1096),+'PL2'!$P$2+1,IF(AND(O3910&gt;1095,O3910&lt;1461),+'PL2'!$Q$2+1,IF(AND(O3910&gt;1460,O3910&lt;1826),+'PL2'!$R$2+1,IF(AND(O3910&gt;1825,O3910&lt;2190),+'PL2'!$S$2+1,0))))))</f>
        <v>0</v>
      </c>
      <c r="N3910" s="70">
        <f t="shared" si="233"/>
        <v>-1</v>
      </c>
      <c r="O3910" s="19" t="str">
        <f>IF(A3910&gt;'PL2'!$C$2+553,IF(A3910='PL2'!$C$2+554,1,O3909+1), "")</f>
        <v/>
      </c>
    </row>
    <row r="3911" spans="1:15" s="20" customFormat="1" x14ac:dyDescent="0.55000000000000004">
      <c r="A3911" s="20">
        <v>3909</v>
      </c>
      <c r="B3911" s="21">
        <v>43731</v>
      </c>
      <c r="C3911" s="20">
        <v>59.899730682373097</v>
      </c>
      <c r="D3911" s="20">
        <v>67383653</v>
      </c>
      <c r="E3911" s="20">
        <f t="shared" si="229"/>
        <v>1459.8934320301207</v>
      </c>
      <c r="F3911" s="20">
        <f t="shared" si="230"/>
        <v>1.2977513018412579E-3</v>
      </c>
      <c r="G3911" s="19">
        <v>10033.049999999999</v>
      </c>
      <c r="H3911" s="20">
        <f t="shared" si="231"/>
        <v>13.020403698938432</v>
      </c>
      <c r="I3911" s="20">
        <v>14647183.798229801</v>
      </c>
      <c r="K3911" s="70">
        <f t="shared" si="232"/>
        <v>-1</v>
      </c>
      <c r="L3911" s="3">
        <f>IF(AND(O3911&gt;0,O3911&lt;366),+'PL2'!$N$3+1,IF(AND(O3911&gt;365,O3911&lt;731),+'PL2'!$O$3+1,IF(AND(O3911&gt;730,O3911&lt;1096),+'PL2'!$P$3+1,IF(AND(O3911&gt;1095,O3911&lt;1461),+'PL2'!$Q$3+1,IF(AND(O3911&gt;1460,O3911&lt;3000),+'PL2'!$R$3+1,0)))))</f>
        <v>0</v>
      </c>
      <c r="M3911" s="3">
        <f>IF(AND(O3911&gt;0,O3911&lt;366),+'PL2'!$N$2+1,IF(AND(O3911&gt;365,O3911&lt;731),+'PL2'!$O$2+1,IF(AND(O3911&gt;730,O3911&lt;1096),+'PL2'!$P$2+1,IF(AND(O3911&gt;1095,O3911&lt;1461),+'PL2'!$Q$2+1,IF(AND(O3911&gt;1460,O3911&lt;1826),+'PL2'!$R$2+1,IF(AND(O3911&gt;1825,O3911&lt;2190),+'PL2'!$S$2+1,0))))))</f>
        <v>0</v>
      </c>
      <c r="N3911" s="70">
        <f t="shared" si="233"/>
        <v>-1</v>
      </c>
      <c r="O3911" s="19" t="str">
        <f>IF(A3911&gt;'PL2'!$C$2+553,IF(A3911='PL2'!$C$2+554,1,O3910+1), "")</f>
        <v/>
      </c>
    </row>
    <row r="3912" spans="1:15" s="20" customFormat="1" x14ac:dyDescent="0.55000000000000004">
      <c r="A3912" s="20">
        <v>3910</v>
      </c>
      <c r="B3912" s="21">
        <v>43732</v>
      </c>
      <c r="C3912" s="20">
        <v>59.999729156494197</v>
      </c>
      <c r="D3912" s="20">
        <v>92800294</v>
      </c>
      <c r="E3912" s="20">
        <f t="shared" si="229"/>
        <v>1984.8807736002927</v>
      </c>
      <c r="F3912" s="20">
        <f t="shared" si="230"/>
        <v>1.2833182276766305E-3</v>
      </c>
      <c r="G3912" s="19">
        <v>9683.3799999999992</v>
      </c>
      <c r="H3912" s="20">
        <f t="shared" si="231"/>
        <v>12.426858059519329</v>
      </c>
      <c r="I3912" s="20">
        <v>19220354.785465602</v>
      </c>
      <c r="K3912" s="70">
        <f t="shared" si="232"/>
        <v>-1</v>
      </c>
      <c r="L3912" s="3">
        <f>IF(AND(O3912&gt;0,O3912&lt;366),+'PL2'!$N$3+1,IF(AND(O3912&gt;365,O3912&lt;731),+'PL2'!$O$3+1,IF(AND(O3912&gt;730,O3912&lt;1096),+'PL2'!$P$3+1,IF(AND(O3912&gt;1095,O3912&lt;1461),+'PL2'!$Q$3+1,IF(AND(O3912&gt;1460,O3912&lt;3000),+'PL2'!$R$3+1,0)))))</f>
        <v>0</v>
      </c>
      <c r="M3912" s="3">
        <f>IF(AND(O3912&gt;0,O3912&lt;366),+'PL2'!$N$2+1,IF(AND(O3912&gt;365,O3912&lt;731),+'PL2'!$O$2+1,IF(AND(O3912&gt;730,O3912&lt;1096),+'PL2'!$P$2+1,IF(AND(O3912&gt;1095,O3912&lt;1461),+'PL2'!$Q$2+1,IF(AND(O3912&gt;1460,O3912&lt;1826),+'PL2'!$R$2+1,IF(AND(O3912&gt;1825,O3912&lt;2190),+'PL2'!$S$2+1,0))))))</f>
        <v>0</v>
      </c>
      <c r="N3912" s="70">
        <f t="shared" si="233"/>
        <v>-1</v>
      </c>
      <c r="O3912" s="19" t="str">
        <f>IF(A3912&gt;'PL2'!$C$2+553,IF(A3912='PL2'!$C$2+554,1,O3911+1), "")</f>
        <v/>
      </c>
    </row>
    <row r="3913" spans="1:15" s="20" customFormat="1" x14ac:dyDescent="0.55000000000000004">
      <c r="A3913" s="20">
        <v>3911</v>
      </c>
      <c r="B3913" s="21">
        <v>43733</v>
      </c>
      <c r="C3913" s="20">
        <v>60.099727630615199</v>
      </c>
      <c r="D3913" s="20">
        <v>92209210</v>
      </c>
      <c r="E3913" s="20">
        <f t="shared" si="229"/>
        <v>2013.5012471437321</v>
      </c>
      <c r="F3913" s="20">
        <f t="shared" si="230"/>
        <v>1.3123512991515959E-3</v>
      </c>
      <c r="G3913" s="19">
        <v>8553.61</v>
      </c>
      <c r="H3913" s="20">
        <f t="shared" si="231"/>
        <v>11.225341195936082</v>
      </c>
      <c r="I3913" s="20">
        <v>17222704.402581099</v>
      </c>
      <c r="K3913" s="70">
        <f t="shared" si="232"/>
        <v>-1</v>
      </c>
      <c r="L3913" s="3">
        <f>IF(AND(O3913&gt;0,O3913&lt;366),+'PL2'!$N$3+1,IF(AND(O3913&gt;365,O3913&lt;731),+'PL2'!$O$3+1,IF(AND(O3913&gt;730,O3913&lt;1096),+'PL2'!$P$3+1,IF(AND(O3913&gt;1095,O3913&lt;1461),+'PL2'!$Q$3+1,IF(AND(O3913&gt;1460,O3913&lt;3000),+'PL2'!$R$3+1,0)))))</f>
        <v>0</v>
      </c>
      <c r="M3913" s="3">
        <f>IF(AND(O3913&gt;0,O3913&lt;366),+'PL2'!$N$2+1,IF(AND(O3913&gt;365,O3913&lt;731),+'PL2'!$O$2+1,IF(AND(O3913&gt;730,O3913&lt;1096),+'PL2'!$P$2+1,IF(AND(O3913&gt;1095,O3913&lt;1461),+'PL2'!$Q$2+1,IF(AND(O3913&gt;1460,O3913&lt;1826),+'PL2'!$R$2+1,IF(AND(O3913&gt;1825,O3913&lt;2190),+'PL2'!$S$2+1,0))))))</f>
        <v>0</v>
      </c>
      <c r="N3913" s="70">
        <f t="shared" si="233"/>
        <v>-1</v>
      </c>
      <c r="O3913" s="19" t="str">
        <f>IF(A3913&gt;'PL2'!$C$2+553,IF(A3913='PL2'!$C$2+554,1,O3912+1), "")</f>
        <v/>
      </c>
    </row>
    <row r="3914" spans="1:15" s="20" customFormat="1" x14ac:dyDescent="0.55000000000000004">
      <c r="A3914" s="20">
        <v>3912</v>
      </c>
      <c r="B3914" s="21">
        <v>43734</v>
      </c>
      <c r="C3914" s="20">
        <v>60.199726104736399</v>
      </c>
      <c r="D3914" s="20">
        <v>102155715</v>
      </c>
      <c r="E3914" s="20">
        <f t="shared" si="229"/>
        <v>2151.5115734588835</v>
      </c>
      <c r="F3914" s="20">
        <f t="shared" si="230"/>
        <v>1.2678723596951499E-3</v>
      </c>
      <c r="G3914" s="19">
        <v>8432.23</v>
      </c>
      <c r="H3914" s="20">
        <f t="shared" si="231"/>
        <v>10.690991347592233</v>
      </c>
      <c r="I3914" s="20">
        <v>18142040.435067199</v>
      </c>
      <c r="K3914" s="70">
        <f t="shared" si="232"/>
        <v>-1</v>
      </c>
      <c r="L3914" s="3">
        <f>IF(AND(O3914&gt;0,O3914&lt;366),+'PL2'!$N$3+1,IF(AND(O3914&gt;365,O3914&lt;731),+'PL2'!$O$3+1,IF(AND(O3914&gt;730,O3914&lt;1096),+'PL2'!$P$3+1,IF(AND(O3914&gt;1095,O3914&lt;1461),+'PL2'!$Q$3+1,IF(AND(O3914&gt;1460,O3914&lt;3000),+'PL2'!$R$3+1,0)))))</f>
        <v>0</v>
      </c>
      <c r="M3914" s="3">
        <f>IF(AND(O3914&gt;0,O3914&lt;366),+'PL2'!$N$2+1,IF(AND(O3914&gt;365,O3914&lt;731),+'PL2'!$O$2+1,IF(AND(O3914&gt;730,O3914&lt;1096),+'PL2'!$P$2+1,IF(AND(O3914&gt;1095,O3914&lt;1461),+'PL2'!$Q$2+1,IF(AND(O3914&gt;1460,O3914&lt;1826),+'PL2'!$R$2+1,IF(AND(O3914&gt;1825,O3914&lt;2190),+'PL2'!$S$2+1,0))))))</f>
        <v>0</v>
      </c>
      <c r="N3914" s="70">
        <f t="shared" si="233"/>
        <v>-1</v>
      </c>
      <c r="O3914" s="19" t="str">
        <f>IF(A3914&gt;'PL2'!$C$2+553,IF(A3914='PL2'!$C$2+554,1,O3913+1), "")</f>
        <v/>
      </c>
    </row>
    <row r="3915" spans="1:15" s="20" customFormat="1" x14ac:dyDescent="0.55000000000000004">
      <c r="A3915" s="20">
        <v>3913</v>
      </c>
      <c r="B3915" s="21">
        <v>43735</v>
      </c>
      <c r="C3915" s="20">
        <v>60.2997245788575</v>
      </c>
      <c r="D3915" s="20">
        <v>83726816</v>
      </c>
      <c r="E3915" s="20">
        <f t="shared" si="229"/>
        <v>1704.6359733735246</v>
      </c>
      <c r="F3915" s="20">
        <f t="shared" si="230"/>
        <v>1.2276721439118884E-3</v>
      </c>
      <c r="G3915" s="19">
        <v>8055.64</v>
      </c>
      <c r="H3915" s="20">
        <f t="shared" si="231"/>
        <v>9.8896848293823663</v>
      </c>
      <c r="I3915" s="20">
        <v>13731933.7325467</v>
      </c>
      <c r="K3915" s="70">
        <f t="shared" si="232"/>
        <v>-1</v>
      </c>
      <c r="L3915" s="3">
        <f>IF(AND(O3915&gt;0,O3915&lt;366),+'PL2'!$N$3+1,IF(AND(O3915&gt;365,O3915&lt;731),+'PL2'!$O$3+1,IF(AND(O3915&gt;730,O3915&lt;1096),+'PL2'!$P$3+1,IF(AND(O3915&gt;1095,O3915&lt;1461),+'PL2'!$Q$3+1,IF(AND(O3915&gt;1460,O3915&lt;3000),+'PL2'!$R$3+1,0)))))</f>
        <v>0</v>
      </c>
      <c r="M3915" s="3">
        <f>IF(AND(O3915&gt;0,O3915&lt;366),+'PL2'!$N$2+1,IF(AND(O3915&gt;365,O3915&lt;731),+'PL2'!$O$2+1,IF(AND(O3915&gt;730,O3915&lt;1096),+'PL2'!$P$2+1,IF(AND(O3915&gt;1095,O3915&lt;1461),+'PL2'!$Q$2+1,IF(AND(O3915&gt;1460,O3915&lt;1826),+'PL2'!$R$2+1,IF(AND(O3915&gt;1825,O3915&lt;2190),+'PL2'!$S$2+1,0))))))</f>
        <v>0</v>
      </c>
      <c r="N3915" s="70">
        <f t="shared" si="233"/>
        <v>-1</v>
      </c>
      <c r="O3915" s="19" t="str">
        <f>IF(A3915&gt;'PL2'!$C$2+553,IF(A3915='PL2'!$C$2+554,1,O3914+1), "")</f>
        <v/>
      </c>
    </row>
    <row r="3916" spans="1:15" s="20" customFormat="1" x14ac:dyDescent="0.55000000000000004">
      <c r="A3916" s="20">
        <v>3914</v>
      </c>
      <c r="B3916" s="21">
        <v>43736</v>
      </c>
      <c r="C3916" s="20">
        <v>60.399723052978601</v>
      </c>
      <c r="D3916" s="20">
        <v>100852756</v>
      </c>
      <c r="E3916" s="20">
        <f t="shared" si="229"/>
        <v>2001.381951308327</v>
      </c>
      <c r="F3916" s="20">
        <f t="shared" si="230"/>
        <v>1.1986079545734264E-3</v>
      </c>
      <c r="G3916" s="19">
        <v>8193.9</v>
      </c>
      <c r="H3916" s="20">
        <f t="shared" si="231"/>
        <v>9.8212737189791977</v>
      </c>
      <c r="I3916" s="20">
        <v>16399123.570825299</v>
      </c>
      <c r="K3916" s="70">
        <f t="shared" si="232"/>
        <v>-1</v>
      </c>
      <c r="L3916" s="3">
        <f>IF(AND(O3916&gt;0,O3916&lt;366),+'PL2'!$N$3+1,IF(AND(O3916&gt;365,O3916&lt;731),+'PL2'!$O$3+1,IF(AND(O3916&gt;730,O3916&lt;1096),+'PL2'!$P$3+1,IF(AND(O3916&gt;1095,O3916&lt;1461),+'PL2'!$Q$3+1,IF(AND(O3916&gt;1460,O3916&lt;3000),+'PL2'!$R$3+1,0)))))</f>
        <v>0</v>
      </c>
      <c r="M3916" s="3">
        <f>IF(AND(O3916&gt;0,O3916&lt;366),+'PL2'!$N$2+1,IF(AND(O3916&gt;365,O3916&lt;731),+'PL2'!$O$2+1,IF(AND(O3916&gt;730,O3916&lt;1096),+'PL2'!$P$2+1,IF(AND(O3916&gt;1095,O3916&lt;1461),+'PL2'!$Q$2+1,IF(AND(O3916&gt;1460,O3916&lt;1826),+'PL2'!$R$2+1,IF(AND(O3916&gt;1825,O3916&lt;2190),+'PL2'!$S$2+1,0))))))</f>
        <v>0</v>
      </c>
      <c r="N3916" s="70">
        <f t="shared" si="233"/>
        <v>-1</v>
      </c>
      <c r="O3916" s="19" t="str">
        <f>IF(A3916&gt;'PL2'!$C$2+553,IF(A3916='PL2'!$C$2+554,1,O3915+1), "")</f>
        <v/>
      </c>
    </row>
    <row r="3917" spans="1:15" s="20" customFormat="1" x14ac:dyDescent="0.55000000000000004">
      <c r="A3917" s="20">
        <v>3915</v>
      </c>
      <c r="B3917" s="21">
        <v>43737</v>
      </c>
      <c r="C3917" s="20">
        <v>60.499721527099702</v>
      </c>
      <c r="D3917" s="20">
        <v>86263992</v>
      </c>
      <c r="E3917" s="20">
        <f t="shared" si="229"/>
        <v>1737.6636441821154</v>
      </c>
      <c r="F3917" s="20">
        <f t="shared" si="230"/>
        <v>1.2186795920687654E-3</v>
      </c>
      <c r="G3917" s="19">
        <v>8225</v>
      </c>
      <c r="H3917" s="20">
        <f t="shared" si="231"/>
        <v>10.023639644765595</v>
      </c>
      <c r="I3917" s="20">
        <v>14292283.473397899</v>
      </c>
      <c r="K3917" s="70">
        <f t="shared" si="232"/>
        <v>-1</v>
      </c>
      <c r="L3917" s="3">
        <f>IF(AND(O3917&gt;0,O3917&lt;366),+'PL2'!$N$3+1,IF(AND(O3917&gt;365,O3917&lt;731),+'PL2'!$O$3+1,IF(AND(O3917&gt;730,O3917&lt;1096),+'PL2'!$P$3+1,IF(AND(O3917&gt;1095,O3917&lt;1461),+'PL2'!$Q$3+1,IF(AND(O3917&gt;1460,O3917&lt;3000),+'PL2'!$R$3+1,0)))))</f>
        <v>0</v>
      </c>
      <c r="M3917" s="3">
        <f>IF(AND(O3917&gt;0,O3917&lt;366),+'PL2'!$N$2+1,IF(AND(O3917&gt;365,O3917&lt;731),+'PL2'!$O$2+1,IF(AND(O3917&gt;730,O3917&lt;1096),+'PL2'!$P$2+1,IF(AND(O3917&gt;1095,O3917&lt;1461),+'PL2'!$Q$2+1,IF(AND(O3917&gt;1460,O3917&lt;1826),+'PL2'!$R$2+1,IF(AND(O3917&gt;1825,O3917&lt;2190),+'PL2'!$S$2+1,0))))))</f>
        <v>0</v>
      </c>
      <c r="N3917" s="70">
        <f t="shared" si="233"/>
        <v>-1</v>
      </c>
      <c r="O3917" s="19" t="str">
        <f>IF(A3917&gt;'PL2'!$C$2+553,IF(A3917='PL2'!$C$2+554,1,O3916+1), "")</f>
        <v/>
      </c>
    </row>
    <row r="3918" spans="1:15" s="20" customFormat="1" x14ac:dyDescent="0.55000000000000004">
      <c r="A3918" s="20">
        <v>3916</v>
      </c>
      <c r="B3918" s="21">
        <v>43738</v>
      </c>
      <c r="C3918" s="20">
        <v>60.599720001220803</v>
      </c>
      <c r="D3918" s="20">
        <v>82458228</v>
      </c>
      <c r="E3918" s="20">
        <f t="shared" si="229"/>
        <v>1667.7548882588617</v>
      </c>
      <c r="F3918" s="20">
        <f t="shared" si="230"/>
        <v>1.2256566956441789E-3</v>
      </c>
      <c r="G3918" s="19">
        <v>8056.74</v>
      </c>
      <c r="H3918" s="20">
        <f t="shared" si="231"/>
        <v>9.8747973260642805</v>
      </c>
      <c r="I3918" s="20">
        <v>13436667.518430701</v>
      </c>
      <c r="K3918" s="70">
        <f t="shared" si="232"/>
        <v>-1</v>
      </c>
      <c r="L3918" s="3">
        <f>IF(AND(O3918&gt;0,O3918&lt;366),+'PL2'!$N$3+1,IF(AND(O3918&gt;365,O3918&lt;731),+'PL2'!$O$3+1,IF(AND(O3918&gt;730,O3918&lt;1096),+'PL2'!$P$3+1,IF(AND(O3918&gt;1095,O3918&lt;1461),+'PL2'!$Q$3+1,IF(AND(O3918&gt;1460,O3918&lt;3000),+'PL2'!$R$3+1,0)))))</f>
        <v>0</v>
      </c>
      <c r="M3918" s="3">
        <f>IF(AND(O3918&gt;0,O3918&lt;366),+'PL2'!$N$2+1,IF(AND(O3918&gt;365,O3918&lt;731),+'PL2'!$O$2+1,IF(AND(O3918&gt;730,O3918&lt;1096),+'PL2'!$P$2+1,IF(AND(O3918&gt;1095,O3918&lt;1461),+'PL2'!$Q$2+1,IF(AND(O3918&gt;1460,O3918&lt;1826),+'PL2'!$R$2+1,IF(AND(O3918&gt;1825,O3918&lt;2190),+'PL2'!$S$2+1,0))))))</f>
        <v>0</v>
      </c>
      <c r="N3918" s="70">
        <f t="shared" si="233"/>
        <v>-1</v>
      </c>
      <c r="O3918" s="19" t="str">
        <f>IF(A3918&gt;'PL2'!$C$2+553,IF(A3918='PL2'!$C$2+554,1,O3917+1), "")</f>
        <v/>
      </c>
    </row>
    <row r="3919" spans="1:15" s="20" customFormat="1" x14ac:dyDescent="0.55000000000000004">
      <c r="A3919" s="20">
        <v>3917</v>
      </c>
      <c r="B3919" s="21">
        <v>43739</v>
      </c>
      <c r="C3919" s="20">
        <v>60.699718475341797</v>
      </c>
      <c r="D3919" s="20">
        <v>90704051</v>
      </c>
      <c r="E3919" s="20">
        <f t="shared" si="229"/>
        <v>1847.4079988317039</v>
      </c>
      <c r="F3919" s="20">
        <f t="shared" si="230"/>
        <v>1.2362969922719218E-3</v>
      </c>
      <c r="G3919" s="19">
        <v>8307.74</v>
      </c>
      <c r="H3919" s="20">
        <f t="shared" si="231"/>
        <v>10.270833974577135</v>
      </c>
      <c r="I3919" s="20">
        <v>15347785.3282141</v>
      </c>
      <c r="K3919" s="70">
        <f t="shared" si="232"/>
        <v>-1</v>
      </c>
      <c r="L3919" s="3">
        <f>IF(AND(O3919&gt;0,O3919&lt;366),+'PL2'!$N$3+1,IF(AND(O3919&gt;365,O3919&lt;731),+'PL2'!$O$3+1,IF(AND(O3919&gt;730,O3919&lt;1096),+'PL2'!$P$3+1,IF(AND(O3919&gt;1095,O3919&lt;1461),+'PL2'!$Q$3+1,IF(AND(O3919&gt;1460,O3919&lt;3000),+'PL2'!$R$3+1,0)))))</f>
        <v>0</v>
      </c>
      <c r="M3919" s="3">
        <f>IF(AND(O3919&gt;0,O3919&lt;366),+'PL2'!$N$2+1,IF(AND(O3919&gt;365,O3919&lt;731),+'PL2'!$O$2+1,IF(AND(O3919&gt;730,O3919&lt;1096),+'PL2'!$P$2+1,IF(AND(O3919&gt;1095,O3919&lt;1461),+'PL2'!$Q$2+1,IF(AND(O3919&gt;1460,O3919&lt;1826),+'PL2'!$R$2+1,IF(AND(O3919&gt;1825,O3919&lt;2190),+'PL2'!$S$2+1,0))))))</f>
        <v>0</v>
      </c>
      <c r="N3919" s="70">
        <f t="shared" si="233"/>
        <v>-1</v>
      </c>
      <c r="O3919" s="19" t="str">
        <f>IF(A3919&gt;'PL2'!$C$2+553,IF(A3919='PL2'!$C$2+554,1,O3918+1), "")</f>
        <v/>
      </c>
    </row>
    <row r="3920" spans="1:15" s="20" customFormat="1" x14ac:dyDescent="0.55000000000000004">
      <c r="A3920" s="20">
        <v>3918</v>
      </c>
      <c r="B3920" s="21">
        <v>43740</v>
      </c>
      <c r="C3920" s="20">
        <v>60.799716949462798</v>
      </c>
      <c r="D3920" s="20">
        <v>93875521</v>
      </c>
      <c r="E3920" s="20">
        <f t="shared" si="229"/>
        <v>1920.4561555347643</v>
      </c>
      <c r="F3920" s="20">
        <f t="shared" si="230"/>
        <v>1.2438087099443866E-3</v>
      </c>
      <c r="G3920" s="19">
        <v>8322.92</v>
      </c>
      <c r="H3920" s="20">
        <f t="shared" si="231"/>
        <v>10.352120388170334</v>
      </c>
      <c r="I3920" s="20">
        <v>15983802.946023401</v>
      </c>
      <c r="K3920" s="70">
        <f t="shared" si="232"/>
        <v>-1</v>
      </c>
      <c r="L3920" s="3">
        <f>IF(AND(O3920&gt;0,O3920&lt;366),+'PL2'!$N$3+1,IF(AND(O3920&gt;365,O3920&lt;731),+'PL2'!$O$3+1,IF(AND(O3920&gt;730,O3920&lt;1096),+'PL2'!$P$3+1,IF(AND(O3920&gt;1095,O3920&lt;1461),+'PL2'!$Q$3+1,IF(AND(O3920&gt;1460,O3920&lt;3000),+'PL2'!$R$3+1,0)))))</f>
        <v>0</v>
      </c>
      <c r="M3920" s="3">
        <f>IF(AND(O3920&gt;0,O3920&lt;366),+'PL2'!$N$2+1,IF(AND(O3920&gt;365,O3920&lt;731),+'PL2'!$O$2+1,IF(AND(O3920&gt;730,O3920&lt;1096),+'PL2'!$P$2+1,IF(AND(O3920&gt;1095,O3920&lt;1461),+'PL2'!$Q$2+1,IF(AND(O3920&gt;1460,O3920&lt;1826),+'PL2'!$R$2+1,IF(AND(O3920&gt;1825,O3920&lt;2190),+'PL2'!$S$2+1,0))))))</f>
        <v>0</v>
      </c>
      <c r="N3920" s="70">
        <f t="shared" si="233"/>
        <v>-1</v>
      </c>
      <c r="O3920" s="19" t="str">
        <f>IF(A3920&gt;'PL2'!$C$2+553,IF(A3920='PL2'!$C$2+554,1,O3919+1), "")</f>
        <v/>
      </c>
    </row>
    <row r="3921" spans="1:15" s="20" customFormat="1" x14ac:dyDescent="0.55000000000000004">
      <c r="A3921" s="20">
        <v>3919</v>
      </c>
      <c r="B3921" s="21">
        <v>43741</v>
      </c>
      <c r="C3921" s="20">
        <v>60.899715423583999</v>
      </c>
      <c r="D3921" s="20">
        <v>93241227</v>
      </c>
      <c r="E3921" s="20">
        <f t="shared" si="229"/>
        <v>1842.8300790130911</v>
      </c>
      <c r="F3921" s="20">
        <f t="shared" si="230"/>
        <v>1.2036288130991462E-3</v>
      </c>
      <c r="G3921" s="19">
        <v>8382.0300000000007</v>
      </c>
      <c r="H3921" s="20">
        <f t="shared" si="231"/>
        <v>10.088852820261437</v>
      </c>
      <c r="I3921" s="20">
        <v>15446657.007190101</v>
      </c>
      <c r="K3921" s="70">
        <f t="shared" si="232"/>
        <v>-1</v>
      </c>
      <c r="L3921" s="3">
        <f>IF(AND(O3921&gt;0,O3921&lt;366),+'PL2'!$N$3+1,IF(AND(O3921&gt;365,O3921&lt;731),+'PL2'!$O$3+1,IF(AND(O3921&gt;730,O3921&lt;1096),+'PL2'!$P$3+1,IF(AND(O3921&gt;1095,O3921&lt;1461),+'PL2'!$Q$3+1,IF(AND(O3921&gt;1460,O3921&lt;3000),+'PL2'!$R$3+1,0)))))</f>
        <v>0</v>
      </c>
      <c r="M3921" s="3">
        <f>IF(AND(O3921&gt;0,O3921&lt;366),+'PL2'!$N$2+1,IF(AND(O3921&gt;365,O3921&lt;731),+'PL2'!$O$2+1,IF(AND(O3921&gt;730,O3921&lt;1096),+'PL2'!$P$2+1,IF(AND(O3921&gt;1095,O3921&lt;1461),+'PL2'!$Q$2+1,IF(AND(O3921&gt;1460,O3921&lt;1826),+'PL2'!$R$2+1,IF(AND(O3921&gt;1825,O3921&lt;2190),+'PL2'!$S$2+1,0))))))</f>
        <v>0</v>
      </c>
      <c r="N3921" s="70">
        <f t="shared" si="233"/>
        <v>-1</v>
      </c>
      <c r="O3921" s="19" t="str">
        <f>IF(A3921&gt;'PL2'!$C$2+553,IF(A3921='PL2'!$C$2+554,1,O3920+1), "")</f>
        <v/>
      </c>
    </row>
    <row r="3922" spans="1:15" s="20" customFormat="1" x14ac:dyDescent="0.55000000000000004">
      <c r="A3922" s="20">
        <v>3920</v>
      </c>
      <c r="B3922" s="21">
        <v>43742</v>
      </c>
      <c r="C3922" s="20">
        <v>60.999713897705</v>
      </c>
      <c r="D3922" s="20">
        <v>93241227</v>
      </c>
      <c r="E3922" s="20">
        <f t="shared" si="229"/>
        <v>1845.3697774602515</v>
      </c>
      <c r="F3922" s="20">
        <f t="shared" si="230"/>
        <v>1.2072667003893769E-3</v>
      </c>
      <c r="G3922" s="19">
        <v>8236.17</v>
      </c>
      <c r="H3922" s="20">
        <f t="shared" si="231"/>
        <v>9.9432537797459748</v>
      </c>
      <c r="I3922" s="20">
        <v>15198779.2000248</v>
      </c>
      <c r="K3922" s="70">
        <f t="shared" si="232"/>
        <v>-1</v>
      </c>
      <c r="L3922" s="3">
        <f>IF(AND(O3922&gt;0,O3922&lt;366),+'PL2'!$N$3+1,IF(AND(O3922&gt;365,O3922&lt;731),+'PL2'!$O$3+1,IF(AND(O3922&gt;730,O3922&lt;1096),+'PL2'!$P$3+1,IF(AND(O3922&gt;1095,O3922&lt;1461),+'PL2'!$Q$3+1,IF(AND(O3922&gt;1460,O3922&lt;3000),+'PL2'!$R$3+1,0)))))</f>
        <v>0</v>
      </c>
      <c r="M3922" s="3">
        <f>IF(AND(O3922&gt;0,O3922&lt;366),+'PL2'!$N$2+1,IF(AND(O3922&gt;365,O3922&lt;731),+'PL2'!$O$2+1,IF(AND(O3922&gt;730,O3922&lt;1096),+'PL2'!$P$2+1,IF(AND(O3922&gt;1095,O3922&lt;1461),+'PL2'!$Q$2+1,IF(AND(O3922&gt;1460,O3922&lt;1826),+'PL2'!$R$2+1,IF(AND(O3922&gt;1825,O3922&lt;2190),+'PL2'!$S$2+1,0))))))</f>
        <v>0</v>
      </c>
      <c r="N3922" s="70">
        <f t="shared" si="233"/>
        <v>-1</v>
      </c>
      <c r="O3922" s="19" t="str">
        <f>IF(A3922&gt;'PL2'!$C$2+553,IF(A3922='PL2'!$C$2+554,1,O3921+1), "")</f>
        <v/>
      </c>
    </row>
    <row r="3923" spans="1:15" s="20" customFormat="1" x14ac:dyDescent="0.55000000000000004">
      <c r="A3923" s="20">
        <v>3921</v>
      </c>
      <c r="B3923" s="21">
        <v>43743</v>
      </c>
      <c r="C3923" s="20">
        <v>61.0997123718262</v>
      </c>
      <c r="D3923" s="20">
        <v>100218461</v>
      </c>
      <c r="E3923" s="20">
        <f t="shared" si="229"/>
        <v>2008.2032169576407</v>
      </c>
      <c r="F3923" s="20">
        <f t="shared" si="230"/>
        <v>1.2243317021231042E-3</v>
      </c>
      <c r="G3923" s="19">
        <v>8155.48</v>
      </c>
      <c r="H3923" s="20">
        <f t="shared" si="231"/>
        <v>9.9850127100309329</v>
      </c>
      <c r="I3923" s="20">
        <v>16377861.1718337</v>
      </c>
      <c r="K3923" s="70">
        <f t="shared" si="232"/>
        <v>-1</v>
      </c>
      <c r="L3923" s="3">
        <f>IF(AND(O3923&gt;0,O3923&lt;366),+'PL2'!$N$3+1,IF(AND(O3923&gt;365,O3923&lt;731),+'PL2'!$O$3+1,IF(AND(O3923&gt;730,O3923&lt;1096),+'PL2'!$P$3+1,IF(AND(O3923&gt;1095,O3923&lt;1461),+'PL2'!$Q$3+1,IF(AND(O3923&gt;1460,O3923&lt;3000),+'PL2'!$R$3+1,0)))))</f>
        <v>0</v>
      </c>
      <c r="M3923" s="3">
        <f>IF(AND(O3923&gt;0,O3923&lt;366),+'PL2'!$N$2+1,IF(AND(O3923&gt;365,O3923&lt;731),+'PL2'!$O$2+1,IF(AND(O3923&gt;730,O3923&lt;1096),+'PL2'!$P$2+1,IF(AND(O3923&gt;1095,O3923&lt;1461),+'PL2'!$Q$2+1,IF(AND(O3923&gt;1460,O3923&lt;1826),+'PL2'!$R$2+1,IF(AND(O3923&gt;1825,O3923&lt;2190),+'PL2'!$S$2+1,0))))))</f>
        <v>0</v>
      </c>
      <c r="N3923" s="70">
        <f t="shared" si="233"/>
        <v>-1</v>
      </c>
      <c r="O3923" s="19" t="str">
        <f>IF(A3923&gt;'PL2'!$C$2+553,IF(A3923='PL2'!$C$2+554,1,O3922+1), "")</f>
        <v/>
      </c>
    </row>
    <row r="3924" spans="1:15" s="20" customFormat="1" x14ac:dyDescent="0.55000000000000004">
      <c r="A3924" s="20">
        <v>3922</v>
      </c>
      <c r="B3924" s="21">
        <v>43744</v>
      </c>
      <c r="C3924" s="20">
        <v>61.199710845947301</v>
      </c>
      <c r="D3924" s="20">
        <v>94509815</v>
      </c>
      <c r="E3924" s="20">
        <f t="shared" si="229"/>
        <v>1887.5554089610064</v>
      </c>
      <c r="F3924" s="20">
        <f t="shared" si="230"/>
        <v>1.2222841112758225E-3</v>
      </c>
      <c r="G3924" s="19">
        <v>8147.69</v>
      </c>
      <c r="H3924" s="20">
        <f t="shared" si="231"/>
        <v>9.9587920306009057</v>
      </c>
      <c r="I3924" s="20">
        <v>15379216.330037501</v>
      </c>
      <c r="K3924" s="70">
        <f t="shared" si="232"/>
        <v>-1</v>
      </c>
      <c r="L3924" s="3">
        <f>IF(AND(O3924&gt;0,O3924&lt;366),+'PL2'!$N$3+1,IF(AND(O3924&gt;365,O3924&lt;731),+'PL2'!$O$3+1,IF(AND(O3924&gt;730,O3924&lt;1096),+'PL2'!$P$3+1,IF(AND(O3924&gt;1095,O3924&lt;1461),+'PL2'!$Q$3+1,IF(AND(O3924&gt;1460,O3924&lt;3000),+'PL2'!$R$3+1,0)))))</f>
        <v>0</v>
      </c>
      <c r="M3924" s="3">
        <f>IF(AND(O3924&gt;0,O3924&lt;366),+'PL2'!$N$2+1,IF(AND(O3924&gt;365,O3924&lt;731),+'PL2'!$O$2+1,IF(AND(O3924&gt;730,O3924&lt;1096),+'PL2'!$P$2+1,IF(AND(O3924&gt;1095,O3924&lt;1461),+'PL2'!$Q$2+1,IF(AND(O3924&gt;1460,O3924&lt;1826),+'PL2'!$R$2+1,IF(AND(O3924&gt;1825,O3924&lt;2190),+'PL2'!$S$2+1,0))))))</f>
        <v>0</v>
      </c>
      <c r="N3924" s="70">
        <f t="shared" si="233"/>
        <v>-1</v>
      </c>
      <c r="O3924" s="19" t="str">
        <f>IF(A3924&gt;'PL2'!$C$2+553,IF(A3924='PL2'!$C$2+554,1,O3923+1), "")</f>
        <v/>
      </c>
    </row>
    <row r="3925" spans="1:15" s="20" customFormat="1" x14ac:dyDescent="0.55000000000000004">
      <c r="A3925" s="20">
        <v>3923</v>
      </c>
      <c r="B3925" s="21">
        <v>43745</v>
      </c>
      <c r="C3925" s="20">
        <v>61.299709320068402</v>
      </c>
      <c r="D3925" s="20">
        <v>98315579</v>
      </c>
      <c r="E3925" s="20">
        <f t="shared" si="229"/>
        <v>2000.5598675505037</v>
      </c>
      <c r="F3925" s="20">
        <f t="shared" si="230"/>
        <v>1.247347974813233E-3</v>
      </c>
      <c r="G3925" s="19">
        <v>7869.74</v>
      </c>
      <c r="H3925" s="20">
        <f t="shared" si="231"/>
        <v>9.8163042513066916</v>
      </c>
      <c r="I3925" s="20">
        <v>15743886.0120569</v>
      </c>
      <c r="K3925" s="70">
        <f t="shared" si="232"/>
        <v>-1</v>
      </c>
      <c r="L3925" s="3">
        <f>IF(AND(O3925&gt;0,O3925&lt;366),+'PL2'!$N$3+1,IF(AND(O3925&gt;365,O3925&lt;731),+'PL2'!$O$3+1,IF(AND(O3925&gt;730,O3925&lt;1096),+'PL2'!$P$3+1,IF(AND(O3925&gt;1095,O3925&lt;1461),+'PL2'!$Q$3+1,IF(AND(O3925&gt;1460,O3925&lt;3000),+'PL2'!$R$3+1,0)))))</f>
        <v>0</v>
      </c>
      <c r="M3925" s="3">
        <f>IF(AND(O3925&gt;0,O3925&lt;366),+'PL2'!$N$2+1,IF(AND(O3925&gt;365,O3925&lt;731),+'PL2'!$O$2+1,IF(AND(O3925&gt;730,O3925&lt;1096),+'PL2'!$P$2+1,IF(AND(O3925&gt;1095,O3925&lt;1461),+'PL2'!$Q$2+1,IF(AND(O3925&gt;1460,O3925&lt;1826),+'PL2'!$R$2+1,IF(AND(O3925&gt;1825,O3925&lt;2190),+'PL2'!$S$2+1,0))))))</f>
        <v>0</v>
      </c>
      <c r="N3925" s="70">
        <f t="shared" si="233"/>
        <v>-1</v>
      </c>
      <c r="O3925" s="19" t="str">
        <f>IF(A3925&gt;'PL2'!$C$2+553,IF(A3925='PL2'!$C$2+554,1,O3924+1), "")</f>
        <v/>
      </c>
    </row>
    <row r="3926" spans="1:15" s="20" customFormat="1" x14ac:dyDescent="0.55000000000000004">
      <c r="A3926" s="20">
        <v>3924</v>
      </c>
      <c r="B3926" s="21">
        <v>43746</v>
      </c>
      <c r="C3926" s="20">
        <v>61.399707794189503</v>
      </c>
      <c r="D3926" s="20">
        <v>102755638</v>
      </c>
      <c r="E3926" s="20">
        <f t="shared" si="229"/>
        <v>2077.5594128649827</v>
      </c>
      <c r="F3926" s="20">
        <f t="shared" si="230"/>
        <v>1.2414067330785085E-3</v>
      </c>
      <c r="G3926" s="19">
        <v>8212.02</v>
      </c>
      <c r="H3926" s="20">
        <f t="shared" si="231"/>
        <v>10.194456920175375</v>
      </c>
      <c r="I3926" s="20">
        <v>17060959.449635498</v>
      </c>
      <c r="K3926" s="70">
        <f t="shared" si="232"/>
        <v>-1</v>
      </c>
      <c r="L3926" s="3">
        <f>IF(AND(O3926&gt;0,O3926&lt;366),+'PL2'!$N$3+1,IF(AND(O3926&gt;365,O3926&lt;731),+'PL2'!$O$3+1,IF(AND(O3926&gt;730,O3926&lt;1096),+'PL2'!$P$3+1,IF(AND(O3926&gt;1095,O3926&lt;1461),+'PL2'!$Q$3+1,IF(AND(O3926&gt;1460,O3926&lt;3000),+'PL2'!$R$3+1,0)))))</f>
        <v>0</v>
      </c>
      <c r="M3926" s="3">
        <f>IF(AND(O3926&gt;0,O3926&lt;366),+'PL2'!$N$2+1,IF(AND(O3926&gt;365,O3926&lt;731),+'PL2'!$O$2+1,IF(AND(O3926&gt;730,O3926&lt;1096),+'PL2'!$P$2+1,IF(AND(O3926&gt;1095,O3926&lt;1461),+'PL2'!$Q$2+1,IF(AND(O3926&gt;1460,O3926&lt;1826),+'PL2'!$R$2+1,IF(AND(O3926&gt;1825,O3926&lt;2190),+'PL2'!$S$2+1,0))))))</f>
        <v>0</v>
      </c>
      <c r="N3926" s="70">
        <f t="shared" si="233"/>
        <v>-1</v>
      </c>
      <c r="O3926" s="19" t="str">
        <f>IF(A3926&gt;'PL2'!$C$2+553,IF(A3926='PL2'!$C$2+554,1,O3925+1), "")</f>
        <v/>
      </c>
    </row>
    <row r="3927" spans="1:15" s="20" customFormat="1" x14ac:dyDescent="0.55000000000000004">
      <c r="A3927" s="20">
        <v>3925</v>
      </c>
      <c r="B3927" s="21">
        <v>43747</v>
      </c>
      <c r="C3927" s="20">
        <v>61.499706268310597</v>
      </c>
      <c r="D3927" s="20">
        <v>87532580</v>
      </c>
      <c r="E3927" s="20">
        <f t="shared" si="229"/>
        <v>1785.8840016325519</v>
      </c>
      <c r="F3927" s="20">
        <f t="shared" si="230"/>
        <v>1.2547481352620598E-3</v>
      </c>
      <c r="G3927" s="19">
        <v>8190</v>
      </c>
      <c r="H3927" s="20">
        <f t="shared" si="231"/>
        <v>10.276387227796269</v>
      </c>
      <c r="I3927" s="20">
        <v>14626389.9733706</v>
      </c>
      <c r="K3927" s="70">
        <f t="shared" si="232"/>
        <v>-1</v>
      </c>
      <c r="L3927" s="3">
        <f>IF(AND(O3927&gt;0,O3927&lt;366),+'PL2'!$N$3+1,IF(AND(O3927&gt;365,O3927&lt;731),+'PL2'!$O$3+1,IF(AND(O3927&gt;730,O3927&lt;1096),+'PL2'!$P$3+1,IF(AND(O3927&gt;1095,O3927&lt;1461),+'PL2'!$Q$3+1,IF(AND(O3927&gt;1460,O3927&lt;3000),+'PL2'!$R$3+1,0)))))</f>
        <v>0</v>
      </c>
      <c r="M3927" s="3">
        <f>IF(AND(O3927&gt;0,O3927&lt;366),+'PL2'!$N$2+1,IF(AND(O3927&gt;365,O3927&lt;731),+'PL2'!$O$2+1,IF(AND(O3927&gt;730,O3927&lt;1096),+'PL2'!$P$2+1,IF(AND(O3927&gt;1095,O3927&lt;1461),+'PL2'!$Q$2+1,IF(AND(O3927&gt;1460,O3927&lt;1826),+'PL2'!$R$2+1,IF(AND(O3927&gt;1825,O3927&lt;2190),+'PL2'!$S$2+1,0))))))</f>
        <v>0</v>
      </c>
      <c r="N3927" s="70">
        <f t="shared" si="233"/>
        <v>-1</v>
      </c>
      <c r="O3927" s="19" t="str">
        <f>IF(A3927&gt;'PL2'!$C$2+553,IF(A3927='PL2'!$C$2+554,1,O3926+1), "")</f>
        <v/>
      </c>
    </row>
    <row r="3928" spans="1:15" s="20" customFormat="1" x14ac:dyDescent="0.55000000000000004">
      <c r="A3928" s="20">
        <v>3926</v>
      </c>
      <c r="B3928" s="21">
        <v>43748</v>
      </c>
      <c r="C3928" s="20">
        <v>61.599704742431697</v>
      </c>
      <c r="D3928" s="20">
        <v>103681264</v>
      </c>
      <c r="E3928" s="20">
        <f t="shared" si="229"/>
        <v>2076.3029556355204</v>
      </c>
      <c r="F3928" s="20">
        <f t="shared" si="230"/>
        <v>1.2335849707907334E-3</v>
      </c>
      <c r="G3928" s="19">
        <v>8587.92</v>
      </c>
      <c r="H3928" s="20">
        <f t="shared" si="231"/>
        <v>10.593929042353155</v>
      </c>
      <c r="I3928" s="20">
        <v>17831123.6787614</v>
      </c>
      <c r="K3928" s="70">
        <f t="shared" si="232"/>
        <v>-1</v>
      </c>
      <c r="L3928" s="3">
        <f>IF(AND(O3928&gt;0,O3928&lt;366),+'PL2'!$N$3+1,IF(AND(O3928&gt;365,O3928&lt;731),+'PL2'!$O$3+1,IF(AND(O3928&gt;730,O3928&lt;1096),+'PL2'!$P$3+1,IF(AND(O3928&gt;1095,O3928&lt;1461),+'PL2'!$Q$3+1,IF(AND(O3928&gt;1460,O3928&lt;3000),+'PL2'!$R$3+1,0)))))</f>
        <v>0</v>
      </c>
      <c r="M3928" s="3">
        <f>IF(AND(O3928&gt;0,O3928&lt;366),+'PL2'!$N$2+1,IF(AND(O3928&gt;365,O3928&lt;731),+'PL2'!$O$2+1,IF(AND(O3928&gt;730,O3928&lt;1096),+'PL2'!$P$2+1,IF(AND(O3928&gt;1095,O3928&lt;1461),+'PL2'!$Q$2+1,IF(AND(O3928&gt;1460,O3928&lt;1826),+'PL2'!$R$2+1,IF(AND(O3928&gt;1825,O3928&lt;2190),+'PL2'!$S$2+1,0))))))</f>
        <v>0</v>
      </c>
      <c r="N3928" s="70">
        <f t="shared" si="233"/>
        <v>-1</v>
      </c>
      <c r="O3928" s="19" t="str">
        <f>IF(A3928&gt;'PL2'!$C$2+553,IF(A3928='PL2'!$C$2+554,1,O3927+1), "")</f>
        <v/>
      </c>
    </row>
    <row r="3929" spans="1:15" s="20" customFormat="1" x14ac:dyDescent="0.55000000000000004">
      <c r="A3929" s="20">
        <v>3927</v>
      </c>
      <c r="B3929" s="21">
        <v>43749</v>
      </c>
      <c r="C3929" s="20">
        <v>61.699703216552699</v>
      </c>
      <c r="D3929" s="20">
        <v>100875176</v>
      </c>
      <c r="E3929" s="20">
        <f t="shared" ref="E3929:E3992" si="234">+I3929/G3929</f>
        <v>1986.8418293236557</v>
      </c>
      <c r="F3929" s="20">
        <f t="shared" ref="F3929:F3992" si="235">+(C3929/D3929)*E3929</f>
        <v>1.2152400230508861E-3</v>
      </c>
      <c r="G3929" s="19">
        <v>8586.9</v>
      </c>
      <c r="H3929" s="20">
        <f t="shared" ref="H3929:H3992" si="236">+F3929*G3929</f>
        <v>10.435144553935654</v>
      </c>
      <c r="I3929" s="20">
        <v>17060812.104219299</v>
      </c>
      <c r="K3929" s="70">
        <f t="shared" si="232"/>
        <v>-1</v>
      </c>
      <c r="L3929" s="3">
        <f>IF(AND(O3929&gt;0,O3929&lt;366),+'PL2'!$N$3+1,IF(AND(O3929&gt;365,O3929&lt;731),+'PL2'!$O$3+1,IF(AND(O3929&gt;730,O3929&lt;1096),+'PL2'!$P$3+1,IF(AND(O3929&gt;1095,O3929&lt;1461),+'PL2'!$Q$3+1,IF(AND(O3929&gt;1460,O3929&lt;3000),+'PL2'!$R$3+1,0)))))</f>
        <v>0</v>
      </c>
      <c r="M3929" s="3">
        <f>IF(AND(O3929&gt;0,O3929&lt;366),+'PL2'!$N$2+1,IF(AND(O3929&gt;365,O3929&lt;731),+'PL2'!$O$2+1,IF(AND(O3929&gt;730,O3929&lt;1096),+'PL2'!$P$2+1,IF(AND(O3929&gt;1095,O3929&lt;1461),+'PL2'!$Q$2+1,IF(AND(O3929&gt;1460,O3929&lt;1826),+'PL2'!$R$2+1,IF(AND(O3929&gt;1825,O3929&lt;2190),+'PL2'!$S$2+1,0))))))</f>
        <v>0</v>
      </c>
      <c r="N3929" s="70">
        <f t="shared" si="233"/>
        <v>-1</v>
      </c>
      <c r="O3929" s="19" t="str">
        <f>IF(A3929&gt;'PL2'!$C$2+553,IF(A3929='PL2'!$C$2+554,1,O3928+1), "")</f>
        <v/>
      </c>
    </row>
    <row r="3930" spans="1:15" s="20" customFormat="1" x14ac:dyDescent="0.55000000000000004">
      <c r="A3930" s="20">
        <v>3928</v>
      </c>
      <c r="B3930" s="21">
        <v>43750</v>
      </c>
      <c r="C3930" s="20">
        <v>61.799701690673899</v>
      </c>
      <c r="D3930" s="20">
        <v>86002553</v>
      </c>
      <c r="E3930" s="20">
        <f t="shared" si="234"/>
        <v>1695.4773520028709</v>
      </c>
      <c r="F3930" s="20">
        <f t="shared" si="235"/>
        <v>1.2183358623908656E-3</v>
      </c>
      <c r="G3930" s="19">
        <v>8269.73</v>
      </c>
      <c r="H3930" s="20">
        <f t="shared" si="236"/>
        <v>10.075308631289612</v>
      </c>
      <c r="I3930" s="20">
        <v>14021139.922178701</v>
      </c>
      <c r="K3930" s="70">
        <f t="shared" si="232"/>
        <v>-1</v>
      </c>
      <c r="L3930" s="3">
        <f>IF(AND(O3930&gt;0,O3930&lt;366),+'PL2'!$N$3+1,IF(AND(O3930&gt;365,O3930&lt;731),+'PL2'!$O$3+1,IF(AND(O3930&gt;730,O3930&lt;1096),+'PL2'!$P$3+1,IF(AND(O3930&gt;1095,O3930&lt;1461),+'PL2'!$Q$3+1,IF(AND(O3930&gt;1460,O3930&lt;3000),+'PL2'!$R$3+1,0)))))</f>
        <v>0</v>
      </c>
      <c r="M3930" s="3">
        <f>IF(AND(O3930&gt;0,O3930&lt;366),+'PL2'!$N$2+1,IF(AND(O3930&gt;365,O3930&lt;731),+'PL2'!$O$2+1,IF(AND(O3930&gt;730,O3930&lt;1096),+'PL2'!$P$2+1,IF(AND(O3930&gt;1095,O3930&lt;1461),+'PL2'!$Q$2+1,IF(AND(O3930&gt;1460,O3930&lt;1826),+'PL2'!$R$2+1,IF(AND(O3930&gt;1825,O3930&lt;2190),+'PL2'!$S$2+1,0))))))</f>
        <v>0</v>
      </c>
      <c r="N3930" s="70">
        <f t="shared" si="233"/>
        <v>-1</v>
      </c>
      <c r="O3930" s="19" t="str">
        <f>IF(A3930&gt;'PL2'!$C$2+553,IF(A3930='PL2'!$C$2+554,1,O3929+1), "")</f>
        <v/>
      </c>
    </row>
    <row r="3931" spans="1:15" s="20" customFormat="1" x14ac:dyDescent="0.55000000000000004">
      <c r="A3931" s="20">
        <v>3929</v>
      </c>
      <c r="B3931" s="21">
        <v>43751</v>
      </c>
      <c r="C3931" s="20">
        <v>61.899700164795</v>
      </c>
      <c r="D3931" s="20">
        <v>91822275</v>
      </c>
      <c r="E3931" s="20">
        <f t="shared" si="234"/>
        <v>1827.8744441422552</v>
      </c>
      <c r="F3931" s="20">
        <f t="shared" si="235"/>
        <v>1.2322160394228625E-3</v>
      </c>
      <c r="G3931" s="19">
        <v>8308.01</v>
      </c>
      <c r="H3931" s="20">
        <f t="shared" si="236"/>
        <v>10.237263177685536</v>
      </c>
      <c r="I3931" s="20">
        <v>15185999.160678299</v>
      </c>
      <c r="K3931" s="70">
        <f t="shared" si="232"/>
        <v>-1</v>
      </c>
      <c r="L3931" s="3">
        <f>IF(AND(O3931&gt;0,O3931&lt;366),+'PL2'!$N$3+1,IF(AND(O3931&gt;365,O3931&lt;731),+'PL2'!$O$3+1,IF(AND(O3931&gt;730,O3931&lt;1096),+'PL2'!$P$3+1,IF(AND(O3931&gt;1095,O3931&lt;1461),+'PL2'!$Q$3+1,IF(AND(O3931&gt;1460,O3931&lt;3000),+'PL2'!$R$3+1,0)))))</f>
        <v>0</v>
      </c>
      <c r="M3931" s="3">
        <f>IF(AND(O3931&gt;0,O3931&lt;366),+'PL2'!$N$2+1,IF(AND(O3931&gt;365,O3931&lt;731),+'PL2'!$O$2+1,IF(AND(O3931&gt;730,O3931&lt;1096),+'PL2'!$P$2+1,IF(AND(O3931&gt;1095,O3931&lt;1461),+'PL2'!$Q$2+1,IF(AND(O3931&gt;1460,O3931&lt;1826),+'PL2'!$R$2+1,IF(AND(O3931&gt;1825,O3931&lt;2190),+'PL2'!$S$2+1,0))))))</f>
        <v>0</v>
      </c>
      <c r="N3931" s="70">
        <f t="shared" si="233"/>
        <v>-1</v>
      </c>
      <c r="O3931" s="19" t="str">
        <f>IF(A3931&gt;'PL2'!$C$2+553,IF(A3931='PL2'!$C$2+554,1,O3930+1), "")</f>
        <v/>
      </c>
    </row>
    <row r="3932" spans="1:15" s="20" customFormat="1" x14ac:dyDescent="0.55000000000000004">
      <c r="A3932" s="20">
        <v>3930</v>
      </c>
      <c r="B3932" s="21">
        <v>43752</v>
      </c>
      <c r="C3932" s="20">
        <v>61.999698638916101</v>
      </c>
      <c r="D3932" s="20">
        <v>87295825</v>
      </c>
      <c r="E3932" s="20">
        <f t="shared" si="234"/>
        <v>1765.8918401611586</v>
      </c>
      <c r="F3932" s="20">
        <f t="shared" si="235"/>
        <v>1.254180963624696E-3</v>
      </c>
      <c r="G3932" s="19">
        <v>8283.76</v>
      </c>
      <c r="H3932" s="20">
        <f t="shared" si="236"/>
        <v>10.389334099235713</v>
      </c>
      <c r="I3932" s="20">
        <v>14628224.1898534</v>
      </c>
      <c r="K3932" s="70">
        <f t="shared" si="232"/>
        <v>-1</v>
      </c>
      <c r="L3932" s="3">
        <f>IF(AND(O3932&gt;0,O3932&lt;366),+'PL2'!$N$3+1,IF(AND(O3932&gt;365,O3932&lt;731),+'PL2'!$O$3+1,IF(AND(O3932&gt;730,O3932&lt;1096),+'PL2'!$P$3+1,IF(AND(O3932&gt;1095,O3932&lt;1461),+'PL2'!$Q$3+1,IF(AND(O3932&gt;1460,O3932&lt;3000),+'PL2'!$R$3+1,0)))))</f>
        <v>0</v>
      </c>
      <c r="M3932" s="3">
        <f>IF(AND(O3932&gt;0,O3932&lt;366),+'PL2'!$N$2+1,IF(AND(O3932&gt;365,O3932&lt;731),+'PL2'!$O$2+1,IF(AND(O3932&gt;730,O3932&lt;1096),+'PL2'!$P$2+1,IF(AND(O3932&gt;1095,O3932&lt;1461),+'PL2'!$Q$2+1,IF(AND(O3932&gt;1460,O3932&lt;1826),+'PL2'!$R$2+1,IF(AND(O3932&gt;1825,O3932&lt;2190),+'PL2'!$S$2+1,0))))))</f>
        <v>0</v>
      </c>
      <c r="N3932" s="70">
        <f t="shared" si="233"/>
        <v>-1</v>
      </c>
      <c r="O3932" s="19" t="str">
        <f>IF(A3932&gt;'PL2'!$C$2+553,IF(A3932='PL2'!$C$2+554,1,O3931+1), "")</f>
        <v/>
      </c>
    </row>
    <row r="3933" spans="1:15" s="20" customFormat="1" x14ac:dyDescent="0.55000000000000004">
      <c r="A3933" s="20">
        <v>3931</v>
      </c>
      <c r="B3933" s="21">
        <v>43753</v>
      </c>
      <c r="C3933" s="20">
        <v>62.099697113037202</v>
      </c>
      <c r="D3933" s="20">
        <v>98935268</v>
      </c>
      <c r="E3933" s="20">
        <f t="shared" si="234"/>
        <v>1944.0962703733503</v>
      </c>
      <c r="F3933" s="20">
        <f t="shared" si="235"/>
        <v>1.2202705060522033E-3</v>
      </c>
      <c r="G3933" s="19">
        <v>8353.5400000000009</v>
      </c>
      <c r="H3933" s="20">
        <f t="shared" si="236"/>
        <v>10.193578483127324</v>
      </c>
      <c r="I3933" s="20">
        <v>16240085.958414599</v>
      </c>
      <c r="K3933" s="70">
        <f t="shared" si="232"/>
        <v>-1</v>
      </c>
      <c r="L3933" s="3">
        <f>IF(AND(O3933&gt;0,O3933&lt;366),+'PL2'!$N$3+1,IF(AND(O3933&gt;365,O3933&lt;731),+'PL2'!$O$3+1,IF(AND(O3933&gt;730,O3933&lt;1096),+'PL2'!$P$3+1,IF(AND(O3933&gt;1095,O3933&lt;1461),+'PL2'!$Q$3+1,IF(AND(O3933&gt;1460,O3933&lt;3000),+'PL2'!$R$3+1,0)))))</f>
        <v>0</v>
      </c>
      <c r="M3933" s="3">
        <f>IF(AND(O3933&gt;0,O3933&lt;366),+'PL2'!$N$2+1,IF(AND(O3933&gt;365,O3933&lt;731),+'PL2'!$O$2+1,IF(AND(O3933&gt;730,O3933&lt;1096),+'PL2'!$P$2+1,IF(AND(O3933&gt;1095,O3933&lt;1461),+'PL2'!$Q$2+1,IF(AND(O3933&gt;1460,O3933&lt;1826),+'PL2'!$R$2+1,IF(AND(O3933&gt;1825,O3933&lt;2190),+'PL2'!$S$2+1,0))))))</f>
        <v>0</v>
      </c>
      <c r="N3933" s="70">
        <f t="shared" si="233"/>
        <v>-1</v>
      </c>
      <c r="O3933" s="19" t="str">
        <f>IF(A3933&gt;'PL2'!$C$2+553,IF(A3933='PL2'!$C$2+554,1,O3932+1), "")</f>
        <v/>
      </c>
    </row>
    <row r="3934" spans="1:15" s="20" customFormat="1" x14ac:dyDescent="0.55000000000000004">
      <c r="A3934" s="20">
        <v>3932</v>
      </c>
      <c r="B3934" s="21">
        <v>43754</v>
      </c>
      <c r="C3934" s="20">
        <v>62.199695587158303</v>
      </c>
      <c r="D3934" s="20">
        <v>92468911</v>
      </c>
      <c r="E3934" s="20">
        <f t="shared" si="234"/>
        <v>1792.850570953902</v>
      </c>
      <c r="F3934" s="20">
        <f t="shared" si="235"/>
        <v>1.205970293589763E-3</v>
      </c>
      <c r="G3934" s="19">
        <v>8162.16</v>
      </c>
      <c r="H3934" s="20">
        <f t="shared" si="236"/>
        <v>9.8433224915266191</v>
      </c>
      <c r="I3934" s="20">
        <v>14633533.216217101</v>
      </c>
      <c r="K3934" s="70">
        <f t="shared" si="232"/>
        <v>-1</v>
      </c>
      <c r="L3934" s="3">
        <f>IF(AND(O3934&gt;0,O3934&lt;366),+'PL2'!$N$3+1,IF(AND(O3934&gt;365,O3934&lt;731),+'PL2'!$O$3+1,IF(AND(O3934&gt;730,O3934&lt;1096),+'PL2'!$P$3+1,IF(AND(O3934&gt;1095,O3934&lt;1461),+'PL2'!$Q$3+1,IF(AND(O3934&gt;1460,O3934&lt;3000),+'PL2'!$R$3+1,0)))))</f>
        <v>0</v>
      </c>
      <c r="M3934" s="3">
        <f>IF(AND(O3934&gt;0,O3934&lt;366),+'PL2'!$N$2+1,IF(AND(O3934&gt;365,O3934&lt;731),+'PL2'!$O$2+1,IF(AND(O3934&gt;730,O3934&lt;1096),+'PL2'!$P$2+1,IF(AND(O3934&gt;1095,O3934&lt;1461),+'PL2'!$Q$2+1,IF(AND(O3934&gt;1460,O3934&lt;1826),+'PL2'!$R$2+1,IF(AND(O3934&gt;1825,O3934&lt;2190),+'PL2'!$S$2+1,0))))))</f>
        <v>0</v>
      </c>
      <c r="N3934" s="70">
        <f t="shared" si="233"/>
        <v>-1</v>
      </c>
      <c r="O3934" s="19" t="str">
        <f>IF(A3934&gt;'PL2'!$C$2+553,IF(A3934='PL2'!$C$2+554,1,O3933+1), "")</f>
        <v/>
      </c>
    </row>
    <row r="3935" spans="1:15" s="20" customFormat="1" x14ac:dyDescent="0.55000000000000004">
      <c r="A3935" s="20">
        <v>3933</v>
      </c>
      <c r="B3935" s="21">
        <v>43755</v>
      </c>
      <c r="C3935" s="20">
        <v>62.299694061279297</v>
      </c>
      <c r="D3935" s="20">
        <v>96995361</v>
      </c>
      <c r="E3935" s="20">
        <f t="shared" si="234"/>
        <v>1981.6806323289068</v>
      </c>
      <c r="F3935" s="20">
        <f t="shared" si="235"/>
        <v>1.2728247603640899E-3</v>
      </c>
      <c r="G3935" s="19">
        <v>8002.51</v>
      </c>
      <c r="H3935" s="20">
        <f t="shared" si="236"/>
        <v>10.185792873061233</v>
      </c>
      <c r="I3935" s="20">
        <v>15858419.077018401</v>
      </c>
      <c r="K3935" s="70">
        <f t="shared" si="232"/>
        <v>-1</v>
      </c>
      <c r="L3935" s="3">
        <f>IF(AND(O3935&gt;0,O3935&lt;366),+'PL2'!$N$3+1,IF(AND(O3935&gt;365,O3935&lt;731),+'PL2'!$O$3+1,IF(AND(O3935&gt;730,O3935&lt;1096),+'PL2'!$P$3+1,IF(AND(O3935&gt;1095,O3935&lt;1461),+'PL2'!$Q$3+1,IF(AND(O3935&gt;1460,O3935&lt;3000),+'PL2'!$R$3+1,0)))))</f>
        <v>0</v>
      </c>
      <c r="M3935" s="3">
        <f>IF(AND(O3935&gt;0,O3935&lt;366),+'PL2'!$N$2+1,IF(AND(O3935&gt;365,O3935&lt;731),+'PL2'!$O$2+1,IF(AND(O3935&gt;730,O3935&lt;1096),+'PL2'!$P$2+1,IF(AND(O3935&gt;1095,O3935&lt;1461),+'PL2'!$Q$2+1,IF(AND(O3935&gt;1460,O3935&lt;1826),+'PL2'!$R$2+1,IF(AND(O3935&gt;1825,O3935&lt;2190),+'PL2'!$S$2+1,0))))))</f>
        <v>0</v>
      </c>
      <c r="N3935" s="70">
        <f t="shared" si="233"/>
        <v>-1</v>
      </c>
      <c r="O3935" s="19" t="str">
        <f>IF(A3935&gt;'PL2'!$C$2+553,IF(A3935='PL2'!$C$2+554,1,O3934+1), "")</f>
        <v/>
      </c>
    </row>
    <row r="3936" spans="1:15" s="20" customFormat="1" x14ac:dyDescent="0.55000000000000004">
      <c r="A3936" s="20">
        <v>3934</v>
      </c>
      <c r="B3936" s="21">
        <v>43756</v>
      </c>
      <c r="C3936" s="20">
        <v>62.399692535400298</v>
      </c>
      <c r="D3936" s="20">
        <v>103461719</v>
      </c>
      <c r="E3936" s="20">
        <f t="shared" si="234"/>
        <v>2021.7573358802395</v>
      </c>
      <c r="F3936" s="20">
        <f t="shared" si="235"/>
        <v>1.2193595598398764E-3</v>
      </c>
      <c r="G3936" s="19">
        <v>8076.78</v>
      </c>
      <c r="H3936" s="20">
        <f t="shared" si="236"/>
        <v>9.8484989057235168</v>
      </c>
      <c r="I3936" s="20">
        <v>16329289.2152908</v>
      </c>
      <c r="K3936" s="70">
        <f t="shared" si="232"/>
        <v>-1</v>
      </c>
      <c r="L3936" s="3">
        <f>IF(AND(O3936&gt;0,O3936&lt;366),+'PL2'!$N$3+1,IF(AND(O3936&gt;365,O3936&lt;731),+'PL2'!$O$3+1,IF(AND(O3936&gt;730,O3936&lt;1096),+'PL2'!$P$3+1,IF(AND(O3936&gt;1095,O3936&lt;1461),+'PL2'!$Q$3+1,IF(AND(O3936&gt;1460,O3936&lt;3000),+'PL2'!$R$3+1,0)))))</f>
        <v>0</v>
      </c>
      <c r="M3936" s="3">
        <f>IF(AND(O3936&gt;0,O3936&lt;366),+'PL2'!$N$2+1,IF(AND(O3936&gt;365,O3936&lt;731),+'PL2'!$O$2+1,IF(AND(O3936&gt;730,O3936&lt;1096),+'PL2'!$P$2+1,IF(AND(O3936&gt;1095,O3936&lt;1461),+'PL2'!$Q$2+1,IF(AND(O3936&gt;1460,O3936&lt;1826),+'PL2'!$R$2+1,IF(AND(O3936&gt;1825,O3936&lt;2190),+'PL2'!$S$2+1,0))))))</f>
        <v>0</v>
      </c>
      <c r="N3936" s="70">
        <f t="shared" si="233"/>
        <v>-1</v>
      </c>
      <c r="O3936" s="19" t="str">
        <f>IF(A3936&gt;'PL2'!$C$2+553,IF(A3936='PL2'!$C$2+554,1,O3935+1), "")</f>
        <v/>
      </c>
    </row>
    <row r="3937" spans="1:15" s="20" customFormat="1" x14ac:dyDescent="0.55000000000000004">
      <c r="A3937" s="20">
        <v>3935</v>
      </c>
      <c r="B3937" s="21">
        <v>43757</v>
      </c>
      <c r="C3937" s="20">
        <v>62.499691009521499</v>
      </c>
      <c r="D3937" s="20">
        <v>91822275</v>
      </c>
      <c r="E3937" s="20">
        <f t="shared" si="234"/>
        <v>1821.0594342352233</v>
      </c>
      <c r="F3937" s="20">
        <f t="shared" si="235"/>
        <v>1.2395211505016131E-3</v>
      </c>
      <c r="G3937" s="19">
        <v>7954.15</v>
      </c>
      <c r="H3937" s="20">
        <f t="shared" si="236"/>
        <v>9.8593371592624059</v>
      </c>
      <c r="I3937" s="20">
        <v>14484979.898822101</v>
      </c>
      <c r="K3937" s="70">
        <f t="shared" si="232"/>
        <v>-1</v>
      </c>
      <c r="L3937" s="3">
        <f>IF(AND(O3937&gt;0,O3937&lt;366),+'PL2'!$N$3+1,IF(AND(O3937&gt;365,O3937&lt;731),+'PL2'!$O$3+1,IF(AND(O3937&gt;730,O3937&lt;1096),+'PL2'!$P$3+1,IF(AND(O3937&gt;1095,O3937&lt;1461),+'PL2'!$Q$3+1,IF(AND(O3937&gt;1460,O3937&lt;3000),+'PL2'!$R$3+1,0)))))</f>
        <v>0</v>
      </c>
      <c r="M3937" s="3">
        <f>IF(AND(O3937&gt;0,O3937&lt;366),+'PL2'!$N$2+1,IF(AND(O3937&gt;365,O3937&lt;731),+'PL2'!$O$2+1,IF(AND(O3937&gt;730,O3937&lt;1096),+'PL2'!$P$2+1,IF(AND(O3937&gt;1095,O3937&lt;1461),+'PL2'!$Q$2+1,IF(AND(O3937&gt;1460,O3937&lt;1826),+'PL2'!$R$2+1,IF(AND(O3937&gt;1825,O3937&lt;2190),+'PL2'!$S$2+1,0))))))</f>
        <v>0</v>
      </c>
      <c r="N3937" s="70">
        <f t="shared" si="233"/>
        <v>-1</v>
      </c>
      <c r="O3937" s="19" t="str">
        <f>IF(A3937&gt;'PL2'!$C$2+553,IF(A3937='PL2'!$C$2+554,1,O3936+1), "")</f>
        <v/>
      </c>
    </row>
    <row r="3938" spans="1:15" s="20" customFormat="1" x14ac:dyDescent="0.55000000000000004">
      <c r="A3938" s="20">
        <v>3936</v>
      </c>
      <c r="B3938" s="21">
        <v>43758</v>
      </c>
      <c r="C3938" s="20">
        <v>62.5996894836425</v>
      </c>
      <c r="D3938" s="20">
        <v>94408818</v>
      </c>
      <c r="E3938" s="20">
        <f t="shared" si="234"/>
        <v>1882.5002176419214</v>
      </c>
      <c r="F3938" s="20">
        <f t="shared" si="235"/>
        <v>1.2482301078832879E-3</v>
      </c>
      <c r="G3938" s="19">
        <v>7960.04</v>
      </c>
      <c r="H3938" s="20">
        <f t="shared" si="236"/>
        <v>9.9359615879552869</v>
      </c>
      <c r="I3938" s="20">
        <v>14984777.032438399</v>
      </c>
      <c r="K3938" s="70">
        <f t="shared" si="232"/>
        <v>-1</v>
      </c>
      <c r="L3938" s="3">
        <f>IF(AND(O3938&gt;0,O3938&lt;366),+'PL2'!$N$3+1,IF(AND(O3938&gt;365,O3938&lt;731),+'PL2'!$O$3+1,IF(AND(O3938&gt;730,O3938&lt;1096),+'PL2'!$P$3+1,IF(AND(O3938&gt;1095,O3938&lt;1461),+'PL2'!$Q$3+1,IF(AND(O3938&gt;1460,O3938&lt;3000),+'PL2'!$R$3+1,0)))))</f>
        <v>0</v>
      </c>
      <c r="M3938" s="3">
        <f>IF(AND(O3938&gt;0,O3938&lt;366),+'PL2'!$N$2+1,IF(AND(O3938&gt;365,O3938&lt;731),+'PL2'!$O$2+1,IF(AND(O3938&gt;730,O3938&lt;1096),+'PL2'!$P$2+1,IF(AND(O3938&gt;1095,O3938&lt;1461),+'PL2'!$Q$2+1,IF(AND(O3938&gt;1460,O3938&lt;1826),+'PL2'!$R$2+1,IF(AND(O3938&gt;1825,O3938&lt;2190),+'PL2'!$S$2+1,0))))))</f>
        <v>0</v>
      </c>
      <c r="N3938" s="70">
        <f t="shared" si="233"/>
        <v>-1</v>
      </c>
      <c r="O3938" s="19" t="str">
        <f>IF(A3938&gt;'PL2'!$C$2+553,IF(A3938='PL2'!$C$2+554,1,O3937+1), "")</f>
        <v/>
      </c>
    </row>
    <row r="3939" spans="1:15" s="20" customFormat="1" x14ac:dyDescent="0.55000000000000004">
      <c r="A3939" s="20">
        <v>3937</v>
      </c>
      <c r="B3939" s="21">
        <v>43759</v>
      </c>
      <c r="C3939" s="20">
        <v>62.6996879577637</v>
      </c>
      <c r="D3939" s="20">
        <v>102815083</v>
      </c>
      <c r="E3939" s="20">
        <f t="shared" si="234"/>
        <v>2031.5950115575758</v>
      </c>
      <c r="F3939" s="20">
        <f t="shared" si="235"/>
        <v>1.2389269119318742E-3</v>
      </c>
      <c r="G3939" s="19">
        <v>8231.06</v>
      </c>
      <c r="H3939" s="20">
        <f t="shared" si="236"/>
        <v>10.197681747725971</v>
      </c>
      <c r="I3939" s="20">
        <v>16722180.4358311</v>
      </c>
      <c r="K3939" s="70">
        <f t="shared" si="232"/>
        <v>-1</v>
      </c>
      <c r="L3939" s="3">
        <f>IF(AND(O3939&gt;0,O3939&lt;366),+'PL2'!$N$3+1,IF(AND(O3939&gt;365,O3939&lt;731),+'PL2'!$O$3+1,IF(AND(O3939&gt;730,O3939&lt;1096),+'PL2'!$P$3+1,IF(AND(O3939&gt;1095,O3939&lt;1461),+'PL2'!$Q$3+1,IF(AND(O3939&gt;1460,O3939&lt;3000),+'PL2'!$R$3+1,0)))))</f>
        <v>0</v>
      </c>
      <c r="M3939" s="3">
        <f>IF(AND(O3939&gt;0,O3939&lt;366),+'PL2'!$N$2+1,IF(AND(O3939&gt;365,O3939&lt;731),+'PL2'!$O$2+1,IF(AND(O3939&gt;730,O3939&lt;1096),+'PL2'!$P$2+1,IF(AND(O3939&gt;1095,O3939&lt;1461),+'PL2'!$Q$2+1,IF(AND(O3939&gt;1460,O3939&lt;1826),+'PL2'!$R$2+1,IF(AND(O3939&gt;1825,O3939&lt;2190),+'PL2'!$S$2+1,0))))))</f>
        <v>0</v>
      </c>
      <c r="N3939" s="70">
        <f t="shared" si="233"/>
        <v>-1</v>
      </c>
      <c r="O3939" s="19" t="str">
        <f>IF(A3939&gt;'PL2'!$C$2+553,IF(A3939='PL2'!$C$2+554,1,O3938+1), "")</f>
        <v/>
      </c>
    </row>
    <row r="3940" spans="1:15" s="20" customFormat="1" x14ac:dyDescent="0.55000000000000004">
      <c r="A3940" s="20">
        <v>3938</v>
      </c>
      <c r="B3940" s="21">
        <v>43760</v>
      </c>
      <c r="C3940" s="20">
        <v>62.799686431884801</v>
      </c>
      <c r="D3940" s="20">
        <v>109281440</v>
      </c>
      <c r="E3940" s="20">
        <f t="shared" si="234"/>
        <v>2127.8876006826008</v>
      </c>
      <c r="F3940" s="20">
        <f t="shared" si="235"/>
        <v>1.2228121635765694E-3</v>
      </c>
      <c r="G3940" s="19">
        <v>8222.52</v>
      </c>
      <c r="H3940" s="20">
        <f t="shared" si="236"/>
        <v>10.054597471251613</v>
      </c>
      <c r="I3940" s="20">
        <v>17496598.354364701</v>
      </c>
      <c r="K3940" s="70">
        <f t="shared" si="232"/>
        <v>-1</v>
      </c>
      <c r="L3940" s="3">
        <f>IF(AND(O3940&gt;0,O3940&lt;366),+'PL2'!$N$3+1,IF(AND(O3940&gt;365,O3940&lt;731),+'PL2'!$O$3+1,IF(AND(O3940&gt;730,O3940&lt;1096),+'PL2'!$P$3+1,IF(AND(O3940&gt;1095,O3940&lt;1461),+'PL2'!$Q$3+1,IF(AND(O3940&gt;1460,O3940&lt;3000),+'PL2'!$R$3+1,0)))))</f>
        <v>0</v>
      </c>
      <c r="M3940" s="3">
        <f>IF(AND(O3940&gt;0,O3940&lt;366),+'PL2'!$N$2+1,IF(AND(O3940&gt;365,O3940&lt;731),+'PL2'!$O$2+1,IF(AND(O3940&gt;730,O3940&lt;1096),+'PL2'!$P$2+1,IF(AND(O3940&gt;1095,O3940&lt;1461),+'PL2'!$Q$2+1,IF(AND(O3940&gt;1460,O3940&lt;1826),+'PL2'!$R$2+1,IF(AND(O3940&gt;1825,O3940&lt;2190),+'PL2'!$S$2+1,0))))))</f>
        <v>0</v>
      </c>
      <c r="N3940" s="70">
        <f t="shared" si="233"/>
        <v>-1</v>
      </c>
      <c r="O3940" s="19" t="str">
        <f>IF(A3940&gt;'PL2'!$C$2+553,IF(A3940='PL2'!$C$2+554,1,O3939+1), "")</f>
        <v/>
      </c>
    </row>
    <row r="3941" spans="1:15" s="20" customFormat="1" x14ac:dyDescent="0.55000000000000004">
      <c r="A3941" s="20">
        <v>3939</v>
      </c>
      <c r="B3941" s="21">
        <v>43761</v>
      </c>
      <c r="C3941" s="20">
        <v>62.899684906005902</v>
      </c>
      <c r="D3941" s="20">
        <v>109144376</v>
      </c>
      <c r="E3941" s="20">
        <f t="shared" si="234"/>
        <v>2127.8168768111791</v>
      </c>
      <c r="F3941" s="20">
        <f t="shared" si="235"/>
        <v>1.2262565969418774E-3</v>
      </c>
      <c r="G3941" s="19">
        <v>8026.76</v>
      </c>
      <c r="H3941" s="20">
        <f t="shared" si="236"/>
        <v>9.8428674020691851</v>
      </c>
      <c r="I3941" s="20">
        <v>17079475.3941129</v>
      </c>
      <c r="K3941" s="70">
        <f t="shared" si="232"/>
        <v>-1</v>
      </c>
      <c r="L3941" s="3">
        <f>IF(AND(O3941&gt;0,O3941&lt;366),+'PL2'!$N$3+1,IF(AND(O3941&gt;365,O3941&lt;731),+'PL2'!$O$3+1,IF(AND(O3941&gt;730,O3941&lt;1096),+'PL2'!$P$3+1,IF(AND(O3941&gt;1095,O3941&lt;1461),+'PL2'!$Q$3+1,IF(AND(O3941&gt;1460,O3941&lt;3000),+'PL2'!$R$3+1,0)))))</f>
        <v>0</v>
      </c>
      <c r="M3941" s="3">
        <f>IF(AND(O3941&gt;0,O3941&lt;366),+'PL2'!$N$2+1,IF(AND(O3941&gt;365,O3941&lt;731),+'PL2'!$O$2+1,IF(AND(O3941&gt;730,O3941&lt;1096),+'PL2'!$P$2+1,IF(AND(O3941&gt;1095,O3941&lt;1461),+'PL2'!$Q$2+1,IF(AND(O3941&gt;1460,O3941&lt;1826),+'PL2'!$R$2+1,IF(AND(O3941&gt;1825,O3941&lt;2190),+'PL2'!$S$2+1,0))))))</f>
        <v>0</v>
      </c>
      <c r="N3941" s="70">
        <f t="shared" si="233"/>
        <v>-1</v>
      </c>
      <c r="O3941" s="19" t="str">
        <f>IF(A3941&gt;'PL2'!$C$2+553,IF(A3941='PL2'!$C$2+554,1,O3940+1), "")</f>
        <v/>
      </c>
    </row>
    <row r="3942" spans="1:15" s="20" customFormat="1" x14ac:dyDescent="0.55000000000000004">
      <c r="A3942" s="20">
        <v>3940</v>
      </c>
      <c r="B3942" s="21">
        <v>43762</v>
      </c>
      <c r="C3942" s="20">
        <v>62.999683380127003</v>
      </c>
      <c r="D3942" s="20">
        <v>90520752</v>
      </c>
      <c r="E3942" s="20">
        <f t="shared" si="234"/>
        <v>1686.0695187196834</v>
      </c>
      <c r="F3942" s="20">
        <f t="shared" si="235"/>
        <v>1.1734529761332868E-3</v>
      </c>
      <c r="G3942" s="19">
        <v>7469.56</v>
      </c>
      <c r="H3942" s="20">
        <f t="shared" si="236"/>
        <v>8.765177412406155</v>
      </c>
      <c r="I3942" s="20">
        <v>12594197.434247799</v>
      </c>
      <c r="K3942" s="70">
        <f t="shared" si="232"/>
        <v>-1</v>
      </c>
      <c r="L3942" s="3">
        <f>IF(AND(O3942&gt;0,O3942&lt;366),+'PL2'!$N$3+1,IF(AND(O3942&gt;365,O3942&lt;731),+'PL2'!$O$3+1,IF(AND(O3942&gt;730,O3942&lt;1096),+'PL2'!$P$3+1,IF(AND(O3942&gt;1095,O3942&lt;1461),+'PL2'!$Q$3+1,IF(AND(O3942&gt;1460,O3942&lt;3000),+'PL2'!$R$3+1,0)))))</f>
        <v>0</v>
      </c>
      <c r="M3942" s="3">
        <f>IF(AND(O3942&gt;0,O3942&lt;366),+'PL2'!$N$2+1,IF(AND(O3942&gt;365,O3942&lt;731),+'PL2'!$O$2+1,IF(AND(O3942&gt;730,O3942&lt;1096),+'PL2'!$P$2+1,IF(AND(O3942&gt;1095,O3942&lt;1461),+'PL2'!$Q$2+1,IF(AND(O3942&gt;1460,O3942&lt;1826),+'PL2'!$R$2+1,IF(AND(O3942&gt;1825,O3942&lt;2190),+'PL2'!$S$2+1,0))))))</f>
        <v>0</v>
      </c>
      <c r="N3942" s="70">
        <f t="shared" si="233"/>
        <v>-1</v>
      </c>
      <c r="O3942" s="19" t="str">
        <f>IF(A3942&gt;'PL2'!$C$2+553,IF(A3942='PL2'!$C$2+554,1,O3941+1), "")</f>
        <v/>
      </c>
    </row>
    <row r="3943" spans="1:15" s="20" customFormat="1" x14ac:dyDescent="0.55000000000000004">
      <c r="A3943" s="20">
        <v>3941</v>
      </c>
      <c r="B3943" s="21">
        <v>43763</v>
      </c>
      <c r="C3943" s="20">
        <v>63.099681854248097</v>
      </c>
      <c r="D3943" s="20">
        <v>93923788</v>
      </c>
      <c r="E3943" s="20">
        <f t="shared" si="234"/>
        <v>1871.5424991625403</v>
      </c>
      <c r="F3943" s="20">
        <f t="shared" si="235"/>
        <v>1.2573357483607953E-3</v>
      </c>
      <c r="G3943" s="19">
        <v>7431.88</v>
      </c>
      <c r="H3943" s="20">
        <f t="shared" si="236"/>
        <v>9.3443684015276265</v>
      </c>
      <c r="I3943" s="20">
        <v>13909079.2686761</v>
      </c>
      <c r="K3943" s="70">
        <f t="shared" si="232"/>
        <v>-1</v>
      </c>
      <c r="L3943" s="3">
        <f>IF(AND(O3943&gt;0,O3943&lt;366),+'PL2'!$N$3+1,IF(AND(O3943&gt;365,O3943&lt;731),+'PL2'!$O$3+1,IF(AND(O3943&gt;730,O3943&lt;1096),+'PL2'!$P$3+1,IF(AND(O3943&gt;1095,O3943&lt;1461),+'PL2'!$Q$3+1,IF(AND(O3943&gt;1460,O3943&lt;3000),+'PL2'!$R$3+1,0)))))</f>
        <v>0</v>
      </c>
      <c r="M3943" s="3">
        <f>IF(AND(O3943&gt;0,O3943&lt;366),+'PL2'!$N$2+1,IF(AND(O3943&gt;365,O3943&lt;731),+'PL2'!$O$2+1,IF(AND(O3943&gt;730,O3943&lt;1096),+'PL2'!$P$2+1,IF(AND(O3943&gt;1095,O3943&lt;1461),+'PL2'!$Q$2+1,IF(AND(O3943&gt;1460,O3943&lt;1826),+'PL2'!$R$2+1,IF(AND(O3943&gt;1825,O3943&lt;2190),+'PL2'!$S$2+1,0))))))</f>
        <v>0</v>
      </c>
      <c r="N3943" s="70">
        <f t="shared" si="233"/>
        <v>-1</v>
      </c>
      <c r="O3943" s="19" t="str">
        <f>IF(A3943&gt;'PL2'!$C$2+553,IF(A3943='PL2'!$C$2+554,1,O3942+1), "")</f>
        <v/>
      </c>
    </row>
    <row r="3944" spans="1:15" s="20" customFormat="1" x14ac:dyDescent="0.55000000000000004">
      <c r="A3944" s="20">
        <v>3942</v>
      </c>
      <c r="B3944" s="21">
        <v>43764</v>
      </c>
      <c r="C3944" s="20">
        <v>63.199680328369197</v>
      </c>
      <c r="D3944" s="20">
        <v>95285003</v>
      </c>
      <c r="E3944" s="20">
        <f t="shared" si="234"/>
        <v>1934.8637635211883</v>
      </c>
      <c r="F3944" s="20">
        <f t="shared" si="235"/>
        <v>1.2833370150965354E-3</v>
      </c>
      <c r="G3944" s="19">
        <v>8666.7900000000009</v>
      </c>
      <c r="H3944" s="20">
        <f t="shared" si="236"/>
        <v>11.122412409068504</v>
      </c>
      <c r="I3944" s="20">
        <v>16769057.9170478</v>
      </c>
      <c r="K3944" s="70">
        <f t="shared" si="232"/>
        <v>-1</v>
      </c>
      <c r="L3944" s="3">
        <f>IF(AND(O3944&gt;0,O3944&lt;366),+'PL2'!$N$3+1,IF(AND(O3944&gt;365,O3944&lt;731),+'PL2'!$O$3+1,IF(AND(O3944&gt;730,O3944&lt;1096),+'PL2'!$P$3+1,IF(AND(O3944&gt;1095,O3944&lt;1461),+'PL2'!$Q$3+1,IF(AND(O3944&gt;1460,O3944&lt;3000),+'PL2'!$R$3+1,0)))))</f>
        <v>0</v>
      </c>
      <c r="M3944" s="3">
        <f>IF(AND(O3944&gt;0,O3944&lt;366),+'PL2'!$N$2+1,IF(AND(O3944&gt;365,O3944&lt;731),+'PL2'!$O$2+1,IF(AND(O3944&gt;730,O3944&lt;1096),+'PL2'!$P$2+1,IF(AND(O3944&gt;1095,O3944&lt;1461),+'PL2'!$Q$2+1,IF(AND(O3944&gt;1460,O3944&lt;1826),+'PL2'!$R$2+1,IF(AND(O3944&gt;1825,O3944&lt;2190),+'PL2'!$S$2+1,0))))))</f>
        <v>0</v>
      </c>
      <c r="N3944" s="70">
        <f t="shared" si="233"/>
        <v>-1</v>
      </c>
      <c r="O3944" s="19" t="str">
        <f>IF(A3944&gt;'PL2'!$C$2+553,IF(A3944='PL2'!$C$2+554,1,O3943+1), "")</f>
        <v/>
      </c>
    </row>
    <row r="3945" spans="1:15" s="20" customFormat="1" x14ac:dyDescent="0.55000000000000004">
      <c r="A3945" s="20">
        <v>3943</v>
      </c>
      <c r="B3945" s="21">
        <v>43765</v>
      </c>
      <c r="C3945" s="20">
        <v>63.299678802490199</v>
      </c>
      <c r="D3945" s="20">
        <v>78269823</v>
      </c>
      <c r="E3945" s="20">
        <f t="shared" si="234"/>
        <v>1498.9006189279576</v>
      </c>
      <c r="F3945" s="20">
        <f t="shared" si="235"/>
        <v>1.2122159486037611E-3</v>
      </c>
      <c r="G3945" s="19">
        <v>9259.7999999999993</v>
      </c>
      <c r="H3945" s="20">
        <f t="shared" si="236"/>
        <v>11.224877240881106</v>
      </c>
      <c r="I3945" s="20">
        <v>13879519.9511491</v>
      </c>
      <c r="K3945" s="70">
        <f t="shared" si="232"/>
        <v>-1</v>
      </c>
      <c r="L3945" s="3">
        <f>IF(AND(O3945&gt;0,O3945&lt;366),+'PL2'!$N$3+1,IF(AND(O3945&gt;365,O3945&lt;731),+'PL2'!$O$3+1,IF(AND(O3945&gt;730,O3945&lt;1096),+'PL2'!$P$3+1,IF(AND(O3945&gt;1095,O3945&lt;1461),+'PL2'!$Q$3+1,IF(AND(O3945&gt;1460,O3945&lt;3000),+'PL2'!$R$3+1,0)))))</f>
        <v>0</v>
      </c>
      <c r="M3945" s="3">
        <f>IF(AND(O3945&gt;0,O3945&lt;366),+'PL2'!$N$2+1,IF(AND(O3945&gt;365,O3945&lt;731),+'PL2'!$O$2+1,IF(AND(O3945&gt;730,O3945&lt;1096),+'PL2'!$P$2+1,IF(AND(O3945&gt;1095,O3945&lt;1461),+'PL2'!$Q$2+1,IF(AND(O3945&gt;1460,O3945&lt;1826),+'PL2'!$R$2+1,IF(AND(O3945&gt;1825,O3945&lt;2190),+'PL2'!$S$2+1,0))))))</f>
        <v>0</v>
      </c>
      <c r="N3945" s="70">
        <f t="shared" si="233"/>
        <v>-1</v>
      </c>
      <c r="O3945" s="19" t="str">
        <f>IF(A3945&gt;'PL2'!$C$2+553,IF(A3945='PL2'!$C$2+554,1,O3944+1), "")</f>
        <v/>
      </c>
    </row>
    <row r="3946" spans="1:15" s="20" customFormat="1" x14ac:dyDescent="0.55000000000000004">
      <c r="A3946" s="20">
        <v>3944</v>
      </c>
      <c r="B3946" s="21">
        <v>43766</v>
      </c>
      <c r="C3946" s="20">
        <v>63.399677276611399</v>
      </c>
      <c r="D3946" s="20">
        <v>91201360</v>
      </c>
      <c r="E3946" s="20">
        <f t="shared" si="234"/>
        <v>1701.7635608798057</v>
      </c>
      <c r="F3946" s="20">
        <f t="shared" si="235"/>
        <v>1.1830005666678294E-3</v>
      </c>
      <c r="G3946" s="19">
        <v>9551.5400000000009</v>
      </c>
      <c r="H3946" s="20">
        <f t="shared" si="236"/>
        <v>11.299477232550441</v>
      </c>
      <c r="I3946" s="20">
        <v>16254462.7222859</v>
      </c>
      <c r="K3946" s="70">
        <f t="shared" si="232"/>
        <v>-1</v>
      </c>
      <c r="L3946" s="3">
        <f>IF(AND(O3946&gt;0,O3946&lt;366),+'PL2'!$N$3+1,IF(AND(O3946&gt;365,O3946&lt;731),+'PL2'!$O$3+1,IF(AND(O3946&gt;730,O3946&lt;1096),+'PL2'!$P$3+1,IF(AND(O3946&gt;1095,O3946&lt;1461),+'PL2'!$Q$3+1,IF(AND(O3946&gt;1460,O3946&lt;3000),+'PL2'!$R$3+1,0)))))</f>
        <v>0</v>
      </c>
      <c r="M3946" s="3">
        <f>IF(AND(O3946&gt;0,O3946&lt;366),+'PL2'!$N$2+1,IF(AND(O3946&gt;365,O3946&lt;731),+'PL2'!$O$2+1,IF(AND(O3946&gt;730,O3946&lt;1096),+'PL2'!$P$2+1,IF(AND(O3946&gt;1095,O3946&lt;1461),+'PL2'!$Q$2+1,IF(AND(O3946&gt;1460,O3946&lt;1826),+'PL2'!$R$2+1,IF(AND(O3946&gt;1825,O3946&lt;2190),+'PL2'!$S$2+1,0))))))</f>
        <v>0</v>
      </c>
      <c r="N3946" s="70">
        <f t="shared" si="233"/>
        <v>-1</v>
      </c>
      <c r="O3946" s="19" t="str">
        <f>IF(A3946&gt;'PL2'!$C$2+553,IF(A3946='PL2'!$C$2+554,1,O3945+1), "")</f>
        <v/>
      </c>
    </row>
    <row r="3947" spans="1:15" s="20" customFormat="1" x14ac:dyDescent="0.55000000000000004">
      <c r="A3947" s="20">
        <v>3945</v>
      </c>
      <c r="B3947" s="21">
        <v>43767</v>
      </c>
      <c r="C3947" s="20">
        <v>63.4996757507325</v>
      </c>
      <c r="D3947" s="20">
        <v>90520752</v>
      </c>
      <c r="E3947" s="20">
        <f t="shared" si="234"/>
        <v>1725.567798018074</v>
      </c>
      <c r="F3947" s="20">
        <f t="shared" si="235"/>
        <v>1.2104737669441053E-3</v>
      </c>
      <c r="G3947" s="19">
        <v>9218.76</v>
      </c>
      <c r="H3947" s="20">
        <f t="shared" si="236"/>
        <v>11.15906714375364</v>
      </c>
      <c r="I3947" s="20">
        <v>15907595.393657099</v>
      </c>
      <c r="K3947" s="70">
        <f t="shared" si="232"/>
        <v>-1</v>
      </c>
      <c r="L3947" s="3">
        <f>IF(AND(O3947&gt;0,O3947&lt;366),+'PL2'!$N$3+1,IF(AND(O3947&gt;365,O3947&lt;731),+'PL2'!$O$3+1,IF(AND(O3947&gt;730,O3947&lt;1096),+'PL2'!$P$3+1,IF(AND(O3947&gt;1095,O3947&lt;1461),+'PL2'!$Q$3+1,IF(AND(O3947&gt;1460,O3947&lt;3000),+'PL2'!$R$3+1,0)))))</f>
        <v>0</v>
      </c>
      <c r="M3947" s="3">
        <f>IF(AND(O3947&gt;0,O3947&lt;366),+'PL2'!$N$2+1,IF(AND(O3947&gt;365,O3947&lt;731),+'PL2'!$O$2+1,IF(AND(O3947&gt;730,O3947&lt;1096),+'PL2'!$P$2+1,IF(AND(O3947&gt;1095,O3947&lt;1461),+'PL2'!$Q$2+1,IF(AND(O3947&gt;1460,O3947&lt;1826),+'PL2'!$R$2+1,IF(AND(O3947&gt;1825,O3947&lt;2190),+'PL2'!$S$2+1,0))))))</f>
        <v>0</v>
      </c>
      <c r="N3947" s="70">
        <f t="shared" si="233"/>
        <v>-1</v>
      </c>
      <c r="O3947" s="19" t="str">
        <f>IF(A3947&gt;'PL2'!$C$2+553,IF(A3947='PL2'!$C$2+554,1,O3946+1), "")</f>
        <v/>
      </c>
    </row>
    <row r="3948" spans="1:15" s="20" customFormat="1" x14ac:dyDescent="0.55000000000000004">
      <c r="A3948" s="20">
        <v>3946</v>
      </c>
      <c r="B3948" s="21">
        <v>43768</v>
      </c>
      <c r="C3948" s="20">
        <v>63.599674224853601</v>
      </c>
      <c r="D3948" s="20">
        <v>91201360</v>
      </c>
      <c r="E3948" s="20">
        <f t="shared" si="234"/>
        <v>1689.2503442041057</v>
      </c>
      <c r="F3948" s="20">
        <f t="shared" si="235"/>
        <v>1.1780062443762125E-3</v>
      </c>
      <c r="G3948" s="19">
        <v>9433.35</v>
      </c>
      <c r="H3948" s="20">
        <f t="shared" si="236"/>
        <v>11.112545205386345</v>
      </c>
      <c r="I3948" s="20">
        <v>15935289.7344978</v>
      </c>
      <c r="K3948" s="70">
        <f t="shared" si="232"/>
        <v>-1</v>
      </c>
      <c r="L3948" s="3">
        <f>IF(AND(O3948&gt;0,O3948&lt;366),+'PL2'!$N$3+1,IF(AND(O3948&gt;365,O3948&lt;731),+'PL2'!$O$3+1,IF(AND(O3948&gt;730,O3948&lt;1096),+'PL2'!$P$3+1,IF(AND(O3948&gt;1095,O3948&lt;1461),+'PL2'!$Q$3+1,IF(AND(O3948&gt;1460,O3948&lt;3000),+'PL2'!$R$3+1,0)))))</f>
        <v>0</v>
      </c>
      <c r="M3948" s="3">
        <f>IF(AND(O3948&gt;0,O3948&lt;366),+'PL2'!$N$2+1,IF(AND(O3948&gt;365,O3948&lt;731),+'PL2'!$O$2+1,IF(AND(O3948&gt;730,O3948&lt;1096),+'PL2'!$P$2+1,IF(AND(O3948&gt;1095,O3948&lt;1461),+'PL2'!$Q$2+1,IF(AND(O3948&gt;1460,O3948&lt;1826),+'PL2'!$R$2+1,IF(AND(O3948&gt;1825,O3948&lt;2190),+'PL2'!$S$2+1,0))))))</f>
        <v>0</v>
      </c>
      <c r="N3948" s="70">
        <f t="shared" si="233"/>
        <v>-1</v>
      </c>
      <c r="O3948" s="19" t="str">
        <f>IF(A3948&gt;'PL2'!$C$2+553,IF(A3948='PL2'!$C$2+554,1,O3947+1), "")</f>
        <v/>
      </c>
    </row>
    <row r="3949" spans="1:15" s="20" customFormat="1" x14ac:dyDescent="0.55000000000000004">
      <c r="A3949" s="20">
        <v>3947</v>
      </c>
      <c r="B3949" s="21">
        <v>43769</v>
      </c>
      <c r="C3949" s="20">
        <v>63.699672698974702</v>
      </c>
      <c r="D3949" s="20">
        <v>89840145</v>
      </c>
      <c r="E3949" s="20">
        <f t="shared" si="234"/>
        <v>1686.9563389339655</v>
      </c>
      <c r="F3949" s="20">
        <f t="shared" si="235"/>
        <v>1.196108562019287E-3</v>
      </c>
      <c r="G3949" s="19">
        <v>9164.6200000000008</v>
      </c>
      <c r="H3949" s="20">
        <f t="shared" si="236"/>
        <v>10.961880449653199</v>
      </c>
      <c r="I3949" s="20">
        <v>15460313.802921001</v>
      </c>
      <c r="K3949" s="70">
        <f t="shared" ref="K3949:K4012" si="237">+L3949^(0.00273972602739726)-1</f>
        <v>-1</v>
      </c>
      <c r="L3949" s="3">
        <f>IF(AND(O3949&gt;0,O3949&lt;366),+'PL2'!$N$3+1,IF(AND(O3949&gt;365,O3949&lt;731),+'PL2'!$O$3+1,IF(AND(O3949&gt;730,O3949&lt;1096),+'PL2'!$P$3+1,IF(AND(O3949&gt;1095,O3949&lt;1461),+'PL2'!$Q$3+1,IF(AND(O3949&gt;1460,O3949&lt;3000),+'PL2'!$R$3+1,0)))))</f>
        <v>0</v>
      </c>
      <c r="M3949" s="3">
        <f>IF(AND(O3949&gt;0,O3949&lt;366),+'PL2'!$N$2+1,IF(AND(O3949&gt;365,O3949&lt;731),+'PL2'!$O$2+1,IF(AND(O3949&gt;730,O3949&lt;1096),+'PL2'!$P$2+1,IF(AND(O3949&gt;1095,O3949&lt;1461),+'PL2'!$Q$2+1,IF(AND(O3949&gt;1460,O3949&lt;1826),+'PL2'!$R$2+1,IF(AND(O3949&gt;1825,O3949&lt;2190),+'PL2'!$S$2+1,0))))))</f>
        <v>0</v>
      </c>
      <c r="N3949" s="70">
        <f t="shared" ref="N3949:N4012" si="238">+M3949^(0.00273972602739726)-1</f>
        <v>-1</v>
      </c>
      <c r="O3949" s="19" t="str">
        <f>IF(A3949&gt;'PL2'!$C$2+553,IF(A3949='PL2'!$C$2+554,1,O3948+1), "")</f>
        <v/>
      </c>
    </row>
    <row r="3950" spans="1:15" s="20" customFormat="1" x14ac:dyDescent="0.55000000000000004">
      <c r="A3950" s="20">
        <v>3948</v>
      </c>
      <c r="B3950" s="21">
        <v>43770</v>
      </c>
      <c r="C3950" s="20">
        <v>63.799671173095803</v>
      </c>
      <c r="D3950" s="20">
        <v>88478931</v>
      </c>
      <c r="E3950" s="20">
        <f t="shared" si="234"/>
        <v>1691.7822050681025</v>
      </c>
      <c r="F3950" s="20">
        <f t="shared" si="235"/>
        <v>1.2198966144814731E-3</v>
      </c>
      <c r="G3950" s="19">
        <v>9147.98</v>
      </c>
      <c r="H3950" s="20">
        <f t="shared" si="236"/>
        <v>11.159589831344226</v>
      </c>
      <c r="I3950" s="20">
        <v>15476389.7763189</v>
      </c>
      <c r="K3950" s="70">
        <f t="shared" si="237"/>
        <v>-1</v>
      </c>
      <c r="L3950" s="3">
        <f>IF(AND(O3950&gt;0,O3950&lt;366),+'PL2'!$N$3+1,IF(AND(O3950&gt;365,O3950&lt;731),+'PL2'!$O$3+1,IF(AND(O3950&gt;730,O3950&lt;1096),+'PL2'!$P$3+1,IF(AND(O3950&gt;1095,O3950&lt;1461),+'PL2'!$Q$3+1,IF(AND(O3950&gt;1460,O3950&lt;3000),+'PL2'!$R$3+1,0)))))</f>
        <v>0</v>
      </c>
      <c r="M3950" s="3">
        <f>IF(AND(O3950&gt;0,O3950&lt;366),+'PL2'!$N$2+1,IF(AND(O3950&gt;365,O3950&lt;731),+'PL2'!$O$2+1,IF(AND(O3950&gt;730,O3950&lt;1096),+'PL2'!$P$2+1,IF(AND(O3950&gt;1095,O3950&lt;1461),+'PL2'!$Q$2+1,IF(AND(O3950&gt;1460,O3950&lt;1826),+'PL2'!$R$2+1,IF(AND(O3950&gt;1825,O3950&lt;2190),+'PL2'!$S$2+1,0))))))</f>
        <v>0</v>
      </c>
      <c r="N3950" s="70">
        <f t="shared" si="238"/>
        <v>-1</v>
      </c>
      <c r="O3950" s="19" t="str">
        <f>IF(A3950&gt;'PL2'!$C$2+553,IF(A3950='PL2'!$C$2+554,1,O3949+1), "")</f>
        <v/>
      </c>
    </row>
    <row r="3951" spans="1:15" s="20" customFormat="1" x14ac:dyDescent="0.55000000000000004">
      <c r="A3951" s="20">
        <v>3949</v>
      </c>
      <c r="B3951" s="21">
        <v>43771</v>
      </c>
      <c r="C3951" s="20">
        <v>63.899669647216797</v>
      </c>
      <c r="D3951" s="20">
        <v>91201360</v>
      </c>
      <c r="E3951" s="20">
        <f t="shared" si="234"/>
        <v>1734.8067343152322</v>
      </c>
      <c r="F3951" s="20">
        <f t="shared" si="235"/>
        <v>1.2154816246655788E-3</v>
      </c>
      <c r="G3951" s="19">
        <v>9252.99</v>
      </c>
      <c r="H3951" s="20">
        <f t="shared" si="236"/>
        <v>11.246839318214354</v>
      </c>
      <c r="I3951" s="20">
        <v>16052149.364551499</v>
      </c>
      <c r="K3951" s="70">
        <f t="shared" si="237"/>
        <v>-1</v>
      </c>
      <c r="L3951" s="3">
        <f>IF(AND(O3951&gt;0,O3951&lt;366),+'PL2'!$N$3+1,IF(AND(O3951&gt;365,O3951&lt;731),+'PL2'!$O$3+1,IF(AND(O3951&gt;730,O3951&lt;1096),+'PL2'!$P$3+1,IF(AND(O3951&gt;1095,O3951&lt;1461),+'PL2'!$Q$3+1,IF(AND(O3951&gt;1460,O3951&lt;3000),+'PL2'!$R$3+1,0)))))</f>
        <v>0</v>
      </c>
      <c r="M3951" s="3">
        <f>IF(AND(O3951&gt;0,O3951&lt;366),+'PL2'!$N$2+1,IF(AND(O3951&gt;365,O3951&lt;731),+'PL2'!$O$2+1,IF(AND(O3951&gt;730,O3951&lt;1096),+'PL2'!$P$2+1,IF(AND(O3951&gt;1095,O3951&lt;1461),+'PL2'!$Q$2+1,IF(AND(O3951&gt;1460,O3951&lt;1826),+'PL2'!$R$2+1,IF(AND(O3951&gt;1825,O3951&lt;2190),+'PL2'!$S$2+1,0))))))</f>
        <v>0</v>
      </c>
      <c r="N3951" s="70">
        <f t="shared" si="238"/>
        <v>-1</v>
      </c>
      <c r="O3951" s="19" t="str">
        <f>IF(A3951&gt;'PL2'!$C$2+553,IF(A3951='PL2'!$C$2+554,1,O3950+1), "")</f>
        <v/>
      </c>
    </row>
    <row r="3952" spans="1:15" s="20" customFormat="1" x14ac:dyDescent="0.55000000000000004">
      <c r="A3952" s="20">
        <v>3950</v>
      </c>
      <c r="B3952" s="21">
        <v>43772</v>
      </c>
      <c r="C3952" s="20">
        <v>63.999668121337798</v>
      </c>
      <c r="D3952" s="20">
        <v>93923788</v>
      </c>
      <c r="E3952" s="20">
        <f t="shared" si="234"/>
        <v>1763.5041799276112</v>
      </c>
      <c r="F3952" s="20">
        <f t="shared" si="235"/>
        <v>1.2016517290162859E-3</v>
      </c>
      <c r="G3952" s="19">
        <v>9301.18</v>
      </c>
      <c r="H3952" s="20">
        <f t="shared" si="236"/>
        <v>11.176779028891698</v>
      </c>
      <c r="I3952" s="20">
        <v>16402669.8082591</v>
      </c>
      <c r="K3952" s="70">
        <f t="shared" si="237"/>
        <v>-1</v>
      </c>
      <c r="L3952" s="3">
        <f>IF(AND(O3952&gt;0,O3952&lt;366),+'PL2'!$N$3+1,IF(AND(O3952&gt;365,O3952&lt;731),+'PL2'!$O$3+1,IF(AND(O3952&gt;730,O3952&lt;1096),+'PL2'!$P$3+1,IF(AND(O3952&gt;1095,O3952&lt;1461),+'PL2'!$Q$3+1,IF(AND(O3952&gt;1460,O3952&lt;3000),+'PL2'!$R$3+1,0)))))</f>
        <v>0</v>
      </c>
      <c r="M3952" s="3">
        <f>IF(AND(O3952&gt;0,O3952&lt;366),+'PL2'!$N$2+1,IF(AND(O3952&gt;365,O3952&lt;731),+'PL2'!$O$2+1,IF(AND(O3952&gt;730,O3952&lt;1096),+'PL2'!$P$2+1,IF(AND(O3952&gt;1095,O3952&lt;1461),+'PL2'!$Q$2+1,IF(AND(O3952&gt;1460,O3952&lt;1826),+'PL2'!$R$2+1,IF(AND(O3952&gt;1825,O3952&lt;2190),+'PL2'!$S$2+1,0))))))</f>
        <v>0</v>
      </c>
      <c r="N3952" s="70">
        <f t="shared" si="238"/>
        <v>-1</v>
      </c>
      <c r="O3952" s="19" t="str">
        <f>IF(A3952&gt;'PL2'!$C$2+553,IF(A3952='PL2'!$C$2+554,1,O3951+1), "")</f>
        <v/>
      </c>
    </row>
    <row r="3953" spans="1:15" s="20" customFormat="1" x14ac:dyDescent="0.55000000000000004">
      <c r="A3953" s="20">
        <v>3951</v>
      </c>
      <c r="B3953" s="21">
        <v>43773</v>
      </c>
      <c r="C3953" s="20">
        <v>64.099666595458999</v>
      </c>
      <c r="D3953" s="20">
        <v>89840145</v>
      </c>
      <c r="E3953" s="20">
        <f t="shared" si="234"/>
        <v>1731.6040317193597</v>
      </c>
      <c r="F3953" s="20">
        <f t="shared" si="235"/>
        <v>1.2354748660363757E-3</v>
      </c>
      <c r="G3953" s="19">
        <v>9206.16</v>
      </c>
      <c r="H3953" s="20">
        <f t="shared" si="236"/>
        <v>11.373979292709441</v>
      </c>
      <c r="I3953" s="20">
        <v>15941423.7726535</v>
      </c>
      <c r="K3953" s="70">
        <f t="shared" si="237"/>
        <v>-1</v>
      </c>
      <c r="L3953" s="3">
        <f>IF(AND(O3953&gt;0,O3953&lt;366),+'PL2'!$N$3+1,IF(AND(O3953&gt;365,O3953&lt;731),+'PL2'!$O$3+1,IF(AND(O3953&gt;730,O3953&lt;1096),+'PL2'!$P$3+1,IF(AND(O3953&gt;1095,O3953&lt;1461),+'PL2'!$Q$3+1,IF(AND(O3953&gt;1460,O3953&lt;3000),+'PL2'!$R$3+1,0)))))</f>
        <v>0</v>
      </c>
      <c r="M3953" s="3">
        <f>IF(AND(O3953&gt;0,O3953&lt;366),+'PL2'!$N$2+1,IF(AND(O3953&gt;365,O3953&lt;731),+'PL2'!$O$2+1,IF(AND(O3953&gt;730,O3953&lt;1096),+'PL2'!$P$2+1,IF(AND(O3953&gt;1095,O3953&lt;1461),+'PL2'!$Q$2+1,IF(AND(O3953&gt;1460,O3953&lt;1826),+'PL2'!$R$2+1,IF(AND(O3953&gt;1825,O3953&lt;2190),+'PL2'!$S$2+1,0))))))</f>
        <v>0</v>
      </c>
      <c r="N3953" s="70">
        <f t="shared" si="238"/>
        <v>-1</v>
      </c>
      <c r="O3953" s="19" t="str">
        <f>IF(A3953&gt;'PL2'!$C$2+553,IF(A3953='PL2'!$C$2+554,1,O3952+1), "")</f>
        <v/>
      </c>
    </row>
    <row r="3954" spans="1:15" s="20" customFormat="1" x14ac:dyDescent="0.55000000000000004">
      <c r="A3954" s="20">
        <v>3952</v>
      </c>
      <c r="B3954" s="21">
        <v>43774</v>
      </c>
      <c r="C3954" s="20">
        <v>64.199665069580007</v>
      </c>
      <c r="D3954" s="20">
        <v>98007431</v>
      </c>
      <c r="E3954" s="20">
        <f t="shared" si="234"/>
        <v>1852.9766879621259</v>
      </c>
      <c r="F3954" s="20">
        <f t="shared" si="235"/>
        <v>1.2137904395117564E-3</v>
      </c>
      <c r="G3954" s="19">
        <v>9418.0499999999993</v>
      </c>
      <c r="H3954" s="20">
        <f t="shared" si="236"/>
        <v>11.431539048843696</v>
      </c>
      <c r="I3954" s="20">
        <v>17451427.096061699</v>
      </c>
      <c r="K3954" s="70">
        <f t="shared" si="237"/>
        <v>-1</v>
      </c>
      <c r="L3954" s="3">
        <f>IF(AND(O3954&gt;0,O3954&lt;366),+'PL2'!$N$3+1,IF(AND(O3954&gt;365,O3954&lt;731),+'PL2'!$O$3+1,IF(AND(O3954&gt;730,O3954&lt;1096),+'PL2'!$P$3+1,IF(AND(O3954&gt;1095,O3954&lt;1461),+'PL2'!$Q$3+1,IF(AND(O3954&gt;1460,O3954&lt;3000),+'PL2'!$R$3+1,0)))))</f>
        <v>0</v>
      </c>
      <c r="M3954" s="3">
        <f>IF(AND(O3954&gt;0,O3954&lt;366),+'PL2'!$N$2+1,IF(AND(O3954&gt;365,O3954&lt;731),+'PL2'!$O$2+1,IF(AND(O3954&gt;730,O3954&lt;1096),+'PL2'!$P$2+1,IF(AND(O3954&gt;1095,O3954&lt;1461),+'PL2'!$Q$2+1,IF(AND(O3954&gt;1460,O3954&lt;1826),+'PL2'!$R$2+1,IF(AND(O3954&gt;1825,O3954&lt;2190),+'PL2'!$S$2+1,0))))))</f>
        <v>0</v>
      </c>
      <c r="N3954" s="70">
        <f t="shared" si="238"/>
        <v>-1</v>
      </c>
      <c r="O3954" s="19" t="str">
        <f>IF(A3954&gt;'PL2'!$C$2+553,IF(A3954='PL2'!$C$2+554,1,O3953+1), "")</f>
        <v/>
      </c>
    </row>
    <row r="3955" spans="1:15" s="20" customFormat="1" x14ac:dyDescent="0.55000000000000004">
      <c r="A3955" s="20">
        <v>3953</v>
      </c>
      <c r="B3955" s="21">
        <v>43775</v>
      </c>
      <c r="C3955" s="20">
        <v>64.2996635437012</v>
      </c>
      <c r="D3955" s="20">
        <v>89840145</v>
      </c>
      <c r="E3955" s="20">
        <f t="shared" si="234"/>
        <v>1693.7796128159575</v>
      </c>
      <c r="F3955" s="20">
        <f t="shared" si="235"/>
        <v>1.2122582751980927E-3</v>
      </c>
      <c r="G3955" s="19">
        <v>9310.19</v>
      </c>
      <c r="H3955" s="20">
        <f t="shared" si="236"/>
        <v>11.286354871166532</v>
      </c>
      <c r="I3955" s="20">
        <v>15769410.013443001</v>
      </c>
      <c r="K3955" s="70">
        <f t="shared" si="237"/>
        <v>-1</v>
      </c>
      <c r="L3955" s="3">
        <f>IF(AND(O3955&gt;0,O3955&lt;366),+'PL2'!$N$3+1,IF(AND(O3955&gt;365,O3955&lt;731),+'PL2'!$O$3+1,IF(AND(O3955&gt;730,O3955&lt;1096),+'PL2'!$P$3+1,IF(AND(O3955&gt;1095,O3955&lt;1461),+'PL2'!$Q$3+1,IF(AND(O3955&gt;1460,O3955&lt;3000),+'PL2'!$R$3+1,0)))))</f>
        <v>0</v>
      </c>
      <c r="M3955" s="3">
        <f>IF(AND(O3955&gt;0,O3955&lt;366),+'PL2'!$N$2+1,IF(AND(O3955&gt;365,O3955&lt;731),+'PL2'!$O$2+1,IF(AND(O3955&gt;730,O3955&lt;1096),+'PL2'!$P$2+1,IF(AND(O3955&gt;1095,O3955&lt;1461),+'PL2'!$Q$2+1,IF(AND(O3955&gt;1460,O3955&lt;1826),+'PL2'!$R$2+1,IF(AND(O3955&gt;1825,O3955&lt;2190),+'PL2'!$S$2+1,0))))))</f>
        <v>0</v>
      </c>
      <c r="N3955" s="70">
        <f t="shared" si="238"/>
        <v>-1</v>
      </c>
      <c r="O3955" s="19" t="str">
        <f>IF(A3955&gt;'PL2'!$C$2+553,IF(A3955='PL2'!$C$2+554,1,O3954+1), "")</f>
        <v/>
      </c>
    </row>
    <row r="3956" spans="1:15" s="20" customFormat="1" x14ac:dyDescent="0.55000000000000004">
      <c r="A3956" s="20">
        <v>3954</v>
      </c>
      <c r="B3956" s="21">
        <v>43776</v>
      </c>
      <c r="C3956" s="20">
        <v>64.399662017822294</v>
      </c>
      <c r="D3956" s="20">
        <v>91737090</v>
      </c>
      <c r="E3956" s="20">
        <f t="shared" si="234"/>
        <v>1709.3411387847173</v>
      </c>
      <c r="F3956" s="20">
        <f t="shared" si="235"/>
        <v>1.1999616688396729E-3</v>
      </c>
      <c r="G3956" s="19">
        <v>9343.34</v>
      </c>
      <c r="H3956" s="20">
        <f t="shared" si="236"/>
        <v>11.21164985893647</v>
      </c>
      <c r="I3956" s="20">
        <v>15970955.4356528</v>
      </c>
      <c r="K3956" s="70">
        <f t="shared" si="237"/>
        <v>-1</v>
      </c>
      <c r="L3956" s="3">
        <f>IF(AND(O3956&gt;0,O3956&lt;366),+'PL2'!$N$3+1,IF(AND(O3956&gt;365,O3956&lt;731),+'PL2'!$O$3+1,IF(AND(O3956&gt;730,O3956&lt;1096),+'PL2'!$P$3+1,IF(AND(O3956&gt;1095,O3956&lt;1461),+'PL2'!$Q$3+1,IF(AND(O3956&gt;1460,O3956&lt;3000),+'PL2'!$R$3+1,0)))))</f>
        <v>0</v>
      </c>
      <c r="M3956" s="3">
        <f>IF(AND(O3956&gt;0,O3956&lt;366),+'PL2'!$N$2+1,IF(AND(O3956&gt;365,O3956&lt;731),+'PL2'!$O$2+1,IF(AND(O3956&gt;730,O3956&lt;1096),+'PL2'!$P$2+1,IF(AND(O3956&gt;1095,O3956&lt;1461),+'PL2'!$Q$2+1,IF(AND(O3956&gt;1460,O3956&lt;1826),+'PL2'!$R$2+1,IF(AND(O3956&gt;1825,O3956&lt;2190),+'PL2'!$S$2+1,0))))))</f>
        <v>0</v>
      </c>
      <c r="N3956" s="70">
        <f t="shared" si="238"/>
        <v>-1</v>
      </c>
      <c r="O3956" s="19" t="str">
        <f>IF(A3956&gt;'PL2'!$C$2+553,IF(A3956='PL2'!$C$2+554,1,O3955+1), "")</f>
        <v/>
      </c>
    </row>
    <row r="3957" spans="1:15" s="20" customFormat="1" x14ac:dyDescent="0.55000000000000004">
      <c r="A3957" s="20">
        <v>3955</v>
      </c>
      <c r="B3957" s="21">
        <v>43777</v>
      </c>
      <c r="C3957" s="20">
        <v>64.499660491943402</v>
      </c>
      <c r="D3957" s="20">
        <v>80936306</v>
      </c>
      <c r="E3957" s="20">
        <f t="shared" si="234"/>
        <v>1603.8703942287793</v>
      </c>
      <c r="F3957" s="20">
        <f t="shared" si="235"/>
        <v>1.2781544033012291E-3</v>
      </c>
      <c r="G3957" s="19">
        <v>9204.24</v>
      </c>
      <c r="H3957" s="20">
        <f t="shared" si="236"/>
        <v>11.764439885041305</v>
      </c>
      <c r="I3957" s="20">
        <v>14762408.0373763</v>
      </c>
      <c r="K3957" s="70">
        <f t="shared" si="237"/>
        <v>-1</v>
      </c>
      <c r="L3957" s="3">
        <f>IF(AND(O3957&gt;0,O3957&lt;366),+'PL2'!$N$3+1,IF(AND(O3957&gt;365,O3957&lt;731),+'PL2'!$O$3+1,IF(AND(O3957&gt;730,O3957&lt;1096),+'PL2'!$P$3+1,IF(AND(O3957&gt;1095,O3957&lt;1461),+'PL2'!$Q$3+1,IF(AND(O3957&gt;1460,O3957&lt;3000),+'PL2'!$R$3+1,0)))))</f>
        <v>0</v>
      </c>
      <c r="M3957" s="3">
        <f>IF(AND(O3957&gt;0,O3957&lt;366),+'PL2'!$N$2+1,IF(AND(O3957&gt;365,O3957&lt;731),+'PL2'!$O$2+1,IF(AND(O3957&gt;730,O3957&lt;1096),+'PL2'!$P$2+1,IF(AND(O3957&gt;1095,O3957&lt;1461),+'PL2'!$Q$2+1,IF(AND(O3957&gt;1460,O3957&lt;1826),+'PL2'!$R$2+1,IF(AND(O3957&gt;1825,O3957&lt;2190),+'PL2'!$S$2+1,0))))))</f>
        <v>0</v>
      </c>
      <c r="N3957" s="70">
        <f t="shared" si="238"/>
        <v>-1</v>
      </c>
      <c r="O3957" s="19" t="str">
        <f>IF(A3957&gt;'PL2'!$C$2+553,IF(A3957='PL2'!$C$2+554,1,O3956+1), "")</f>
        <v/>
      </c>
    </row>
    <row r="3958" spans="1:15" s="20" customFormat="1" x14ac:dyDescent="0.55000000000000004">
      <c r="A3958" s="20">
        <v>3956</v>
      </c>
      <c r="B3958" s="21">
        <v>43778</v>
      </c>
      <c r="C3958" s="20">
        <v>64.599658966064496</v>
      </c>
      <c r="D3958" s="20">
        <v>91053344</v>
      </c>
      <c r="E3958" s="20">
        <f t="shared" si="234"/>
        <v>1837.9161646825587</v>
      </c>
      <c r="F3958" s="20">
        <f t="shared" si="235"/>
        <v>1.3039472492818113E-3</v>
      </c>
      <c r="G3958" s="19">
        <v>8766.0400000000009</v>
      </c>
      <c r="H3958" s="20">
        <f t="shared" si="236"/>
        <v>11.430453745094331</v>
      </c>
      <c r="I3958" s="20">
        <v>16111246.616253899</v>
      </c>
      <c r="K3958" s="70">
        <f t="shared" si="237"/>
        <v>-1</v>
      </c>
      <c r="L3958" s="3">
        <f>IF(AND(O3958&gt;0,O3958&lt;366),+'PL2'!$N$3+1,IF(AND(O3958&gt;365,O3958&lt;731),+'PL2'!$O$3+1,IF(AND(O3958&gt;730,O3958&lt;1096),+'PL2'!$P$3+1,IF(AND(O3958&gt;1095,O3958&lt;1461),+'PL2'!$Q$3+1,IF(AND(O3958&gt;1460,O3958&lt;3000),+'PL2'!$R$3+1,0)))))</f>
        <v>0</v>
      </c>
      <c r="M3958" s="3">
        <f>IF(AND(O3958&gt;0,O3958&lt;366),+'PL2'!$N$2+1,IF(AND(O3958&gt;365,O3958&lt;731),+'PL2'!$O$2+1,IF(AND(O3958&gt;730,O3958&lt;1096),+'PL2'!$P$2+1,IF(AND(O3958&gt;1095,O3958&lt;1461),+'PL2'!$Q$2+1,IF(AND(O3958&gt;1460,O3958&lt;1826),+'PL2'!$R$2+1,IF(AND(O3958&gt;1825,O3958&lt;2190),+'PL2'!$S$2+1,0))))))</f>
        <v>0</v>
      </c>
      <c r="N3958" s="70">
        <f t="shared" si="238"/>
        <v>-1</v>
      </c>
      <c r="O3958" s="19" t="str">
        <f>IF(A3958&gt;'PL2'!$C$2+553,IF(A3958='PL2'!$C$2+554,1,O3957+1), "")</f>
        <v/>
      </c>
    </row>
    <row r="3959" spans="1:15" s="20" customFormat="1" x14ac:dyDescent="0.55000000000000004">
      <c r="A3959" s="20">
        <v>3957</v>
      </c>
      <c r="B3959" s="21">
        <v>43779</v>
      </c>
      <c r="C3959" s="20">
        <v>64.699657440185504</v>
      </c>
      <c r="D3959" s="20">
        <v>104964271</v>
      </c>
      <c r="E3959" s="20">
        <f t="shared" si="234"/>
        <v>2145.033439121235</v>
      </c>
      <c r="F3959" s="20">
        <f t="shared" si="235"/>
        <v>1.3221920886668846E-3</v>
      </c>
      <c r="G3959" s="19">
        <v>8809.41</v>
      </c>
      <c r="H3959" s="20">
        <f t="shared" si="236"/>
        <v>11.647732207822941</v>
      </c>
      <c r="I3959" s="20">
        <v>18896479.028928999</v>
      </c>
      <c r="K3959" s="70">
        <f t="shared" si="237"/>
        <v>-1</v>
      </c>
      <c r="L3959" s="3">
        <f>IF(AND(O3959&gt;0,O3959&lt;366),+'PL2'!$N$3+1,IF(AND(O3959&gt;365,O3959&lt;731),+'PL2'!$O$3+1,IF(AND(O3959&gt;730,O3959&lt;1096),+'PL2'!$P$3+1,IF(AND(O3959&gt;1095,O3959&lt;1461),+'PL2'!$Q$3+1,IF(AND(O3959&gt;1460,O3959&lt;3000),+'PL2'!$R$3+1,0)))))</f>
        <v>0</v>
      </c>
      <c r="M3959" s="3">
        <f>IF(AND(O3959&gt;0,O3959&lt;366),+'PL2'!$N$2+1,IF(AND(O3959&gt;365,O3959&lt;731),+'PL2'!$O$2+1,IF(AND(O3959&gt;730,O3959&lt;1096),+'PL2'!$P$2+1,IF(AND(O3959&gt;1095,O3959&lt;1461),+'PL2'!$Q$2+1,IF(AND(O3959&gt;1460,O3959&lt;1826),+'PL2'!$R$2+1,IF(AND(O3959&gt;1825,O3959&lt;2190),+'PL2'!$S$2+1,0))))))</f>
        <v>0</v>
      </c>
      <c r="N3959" s="70">
        <f t="shared" si="238"/>
        <v>-1</v>
      </c>
      <c r="O3959" s="19" t="str">
        <f>IF(A3959&gt;'PL2'!$C$2+553,IF(A3959='PL2'!$C$2+554,1,O3958+1), "")</f>
        <v/>
      </c>
    </row>
    <row r="3960" spans="1:15" s="20" customFormat="1" x14ac:dyDescent="0.55000000000000004">
      <c r="A3960" s="20">
        <v>3958</v>
      </c>
      <c r="B3960" s="21">
        <v>43780</v>
      </c>
      <c r="C3960" s="20">
        <v>64.799655914306697</v>
      </c>
      <c r="D3960" s="20">
        <v>95479548</v>
      </c>
      <c r="E3960" s="20">
        <f t="shared" si="234"/>
        <v>1867.9980693923062</v>
      </c>
      <c r="F3960" s="20">
        <f t="shared" si="235"/>
        <v>1.2677650311584074E-3</v>
      </c>
      <c r="G3960" s="19">
        <v>9037.1200000000008</v>
      </c>
      <c r="H3960" s="20">
        <f t="shared" si="236"/>
        <v>11.456944718382267</v>
      </c>
      <c r="I3960" s="20">
        <v>16881322.712866601</v>
      </c>
      <c r="K3960" s="70">
        <f t="shared" si="237"/>
        <v>-1</v>
      </c>
      <c r="L3960" s="3">
        <f>IF(AND(O3960&gt;0,O3960&lt;366),+'PL2'!$N$3+1,IF(AND(O3960&gt;365,O3960&lt;731),+'PL2'!$O$3+1,IF(AND(O3960&gt;730,O3960&lt;1096),+'PL2'!$P$3+1,IF(AND(O3960&gt;1095,O3960&lt;1461),+'PL2'!$Q$3+1,IF(AND(O3960&gt;1460,O3960&lt;3000),+'PL2'!$R$3+1,0)))))</f>
        <v>0</v>
      </c>
      <c r="M3960" s="3">
        <f>IF(AND(O3960&gt;0,O3960&lt;366),+'PL2'!$N$2+1,IF(AND(O3960&gt;365,O3960&lt;731),+'PL2'!$O$2+1,IF(AND(O3960&gt;730,O3960&lt;1096),+'PL2'!$P$2+1,IF(AND(O3960&gt;1095,O3960&lt;1461),+'PL2'!$Q$2+1,IF(AND(O3960&gt;1460,O3960&lt;1826),+'PL2'!$R$2+1,IF(AND(O3960&gt;1825,O3960&lt;2190),+'PL2'!$S$2+1,0))))))</f>
        <v>0</v>
      </c>
      <c r="N3960" s="70">
        <f t="shared" si="238"/>
        <v>-1</v>
      </c>
      <c r="O3960" s="19" t="str">
        <f>IF(A3960&gt;'PL2'!$C$2+553,IF(A3960='PL2'!$C$2+554,1,O3959+1), "")</f>
        <v/>
      </c>
    </row>
    <row r="3961" spans="1:15" s="20" customFormat="1" x14ac:dyDescent="0.55000000000000004">
      <c r="A3961" s="20">
        <v>3959</v>
      </c>
      <c r="B3961" s="21">
        <v>43781</v>
      </c>
      <c r="C3961" s="20">
        <v>64.899654388427706</v>
      </c>
      <c r="D3961" s="20">
        <v>85362510</v>
      </c>
      <c r="E3961" s="20">
        <f t="shared" si="234"/>
        <v>1719.3747514786628</v>
      </c>
      <c r="F3961" s="20">
        <f t="shared" si="235"/>
        <v>1.307211176606147E-3</v>
      </c>
      <c r="G3961" s="19">
        <v>8717.81</v>
      </c>
      <c r="H3961" s="20">
        <f t="shared" si="236"/>
        <v>11.396018667528834</v>
      </c>
      <c r="I3961" s="20">
        <v>14989182.402188201</v>
      </c>
      <c r="K3961" s="70">
        <f t="shared" si="237"/>
        <v>-1</v>
      </c>
      <c r="L3961" s="3">
        <f>IF(AND(O3961&gt;0,O3961&lt;366),+'PL2'!$N$3+1,IF(AND(O3961&gt;365,O3961&lt;731),+'PL2'!$O$3+1,IF(AND(O3961&gt;730,O3961&lt;1096),+'PL2'!$P$3+1,IF(AND(O3961&gt;1095,O3961&lt;1461),+'PL2'!$Q$3+1,IF(AND(O3961&gt;1460,O3961&lt;3000),+'PL2'!$R$3+1,0)))))</f>
        <v>0</v>
      </c>
      <c r="M3961" s="3">
        <f>IF(AND(O3961&gt;0,O3961&lt;366),+'PL2'!$N$2+1,IF(AND(O3961&gt;365,O3961&lt;731),+'PL2'!$O$2+1,IF(AND(O3961&gt;730,O3961&lt;1096),+'PL2'!$P$2+1,IF(AND(O3961&gt;1095,O3961&lt;1461),+'PL2'!$Q$2+1,IF(AND(O3961&gt;1460,O3961&lt;1826),+'PL2'!$R$2+1,IF(AND(O3961&gt;1825,O3961&lt;2190),+'PL2'!$S$2+1,0))))))</f>
        <v>0</v>
      </c>
      <c r="N3961" s="70">
        <f t="shared" si="238"/>
        <v>-1</v>
      </c>
      <c r="O3961" s="19" t="str">
        <f>IF(A3961&gt;'PL2'!$C$2+553,IF(A3961='PL2'!$C$2+554,1,O3960+1), "")</f>
        <v/>
      </c>
    </row>
    <row r="3962" spans="1:15" s="20" customFormat="1" x14ac:dyDescent="0.55000000000000004">
      <c r="A3962" s="20">
        <v>3960</v>
      </c>
      <c r="B3962" s="21">
        <v>43782</v>
      </c>
      <c r="C3962" s="20">
        <v>64.999652862548899</v>
      </c>
      <c r="D3962" s="20">
        <v>85362510</v>
      </c>
      <c r="E3962" s="20">
        <f t="shared" si="234"/>
        <v>1711.9338398838725</v>
      </c>
      <c r="F3962" s="20">
        <f t="shared" si="235"/>
        <v>1.3035594351208989E-3</v>
      </c>
      <c r="G3962" s="19">
        <v>8801.52</v>
      </c>
      <c r="H3962" s="20">
        <f t="shared" si="236"/>
        <v>11.473304439405295</v>
      </c>
      <c r="I3962" s="20">
        <v>15067619.930414701</v>
      </c>
      <c r="K3962" s="70">
        <f t="shared" si="237"/>
        <v>-1</v>
      </c>
      <c r="L3962" s="3">
        <f>IF(AND(O3962&gt;0,O3962&lt;366),+'PL2'!$N$3+1,IF(AND(O3962&gt;365,O3962&lt;731),+'PL2'!$O$3+1,IF(AND(O3962&gt;730,O3962&lt;1096),+'PL2'!$P$3+1,IF(AND(O3962&gt;1095,O3962&lt;1461),+'PL2'!$Q$3+1,IF(AND(O3962&gt;1460,O3962&lt;3000),+'PL2'!$R$3+1,0)))))</f>
        <v>0</v>
      </c>
      <c r="M3962" s="3">
        <f>IF(AND(O3962&gt;0,O3962&lt;366),+'PL2'!$N$2+1,IF(AND(O3962&gt;365,O3962&lt;731),+'PL2'!$O$2+1,IF(AND(O3962&gt;730,O3962&lt;1096),+'PL2'!$P$2+1,IF(AND(O3962&gt;1095,O3962&lt;1461),+'PL2'!$Q$2+1,IF(AND(O3962&gt;1460,O3962&lt;1826),+'PL2'!$R$2+1,IF(AND(O3962&gt;1825,O3962&lt;2190),+'PL2'!$S$2+1,0))))))</f>
        <v>0</v>
      </c>
      <c r="N3962" s="70">
        <f t="shared" si="238"/>
        <v>-1</v>
      </c>
      <c r="O3962" s="19" t="str">
        <f>IF(A3962&gt;'PL2'!$C$2+553,IF(A3962='PL2'!$C$2+554,1,O3961+1), "")</f>
        <v/>
      </c>
    </row>
    <row r="3963" spans="1:15" s="20" customFormat="1" x14ac:dyDescent="0.55000000000000004">
      <c r="A3963" s="20">
        <v>3961</v>
      </c>
      <c r="B3963" s="21">
        <v>43783</v>
      </c>
      <c r="C3963" s="20">
        <v>65.099651336669993</v>
      </c>
      <c r="D3963" s="20">
        <v>106861216</v>
      </c>
      <c r="E3963" s="20">
        <f t="shared" si="234"/>
        <v>2143.1835882790369</v>
      </c>
      <c r="F3963" s="20">
        <f t="shared" si="235"/>
        <v>1.3056234017348126E-3</v>
      </c>
      <c r="G3963" s="19">
        <v>8762.42</v>
      </c>
      <c r="H3963" s="20">
        <f t="shared" si="236"/>
        <v>11.440420607829157</v>
      </c>
      <c r="I3963" s="20">
        <v>18779474.737608001</v>
      </c>
      <c r="K3963" s="70">
        <f t="shared" si="237"/>
        <v>-1</v>
      </c>
      <c r="L3963" s="3">
        <f>IF(AND(O3963&gt;0,O3963&lt;366),+'PL2'!$N$3+1,IF(AND(O3963&gt;365,O3963&lt;731),+'PL2'!$O$3+1,IF(AND(O3963&gt;730,O3963&lt;1096),+'PL2'!$P$3+1,IF(AND(O3963&gt;1095,O3963&lt;1461),+'PL2'!$Q$3+1,IF(AND(O3963&gt;1460,O3963&lt;3000),+'PL2'!$R$3+1,0)))))</f>
        <v>0</v>
      </c>
      <c r="M3963" s="3">
        <f>IF(AND(O3963&gt;0,O3963&lt;366),+'PL2'!$N$2+1,IF(AND(O3963&gt;365,O3963&lt;731),+'PL2'!$O$2+1,IF(AND(O3963&gt;730,O3963&lt;1096),+'PL2'!$P$2+1,IF(AND(O3963&gt;1095,O3963&lt;1461),+'PL2'!$Q$2+1,IF(AND(O3963&gt;1460,O3963&lt;1826),+'PL2'!$R$2+1,IF(AND(O3963&gt;1825,O3963&lt;2190),+'PL2'!$S$2+1,0))))))</f>
        <v>0</v>
      </c>
      <c r="N3963" s="70">
        <f t="shared" si="238"/>
        <v>-1</v>
      </c>
      <c r="O3963" s="19" t="str">
        <f>IF(A3963&gt;'PL2'!$C$2+553,IF(A3963='PL2'!$C$2+554,1,O3962+1), "")</f>
        <v/>
      </c>
    </row>
    <row r="3964" spans="1:15" s="20" customFormat="1" x14ac:dyDescent="0.55000000000000004">
      <c r="A3964" s="20">
        <v>3962</v>
      </c>
      <c r="B3964" s="21">
        <v>43784</v>
      </c>
      <c r="C3964" s="20">
        <v>65.199649810791101</v>
      </c>
      <c r="D3964" s="20">
        <v>99905752</v>
      </c>
      <c r="E3964" s="20">
        <f t="shared" si="234"/>
        <v>2010.0365800656141</v>
      </c>
      <c r="F3964" s="20">
        <f t="shared" si="235"/>
        <v>1.3117731312122869E-3</v>
      </c>
      <c r="G3964" s="19">
        <v>8632.32</v>
      </c>
      <c r="H3964" s="20">
        <f t="shared" si="236"/>
        <v>11.323645436026448</v>
      </c>
      <c r="I3964" s="20">
        <v>17351278.970832001</v>
      </c>
      <c r="K3964" s="70">
        <f t="shared" si="237"/>
        <v>-1</v>
      </c>
      <c r="L3964" s="3">
        <f>IF(AND(O3964&gt;0,O3964&lt;366),+'PL2'!$N$3+1,IF(AND(O3964&gt;365,O3964&lt;731),+'PL2'!$O$3+1,IF(AND(O3964&gt;730,O3964&lt;1096),+'PL2'!$P$3+1,IF(AND(O3964&gt;1095,O3964&lt;1461),+'PL2'!$Q$3+1,IF(AND(O3964&gt;1460,O3964&lt;3000),+'PL2'!$R$3+1,0)))))</f>
        <v>0</v>
      </c>
      <c r="M3964" s="3">
        <f>IF(AND(O3964&gt;0,O3964&lt;366),+'PL2'!$N$2+1,IF(AND(O3964&gt;365,O3964&lt;731),+'PL2'!$O$2+1,IF(AND(O3964&gt;730,O3964&lt;1096),+'PL2'!$P$2+1,IF(AND(O3964&gt;1095,O3964&lt;1461),+'PL2'!$Q$2+1,IF(AND(O3964&gt;1460,O3964&lt;1826),+'PL2'!$R$2+1,IF(AND(O3964&gt;1825,O3964&lt;2190),+'PL2'!$S$2+1,0))))))</f>
        <v>0</v>
      </c>
      <c r="N3964" s="70">
        <f t="shared" si="238"/>
        <v>-1</v>
      </c>
      <c r="O3964" s="19" t="str">
        <f>IF(A3964&gt;'PL2'!$C$2+553,IF(A3964='PL2'!$C$2+554,1,O3963+1), "")</f>
        <v/>
      </c>
    </row>
    <row r="3965" spans="1:15" s="20" customFormat="1" x14ac:dyDescent="0.55000000000000004">
      <c r="A3965" s="20">
        <v>3963</v>
      </c>
      <c r="B3965" s="21">
        <v>43785</v>
      </c>
      <c r="C3965" s="20">
        <v>65.299648284912195</v>
      </c>
      <c r="D3965" s="20">
        <v>93582603</v>
      </c>
      <c r="E3965" s="20">
        <f t="shared" si="234"/>
        <v>1875.7342967305019</v>
      </c>
      <c r="F3965" s="20">
        <f t="shared" si="235"/>
        <v>1.3088414505038816E-3</v>
      </c>
      <c r="G3965" s="19">
        <v>8457.69</v>
      </c>
      <c r="H3965" s="20">
        <f t="shared" si="236"/>
        <v>11.069775247512176</v>
      </c>
      <c r="I3965" s="20">
        <v>15864379.204114599</v>
      </c>
      <c r="K3965" s="70">
        <f t="shared" si="237"/>
        <v>-1</v>
      </c>
      <c r="L3965" s="3">
        <f>IF(AND(O3965&gt;0,O3965&lt;366),+'PL2'!$N$3+1,IF(AND(O3965&gt;365,O3965&lt;731),+'PL2'!$O$3+1,IF(AND(O3965&gt;730,O3965&lt;1096),+'PL2'!$P$3+1,IF(AND(O3965&gt;1095,O3965&lt;1461),+'PL2'!$Q$3+1,IF(AND(O3965&gt;1460,O3965&lt;3000),+'PL2'!$R$3+1,0)))))</f>
        <v>0</v>
      </c>
      <c r="M3965" s="3">
        <f>IF(AND(O3965&gt;0,O3965&lt;366),+'PL2'!$N$2+1,IF(AND(O3965&gt;365,O3965&lt;731),+'PL2'!$O$2+1,IF(AND(O3965&gt;730,O3965&lt;1096),+'PL2'!$P$2+1,IF(AND(O3965&gt;1095,O3965&lt;1461),+'PL2'!$Q$2+1,IF(AND(O3965&gt;1460,O3965&lt;1826),+'PL2'!$R$2+1,IF(AND(O3965&gt;1825,O3965&lt;2190),+'PL2'!$S$2+1,0))))))</f>
        <v>0</v>
      </c>
      <c r="N3965" s="70">
        <f t="shared" si="238"/>
        <v>-1</v>
      </c>
      <c r="O3965" s="19" t="str">
        <f>IF(A3965&gt;'PL2'!$C$2+553,IF(A3965='PL2'!$C$2+554,1,O3964+1), "")</f>
        <v/>
      </c>
    </row>
    <row r="3966" spans="1:15" s="20" customFormat="1" x14ac:dyDescent="0.55000000000000004">
      <c r="A3966" s="20">
        <v>3964</v>
      </c>
      <c r="B3966" s="21">
        <v>43786</v>
      </c>
      <c r="C3966" s="20">
        <v>65.399646759033303</v>
      </c>
      <c r="D3966" s="20">
        <v>97376493</v>
      </c>
      <c r="E3966" s="20">
        <f t="shared" si="234"/>
        <v>1954.8583940281746</v>
      </c>
      <c r="F3966" s="20">
        <f t="shared" si="235"/>
        <v>1.3129148986026201E-3</v>
      </c>
      <c r="G3966" s="19">
        <v>8482.7000000000007</v>
      </c>
      <c r="H3966" s="20">
        <f t="shared" si="236"/>
        <v>11.137063210376446</v>
      </c>
      <c r="I3966" s="20">
        <v>16582477.299022799</v>
      </c>
      <c r="K3966" s="70">
        <f t="shared" si="237"/>
        <v>-1</v>
      </c>
      <c r="L3966" s="3">
        <f>IF(AND(O3966&gt;0,O3966&lt;366),+'PL2'!$N$3+1,IF(AND(O3966&gt;365,O3966&lt;731),+'PL2'!$O$3+1,IF(AND(O3966&gt;730,O3966&lt;1096),+'PL2'!$P$3+1,IF(AND(O3966&gt;1095,O3966&lt;1461),+'PL2'!$Q$3+1,IF(AND(O3966&gt;1460,O3966&lt;3000),+'PL2'!$R$3+1,0)))))</f>
        <v>0</v>
      </c>
      <c r="M3966" s="3">
        <f>IF(AND(O3966&gt;0,O3966&lt;366),+'PL2'!$N$2+1,IF(AND(O3966&gt;365,O3966&lt;731),+'PL2'!$O$2+1,IF(AND(O3966&gt;730,O3966&lt;1096),+'PL2'!$P$2+1,IF(AND(O3966&gt;1095,O3966&lt;1461),+'PL2'!$Q$2+1,IF(AND(O3966&gt;1460,O3966&lt;1826),+'PL2'!$R$2+1,IF(AND(O3966&gt;1825,O3966&lt;2190),+'PL2'!$S$2+1,0))))))</f>
        <v>0</v>
      </c>
      <c r="N3966" s="70">
        <f t="shared" si="238"/>
        <v>-1</v>
      </c>
      <c r="O3966" s="19" t="str">
        <f>IF(A3966&gt;'PL2'!$C$2+553,IF(A3966='PL2'!$C$2+554,1,O3965+1), "")</f>
        <v/>
      </c>
    </row>
    <row r="3967" spans="1:15" s="20" customFormat="1" x14ac:dyDescent="0.55000000000000004">
      <c r="A3967" s="20">
        <v>3965</v>
      </c>
      <c r="B3967" s="21">
        <v>43787</v>
      </c>
      <c r="C3967" s="20">
        <v>65.499645233154297</v>
      </c>
      <c r="D3967" s="20">
        <v>88524084</v>
      </c>
      <c r="E3967" s="20">
        <f t="shared" si="234"/>
        <v>1759.584276753066</v>
      </c>
      <c r="F3967" s="20">
        <f t="shared" si="235"/>
        <v>1.3019298328482249E-3</v>
      </c>
      <c r="G3967" s="19">
        <v>8503.93</v>
      </c>
      <c r="H3967" s="20">
        <f t="shared" si="236"/>
        <v>11.071520163453005</v>
      </c>
      <c r="I3967" s="20">
        <v>14963381.5186087</v>
      </c>
      <c r="K3967" s="70">
        <f t="shared" si="237"/>
        <v>-1</v>
      </c>
      <c r="L3967" s="3">
        <f>IF(AND(O3967&gt;0,O3967&lt;366),+'PL2'!$N$3+1,IF(AND(O3967&gt;365,O3967&lt;731),+'PL2'!$O$3+1,IF(AND(O3967&gt;730,O3967&lt;1096),+'PL2'!$P$3+1,IF(AND(O3967&gt;1095,O3967&lt;1461),+'PL2'!$Q$3+1,IF(AND(O3967&gt;1460,O3967&lt;3000),+'PL2'!$R$3+1,0)))))</f>
        <v>0</v>
      </c>
      <c r="M3967" s="3">
        <f>IF(AND(O3967&gt;0,O3967&lt;366),+'PL2'!$N$2+1,IF(AND(O3967&gt;365,O3967&lt;731),+'PL2'!$O$2+1,IF(AND(O3967&gt;730,O3967&lt;1096),+'PL2'!$P$2+1,IF(AND(O3967&gt;1095,O3967&lt;1461),+'PL2'!$Q$2+1,IF(AND(O3967&gt;1460,O3967&lt;1826),+'PL2'!$R$2+1,IF(AND(O3967&gt;1825,O3967&lt;2190),+'PL2'!$S$2+1,0))))))</f>
        <v>0</v>
      </c>
      <c r="N3967" s="70">
        <f t="shared" si="238"/>
        <v>-1</v>
      </c>
      <c r="O3967" s="19" t="str">
        <f>IF(A3967&gt;'PL2'!$C$2+553,IF(A3967='PL2'!$C$2+554,1,O3966+1), "")</f>
        <v/>
      </c>
    </row>
    <row r="3968" spans="1:15" s="20" customFormat="1" x14ac:dyDescent="0.55000000000000004">
      <c r="A3968" s="20">
        <v>3966</v>
      </c>
      <c r="B3968" s="21">
        <v>43788</v>
      </c>
      <c r="C3968" s="20">
        <v>65.599643707275305</v>
      </c>
      <c r="D3968" s="20">
        <v>92950289</v>
      </c>
      <c r="E3968" s="20">
        <f t="shared" si="234"/>
        <v>1907.9108779965973</v>
      </c>
      <c r="F3968" s="20">
        <f t="shared" si="235"/>
        <v>1.3465076350845085E-3</v>
      </c>
      <c r="G3968" s="19">
        <v>8175.99</v>
      </c>
      <c r="H3968" s="20">
        <f t="shared" si="236"/>
        <v>11.00903295937459</v>
      </c>
      <c r="I3968" s="20">
        <v>15599060.259391399</v>
      </c>
      <c r="K3968" s="70">
        <f t="shared" si="237"/>
        <v>-1</v>
      </c>
      <c r="L3968" s="3">
        <f>IF(AND(O3968&gt;0,O3968&lt;366),+'PL2'!$N$3+1,IF(AND(O3968&gt;365,O3968&lt;731),+'PL2'!$O$3+1,IF(AND(O3968&gt;730,O3968&lt;1096),+'PL2'!$P$3+1,IF(AND(O3968&gt;1095,O3968&lt;1461),+'PL2'!$Q$3+1,IF(AND(O3968&gt;1460,O3968&lt;3000),+'PL2'!$R$3+1,0)))))</f>
        <v>0</v>
      </c>
      <c r="M3968" s="3">
        <f>IF(AND(O3968&gt;0,O3968&lt;366),+'PL2'!$N$2+1,IF(AND(O3968&gt;365,O3968&lt;731),+'PL2'!$O$2+1,IF(AND(O3968&gt;730,O3968&lt;1096),+'PL2'!$P$2+1,IF(AND(O3968&gt;1095,O3968&lt;1461),+'PL2'!$Q$2+1,IF(AND(O3968&gt;1460,O3968&lt;1826),+'PL2'!$R$2+1,IF(AND(O3968&gt;1825,O3968&lt;2190),+'PL2'!$S$2+1,0))))))</f>
        <v>0</v>
      </c>
      <c r="N3968" s="70">
        <f t="shared" si="238"/>
        <v>-1</v>
      </c>
      <c r="O3968" s="19" t="str">
        <f>IF(A3968&gt;'PL2'!$C$2+553,IF(A3968='PL2'!$C$2+554,1,O3967+1), "")</f>
        <v/>
      </c>
    </row>
    <row r="3969" spans="1:15" s="20" customFormat="1" x14ac:dyDescent="0.55000000000000004">
      <c r="A3969" s="20">
        <v>3967</v>
      </c>
      <c r="B3969" s="21">
        <v>43789</v>
      </c>
      <c r="C3969" s="20">
        <v>65.699642181396499</v>
      </c>
      <c r="D3969" s="20">
        <v>89788714</v>
      </c>
      <c r="E3969" s="20">
        <f t="shared" si="234"/>
        <v>1823.3539882012979</v>
      </c>
      <c r="F3969" s="20">
        <f t="shared" si="235"/>
        <v>1.3341732970454118E-3</v>
      </c>
      <c r="G3969" s="19">
        <v>8120.8</v>
      </c>
      <c r="H3969" s="20">
        <f t="shared" si="236"/>
        <v>10.834554510646381</v>
      </c>
      <c r="I3969" s="20">
        <v>14807093.0673851</v>
      </c>
      <c r="K3969" s="70">
        <f t="shared" si="237"/>
        <v>-1</v>
      </c>
      <c r="L3969" s="3">
        <f>IF(AND(O3969&gt;0,O3969&lt;366),+'PL2'!$N$3+1,IF(AND(O3969&gt;365,O3969&lt;731),+'PL2'!$O$3+1,IF(AND(O3969&gt;730,O3969&lt;1096),+'PL2'!$P$3+1,IF(AND(O3969&gt;1095,O3969&lt;1461),+'PL2'!$Q$3+1,IF(AND(O3969&gt;1460,O3969&lt;3000),+'PL2'!$R$3+1,0)))))</f>
        <v>0</v>
      </c>
      <c r="M3969" s="3">
        <f>IF(AND(O3969&gt;0,O3969&lt;366),+'PL2'!$N$2+1,IF(AND(O3969&gt;365,O3969&lt;731),+'PL2'!$O$2+1,IF(AND(O3969&gt;730,O3969&lt;1096),+'PL2'!$P$2+1,IF(AND(O3969&gt;1095,O3969&lt;1461),+'PL2'!$Q$2+1,IF(AND(O3969&gt;1460,O3969&lt;1826),+'PL2'!$R$2+1,IF(AND(O3969&gt;1825,O3969&lt;2190),+'PL2'!$S$2+1,0))))))</f>
        <v>0</v>
      </c>
      <c r="N3969" s="70">
        <f t="shared" si="238"/>
        <v>-1</v>
      </c>
      <c r="O3969" s="19" t="str">
        <f>IF(A3969&gt;'PL2'!$C$2+553,IF(A3969='PL2'!$C$2+554,1,O3968+1), "")</f>
        <v/>
      </c>
    </row>
    <row r="3970" spans="1:15" s="20" customFormat="1" x14ac:dyDescent="0.55000000000000004">
      <c r="A3970" s="20">
        <v>3968</v>
      </c>
      <c r="B3970" s="21">
        <v>43790</v>
      </c>
      <c r="C3970" s="20">
        <v>65.799640655517507</v>
      </c>
      <c r="D3970" s="20">
        <v>87143254</v>
      </c>
      <c r="E3970" s="20">
        <f t="shared" si="234"/>
        <v>1697.114995928016</v>
      </c>
      <c r="F3970" s="20">
        <f t="shared" si="235"/>
        <v>1.2814480956053523E-3</v>
      </c>
      <c r="G3970" s="19">
        <v>8081.81</v>
      </c>
      <c r="H3970" s="20">
        <f t="shared" si="236"/>
        <v>10.356420033544293</v>
      </c>
      <c r="I3970" s="20">
        <v>13715760.945241001</v>
      </c>
      <c r="K3970" s="70">
        <f t="shared" si="237"/>
        <v>-1</v>
      </c>
      <c r="L3970" s="3">
        <f>IF(AND(O3970&gt;0,O3970&lt;366),+'PL2'!$N$3+1,IF(AND(O3970&gt;365,O3970&lt;731),+'PL2'!$O$3+1,IF(AND(O3970&gt;730,O3970&lt;1096),+'PL2'!$P$3+1,IF(AND(O3970&gt;1095,O3970&lt;1461),+'PL2'!$Q$3+1,IF(AND(O3970&gt;1460,O3970&lt;3000),+'PL2'!$R$3+1,0)))))</f>
        <v>0</v>
      </c>
      <c r="M3970" s="3">
        <f>IF(AND(O3970&gt;0,O3970&lt;366),+'PL2'!$N$2+1,IF(AND(O3970&gt;365,O3970&lt;731),+'PL2'!$O$2+1,IF(AND(O3970&gt;730,O3970&lt;1096),+'PL2'!$P$2+1,IF(AND(O3970&gt;1095,O3970&lt;1461),+'PL2'!$Q$2+1,IF(AND(O3970&gt;1460,O3970&lt;1826),+'PL2'!$R$2+1,IF(AND(O3970&gt;1825,O3970&lt;2190),+'PL2'!$S$2+1,0))))))</f>
        <v>0</v>
      </c>
      <c r="N3970" s="70">
        <f t="shared" si="238"/>
        <v>-1</v>
      </c>
      <c r="O3970" s="19" t="str">
        <f>IF(A3970&gt;'PL2'!$C$2+553,IF(A3970='PL2'!$C$2+554,1,O3969+1), "")</f>
        <v/>
      </c>
    </row>
    <row r="3971" spans="1:15" s="20" customFormat="1" x14ac:dyDescent="0.55000000000000004">
      <c r="A3971" s="20">
        <v>3969</v>
      </c>
      <c r="B3971" s="21">
        <v>43791</v>
      </c>
      <c r="C3971" s="20">
        <v>65.8996391296387</v>
      </c>
      <c r="D3971" s="20">
        <v>85127203</v>
      </c>
      <c r="E3971" s="20">
        <f t="shared" si="234"/>
        <v>1646.128757862341</v>
      </c>
      <c r="F3971" s="20">
        <f t="shared" si="235"/>
        <v>1.2743199268986751E-3</v>
      </c>
      <c r="G3971" s="19">
        <v>7617.07</v>
      </c>
      <c r="H3971" s="20">
        <f t="shared" si="236"/>
        <v>9.7065840855820902</v>
      </c>
      <c r="I3971" s="20">
        <v>12538677.977650501</v>
      </c>
      <c r="K3971" s="70">
        <f t="shared" si="237"/>
        <v>-1</v>
      </c>
      <c r="L3971" s="3">
        <f>IF(AND(O3971&gt;0,O3971&lt;366),+'PL2'!$N$3+1,IF(AND(O3971&gt;365,O3971&lt;731),+'PL2'!$O$3+1,IF(AND(O3971&gt;730,O3971&lt;1096),+'PL2'!$P$3+1,IF(AND(O3971&gt;1095,O3971&lt;1461),+'PL2'!$Q$3+1,IF(AND(O3971&gt;1460,O3971&lt;3000),+'PL2'!$R$3+1,0)))))</f>
        <v>0</v>
      </c>
      <c r="M3971" s="3">
        <f>IF(AND(O3971&gt;0,O3971&lt;366),+'PL2'!$N$2+1,IF(AND(O3971&gt;365,O3971&lt;731),+'PL2'!$O$2+1,IF(AND(O3971&gt;730,O3971&lt;1096),+'PL2'!$P$2+1,IF(AND(O3971&gt;1095,O3971&lt;1461),+'PL2'!$Q$2+1,IF(AND(O3971&gt;1460,O3971&lt;1826),+'PL2'!$R$2+1,IF(AND(O3971&gt;1825,O3971&lt;2190),+'PL2'!$S$2+1,0))))))</f>
        <v>0</v>
      </c>
      <c r="N3971" s="70">
        <f t="shared" si="238"/>
        <v>-1</v>
      </c>
      <c r="O3971" s="19" t="str">
        <f>IF(A3971&gt;'PL2'!$C$2+553,IF(A3971='PL2'!$C$2+554,1,O3970+1), "")</f>
        <v/>
      </c>
    </row>
    <row r="3972" spans="1:15" s="20" customFormat="1" x14ac:dyDescent="0.55000000000000004">
      <c r="A3972" s="20">
        <v>3970</v>
      </c>
      <c r="B3972" s="21">
        <v>43792</v>
      </c>
      <c r="C3972" s="20">
        <v>65.999637603759794</v>
      </c>
      <c r="D3972" s="20">
        <v>111568229</v>
      </c>
      <c r="E3972" s="20">
        <f t="shared" si="234"/>
        <v>2220.3658943991159</v>
      </c>
      <c r="F3972" s="20">
        <f t="shared" si="235"/>
        <v>1.3134863364918129E-3</v>
      </c>
      <c r="G3972" s="19">
        <v>7286.35</v>
      </c>
      <c r="H3972" s="20">
        <f t="shared" si="236"/>
        <v>9.5705211678971214</v>
      </c>
      <c r="I3972" s="20">
        <v>16178363.034654999</v>
      </c>
      <c r="K3972" s="70">
        <f t="shared" si="237"/>
        <v>-1</v>
      </c>
      <c r="L3972" s="3">
        <f>IF(AND(O3972&gt;0,O3972&lt;366),+'PL2'!$N$3+1,IF(AND(O3972&gt;365,O3972&lt;731),+'PL2'!$O$3+1,IF(AND(O3972&gt;730,O3972&lt;1096),+'PL2'!$P$3+1,IF(AND(O3972&gt;1095,O3972&lt;1461),+'PL2'!$Q$3+1,IF(AND(O3972&gt;1460,O3972&lt;3000),+'PL2'!$R$3+1,0)))))</f>
        <v>0</v>
      </c>
      <c r="M3972" s="3">
        <f>IF(AND(O3972&gt;0,O3972&lt;366),+'PL2'!$N$2+1,IF(AND(O3972&gt;365,O3972&lt;731),+'PL2'!$O$2+1,IF(AND(O3972&gt;730,O3972&lt;1096),+'PL2'!$P$2+1,IF(AND(O3972&gt;1095,O3972&lt;1461),+'PL2'!$Q$2+1,IF(AND(O3972&gt;1460,O3972&lt;1826),+'PL2'!$R$2+1,IF(AND(O3972&gt;1825,O3972&lt;2190),+'PL2'!$S$2+1,0))))))</f>
        <v>0</v>
      </c>
      <c r="N3972" s="70">
        <f t="shared" si="238"/>
        <v>-1</v>
      </c>
      <c r="O3972" s="19" t="str">
        <f>IF(A3972&gt;'PL2'!$C$2+553,IF(A3972='PL2'!$C$2+554,1,O3971+1), "")</f>
        <v/>
      </c>
    </row>
    <row r="3973" spans="1:15" s="20" customFormat="1" x14ac:dyDescent="0.55000000000000004">
      <c r="A3973" s="20">
        <v>3971</v>
      </c>
      <c r="B3973" s="21">
        <v>43793</v>
      </c>
      <c r="C3973" s="20">
        <v>66.099636077880902</v>
      </c>
      <c r="D3973" s="20">
        <v>84482300</v>
      </c>
      <c r="E3973" s="20">
        <f t="shared" si="234"/>
        <v>1615.6149792520648</v>
      </c>
      <c r="F3973" s="20">
        <f t="shared" si="235"/>
        <v>1.2640702510529967E-3</v>
      </c>
      <c r="G3973" s="19">
        <v>7324.03</v>
      </c>
      <c r="H3973" s="20">
        <f t="shared" si="236"/>
        <v>9.2580884408196784</v>
      </c>
      <c r="I3973" s="20">
        <v>11832812.576491499</v>
      </c>
      <c r="K3973" s="70">
        <f t="shared" si="237"/>
        <v>-1</v>
      </c>
      <c r="L3973" s="3">
        <f>IF(AND(O3973&gt;0,O3973&lt;366),+'PL2'!$N$3+1,IF(AND(O3973&gt;365,O3973&lt;731),+'PL2'!$O$3+1,IF(AND(O3973&gt;730,O3973&lt;1096),+'PL2'!$P$3+1,IF(AND(O3973&gt;1095,O3973&lt;1461),+'PL2'!$Q$3+1,IF(AND(O3973&gt;1460,O3973&lt;3000),+'PL2'!$R$3+1,0)))))</f>
        <v>0</v>
      </c>
      <c r="M3973" s="3">
        <f>IF(AND(O3973&gt;0,O3973&lt;366),+'PL2'!$N$2+1,IF(AND(O3973&gt;365,O3973&lt;731),+'PL2'!$O$2+1,IF(AND(O3973&gt;730,O3973&lt;1096),+'PL2'!$P$2+1,IF(AND(O3973&gt;1095,O3973&lt;1461),+'PL2'!$Q$2+1,IF(AND(O3973&gt;1460,O3973&lt;1826),+'PL2'!$R$2+1,IF(AND(O3973&gt;1825,O3973&lt;2190),+'PL2'!$S$2+1,0))))))</f>
        <v>0</v>
      </c>
      <c r="N3973" s="70">
        <f t="shared" si="238"/>
        <v>-1</v>
      </c>
      <c r="O3973" s="19" t="str">
        <f>IF(A3973&gt;'PL2'!$C$2+553,IF(A3973='PL2'!$C$2+554,1,O3972+1), "")</f>
        <v/>
      </c>
    </row>
    <row r="3974" spans="1:15" s="20" customFormat="1" x14ac:dyDescent="0.55000000000000004">
      <c r="A3974" s="20">
        <v>3972</v>
      </c>
      <c r="B3974" s="21">
        <v>43794</v>
      </c>
      <c r="C3974" s="20">
        <v>66.199634552001996</v>
      </c>
      <c r="D3974" s="20">
        <v>80612882</v>
      </c>
      <c r="E3974" s="20">
        <f t="shared" si="234"/>
        <v>1622.2558155837073</v>
      </c>
      <c r="F3974" s="20">
        <f t="shared" si="235"/>
        <v>1.3322032344843021E-3</v>
      </c>
      <c r="G3974" s="19">
        <v>6907.4</v>
      </c>
      <c r="H3974" s="20">
        <f t="shared" si="236"/>
        <v>9.2020606218768677</v>
      </c>
      <c r="I3974" s="20">
        <v>11205569.820562899</v>
      </c>
      <c r="K3974" s="70">
        <f t="shared" si="237"/>
        <v>-1</v>
      </c>
      <c r="L3974" s="3">
        <f>IF(AND(O3974&gt;0,O3974&lt;366),+'PL2'!$N$3+1,IF(AND(O3974&gt;365,O3974&lt;731),+'PL2'!$O$3+1,IF(AND(O3974&gt;730,O3974&lt;1096),+'PL2'!$P$3+1,IF(AND(O3974&gt;1095,O3974&lt;1461),+'PL2'!$Q$3+1,IF(AND(O3974&gt;1460,O3974&lt;3000),+'PL2'!$R$3+1,0)))))</f>
        <v>0</v>
      </c>
      <c r="M3974" s="3">
        <f>IF(AND(O3974&gt;0,O3974&lt;366),+'PL2'!$N$2+1,IF(AND(O3974&gt;365,O3974&lt;731),+'PL2'!$O$2+1,IF(AND(O3974&gt;730,O3974&lt;1096),+'PL2'!$P$2+1,IF(AND(O3974&gt;1095,O3974&lt;1461),+'PL2'!$Q$2+1,IF(AND(O3974&gt;1460,O3974&lt;1826),+'PL2'!$R$2+1,IF(AND(O3974&gt;1825,O3974&lt;2190),+'PL2'!$S$2+1,0))))))</f>
        <v>0</v>
      </c>
      <c r="N3974" s="70">
        <f t="shared" si="238"/>
        <v>-1</v>
      </c>
      <c r="O3974" s="19" t="str">
        <f>IF(A3974&gt;'PL2'!$C$2+553,IF(A3974='PL2'!$C$2+554,1,O3973+1), "")</f>
        <v/>
      </c>
    </row>
    <row r="3975" spans="1:15" s="20" customFormat="1" x14ac:dyDescent="0.55000000000000004">
      <c r="A3975" s="20">
        <v>3973</v>
      </c>
      <c r="B3975" s="21">
        <v>43795</v>
      </c>
      <c r="C3975" s="20">
        <v>66.299633026123004</v>
      </c>
      <c r="D3975" s="20">
        <v>78678173</v>
      </c>
      <c r="E3975" s="20">
        <f t="shared" si="234"/>
        <v>1566.1653613757583</v>
      </c>
      <c r="F3975" s="20">
        <f t="shared" si="235"/>
        <v>1.3197585144413316E-3</v>
      </c>
      <c r="G3975" s="19">
        <v>7130.25</v>
      </c>
      <c r="H3975" s="20">
        <f t="shared" si="236"/>
        <v>9.4102081475953057</v>
      </c>
      <c r="I3975" s="20">
        <v>11167150.5679495</v>
      </c>
      <c r="K3975" s="70">
        <f t="shared" si="237"/>
        <v>-1</v>
      </c>
      <c r="L3975" s="3">
        <f>IF(AND(O3975&gt;0,O3975&lt;366),+'PL2'!$N$3+1,IF(AND(O3975&gt;365,O3975&lt;731),+'PL2'!$O$3+1,IF(AND(O3975&gt;730,O3975&lt;1096),+'PL2'!$P$3+1,IF(AND(O3975&gt;1095,O3975&lt;1461),+'PL2'!$Q$3+1,IF(AND(O3975&gt;1460,O3975&lt;3000),+'PL2'!$R$3+1,0)))))</f>
        <v>0</v>
      </c>
      <c r="M3975" s="3">
        <f>IF(AND(O3975&gt;0,O3975&lt;366),+'PL2'!$N$2+1,IF(AND(O3975&gt;365,O3975&lt;731),+'PL2'!$O$2+1,IF(AND(O3975&gt;730,O3975&lt;1096),+'PL2'!$P$2+1,IF(AND(O3975&gt;1095,O3975&lt;1461),+'PL2'!$Q$2+1,IF(AND(O3975&gt;1460,O3975&lt;1826),+'PL2'!$R$2+1,IF(AND(O3975&gt;1825,O3975&lt;2190),+'PL2'!$S$2+1,0))))))</f>
        <v>0</v>
      </c>
      <c r="N3975" s="70">
        <f t="shared" si="238"/>
        <v>-1</v>
      </c>
      <c r="O3975" s="19" t="str">
        <f>IF(A3975&gt;'PL2'!$C$2+553,IF(A3975='PL2'!$C$2+554,1,O3974+1), "")</f>
        <v/>
      </c>
    </row>
    <row r="3976" spans="1:15" s="20" customFormat="1" x14ac:dyDescent="0.55000000000000004">
      <c r="A3976" s="20">
        <v>3974</v>
      </c>
      <c r="B3976" s="21">
        <v>43796</v>
      </c>
      <c r="C3976" s="20">
        <v>66.399631500244197</v>
      </c>
      <c r="D3976" s="20">
        <v>89641525</v>
      </c>
      <c r="E3976" s="20">
        <f t="shared" si="234"/>
        <v>1793.6419792683457</v>
      </c>
      <c r="F3976" s="20">
        <f t="shared" si="235"/>
        <v>1.3285937121974086E-3</v>
      </c>
      <c r="G3976" s="19">
        <v>7163.63</v>
      </c>
      <c r="H3976" s="20">
        <f t="shared" si="236"/>
        <v>9.5175537745087215</v>
      </c>
      <c r="I3976" s="20">
        <v>12848987.491946099</v>
      </c>
      <c r="K3976" s="70">
        <f t="shared" si="237"/>
        <v>-1</v>
      </c>
      <c r="L3976" s="3">
        <f>IF(AND(O3976&gt;0,O3976&lt;366),+'PL2'!$N$3+1,IF(AND(O3976&gt;365,O3976&lt;731),+'PL2'!$O$3+1,IF(AND(O3976&gt;730,O3976&lt;1096),+'PL2'!$P$3+1,IF(AND(O3976&gt;1095,O3976&lt;1461),+'PL2'!$Q$3+1,IF(AND(O3976&gt;1460,O3976&lt;3000),+'PL2'!$R$3+1,0)))))</f>
        <v>0</v>
      </c>
      <c r="M3976" s="3">
        <f>IF(AND(O3976&gt;0,O3976&lt;366),+'PL2'!$N$2+1,IF(AND(O3976&gt;365,O3976&lt;731),+'PL2'!$O$2+1,IF(AND(O3976&gt;730,O3976&lt;1096),+'PL2'!$P$2+1,IF(AND(O3976&gt;1095,O3976&lt;1461),+'PL2'!$Q$2+1,IF(AND(O3976&gt;1460,O3976&lt;1826),+'PL2'!$R$2+1,IF(AND(O3976&gt;1825,O3976&lt;2190),+'PL2'!$S$2+1,0))))))</f>
        <v>0</v>
      </c>
      <c r="N3976" s="70">
        <f t="shared" si="238"/>
        <v>-1</v>
      </c>
      <c r="O3976" s="19" t="str">
        <f>IF(A3976&gt;'PL2'!$C$2+553,IF(A3976='PL2'!$C$2+554,1,O3975+1), "")</f>
        <v/>
      </c>
    </row>
    <row r="3977" spans="1:15" s="20" customFormat="1" x14ac:dyDescent="0.55000000000000004">
      <c r="A3977" s="20">
        <v>3975</v>
      </c>
      <c r="B3977" s="21">
        <v>43797</v>
      </c>
      <c r="C3977" s="20">
        <v>66.499629974365206</v>
      </c>
      <c r="D3977" s="20">
        <v>105119198</v>
      </c>
      <c r="E3977" s="20">
        <f t="shared" si="234"/>
        <v>2115.6448132018004</v>
      </c>
      <c r="F3977" s="20">
        <f t="shared" si="235"/>
        <v>1.3383815697976E-3</v>
      </c>
      <c r="G3977" s="19">
        <v>7523.83</v>
      </c>
      <c r="H3977" s="20">
        <f t="shared" si="236"/>
        <v>10.069755406290277</v>
      </c>
      <c r="I3977" s="20">
        <v>15917751.914912101</v>
      </c>
      <c r="K3977" s="70">
        <f t="shared" si="237"/>
        <v>-1</v>
      </c>
      <c r="L3977" s="3">
        <f>IF(AND(O3977&gt;0,O3977&lt;366),+'PL2'!$N$3+1,IF(AND(O3977&gt;365,O3977&lt;731),+'PL2'!$O$3+1,IF(AND(O3977&gt;730,O3977&lt;1096),+'PL2'!$P$3+1,IF(AND(O3977&gt;1095,O3977&lt;1461),+'PL2'!$Q$3+1,IF(AND(O3977&gt;1460,O3977&lt;3000),+'PL2'!$R$3+1,0)))))</f>
        <v>0</v>
      </c>
      <c r="M3977" s="3">
        <f>IF(AND(O3977&gt;0,O3977&lt;366),+'PL2'!$N$2+1,IF(AND(O3977&gt;365,O3977&lt;731),+'PL2'!$O$2+1,IF(AND(O3977&gt;730,O3977&lt;1096),+'PL2'!$P$2+1,IF(AND(O3977&gt;1095,O3977&lt;1461),+'PL2'!$Q$2+1,IF(AND(O3977&gt;1460,O3977&lt;1826),+'PL2'!$R$2+1,IF(AND(O3977&gt;1825,O3977&lt;2190),+'PL2'!$S$2+1,0))))))</f>
        <v>0</v>
      </c>
      <c r="N3977" s="70">
        <f t="shared" si="238"/>
        <v>-1</v>
      </c>
      <c r="O3977" s="19" t="str">
        <f>IF(A3977&gt;'PL2'!$C$2+553,IF(A3977='PL2'!$C$2+554,1,O3976+1), "")</f>
        <v/>
      </c>
    </row>
    <row r="3978" spans="1:15" s="20" customFormat="1" x14ac:dyDescent="0.55000000000000004">
      <c r="A3978" s="20">
        <v>3976</v>
      </c>
      <c r="B3978" s="21">
        <v>43798</v>
      </c>
      <c r="C3978" s="20">
        <v>66.599628448486399</v>
      </c>
      <c r="D3978" s="20">
        <v>87706815</v>
      </c>
      <c r="E3978" s="20">
        <f t="shared" si="234"/>
        <v>1903.1900805582022</v>
      </c>
      <c r="F3978" s="20">
        <f t="shared" si="235"/>
        <v>1.4451756369447592E-3</v>
      </c>
      <c r="G3978" s="19">
        <v>7431</v>
      </c>
      <c r="H3978" s="20">
        <f t="shared" si="236"/>
        <v>10.739100158136505</v>
      </c>
      <c r="I3978" s="20">
        <v>14142605.488628</v>
      </c>
      <c r="K3978" s="70">
        <f t="shared" si="237"/>
        <v>-1</v>
      </c>
      <c r="L3978" s="3">
        <f>IF(AND(O3978&gt;0,O3978&lt;366),+'PL2'!$N$3+1,IF(AND(O3978&gt;365,O3978&lt;731),+'PL2'!$O$3+1,IF(AND(O3978&gt;730,O3978&lt;1096),+'PL2'!$P$3+1,IF(AND(O3978&gt;1095,O3978&lt;1461),+'PL2'!$Q$3+1,IF(AND(O3978&gt;1460,O3978&lt;3000),+'PL2'!$R$3+1,0)))))</f>
        <v>0</v>
      </c>
      <c r="M3978" s="3">
        <f>IF(AND(O3978&gt;0,O3978&lt;366),+'PL2'!$N$2+1,IF(AND(O3978&gt;365,O3978&lt;731),+'PL2'!$O$2+1,IF(AND(O3978&gt;730,O3978&lt;1096),+'PL2'!$P$2+1,IF(AND(O3978&gt;1095,O3978&lt;1461),+'PL2'!$Q$2+1,IF(AND(O3978&gt;1460,O3978&lt;1826),+'PL2'!$R$2+1,IF(AND(O3978&gt;1825,O3978&lt;2190),+'PL2'!$S$2+1,0))))))</f>
        <v>0</v>
      </c>
      <c r="N3978" s="70">
        <f t="shared" si="238"/>
        <v>-1</v>
      </c>
      <c r="O3978" s="19" t="str">
        <f>IF(A3978&gt;'PL2'!$C$2+553,IF(A3978='PL2'!$C$2+554,1,O3977+1), "")</f>
        <v/>
      </c>
    </row>
    <row r="3979" spans="1:15" s="20" customFormat="1" x14ac:dyDescent="0.55000000000000004">
      <c r="A3979" s="20">
        <v>3977</v>
      </c>
      <c r="B3979" s="21">
        <v>43799</v>
      </c>
      <c r="C3979" s="20">
        <v>66.699626922607493</v>
      </c>
      <c r="D3979" s="20">
        <v>81257785</v>
      </c>
      <c r="E3979" s="20">
        <f t="shared" si="234"/>
        <v>1583.2456419664916</v>
      </c>
      <c r="F3979" s="20">
        <f t="shared" si="235"/>
        <v>1.2995910932842828E-3</v>
      </c>
      <c r="G3979" s="19">
        <v>7757.47</v>
      </c>
      <c r="H3979" s="20">
        <f t="shared" si="236"/>
        <v>10.081538918420025</v>
      </c>
      <c r="I3979" s="20">
        <v>12281980.570185799</v>
      </c>
      <c r="K3979" s="70">
        <f t="shared" si="237"/>
        <v>-1</v>
      </c>
      <c r="L3979" s="3">
        <f>IF(AND(O3979&gt;0,O3979&lt;366),+'PL2'!$N$3+1,IF(AND(O3979&gt;365,O3979&lt;731),+'PL2'!$O$3+1,IF(AND(O3979&gt;730,O3979&lt;1096),+'PL2'!$P$3+1,IF(AND(O3979&gt;1095,O3979&lt;1461),+'PL2'!$Q$3+1,IF(AND(O3979&gt;1460,O3979&lt;3000),+'PL2'!$R$3+1,0)))))</f>
        <v>0</v>
      </c>
      <c r="M3979" s="3">
        <f>IF(AND(O3979&gt;0,O3979&lt;366),+'PL2'!$N$2+1,IF(AND(O3979&gt;365,O3979&lt;731),+'PL2'!$O$2+1,IF(AND(O3979&gt;730,O3979&lt;1096),+'PL2'!$P$2+1,IF(AND(O3979&gt;1095,O3979&lt;1461),+'PL2'!$Q$2+1,IF(AND(O3979&gt;1460,O3979&lt;1826),+'PL2'!$R$2+1,IF(AND(O3979&gt;1825,O3979&lt;2190),+'PL2'!$S$2+1,0))))))</f>
        <v>0</v>
      </c>
      <c r="N3979" s="70">
        <f t="shared" si="238"/>
        <v>-1</v>
      </c>
      <c r="O3979" s="19" t="str">
        <f>IF(A3979&gt;'PL2'!$C$2+553,IF(A3979='PL2'!$C$2+554,1,O3978+1), "")</f>
        <v/>
      </c>
    </row>
    <row r="3980" spans="1:15" s="20" customFormat="1" x14ac:dyDescent="0.55000000000000004">
      <c r="A3980" s="20">
        <v>3978</v>
      </c>
      <c r="B3980" s="21">
        <v>43800</v>
      </c>
      <c r="C3980" s="20">
        <v>66.799625396728601</v>
      </c>
      <c r="D3980" s="20">
        <v>89641525</v>
      </c>
      <c r="E3980" s="20">
        <f t="shared" si="234"/>
        <v>1710.2679607470639</v>
      </c>
      <c r="F3980" s="20">
        <f t="shared" si="235"/>
        <v>1.2744680448701737E-3</v>
      </c>
      <c r="G3980" s="19">
        <v>7557.72</v>
      </c>
      <c r="H3980" s="20">
        <f t="shared" si="236"/>
        <v>9.6320726320762091</v>
      </c>
      <c r="I3980" s="20">
        <v>12925726.3722973</v>
      </c>
      <c r="K3980" s="70">
        <f t="shared" si="237"/>
        <v>-1</v>
      </c>
      <c r="L3980" s="3">
        <f>IF(AND(O3980&gt;0,O3980&lt;366),+'PL2'!$N$3+1,IF(AND(O3980&gt;365,O3980&lt;731),+'PL2'!$O$3+1,IF(AND(O3980&gt;730,O3980&lt;1096),+'PL2'!$P$3+1,IF(AND(O3980&gt;1095,O3980&lt;1461),+'PL2'!$Q$3+1,IF(AND(O3980&gt;1460,O3980&lt;3000),+'PL2'!$R$3+1,0)))))</f>
        <v>0</v>
      </c>
      <c r="M3980" s="3">
        <f>IF(AND(O3980&gt;0,O3980&lt;366),+'PL2'!$N$2+1,IF(AND(O3980&gt;365,O3980&lt;731),+'PL2'!$O$2+1,IF(AND(O3980&gt;730,O3980&lt;1096),+'PL2'!$P$2+1,IF(AND(O3980&gt;1095,O3980&lt;1461),+'PL2'!$Q$2+1,IF(AND(O3980&gt;1460,O3980&lt;1826),+'PL2'!$R$2+1,IF(AND(O3980&gt;1825,O3980&lt;2190),+'PL2'!$S$2+1,0))))))</f>
        <v>0</v>
      </c>
      <c r="N3980" s="70">
        <f t="shared" si="238"/>
        <v>-1</v>
      </c>
      <c r="O3980" s="19" t="str">
        <f>IF(A3980&gt;'PL2'!$C$2+553,IF(A3980='PL2'!$C$2+554,1,O3979+1), "")</f>
        <v/>
      </c>
    </row>
    <row r="3981" spans="1:15" s="20" customFormat="1" x14ac:dyDescent="0.55000000000000004">
      <c r="A3981" s="20">
        <v>3979</v>
      </c>
      <c r="B3981" s="21">
        <v>43801</v>
      </c>
      <c r="C3981" s="20">
        <v>66.899623870849695</v>
      </c>
      <c r="D3981" s="20">
        <v>93510943</v>
      </c>
      <c r="E3981" s="20">
        <f t="shared" si="234"/>
        <v>1816.3723803652185</v>
      </c>
      <c r="F3981" s="20">
        <f t="shared" si="235"/>
        <v>1.299469614543755E-3</v>
      </c>
      <c r="G3981" s="19">
        <v>7402.69</v>
      </c>
      <c r="H3981" s="20">
        <f t="shared" si="236"/>
        <v>9.6195707208869088</v>
      </c>
      <c r="I3981" s="20">
        <v>13446041.656405799</v>
      </c>
      <c r="K3981" s="70">
        <f t="shared" si="237"/>
        <v>-1</v>
      </c>
      <c r="L3981" s="3">
        <f>IF(AND(O3981&gt;0,O3981&lt;366),+'PL2'!$N$3+1,IF(AND(O3981&gt;365,O3981&lt;731),+'PL2'!$O$3+1,IF(AND(O3981&gt;730,O3981&lt;1096),+'PL2'!$P$3+1,IF(AND(O3981&gt;1095,O3981&lt;1461),+'PL2'!$Q$3+1,IF(AND(O3981&gt;1460,O3981&lt;3000),+'PL2'!$R$3+1,0)))))</f>
        <v>0</v>
      </c>
      <c r="M3981" s="3">
        <f>IF(AND(O3981&gt;0,O3981&lt;366),+'PL2'!$N$2+1,IF(AND(O3981&gt;365,O3981&lt;731),+'PL2'!$O$2+1,IF(AND(O3981&gt;730,O3981&lt;1096),+'PL2'!$P$2+1,IF(AND(O3981&gt;1095,O3981&lt;1461),+'PL2'!$Q$2+1,IF(AND(O3981&gt;1460,O3981&lt;1826),+'PL2'!$R$2+1,IF(AND(O3981&gt;1825,O3981&lt;2190),+'PL2'!$S$2+1,0))))))</f>
        <v>0</v>
      </c>
      <c r="N3981" s="70">
        <f t="shared" si="238"/>
        <v>-1</v>
      </c>
      <c r="O3981" s="19" t="str">
        <f>IF(A3981&gt;'PL2'!$C$2+553,IF(A3981='PL2'!$C$2+554,1,O3980+1), "")</f>
        <v/>
      </c>
    </row>
    <row r="3982" spans="1:15" s="20" customFormat="1" x14ac:dyDescent="0.55000000000000004">
      <c r="A3982" s="20">
        <v>3980</v>
      </c>
      <c r="B3982" s="21">
        <v>43802</v>
      </c>
      <c r="C3982" s="20">
        <v>66.999622344970803</v>
      </c>
      <c r="D3982" s="20">
        <v>101894683</v>
      </c>
      <c r="E3982" s="20">
        <f t="shared" si="234"/>
        <v>2002.5366832634388</v>
      </c>
      <c r="F3982" s="20">
        <f t="shared" si="235"/>
        <v>1.3167438924227364E-3</v>
      </c>
      <c r="G3982" s="19">
        <v>7309.59</v>
      </c>
      <c r="H3982" s="20">
        <f t="shared" si="236"/>
        <v>9.6248579886143091</v>
      </c>
      <c r="I3982" s="20">
        <v>14637722.114615601</v>
      </c>
      <c r="K3982" s="70">
        <f t="shared" si="237"/>
        <v>-1</v>
      </c>
      <c r="L3982" s="3">
        <f>IF(AND(O3982&gt;0,O3982&lt;366),+'PL2'!$N$3+1,IF(AND(O3982&gt;365,O3982&lt;731),+'PL2'!$O$3+1,IF(AND(O3982&gt;730,O3982&lt;1096),+'PL2'!$P$3+1,IF(AND(O3982&gt;1095,O3982&lt;1461),+'PL2'!$Q$3+1,IF(AND(O3982&gt;1460,O3982&lt;3000),+'PL2'!$R$3+1,0)))))</f>
        <v>0</v>
      </c>
      <c r="M3982" s="3">
        <f>IF(AND(O3982&gt;0,O3982&lt;366),+'PL2'!$N$2+1,IF(AND(O3982&gt;365,O3982&lt;731),+'PL2'!$O$2+1,IF(AND(O3982&gt;730,O3982&lt;1096),+'PL2'!$P$2+1,IF(AND(O3982&gt;1095,O3982&lt;1461),+'PL2'!$Q$2+1,IF(AND(O3982&gt;1460,O3982&lt;1826),+'PL2'!$R$2+1,IF(AND(O3982&gt;1825,O3982&lt;2190),+'PL2'!$S$2+1,0))))))</f>
        <v>0</v>
      </c>
      <c r="N3982" s="70">
        <f t="shared" si="238"/>
        <v>-1</v>
      </c>
      <c r="O3982" s="19" t="str">
        <f>IF(A3982&gt;'PL2'!$C$2+553,IF(A3982='PL2'!$C$2+554,1,O3981+1), "")</f>
        <v/>
      </c>
    </row>
    <row r="3983" spans="1:15" s="20" customFormat="1" x14ac:dyDescent="0.55000000000000004">
      <c r="A3983" s="20">
        <v>3981</v>
      </c>
      <c r="B3983" s="21">
        <v>43803</v>
      </c>
      <c r="C3983" s="20">
        <v>67.099620819091797</v>
      </c>
      <c r="D3983" s="20">
        <v>107698810</v>
      </c>
      <c r="E3983" s="20">
        <f t="shared" si="234"/>
        <v>2136.716849302335</v>
      </c>
      <c r="F3983" s="20">
        <f t="shared" si="235"/>
        <v>1.3312393181127181E-3</v>
      </c>
      <c r="G3983" s="19">
        <v>7296.77</v>
      </c>
      <c r="H3983" s="20">
        <f t="shared" si="236"/>
        <v>9.7137471192253386</v>
      </c>
      <c r="I3983" s="20">
        <v>15591131.404483801</v>
      </c>
      <c r="K3983" s="70">
        <f t="shared" si="237"/>
        <v>-1</v>
      </c>
      <c r="L3983" s="3">
        <f>IF(AND(O3983&gt;0,O3983&lt;366),+'PL2'!$N$3+1,IF(AND(O3983&gt;365,O3983&lt;731),+'PL2'!$O$3+1,IF(AND(O3983&gt;730,O3983&lt;1096),+'PL2'!$P$3+1,IF(AND(O3983&gt;1095,O3983&lt;1461),+'PL2'!$Q$3+1,IF(AND(O3983&gt;1460,O3983&lt;3000),+'PL2'!$R$3+1,0)))))</f>
        <v>0</v>
      </c>
      <c r="M3983" s="3">
        <f>IF(AND(O3983&gt;0,O3983&lt;366),+'PL2'!$N$2+1,IF(AND(O3983&gt;365,O3983&lt;731),+'PL2'!$O$2+1,IF(AND(O3983&gt;730,O3983&lt;1096),+'PL2'!$P$2+1,IF(AND(O3983&gt;1095,O3983&lt;1461),+'PL2'!$Q$2+1,IF(AND(O3983&gt;1460,O3983&lt;1826),+'PL2'!$R$2+1,IF(AND(O3983&gt;1825,O3983&lt;2190),+'PL2'!$S$2+1,0))))))</f>
        <v>0</v>
      </c>
      <c r="N3983" s="70">
        <f t="shared" si="238"/>
        <v>-1</v>
      </c>
      <c r="O3983" s="19" t="str">
        <f>IF(A3983&gt;'PL2'!$C$2+553,IF(A3983='PL2'!$C$2+554,1,O3982+1), "")</f>
        <v/>
      </c>
    </row>
    <row r="3984" spans="1:15" s="20" customFormat="1" x14ac:dyDescent="0.55000000000000004">
      <c r="A3984" s="20">
        <v>3982</v>
      </c>
      <c r="B3984" s="21">
        <v>43804</v>
      </c>
      <c r="C3984" s="20">
        <v>67.199619293212805</v>
      </c>
      <c r="D3984" s="20">
        <v>93386357</v>
      </c>
      <c r="E3984" s="20">
        <f t="shared" si="234"/>
        <v>1870.0917465578177</v>
      </c>
      <c r="F3984" s="20">
        <f t="shared" si="235"/>
        <v>1.3456939262773122E-3</v>
      </c>
      <c r="G3984" s="19">
        <v>7192.85</v>
      </c>
      <c r="H3984" s="20">
        <f t="shared" si="236"/>
        <v>9.6793745576237651</v>
      </c>
      <c r="I3984" s="20">
        <v>13451289.419228399</v>
      </c>
      <c r="K3984" s="70">
        <f t="shared" si="237"/>
        <v>-1</v>
      </c>
      <c r="L3984" s="3">
        <f>IF(AND(O3984&gt;0,O3984&lt;366),+'PL2'!$N$3+1,IF(AND(O3984&gt;365,O3984&lt;731),+'PL2'!$O$3+1,IF(AND(O3984&gt;730,O3984&lt;1096),+'PL2'!$P$3+1,IF(AND(O3984&gt;1095,O3984&lt;1461),+'PL2'!$Q$3+1,IF(AND(O3984&gt;1460,O3984&lt;3000),+'PL2'!$R$3+1,0)))))</f>
        <v>0</v>
      </c>
      <c r="M3984" s="3">
        <f>IF(AND(O3984&gt;0,O3984&lt;366),+'PL2'!$N$2+1,IF(AND(O3984&gt;365,O3984&lt;731),+'PL2'!$O$2+1,IF(AND(O3984&gt;730,O3984&lt;1096),+'PL2'!$P$2+1,IF(AND(O3984&gt;1095,O3984&lt;1461),+'PL2'!$Q$2+1,IF(AND(O3984&gt;1460,O3984&lt;1826),+'PL2'!$R$2+1,IF(AND(O3984&gt;1825,O3984&lt;2190),+'PL2'!$S$2+1,0))))))</f>
        <v>0</v>
      </c>
      <c r="N3984" s="70">
        <f t="shared" si="238"/>
        <v>-1</v>
      </c>
      <c r="O3984" s="19" t="str">
        <f>IF(A3984&gt;'PL2'!$C$2+553,IF(A3984='PL2'!$C$2+554,1,O3983+1), "")</f>
        <v/>
      </c>
    </row>
    <row r="3985" spans="1:17" s="20" customFormat="1" x14ac:dyDescent="0.55000000000000004">
      <c r="A3985" s="20">
        <v>3983</v>
      </c>
      <c r="B3985" s="21">
        <v>43805</v>
      </c>
      <c r="C3985" s="20">
        <v>67.299617767333999</v>
      </c>
      <c r="D3985" s="20">
        <v>92816137</v>
      </c>
      <c r="E3985" s="20">
        <f t="shared" si="234"/>
        <v>1839.3749227047567</v>
      </c>
      <c r="F3985" s="20">
        <f t="shared" si="235"/>
        <v>1.3337037419349788E-3</v>
      </c>
      <c r="G3985" s="19">
        <v>7395.97</v>
      </c>
      <c r="H3985" s="20">
        <f t="shared" si="236"/>
        <v>9.8640328642388457</v>
      </c>
      <c r="I3985" s="20">
        <v>13603961.7470767</v>
      </c>
      <c r="K3985" s="70">
        <f t="shared" si="237"/>
        <v>-1</v>
      </c>
      <c r="L3985" s="3">
        <f>IF(AND(O3985&gt;0,O3985&lt;366),+'PL2'!$N$3+1,IF(AND(O3985&gt;365,O3985&lt;731),+'PL2'!$O$3+1,IF(AND(O3985&gt;730,O3985&lt;1096),+'PL2'!$P$3+1,IF(AND(O3985&gt;1095,O3985&lt;1461),+'PL2'!$Q$3+1,IF(AND(O3985&gt;1460,O3985&lt;3000),+'PL2'!$R$3+1,0)))))</f>
        <v>0</v>
      </c>
      <c r="M3985" s="3">
        <f>IF(AND(O3985&gt;0,O3985&lt;366),+'PL2'!$N$2+1,IF(AND(O3985&gt;365,O3985&lt;731),+'PL2'!$O$2+1,IF(AND(O3985&gt;730,O3985&lt;1096),+'PL2'!$P$2+1,IF(AND(O3985&gt;1095,O3985&lt;1461),+'PL2'!$Q$2+1,IF(AND(O3985&gt;1460,O3985&lt;1826),+'PL2'!$R$2+1,IF(AND(O3985&gt;1825,O3985&lt;2190),+'PL2'!$S$2+1,0))))))</f>
        <v>0</v>
      </c>
      <c r="N3985" s="70">
        <f t="shared" si="238"/>
        <v>-1</v>
      </c>
      <c r="O3985" s="19" t="str">
        <f>IF(A3985&gt;'PL2'!$C$2+553,IF(A3985='PL2'!$C$2+554,1,O3984+1), "")</f>
        <v/>
      </c>
    </row>
    <row r="3986" spans="1:17" s="20" customFormat="1" x14ac:dyDescent="0.55000000000000004">
      <c r="A3986" s="20">
        <v>3984</v>
      </c>
      <c r="B3986" s="21">
        <v>43806</v>
      </c>
      <c r="C3986" s="20">
        <v>67.399616241455007</v>
      </c>
      <c r="D3986" s="20">
        <v>99217250</v>
      </c>
      <c r="E3986" s="20">
        <f t="shared" si="234"/>
        <v>2025.5073070815233</v>
      </c>
      <c r="F3986" s="20">
        <f t="shared" si="235"/>
        <v>1.3759544352575548E-3</v>
      </c>
      <c r="G3986" s="19">
        <v>7547.19</v>
      </c>
      <c r="H3986" s="20">
        <f t="shared" si="236"/>
        <v>10.384589554231464</v>
      </c>
      <c r="I3986" s="20">
        <v>15286888.492932601</v>
      </c>
      <c r="K3986" s="70">
        <f t="shared" si="237"/>
        <v>-1</v>
      </c>
      <c r="L3986" s="3">
        <f>IF(AND(O3986&gt;0,O3986&lt;366),+'PL2'!$N$3+1,IF(AND(O3986&gt;365,O3986&lt;731),+'PL2'!$O$3+1,IF(AND(O3986&gt;730,O3986&lt;1096),+'PL2'!$P$3+1,IF(AND(O3986&gt;1095,O3986&lt;1461),+'PL2'!$Q$3+1,IF(AND(O3986&gt;1460,O3986&lt;3000),+'PL2'!$R$3+1,0)))))</f>
        <v>0</v>
      </c>
      <c r="M3986" s="3">
        <f>IF(AND(O3986&gt;0,O3986&lt;366),+'PL2'!$N$2+1,IF(AND(O3986&gt;365,O3986&lt;731),+'PL2'!$O$2+1,IF(AND(O3986&gt;730,O3986&lt;1096),+'PL2'!$P$2+1,IF(AND(O3986&gt;1095,O3986&lt;1461),+'PL2'!$Q$2+1,IF(AND(O3986&gt;1460,O3986&lt;1826),+'PL2'!$R$2+1,IF(AND(O3986&gt;1825,O3986&lt;2190),+'PL2'!$S$2+1,0))))))</f>
        <v>0</v>
      </c>
      <c r="N3986" s="70">
        <f t="shared" si="238"/>
        <v>-1</v>
      </c>
      <c r="O3986" s="19" t="str">
        <f>IF(A3986&gt;'PL2'!$C$2+553,IF(A3986='PL2'!$C$2+554,1,O3985+1), "")</f>
        <v/>
      </c>
    </row>
    <row r="3987" spans="1:17" s="20" customFormat="1" x14ac:dyDescent="0.55000000000000004">
      <c r="A3987" s="20">
        <v>3985</v>
      </c>
      <c r="B3987" s="21">
        <v>43807</v>
      </c>
      <c r="C3987" s="20">
        <v>67.4996147155762</v>
      </c>
      <c r="D3987" s="20">
        <v>94736471</v>
      </c>
      <c r="E3987" s="20">
        <f t="shared" si="234"/>
        <v>1861.4026434870211</v>
      </c>
      <c r="F3987" s="20">
        <f t="shared" si="235"/>
        <v>1.3262470085668376E-3</v>
      </c>
      <c r="G3987" s="19">
        <v>7504.83</v>
      </c>
      <c r="H3987" s="20">
        <f t="shared" si="236"/>
        <v>9.9532583373026604</v>
      </c>
      <c r="I3987" s="20">
        <v>13969510.4009207</v>
      </c>
      <c r="K3987" s="70">
        <f t="shared" si="237"/>
        <v>-1</v>
      </c>
      <c r="L3987" s="3">
        <f>IF(AND(O3987&gt;0,O3987&lt;366),+'PL2'!$N$3+1,IF(AND(O3987&gt;365,O3987&lt;731),+'PL2'!$O$3+1,IF(AND(O3987&gt;730,O3987&lt;1096),+'PL2'!$P$3+1,IF(AND(O3987&gt;1095,O3987&lt;1461),+'PL2'!$Q$3+1,IF(AND(O3987&gt;1460,O3987&lt;3000),+'PL2'!$R$3+1,0)))))</f>
        <v>0</v>
      </c>
      <c r="M3987" s="3">
        <f>IF(AND(O3987&gt;0,O3987&lt;366),+'PL2'!$N$2+1,IF(AND(O3987&gt;365,O3987&lt;731),+'PL2'!$O$2+1,IF(AND(O3987&gt;730,O3987&lt;1096),+'PL2'!$P$2+1,IF(AND(O3987&gt;1095,O3987&lt;1461),+'PL2'!$Q$2+1,IF(AND(O3987&gt;1460,O3987&lt;1826),+'PL2'!$R$2+1,IF(AND(O3987&gt;1825,O3987&lt;2190),+'PL2'!$S$2+1,0))))))</f>
        <v>0</v>
      </c>
      <c r="N3987" s="70">
        <f t="shared" si="238"/>
        <v>-1</v>
      </c>
      <c r="O3987" s="19" t="str">
        <f>IF(A3987&gt;'PL2'!$C$2+553,IF(A3987='PL2'!$C$2+554,1,O3986+1), "")</f>
        <v/>
      </c>
    </row>
    <row r="3988" spans="1:17" s="20" customFormat="1" x14ac:dyDescent="0.55000000000000004">
      <c r="A3988" s="20">
        <v>3986</v>
      </c>
      <c r="B3988" s="21">
        <v>43808</v>
      </c>
      <c r="C3988" s="20">
        <v>67.599613189697294</v>
      </c>
      <c r="D3988" s="20">
        <v>94736471</v>
      </c>
      <c r="E3988" s="20">
        <f t="shared" si="234"/>
        <v>1857.2397823675851</v>
      </c>
      <c r="F3988" s="20">
        <f t="shared" si="235"/>
        <v>1.3252413728664892E-3</v>
      </c>
      <c r="G3988" s="19">
        <v>7522.39</v>
      </c>
      <c r="H3988" s="20">
        <f t="shared" si="236"/>
        <v>9.9689824508371494</v>
      </c>
      <c r="I3988" s="20">
        <v>13970881.9664841</v>
      </c>
      <c r="K3988" s="70">
        <f t="shared" si="237"/>
        <v>-1</v>
      </c>
      <c r="L3988" s="3">
        <f>IF(AND(O3988&gt;0,O3988&lt;366),+'PL2'!$N$3+1,IF(AND(O3988&gt;365,O3988&lt;731),+'PL2'!$O$3+1,IF(AND(O3988&gt;730,O3988&lt;1096),+'PL2'!$P$3+1,IF(AND(O3988&gt;1095,O3988&lt;1461),+'PL2'!$Q$3+1,IF(AND(O3988&gt;1460,O3988&lt;3000),+'PL2'!$R$3+1,0)))))</f>
        <v>0</v>
      </c>
      <c r="M3988" s="3">
        <f>IF(AND(O3988&gt;0,O3988&lt;366),+'PL2'!$N$2+1,IF(AND(O3988&gt;365,O3988&lt;731),+'PL2'!$O$2+1,IF(AND(O3988&gt;730,O3988&lt;1096),+'PL2'!$P$2+1,IF(AND(O3988&gt;1095,O3988&lt;1461),+'PL2'!$Q$2+1,IF(AND(O3988&gt;1460,O3988&lt;1826),+'PL2'!$R$2+1,IF(AND(O3988&gt;1825,O3988&lt;2190),+'PL2'!$S$2+1,0))))))</f>
        <v>0</v>
      </c>
      <c r="N3988" s="70">
        <f t="shared" si="238"/>
        <v>-1</v>
      </c>
      <c r="O3988" s="19" t="str">
        <f>IF(A3988&gt;'PL2'!$C$2+553,IF(A3988='PL2'!$C$2+554,1,O3987+1), "")</f>
        <v/>
      </c>
    </row>
    <row r="3989" spans="1:17" s="20" customFormat="1" x14ac:dyDescent="0.55000000000000004">
      <c r="A3989" s="20">
        <v>3987</v>
      </c>
      <c r="B3989" s="21">
        <v>43809</v>
      </c>
      <c r="C3989" s="20">
        <v>67.699611663818402</v>
      </c>
      <c r="D3989" s="20">
        <v>94736471</v>
      </c>
      <c r="E3989" s="20">
        <f t="shared" si="234"/>
        <v>1859.85865677467</v>
      </c>
      <c r="F3989" s="20">
        <f t="shared" si="235"/>
        <v>1.3290732437482927E-3</v>
      </c>
      <c r="G3989" s="19">
        <v>7337.42</v>
      </c>
      <c r="H3989" s="20">
        <f t="shared" si="236"/>
        <v>9.7519686001435968</v>
      </c>
      <c r="I3989" s="20">
        <v>13646564.105391599</v>
      </c>
      <c r="K3989" s="70">
        <f t="shared" si="237"/>
        <v>-1</v>
      </c>
      <c r="L3989" s="3">
        <f>IF(AND(O3989&gt;0,O3989&lt;366),+'PL2'!$N$3+1,IF(AND(O3989&gt;365,O3989&lt;731),+'PL2'!$O$3+1,IF(AND(O3989&gt;730,O3989&lt;1096),+'PL2'!$P$3+1,IF(AND(O3989&gt;1095,O3989&lt;1461),+'PL2'!$Q$3+1,IF(AND(O3989&gt;1460,O3989&lt;3000),+'PL2'!$R$3+1,0)))))</f>
        <v>0</v>
      </c>
      <c r="M3989" s="3">
        <f>IF(AND(O3989&gt;0,O3989&lt;366),+'PL2'!$N$2+1,IF(AND(O3989&gt;365,O3989&lt;731),+'PL2'!$O$2+1,IF(AND(O3989&gt;730,O3989&lt;1096),+'PL2'!$P$2+1,IF(AND(O3989&gt;1095,O3989&lt;1461),+'PL2'!$Q$2+1,IF(AND(O3989&gt;1460,O3989&lt;1826),+'PL2'!$R$2+1,IF(AND(O3989&gt;1825,O3989&lt;2190),+'PL2'!$S$2+1,0))))))</f>
        <v>0</v>
      </c>
      <c r="N3989" s="70">
        <f t="shared" si="238"/>
        <v>-1</v>
      </c>
      <c r="O3989" s="19" t="str">
        <f>IF(A3989&gt;'PL2'!$C$2+553,IF(A3989='PL2'!$C$2+554,1,O3988+1), "")</f>
        <v/>
      </c>
    </row>
    <row r="3990" spans="1:17" s="20" customFormat="1" x14ac:dyDescent="0.55000000000000004">
      <c r="A3990" s="20">
        <v>3988</v>
      </c>
      <c r="B3990" s="21">
        <v>43810</v>
      </c>
      <c r="C3990" s="20">
        <v>67.799610137939496</v>
      </c>
      <c r="D3990" s="20">
        <v>84494690</v>
      </c>
      <c r="E3990" s="20">
        <f t="shared" si="234"/>
        <v>1670.4638892423372</v>
      </c>
      <c r="F3990" s="20">
        <f t="shared" si="235"/>
        <v>1.3404013961130173E-3</v>
      </c>
      <c r="G3990" s="19">
        <v>7220.76</v>
      </c>
      <c r="H3990" s="20">
        <f t="shared" si="236"/>
        <v>9.6787167849970306</v>
      </c>
      <c r="I3990" s="20">
        <v>12062018.8328855</v>
      </c>
      <c r="K3990" s="70">
        <f t="shared" si="237"/>
        <v>-1</v>
      </c>
      <c r="L3990" s="3">
        <f>IF(AND(O3990&gt;0,O3990&lt;366),+'PL2'!$N$3+1,IF(AND(O3990&gt;365,O3990&lt;731),+'PL2'!$O$3+1,IF(AND(O3990&gt;730,O3990&lt;1096),+'PL2'!$P$3+1,IF(AND(O3990&gt;1095,O3990&lt;1461),+'PL2'!$Q$3+1,IF(AND(O3990&gt;1460,O3990&lt;3000),+'PL2'!$R$3+1,0)))))</f>
        <v>0</v>
      </c>
      <c r="M3990" s="3">
        <f>IF(AND(O3990&gt;0,O3990&lt;366),+'PL2'!$N$2+1,IF(AND(O3990&gt;365,O3990&lt;731),+'PL2'!$O$2+1,IF(AND(O3990&gt;730,O3990&lt;1096),+'PL2'!$P$2+1,IF(AND(O3990&gt;1095,O3990&lt;1461),+'PL2'!$Q$2+1,IF(AND(O3990&gt;1460,O3990&lt;1826),+'PL2'!$R$2+1,IF(AND(O3990&gt;1825,O3990&lt;2190),+'PL2'!$S$2+1,0))))))</f>
        <v>0</v>
      </c>
      <c r="N3990" s="70">
        <f t="shared" si="238"/>
        <v>-1</v>
      </c>
      <c r="O3990" s="19" t="str">
        <f>IF(A3990&gt;'PL2'!$C$2+553,IF(A3990='PL2'!$C$2+554,1,O3989+1), "")</f>
        <v/>
      </c>
    </row>
    <row r="3991" spans="1:17" s="20" customFormat="1" x14ac:dyDescent="0.55000000000000004">
      <c r="A3991" s="20">
        <v>3989</v>
      </c>
      <c r="B3991" s="21">
        <v>43811</v>
      </c>
      <c r="C3991" s="20">
        <v>67.899608612060504</v>
      </c>
      <c r="D3991" s="20">
        <v>85134801</v>
      </c>
      <c r="E3991" s="20">
        <f t="shared" si="234"/>
        <v>1676.7120829984131</v>
      </c>
      <c r="F3991" s="20">
        <f t="shared" si="235"/>
        <v>1.3372685770500004E-3</v>
      </c>
      <c r="G3991" s="19">
        <v>7202.31</v>
      </c>
      <c r="H3991" s="20">
        <f t="shared" si="236"/>
        <v>9.6314228451729882</v>
      </c>
      <c r="I3991" s="20">
        <v>12076200.2025003</v>
      </c>
      <c r="K3991" s="70">
        <f t="shared" si="237"/>
        <v>-1</v>
      </c>
      <c r="L3991" s="3">
        <f>IF(AND(O3991&gt;0,O3991&lt;366),+'PL2'!$N$3+1,IF(AND(O3991&gt;365,O3991&lt;731),+'PL2'!$O$3+1,IF(AND(O3991&gt;730,O3991&lt;1096),+'PL2'!$P$3+1,IF(AND(O3991&gt;1095,O3991&lt;1461),+'PL2'!$Q$3+1,IF(AND(O3991&gt;1460,O3991&lt;3000),+'PL2'!$R$3+1,0)))))</f>
        <v>0</v>
      </c>
      <c r="M3991" s="3">
        <f>IF(AND(O3991&gt;0,O3991&lt;366),+'PL2'!$N$2+1,IF(AND(O3991&gt;365,O3991&lt;731),+'PL2'!$O$2+1,IF(AND(O3991&gt;730,O3991&lt;1096),+'PL2'!$P$2+1,IF(AND(O3991&gt;1095,O3991&lt;1461),+'PL2'!$Q$2+1,IF(AND(O3991&gt;1460,O3991&lt;1826),+'PL2'!$R$2+1,IF(AND(O3991&gt;1825,O3991&lt;2190),+'PL2'!$S$2+1,0))))))</f>
        <v>0</v>
      </c>
      <c r="N3991" s="70">
        <f t="shared" si="238"/>
        <v>-1</v>
      </c>
      <c r="O3991" s="19" t="str">
        <f>IF(A3991&gt;'PL2'!$C$2+553,IF(A3991='PL2'!$C$2+554,1,O3990+1), "")</f>
        <v/>
      </c>
    </row>
    <row r="3992" spans="1:17" s="20" customFormat="1" x14ac:dyDescent="0.55000000000000004">
      <c r="A3992" s="20">
        <v>3990</v>
      </c>
      <c r="B3992" s="21">
        <v>43812</v>
      </c>
      <c r="C3992" s="20">
        <v>67.999607086181697</v>
      </c>
      <c r="D3992" s="20">
        <v>97296916</v>
      </c>
      <c r="E3992" s="20">
        <f t="shared" si="234"/>
        <v>1955.7617949791493</v>
      </c>
      <c r="F3992" s="20">
        <f t="shared" si="235"/>
        <v>1.3668576464720382E-3</v>
      </c>
      <c r="G3992" s="19">
        <v>7189.16</v>
      </c>
      <c r="H3992" s="20">
        <f t="shared" si="236"/>
        <v>9.8265583177109175</v>
      </c>
      <c r="I3992" s="20">
        <v>14060284.4659923</v>
      </c>
      <c r="K3992" s="70">
        <f t="shared" si="237"/>
        <v>-1</v>
      </c>
      <c r="L3992" s="3">
        <f>IF(AND(O3992&gt;0,O3992&lt;366),+'PL2'!$N$3+1,IF(AND(O3992&gt;365,O3992&lt;731),+'PL2'!$O$3+1,IF(AND(O3992&gt;730,O3992&lt;1096),+'PL2'!$P$3+1,IF(AND(O3992&gt;1095,O3992&lt;1461),+'PL2'!$Q$3+1,IF(AND(O3992&gt;1460,O3992&lt;3000),+'PL2'!$R$3+1,0)))))</f>
        <v>0</v>
      </c>
      <c r="M3992" s="3">
        <f>IF(AND(O3992&gt;0,O3992&lt;366),+'PL2'!$N$2+1,IF(AND(O3992&gt;365,O3992&lt;731),+'PL2'!$O$2+1,IF(AND(O3992&gt;730,O3992&lt;1096),+'PL2'!$P$2+1,IF(AND(O3992&gt;1095,O3992&lt;1461),+'PL2'!$Q$2+1,IF(AND(O3992&gt;1460,O3992&lt;1826),+'PL2'!$R$2+1,IF(AND(O3992&gt;1825,O3992&lt;2190),+'PL2'!$S$2+1,0))))))</f>
        <v>0</v>
      </c>
      <c r="N3992" s="70">
        <f t="shared" si="238"/>
        <v>-1</v>
      </c>
      <c r="O3992" s="19" t="str">
        <f>IF(A3992&gt;'PL2'!$C$2+553,IF(A3992='PL2'!$C$2+554,1,O3991+1), "")</f>
        <v/>
      </c>
    </row>
    <row r="3993" spans="1:17" s="20" customFormat="1" x14ac:dyDescent="0.55000000000000004">
      <c r="A3993" s="20">
        <v>3991</v>
      </c>
      <c r="B3993" s="21">
        <v>43813</v>
      </c>
      <c r="C3993" s="20">
        <v>68.099605560302706</v>
      </c>
      <c r="D3993" s="20">
        <v>96656805</v>
      </c>
      <c r="E3993" s="20">
        <f t="shared" ref="E3993:E4056" si="239">+I3993/G3993</f>
        <v>1906.2731347425147</v>
      </c>
      <c r="F3993" s="20">
        <f t="shared" ref="F3993:F4056" si="240">+(C3993/D3993)*E3993</f>
        <v>1.3430657941380022E-3</v>
      </c>
      <c r="G3993" s="19">
        <v>7251.87</v>
      </c>
      <c r="H3993" s="20">
        <f t="shared" ref="H3993:H4056" si="241">+F3993*G3993</f>
        <v>9.7397385405355532</v>
      </c>
      <c r="I3993" s="20">
        <v>13824044.9576452</v>
      </c>
      <c r="K3993" s="70">
        <f t="shared" si="237"/>
        <v>-1</v>
      </c>
      <c r="L3993" s="3">
        <f>IF(AND(O3993&gt;0,O3993&lt;366),+'PL2'!$N$3+1,IF(AND(O3993&gt;365,O3993&lt;731),+'PL2'!$O$3+1,IF(AND(O3993&gt;730,O3993&lt;1096),+'PL2'!$P$3+1,IF(AND(O3993&gt;1095,O3993&lt;1461),+'PL2'!$Q$3+1,IF(AND(O3993&gt;1460,O3993&lt;3000),+'PL2'!$R$3+1,0)))))</f>
        <v>0</v>
      </c>
      <c r="M3993" s="3">
        <f>IF(AND(O3993&gt;0,O3993&lt;366),+'PL2'!$N$2+1,IF(AND(O3993&gt;365,O3993&lt;731),+'PL2'!$O$2+1,IF(AND(O3993&gt;730,O3993&lt;1096),+'PL2'!$P$2+1,IF(AND(O3993&gt;1095,O3993&lt;1461),+'PL2'!$Q$2+1,IF(AND(O3993&gt;1460,O3993&lt;1826),+'PL2'!$R$2+1,IF(AND(O3993&gt;1825,O3993&lt;2190),+'PL2'!$S$2+1,0))))))</f>
        <v>0</v>
      </c>
      <c r="N3993" s="70">
        <f t="shared" si="238"/>
        <v>-1</v>
      </c>
      <c r="O3993" s="19" t="str">
        <f>IF(A3993&gt;'PL2'!$C$2+553,IF(A3993='PL2'!$C$2+554,1,O3992+1), "")</f>
        <v/>
      </c>
    </row>
    <row r="3994" spans="1:17" s="20" customFormat="1" x14ac:dyDescent="0.55000000000000004">
      <c r="A3994" s="20">
        <v>3992</v>
      </c>
      <c r="B3994" s="21">
        <v>43814</v>
      </c>
      <c r="C3994" s="20">
        <v>68.199604034423899</v>
      </c>
      <c r="D3994" s="20">
        <v>79373800</v>
      </c>
      <c r="E3994" s="20">
        <f t="shared" si="239"/>
        <v>1574.2016363095559</v>
      </c>
      <c r="F3994" s="20">
        <f t="shared" si="240"/>
        <v>1.3525864739580805E-3</v>
      </c>
      <c r="G3994" s="19">
        <v>7067.74</v>
      </c>
      <c r="H3994" s="20">
        <f t="shared" si="241"/>
        <v>9.5597295254524841</v>
      </c>
      <c r="I3994" s="20">
        <v>11126047.873010499</v>
      </c>
      <c r="K3994" s="70">
        <f t="shared" si="237"/>
        <v>-1</v>
      </c>
      <c r="L3994" s="3">
        <f>IF(AND(O3994&gt;0,O3994&lt;366),+'PL2'!$N$3+1,IF(AND(O3994&gt;365,O3994&lt;731),+'PL2'!$O$3+1,IF(AND(O3994&gt;730,O3994&lt;1096),+'PL2'!$P$3+1,IF(AND(O3994&gt;1095,O3994&lt;1461),+'PL2'!$Q$3+1,IF(AND(O3994&gt;1460,O3994&lt;3000),+'PL2'!$R$3+1,0)))))</f>
        <v>0</v>
      </c>
      <c r="M3994" s="3">
        <f>IF(AND(O3994&gt;0,O3994&lt;366),+'PL2'!$N$2+1,IF(AND(O3994&gt;365,O3994&lt;731),+'PL2'!$O$2+1,IF(AND(O3994&gt;730,O3994&lt;1096),+'PL2'!$P$2+1,IF(AND(O3994&gt;1095,O3994&lt;1461),+'PL2'!$Q$2+1,IF(AND(O3994&gt;1460,O3994&lt;1826),+'PL2'!$R$2+1,IF(AND(O3994&gt;1825,O3994&lt;2190),+'PL2'!$S$2+1,0))))))</f>
        <v>0</v>
      </c>
      <c r="N3994" s="70">
        <f t="shared" si="238"/>
        <v>-1</v>
      </c>
      <c r="O3994" s="19" t="str">
        <f>IF(A3994&gt;'PL2'!$C$2+553,IF(A3994='PL2'!$C$2+554,1,O3993+1), "")</f>
        <v/>
      </c>
    </row>
    <row r="3995" spans="1:17" s="20" customFormat="1" x14ac:dyDescent="0.55000000000000004">
      <c r="A3995" s="20">
        <v>3993</v>
      </c>
      <c r="B3995" s="21">
        <v>43815</v>
      </c>
      <c r="C3995" s="20">
        <v>68.299602508544993</v>
      </c>
      <c r="D3995" s="20">
        <v>100497472</v>
      </c>
      <c r="E3995" s="20">
        <f t="shared" si="239"/>
        <v>1987.3949480005597</v>
      </c>
      <c r="F3995" s="20">
        <f t="shared" si="240"/>
        <v>1.3506636761562388E-3</v>
      </c>
      <c r="G3995" s="19">
        <v>7111.14</v>
      </c>
      <c r="H3995" s="20">
        <f t="shared" si="241"/>
        <v>9.6047584940616773</v>
      </c>
      <c r="I3995" s="20">
        <v>14132643.710524701</v>
      </c>
      <c r="K3995" s="70">
        <f t="shared" si="237"/>
        <v>-1</v>
      </c>
      <c r="L3995" s="3">
        <f>IF(AND(O3995&gt;0,O3995&lt;366),+'PL2'!$N$3+1,IF(AND(O3995&gt;365,O3995&lt;731),+'PL2'!$O$3+1,IF(AND(O3995&gt;730,O3995&lt;1096),+'PL2'!$P$3+1,IF(AND(O3995&gt;1095,O3995&lt;1461),+'PL2'!$Q$3+1,IF(AND(O3995&gt;1460,O3995&lt;3000),+'PL2'!$R$3+1,0)))))</f>
        <v>0</v>
      </c>
      <c r="M3995" s="3">
        <f>IF(AND(O3995&gt;0,O3995&lt;366),+'PL2'!$N$2+1,IF(AND(O3995&gt;365,O3995&lt;731),+'PL2'!$O$2+1,IF(AND(O3995&gt;730,O3995&lt;1096),+'PL2'!$P$2+1,IF(AND(O3995&gt;1095,O3995&lt;1461),+'PL2'!$Q$2+1,IF(AND(O3995&gt;1460,O3995&lt;1826),+'PL2'!$R$2+1,IF(AND(O3995&gt;1825,O3995&lt;2190),+'PL2'!$S$2+1,0))))))</f>
        <v>0</v>
      </c>
      <c r="N3995" s="70">
        <f t="shared" si="238"/>
        <v>-1</v>
      </c>
      <c r="O3995" s="19" t="str">
        <f>IF(A3995&gt;'PL2'!$C$2+553,IF(A3995='PL2'!$C$2+554,1,O3994+1), "")</f>
        <v/>
      </c>
      <c r="Q3995" s="20">
        <v>32</v>
      </c>
    </row>
    <row r="3996" spans="1:17" s="20" customFormat="1" x14ac:dyDescent="0.55000000000000004">
      <c r="A3996" s="20">
        <v>3994</v>
      </c>
      <c r="B3996" s="21">
        <v>43816</v>
      </c>
      <c r="C3996" s="20">
        <v>68.399600982666101</v>
      </c>
      <c r="D3996" s="20">
        <v>90255692</v>
      </c>
      <c r="E3996" s="20">
        <f t="shared" si="239"/>
        <v>1762.0122790327696</v>
      </c>
      <c r="F3996" s="20">
        <f t="shared" si="240"/>
        <v>1.335327824115509E-3</v>
      </c>
      <c r="G3996" s="19">
        <v>6879.54</v>
      </c>
      <c r="H3996" s="20">
        <f t="shared" si="241"/>
        <v>9.186441179115608</v>
      </c>
      <c r="I3996" s="20">
        <v>12121833.9540971</v>
      </c>
      <c r="K3996" s="70">
        <f t="shared" si="237"/>
        <v>-1</v>
      </c>
      <c r="L3996" s="3">
        <f>IF(AND(O3996&gt;0,O3996&lt;366),+'PL2'!$N$3+1,IF(AND(O3996&gt;365,O3996&lt;731),+'PL2'!$O$3+1,IF(AND(O3996&gt;730,O3996&lt;1096),+'PL2'!$P$3+1,IF(AND(O3996&gt;1095,O3996&lt;1461),+'PL2'!$Q$3+1,IF(AND(O3996&gt;1460,O3996&lt;3000),+'PL2'!$R$3+1,0)))))</f>
        <v>0</v>
      </c>
      <c r="M3996" s="3">
        <f>IF(AND(O3996&gt;0,O3996&lt;366),+'PL2'!$N$2+1,IF(AND(O3996&gt;365,O3996&lt;731),+'PL2'!$O$2+1,IF(AND(O3996&gt;730,O3996&lt;1096),+'PL2'!$P$2+1,IF(AND(O3996&gt;1095,O3996&lt;1461),+'PL2'!$Q$2+1,IF(AND(O3996&gt;1460,O3996&lt;1826),+'PL2'!$R$2+1,IF(AND(O3996&gt;1825,O3996&lt;2190),+'PL2'!$S$2+1,0))))))</f>
        <v>0</v>
      </c>
      <c r="N3996" s="70">
        <f t="shared" si="238"/>
        <v>-1</v>
      </c>
      <c r="O3996" s="19" t="str">
        <f>IF(A3996&gt;'PL2'!$C$2+553,IF(A3996='PL2'!$C$2+554,1,O3995+1), "")</f>
        <v/>
      </c>
      <c r="Q3996" s="20">
        <v>32</v>
      </c>
    </row>
    <row r="3997" spans="1:17" s="20" customFormat="1" x14ac:dyDescent="0.55000000000000004">
      <c r="A3997" s="20">
        <v>3995</v>
      </c>
      <c r="B3997" s="21">
        <v>43817</v>
      </c>
      <c r="C3997" s="20">
        <v>68.499599456787195</v>
      </c>
      <c r="D3997" s="20">
        <v>85774913</v>
      </c>
      <c r="E3997" s="20">
        <f t="shared" si="239"/>
        <v>1768.7493235495876</v>
      </c>
      <c r="F3997" s="20">
        <f t="shared" si="240"/>
        <v>1.4125181357235543E-3</v>
      </c>
      <c r="G3997" s="19">
        <v>6612.12</v>
      </c>
      <c r="H3997" s="20">
        <f t="shared" si="241"/>
        <v>9.3397394155804285</v>
      </c>
      <c r="I3997" s="20">
        <v>11695182.7772287</v>
      </c>
      <c r="K3997" s="70">
        <f t="shared" si="237"/>
        <v>-1</v>
      </c>
      <c r="L3997" s="3">
        <f>IF(AND(O3997&gt;0,O3997&lt;366),+'PL2'!$N$3+1,IF(AND(O3997&gt;365,O3997&lt;731),+'PL2'!$O$3+1,IF(AND(O3997&gt;730,O3997&lt;1096),+'PL2'!$P$3+1,IF(AND(O3997&gt;1095,O3997&lt;1461),+'PL2'!$Q$3+1,IF(AND(O3997&gt;1460,O3997&lt;3000),+'PL2'!$R$3+1,0)))))</f>
        <v>0</v>
      </c>
      <c r="M3997" s="3">
        <f>IF(AND(O3997&gt;0,O3997&lt;366),+'PL2'!$N$2+1,IF(AND(O3997&gt;365,O3997&lt;731),+'PL2'!$O$2+1,IF(AND(O3997&gt;730,O3997&lt;1096),+'PL2'!$P$2+1,IF(AND(O3997&gt;1095,O3997&lt;1461),+'PL2'!$Q$2+1,IF(AND(O3997&gt;1460,O3997&lt;1826),+'PL2'!$R$2+1,IF(AND(O3997&gt;1825,O3997&lt;2190),+'PL2'!$S$2+1,0))))))</f>
        <v>0</v>
      </c>
      <c r="N3997" s="70">
        <f t="shared" si="238"/>
        <v>-1</v>
      </c>
      <c r="O3997" s="19" t="str">
        <f>IF(A3997&gt;'PL2'!$C$2+553,IF(A3997='PL2'!$C$2+554,1,O3996+1), "")</f>
        <v/>
      </c>
      <c r="Q3997" s="20">
        <v>31</v>
      </c>
    </row>
    <row r="3998" spans="1:17" s="20" customFormat="1" x14ac:dyDescent="0.55000000000000004">
      <c r="A3998" s="20">
        <v>3996</v>
      </c>
      <c r="B3998" s="21">
        <v>43818</v>
      </c>
      <c r="C3998" s="20">
        <v>68.599597930908303</v>
      </c>
      <c r="D3998" s="20">
        <v>100622310</v>
      </c>
      <c r="E3998" s="20">
        <f t="shared" si="239"/>
        <v>2003.1673674282738</v>
      </c>
      <c r="F3998" s="20">
        <f t="shared" si="240"/>
        <v>1.3656660833357497E-3</v>
      </c>
      <c r="G3998" s="19">
        <v>7284.29</v>
      </c>
      <c r="H3998" s="20">
        <f t="shared" si="241"/>
        <v>9.9479077941817682</v>
      </c>
      <c r="I3998" s="20">
        <v>14591652.022884101</v>
      </c>
      <c r="K3998" s="70">
        <f t="shared" si="237"/>
        <v>-1</v>
      </c>
      <c r="L3998" s="3">
        <f>IF(AND(O3998&gt;0,O3998&lt;366),+'PL2'!$N$3+1,IF(AND(O3998&gt;365,O3998&lt;731),+'PL2'!$O$3+1,IF(AND(O3998&gt;730,O3998&lt;1096),+'PL2'!$P$3+1,IF(AND(O3998&gt;1095,O3998&lt;1461),+'PL2'!$Q$3+1,IF(AND(O3998&gt;1460,O3998&lt;3000),+'PL2'!$R$3+1,0)))))</f>
        <v>0</v>
      </c>
      <c r="M3998" s="3">
        <f>IF(AND(O3998&gt;0,O3998&lt;366),+'PL2'!$N$2+1,IF(AND(O3998&gt;365,O3998&lt;731),+'PL2'!$O$2+1,IF(AND(O3998&gt;730,O3998&lt;1096),+'PL2'!$P$2+1,IF(AND(O3998&gt;1095,O3998&lt;1461),+'PL2'!$Q$2+1,IF(AND(O3998&gt;1460,O3998&lt;1826),+'PL2'!$R$2+1,IF(AND(O3998&gt;1825,O3998&lt;2190),+'PL2'!$S$2+1,0))))))</f>
        <v>0</v>
      </c>
      <c r="N3998" s="70">
        <f t="shared" si="238"/>
        <v>-1</v>
      </c>
      <c r="O3998" s="19" t="str">
        <f>IF(A3998&gt;'PL2'!$C$2+553,IF(A3998='PL2'!$C$2+554,1,O3997+1), "")</f>
        <v/>
      </c>
      <c r="Q3998" s="20">
        <v>31</v>
      </c>
    </row>
    <row r="3999" spans="1:17" s="20" customFormat="1" x14ac:dyDescent="0.55000000000000004">
      <c r="A3999" s="20">
        <v>3997</v>
      </c>
      <c r="B3999" s="21">
        <v>43819</v>
      </c>
      <c r="C3999" s="20">
        <v>68.699596405029297</v>
      </c>
      <c r="D3999" s="20">
        <v>100413778</v>
      </c>
      <c r="E3999" s="20">
        <f t="shared" si="239"/>
        <v>1975.200809067273</v>
      </c>
      <c r="F3999" s="20">
        <f t="shared" si="240"/>
        <v>1.3513633398178583E-3</v>
      </c>
      <c r="G3999" s="19">
        <v>7150.86</v>
      </c>
      <c r="H3999" s="20">
        <f t="shared" si="241"/>
        <v>9.6634100521699295</v>
      </c>
      <c r="I3999" s="20">
        <v>14124384.457526799</v>
      </c>
      <c r="K3999" s="70">
        <f t="shared" si="237"/>
        <v>-1</v>
      </c>
      <c r="L3999" s="3">
        <f>IF(AND(O3999&gt;0,O3999&lt;366),+'PL2'!$N$3+1,IF(AND(O3999&gt;365,O3999&lt;731),+'PL2'!$O$3+1,IF(AND(O3999&gt;730,O3999&lt;1096),+'PL2'!$P$3+1,IF(AND(O3999&gt;1095,O3999&lt;1461),+'PL2'!$Q$3+1,IF(AND(O3999&gt;1460,O3999&lt;3000),+'PL2'!$R$3+1,0)))))</f>
        <v>0</v>
      </c>
      <c r="M3999" s="3">
        <f>IF(AND(O3999&gt;0,O3999&lt;366),+'PL2'!$N$2+1,IF(AND(O3999&gt;365,O3999&lt;731),+'PL2'!$O$2+1,IF(AND(O3999&gt;730,O3999&lt;1096),+'PL2'!$P$2+1,IF(AND(O3999&gt;1095,O3999&lt;1461),+'PL2'!$Q$2+1,IF(AND(O3999&gt;1460,O3999&lt;1826),+'PL2'!$R$2+1,IF(AND(O3999&gt;1825,O3999&lt;2190),+'PL2'!$S$2+1,0))))))</f>
        <v>0</v>
      </c>
      <c r="N3999" s="70">
        <f t="shared" si="238"/>
        <v>-1</v>
      </c>
      <c r="O3999" s="19" t="str">
        <f>IF(A3999&gt;'PL2'!$C$2+553,IF(A3999='PL2'!$C$2+554,1,O3998+1), "")</f>
        <v/>
      </c>
      <c r="Q3999" s="20">
        <v>31</v>
      </c>
    </row>
    <row r="4000" spans="1:17" s="20" customFormat="1" x14ac:dyDescent="0.55000000000000004">
      <c r="A4000" s="20">
        <v>3998</v>
      </c>
      <c r="B4000" s="21">
        <v>43820</v>
      </c>
      <c r="C4000" s="20">
        <v>68.799594879150305</v>
      </c>
      <c r="D4000" s="20">
        <v>113287340</v>
      </c>
      <c r="E4000" s="20">
        <f t="shared" si="239"/>
        <v>2203.6732536661025</v>
      </c>
      <c r="F4000" s="20">
        <f t="shared" si="240"/>
        <v>1.3382945269810984E-3</v>
      </c>
      <c r="G4000" s="19">
        <v>7190.17</v>
      </c>
      <c r="H4000" s="20">
        <f t="shared" si="241"/>
        <v>9.6225651590636847</v>
      </c>
      <c r="I4000" s="20">
        <v>15844785.318312399</v>
      </c>
      <c r="K4000" s="70">
        <f t="shared" si="237"/>
        <v>-1</v>
      </c>
      <c r="L4000" s="3">
        <f>IF(AND(O4000&gt;0,O4000&lt;366),+'PL2'!$N$3+1,IF(AND(O4000&gt;365,O4000&lt;731),+'PL2'!$O$3+1,IF(AND(O4000&gt;730,O4000&lt;1096),+'PL2'!$P$3+1,IF(AND(O4000&gt;1095,O4000&lt;1461),+'PL2'!$Q$3+1,IF(AND(O4000&gt;1460,O4000&lt;3000),+'PL2'!$R$3+1,0)))))</f>
        <v>0</v>
      </c>
      <c r="M4000" s="3">
        <f>IF(AND(O4000&gt;0,O4000&lt;366),+'PL2'!$N$2+1,IF(AND(O4000&gt;365,O4000&lt;731),+'PL2'!$O$2+1,IF(AND(O4000&gt;730,O4000&lt;1096),+'PL2'!$P$2+1,IF(AND(O4000&gt;1095,O4000&lt;1461),+'PL2'!$Q$2+1,IF(AND(O4000&gt;1460,O4000&lt;1826),+'PL2'!$R$2+1,IF(AND(O4000&gt;1825,O4000&lt;2190),+'PL2'!$S$2+1,0))))))</f>
        <v>0</v>
      </c>
      <c r="N4000" s="70">
        <f t="shared" si="238"/>
        <v>-1</v>
      </c>
      <c r="O4000" s="19" t="str">
        <f>IF(A4000&gt;'PL2'!$C$2+553,IF(A4000='PL2'!$C$2+554,1,O3999+1), "")</f>
        <v/>
      </c>
      <c r="Q4000" s="20">
        <v>31</v>
      </c>
    </row>
    <row r="4001" spans="1:17" s="20" customFormat="1" x14ac:dyDescent="0.55000000000000004">
      <c r="A4001" s="20">
        <v>3999</v>
      </c>
      <c r="B4001" s="21">
        <v>43821</v>
      </c>
      <c r="C4001" s="20">
        <v>68.899593353271499</v>
      </c>
      <c r="D4001" s="20">
        <v>108781593</v>
      </c>
      <c r="E4001" s="20">
        <f t="shared" si="239"/>
        <v>2147.1935509949044</v>
      </c>
      <c r="F4001" s="20">
        <f t="shared" si="240"/>
        <v>1.3599797395347571E-3</v>
      </c>
      <c r="G4001" s="19">
        <v>7143.2</v>
      </c>
      <c r="H4001" s="20">
        <f t="shared" si="241"/>
        <v>9.7146072754446759</v>
      </c>
      <c r="I4001" s="20">
        <v>15337832.973466801</v>
      </c>
      <c r="K4001" s="70">
        <f t="shared" si="237"/>
        <v>-1</v>
      </c>
      <c r="L4001" s="3">
        <f>IF(AND(O4001&gt;0,O4001&lt;366),+'PL2'!$N$3+1,IF(AND(O4001&gt;365,O4001&lt;731),+'PL2'!$O$3+1,IF(AND(O4001&gt;730,O4001&lt;1096),+'PL2'!$P$3+1,IF(AND(O4001&gt;1095,O4001&lt;1461),+'PL2'!$Q$3+1,IF(AND(O4001&gt;1460,O4001&lt;3000),+'PL2'!$R$3+1,0)))))</f>
        <v>0</v>
      </c>
      <c r="M4001" s="3">
        <f>IF(AND(O4001&gt;0,O4001&lt;366),+'PL2'!$N$2+1,IF(AND(O4001&gt;365,O4001&lt;731),+'PL2'!$O$2+1,IF(AND(O4001&gt;730,O4001&lt;1096),+'PL2'!$P$2+1,IF(AND(O4001&gt;1095,O4001&lt;1461),+'PL2'!$Q$2+1,IF(AND(O4001&gt;1460,O4001&lt;1826),+'PL2'!$R$2+1,IF(AND(O4001&gt;1825,O4001&lt;2190),+'PL2'!$S$2+1,0))))))</f>
        <v>0</v>
      </c>
      <c r="N4001" s="70">
        <f t="shared" si="238"/>
        <v>-1</v>
      </c>
      <c r="O4001" s="19" t="str">
        <f>IF(A4001&gt;'PL2'!$C$2+553,IF(A4001='PL2'!$C$2+554,1,O4000+1), "")</f>
        <v/>
      </c>
      <c r="Q4001" s="20">
        <v>31</v>
      </c>
    </row>
    <row r="4002" spans="1:17" s="20" customFormat="1" x14ac:dyDescent="0.55000000000000004">
      <c r="A4002" s="20">
        <v>4000</v>
      </c>
      <c r="B4002" s="21">
        <v>43822</v>
      </c>
      <c r="C4002" s="20">
        <v>68.999591827392507</v>
      </c>
      <c r="D4002" s="20">
        <v>92045964</v>
      </c>
      <c r="E4002" s="20">
        <f t="shared" si="239"/>
        <v>1830.886358960943</v>
      </c>
      <c r="F4002" s="20">
        <f t="shared" si="240"/>
        <v>1.3724709477826306E-3</v>
      </c>
      <c r="G4002" s="19">
        <v>7514.41</v>
      </c>
      <c r="H4002" s="20">
        <f t="shared" si="241"/>
        <v>10.313309414727277</v>
      </c>
      <c r="I4002" s="20">
        <v>13758030.7646397</v>
      </c>
      <c r="K4002" s="70">
        <f t="shared" si="237"/>
        <v>-1</v>
      </c>
      <c r="L4002" s="3">
        <f>IF(AND(O4002&gt;0,O4002&lt;366),+'PL2'!$N$3+1,IF(AND(O4002&gt;365,O4002&lt;731),+'PL2'!$O$3+1,IF(AND(O4002&gt;730,O4002&lt;1096),+'PL2'!$P$3+1,IF(AND(O4002&gt;1095,O4002&lt;1461),+'PL2'!$Q$3+1,IF(AND(O4002&gt;1460,O4002&lt;3000),+'PL2'!$R$3+1,0)))))</f>
        <v>0</v>
      </c>
      <c r="M4002" s="3">
        <f>IF(AND(O4002&gt;0,O4002&lt;366),+'PL2'!$N$2+1,IF(AND(O4002&gt;365,O4002&lt;731),+'PL2'!$O$2+1,IF(AND(O4002&gt;730,O4002&lt;1096),+'PL2'!$P$2+1,IF(AND(O4002&gt;1095,O4002&lt;1461),+'PL2'!$Q$2+1,IF(AND(O4002&gt;1460,O4002&lt;1826),+'PL2'!$R$2+1,IF(AND(O4002&gt;1825,O4002&lt;2190),+'PL2'!$S$2+1,0))))))</f>
        <v>0</v>
      </c>
      <c r="N4002" s="70">
        <f t="shared" si="238"/>
        <v>-1</v>
      </c>
      <c r="O4002" s="19" t="str">
        <f>IF(A4002&gt;'PL2'!$C$2+553,IF(A4002='PL2'!$C$2+554,1,O4001+1), "")</f>
        <v/>
      </c>
      <c r="Q4002" s="20">
        <v>31</v>
      </c>
    </row>
    <row r="4003" spans="1:17" s="20" customFormat="1" x14ac:dyDescent="0.55000000000000004">
      <c r="A4003" s="20">
        <v>4001</v>
      </c>
      <c r="B4003" s="21">
        <v>43823</v>
      </c>
      <c r="C4003" s="20">
        <v>69.0995903015137</v>
      </c>
      <c r="D4003" s="20">
        <v>80459758</v>
      </c>
      <c r="E4003" s="20">
        <f t="shared" si="239"/>
        <v>1574.1199097099595</v>
      </c>
      <c r="F4003" s="20">
        <f t="shared" si="240"/>
        <v>1.3518688540725408E-3</v>
      </c>
      <c r="G4003" s="19">
        <v>7322.08</v>
      </c>
      <c r="H4003" s="20">
        <f t="shared" si="241"/>
        <v>9.8984918990274693</v>
      </c>
      <c r="I4003" s="20">
        <v>11525831.908489101</v>
      </c>
      <c r="K4003" s="70">
        <f t="shared" si="237"/>
        <v>-1</v>
      </c>
      <c r="L4003" s="3">
        <f>IF(AND(O4003&gt;0,O4003&lt;366),+'PL2'!$N$3+1,IF(AND(O4003&gt;365,O4003&lt;731),+'PL2'!$O$3+1,IF(AND(O4003&gt;730,O4003&lt;1096),+'PL2'!$P$3+1,IF(AND(O4003&gt;1095,O4003&lt;1461),+'PL2'!$Q$3+1,IF(AND(O4003&gt;1460,O4003&lt;3000),+'PL2'!$R$3+1,0)))))</f>
        <v>0</v>
      </c>
      <c r="M4003" s="3">
        <f>IF(AND(O4003&gt;0,O4003&lt;366),+'PL2'!$N$2+1,IF(AND(O4003&gt;365,O4003&lt;731),+'PL2'!$O$2+1,IF(AND(O4003&gt;730,O4003&lt;1096),+'PL2'!$P$2+1,IF(AND(O4003&gt;1095,O4003&lt;1461),+'PL2'!$Q$2+1,IF(AND(O4003&gt;1460,O4003&lt;1826),+'PL2'!$R$2+1,IF(AND(O4003&gt;1825,O4003&lt;2190),+'PL2'!$S$2+1,0))))))</f>
        <v>0</v>
      </c>
      <c r="N4003" s="70">
        <f t="shared" si="238"/>
        <v>-1</v>
      </c>
      <c r="O4003" s="19" t="str">
        <f>IF(A4003&gt;'PL2'!$C$2+553,IF(A4003='PL2'!$C$2+554,1,O4002+1), "")</f>
        <v/>
      </c>
      <c r="Q4003" s="20">
        <v>31</v>
      </c>
    </row>
    <row r="4004" spans="1:17" s="20" customFormat="1" x14ac:dyDescent="0.55000000000000004">
      <c r="A4004" s="20">
        <v>4002</v>
      </c>
      <c r="B4004" s="21">
        <v>43824</v>
      </c>
      <c r="C4004" s="20">
        <v>69.199588775634794</v>
      </c>
      <c r="D4004" s="20">
        <v>82390792</v>
      </c>
      <c r="E4004" s="20">
        <f t="shared" si="239"/>
        <v>1604.6624923100976</v>
      </c>
      <c r="F4004" s="20">
        <f t="shared" si="240"/>
        <v>1.3477475078955909E-3</v>
      </c>
      <c r="G4004" s="19">
        <v>7250.69</v>
      </c>
      <c r="H4004" s="20">
        <f t="shared" si="241"/>
        <v>9.7720993780234817</v>
      </c>
      <c r="I4004" s="20">
        <v>11634910.286367901</v>
      </c>
      <c r="K4004" s="70">
        <f t="shared" si="237"/>
        <v>-1</v>
      </c>
      <c r="L4004" s="3">
        <f>IF(AND(O4004&gt;0,O4004&lt;366),+'PL2'!$N$3+1,IF(AND(O4004&gt;365,O4004&lt;731),+'PL2'!$O$3+1,IF(AND(O4004&gt;730,O4004&lt;1096),+'PL2'!$P$3+1,IF(AND(O4004&gt;1095,O4004&lt;1461),+'PL2'!$Q$3+1,IF(AND(O4004&gt;1460,O4004&lt;3000),+'PL2'!$R$3+1,0)))))</f>
        <v>0</v>
      </c>
      <c r="M4004" s="3">
        <f>IF(AND(O4004&gt;0,O4004&lt;366),+'PL2'!$N$2+1,IF(AND(O4004&gt;365,O4004&lt;731),+'PL2'!$O$2+1,IF(AND(O4004&gt;730,O4004&lt;1096),+'PL2'!$P$2+1,IF(AND(O4004&gt;1095,O4004&lt;1461),+'PL2'!$Q$2+1,IF(AND(O4004&gt;1460,O4004&lt;1826),+'PL2'!$R$2+1,IF(AND(O4004&gt;1825,O4004&lt;2190),+'PL2'!$S$2+1,0))))))</f>
        <v>0</v>
      </c>
      <c r="N4004" s="70">
        <f t="shared" si="238"/>
        <v>-1</v>
      </c>
      <c r="O4004" s="19" t="str">
        <f>IF(A4004&gt;'PL2'!$C$2+553,IF(A4004='PL2'!$C$2+554,1,O4003+1), "")</f>
        <v/>
      </c>
      <c r="Q4004" s="20">
        <v>30</v>
      </c>
    </row>
    <row r="4005" spans="1:17" s="20" customFormat="1" x14ac:dyDescent="0.55000000000000004">
      <c r="A4005" s="20">
        <v>4003</v>
      </c>
      <c r="B4005" s="21">
        <v>43825</v>
      </c>
      <c r="C4005" s="20">
        <v>69.299587249755902</v>
      </c>
      <c r="D4005" s="20">
        <v>107494237</v>
      </c>
      <c r="E4005" s="20">
        <f t="shared" si="239"/>
        <v>2190.0807498533236</v>
      </c>
      <c r="F4005" s="20">
        <f t="shared" si="240"/>
        <v>1.4119053843646633E-3</v>
      </c>
      <c r="G4005" s="19">
        <v>7192.72</v>
      </c>
      <c r="H4005" s="20">
        <f t="shared" si="241"/>
        <v>10.155440096227402</v>
      </c>
      <c r="I4005" s="20">
        <v>15752637.611085</v>
      </c>
      <c r="K4005" s="70">
        <f t="shared" si="237"/>
        <v>-1</v>
      </c>
      <c r="L4005" s="3">
        <f>IF(AND(O4005&gt;0,O4005&lt;366),+'PL2'!$N$3+1,IF(AND(O4005&gt;365,O4005&lt;731),+'PL2'!$O$3+1,IF(AND(O4005&gt;730,O4005&lt;1096),+'PL2'!$P$3+1,IF(AND(O4005&gt;1095,O4005&lt;1461),+'PL2'!$Q$3+1,IF(AND(O4005&gt;1460,O4005&lt;3000),+'PL2'!$R$3+1,0)))))</f>
        <v>0</v>
      </c>
      <c r="M4005" s="3">
        <f>IF(AND(O4005&gt;0,O4005&lt;366),+'PL2'!$N$2+1,IF(AND(O4005&gt;365,O4005&lt;731),+'PL2'!$O$2+1,IF(AND(O4005&gt;730,O4005&lt;1096),+'PL2'!$P$2+1,IF(AND(O4005&gt;1095,O4005&lt;1461),+'PL2'!$Q$2+1,IF(AND(O4005&gt;1460,O4005&lt;1826),+'PL2'!$R$2+1,IF(AND(O4005&gt;1825,O4005&lt;2190),+'PL2'!$S$2+1,0))))))</f>
        <v>0</v>
      </c>
      <c r="N4005" s="70">
        <f t="shared" si="238"/>
        <v>-1</v>
      </c>
      <c r="O4005" s="19" t="str">
        <f>IF(A4005&gt;'PL2'!$C$2+553,IF(A4005='PL2'!$C$2+554,1,O4004+1), "")</f>
        <v/>
      </c>
      <c r="Q4005" s="20">
        <v>29</v>
      </c>
    </row>
    <row r="4006" spans="1:17" s="20" customFormat="1" x14ac:dyDescent="0.55000000000000004">
      <c r="A4006" s="20">
        <v>4004</v>
      </c>
      <c r="B4006" s="21">
        <v>43826</v>
      </c>
      <c r="C4006" s="20">
        <v>69.399585723876996</v>
      </c>
      <c r="D4006" s="20">
        <v>93333320</v>
      </c>
      <c r="E4006" s="20">
        <f t="shared" si="239"/>
        <v>1878.4656381541756</v>
      </c>
      <c r="F4006" s="20">
        <f t="shared" si="240"/>
        <v>1.3967652397282987E-3</v>
      </c>
      <c r="G4006" s="19">
        <v>7194.4</v>
      </c>
      <c r="H4006" s="20">
        <f t="shared" si="241"/>
        <v>10.048887840701273</v>
      </c>
      <c r="I4006" s="20">
        <v>13514433.1871364</v>
      </c>
      <c r="K4006" s="70">
        <f t="shared" si="237"/>
        <v>-1</v>
      </c>
      <c r="L4006" s="3">
        <f>IF(AND(O4006&gt;0,O4006&lt;366),+'PL2'!$N$3+1,IF(AND(O4006&gt;365,O4006&lt;731),+'PL2'!$O$3+1,IF(AND(O4006&gt;730,O4006&lt;1096),+'PL2'!$P$3+1,IF(AND(O4006&gt;1095,O4006&lt;1461),+'PL2'!$Q$3+1,IF(AND(O4006&gt;1460,O4006&lt;3000),+'PL2'!$R$3+1,0)))))</f>
        <v>0</v>
      </c>
      <c r="M4006" s="3">
        <f>IF(AND(O4006&gt;0,O4006&lt;366),+'PL2'!$N$2+1,IF(AND(O4006&gt;365,O4006&lt;731),+'PL2'!$O$2+1,IF(AND(O4006&gt;730,O4006&lt;1096),+'PL2'!$P$2+1,IF(AND(O4006&gt;1095,O4006&lt;1461),+'PL2'!$Q$2+1,IF(AND(O4006&gt;1460,O4006&lt;1826),+'PL2'!$R$2+1,IF(AND(O4006&gt;1825,O4006&lt;2190),+'PL2'!$S$2+1,0))))))</f>
        <v>0</v>
      </c>
      <c r="N4006" s="70">
        <f t="shared" si="238"/>
        <v>-1</v>
      </c>
      <c r="O4006" s="19" t="str">
        <f>IF(A4006&gt;'PL2'!$C$2+553,IF(A4006='PL2'!$C$2+554,1,O4005+1), "")</f>
        <v/>
      </c>
      <c r="Q4006" s="20">
        <v>29</v>
      </c>
    </row>
    <row r="4007" spans="1:17" s="20" customFormat="1" x14ac:dyDescent="0.55000000000000004">
      <c r="A4007" s="20">
        <v>4005</v>
      </c>
      <c r="B4007" s="21">
        <v>43827</v>
      </c>
      <c r="C4007" s="20">
        <v>69.499584197998004</v>
      </c>
      <c r="D4007" s="20">
        <v>95908032</v>
      </c>
      <c r="E4007" s="20">
        <f t="shared" si="239"/>
        <v>1891.0592369629744</v>
      </c>
      <c r="F4007" s="20">
        <f t="shared" si="240"/>
        <v>1.3703527006237611E-3</v>
      </c>
      <c r="G4007" s="19">
        <v>7243.93</v>
      </c>
      <c r="H4007" s="20">
        <f t="shared" si="241"/>
        <v>9.9267390386294814</v>
      </c>
      <c r="I4007" s="20">
        <v>13698700.7384132</v>
      </c>
      <c r="K4007" s="70">
        <f t="shared" si="237"/>
        <v>-1</v>
      </c>
      <c r="L4007" s="3">
        <f>IF(AND(O4007&gt;0,O4007&lt;366),+'PL2'!$N$3+1,IF(AND(O4007&gt;365,O4007&lt;731),+'PL2'!$O$3+1,IF(AND(O4007&gt;730,O4007&lt;1096),+'PL2'!$P$3+1,IF(AND(O4007&gt;1095,O4007&lt;1461),+'PL2'!$Q$3+1,IF(AND(O4007&gt;1460,O4007&lt;3000),+'PL2'!$R$3+1,0)))))</f>
        <v>0</v>
      </c>
      <c r="M4007" s="3">
        <f>IF(AND(O4007&gt;0,O4007&lt;366),+'PL2'!$N$2+1,IF(AND(O4007&gt;365,O4007&lt;731),+'PL2'!$O$2+1,IF(AND(O4007&gt;730,O4007&lt;1096),+'PL2'!$P$2+1,IF(AND(O4007&gt;1095,O4007&lt;1461),+'PL2'!$Q$2+1,IF(AND(O4007&gt;1460,O4007&lt;1826),+'PL2'!$R$2+1,IF(AND(O4007&gt;1825,O4007&lt;2190),+'PL2'!$S$2+1,0))))))</f>
        <v>0</v>
      </c>
      <c r="N4007" s="70">
        <f t="shared" si="238"/>
        <v>-1</v>
      </c>
      <c r="O4007" s="19" t="str">
        <f>IF(A4007&gt;'PL2'!$C$2+553,IF(A4007='PL2'!$C$2+554,1,O4006+1), "")</f>
        <v/>
      </c>
      <c r="Q4007" s="20">
        <v>29</v>
      </c>
    </row>
    <row r="4008" spans="1:17" s="20" customFormat="1" x14ac:dyDescent="0.55000000000000004">
      <c r="A4008" s="20">
        <v>4006</v>
      </c>
      <c r="B4008" s="21">
        <v>43828</v>
      </c>
      <c r="C4008" s="20">
        <v>69.599582672119197</v>
      </c>
      <c r="D4008" s="20">
        <v>99770100</v>
      </c>
      <c r="E4008" s="20">
        <f t="shared" si="239"/>
        <v>1961.0357136181135</v>
      </c>
      <c r="F4008" s="20">
        <f t="shared" si="240"/>
        <v>1.3680177455263867E-3</v>
      </c>
      <c r="G4008" s="19">
        <v>7301.07</v>
      </c>
      <c r="H4008" s="20">
        <f t="shared" si="241"/>
        <v>9.987993321330336</v>
      </c>
      <c r="I4008" s="20">
        <v>14317659.017625799</v>
      </c>
      <c r="K4008" s="70">
        <f t="shared" si="237"/>
        <v>-1</v>
      </c>
      <c r="L4008" s="3">
        <f>IF(AND(O4008&gt;0,O4008&lt;366),+'PL2'!$N$3+1,IF(AND(O4008&gt;365,O4008&lt;731),+'PL2'!$O$3+1,IF(AND(O4008&gt;730,O4008&lt;1096),+'PL2'!$P$3+1,IF(AND(O4008&gt;1095,O4008&lt;1461),+'PL2'!$Q$3+1,IF(AND(O4008&gt;1460,O4008&lt;3000),+'PL2'!$R$3+1,0)))))</f>
        <v>0</v>
      </c>
      <c r="M4008" s="3">
        <f>IF(AND(O4008&gt;0,O4008&lt;366),+'PL2'!$N$2+1,IF(AND(O4008&gt;365,O4008&lt;731),+'PL2'!$O$2+1,IF(AND(O4008&gt;730,O4008&lt;1096),+'PL2'!$P$2+1,IF(AND(O4008&gt;1095,O4008&lt;1461),+'PL2'!$Q$2+1,IF(AND(O4008&gt;1460,O4008&lt;1826),+'PL2'!$R$2+1,IF(AND(O4008&gt;1825,O4008&lt;2190),+'PL2'!$S$2+1,0))))))</f>
        <v>0</v>
      </c>
      <c r="N4008" s="70">
        <f t="shared" si="238"/>
        <v>-1</v>
      </c>
      <c r="O4008" s="19" t="str">
        <f>IF(A4008&gt;'PL2'!$C$2+553,IF(A4008='PL2'!$C$2+554,1,O4007+1), "")</f>
        <v/>
      </c>
      <c r="Q4008" s="20">
        <v>29</v>
      </c>
    </row>
    <row r="4009" spans="1:17" s="20" customFormat="1" x14ac:dyDescent="0.55000000000000004">
      <c r="A4009" s="20">
        <v>4007</v>
      </c>
      <c r="B4009" s="21">
        <v>43829</v>
      </c>
      <c r="C4009" s="20">
        <v>69.699581146240206</v>
      </c>
      <c r="D4009" s="20">
        <v>106850559</v>
      </c>
      <c r="E4009" s="20">
        <f t="shared" si="239"/>
        <v>2091.4819367157997</v>
      </c>
      <c r="F4009" s="20">
        <f t="shared" si="240"/>
        <v>1.3642924878288986E-3</v>
      </c>
      <c r="G4009" s="19">
        <v>7385.36</v>
      </c>
      <c r="H4009" s="20">
        <f t="shared" si="241"/>
        <v>10.075791167912033</v>
      </c>
      <c r="I4009" s="20">
        <v>15446347.0361434</v>
      </c>
      <c r="K4009" s="70">
        <f t="shared" si="237"/>
        <v>-1</v>
      </c>
      <c r="L4009" s="3">
        <f>IF(AND(O4009&gt;0,O4009&lt;366),+'PL2'!$N$3+1,IF(AND(O4009&gt;365,O4009&lt;731),+'PL2'!$O$3+1,IF(AND(O4009&gt;730,O4009&lt;1096),+'PL2'!$P$3+1,IF(AND(O4009&gt;1095,O4009&lt;1461),+'PL2'!$Q$3+1,IF(AND(O4009&gt;1460,O4009&lt;3000),+'PL2'!$R$3+1,0)))))</f>
        <v>0</v>
      </c>
      <c r="M4009" s="3">
        <f>IF(AND(O4009&gt;0,O4009&lt;366),+'PL2'!$N$2+1,IF(AND(O4009&gt;365,O4009&lt;731),+'PL2'!$O$2+1,IF(AND(O4009&gt;730,O4009&lt;1096),+'PL2'!$P$2+1,IF(AND(O4009&gt;1095,O4009&lt;1461),+'PL2'!$Q$2+1,IF(AND(O4009&gt;1460,O4009&lt;1826),+'PL2'!$R$2+1,IF(AND(O4009&gt;1825,O4009&lt;2190),+'PL2'!$S$2+1,0))))))</f>
        <v>0</v>
      </c>
      <c r="N4009" s="70">
        <f t="shared" si="238"/>
        <v>-1</v>
      </c>
      <c r="O4009" s="19" t="str">
        <f>IF(A4009&gt;'PL2'!$C$2+553,IF(A4009='PL2'!$C$2+554,1,O4008+1), "")</f>
        <v/>
      </c>
      <c r="Q4009" s="20">
        <v>28</v>
      </c>
    </row>
    <row r="4010" spans="1:17" s="20" customFormat="1" x14ac:dyDescent="0.55000000000000004">
      <c r="A4010" s="20">
        <v>4008</v>
      </c>
      <c r="B4010" s="21">
        <v>43830</v>
      </c>
      <c r="C4010" s="20">
        <v>69.799579620361399</v>
      </c>
      <c r="D4010" s="20">
        <v>93333320</v>
      </c>
      <c r="E4010" s="20">
        <f t="shared" si="239"/>
        <v>1821.8383594820209</v>
      </c>
      <c r="F4010" s="20">
        <f t="shared" si="240"/>
        <v>1.3624668192248376E-3</v>
      </c>
      <c r="G4010" s="19">
        <v>7219.6</v>
      </c>
      <c r="H4010" s="20">
        <f t="shared" si="241"/>
        <v>9.8364654480756375</v>
      </c>
      <c r="I4010" s="20">
        <v>13152944.220116399</v>
      </c>
      <c r="K4010" s="70">
        <f t="shared" si="237"/>
        <v>-1</v>
      </c>
      <c r="L4010" s="3">
        <f>IF(AND(O4010&gt;0,O4010&lt;366),+'PL2'!$N$3+1,IF(AND(O4010&gt;365,O4010&lt;731),+'PL2'!$O$3+1,IF(AND(O4010&gt;730,O4010&lt;1096),+'PL2'!$P$3+1,IF(AND(O4010&gt;1095,O4010&lt;1461),+'PL2'!$Q$3+1,IF(AND(O4010&gt;1460,O4010&lt;3000),+'PL2'!$R$3+1,0)))))</f>
        <v>0</v>
      </c>
      <c r="M4010" s="3">
        <f>IF(AND(O4010&gt;0,O4010&lt;366),+'PL2'!$N$2+1,IF(AND(O4010&gt;365,O4010&lt;731),+'PL2'!$O$2+1,IF(AND(O4010&gt;730,O4010&lt;1096),+'PL2'!$P$2+1,IF(AND(O4010&gt;1095,O4010&lt;1461),+'PL2'!$Q$2+1,IF(AND(O4010&gt;1460,O4010&lt;1826),+'PL2'!$R$2+1,IF(AND(O4010&gt;1825,O4010&lt;2190),+'PL2'!$S$2+1,0))))))</f>
        <v>0</v>
      </c>
      <c r="N4010" s="70">
        <f t="shared" si="238"/>
        <v>-1</v>
      </c>
      <c r="O4010" s="19" t="str">
        <f>IF(A4010&gt;'PL2'!$C$2+553,IF(A4010='PL2'!$C$2+554,1,O4009+1), "")</f>
        <v/>
      </c>
      <c r="Q4010" s="20">
        <v>28</v>
      </c>
    </row>
    <row r="4011" spans="1:17" s="20" customFormat="1" x14ac:dyDescent="0.55000000000000004">
      <c r="A4011" s="20">
        <v>4009</v>
      </c>
      <c r="B4011" s="21">
        <v>43831</v>
      </c>
      <c r="C4011" s="20">
        <v>69.899578094482493</v>
      </c>
      <c r="D4011" s="20">
        <v>112718458</v>
      </c>
      <c r="E4011" s="20">
        <f t="shared" si="239"/>
        <v>2219.0831292008575</v>
      </c>
      <c r="F4011" s="20">
        <f t="shared" si="240"/>
        <v>1.3761097981638813E-3</v>
      </c>
      <c r="G4011" s="19">
        <v>7168.31</v>
      </c>
      <c r="H4011" s="20">
        <f t="shared" si="241"/>
        <v>9.8643816272761331</v>
      </c>
      <c r="I4011" s="20">
        <v>15907075.785881801</v>
      </c>
      <c r="K4011" s="70">
        <f t="shared" si="237"/>
        <v>-1</v>
      </c>
      <c r="L4011" s="3">
        <f>IF(AND(O4011&gt;0,O4011&lt;366),+'PL2'!$N$3+1,IF(AND(O4011&gt;365,O4011&lt;731),+'PL2'!$O$3+1,IF(AND(O4011&gt;730,O4011&lt;1096),+'PL2'!$P$3+1,IF(AND(O4011&gt;1095,O4011&lt;1461),+'PL2'!$Q$3+1,IF(AND(O4011&gt;1460,O4011&lt;3000),+'PL2'!$R$3+1,0)))))</f>
        <v>0</v>
      </c>
      <c r="M4011" s="3">
        <f>IF(AND(O4011&gt;0,O4011&lt;366),+'PL2'!$N$2+1,IF(AND(O4011&gt;365,O4011&lt;731),+'PL2'!$O$2+1,IF(AND(O4011&gt;730,O4011&lt;1096),+'PL2'!$P$2+1,IF(AND(O4011&gt;1095,O4011&lt;1461),+'PL2'!$Q$2+1,IF(AND(O4011&gt;1460,O4011&lt;1826),+'PL2'!$R$2+1,IF(AND(O4011&gt;1825,O4011&lt;2190),+'PL2'!$S$2+1,0))))))</f>
        <v>0</v>
      </c>
      <c r="N4011" s="70">
        <f t="shared" si="238"/>
        <v>-1</v>
      </c>
      <c r="O4011" s="19" t="str">
        <f>IF(A4011&gt;'PL2'!$C$2+553,IF(A4011='PL2'!$C$2+554,1,O4010+1), "")</f>
        <v/>
      </c>
      <c r="Q4011" s="20">
        <v>28</v>
      </c>
    </row>
    <row r="4012" spans="1:17" s="20" customFormat="1" x14ac:dyDescent="0.55000000000000004">
      <c r="A4012" s="20">
        <v>4010</v>
      </c>
      <c r="B4012" s="21">
        <v>43832</v>
      </c>
      <c r="C4012" s="20">
        <v>69.999576568603601</v>
      </c>
      <c r="D4012" s="20">
        <v>96717718</v>
      </c>
      <c r="E4012" s="20">
        <f t="shared" si="239"/>
        <v>1752.6048016712421</v>
      </c>
      <c r="F4012" s="20">
        <f t="shared" si="240"/>
        <v>1.2684500476850419E-3</v>
      </c>
      <c r="G4012" s="19">
        <v>7175.68</v>
      </c>
      <c r="H4012" s="20">
        <f t="shared" si="241"/>
        <v>9.1019916381726009</v>
      </c>
      <c r="I4012" s="20">
        <v>12576131.223256299</v>
      </c>
      <c r="K4012" s="70">
        <f t="shared" si="237"/>
        <v>-1</v>
      </c>
      <c r="L4012" s="3">
        <f>IF(AND(O4012&gt;0,O4012&lt;366),+'PL2'!$N$3+1,IF(AND(O4012&gt;365,O4012&lt;731),+'PL2'!$O$3+1,IF(AND(O4012&gt;730,O4012&lt;1096),+'PL2'!$P$3+1,IF(AND(O4012&gt;1095,O4012&lt;1461),+'PL2'!$Q$3+1,IF(AND(O4012&gt;1460,O4012&lt;3000),+'PL2'!$R$3+1,0)))))</f>
        <v>0</v>
      </c>
      <c r="M4012" s="3">
        <f>IF(AND(O4012&gt;0,O4012&lt;366),+'PL2'!$N$2+1,IF(AND(O4012&gt;365,O4012&lt;731),+'PL2'!$O$2+1,IF(AND(O4012&gt;730,O4012&lt;1096),+'PL2'!$P$2+1,IF(AND(O4012&gt;1095,O4012&lt;1461),+'PL2'!$Q$2+1,IF(AND(O4012&gt;1460,O4012&lt;1826),+'PL2'!$R$2+1,IF(AND(O4012&gt;1825,O4012&lt;2190),+'PL2'!$S$2+1,0))))))</f>
        <v>0</v>
      </c>
      <c r="N4012" s="70">
        <f t="shared" si="238"/>
        <v>-1</v>
      </c>
      <c r="O4012" s="19" t="str">
        <f>IF(A4012&gt;'PL2'!$C$2+553,IF(A4012='PL2'!$C$2+554,1,O4011+1), "")</f>
        <v/>
      </c>
      <c r="Q4012" s="20">
        <v>28</v>
      </c>
    </row>
    <row r="4013" spans="1:17" s="20" customFormat="1" x14ac:dyDescent="0.55000000000000004">
      <c r="A4013" s="20">
        <v>4011</v>
      </c>
      <c r="B4013" s="21">
        <v>43833</v>
      </c>
      <c r="C4013" s="20">
        <v>70.099575042724695</v>
      </c>
      <c r="D4013" s="20">
        <v>115924073</v>
      </c>
      <c r="E4013" s="20">
        <f t="shared" si="239"/>
        <v>2261.641723709703</v>
      </c>
      <c r="F4013" s="20">
        <f t="shared" si="240"/>
        <v>1.3676203710591289E-3</v>
      </c>
      <c r="G4013" s="19">
        <v>6944.33</v>
      </c>
      <c r="H4013" s="20">
        <f t="shared" si="241"/>
        <v>9.4972071713570401</v>
      </c>
      <c r="I4013" s="20">
        <v>15705586.471209001</v>
      </c>
      <c r="K4013" s="70">
        <f t="shared" ref="K4013:K4076" si="242">+L4013^(0.00273972602739726)-1</f>
        <v>-1</v>
      </c>
      <c r="L4013" s="3">
        <f>IF(AND(O4013&gt;0,O4013&lt;366),+'PL2'!$N$3+1,IF(AND(O4013&gt;365,O4013&lt;731),+'PL2'!$O$3+1,IF(AND(O4013&gt;730,O4013&lt;1096),+'PL2'!$P$3+1,IF(AND(O4013&gt;1095,O4013&lt;1461),+'PL2'!$Q$3+1,IF(AND(O4013&gt;1460,O4013&lt;3000),+'PL2'!$R$3+1,0)))))</f>
        <v>0</v>
      </c>
      <c r="M4013" s="3">
        <f>IF(AND(O4013&gt;0,O4013&lt;366),+'PL2'!$N$2+1,IF(AND(O4013&gt;365,O4013&lt;731),+'PL2'!$O$2+1,IF(AND(O4013&gt;730,O4013&lt;1096),+'PL2'!$P$2+1,IF(AND(O4013&gt;1095,O4013&lt;1461),+'PL2'!$Q$2+1,IF(AND(O4013&gt;1460,O4013&lt;1826),+'PL2'!$R$2+1,IF(AND(O4013&gt;1825,O4013&lt;2190),+'PL2'!$S$2+1,0))))))</f>
        <v>0</v>
      </c>
      <c r="N4013" s="70">
        <f t="shared" ref="N4013:N4076" si="243">+M4013^(0.00273972602739726)-1</f>
        <v>-1</v>
      </c>
      <c r="O4013" s="19" t="str">
        <f>IF(A4013&gt;'PL2'!$C$2+553,IF(A4013='PL2'!$C$2+554,1,O4012+1), "")</f>
        <v/>
      </c>
      <c r="Q4013" s="20">
        <v>28</v>
      </c>
    </row>
    <row r="4014" spans="1:17" s="20" customFormat="1" x14ac:dyDescent="0.55000000000000004">
      <c r="A4014" s="20">
        <v>4012</v>
      </c>
      <c r="B4014" s="21">
        <v>43834</v>
      </c>
      <c r="C4014" s="20">
        <v>70.199573516845803</v>
      </c>
      <c r="D4014" s="20">
        <v>115238132</v>
      </c>
      <c r="E4014" s="20">
        <f t="shared" si="239"/>
        <v>2136.2522121188722</v>
      </c>
      <c r="F4014" s="20">
        <f t="shared" si="240"/>
        <v>1.3013400305305473E-3</v>
      </c>
      <c r="G4014" s="19">
        <v>7326.35</v>
      </c>
      <c r="H4014" s="20">
        <f t="shared" si="241"/>
        <v>9.5340725326774756</v>
      </c>
      <c r="I4014" s="20">
        <v>15650931.3942571</v>
      </c>
      <c r="K4014" s="70">
        <f t="shared" si="242"/>
        <v>-1</v>
      </c>
      <c r="L4014" s="3">
        <f>IF(AND(O4014&gt;0,O4014&lt;366),+'PL2'!$N$3+1,IF(AND(O4014&gt;365,O4014&lt;731),+'PL2'!$O$3+1,IF(AND(O4014&gt;730,O4014&lt;1096),+'PL2'!$P$3+1,IF(AND(O4014&gt;1095,O4014&lt;1461),+'PL2'!$Q$3+1,IF(AND(O4014&gt;1460,O4014&lt;3000),+'PL2'!$R$3+1,0)))))</f>
        <v>0</v>
      </c>
      <c r="M4014" s="3">
        <f>IF(AND(O4014&gt;0,O4014&lt;366),+'PL2'!$N$2+1,IF(AND(O4014&gt;365,O4014&lt;731),+'PL2'!$O$2+1,IF(AND(O4014&gt;730,O4014&lt;1096),+'PL2'!$P$2+1,IF(AND(O4014&gt;1095,O4014&lt;1461),+'PL2'!$Q$2+1,IF(AND(O4014&gt;1460,O4014&lt;1826),+'PL2'!$R$2+1,IF(AND(O4014&gt;1825,O4014&lt;2190),+'PL2'!$S$2+1,0))))))</f>
        <v>0</v>
      </c>
      <c r="N4014" s="70">
        <f t="shared" si="243"/>
        <v>-1</v>
      </c>
      <c r="O4014" s="19" t="str">
        <f>IF(A4014&gt;'PL2'!$C$2+553,IF(A4014='PL2'!$C$2+554,1,O4013+1), "")</f>
        <v/>
      </c>
      <c r="Q4014" s="20">
        <v>28</v>
      </c>
    </row>
    <row r="4015" spans="1:17" s="20" customFormat="1" x14ac:dyDescent="0.55000000000000004">
      <c r="A4015" s="20">
        <v>4013</v>
      </c>
      <c r="B4015" s="21">
        <v>43835</v>
      </c>
      <c r="C4015" s="20">
        <v>70.299571990966797</v>
      </c>
      <c r="D4015" s="20">
        <v>111808426</v>
      </c>
      <c r="E4015" s="20">
        <f t="shared" si="239"/>
        <v>2096.4381098826871</v>
      </c>
      <c r="F4015" s="20">
        <f t="shared" si="240"/>
        <v>1.3181359142852463E-3</v>
      </c>
      <c r="G4015" s="19">
        <v>7347.89</v>
      </c>
      <c r="H4015" s="20">
        <f t="shared" si="241"/>
        <v>9.6855177032174193</v>
      </c>
      <c r="I4015" s="20">
        <v>15404396.623225899</v>
      </c>
      <c r="K4015" s="70">
        <f t="shared" si="242"/>
        <v>-1</v>
      </c>
      <c r="L4015" s="3">
        <f>IF(AND(O4015&gt;0,O4015&lt;366),+'PL2'!$N$3+1,IF(AND(O4015&gt;365,O4015&lt;731),+'PL2'!$O$3+1,IF(AND(O4015&gt;730,O4015&lt;1096),+'PL2'!$P$3+1,IF(AND(O4015&gt;1095,O4015&lt;1461),+'PL2'!$Q$3+1,IF(AND(O4015&gt;1460,O4015&lt;3000),+'PL2'!$R$3+1,0)))))</f>
        <v>0</v>
      </c>
      <c r="M4015" s="3">
        <f>IF(AND(O4015&gt;0,O4015&lt;366),+'PL2'!$N$2+1,IF(AND(O4015&gt;365,O4015&lt;731),+'PL2'!$O$2+1,IF(AND(O4015&gt;730,O4015&lt;1096),+'PL2'!$P$2+1,IF(AND(O4015&gt;1095,O4015&lt;1461),+'PL2'!$Q$2+1,IF(AND(O4015&gt;1460,O4015&lt;1826),+'PL2'!$R$2+1,IF(AND(O4015&gt;1825,O4015&lt;2190),+'PL2'!$S$2+1,0))))))</f>
        <v>0</v>
      </c>
      <c r="N4015" s="70">
        <f t="shared" si="243"/>
        <v>-1</v>
      </c>
      <c r="O4015" s="19" t="str">
        <f>IF(A4015&gt;'PL2'!$C$2+553,IF(A4015='PL2'!$C$2+554,1,O4014+1), "")</f>
        <v/>
      </c>
      <c r="Q4015" s="20">
        <v>28</v>
      </c>
    </row>
    <row r="4016" spans="1:17" s="20" customFormat="1" x14ac:dyDescent="0.55000000000000004">
      <c r="A4016" s="20">
        <v>4014</v>
      </c>
      <c r="B4016" s="21">
        <v>43836</v>
      </c>
      <c r="C4016" s="20">
        <v>70.399570465087805</v>
      </c>
      <c r="D4016" s="20">
        <v>92602070</v>
      </c>
      <c r="E4016" s="20">
        <f t="shared" si="239"/>
        <v>1775.3218810560738</v>
      </c>
      <c r="F4016" s="20">
        <f t="shared" si="240"/>
        <v>1.349666350478119E-3</v>
      </c>
      <c r="G4016" s="19">
        <v>7351.57</v>
      </c>
      <c r="H4016" s="20">
        <f t="shared" si="241"/>
        <v>9.9221666521844245</v>
      </c>
      <c r="I4016" s="20">
        <v>13051403.0811154</v>
      </c>
      <c r="K4016" s="70">
        <f t="shared" si="242"/>
        <v>-1</v>
      </c>
      <c r="L4016" s="3">
        <f>IF(AND(O4016&gt;0,O4016&lt;366),+'PL2'!$N$3+1,IF(AND(O4016&gt;365,O4016&lt;731),+'PL2'!$O$3+1,IF(AND(O4016&gt;730,O4016&lt;1096),+'PL2'!$P$3+1,IF(AND(O4016&gt;1095,O4016&lt;1461),+'PL2'!$Q$3+1,IF(AND(O4016&gt;1460,O4016&lt;3000),+'PL2'!$R$3+1,0)))))</f>
        <v>0</v>
      </c>
      <c r="M4016" s="3">
        <f>IF(AND(O4016&gt;0,O4016&lt;366),+'PL2'!$N$2+1,IF(AND(O4016&gt;365,O4016&lt;731),+'PL2'!$O$2+1,IF(AND(O4016&gt;730,O4016&lt;1096),+'PL2'!$P$2+1,IF(AND(O4016&gt;1095,O4016&lt;1461),+'PL2'!$Q$2+1,IF(AND(O4016&gt;1460,O4016&lt;1826),+'PL2'!$R$2+1,IF(AND(O4016&gt;1825,O4016&lt;2190),+'PL2'!$S$2+1,0))))))</f>
        <v>0</v>
      </c>
      <c r="N4016" s="70">
        <f t="shared" si="243"/>
        <v>-1</v>
      </c>
      <c r="O4016" s="19" t="str">
        <f>IF(A4016&gt;'PL2'!$C$2+553,IF(A4016='PL2'!$C$2+554,1,O4015+1), "")</f>
        <v/>
      </c>
      <c r="Q4016" s="20">
        <v>28</v>
      </c>
    </row>
    <row r="4017" spans="1:17" s="20" customFormat="1" x14ac:dyDescent="0.55000000000000004">
      <c r="A4017" s="20">
        <v>4015</v>
      </c>
      <c r="B4017" s="21">
        <v>43837</v>
      </c>
      <c r="C4017" s="20">
        <v>70.499568939208999</v>
      </c>
      <c r="D4017" s="20">
        <v>120725662</v>
      </c>
      <c r="E4017" s="20">
        <f t="shared" si="239"/>
        <v>2274.2213545698032</v>
      </c>
      <c r="F4017" s="20">
        <f t="shared" si="240"/>
        <v>1.3280658189268419E-3</v>
      </c>
      <c r="G4017" s="19">
        <v>7759.24</v>
      </c>
      <c r="H4017" s="20">
        <f t="shared" si="241"/>
        <v>10.304781424849908</v>
      </c>
      <c r="I4017" s="20">
        <v>17646229.3032322</v>
      </c>
      <c r="K4017" s="70">
        <f t="shared" si="242"/>
        <v>-1</v>
      </c>
      <c r="L4017" s="3">
        <f>IF(AND(O4017&gt;0,O4017&lt;366),+'PL2'!$N$3+1,IF(AND(O4017&gt;365,O4017&lt;731),+'PL2'!$O$3+1,IF(AND(O4017&gt;730,O4017&lt;1096),+'PL2'!$P$3+1,IF(AND(O4017&gt;1095,O4017&lt;1461),+'PL2'!$Q$3+1,IF(AND(O4017&gt;1460,O4017&lt;3000),+'PL2'!$R$3+1,0)))))</f>
        <v>0</v>
      </c>
      <c r="M4017" s="3">
        <f>IF(AND(O4017&gt;0,O4017&lt;366),+'PL2'!$N$2+1,IF(AND(O4017&gt;365,O4017&lt;731),+'PL2'!$O$2+1,IF(AND(O4017&gt;730,O4017&lt;1096),+'PL2'!$P$2+1,IF(AND(O4017&gt;1095,O4017&lt;1461),+'PL2'!$Q$2+1,IF(AND(O4017&gt;1460,O4017&lt;1826),+'PL2'!$R$2+1,IF(AND(O4017&gt;1825,O4017&lt;2190),+'PL2'!$S$2+1,0))))))</f>
        <v>0</v>
      </c>
      <c r="N4017" s="70">
        <f t="shared" si="243"/>
        <v>-1</v>
      </c>
      <c r="O4017" s="19" t="str">
        <f>IF(A4017&gt;'PL2'!$C$2+553,IF(A4017='PL2'!$C$2+554,1,O4016+1), "")</f>
        <v/>
      </c>
      <c r="Q4017" s="20">
        <v>28</v>
      </c>
    </row>
    <row r="4018" spans="1:17" s="20" customFormat="1" x14ac:dyDescent="0.55000000000000004">
      <c r="A4018" s="20">
        <v>4016</v>
      </c>
      <c r="B4018" s="21">
        <v>43838</v>
      </c>
      <c r="C4018" s="20">
        <v>70.599567413330007</v>
      </c>
      <c r="D4018" s="20">
        <v>97403659</v>
      </c>
      <c r="E4018" s="20">
        <f t="shared" si="239"/>
        <v>1823.5908924438397</v>
      </c>
      <c r="F4018" s="20">
        <f t="shared" si="240"/>
        <v>1.3217648029569761E-3</v>
      </c>
      <c r="G4018" s="19">
        <v>8165.47</v>
      </c>
      <c r="H4018" s="20">
        <f t="shared" si="241"/>
        <v>10.792830845601101</v>
      </c>
      <c r="I4018" s="20">
        <v>14890476.724523401</v>
      </c>
      <c r="K4018" s="70">
        <f t="shared" si="242"/>
        <v>-1</v>
      </c>
      <c r="L4018" s="3">
        <f>IF(AND(O4018&gt;0,O4018&lt;366),+'PL2'!$N$3+1,IF(AND(O4018&gt;365,O4018&lt;731),+'PL2'!$O$3+1,IF(AND(O4018&gt;730,O4018&lt;1096),+'PL2'!$P$3+1,IF(AND(O4018&gt;1095,O4018&lt;1461),+'PL2'!$Q$3+1,IF(AND(O4018&gt;1460,O4018&lt;3000),+'PL2'!$R$3+1,0)))))</f>
        <v>0</v>
      </c>
      <c r="M4018" s="3">
        <f>IF(AND(O4018&gt;0,O4018&lt;366),+'PL2'!$N$2+1,IF(AND(O4018&gt;365,O4018&lt;731),+'PL2'!$O$2+1,IF(AND(O4018&gt;730,O4018&lt;1096),+'PL2'!$P$2+1,IF(AND(O4018&gt;1095,O4018&lt;1461),+'PL2'!$Q$2+1,IF(AND(O4018&gt;1460,O4018&lt;1826),+'PL2'!$R$2+1,IF(AND(O4018&gt;1825,O4018&lt;2190),+'PL2'!$S$2+1,0))))))</f>
        <v>0</v>
      </c>
      <c r="N4018" s="70">
        <f t="shared" si="243"/>
        <v>-1</v>
      </c>
      <c r="O4018" s="19" t="str">
        <f>IF(A4018&gt;'PL2'!$C$2+553,IF(A4018='PL2'!$C$2+554,1,O4017+1), "")</f>
        <v/>
      </c>
      <c r="Q4018" s="20">
        <v>28</v>
      </c>
    </row>
    <row r="4019" spans="1:17" s="20" customFormat="1" x14ac:dyDescent="0.55000000000000004">
      <c r="A4019" s="20">
        <v>4017</v>
      </c>
      <c r="B4019" s="21">
        <v>43839</v>
      </c>
      <c r="C4019" s="20">
        <v>70.6995658874512</v>
      </c>
      <c r="D4019" s="20">
        <v>107692778</v>
      </c>
      <c r="E4019" s="20">
        <f t="shared" si="239"/>
        <v>1955.8528238010731</v>
      </c>
      <c r="F4019" s="20">
        <f t="shared" si="240"/>
        <v>1.2840038872660657E-3</v>
      </c>
      <c r="G4019" s="19">
        <v>8042.65</v>
      </c>
      <c r="H4019" s="20">
        <f t="shared" si="241"/>
        <v>10.326793863920422</v>
      </c>
      <c r="I4019" s="20">
        <v>15730239.7133437</v>
      </c>
      <c r="K4019" s="70">
        <f t="shared" si="242"/>
        <v>-1</v>
      </c>
      <c r="L4019" s="3">
        <f>IF(AND(O4019&gt;0,O4019&lt;366),+'PL2'!$N$3+1,IF(AND(O4019&gt;365,O4019&lt;731),+'PL2'!$O$3+1,IF(AND(O4019&gt;730,O4019&lt;1096),+'PL2'!$P$3+1,IF(AND(O4019&gt;1095,O4019&lt;1461),+'PL2'!$Q$3+1,IF(AND(O4019&gt;1460,O4019&lt;3000),+'PL2'!$R$3+1,0)))))</f>
        <v>0</v>
      </c>
      <c r="M4019" s="3">
        <f>IF(AND(O4019&gt;0,O4019&lt;366),+'PL2'!$N$2+1,IF(AND(O4019&gt;365,O4019&lt;731),+'PL2'!$O$2+1,IF(AND(O4019&gt;730,O4019&lt;1096),+'PL2'!$P$2+1,IF(AND(O4019&gt;1095,O4019&lt;1461),+'PL2'!$Q$2+1,IF(AND(O4019&gt;1460,O4019&lt;1826),+'PL2'!$R$2+1,IF(AND(O4019&gt;1825,O4019&lt;2190),+'PL2'!$S$2+1,0))))))</f>
        <v>0</v>
      </c>
      <c r="N4019" s="70">
        <f t="shared" si="243"/>
        <v>-1</v>
      </c>
      <c r="O4019" s="19" t="str">
        <f>IF(A4019&gt;'PL2'!$C$2+553,IF(A4019='PL2'!$C$2+554,1,O4018+1), "")</f>
        <v/>
      </c>
      <c r="Q4019" s="20">
        <v>28</v>
      </c>
    </row>
    <row r="4020" spans="1:17" s="20" customFormat="1" x14ac:dyDescent="0.55000000000000004">
      <c r="A4020" s="20">
        <v>4018</v>
      </c>
      <c r="B4020" s="21">
        <v>43840</v>
      </c>
      <c r="C4020" s="20">
        <v>70.799564361572294</v>
      </c>
      <c r="D4020" s="20">
        <v>102205248</v>
      </c>
      <c r="E4020" s="20">
        <f t="shared" si="239"/>
        <v>1987.9175747184929</v>
      </c>
      <c r="F4020" s="20">
        <f t="shared" si="240"/>
        <v>1.3770691919536523E-3</v>
      </c>
      <c r="G4020" s="19">
        <v>7817.92</v>
      </c>
      <c r="H4020" s="20">
        <f t="shared" si="241"/>
        <v>10.765816777158298</v>
      </c>
      <c r="I4020" s="20">
        <v>15541380.5657432</v>
      </c>
      <c r="K4020" s="70">
        <f t="shared" si="242"/>
        <v>-1</v>
      </c>
      <c r="L4020" s="3">
        <f>IF(AND(O4020&gt;0,O4020&lt;366),+'PL2'!$N$3+1,IF(AND(O4020&gt;365,O4020&lt;731),+'PL2'!$O$3+1,IF(AND(O4020&gt;730,O4020&lt;1096),+'PL2'!$P$3+1,IF(AND(O4020&gt;1095,O4020&lt;1461),+'PL2'!$Q$3+1,IF(AND(O4020&gt;1460,O4020&lt;3000),+'PL2'!$R$3+1,0)))))</f>
        <v>0</v>
      </c>
      <c r="M4020" s="3">
        <f>IF(AND(O4020&gt;0,O4020&lt;366),+'PL2'!$N$2+1,IF(AND(O4020&gt;365,O4020&lt;731),+'PL2'!$O$2+1,IF(AND(O4020&gt;730,O4020&lt;1096),+'PL2'!$P$2+1,IF(AND(O4020&gt;1095,O4020&lt;1461),+'PL2'!$Q$2+1,IF(AND(O4020&gt;1460,O4020&lt;1826),+'PL2'!$R$2+1,IF(AND(O4020&gt;1825,O4020&lt;2190),+'PL2'!$S$2+1,0))))))</f>
        <v>0</v>
      </c>
      <c r="N4020" s="70">
        <f t="shared" si="243"/>
        <v>-1</v>
      </c>
      <c r="O4020" s="19" t="str">
        <f>IF(A4020&gt;'PL2'!$C$2+553,IF(A4020='PL2'!$C$2+554,1,O4019+1), "")</f>
        <v/>
      </c>
      <c r="Q4020" s="20">
        <v>28</v>
      </c>
    </row>
    <row r="4021" spans="1:17" s="20" customFormat="1" x14ac:dyDescent="0.55000000000000004">
      <c r="A4021" s="20">
        <v>4019</v>
      </c>
      <c r="B4021" s="21">
        <v>43841</v>
      </c>
      <c r="C4021" s="20">
        <v>70.899562835693402</v>
      </c>
      <c r="D4021" s="20">
        <v>111808426</v>
      </c>
      <c r="E4021" s="20">
        <f t="shared" si="239"/>
        <v>2064.0888431209846</v>
      </c>
      <c r="F4021" s="20">
        <f t="shared" si="240"/>
        <v>1.3088727018776738E-3</v>
      </c>
      <c r="G4021" s="19">
        <v>8184.66</v>
      </c>
      <c r="H4021" s="20">
        <f t="shared" si="241"/>
        <v>10.712678048150121</v>
      </c>
      <c r="I4021" s="20">
        <v>16893865.390738599</v>
      </c>
      <c r="K4021" s="70">
        <f t="shared" si="242"/>
        <v>-1</v>
      </c>
      <c r="L4021" s="3">
        <f>IF(AND(O4021&gt;0,O4021&lt;366),+'PL2'!$N$3+1,IF(AND(O4021&gt;365,O4021&lt;731),+'PL2'!$O$3+1,IF(AND(O4021&gt;730,O4021&lt;1096),+'PL2'!$P$3+1,IF(AND(O4021&gt;1095,O4021&lt;1461),+'PL2'!$Q$3+1,IF(AND(O4021&gt;1460,O4021&lt;3000),+'PL2'!$R$3+1,0)))))</f>
        <v>0</v>
      </c>
      <c r="M4021" s="3">
        <f>IF(AND(O4021&gt;0,O4021&lt;366),+'PL2'!$N$2+1,IF(AND(O4021&gt;365,O4021&lt;731),+'PL2'!$O$2+1,IF(AND(O4021&gt;730,O4021&lt;1096),+'PL2'!$P$2+1,IF(AND(O4021&gt;1095,O4021&lt;1461),+'PL2'!$Q$2+1,IF(AND(O4021&gt;1460,O4021&lt;1826),+'PL2'!$R$2+1,IF(AND(O4021&gt;1825,O4021&lt;2190),+'PL2'!$S$2+1,0))))))</f>
        <v>0</v>
      </c>
      <c r="N4021" s="70">
        <f t="shared" si="243"/>
        <v>-1</v>
      </c>
      <c r="O4021" s="19" t="str">
        <f>IF(A4021&gt;'PL2'!$C$2+553,IF(A4021='PL2'!$C$2+554,1,O4020+1), "")</f>
        <v/>
      </c>
      <c r="Q4021" s="20">
        <v>28</v>
      </c>
    </row>
    <row r="4022" spans="1:17" s="20" customFormat="1" x14ac:dyDescent="0.55000000000000004">
      <c r="A4022" s="20">
        <v>4020</v>
      </c>
      <c r="B4022" s="21">
        <v>43842</v>
      </c>
      <c r="C4022" s="20">
        <v>70.999561309814496</v>
      </c>
      <c r="D4022" s="20">
        <v>103577130</v>
      </c>
      <c r="E4022" s="20">
        <f t="shared" si="239"/>
        <v>1947.9361898473726</v>
      </c>
      <c r="F4022" s="20">
        <f t="shared" si="240"/>
        <v>1.3352620886355412E-3</v>
      </c>
      <c r="G4022" s="19">
        <v>8021.49</v>
      </c>
      <c r="H4022" s="20">
        <f t="shared" si="241"/>
        <v>10.710791491369108</v>
      </c>
      <c r="I4022" s="20">
        <v>15625350.667498801</v>
      </c>
      <c r="K4022" s="70">
        <f t="shared" si="242"/>
        <v>-1</v>
      </c>
      <c r="L4022" s="3">
        <f>IF(AND(O4022&gt;0,O4022&lt;366),+'PL2'!$N$3+1,IF(AND(O4022&gt;365,O4022&lt;731),+'PL2'!$O$3+1,IF(AND(O4022&gt;730,O4022&lt;1096),+'PL2'!$P$3+1,IF(AND(O4022&gt;1095,O4022&lt;1461),+'PL2'!$Q$3+1,IF(AND(O4022&gt;1460,O4022&lt;3000),+'PL2'!$R$3+1,0)))))</f>
        <v>0</v>
      </c>
      <c r="M4022" s="3">
        <f>IF(AND(O4022&gt;0,O4022&lt;366),+'PL2'!$N$2+1,IF(AND(O4022&gt;365,O4022&lt;731),+'PL2'!$O$2+1,IF(AND(O4022&gt;730,O4022&lt;1096),+'PL2'!$P$2+1,IF(AND(O4022&gt;1095,O4022&lt;1461),+'PL2'!$Q$2+1,IF(AND(O4022&gt;1460,O4022&lt;1826),+'PL2'!$R$2+1,IF(AND(O4022&gt;1825,O4022&lt;2190),+'PL2'!$S$2+1,0))))))</f>
        <v>0</v>
      </c>
      <c r="N4022" s="70">
        <f t="shared" si="243"/>
        <v>-1</v>
      </c>
      <c r="O4022" s="19" t="str">
        <f>IF(A4022&gt;'PL2'!$C$2+553,IF(A4022='PL2'!$C$2+554,1,O4021+1), "")</f>
        <v/>
      </c>
      <c r="Q4022" s="20">
        <v>28</v>
      </c>
    </row>
    <row r="4023" spans="1:17" s="20" customFormat="1" x14ac:dyDescent="0.55000000000000004">
      <c r="A4023" s="20">
        <v>4021</v>
      </c>
      <c r="B4023" s="21">
        <v>43843</v>
      </c>
      <c r="C4023" s="20">
        <v>71.099559783935504</v>
      </c>
      <c r="D4023" s="20">
        <v>98089600</v>
      </c>
      <c r="E4023" s="20">
        <f t="shared" si="239"/>
        <v>1790.2353545941935</v>
      </c>
      <c r="F4023" s="20">
        <f t="shared" si="240"/>
        <v>1.29763956241319E-3</v>
      </c>
      <c r="G4023" s="19">
        <v>8173.97</v>
      </c>
      <c r="H4023" s="20">
        <f t="shared" si="241"/>
        <v>10.606866853978543</v>
      </c>
      <c r="I4023" s="20">
        <v>14633330.081392299</v>
      </c>
      <c r="K4023" s="70">
        <f t="shared" si="242"/>
        <v>-1</v>
      </c>
      <c r="L4023" s="3">
        <f>IF(AND(O4023&gt;0,O4023&lt;366),+'PL2'!$N$3+1,IF(AND(O4023&gt;365,O4023&lt;731),+'PL2'!$O$3+1,IF(AND(O4023&gt;730,O4023&lt;1096),+'PL2'!$P$3+1,IF(AND(O4023&gt;1095,O4023&lt;1461),+'PL2'!$Q$3+1,IF(AND(O4023&gt;1460,O4023&lt;3000),+'PL2'!$R$3+1,0)))))</f>
        <v>0</v>
      </c>
      <c r="M4023" s="3">
        <f>IF(AND(O4023&gt;0,O4023&lt;366),+'PL2'!$N$2+1,IF(AND(O4023&gt;365,O4023&lt;731),+'PL2'!$O$2+1,IF(AND(O4023&gt;730,O4023&lt;1096),+'PL2'!$P$2+1,IF(AND(O4023&gt;1095,O4023&lt;1461),+'PL2'!$Q$2+1,IF(AND(O4023&gt;1460,O4023&lt;1826),+'PL2'!$R$2+1,IF(AND(O4023&gt;1825,O4023&lt;2190),+'PL2'!$S$2+1,0))))))</f>
        <v>0</v>
      </c>
      <c r="N4023" s="70">
        <f t="shared" si="243"/>
        <v>-1</v>
      </c>
      <c r="O4023" s="19" t="str">
        <f>IF(A4023&gt;'PL2'!$C$2+553,IF(A4023='PL2'!$C$2+554,1,O4022+1), "")</f>
        <v/>
      </c>
      <c r="Q4023" s="20">
        <v>28</v>
      </c>
    </row>
    <row r="4024" spans="1:17" s="20" customFormat="1" x14ac:dyDescent="0.55000000000000004">
      <c r="A4024" s="20">
        <v>4022</v>
      </c>
      <c r="B4024" s="21">
        <v>43844</v>
      </c>
      <c r="C4024" s="20">
        <v>71.199558258056697</v>
      </c>
      <c r="D4024" s="20">
        <v>99607271</v>
      </c>
      <c r="E4024" s="20">
        <f t="shared" si="239"/>
        <v>1942.9506558012472</v>
      </c>
      <c r="F4024" s="20">
        <f t="shared" si="240"/>
        <v>1.3888266089555888E-3</v>
      </c>
      <c r="G4024" s="19">
        <v>8105.24</v>
      </c>
      <c r="H4024" s="20">
        <f t="shared" si="241"/>
        <v>11.256772983971196</v>
      </c>
      <c r="I4024" s="20">
        <v>15748081.373426501</v>
      </c>
      <c r="K4024" s="70">
        <f t="shared" si="242"/>
        <v>-1</v>
      </c>
      <c r="L4024" s="3">
        <f>IF(AND(O4024&gt;0,O4024&lt;366),+'PL2'!$N$3+1,IF(AND(O4024&gt;365,O4024&lt;731),+'PL2'!$O$3+1,IF(AND(O4024&gt;730,O4024&lt;1096),+'PL2'!$P$3+1,IF(AND(O4024&gt;1095,O4024&lt;1461),+'PL2'!$Q$3+1,IF(AND(O4024&gt;1460,O4024&lt;3000),+'PL2'!$R$3+1,0)))))</f>
        <v>0</v>
      </c>
      <c r="M4024" s="3">
        <f>IF(AND(O4024&gt;0,O4024&lt;366),+'PL2'!$N$2+1,IF(AND(O4024&gt;365,O4024&lt;731),+'PL2'!$O$2+1,IF(AND(O4024&gt;730,O4024&lt;1096),+'PL2'!$P$2+1,IF(AND(O4024&gt;1095,O4024&lt;1461),+'PL2'!$Q$2+1,IF(AND(O4024&gt;1460,O4024&lt;1826),+'PL2'!$R$2+1,IF(AND(O4024&gt;1825,O4024&lt;2190),+'PL2'!$S$2+1,0))))))</f>
        <v>0</v>
      </c>
      <c r="N4024" s="70">
        <f t="shared" si="243"/>
        <v>-1</v>
      </c>
      <c r="O4024" s="19" t="str">
        <f>IF(A4024&gt;'PL2'!$C$2+553,IF(A4024='PL2'!$C$2+554,1,O4023+1), "")</f>
        <v/>
      </c>
      <c r="Q4024" s="20">
        <v>28</v>
      </c>
    </row>
    <row r="4025" spans="1:17" s="20" customFormat="1" x14ac:dyDescent="0.55000000000000004">
      <c r="A4025" s="20">
        <v>4023</v>
      </c>
      <c r="B4025" s="21">
        <v>43845</v>
      </c>
      <c r="C4025" s="20">
        <v>71.299556732177706</v>
      </c>
      <c r="D4025" s="20">
        <v>110915119</v>
      </c>
      <c r="E4025" s="20">
        <f t="shared" si="239"/>
        <v>1899.1079449817582</v>
      </c>
      <c r="F4025" s="20">
        <f t="shared" si="240"/>
        <v>1.2208034024987729E-3</v>
      </c>
      <c r="G4025" s="19">
        <v>8842.42</v>
      </c>
      <c r="H4025" s="20">
        <f t="shared" si="241"/>
        <v>10.7948564223232</v>
      </c>
      <c r="I4025" s="20">
        <v>16792710.074865598</v>
      </c>
      <c r="K4025" s="70">
        <f t="shared" si="242"/>
        <v>-1</v>
      </c>
      <c r="L4025" s="3">
        <f>IF(AND(O4025&gt;0,O4025&lt;366),+'PL2'!$N$3+1,IF(AND(O4025&gt;365,O4025&lt;731),+'PL2'!$O$3+1,IF(AND(O4025&gt;730,O4025&lt;1096),+'PL2'!$P$3+1,IF(AND(O4025&gt;1095,O4025&lt;1461),+'PL2'!$Q$3+1,IF(AND(O4025&gt;1460,O4025&lt;3000),+'PL2'!$R$3+1,0)))))</f>
        <v>0</v>
      </c>
      <c r="M4025" s="3">
        <f>IF(AND(O4025&gt;0,O4025&lt;366),+'PL2'!$N$2+1,IF(AND(O4025&gt;365,O4025&lt;731),+'PL2'!$O$2+1,IF(AND(O4025&gt;730,O4025&lt;1096),+'PL2'!$P$2+1,IF(AND(O4025&gt;1095,O4025&lt;1461),+'PL2'!$Q$2+1,IF(AND(O4025&gt;1460,O4025&lt;1826),+'PL2'!$R$2+1,IF(AND(O4025&gt;1825,O4025&lt;2190),+'PL2'!$S$2+1,0))))))</f>
        <v>0</v>
      </c>
      <c r="N4025" s="70">
        <f t="shared" si="243"/>
        <v>-1</v>
      </c>
      <c r="O4025" s="19" t="str">
        <f>IF(A4025&gt;'PL2'!$C$2+553,IF(A4025='PL2'!$C$2+554,1,O4024+1), "")</f>
        <v/>
      </c>
      <c r="Q4025" s="20">
        <v>27</v>
      </c>
    </row>
    <row r="4026" spans="1:17" s="20" customFormat="1" x14ac:dyDescent="0.55000000000000004">
      <c r="A4026" s="20">
        <v>4024</v>
      </c>
      <c r="B4026" s="21">
        <v>43846</v>
      </c>
      <c r="C4026" s="20">
        <v>71.399555206298899</v>
      </c>
      <c r="D4026" s="20">
        <v>116791417</v>
      </c>
      <c r="E4026" s="20">
        <f t="shared" si="239"/>
        <v>1983.0255013966594</v>
      </c>
      <c r="F4026" s="20">
        <f t="shared" si="240"/>
        <v>1.2123077397243097E-3</v>
      </c>
      <c r="G4026" s="19">
        <v>8813.89</v>
      </c>
      <c r="H4026" s="20">
        <f t="shared" si="241"/>
        <v>10.685147064078695</v>
      </c>
      <c r="I4026" s="20">
        <v>17478168.636505</v>
      </c>
      <c r="K4026" s="70">
        <f t="shared" si="242"/>
        <v>-1</v>
      </c>
      <c r="L4026" s="3">
        <f>IF(AND(O4026&gt;0,O4026&lt;366),+'PL2'!$N$3+1,IF(AND(O4026&gt;365,O4026&lt;731),+'PL2'!$O$3+1,IF(AND(O4026&gt;730,O4026&lt;1096),+'PL2'!$P$3+1,IF(AND(O4026&gt;1095,O4026&lt;1461),+'PL2'!$Q$3+1,IF(AND(O4026&gt;1460,O4026&lt;3000),+'PL2'!$R$3+1,0)))))</f>
        <v>0</v>
      </c>
      <c r="M4026" s="3">
        <f>IF(AND(O4026&gt;0,O4026&lt;366),+'PL2'!$N$2+1,IF(AND(O4026&gt;365,O4026&lt;731),+'PL2'!$O$2+1,IF(AND(O4026&gt;730,O4026&lt;1096),+'PL2'!$P$2+1,IF(AND(O4026&gt;1095,O4026&lt;1461),+'PL2'!$Q$2+1,IF(AND(O4026&gt;1460,O4026&lt;1826),+'PL2'!$R$2+1,IF(AND(O4026&gt;1825,O4026&lt;2190),+'PL2'!$S$2+1,0))))))</f>
        <v>0</v>
      </c>
      <c r="N4026" s="70">
        <f t="shared" si="243"/>
        <v>-1</v>
      </c>
      <c r="O4026" s="19" t="str">
        <f>IF(A4026&gt;'PL2'!$C$2+553,IF(A4026='PL2'!$C$2+554,1,O4025+1), "")</f>
        <v/>
      </c>
      <c r="Q4026" s="20">
        <v>27</v>
      </c>
    </row>
    <row r="4027" spans="1:17" s="20" customFormat="1" x14ac:dyDescent="0.55000000000000004">
      <c r="A4027" s="20">
        <v>4025</v>
      </c>
      <c r="B4027" s="21">
        <v>43847</v>
      </c>
      <c r="C4027" s="20">
        <v>71.499553680419993</v>
      </c>
      <c r="D4027" s="20">
        <v>116791417</v>
      </c>
      <c r="E4027" s="20">
        <f t="shared" si="239"/>
        <v>2038.8771902949425</v>
      </c>
      <c r="F4027" s="20">
        <f t="shared" si="240"/>
        <v>1.2481979657398721E-3</v>
      </c>
      <c r="G4027" s="19">
        <v>8722.0300000000007</v>
      </c>
      <c r="H4027" s="20">
        <f t="shared" si="241"/>
        <v>10.886820103122137</v>
      </c>
      <c r="I4027" s="20">
        <v>17783148.020068198</v>
      </c>
      <c r="K4027" s="70">
        <f t="shared" si="242"/>
        <v>-1</v>
      </c>
      <c r="L4027" s="3">
        <f>IF(AND(O4027&gt;0,O4027&lt;366),+'PL2'!$N$3+1,IF(AND(O4027&gt;365,O4027&lt;731),+'PL2'!$O$3+1,IF(AND(O4027&gt;730,O4027&lt;1096),+'PL2'!$P$3+1,IF(AND(O4027&gt;1095,O4027&lt;1461),+'PL2'!$Q$3+1,IF(AND(O4027&gt;1460,O4027&lt;3000),+'PL2'!$R$3+1,0)))))</f>
        <v>0</v>
      </c>
      <c r="M4027" s="3">
        <f>IF(AND(O4027&gt;0,O4027&lt;366),+'PL2'!$N$2+1,IF(AND(O4027&gt;365,O4027&lt;731),+'PL2'!$O$2+1,IF(AND(O4027&gt;730,O4027&lt;1096),+'PL2'!$P$2+1,IF(AND(O4027&gt;1095,O4027&lt;1461),+'PL2'!$Q$2+1,IF(AND(O4027&gt;1460,O4027&lt;1826),+'PL2'!$R$2+1,IF(AND(O4027&gt;1825,O4027&lt;2190),+'PL2'!$S$2+1,0))))))</f>
        <v>0</v>
      </c>
      <c r="N4027" s="70">
        <f t="shared" si="243"/>
        <v>-1</v>
      </c>
      <c r="O4027" s="19" t="str">
        <f>IF(A4027&gt;'PL2'!$C$2+553,IF(A4027='PL2'!$C$2+554,1,O4026+1), "")</f>
        <v/>
      </c>
      <c r="Q4027" s="20">
        <v>27</v>
      </c>
    </row>
    <row r="4028" spans="1:17" s="20" customFormat="1" x14ac:dyDescent="0.55000000000000004">
      <c r="A4028" s="20">
        <v>4026</v>
      </c>
      <c r="B4028" s="21">
        <v>43848</v>
      </c>
      <c r="C4028" s="20">
        <v>71.599552154541101</v>
      </c>
      <c r="D4028" s="20">
        <v>96958912</v>
      </c>
      <c r="E4028" s="20">
        <f t="shared" si="239"/>
        <v>1666.7144261958867</v>
      </c>
      <c r="F4028" s="20">
        <f t="shared" si="240"/>
        <v>1.2307894552812065E-3</v>
      </c>
      <c r="G4028" s="19">
        <v>8900.34</v>
      </c>
      <c r="H4028" s="20">
        <f t="shared" si="241"/>
        <v>10.954444620417535</v>
      </c>
      <c r="I4028" s="20">
        <v>14834325.0760483</v>
      </c>
      <c r="K4028" s="70">
        <f t="shared" si="242"/>
        <v>-1</v>
      </c>
      <c r="L4028" s="3">
        <f>IF(AND(O4028&gt;0,O4028&lt;366),+'PL2'!$N$3+1,IF(AND(O4028&gt;365,O4028&lt;731),+'PL2'!$O$3+1,IF(AND(O4028&gt;730,O4028&lt;1096),+'PL2'!$P$3+1,IF(AND(O4028&gt;1095,O4028&lt;1461),+'PL2'!$Q$3+1,IF(AND(O4028&gt;1460,O4028&lt;3000),+'PL2'!$R$3+1,0)))))</f>
        <v>0</v>
      </c>
      <c r="M4028" s="3">
        <f>IF(AND(O4028&gt;0,O4028&lt;366),+'PL2'!$N$2+1,IF(AND(O4028&gt;365,O4028&lt;731),+'PL2'!$O$2+1,IF(AND(O4028&gt;730,O4028&lt;1096),+'PL2'!$P$2+1,IF(AND(O4028&gt;1095,O4028&lt;1461),+'PL2'!$Q$2+1,IF(AND(O4028&gt;1460,O4028&lt;1826),+'PL2'!$R$2+1,IF(AND(O4028&gt;1825,O4028&lt;2190),+'PL2'!$S$2+1,0))))))</f>
        <v>0</v>
      </c>
      <c r="N4028" s="70">
        <f t="shared" si="243"/>
        <v>-1</v>
      </c>
      <c r="O4028" s="19" t="str">
        <f>IF(A4028&gt;'PL2'!$C$2+553,IF(A4028='PL2'!$C$2+554,1,O4027+1), "")</f>
        <v/>
      </c>
      <c r="Q4028" s="20">
        <v>27</v>
      </c>
    </row>
    <row r="4029" spans="1:17" s="20" customFormat="1" x14ac:dyDescent="0.55000000000000004">
      <c r="A4029" s="20">
        <v>4027</v>
      </c>
      <c r="B4029" s="21">
        <v>43849</v>
      </c>
      <c r="C4029" s="20">
        <v>71.699550628662195</v>
      </c>
      <c r="D4029" s="20">
        <v>110180582</v>
      </c>
      <c r="E4029" s="20">
        <f t="shared" si="239"/>
        <v>1903.4964256880655</v>
      </c>
      <c r="F4029" s="20">
        <f t="shared" si="240"/>
        <v>1.2386922982953474E-3</v>
      </c>
      <c r="G4029" s="19">
        <v>8910.85</v>
      </c>
      <c r="H4029" s="20">
        <f t="shared" si="241"/>
        <v>11.037801266265097</v>
      </c>
      <c r="I4029" s="20">
        <v>16961771.124842498</v>
      </c>
      <c r="K4029" s="70">
        <f t="shared" si="242"/>
        <v>-1</v>
      </c>
      <c r="L4029" s="3">
        <f>IF(AND(O4029&gt;0,O4029&lt;366),+'PL2'!$N$3+1,IF(AND(O4029&gt;365,O4029&lt;731),+'PL2'!$O$3+1,IF(AND(O4029&gt;730,O4029&lt;1096),+'PL2'!$P$3+1,IF(AND(O4029&gt;1095,O4029&lt;1461),+'PL2'!$Q$3+1,IF(AND(O4029&gt;1460,O4029&lt;3000),+'PL2'!$R$3+1,0)))))</f>
        <v>0</v>
      </c>
      <c r="M4029" s="3">
        <f>IF(AND(O4029&gt;0,O4029&lt;366),+'PL2'!$N$2+1,IF(AND(O4029&gt;365,O4029&lt;731),+'PL2'!$O$2+1,IF(AND(O4029&gt;730,O4029&lt;1096),+'PL2'!$P$2+1,IF(AND(O4029&gt;1095,O4029&lt;1461),+'PL2'!$Q$2+1,IF(AND(O4029&gt;1460,O4029&lt;1826),+'PL2'!$R$2+1,IF(AND(O4029&gt;1825,O4029&lt;2190),+'PL2'!$S$2+1,0))))))</f>
        <v>0</v>
      </c>
      <c r="N4029" s="70">
        <f t="shared" si="243"/>
        <v>-1</v>
      </c>
      <c r="O4029" s="19" t="str">
        <f>IF(A4029&gt;'PL2'!$C$2+553,IF(A4029='PL2'!$C$2+554,1,O4028+1), "")</f>
        <v/>
      </c>
      <c r="Q4029" s="20">
        <v>27</v>
      </c>
    </row>
    <row r="4030" spans="1:17" s="20" customFormat="1" x14ac:dyDescent="0.55000000000000004">
      <c r="A4030" s="20">
        <v>4028</v>
      </c>
      <c r="B4030" s="21">
        <v>43850</v>
      </c>
      <c r="C4030" s="20">
        <v>71.799549102783303</v>
      </c>
      <c r="D4030" s="20">
        <v>111649656</v>
      </c>
      <c r="E4030" s="20">
        <f t="shared" si="239"/>
        <v>1842.3843541956669</v>
      </c>
      <c r="F4030" s="20">
        <f t="shared" si="240"/>
        <v>1.1847986876490824E-3</v>
      </c>
      <c r="G4030" s="19">
        <v>8703.36</v>
      </c>
      <c r="H4030" s="20">
        <f t="shared" si="241"/>
        <v>10.311729506137517</v>
      </c>
      <c r="I4030" s="20">
        <v>16034934.2929324</v>
      </c>
      <c r="K4030" s="70">
        <f t="shared" si="242"/>
        <v>-1</v>
      </c>
      <c r="L4030" s="3">
        <f>IF(AND(O4030&gt;0,O4030&lt;366),+'PL2'!$N$3+1,IF(AND(O4030&gt;365,O4030&lt;731),+'PL2'!$O$3+1,IF(AND(O4030&gt;730,O4030&lt;1096),+'PL2'!$P$3+1,IF(AND(O4030&gt;1095,O4030&lt;1461),+'PL2'!$Q$3+1,IF(AND(O4030&gt;1460,O4030&lt;3000),+'PL2'!$R$3+1,0)))))</f>
        <v>0</v>
      </c>
      <c r="M4030" s="3">
        <f>IF(AND(O4030&gt;0,O4030&lt;366),+'PL2'!$N$2+1,IF(AND(O4030&gt;365,O4030&lt;731),+'PL2'!$O$2+1,IF(AND(O4030&gt;730,O4030&lt;1096),+'PL2'!$P$2+1,IF(AND(O4030&gt;1095,O4030&lt;1461),+'PL2'!$Q$2+1,IF(AND(O4030&gt;1460,O4030&lt;1826),+'PL2'!$R$2+1,IF(AND(O4030&gt;1825,O4030&lt;2190),+'PL2'!$S$2+1,0))))))</f>
        <v>0</v>
      </c>
      <c r="N4030" s="70">
        <f t="shared" si="243"/>
        <v>-1</v>
      </c>
      <c r="O4030" s="19" t="str">
        <f>IF(A4030&gt;'PL2'!$C$2+553,IF(A4030='PL2'!$C$2+554,1,O4029+1), "")</f>
        <v/>
      </c>
      <c r="Q4030" s="20">
        <v>27</v>
      </c>
    </row>
    <row r="4031" spans="1:17" s="20" customFormat="1" x14ac:dyDescent="0.55000000000000004">
      <c r="A4031" s="20">
        <v>4029</v>
      </c>
      <c r="B4031" s="21">
        <v>43851</v>
      </c>
      <c r="C4031" s="20">
        <v>71.899547576904297</v>
      </c>
      <c r="D4031" s="20">
        <v>112384193</v>
      </c>
      <c r="E4031" s="20">
        <f t="shared" si="239"/>
        <v>1936.8692224519418</v>
      </c>
      <c r="F4031" s="20">
        <f t="shared" si="240"/>
        <v>1.2391424193429498E-3</v>
      </c>
      <c r="G4031" s="19">
        <v>8626.4699999999993</v>
      </c>
      <c r="H4031" s="20">
        <f t="shared" si="241"/>
        <v>10.689424906189375</v>
      </c>
      <c r="I4031" s="20">
        <v>16708344.241405001</v>
      </c>
      <c r="K4031" s="70">
        <f t="shared" si="242"/>
        <v>-1</v>
      </c>
      <c r="L4031" s="3">
        <f>IF(AND(O4031&gt;0,O4031&lt;366),+'PL2'!$N$3+1,IF(AND(O4031&gt;365,O4031&lt;731),+'PL2'!$O$3+1,IF(AND(O4031&gt;730,O4031&lt;1096),+'PL2'!$P$3+1,IF(AND(O4031&gt;1095,O4031&lt;1461),+'PL2'!$Q$3+1,IF(AND(O4031&gt;1460,O4031&lt;3000),+'PL2'!$R$3+1,0)))))</f>
        <v>0</v>
      </c>
      <c r="M4031" s="3">
        <f>IF(AND(O4031&gt;0,O4031&lt;366),+'PL2'!$N$2+1,IF(AND(O4031&gt;365,O4031&lt;731),+'PL2'!$O$2+1,IF(AND(O4031&gt;730,O4031&lt;1096),+'PL2'!$P$2+1,IF(AND(O4031&gt;1095,O4031&lt;1461),+'PL2'!$Q$2+1,IF(AND(O4031&gt;1460,O4031&lt;1826),+'PL2'!$R$2+1,IF(AND(O4031&gt;1825,O4031&lt;2190),+'PL2'!$S$2+1,0))))))</f>
        <v>0</v>
      </c>
      <c r="N4031" s="70">
        <f t="shared" si="243"/>
        <v>-1</v>
      </c>
      <c r="O4031" s="19" t="str">
        <f>IF(A4031&gt;'PL2'!$C$2+553,IF(A4031='PL2'!$C$2+554,1,O4030+1), "")</f>
        <v/>
      </c>
      <c r="Q4031" s="20">
        <v>27</v>
      </c>
    </row>
    <row r="4032" spans="1:17" s="20" customFormat="1" x14ac:dyDescent="0.55000000000000004">
      <c r="A4032" s="20">
        <v>4030</v>
      </c>
      <c r="B4032" s="21">
        <v>43852</v>
      </c>
      <c r="C4032" s="20">
        <v>71.999546051025305</v>
      </c>
      <c r="D4032" s="20">
        <v>114587805</v>
      </c>
      <c r="E4032" s="20">
        <f t="shared" si="239"/>
        <v>1984.621828660152</v>
      </c>
      <c r="F4032" s="20">
        <f t="shared" si="240"/>
        <v>1.247007661473982E-3</v>
      </c>
      <c r="G4032" s="19">
        <v>8722.26</v>
      </c>
      <c r="H4032" s="20">
        <f t="shared" si="241"/>
        <v>10.876725045368055</v>
      </c>
      <c r="I4032" s="20">
        <v>17310387.591249298</v>
      </c>
      <c r="K4032" s="70">
        <f t="shared" si="242"/>
        <v>-1</v>
      </c>
      <c r="L4032" s="3">
        <f>IF(AND(O4032&gt;0,O4032&lt;366),+'PL2'!$N$3+1,IF(AND(O4032&gt;365,O4032&lt;731),+'PL2'!$O$3+1,IF(AND(O4032&gt;730,O4032&lt;1096),+'PL2'!$P$3+1,IF(AND(O4032&gt;1095,O4032&lt;1461),+'PL2'!$Q$3+1,IF(AND(O4032&gt;1460,O4032&lt;3000),+'PL2'!$R$3+1,0)))))</f>
        <v>0</v>
      </c>
      <c r="M4032" s="3">
        <f>IF(AND(O4032&gt;0,O4032&lt;366),+'PL2'!$N$2+1,IF(AND(O4032&gt;365,O4032&lt;731),+'PL2'!$O$2+1,IF(AND(O4032&gt;730,O4032&lt;1096),+'PL2'!$P$2+1,IF(AND(O4032&gt;1095,O4032&lt;1461),+'PL2'!$Q$2+1,IF(AND(O4032&gt;1460,O4032&lt;1826),+'PL2'!$R$2+1,IF(AND(O4032&gt;1825,O4032&lt;2190),+'PL2'!$S$2+1,0))))))</f>
        <v>0</v>
      </c>
      <c r="N4032" s="70">
        <f t="shared" si="243"/>
        <v>-1</v>
      </c>
      <c r="O4032" s="19" t="str">
        <f>IF(A4032&gt;'PL2'!$C$2+553,IF(A4032='PL2'!$C$2+554,1,O4031+1), "")</f>
        <v/>
      </c>
      <c r="Q4032" s="20">
        <v>27</v>
      </c>
    </row>
    <row r="4033" spans="1:17" s="20" customFormat="1" x14ac:dyDescent="0.55000000000000004">
      <c r="A4033" s="20">
        <v>4031</v>
      </c>
      <c r="B4033" s="21">
        <v>43853</v>
      </c>
      <c r="C4033" s="20">
        <v>72.099544525146499</v>
      </c>
      <c r="D4033" s="20">
        <v>116791417</v>
      </c>
      <c r="E4033" s="20">
        <f t="shared" si="239"/>
        <v>1982.821490606171</v>
      </c>
      <c r="F4033" s="20">
        <f t="shared" si="240"/>
        <v>1.2240670592033058E-3</v>
      </c>
      <c r="G4033" s="19">
        <v>8658.94</v>
      </c>
      <c r="H4033" s="20">
        <f t="shared" si="241"/>
        <v>10.599123221617873</v>
      </c>
      <c r="I4033" s="20">
        <v>17169132.317869399</v>
      </c>
      <c r="K4033" s="70">
        <f t="shared" si="242"/>
        <v>-1</v>
      </c>
      <c r="L4033" s="3">
        <f>IF(AND(O4033&gt;0,O4033&lt;366),+'PL2'!$N$3+1,IF(AND(O4033&gt;365,O4033&lt;731),+'PL2'!$O$3+1,IF(AND(O4033&gt;730,O4033&lt;1096),+'PL2'!$P$3+1,IF(AND(O4033&gt;1095,O4033&lt;1461),+'PL2'!$Q$3+1,IF(AND(O4033&gt;1460,O4033&lt;3000),+'PL2'!$R$3+1,0)))))</f>
        <v>0</v>
      </c>
      <c r="M4033" s="3">
        <f>IF(AND(O4033&gt;0,O4033&lt;366),+'PL2'!$N$2+1,IF(AND(O4033&gt;365,O4033&lt;731),+'PL2'!$O$2+1,IF(AND(O4033&gt;730,O4033&lt;1096),+'PL2'!$P$2+1,IF(AND(O4033&gt;1095,O4033&lt;1461),+'PL2'!$Q$2+1,IF(AND(O4033&gt;1460,O4033&lt;1826),+'PL2'!$R$2+1,IF(AND(O4033&gt;1825,O4033&lt;2190),+'PL2'!$S$2+1,0))))))</f>
        <v>0</v>
      </c>
      <c r="N4033" s="70">
        <f t="shared" si="243"/>
        <v>-1</v>
      </c>
      <c r="O4033" s="19" t="str">
        <f>IF(A4033&gt;'PL2'!$C$2+553,IF(A4033='PL2'!$C$2+554,1,O4032+1), "")</f>
        <v/>
      </c>
      <c r="Q4033" s="20">
        <v>27</v>
      </c>
    </row>
    <row r="4034" spans="1:17" s="20" customFormat="1" x14ac:dyDescent="0.55000000000000004">
      <c r="A4034" s="20">
        <v>4032</v>
      </c>
      <c r="B4034" s="21">
        <v>43854</v>
      </c>
      <c r="C4034" s="20">
        <v>72.199542999267507</v>
      </c>
      <c r="D4034" s="20">
        <v>111649656</v>
      </c>
      <c r="E4034" s="20">
        <f t="shared" si="239"/>
        <v>1964.4734092589986</v>
      </c>
      <c r="F4034" s="20">
        <f t="shared" si="240"/>
        <v>1.2703494794709686E-3</v>
      </c>
      <c r="G4034" s="19">
        <v>8388.11</v>
      </c>
      <c r="H4034" s="20">
        <f t="shared" si="241"/>
        <v>10.655831172245227</v>
      </c>
      <c r="I4034" s="20">
        <v>16478219.0489395</v>
      </c>
      <c r="K4034" s="70">
        <f t="shared" si="242"/>
        <v>-1</v>
      </c>
      <c r="L4034" s="3">
        <f>IF(AND(O4034&gt;0,O4034&lt;366),+'PL2'!$N$3+1,IF(AND(O4034&gt;365,O4034&lt;731),+'PL2'!$O$3+1,IF(AND(O4034&gt;730,O4034&lt;1096),+'PL2'!$P$3+1,IF(AND(O4034&gt;1095,O4034&lt;1461),+'PL2'!$Q$3+1,IF(AND(O4034&gt;1460,O4034&lt;3000),+'PL2'!$R$3+1,0)))))</f>
        <v>0</v>
      </c>
      <c r="M4034" s="3">
        <f>IF(AND(O4034&gt;0,O4034&lt;366),+'PL2'!$N$2+1,IF(AND(O4034&gt;365,O4034&lt;731),+'PL2'!$O$2+1,IF(AND(O4034&gt;730,O4034&lt;1096),+'PL2'!$P$2+1,IF(AND(O4034&gt;1095,O4034&lt;1461),+'PL2'!$Q$2+1,IF(AND(O4034&gt;1460,O4034&lt;1826),+'PL2'!$R$2+1,IF(AND(O4034&gt;1825,O4034&lt;2190),+'PL2'!$S$2+1,0))))))</f>
        <v>0</v>
      </c>
      <c r="N4034" s="70">
        <f t="shared" si="243"/>
        <v>-1</v>
      </c>
      <c r="O4034" s="19" t="str">
        <f>IF(A4034&gt;'PL2'!$C$2+553,IF(A4034='PL2'!$C$2+554,1,O4033+1), "")</f>
        <v/>
      </c>
      <c r="Q4034" s="20">
        <v>27</v>
      </c>
    </row>
    <row r="4035" spans="1:17" s="20" customFormat="1" x14ac:dyDescent="0.55000000000000004">
      <c r="A4035" s="20">
        <v>4033</v>
      </c>
      <c r="B4035" s="21">
        <v>43855</v>
      </c>
      <c r="C4035" s="20">
        <v>72.2995414733887</v>
      </c>
      <c r="D4035" s="20">
        <v>120464103</v>
      </c>
      <c r="E4035" s="20">
        <f t="shared" si="239"/>
        <v>2034.3964663372949</v>
      </c>
      <c r="F4035" s="20">
        <f t="shared" si="240"/>
        <v>1.220993873098185E-3</v>
      </c>
      <c r="G4035" s="19">
        <v>8428.17</v>
      </c>
      <c r="H4035" s="20">
        <f t="shared" si="241"/>
        <v>10.29074393142993</v>
      </c>
      <c r="I4035" s="20">
        <v>17146239.265689999</v>
      </c>
      <c r="K4035" s="70">
        <f t="shared" si="242"/>
        <v>-1</v>
      </c>
      <c r="L4035" s="3">
        <f>IF(AND(O4035&gt;0,O4035&lt;366),+'PL2'!$N$3+1,IF(AND(O4035&gt;365,O4035&lt;731),+'PL2'!$O$3+1,IF(AND(O4035&gt;730,O4035&lt;1096),+'PL2'!$P$3+1,IF(AND(O4035&gt;1095,O4035&lt;1461),+'PL2'!$Q$3+1,IF(AND(O4035&gt;1460,O4035&lt;3000),+'PL2'!$R$3+1,0)))))</f>
        <v>0</v>
      </c>
      <c r="M4035" s="3">
        <f>IF(AND(O4035&gt;0,O4035&lt;366),+'PL2'!$N$2+1,IF(AND(O4035&gt;365,O4035&lt;731),+'PL2'!$O$2+1,IF(AND(O4035&gt;730,O4035&lt;1096),+'PL2'!$P$2+1,IF(AND(O4035&gt;1095,O4035&lt;1461),+'PL2'!$Q$2+1,IF(AND(O4035&gt;1460,O4035&lt;1826),+'PL2'!$R$2+1,IF(AND(O4035&gt;1825,O4035&lt;2190),+'PL2'!$S$2+1,0))))))</f>
        <v>0</v>
      </c>
      <c r="N4035" s="70">
        <f t="shared" si="243"/>
        <v>-1</v>
      </c>
      <c r="O4035" s="19" t="str">
        <f>IF(A4035&gt;'PL2'!$C$2+553,IF(A4035='PL2'!$C$2+554,1,O4034+1), "")</f>
        <v/>
      </c>
      <c r="Q4035" s="20">
        <v>27</v>
      </c>
    </row>
    <row r="4036" spans="1:17" s="20" customFormat="1" x14ac:dyDescent="0.55000000000000004">
      <c r="A4036" s="20">
        <v>4034</v>
      </c>
      <c r="B4036" s="21">
        <v>43856</v>
      </c>
      <c r="C4036" s="20">
        <v>72.399539947509794</v>
      </c>
      <c r="D4036" s="20">
        <v>105038821</v>
      </c>
      <c r="E4036" s="20">
        <f t="shared" si="239"/>
        <v>1846.1879698712435</v>
      </c>
      <c r="F4036" s="20">
        <f t="shared" si="240"/>
        <v>1.2725119951156449E-3</v>
      </c>
      <c r="G4036" s="19">
        <v>8327.36</v>
      </c>
      <c r="H4036" s="20">
        <f t="shared" si="241"/>
        <v>10.596665487646217</v>
      </c>
      <c r="I4036" s="20">
        <v>15373871.852786999</v>
      </c>
      <c r="K4036" s="70">
        <f t="shared" si="242"/>
        <v>-1</v>
      </c>
      <c r="L4036" s="3">
        <f>IF(AND(O4036&gt;0,O4036&lt;366),+'PL2'!$N$3+1,IF(AND(O4036&gt;365,O4036&lt;731),+'PL2'!$O$3+1,IF(AND(O4036&gt;730,O4036&lt;1096),+'PL2'!$P$3+1,IF(AND(O4036&gt;1095,O4036&lt;1461),+'PL2'!$Q$3+1,IF(AND(O4036&gt;1460,O4036&lt;3000),+'PL2'!$R$3+1,0)))))</f>
        <v>0</v>
      </c>
      <c r="M4036" s="3">
        <f>IF(AND(O4036&gt;0,O4036&lt;366),+'PL2'!$N$2+1,IF(AND(O4036&gt;365,O4036&lt;731),+'PL2'!$O$2+1,IF(AND(O4036&gt;730,O4036&lt;1096),+'PL2'!$P$2+1,IF(AND(O4036&gt;1095,O4036&lt;1461),+'PL2'!$Q$2+1,IF(AND(O4036&gt;1460,O4036&lt;1826),+'PL2'!$R$2+1,IF(AND(O4036&gt;1825,O4036&lt;2190),+'PL2'!$S$2+1,0))))))</f>
        <v>0</v>
      </c>
      <c r="N4036" s="70">
        <f t="shared" si="243"/>
        <v>-1</v>
      </c>
      <c r="O4036" s="19" t="str">
        <f>IF(A4036&gt;'PL2'!$C$2+553,IF(A4036='PL2'!$C$2+554,1,O4035+1), "")</f>
        <v/>
      </c>
      <c r="Q4036" s="20">
        <v>28</v>
      </c>
    </row>
    <row r="4037" spans="1:17" s="20" customFormat="1" x14ac:dyDescent="0.55000000000000004">
      <c r="A4037" s="20">
        <v>4035</v>
      </c>
      <c r="B4037" s="21">
        <v>43857</v>
      </c>
      <c r="C4037" s="20">
        <v>72.499538421630902</v>
      </c>
      <c r="D4037" s="20">
        <v>94755300</v>
      </c>
      <c r="E4037" s="20">
        <f t="shared" si="239"/>
        <v>1656.5111937330964</v>
      </c>
      <c r="F4037" s="20">
        <f t="shared" si="240"/>
        <v>1.2674361955047821E-3</v>
      </c>
      <c r="G4037" s="19">
        <v>8588.42</v>
      </c>
      <c r="H4037" s="20">
        <f t="shared" si="241"/>
        <v>10.88527437019718</v>
      </c>
      <c r="I4037" s="20">
        <v>14226813.8664812</v>
      </c>
      <c r="K4037" s="70">
        <f t="shared" si="242"/>
        <v>-1</v>
      </c>
      <c r="L4037" s="3">
        <f>IF(AND(O4037&gt;0,O4037&lt;366),+'PL2'!$N$3+1,IF(AND(O4037&gt;365,O4037&lt;731),+'PL2'!$O$3+1,IF(AND(O4037&gt;730,O4037&lt;1096),+'PL2'!$P$3+1,IF(AND(O4037&gt;1095,O4037&lt;1461),+'PL2'!$Q$3+1,IF(AND(O4037&gt;1460,O4037&lt;3000),+'PL2'!$R$3+1,0)))))</f>
        <v>0</v>
      </c>
      <c r="M4037" s="3">
        <f>IF(AND(O4037&gt;0,O4037&lt;366),+'PL2'!$N$2+1,IF(AND(O4037&gt;365,O4037&lt;731),+'PL2'!$O$2+1,IF(AND(O4037&gt;730,O4037&lt;1096),+'PL2'!$P$2+1,IF(AND(O4037&gt;1095,O4037&lt;1461),+'PL2'!$Q$2+1,IF(AND(O4037&gt;1460,O4037&lt;1826),+'PL2'!$R$2+1,IF(AND(O4037&gt;1825,O4037&lt;2190),+'PL2'!$S$2+1,0))))))</f>
        <v>0</v>
      </c>
      <c r="N4037" s="70">
        <f t="shared" si="243"/>
        <v>-1</v>
      </c>
      <c r="O4037" s="19" t="str">
        <f>IF(A4037&gt;'PL2'!$C$2+553,IF(A4037='PL2'!$C$2+554,1,O4036+1), "")</f>
        <v/>
      </c>
      <c r="Q4037" s="20">
        <v>28</v>
      </c>
    </row>
    <row r="4038" spans="1:17" s="20" customFormat="1" x14ac:dyDescent="0.55000000000000004">
      <c r="A4038" s="20">
        <v>4036</v>
      </c>
      <c r="B4038" s="21">
        <v>43858</v>
      </c>
      <c r="C4038" s="20">
        <v>72.599536895751996</v>
      </c>
      <c r="D4038" s="20">
        <v>107321517</v>
      </c>
      <c r="E4038" s="20">
        <f t="shared" si="239"/>
        <v>1825.8712567544273</v>
      </c>
      <c r="F4038" s="20">
        <f t="shared" si="240"/>
        <v>1.2351428807294638E-3</v>
      </c>
      <c r="G4038" s="19">
        <v>8895.7800000000007</v>
      </c>
      <c r="H4038" s="20">
        <f t="shared" si="241"/>
        <v>10.987559335535551</v>
      </c>
      <c r="I4038" s="20">
        <v>16242549.008410901</v>
      </c>
      <c r="K4038" s="70">
        <f t="shared" si="242"/>
        <v>-1</v>
      </c>
      <c r="L4038" s="3">
        <f>IF(AND(O4038&gt;0,O4038&lt;366),+'PL2'!$N$3+1,IF(AND(O4038&gt;365,O4038&lt;731),+'PL2'!$O$3+1,IF(AND(O4038&gt;730,O4038&lt;1096),+'PL2'!$P$3+1,IF(AND(O4038&gt;1095,O4038&lt;1461),+'PL2'!$Q$3+1,IF(AND(O4038&gt;1460,O4038&lt;3000),+'PL2'!$R$3+1,0)))))</f>
        <v>0</v>
      </c>
      <c r="M4038" s="3">
        <f>IF(AND(O4038&gt;0,O4038&lt;366),+'PL2'!$N$2+1,IF(AND(O4038&gt;365,O4038&lt;731),+'PL2'!$O$2+1,IF(AND(O4038&gt;730,O4038&lt;1096),+'PL2'!$P$2+1,IF(AND(O4038&gt;1095,O4038&lt;1461),+'PL2'!$Q$2+1,IF(AND(O4038&gt;1460,O4038&lt;1826),+'PL2'!$R$2+1,IF(AND(O4038&gt;1825,O4038&lt;2190),+'PL2'!$S$2+1,0))))))</f>
        <v>0</v>
      </c>
      <c r="N4038" s="70">
        <f t="shared" si="243"/>
        <v>-1</v>
      </c>
      <c r="O4038" s="19" t="str">
        <f>IF(A4038&gt;'PL2'!$C$2+553,IF(A4038='PL2'!$C$2+554,1,O4037+1), "")</f>
        <v/>
      </c>
      <c r="Q4038" s="20">
        <v>28</v>
      </c>
    </row>
    <row r="4039" spans="1:17" s="20" customFormat="1" x14ac:dyDescent="0.55000000000000004">
      <c r="A4039" s="20">
        <v>4037</v>
      </c>
      <c r="B4039" s="21">
        <v>43859</v>
      </c>
      <c r="C4039" s="20">
        <v>72.699535369873004</v>
      </c>
      <c r="D4039" s="20">
        <v>123011831</v>
      </c>
      <c r="E4039" s="20">
        <f t="shared" si="239"/>
        <v>2012.3780227484394</v>
      </c>
      <c r="F4039" s="20">
        <f t="shared" si="240"/>
        <v>1.1893079393506083E-3</v>
      </c>
      <c r="G4039" s="19">
        <v>9385.69</v>
      </c>
      <c r="H4039" s="20">
        <f t="shared" si="241"/>
        <v>11.162475633283611</v>
      </c>
      <c r="I4039" s="20">
        <v>18887556.284329802</v>
      </c>
      <c r="K4039" s="70">
        <f t="shared" si="242"/>
        <v>-1</v>
      </c>
      <c r="L4039" s="3">
        <f>IF(AND(O4039&gt;0,O4039&lt;366),+'PL2'!$N$3+1,IF(AND(O4039&gt;365,O4039&lt;731),+'PL2'!$O$3+1,IF(AND(O4039&gt;730,O4039&lt;1096),+'PL2'!$P$3+1,IF(AND(O4039&gt;1095,O4039&lt;1461),+'PL2'!$Q$3+1,IF(AND(O4039&gt;1460,O4039&lt;3000),+'PL2'!$R$3+1,0)))))</f>
        <v>0</v>
      </c>
      <c r="M4039" s="3">
        <f>IF(AND(O4039&gt;0,O4039&lt;366),+'PL2'!$N$2+1,IF(AND(O4039&gt;365,O4039&lt;731),+'PL2'!$O$2+1,IF(AND(O4039&gt;730,O4039&lt;1096),+'PL2'!$P$2+1,IF(AND(O4039&gt;1095,O4039&lt;1461),+'PL2'!$Q$2+1,IF(AND(O4039&gt;1460,O4039&lt;1826),+'PL2'!$R$2+1,IF(AND(O4039&gt;1825,O4039&lt;2190),+'PL2'!$S$2+1,0))))))</f>
        <v>0</v>
      </c>
      <c r="N4039" s="70">
        <f t="shared" si="243"/>
        <v>-1</v>
      </c>
      <c r="O4039" s="19" t="str">
        <f>IF(A4039&gt;'PL2'!$C$2+553,IF(A4039='PL2'!$C$2+554,1,O4038+1), "")</f>
        <v/>
      </c>
      <c r="Q4039" s="20">
        <v>28</v>
      </c>
    </row>
    <row r="4040" spans="1:17" s="20" customFormat="1" x14ac:dyDescent="0.55000000000000004">
      <c r="A4040" s="20">
        <v>4038</v>
      </c>
      <c r="B4040" s="21">
        <v>43860</v>
      </c>
      <c r="C4040" s="20">
        <v>72.799533843994197</v>
      </c>
      <c r="D4040" s="20">
        <v>119936535</v>
      </c>
      <c r="E4040" s="20">
        <f t="shared" si="239"/>
        <v>2039.0801530040487</v>
      </c>
      <c r="F4040" s="20">
        <f t="shared" si="240"/>
        <v>1.2376886209797134E-3</v>
      </c>
      <c r="G4040" s="19">
        <v>9279.81</v>
      </c>
      <c r="H4040" s="20">
        <f t="shared" si="241"/>
        <v>11.485515241853754</v>
      </c>
      <c r="I4040" s="20">
        <v>18922276.3946485</v>
      </c>
      <c r="K4040" s="70">
        <f t="shared" si="242"/>
        <v>-1</v>
      </c>
      <c r="L4040" s="3">
        <f>IF(AND(O4040&gt;0,O4040&lt;366),+'PL2'!$N$3+1,IF(AND(O4040&gt;365,O4040&lt;731),+'PL2'!$O$3+1,IF(AND(O4040&gt;730,O4040&lt;1096),+'PL2'!$P$3+1,IF(AND(O4040&gt;1095,O4040&lt;1461),+'PL2'!$Q$3+1,IF(AND(O4040&gt;1460,O4040&lt;3000),+'PL2'!$R$3+1,0)))))</f>
        <v>0</v>
      </c>
      <c r="M4040" s="3">
        <f>IF(AND(O4040&gt;0,O4040&lt;366),+'PL2'!$N$2+1,IF(AND(O4040&gt;365,O4040&lt;731),+'PL2'!$O$2+1,IF(AND(O4040&gt;730,O4040&lt;1096),+'PL2'!$P$2+1,IF(AND(O4040&gt;1095,O4040&lt;1461),+'PL2'!$Q$2+1,IF(AND(O4040&gt;1460,O4040&lt;1826),+'PL2'!$R$2+1,IF(AND(O4040&gt;1825,O4040&lt;2190),+'PL2'!$S$2+1,0))))))</f>
        <v>0</v>
      </c>
      <c r="N4040" s="70">
        <f t="shared" si="243"/>
        <v>-1</v>
      </c>
      <c r="O4040" s="19" t="str">
        <f>IF(A4040&gt;'PL2'!$C$2+553,IF(A4040='PL2'!$C$2+554,1,O4039+1), "")</f>
        <v/>
      </c>
      <c r="Q4040" s="20">
        <v>28</v>
      </c>
    </row>
    <row r="4041" spans="1:17" s="20" customFormat="1" x14ac:dyDescent="0.55000000000000004">
      <c r="A4041" s="20">
        <v>4039</v>
      </c>
      <c r="B4041" s="21">
        <v>43861</v>
      </c>
      <c r="C4041" s="20">
        <v>72.899532318115206</v>
      </c>
      <c r="D4041" s="20">
        <v>110710648</v>
      </c>
      <c r="E4041" s="20">
        <f t="shared" si="239"/>
        <v>1793.3043929110947</v>
      </c>
      <c r="F4041" s="20">
        <f t="shared" si="240"/>
        <v>1.1808353930621047E-3</v>
      </c>
      <c r="G4041" s="19">
        <v>9502.3700000000008</v>
      </c>
      <c r="H4041" s="20">
        <f t="shared" si="241"/>
        <v>11.220734813971552</v>
      </c>
      <c r="I4041" s="20">
        <v>17040641.864066601</v>
      </c>
      <c r="K4041" s="70">
        <f t="shared" si="242"/>
        <v>-1</v>
      </c>
      <c r="L4041" s="3">
        <f>IF(AND(O4041&gt;0,O4041&lt;366),+'PL2'!$N$3+1,IF(AND(O4041&gt;365,O4041&lt;731),+'PL2'!$O$3+1,IF(AND(O4041&gt;730,O4041&lt;1096),+'PL2'!$P$3+1,IF(AND(O4041&gt;1095,O4041&lt;1461),+'PL2'!$Q$3+1,IF(AND(O4041&gt;1460,O4041&lt;3000),+'PL2'!$R$3+1,0)))))</f>
        <v>0</v>
      </c>
      <c r="M4041" s="3">
        <f>IF(AND(O4041&gt;0,O4041&lt;366),+'PL2'!$N$2+1,IF(AND(O4041&gt;365,O4041&lt;731),+'PL2'!$O$2+1,IF(AND(O4041&gt;730,O4041&lt;1096),+'PL2'!$P$2+1,IF(AND(O4041&gt;1095,O4041&lt;1461),+'PL2'!$Q$2+1,IF(AND(O4041&gt;1460,O4041&lt;1826),+'PL2'!$R$2+1,IF(AND(O4041&gt;1825,O4041&lt;2190),+'PL2'!$S$2+1,0))))))</f>
        <v>0</v>
      </c>
      <c r="N4041" s="70">
        <f t="shared" si="243"/>
        <v>-1</v>
      </c>
      <c r="O4041" s="19" t="str">
        <f>IF(A4041&gt;'PL2'!$C$2+553,IF(A4041='PL2'!$C$2+554,1,O4040+1), "")</f>
        <v/>
      </c>
      <c r="Q4041" s="20">
        <v>28</v>
      </c>
    </row>
    <row r="4042" spans="1:17" s="20" customFormat="1" x14ac:dyDescent="0.55000000000000004">
      <c r="A4042" s="20">
        <v>4040</v>
      </c>
      <c r="B4042" s="21">
        <v>43862</v>
      </c>
      <c r="C4042" s="20">
        <v>72.999530792236399</v>
      </c>
      <c r="D4042" s="20">
        <v>116092416</v>
      </c>
      <c r="E4042" s="20">
        <f t="shared" si="239"/>
        <v>1913.2851268373338</v>
      </c>
      <c r="F4042" s="20">
        <f t="shared" si="240"/>
        <v>1.2030838993900331E-3</v>
      </c>
      <c r="G4042" s="19">
        <v>9333.77</v>
      </c>
      <c r="H4042" s="20">
        <f t="shared" si="241"/>
        <v>11.229308407609709</v>
      </c>
      <c r="I4042" s="20">
        <v>17858163.318320502</v>
      </c>
      <c r="K4042" s="70">
        <f t="shared" si="242"/>
        <v>-1</v>
      </c>
      <c r="L4042" s="3">
        <f>IF(AND(O4042&gt;0,O4042&lt;366),+'PL2'!$N$3+1,IF(AND(O4042&gt;365,O4042&lt;731),+'PL2'!$O$3+1,IF(AND(O4042&gt;730,O4042&lt;1096),+'PL2'!$P$3+1,IF(AND(O4042&gt;1095,O4042&lt;1461),+'PL2'!$Q$3+1,IF(AND(O4042&gt;1460,O4042&lt;3000),+'PL2'!$R$3+1,0)))))</f>
        <v>0</v>
      </c>
      <c r="M4042" s="3">
        <f>IF(AND(O4042&gt;0,O4042&lt;366),+'PL2'!$N$2+1,IF(AND(O4042&gt;365,O4042&lt;731),+'PL2'!$O$2+1,IF(AND(O4042&gt;730,O4042&lt;1096),+'PL2'!$P$2+1,IF(AND(O4042&gt;1095,O4042&lt;1461),+'PL2'!$Q$2+1,IF(AND(O4042&gt;1460,O4042&lt;1826),+'PL2'!$R$2+1,IF(AND(O4042&gt;1825,O4042&lt;2190),+'PL2'!$S$2+1,0))))))</f>
        <v>0</v>
      </c>
      <c r="N4042" s="70">
        <f t="shared" si="243"/>
        <v>-1</v>
      </c>
      <c r="O4042" s="19" t="str">
        <f>IF(A4042&gt;'PL2'!$C$2+553,IF(A4042='PL2'!$C$2+554,1,O4041+1), "")</f>
        <v/>
      </c>
      <c r="Q4042" s="20">
        <v>28</v>
      </c>
    </row>
    <row r="4043" spans="1:17" s="20" customFormat="1" x14ac:dyDescent="0.55000000000000004">
      <c r="A4043" s="20">
        <v>4041</v>
      </c>
      <c r="B4043" s="21">
        <v>43863</v>
      </c>
      <c r="C4043" s="20">
        <v>73.099529266357493</v>
      </c>
      <c r="D4043" s="20">
        <v>109941824</v>
      </c>
      <c r="E4043" s="20">
        <f t="shared" si="239"/>
        <v>1806.7891856344947</v>
      </c>
      <c r="F4043" s="20">
        <f t="shared" si="240"/>
        <v>1.2013211546629148E-3</v>
      </c>
      <c r="G4043" s="19">
        <v>9378.09</v>
      </c>
      <c r="H4043" s="20">
        <f t="shared" si="241"/>
        <v>11.266097907332735</v>
      </c>
      <c r="I4043" s="20">
        <v>16944231.593906999</v>
      </c>
      <c r="K4043" s="70">
        <f t="shared" si="242"/>
        <v>-1</v>
      </c>
      <c r="L4043" s="3">
        <f>IF(AND(O4043&gt;0,O4043&lt;366),+'PL2'!$N$3+1,IF(AND(O4043&gt;365,O4043&lt;731),+'PL2'!$O$3+1,IF(AND(O4043&gt;730,O4043&lt;1096),+'PL2'!$P$3+1,IF(AND(O4043&gt;1095,O4043&lt;1461),+'PL2'!$Q$3+1,IF(AND(O4043&gt;1460,O4043&lt;3000),+'PL2'!$R$3+1,0)))))</f>
        <v>0</v>
      </c>
      <c r="M4043" s="3">
        <f>IF(AND(O4043&gt;0,O4043&lt;366),+'PL2'!$N$2+1,IF(AND(O4043&gt;365,O4043&lt;731),+'PL2'!$O$2+1,IF(AND(O4043&gt;730,O4043&lt;1096),+'PL2'!$P$2+1,IF(AND(O4043&gt;1095,O4043&lt;1461),+'PL2'!$Q$2+1,IF(AND(O4043&gt;1460,O4043&lt;1826),+'PL2'!$R$2+1,IF(AND(O4043&gt;1825,O4043&lt;2190),+'PL2'!$S$2+1,0))))))</f>
        <v>0</v>
      </c>
      <c r="N4043" s="70">
        <f t="shared" si="243"/>
        <v>-1</v>
      </c>
      <c r="O4043" s="19" t="str">
        <f>IF(A4043&gt;'PL2'!$C$2+553,IF(A4043='PL2'!$C$2+554,1,O4042+1), "")</f>
        <v/>
      </c>
      <c r="Q4043" s="20">
        <v>28</v>
      </c>
    </row>
    <row r="4044" spans="1:17" s="20" customFormat="1" x14ac:dyDescent="0.55000000000000004">
      <c r="A4044" s="20">
        <v>4042</v>
      </c>
      <c r="B4044" s="21">
        <v>43864</v>
      </c>
      <c r="C4044" s="20">
        <v>73.199527740478601</v>
      </c>
      <c r="D4044" s="20">
        <v>113785944</v>
      </c>
      <c r="E4044" s="20">
        <f t="shared" si="239"/>
        <v>1875.2501196665867</v>
      </c>
      <c r="F4044" s="20">
        <f t="shared" si="240"/>
        <v>1.2063653763321604E-3</v>
      </c>
      <c r="G4044" s="19">
        <v>9314.56</v>
      </c>
      <c r="H4044" s="20">
        <f t="shared" si="241"/>
        <v>11.236762679768487</v>
      </c>
      <c r="I4044" s="20">
        <v>17467129.7546416</v>
      </c>
      <c r="K4044" s="70">
        <f t="shared" si="242"/>
        <v>-1</v>
      </c>
      <c r="L4044" s="3">
        <f>IF(AND(O4044&gt;0,O4044&lt;366),+'PL2'!$N$3+1,IF(AND(O4044&gt;365,O4044&lt;731),+'PL2'!$O$3+1,IF(AND(O4044&gt;730,O4044&lt;1096),+'PL2'!$P$3+1,IF(AND(O4044&gt;1095,O4044&lt;1461),+'PL2'!$Q$3+1,IF(AND(O4044&gt;1460,O4044&lt;3000),+'PL2'!$R$3+1,0)))))</f>
        <v>0</v>
      </c>
      <c r="M4044" s="3">
        <f>IF(AND(O4044&gt;0,O4044&lt;366),+'PL2'!$N$2+1,IF(AND(O4044&gt;365,O4044&lt;731),+'PL2'!$O$2+1,IF(AND(O4044&gt;730,O4044&lt;1096),+'PL2'!$P$2+1,IF(AND(O4044&gt;1095,O4044&lt;1461),+'PL2'!$Q$2+1,IF(AND(O4044&gt;1460,O4044&lt;1826),+'PL2'!$R$2+1,IF(AND(O4044&gt;1825,O4044&lt;2190),+'PL2'!$S$2+1,0))))))</f>
        <v>0</v>
      </c>
      <c r="N4044" s="70">
        <f t="shared" si="243"/>
        <v>-1</v>
      </c>
      <c r="O4044" s="19" t="str">
        <f>IF(A4044&gt;'PL2'!$C$2+553,IF(A4044='PL2'!$C$2+554,1,O4043+1), "")</f>
        <v/>
      </c>
      <c r="Q4044" s="20">
        <v>28</v>
      </c>
    </row>
    <row r="4045" spans="1:17" s="20" customFormat="1" x14ac:dyDescent="0.55000000000000004">
      <c r="A4045" s="20">
        <v>4043</v>
      </c>
      <c r="B4045" s="21">
        <v>43865</v>
      </c>
      <c r="C4045" s="20">
        <v>73.299526214599695</v>
      </c>
      <c r="D4045" s="20">
        <v>101484761</v>
      </c>
      <c r="E4045" s="20">
        <f t="shared" si="239"/>
        <v>1660.2940126361002</v>
      </c>
      <c r="F4045" s="20">
        <f t="shared" si="240"/>
        <v>1.199182648744305E-3</v>
      </c>
      <c r="G4045" s="19">
        <v>9284.51</v>
      </c>
      <c r="H4045" s="20">
        <f t="shared" si="241"/>
        <v>11.133823294092988</v>
      </c>
      <c r="I4045" s="20">
        <v>15415016.363259999</v>
      </c>
      <c r="K4045" s="70">
        <f t="shared" si="242"/>
        <v>-1</v>
      </c>
      <c r="L4045" s="3">
        <f>IF(AND(O4045&gt;0,O4045&lt;366),+'PL2'!$N$3+1,IF(AND(O4045&gt;365,O4045&lt;731),+'PL2'!$O$3+1,IF(AND(O4045&gt;730,O4045&lt;1096),+'PL2'!$P$3+1,IF(AND(O4045&gt;1095,O4045&lt;1461),+'PL2'!$Q$3+1,IF(AND(O4045&gt;1460,O4045&lt;3000),+'PL2'!$R$3+1,0)))))</f>
        <v>0</v>
      </c>
      <c r="M4045" s="3">
        <f>IF(AND(O4045&gt;0,O4045&lt;366),+'PL2'!$N$2+1,IF(AND(O4045&gt;365,O4045&lt;731),+'PL2'!$O$2+1,IF(AND(O4045&gt;730,O4045&lt;1096),+'PL2'!$P$2+1,IF(AND(O4045&gt;1095,O4045&lt;1461),+'PL2'!$Q$2+1,IF(AND(O4045&gt;1460,O4045&lt;1826),+'PL2'!$R$2+1,IF(AND(O4045&gt;1825,O4045&lt;2190),+'PL2'!$S$2+1,0))))))</f>
        <v>0</v>
      </c>
      <c r="N4045" s="70">
        <f t="shared" si="243"/>
        <v>-1</v>
      </c>
      <c r="O4045" s="19" t="str">
        <f>IF(A4045&gt;'PL2'!$C$2+553,IF(A4045='PL2'!$C$2+554,1,O4044+1), "")</f>
        <v/>
      </c>
      <c r="Q4045" s="20">
        <v>28</v>
      </c>
    </row>
    <row r="4046" spans="1:17" s="20" customFormat="1" x14ac:dyDescent="0.55000000000000004">
      <c r="A4046" s="20">
        <v>4044</v>
      </c>
      <c r="B4046" s="21">
        <v>43866</v>
      </c>
      <c r="C4046" s="20">
        <v>73.399524688720803</v>
      </c>
      <c r="D4046" s="20">
        <v>122243007</v>
      </c>
      <c r="E4046" s="20">
        <f t="shared" si="239"/>
        <v>2088.0135883483449</v>
      </c>
      <c r="F4046" s="20">
        <f t="shared" si="240"/>
        <v>1.2537257442330329E-3</v>
      </c>
      <c r="G4046" s="19">
        <v>9162.14</v>
      </c>
      <c r="H4046" s="20">
        <f t="shared" si="241"/>
        <v>11.486810790267239</v>
      </c>
      <c r="I4046" s="20">
        <v>19130672.818349902</v>
      </c>
      <c r="K4046" s="70">
        <f t="shared" si="242"/>
        <v>-1</v>
      </c>
      <c r="L4046" s="3">
        <f>IF(AND(O4046&gt;0,O4046&lt;366),+'PL2'!$N$3+1,IF(AND(O4046&gt;365,O4046&lt;731),+'PL2'!$O$3+1,IF(AND(O4046&gt;730,O4046&lt;1096),+'PL2'!$P$3+1,IF(AND(O4046&gt;1095,O4046&lt;1461),+'PL2'!$Q$3+1,IF(AND(O4046&gt;1460,O4046&lt;3000),+'PL2'!$R$3+1,0)))))</f>
        <v>0</v>
      </c>
      <c r="M4046" s="3">
        <f>IF(AND(O4046&gt;0,O4046&lt;366),+'PL2'!$N$2+1,IF(AND(O4046&gt;365,O4046&lt;731),+'PL2'!$O$2+1,IF(AND(O4046&gt;730,O4046&lt;1096),+'PL2'!$P$2+1,IF(AND(O4046&gt;1095,O4046&lt;1461),+'PL2'!$Q$2+1,IF(AND(O4046&gt;1460,O4046&lt;1826),+'PL2'!$R$2+1,IF(AND(O4046&gt;1825,O4046&lt;2190),+'PL2'!$S$2+1,0))))))</f>
        <v>0</v>
      </c>
      <c r="N4046" s="70">
        <f t="shared" si="243"/>
        <v>-1</v>
      </c>
      <c r="O4046" s="19" t="str">
        <f>IF(A4046&gt;'PL2'!$C$2+553,IF(A4046='PL2'!$C$2+554,1,O4045+1), "")</f>
        <v/>
      </c>
      <c r="Q4046" s="20">
        <v>29</v>
      </c>
    </row>
    <row r="4047" spans="1:17" s="20" customFormat="1" x14ac:dyDescent="0.55000000000000004">
      <c r="A4047" s="20">
        <v>4045</v>
      </c>
      <c r="B4047" s="21">
        <v>43867</v>
      </c>
      <c r="C4047" s="20">
        <v>73.499523162841797</v>
      </c>
      <c r="D4047" s="20">
        <v>103791233</v>
      </c>
      <c r="E4047" s="20">
        <f t="shared" si="239"/>
        <v>1779.0199165475979</v>
      </c>
      <c r="F4047" s="20">
        <f t="shared" si="240"/>
        <v>1.259808866163552E-3</v>
      </c>
      <c r="G4047" s="19">
        <v>9614.9</v>
      </c>
      <c r="H4047" s="20">
        <f t="shared" si="241"/>
        <v>12.112936267275936</v>
      </c>
      <c r="I4047" s="20">
        <v>17105098.595613498</v>
      </c>
      <c r="K4047" s="70">
        <f t="shared" si="242"/>
        <v>-1</v>
      </c>
      <c r="L4047" s="3">
        <f>IF(AND(O4047&gt;0,O4047&lt;366),+'PL2'!$N$3+1,IF(AND(O4047&gt;365,O4047&lt;731),+'PL2'!$O$3+1,IF(AND(O4047&gt;730,O4047&lt;1096),+'PL2'!$P$3+1,IF(AND(O4047&gt;1095,O4047&lt;1461),+'PL2'!$Q$3+1,IF(AND(O4047&gt;1460,O4047&lt;3000),+'PL2'!$R$3+1,0)))))</f>
        <v>0</v>
      </c>
      <c r="M4047" s="3">
        <f>IF(AND(O4047&gt;0,O4047&lt;366),+'PL2'!$N$2+1,IF(AND(O4047&gt;365,O4047&lt;731),+'PL2'!$O$2+1,IF(AND(O4047&gt;730,O4047&lt;1096),+'PL2'!$P$2+1,IF(AND(O4047&gt;1095,O4047&lt;1461),+'PL2'!$Q$2+1,IF(AND(O4047&gt;1460,O4047&lt;1826),+'PL2'!$R$2+1,IF(AND(O4047&gt;1825,O4047&lt;2190),+'PL2'!$S$2+1,0))))))</f>
        <v>0</v>
      </c>
      <c r="N4047" s="70">
        <f t="shared" si="243"/>
        <v>-1</v>
      </c>
      <c r="O4047" s="19" t="str">
        <f>IF(A4047&gt;'PL2'!$C$2+553,IF(A4047='PL2'!$C$2+554,1,O4046+1), "")</f>
        <v/>
      </c>
      <c r="Q4047" s="20">
        <v>29</v>
      </c>
    </row>
    <row r="4048" spans="1:17" s="20" customFormat="1" x14ac:dyDescent="0.55000000000000004">
      <c r="A4048" s="20">
        <v>4046</v>
      </c>
      <c r="B4048" s="21">
        <v>43868</v>
      </c>
      <c r="C4048" s="20">
        <v>73.599521636962805</v>
      </c>
      <c r="D4048" s="20">
        <v>106866528</v>
      </c>
      <c r="E4048" s="20">
        <f t="shared" si="239"/>
        <v>1772.99266425268</v>
      </c>
      <c r="F4048" s="20">
        <f t="shared" si="240"/>
        <v>1.2210690699602541E-3</v>
      </c>
      <c r="G4048" s="19">
        <v>9755.66</v>
      </c>
      <c r="H4048" s="20">
        <f t="shared" si="241"/>
        <v>11.912334683048453</v>
      </c>
      <c r="I4048" s="20">
        <v>17296713.614943299</v>
      </c>
      <c r="K4048" s="70">
        <f t="shared" si="242"/>
        <v>-1</v>
      </c>
      <c r="L4048" s="3">
        <f>IF(AND(O4048&gt;0,O4048&lt;366),+'PL2'!$N$3+1,IF(AND(O4048&gt;365,O4048&lt;731),+'PL2'!$O$3+1,IF(AND(O4048&gt;730,O4048&lt;1096),+'PL2'!$P$3+1,IF(AND(O4048&gt;1095,O4048&lt;1461),+'PL2'!$Q$3+1,IF(AND(O4048&gt;1460,O4048&lt;3000),+'PL2'!$R$3+1,0)))))</f>
        <v>0</v>
      </c>
      <c r="M4048" s="3">
        <f>IF(AND(O4048&gt;0,O4048&lt;366),+'PL2'!$N$2+1,IF(AND(O4048&gt;365,O4048&lt;731),+'PL2'!$O$2+1,IF(AND(O4048&gt;730,O4048&lt;1096),+'PL2'!$P$2+1,IF(AND(O4048&gt;1095,O4048&lt;1461),+'PL2'!$Q$2+1,IF(AND(O4048&gt;1460,O4048&lt;1826),+'PL2'!$R$2+1,IF(AND(O4048&gt;1825,O4048&lt;2190),+'PL2'!$S$2+1,0))))))</f>
        <v>0</v>
      </c>
      <c r="N4048" s="70">
        <f t="shared" si="243"/>
        <v>-1</v>
      </c>
      <c r="O4048" s="19" t="str">
        <f>IF(A4048&gt;'PL2'!$C$2+553,IF(A4048='PL2'!$C$2+554,1,O4047+1), "")</f>
        <v/>
      </c>
      <c r="Q4048" s="20">
        <v>29</v>
      </c>
    </row>
    <row r="4049" spans="1:17" s="20" customFormat="1" x14ac:dyDescent="0.55000000000000004">
      <c r="A4049" s="20">
        <v>4047</v>
      </c>
      <c r="B4049" s="21">
        <v>43869</v>
      </c>
      <c r="C4049" s="20">
        <v>73.699520111083999</v>
      </c>
      <c r="D4049" s="20">
        <v>106866528</v>
      </c>
      <c r="E4049" s="20">
        <f t="shared" si="239"/>
        <v>1785.5596764262393</v>
      </c>
      <c r="F4049" s="20">
        <f t="shared" si="240"/>
        <v>1.2313948412576504E-3</v>
      </c>
      <c r="G4049" s="19">
        <v>9807.5400000000009</v>
      </c>
      <c r="H4049" s="20">
        <f t="shared" si="241"/>
        <v>12.076954161428057</v>
      </c>
      <c r="I4049" s="20">
        <v>17511947.948937401</v>
      </c>
      <c r="K4049" s="70">
        <f t="shared" si="242"/>
        <v>-1</v>
      </c>
      <c r="L4049" s="3">
        <f>IF(AND(O4049&gt;0,O4049&lt;366),+'PL2'!$N$3+1,IF(AND(O4049&gt;365,O4049&lt;731),+'PL2'!$O$3+1,IF(AND(O4049&gt;730,O4049&lt;1096),+'PL2'!$P$3+1,IF(AND(O4049&gt;1095,O4049&lt;1461),+'PL2'!$Q$3+1,IF(AND(O4049&gt;1460,O4049&lt;3000),+'PL2'!$R$3+1,0)))))</f>
        <v>0</v>
      </c>
      <c r="M4049" s="3">
        <f>IF(AND(O4049&gt;0,O4049&lt;366),+'PL2'!$N$2+1,IF(AND(O4049&gt;365,O4049&lt;731),+'PL2'!$O$2+1,IF(AND(O4049&gt;730,O4049&lt;1096),+'PL2'!$P$2+1,IF(AND(O4049&gt;1095,O4049&lt;1461),+'PL2'!$Q$2+1,IF(AND(O4049&gt;1460,O4049&lt;1826),+'PL2'!$R$2+1,IF(AND(O4049&gt;1825,O4049&lt;2190),+'PL2'!$S$2+1,0))))))</f>
        <v>0</v>
      </c>
      <c r="N4049" s="70">
        <f t="shared" si="243"/>
        <v>-1</v>
      </c>
      <c r="O4049" s="19" t="str">
        <f>IF(A4049&gt;'PL2'!$C$2+553,IF(A4049='PL2'!$C$2+554,1,O4048+1), "")</f>
        <v/>
      </c>
      <c r="Q4049" s="20">
        <v>29</v>
      </c>
    </row>
    <row r="4050" spans="1:17" s="20" customFormat="1" x14ac:dyDescent="0.55000000000000004">
      <c r="A4050" s="20">
        <v>4048</v>
      </c>
      <c r="B4050" s="21">
        <v>43870</v>
      </c>
      <c r="C4050" s="20">
        <v>73.799518585205007</v>
      </c>
      <c r="D4050" s="20">
        <v>117630064</v>
      </c>
      <c r="E4050" s="20">
        <f t="shared" si="239"/>
        <v>1993.2782944368089</v>
      </c>
      <c r="F4050" s="20">
        <f t="shared" si="240"/>
        <v>1.2505559678669819E-3</v>
      </c>
      <c r="G4050" s="19">
        <v>9907.1200000000008</v>
      </c>
      <c r="H4050" s="20">
        <f t="shared" si="241"/>
        <v>12.389408040374335</v>
      </c>
      <c r="I4050" s="20">
        <v>19747647.2563808</v>
      </c>
      <c r="K4050" s="70">
        <f t="shared" si="242"/>
        <v>-1</v>
      </c>
      <c r="L4050" s="3">
        <f>IF(AND(O4050&gt;0,O4050&lt;366),+'PL2'!$N$3+1,IF(AND(O4050&gt;365,O4050&lt;731),+'PL2'!$O$3+1,IF(AND(O4050&gt;730,O4050&lt;1096),+'PL2'!$P$3+1,IF(AND(O4050&gt;1095,O4050&lt;1461),+'PL2'!$Q$3+1,IF(AND(O4050&gt;1460,O4050&lt;3000),+'PL2'!$R$3+1,0)))))</f>
        <v>0</v>
      </c>
      <c r="M4050" s="3">
        <f>IF(AND(O4050&gt;0,O4050&lt;366),+'PL2'!$N$2+1,IF(AND(O4050&gt;365,O4050&lt;731),+'PL2'!$O$2+1,IF(AND(O4050&gt;730,O4050&lt;1096),+'PL2'!$P$2+1,IF(AND(O4050&gt;1095,O4050&lt;1461),+'PL2'!$Q$2+1,IF(AND(O4050&gt;1460,O4050&lt;1826),+'PL2'!$R$2+1,IF(AND(O4050&gt;1825,O4050&lt;2190),+'PL2'!$S$2+1,0))))))</f>
        <v>0</v>
      </c>
      <c r="N4050" s="70">
        <f t="shared" si="243"/>
        <v>-1</v>
      </c>
      <c r="O4050" s="19" t="str">
        <f>IF(A4050&gt;'PL2'!$C$2+553,IF(A4050='PL2'!$C$2+554,1,O4049+1), "")</f>
        <v/>
      </c>
      <c r="Q4050" s="20">
        <v>29</v>
      </c>
    </row>
    <row r="4051" spans="1:17" s="20" customFormat="1" x14ac:dyDescent="0.55000000000000004">
      <c r="A4051" s="20">
        <v>4049</v>
      </c>
      <c r="B4051" s="21">
        <v>43871</v>
      </c>
      <c r="C4051" s="20">
        <v>73.8995170593262</v>
      </c>
      <c r="D4051" s="20">
        <v>93796521</v>
      </c>
      <c r="E4051" s="20">
        <f t="shared" si="239"/>
        <v>1542.1091174365529</v>
      </c>
      <c r="F4051" s="20">
        <f t="shared" si="240"/>
        <v>1.2149823662579661E-3</v>
      </c>
      <c r="G4051" s="19">
        <v>10162.41</v>
      </c>
      <c r="H4051" s="20">
        <f t="shared" si="241"/>
        <v>12.347148948683618</v>
      </c>
      <c r="I4051" s="20">
        <v>15671545.1161284</v>
      </c>
      <c r="K4051" s="70">
        <f t="shared" si="242"/>
        <v>-1</v>
      </c>
      <c r="L4051" s="3">
        <f>IF(AND(O4051&gt;0,O4051&lt;366),+'PL2'!$N$3+1,IF(AND(O4051&gt;365,O4051&lt;731),+'PL2'!$O$3+1,IF(AND(O4051&gt;730,O4051&lt;1096),+'PL2'!$P$3+1,IF(AND(O4051&gt;1095,O4051&lt;1461),+'PL2'!$Q$3+1,IF(AND(O4051&gt;1460,O4051&lt;3000),+'PL2'!$R$3+1,0)))))</f>
        <v>0</v>
      </c>
      <c r="M4051" s="3">
        <f>IF(AND(O4051&gt;0,O4051&lt;366),+'PL2'!$N$2+1,IF(AND(O4051&gt;365,O4051&lt;731),+'PL2'!$O$2+1,IF(AND(O4051&gt;730,O4051&lt;1096),+'PL2'!$P$2+1,IF(AND(O4051&gt;1095,O4051&lt;1461),+'PL2'!$Q$2+1,IF(AND(O4051&gt;1460,O4051&lt;1826),+'PL2'!$R$2+1,IF(AND(O4051&gt;1825,O4051&lt;2190),+'PL2'!$S$2+1,0))))))</f>
        <v>0</v>
      </c>
      <c r="N4051" s="70">
        <f t="shared" si="243"/>
        <v>-1</v>
      </c>
      <c r="O4051" s="19" t="str">
        <f>IF(A4051&gt;'PL2'!$C$2+553,IF(A4051='PL2'!$C$2+554,1,O4050+1), "")</f>
        <v/>
      </c>
      <c r="Q4051" s="20">
        <v>29</v>
      </c>
    </row>
    <row r="4052" spans="1:17" s="20" customFormat="1" x14ac:dyDescent="0.55000000000000004">
      <c r="A4052" s="20">
        <v>4050</v>
      </c>
      <c r="B4052" s="21">
        <v>43872</v>
      </c>
      <c r="C4052" s="20">
        <v>73.999515533447294</v>
      </c>
      <c r="D4052" s="20">
        <v>114190850</v>
      </c>
      <c r="E4052" s="20">
        <f t="shared" si="239"/>
        <v>1933.2670924583272</v>
      </c>
      <c r="F4052" s="20">
        <f t="shared" si="240"/>
        <v>1.2528221677890346E-3</v>
      </c>
      <c r="G4052" s="19">
        <v>9854.7900000000009</v>
      </c>
      <c r="H4052" s="20">
        <f t="shared" si="241"/>
        <v>12.346299370905701</v>
      </c>
      <c r="I4052" s="20">
        <v>19051941.2100874</v>
      </c>
      <c r="K4052" s="70">
        <f t="shared" si="242"/>
        <v>-1</v>
      </c>
      <c r="L4052" s="3">
        <f>IF(AND(O4052&gt;0,O4052&lt;366),+'PL2'!$N$3+1,IF(AND(O4052&gt;365,O4052&lt;731),+'PL2'!$O$3+1,IF(AND(O4052&gt;730,O4052&lt;1096),+'PL2'!$P$3+1,IF(AND(O4052&gt;1095,O4052&lt;1461),+'PL2'!$Q$3+1,IF(AND(O4052&gt;1460,O4052&lt;3000),+'PL2'!$R$3+1,0)))))</f>
        <v>0</v>
      </c>
      <c r="M4052" s="3">
        <f>IF(AND(O4052&gt;0,O4052&lt;366),+'PL2'!$N$2+1,IF(AND(O4052&gt;365,O4052&lt;731),+'PL2'!$O$2+1,IF(AND(O4052&gt;730,O4052&lt;1096),+'PL2'!$P$2+1,IF(AND(O4052&gt;1095,O4052&lt;1461),+'PL2'!$Q$2+1,IF(AND(O4052&gt;1460,O4052&lt;1826),+'PL2'!$R$2+1,IF(AND(O4052&gt;1825,O4052&lt;2190),+'PL2'!$S$2+1,0))))))</f>
        <v>0</v>
      </c>
      <c r="N4052" s="70">
        <f t="shared" si="243"/>
        <v>-1</v>
      </c>
      <c r="O4052" s="19" t="str">
        <f>IF(A4052&gt;'PL2'!$C$2+553,IF(A4052='PL2'!$C$2+554,1,O4051+1), "")</f>
        <v/>
      </c>
      <c r="Q4052" s="20">
        <v>29</v>
      </c>
    </row>
    <row r="4053" spans="1:17" s="20" customFormat="1" x14ac:dyDescent="0.55000000000000004">
      <c r="A4053" s="20">
        <v>4051</v>
      </c>
      <c r="B4053" s="21">
        <v>43873</v>
      </c>
      <c r="C4053" s="20">
        <v>74.099514007568402</v>
      </c>
      <c r="D4053" s="20">
        <v>109742275</v>
      </c>
      <c r="E4053" s="20">
        <f t="shared" si="239"/>
        <v>1826.0520278548922</v>
      </c>
      <c r="F4053" s="20">
        <f t="shared" si="240"/>
        <v>1.232975786373868E-3</v>
      </c>
      <c r="G4053" s="19">
        <v>10275.379999999999</v>
      </c>
      <c r="H4053" s="20">
        <f t="shared" si="241"/>
        <v>12.669294735790315</v>
      </c>
      <c r="I4053" s="20">
        <v>18763378.485979602</v>
      </c>
      <c r="K4053" s="70">
        <f t="shared" si="242"/>
        <v>-1</v>
      </c>
      <c r="L4053" s="3">
        <f>IF(AND(O4053&gt;0,O4053&lt;366),+'PL2'!$N$3+1,IF(AND(O4053&gt;365,O4053&lt;731),+'PL2'!$O$3+1,IF(AND(O4053&gt;730,O4053&lt;1096),+'PL2'!$P$3+1,IF(AND(O4053&gt;1095,O4053&lt;1461),+'PL2'!$Q$3+1,IF(AND(O4053&gt;1460,O4053&lt;3000),+'PL2'!$R$3+1,0)))))</f>
        <v>0</v>
      </c>
      <c r="M4053" s="3">
        <f>IF(AND(O4053&gt;0,O4053&lt;366),+'PL2'!$N$2+1,IF(AND(O4053&gt;365,O4053&lt;731),+'PL2'!$O$2+1,IF(AND(O4053&gt;730,O4053&lt;1096),+'PL2'!$P$2+1,IF(AND(O4053&gt;1095,O4053&lt;1461),+'PL2'!$Q$2+1,IF(AND(O4053&gt;1460,O4053&lt;1826),+'PL2'!$R$2+1,IF(AND(O4053&gt;1825,O4053&lt;2190),+'PL2'!$S$2+1,0))))))</f>
        <v>0</v>
      </c>
      <c r="N4053" s="70">
        <f t="shared" si="243"/>
        <v>-1</v>
      </c>
      <c r="O4053" s="19" t="str">
        <f>IF(A4053&gt;'PL2'!$C$2+553,IF(A4053='PL2'!$C$2+554,1,O4052+1), "")</f>
        <v/>
      </c>
      <c r="Q4053" s="20">
        <v>29</v>
      </c>
    </row>
    <row r="4054" spans="1:17" s="20" customFormat="1" x14ac:dyDescent="0.55000000000000004">
      <c r="A4054" s="20">
        <v>4052</v>
      </c>
      <c r="B4054" s="21">
        <v>43874</v>
      </c>
      <c r="C4054" s="20">
        <v>74.199512481689496</v>
      </c>
      <c r="D4054" s="20">
        <v>108969442</v>
      </c>
      <c r="E4054" s="20">
        <f t="shared" si="239"/>
        <v>1784.2054452695788</v>
      </c>
      <c r="F4054" s="20">
        <f t="shared" si="240"/>
        <v>1.2149018273047455E-3</v>
      </c>
      <c r="G4054" s="19">
        <v>10354.299999999999</v>
      </c>
      <c r="H4054" s="20">
        <f t="shared" si="241"/>
        <v>12.579457990461526</v>
      </c>
      <c r="I4054" s="20">
        <v>18474198.441954799</v>
      </c>
      <c r="K4054" s="70">
        <f t="shared" si="242"/>
        <v>-1</v>
      </c>
      <c r="L4054" s="3">
        <f>IF(AND(O4054&gt;0,O4054&lt;366),+'PL2'!$N$3+1,IF(AND(O4054&gt;365,O4054&lt;731),+'PL2'!$O$3+1,IF(AND(O4054&gt;730,O4054&lt;1096),+'PL2'!$P$3+1,IF(AND(O4054&gt;1095,O4054&lt;1461),+'PL2'!$Q$3+1,IF(AND(O4054&gt;1460,O4054&lt;3000),+'PL2'!$R$3+1,0)))))</f>
        <v>0</v>
      </c>
      <c r="M4054" s="3">
        <f>IF(AND(O4054&gt;0,O4054&lt;366),+'PL2'!$N$2+1,IF(AND(O4054&gt;365,O4054&lt;731),+'PL2'!$O$2+1,IF(AND(O4054&gt;730,O4054&lt;1096),+'PL2'!$P$2+1,IF(AND(O4054&gt;1095,O4054&lt;1461),+'PL2'!$Q$2+1,IF(AND(O4054&gt;1460,O4054&lt;1826),+'PL2'!$R$2+1,IF(AND(O4054&gt;1825,O4054&lt;2190),+'PL2'!$S$2+1,0))))))</f>
        <v>0</v>
      </c>
      <c r="N4054" s="70">
        <f t="shared" si="243"/>
        <v>-1</v>
      </c>
      <c r="O4054" s="19" t="str">
        <f>IF(A4054&gt;'PL2'!$C$2+553,IF(A4054='PL2'!$C$2+554,1,O4053+1), "")</f>
        <v/>
      </c>
      <c r="Q4054" s="20">
        <v>29</v>
      </c>
    </row>
    <row r="4055" spans="1:17" s="20" customFormat="1" x14ac:dyDescent="0.55000000000000004">
      <c r="A4055" s="20">
        <v>4053</v>
      </c>
      <c r="B4055" s="21">
        <v>43875</v>
      </c>
      <c r="C4055" s="20">
        <v>74.299510955810504</v>
      </c>
      <c r="D4055" s="20">
        <v>104332444</v>
      </c>
      <c r="E4055" s="20">
        <f t="shared" si="239"/>
        <v>1746.9171208885195</v>
      </c>
      <c r="F4055" s="20">
        <f t="shared" si="240"/>
        <v>1.2440529789789023E-3</v>
      </c>
      <c r="G4055" s="19">
        <v>10242.43</v>
      </c>
      <c r="H4055" s="20">
        <f t="shared" si="241"/>
        <v>12.742125553482879</v>
      </c>
      <c r="I4055" s="20">
        <v>17892676.3265022</v>
      </c>
      <c r="K4055" s="70">
        <f t="shared" si="242"/>
        <v>-1</v>
      </c>
      <c r="L4055" s="3">
        <f>IF(AND(O4055&gt;0,O4055&lt;366),+'PL2'!$N$3+1,IF(AND(O4055&gt;365,O4055&lt;731),+'PL2'!$O$3+1,IF(AND(O4055&gt;730,O4055&lt;1096),+'PL2'!$P$3+1,IF(AND(O4055&gt;1095,O4055&lt;1461),+'PL2'!$Q$3+1,IF(AND(O4055&gt;1460,O4055&lt;3000),+'PL2'!$R$3+1,0)))))</f>
        <v>0</v>
      </c>
      <c r="M4055" s="3">
        <f>IF(AND(O4055&gt;0,O4055&lt;366),+'PL2'!$N$2+1,IF(AND(O4055&gt;365,O4055&lt;731),+'PL2'!$O$2+1,IF(AND(O4055&gt;730,O4055&lt;1096),+'PL2'!$P$2+1,IF(AND(O4055&gt;1095,O4055&lt;1461),+'PL2'!$Q$2+1,IF(AND(O4055&gt;1460,O4055&lt;1826),+'PL2'!$R$2+1,IF(AND(O4055&gt;1825,O4055&lt;2190),+'PL2'!$S$2+1,0))))))</f>
        <v>0</v>
      </c>
      <c r="N4055" s="70">
        <f t="shared" si="243"/>
        <v>-1</v>
      </c>
      <c r="O4055" s="19" t="str">
        <f>IF(A4055&gt;'PL2'!$C$2+553,IF(A4055='PL2'!$C$2+554,1,O4054+1), "")</f>
        <v/>
      </c>
      <c r="Q4055" s="20">
        <v>29</v>
      </c>
    </row>
    <row r="4056" spans="1:17" s="20" customFormat="1" x14ac:dyDescent="0.55000000000000004">
      <c r="A4056" s="20">
        <v>4054</v>
      </c>
      <c r="B4056" s="21">
        <v>43876</v>
      </c>
      <c r="C4056" s="20">
        <v>74.399509429931697</v>
      </c>
      <c r="D4056" s="20">
        <v>109742275</v>
      </c>
      <c r="E4056" s="20">
        <f t="shared" si="239"/>
        <v>1764.4706570224612</v>
      </c>
      <c r="F4056" s="20">
        <f t="shared" si="240"/>
        <v>1.1962186066033383E-3</v>
      </c>
      <c r="G4056" s="19">
        <v>10368.530000000001</v>
      </c>
      <c r="H4056" s="20">
        <f t="shared" si="241"/>
        <v>12.403028509124912</v>
      </c>
      <c r="I4056" s="20">
        <v>18294966.9414571</v>
      </c>
      <c r="K4056" s="70">
        <f t="shared" si="242"/>
        <v>-1</v>
      </c>
      <c r="L4056" s="3">
        <f>IF(AND(O4056&gt;0,O4056&lt;366),+'PL2'!$N$3+1,IF(AND(O4056&gt;365,O4056&lt;731),+'PL2'!$O$3+1,IF(AND(O4056&gt;730,O4056&lt;1096),+'PL2'!$P$3+1,IF(AND(O4056&gt;1095,O4056&lt;1461),+'PL2'!$Q$3+1,IF(AND(O4056&gt;1460,O4056&lt;3000),+'PL2'!$R$3+1,0)))))</f>
        <v>0</v>
      </c>
      <c r="M4056" s="3">
        <f>IF(AND(O4056&gt;0,O4056&lt;366),+'PL2'!$N$2+1,IF(AND(O4056&gt;365,O4056&lt;731),+'PL2'!$O$2+1,IF(AND(O4056&gt;730,O4056&lt;1096),+'PL2'!$P$2+1,IF(AND(O4056&gt;1095,O4056&lt;1461),+'PL2'!$Q$2+1,IF(AND(O4056&gt;1460,O4056&lt;1826),+'PL2'!$R$2+1,IF(AND(O4056&gt;1825,O4056&lt;2190),+'PL2'!$S$2+1,0))))))</f>
        <v>0</v>
      </c>
      <c r="N4056" s="70">
        <f t="shared" si="243"/>
        <v>-1</v>
      </c>
      <c r="O4056" s="19" t="str">
        <f>IF(A4056&gt;'PL2'!$C$2+553,IF(A4056='PL2'!$C$2+554,1,O4055+1), "")</f>
        <v/>
      </c>
      <c r="Q4056" s="20">
        <v>29</v>
      </c>
    </row>
    <row r="4057" spans="1:17" s="20" customFormat="1" x14ac:dyDescent="0.55000000000000004">
      <c r="A4057" s="20">
        <v>4055</v>
      </c>
      <c r="B4057" s="21">
        <v>43877</v>
      </c>
      <c r="C4057" s="20">
        <v>74.499507904052805</v>
      </c>
      <c r="D4057" s="20">
        <v>109742275</v>
      </c>
      <c r="E4057" s="20">
        <f t="shared" ref="E4057:E4120" si="244">+I4057/G4057</f>
        <v>1797.3753563872592</v>
      </c>
      <c r="F4057" s="20">
        <f t="shared" ref="F4057:F4120" si="245">+(C4057/D4057)*E4057</f>
        <v>1.2201640577409422E-3</v>
      </c>
      <c r="G4057" s="19">
        <v>9904.17</v>
      </c>
      <c r="H4057" s="20">
        <f t="shared" ref="H4057:H4120" si="246">+F4057*G4057</f>
        <v>12.084712255756108</v>
      </c>
      <c r="I4057" s="20">
        <v>17801511.083470002</v>
      </c>
      <c r="K4057" s="70">
        <f t="shared" si="242"/>
        <v>-1</v>
      </c>
      <c r="L4057" s="3">
        <f>IF(AND(O4057&gt;0,O4057&lt;366),+'PL2'!$N$3+1,IF(AND(O4057&gt;365,O4057&lt;731),+'PL2'!$O$3+1,IF(AND(O4057&gt;730,O4057&lt;1096),+'PL2'!$P$3+1,IF(AND(O4057&gt;1095,O4057&lt;1461),+'PL2'!$Q$3+1,IF(AND(O4057&gt;1460,O4057&lt;3000),+'PL2'!$R$3+1,0)))))</f>
        <v>0</v>
      </c>
      <c r="M4057" s="3">
        <f>IF(AND(O4057&gt;0,O4057&lt;366),+'PL2'!$N$2+1,IF(AND(O4057&gt;365,O4057&lt;731),+'PL2'!$O$2+1,IF(AND(O4057&gt;730,O4057&lt;1096),+'PL2'!$P$2+1,IF(AND(O4057&gt;1095,O4057&lt;1461),+'PL2'!$Q$2+1,IF(AND(O4057&gt;1460,O4057&lt;1826),+'PL2'!$R$2+1,IF(AND(O4057&gt;1825,O4057&lt;2190),+'PL2'!$S$2+1,0))))))</f>
        <v>0</v>
      </c>
      <c r="N4057" s="70">
        <f t="shared" si="243"/>
        <v>-1</v>
      </c>
      <c r="O4057" s="19" t="str">
        <f>IF(A4057&gt;'PL2'!$C$2+553,IF(A4057='PL2'!$C$2+554,1,O4056+1), "")</f>
        <v/>
      </c>
      <c r="Q4057" s="20">
        <v>29</v>
      </c>
    </row>
    <row r="4058" spans="1:17" s="20" customFormat="1" x14ac:dyDescent="0.55000000000000004">
      <c r="A4058" s="20">
        <v>4056</v>
      </c>
      <c r="B4058" s="21">
        <v>43878</v>
      </c>
      <c r="C4058" s="20">
        <v>74.599506378173899</v>
      </c>
      <c r="D4058" s="20">
        <v>121334769</v>
      </c>
      <c r="E4058" s="20">
        <f t="shared" si="244"/>
        <v>1994.8199325178739</v>
      </c>
      <c r="F4058" s="20">
        <f t="shared" si="245"/>
        <v>1.2264628144565517E-3</v>
      </c>
      <c r="G4058" s="19">
        <v>9937.67</v>
      </c>
      <c r="H4058" s="20">
        <f t="shared" si="246"/>
        <v>12.188182717340441</v>
      </c>
      <c r="I4058" s="20">
        <v>19823862.198784899</v>
      </c>
      <c r="K4058" s="70">
        <f t="shared" si="242"/>
        <v>-1</v>
      </c>
      <c r="L4058" s="3">
        <f>IF(AND(O4058&gt;0,O4058&lt;366),+'PL2'!$N$3+1,IF(AND(O4058&gt;365,O4058&lt;731),+'PL2'!$O$3+1,IF(AND(O4058&gt;730,O4058&lt;1096),+'PL2'!$P$3+1,IF(AND(O4058&gt;1095,O4058&lt;1461),+'PL2'!$Q$3+1,IF(AND(O4058&gt;1460,O4058&lt;3000),+'PL2'!$R$3+1,0)))))</f>
        <v>0</v>
      </c>
      <c r="M4058" s="3">
        <f>IF(AND(O4058&gt;0,O4058&lt;366),+'PL2'!$N$2+1,IF(AND(O4058&gt;365,O4058&lt;731),+'PL2'!$O$2+1,IF(AND(O4058&gt;730,O4058&lt;1096),+'PL2'!$P$2+1,IF(AND(O4058&gt;1095,O4058&lt;1461),+'PL2'!$Q$2+1,IF(AND(O4058&gt;1460,O4058&lt;1826),+'PL2'!$R$2+1,IF(AND(O4058&gt;1825,O4058&lt;2190),+'PL2'!$S$2+1,0))))))</f>
        <v>0</v>
      </c>
      <c r="N4058" s="70">
        <f t="shared" si="243"/>
        <v>-1</v>
      </c>
      <c r="O4058" s="19" t="str">
        <f>IF(A4058&gt;'PL2'!$C$2+553,IF(A4058='PL2'!$C$2+554,1,O4057+1), "")</f>
        <v/>
      </c>
      <c r="Q4058" s="20">
        <v>29</v>
      </c>
    </row>
    <row r="4059" spans="1:17" s="20" customFormat="1" x14ac:dyDescent="0.55000000000000004">
      <c r="A4059" s="20">
        <v>4057</v>
      </c>
      <c r="B4059" s="21">
        <v>43879</v>
      </c>
      <c r="C4059" s="20">
        <v>74.699504852294993</v>
      </c>
      <c r="D4059" s="20">
        <v>115924938</v>
      </c>
      <c r="E4059" s="20">
        <f t="shared" si="244"/>
        <v>1958.6911208124645</v>
      </c>
      <c r="F4059" s="20">
        <f t="shared" si="245"/>
        <v>1.2621378920494037E-3</v>
      </c>
      <c r="G4059" s="19">
        <v>9703.93</v>
      </c>
      <c r="H4059" s="20">
        <f t="shared" si="246"/>
        <v>12.24769775479497</v>
      </c>
      <c r="I4059" s="20">
        <v>19007001.527985699</v>
      </c>
      <c r="K4059" s="70">
        <f t="shared" si="242"/>
        <v>-1</v>
      </c>
      <c r="L4059" s="3">
        <f>IF(AND(O4059&gt;0,O4059&lt;366),+'PL2'!$N$3+1,IF(AND(O4059&gt;365,O4059&lt;731),+'PL2'!$O$3+1,IF(AND(O4059&gt;730,O4059&lt;1096),+'PL2'!$P$3+1,IF(AND(O4059&gt;1095,O4059&lt;1461),+'PL2'!$Q$3+1,IF(AND(O4059&gt;1460,O4059&lt;3000),+'PL2'!$R$3+1,0)))))</f>
        <v>0</v>
      </c>
      <c r="M4059" s="3">
        <f>IF(AND(O4059&gt;0,O4059&lt;366),+'PL2'!$N$2+1,IF(AND(O4059&gt;365,O4059&lt;731),+'PL2'!$O$2+1,IF(AND(O4059&gt;730,O4059&lt;1096),+'PL2'!$P$2+1,IF(AND(O4059&gt;1095,O4059&lt;1461),+'PL2'!$Q$2+1,IF(AND(O4059&gt;1460,O4059&lt;1826),+'PL2'!$R$2+1,IF(AND(O4059&gt;1825,O4059&lt;2190),+'PL2'!$S$2+1,0))))))</f>
        <v>0</v>
      </c>
      <c r="N4059" s="70">
        <f t="shared" si="243"/>
        <v>-1</v>
      </c>
      <c r="O4059" s="19" t="str">
        <f>IF(A4059&gt;'PL2'!$C$2+553,IF(A4059='PL2'!$C$2+554,1,O4058+1), "")</f>
        <v/>
      </c>
      <c r="Q4059" s="20">
        <v>29</v>
      </c>
    </row>
    <row r="4060" spans="1:17" s="20" customFormat="1" x14ac:dyDescent="0.55000000000000004">
      <c r="A4060" s="20">
        <v>4058</v>
      </c>
      <c r="B4060" s="21">
        <v>43880</v>
      </c>
      <c r="C4060" s="20">
        <v>74.799503326416001</v>
      </c>
      <c r="D4060" s="20">
        <v>108969442</v>
      </c>
      <c r="E4060" s="20">
        <f t="shared" si="244"/>
        <v>1808.0152388356441</v>
      </c>
      <c r="F4060" s="20">
        <f t="shared" si="245"/>
        <v>1.2410694171628189E-3</v>
      </c>
      <c r="G4060" s="19">
        <v>10180.65</v>
      </c>
      <c r="H4060" s="20">
        <f t="shared" si="246"/>
        <v>12.634893361838651</v>
      </c>
      <c r="I4060" s="20">
        <v>18406770.3412521</v>
      </c>
      <c r="K4060" s="70">
        <f t="shared" si="242"/>
        <v>-1</v>
      </c>
      <c r="L4060" s="3">
        <f>IF(AND(O4060&gt;0,O4060&lt;366),+'PL2'!$N$3+1,IF(AND(O4060&gt;365,O4060&lt;731),+'PL2'!$O$3+1,IF(AND(O4060&gt;730,O4060&lt;1096),+'PL2'!$P$3+1,IF(AND(O4060&gt;1095,O4060&lt;1461),+'PL2'!$Q$3+1,IF(AND(O4060&gt;1460,O4060&lt;3000),+'PL2'!$R$3+1,0)))))</f>
        <v>0</v>
      </c>
      <c r="M4060" s="3">
        <f>IF(AND(O4060&gt;0,O4060&lt;366),+'PL2'!$N$2+1,IF(AND(O4060&gt;365,O4060&lt;731),+'PL2'!$O$2+1,IF(AND(O4060&gt;730,O4060&lt;1096),+'PL2'!$P$2+1,IF(AND(O4060&gt;1095,O4060&lt;1461),+'PL2'!$Q$2+1,IF(AND(O4060&gt;1460,O4060&lt;1826),+'PL2'!$R$2+1,IF(AND(O4060&gt;1825,O4060&lt;2190),+'PL2'!$S$2+1,0))))))</f>
        <v>0</v>
      </c>
      <c r="N4060" s="70">
        <f t="shared" si="243"/>
        <v>-1</v>
      </c>
      <c r="O4060" s="19" t="str">
        <f>IF(A4060&gt;'PL2'!$C$2+553,IF(A4060='PL2'!$C$2+554,1,O4059+1), "")</f>
        <v/>
      </c>
      <c r="Q4060" s="20">
        <v>29</v>
      </c>
    </row>
    <row r="4061" spans="1:17" s="20" customFormat="1" x14ac:dyDescent="0.55000000000000004">
      <c r="A4061" s="20">
        <v>4059</v>
      </c>
      <c r="B4061" s="21">
        <v>43881</v>
      </c>
      <c r="C4061" s="20">
        <v>74.899501800537195</v>
      </c>
      <c r="D4061" s="20">
        <v>97376948</v>
      </c>
      <c r="E4061" s="20">
        <f t="shared" si="244"/>
        <v>1600.0763035289629</v>
      </c>
      <c r="F4061" s="20">
        <f t="shared" si="245"/>
        <v>1.2307319179603415E-3</v>
      </c>
      <c r="G4061" s="19">
        <v>9604.7199999999993</v>
      </c>
      <c r="H4061" s="20">
        <f t="shared" si="246"/>
        <v>11.820835467072051</v>
      </c>
      <c r="I4061" s="20">
        <v>15368284.8740307</v>
      </c>
      <c r="K4061" s="70">
        <f t="shared" si="242"/>
        <v>-1</v>
      </c>
      <c r="L4061" s="3">
        <f>IF(AND(O4061&gt;0,O4061&lt;366),+'PL2'!$N$3+1,IF(AND(O4061&gt;365,O4061&lt;731),+'PL2'!$O$3+1,IF(AND(O4061&gt;730,O4061&lt;1096),+'PL2'!$P$3+1,IF(AND(O4061&gt;1095,O4061&lt;1461),+'PL2'!$Q$3+1,IF(AND(O4061&gt;1460,O4061&lt;3000),+'PL2'!$R$3+1,0)))))</f>
        <v>0</v>
      </c>
      <c r="M4061" s="3">
        <f>IF(AND(O4061&gt;0,O4061&lt;366),+'PL2'!$N$2+1,IF(AND(O4061&gt;365,O4061&lt;731),+'PL2'!$O$2+1,IF(AND(O4061&gt;730,O4061&lt;1096),+'PL2'!$P$2+1,IF(AND(O4061&gt;1095,O4061&lt;1461),+'PL2'!$Q$2+1,IF(AND(O4061&gt;1460,O4061&lt;1826),+'PL2'!$R$2+1,IF(AND(O4061&gt;1825,O4061&lt;2190),+'PL2'!$S$2+1,0))))))</f>
        <v>0</v>
      </c>
      <c r="N4061" s="70">
        <f t="shared" si="243"/>
        <v>-1</v>
      </c>
      <c r="O4061" s="19" t="str">
        <f>IF(A4061&gt;'PL2'!$C$2+553,IF(A4061='PL2'!$C$2+554,1,O4060+1), "")</f>
        <v/>
      </c>
      <c r="Q4061" s="20">
        <v>29</v>
      </c>
    </row>
    <row r="4062" spans="1:17" s="20" customFormat="1" x14ac:dyDescent="0.55000000000000004">
      <c r="A4062" s="20">
        <v>4060</v>
      </c>
      <c r="B4062" s="21">
        <v>43882</v>
      </c>
      <c r="C4062" s="20">
        <v>74.999500274658303</v>
      </c>
      <c r="D4062" s="20">
        <v>119016270</v>
      </c>
      <c r="E4062" s="20">
        <f t="shared" si="244"/>
        <v>1965.9850038768443</v>
      </c>
      <c r="F4062" s="20">
        <f t="shared" si="245"/>
        <v>1.2388885388378873E-3</v>
      </c>
      <c r="G4062" s="19">
        <v>9606.86</v>
      </c>
      <c r="H4062" s="20">
        <f t="shared" si="246"/>
        <v>11.901828748220147</v>
      </c>
      <c r="I4062" s="20">
        <v>18886942.694344301</v>
      </c>
      <c r="K4062" s="70">
        <f t="shared" si="242"/>
        <v>-1</v>
      </c>
      <c r="L4062" s="3">
        <f>IF(AND(O4062&gt;0,O4062&lt;366),+'PL2'!$N$3+1,IF(AND(O4062&gt;365,O4062&lt;731),+'PL2'!$O$3+1,IF(AND(O4062&gt;730,O4062&lt;1096),+'PL2'!$P$3+1,IF(AND(O4062&gt;1095,O4062&lt;1461),+'PL2'!$Q$3+1,IF(AND(O4062&gt;1460,O4062&lt;3000),+'PL2'!$R$3+1,0)))))</f>
        <v>0</v>
      </c>
      <c r="M4062" s="3">
        <f>IF(AND(O4062&gt;0,O4062&lt;366),+'PL2'!$N$2+1,IF(AND(O4062&gt;365,O4062&lt;731),+'PL2'!$O$2+1,IF(AND(O4062&gt;730,O4062&lt;1096),+'PL2'!$P$2+1,IF(AND(O4062&gt;1095,O4062&lt;1461),+'PL2'!$Q$2+1,IF(AND(O4062&gt;1460,O4062&lt;1826),+'PL2'!$R$2+1,IF(AND(O4062&gt;1825,O4062&lt;2190),+'PL2'!$S$2+1,0))))))</f>
        <v>0</v>
      </c>
      <c r="N4062" s="70">
        <f t="shared" si="243"/>
        <v>-1</v>
      </c>
      <c r="O4062" s="19" t="str">
        <f>IF(A4062&gt;'PL2'!$C$2+553,IF(A4062='PL2'!$C$2+554,1,O4061+1), "")</f>
        <v/>
      </c>
      <c r="Q4062" s="20">
        <v>29</v>
      </c>
    </row>
    <row r="4063" spans="1:17" s="20" customFormat="1" x14ac:dyDescent="0.55000000000000004">
      <c r="A4063" s="20">
        <v>4061</v>
      </c>
      <c r="B4063" s="21">
        <v>43883</v>
      </c>
      <c r="C4063" s="20">
        <v>75.099498748779297</v>
      </c>
      <c r="D4063" s="20">
        <v>114379272</v>
      </c>
      <c r="E4063" s="20">
        <f t="shared" si="244"/>
        <v>1861.6360578617719</v>
      </c>
      <c r="F4063" s="20">
        <f t="shared" si="245"/>
        <v>1.2223188026417283E-3</v>
      </c>
      <c r="G4063" s="19">
        <v>9696.58</v>
      </c>
      <c r="H4063" s="20">
        <f t="shared" si="246"/>
        <v>11.852312055319729</v>
      </c>
      <c r="I4063" s="20">
        <v>18051502.965941299</v>
      </c>
      <c r="K4063" s="70">
        <f t="shared" si="242"/>
        <v>-1</v>
      </c>
      <c r="L4063" s="3">
        <f>IF(AND(O4063&gt;0,O4063&lt;366),+'PL2'!$N$3+1,IF(AND(O4063&gt;365,O4063&lt;731),+'PL2'!$O$3+1,IF(AND(O4063&gt;730,O4063&lt;1096),+'PL2'!$P$3+1,IF(AND(O4063&gt;1095,O4063&lt;1461),+'PL2'!$Q$3+1,IF(AND(O4063&gt;1460,O4063&lt;3000),+'PL2'!$R$3+1,0)))))</f>
        <v>0</v>
      </c>
      <c r="M4063" s="3">
        <f>IF(AND(O4063&gt;0,O4063&lt;366),+'PL2'!$N$2+1,IF(AND(O4063&gt;365,O4063&lt;731),+'PL2'!$O$2+1,IF(AND(O4063&gt;730,O4063&lt;1096),+'PL2'!$P$2+1,IF(AND(O4063&gt;1095,O4063&lt;1461),+'PL2'!$Q$2+1,IF(AND(O4063&gt;1460,O4063&lt;1826),+'PL2'!$R$2+1,IF(AND(O4063&gt;1825,O4063&lt;2190),+'PL2'!$S$2+1,0))))))</f>
        <v>0</v>
      </c>
      <c r="N4063" s="70">
        <f t="shared" si="243"/>
        <v>-1</v>
      </c>
      <c r="O4063" s="19" t="str">
        <f>IF(A4063&gt;'PL2'!$C$2+553,IF(A4063='PL2'!$C$2+554,1,O4062+1), "")</f>
        <v/>
      </c>
      <c r="Q4063" s="20">
        <v>29</v>
      </c>
    </row>
    <row r="4064" spans="1:17" s="20" customFormat="1" x14ac:dyDescent="0.55000000000000004">
      <c r="A4064" s="20">
        <v>4062</v>
      </c>
      <c r="B4064" s="21">
        <v>43884</v>
      </c>
      <c r="C4064" s="20">
        <v>75.199497222900405</v>
      </c>
      <c r="D4064" s="20">
        <v>109742275</v>
      </c>
      <c r="E4064" s="20">
        <f t="shared" si="244"/>
        <v>1828.8503100558967</v>
      </c>
      <c r="F4064" s="20">
        <f t="shared" si="245"/>
        <v>1.2531963986726988E-3</v>
      </c>
      <c r="G4064" s="19">
        <v>9669.6299999999992</v>
      </c>
      <c r="H4064" s="20">
        <f t="shared" si="246"/>
        <v>12.117945492497489</v>
      </c>
      <c r="I4064" s="20">
        <v>17684305.823625799</v>
      </c>
      <c r="K4064" s="70">
        <f t="shared" si="242"/>
        <v>-1</v>
      </c>
      <c r="L4064" s="3">
        <f>IF(AND(O4064&gt;0,O4064&lt;366),+'PL2'!$N$3+1,IF(AND(O4064&gt;365,O4064&lt;731),+'PL2'!$O$3+1,IF(AND(O4064&gt;730,O4064&lt;1096),+'PL2'!$P$3+1,IF(AND(O4064&gt;1095,O4064&lt;1461),+'PL2'!$Q$3+1,IF(AND(O4064&gt;1460,O4064&lt;3000),+'PL2'!$R$3+1,0)))))</f>
        <v>0</v>
      </c>
      <c r="M4064" s="3">
        <f>IF(AND(O4064&gt;0,O4064&lt;366),+'PL2'!$N$2+1,IF(AND(O4064&gt;365,O4064&lt;731),+'PL2'!$O$2+1,IF(AND(O4064&gt;730,O4064&lt;1096),+'PL2'!$P$2+1,IF(AND(O4064&gt;1095,O4064&lt;1461),+'PL2'!$Q$2+1,IF(AND(O4064&gt;1460,O4064&lt;1826),+'PL2'!$R$2+1,IF(AND(O4064&gt;1825,O4064&lt;2190),+'PL2'!$S$2+1,0))))))</f>
        <v>0</v>
      </c>
      <c r="N4064" s="70">
        <f t="shared" si="243"/>
        <v>-1</v>
      </c>
      <c r="O4064" s="19" t="str">
        <f>IF(A4064&gt;'PL2'!$C$2+553,IF(A4064='PL2'!$C$2+554,1,O4063+1), "")</f>
        <v/>
      </c>
      <c r="Q4064" s="20">
        <v>29</v>
      </c>
    </row>
    <row r="4065" spans="1:17" s="20" customFormat="1" x14ac:dyDescent="0.55000000000000004">
      <c r="A4065" s="20">
        <v>4063</v>
      </c>
      <c r="B4065" s="21">
        <v>43885</v>
      </c>
      <c r="C4065" s="20">
        <v>75.299495697021499</v>
      </c>
      <c r="D4065" s="20">
        <v>108969442</v>
      </c>
      <c r="E4065" s="20">
        <f t="shared" si="244"/>
        <v>1739.6292687915179</v>
      </c>
      <c r="F4065" s="20">
        <f t="shared" si="245"/>
        <v>1.202109547737058E-3</v>
      </c>
      <c r="G4065" s="19">
        <v>9989.39</v>
      </c>
      <c r="H4065" s="20">
        <f t="shared" si="246"/>
        <v>12.008341095069088</v>
      </c>
      <c r="I4065" s="20">
        <v>17377835.221373301</v>
      </c>
      <c r="K4065" s="70">
        <f t="shared" si="242"/>
        <v>-1</v>
      </c>
      <c r="L4065" s="3">
        <f>IF(AND(O4065&gt;0,O4065&lt;366),+'PL2'!$N$3+1,IF(AND(O4065&gt;365,O4065&lt;731),+'PL2'!$O$3+1,IF(AND(O4065&gt;730,O4065&lt;1096),+'PL2'!$P$3+1,IF(AND(O4065&gt;1095,O4065&lt;1461),+'PL2'!$Q$3+1,IF(AND(O4065&gt;1460,O4065&lt;3000),+'PL2'!$R$3+1,0)))))</f>
        <v>0</v>
      </c>
      <c r="M4065" s="3">
        <f>IF(AND(O4065&gt;0,O4065&lt;366),+'PL2'!$N$2+1,IF(AND(O4065&gt;365,O4065&lt;731),+'PL2'!$O$2+1,IF(AND(O4065&gt;730,O4065&lt;1096),+'PL2'!$P$2+1,IF(AND(O4065&gt;1095,O4065&lt;1461),+'PL2'!$Q$2+1,IF(AND(O4065&gt;1460,O4065&lt;1826),+'PL2'!$R$2+1,IF(AND(O4065&gt;1825,O4065&lt;2190),+'PL2'!$S$2+1,0))))))</f>
        <v>0</v>
      </c>
      <c r="N4065" s="70">
        <f t="shared" si="243"/>
        <v>-1</v>
      </c>
      <c r="O4065" s="19" t="str">
        <f>IF(A4065&gt;'PL2'!$C$2+553,IF(A4065='PL2'!$C$2+554,1,O4064+1), "")</f>
        <v/>
      </c>
      <c r="Q4065" s="20">
        <v>29</v>
      </c>
    </row>
    <row r="4066" spans="1:17" s="20" customFormat="1" x14ac:dyDescent="0.55000000000000004">
      <c r="A4066" s="20">
        <v>4064</v>
      </c>
      <c r="B4066" s="21">
        <v>43886</v>
      </c>
      <c r="C4066" s="20">
        <v>75.399494171142507</v>
      </c>
      <c r="D4066" s="20">
        <v>111020255</v>
      </c>
      <c r="E4066" s="20">
        <f t="shared" si="244"/>
        <v>1844.2736444720633</v>
      </c>
      <c r="F4066" s="20">
        <f t="shared" si="245"/>
        <v>1.2525399073021683E-3</v>
      </c>
      <c r="G4066" s="19">
        <v>9663.75</v>
      </c>
      <c r="H4066" s="20">
        <f t="shared" si="246"/>
        <v>12.104232529191329</v>
      </c>
      <c r="I4066" s="20">
        <v>17822599.431766901</v>
      </c>
      <c r="K4066" s="70">
        <f t="shared" si="242"/>
        <v>-1</v>
      </c>
      <c r="L4066" s="3">
        <f>IF(AND(O4066&gt;0,O4066&lt;366),+'PL2'!$N$3+1,IF(AND(O4066&gt;365,O4066&lt;731),+'PL2'!$O$3+1,IF(AND(O4066&gt;730,O4066&lt;1096),+'PL2'!$P$3+1,IF(AND(O4066&gt;1095,O4066&lt;1461),+'PL2'!$Q$3+1,IF(AND(O4066&gt;1460,O4066&lt;3000),+'PL2'!$R$3+1,0)))))</f>
        <v>0</v>
      </c>
      <c r="M4066" s="3">
        <f>IF(AND(O4066&gt;0,O4066&lt;366),+'PL2'!$N$2+1,IF(AND(O4066&gt;365,O4066&lt;731),+'PL2'!$O$2+1,IF(AND(O4066&gt;730,O4066&lt;1096),+'PL2'!$P$2+1,IF(AND(O4066&gt;1095,O4066&lt;1461),+'PL2'!$Q$2+1,IF(AND(O4066&gt;1460,O4066&lt;1826),+'PL2'!$R$2+1,IF(AND(O4066&gt;1825,O4066&lt;2190),+'PL2'!$S$2+1,0))))))</f>
        <v>0</v>
      </c>
      <c r="N4066" s="70">
        <f t="shared" si="243"/>
        <v>-1</v>
      </c>
      <c r="O4066" s="19" t="str">
        <f>IF(A4066&gt;'PL2'!$C$2+553,IF(A4066='PL2'!$C$2+554,1,O4065+1), "")</f>
        <v/>
      </c>
      <c r="Q4066" s="20">
        <v>29</v>
      </c>
    </row>
    <row r="4067" spans="1:17" s="20" customFormat="1" x14ac:dyDescent="0.55000000000000004">
      <c r="A4067" s="20">
        <v>4065</v>
      </c>
      <c r="B4067" s="21">
        <v>43887</v>
      </c>
      <c r="C4067" s="20">
        <v>75.499492645263601</v>
      </c>
      <c r="D4067" s="20">
        <v>104700775</v>
      </c>
      <c r="E4067" s="20">
        <f t="shared" si="244"/>
        <v>1678.8872970188579</v>
      </c>
      <c r="F4067" s="20">
        <f t="shared" si="245"/>
        <v>1.210641842273868E-3</v>
      </c>
      <c r="G4067" s="19">
        <v>9309.15</v>
      </c>
      <c r="H4067" s="20">
        <f t="shared" si="246"/>
        <v>11.270046506003778</v>
      </c>
      <c r="I4067" s="20">
        <v>15629013.6810431</v>
      </c>
      <c r="K4067" s="70">
        <f t="shared" si="242"/>
        <v>-1</v>
      </c>
      <c r="L4067" s="3">
        <f>IF(AND(O4067&gt;0,O4067&lt;366),+'PL2'!$N$3+1,IF(AND(O4067&gt;365,O4067&lt;731),+'PL2'!$O$3+1,IF(AND(O4067&gt;730,O4067&lt;1096),+'PL2'!$P$3+1,IF(AND(O4067&gt;1095,O4067&lt;1461),+'PL2'!$Q$3+1,IF(AND(O4067&gt;1460,O4067&lt;3000),+'PL2'!$R$3+1,0)))))</f>
        <v>0</v>
      </c>
      <c r="M4067" s="3">
        <f>IF(AND(O4067&gt;0,O4067&lt;366),+'PL2'!$N$2+1,IF(AND(O4067&gt;365,O4067&lt;731),+'PL2'!$O$2+1,IF(AND(O4067&gt;730,O4067&lt;1096),+'PL2'!$P$2+1,IF(AND(O4067&gt;1095,O4067&lt;1461),+'PL2'!$Q$2+1,IF(AND(O4067&gt;1460,O4067&lt;1826),+'PL2'!$R$2+1,IF(AND(O4067&gt;1825,O4067&lt;2190),+'PL2'!$S$2+1,0))))))</f>
        <v>0</v>
      </c>
      <c r="N4067" s="70">
        <f t="shared" si="243"/>
        <v>-1</v>
      </c>
      <c r="O4067" s="19" t="str">
        <f>IF(A4067&gt;'PL2'!$C$2+553,IF(A4067='PL2'!$C$2+554,1,O4066+1), "")</f>
        <v/>
      </c>
      <c r="Q4067" s="20">
        <v>29</v>
      </c>
    </row>
    <row r="4068" spans="1:17" s="20" customFormat="1" x14ac:dyDescent="0.55000000000000004">
      <c r="A4068" s="20">
        <v>4066</v>
      </c>
      <c r="B4068" s="21">
        <v>43888</v>
      </c>
      <c r="C4068" s="20">
        <v>75.599491119384794</v>
      </c>
      <c r="D4068" s="20">
        <v>113169220</v>
      </c>
      <c r="E4068" s="20">
        <f t="shared" si="244"/>
        <v>1866.9031923045759</v>
      </c>
      <c r="F4068" s="20">
        <f t="shared" si="245"/>
        <v>1.2471317846617738E-3</v>
      </c>
      <c r="G4068" s="19">
        <v>8785.52</v>
      </c>
      <c r="H4068" s="20">
        <f t="shared" si="246"/>
        <v>10.956701236781708</v>
      </c>
      <c r="I4068" s="20">
        <v>16401715.334055699</v>
      </c>
      <c r="K4068" s="70">
        <f t="shared" si="242"/>
        <v>-1</v>
      </c>
      <c r="L4068" s="3">
        <f>IF(AND(O4068&gt;0,O4068&lt;366),+'PL2'!$N$3+1,IF(AND(O4068&gt;365,O4068&lt;731),+'PL2'!$O$3+1,IF(AND(O4068&gt;730,O4068&lt;1096),+'PL2'!$P$3+1,IF(AND(O4068&gt;1095,O4068&lt;1461),+'PL2'!$Q$3+1,IF(AND(O4068&gt;1460,O4068&lt;3000),+'PL2'!$R$3+1,0)))))</f>
        <v>0</v>
      </c>
      <c r="M4068" s="3">
        <f>IF(AND(O4068&gt;0,O4068&lt;366),+'PL2'!$N$2+1,IF(AND(O4068&gt;365,O4068&lt;731),+'PL2'!$O$2+1,IF(AND(O4068&gt;730,O4068&lt;1096),+'PL2'!$P$2+1,IF(AND(O4068&gt;1095,O4068&lt;1461),+'PL2'!$Q$2+1,IF(AND(O4068&gt;1460,O4068&lt;1826),+'PL2'!$R$2+1,IF(AND(O4068&gt;1825,O4068&lt;2190),+'PL2'!$S$2+1,0))))))</f>
        <v>0</v>
      </c>
      <c r="N4068" s="70">
        <f t="shared" si="243"/>
        <v>-1</v>
      </c>
      <c r="O4068" s="19" t="str">
        <f>IF(A4068&gt;'PL2'!$C$2+553,IF(A4068='PL2'!$C$2+554,1,O4067+1), "")</f>
        <v/>
      </c>
      <c r="Q4068" s="20">
        <v>29</v>
      </c>
    </row>
    <row r="4069" spans="1:17" s="20" customFormat="1" x14ac:dyDescent="0.55000000000000004">
      <c r="A4069" s="20">
        <v>4067</v>
      </c>
      <c r="B4069" s="21">
        <v>43889</v>
      </c>
      <c r="C4069" s="20">
        <v>75.699489593505902</v>
      </c>
      <c r="D4069" s="20">
        <v>121637665</v>
      </c>
      <c r="E4069" s="20">
        <f t="shared" si="244"/>
        <v>1977.5848700158892</v>
      </c>
      <c r="F4069" s="20">
        <f t="shared" si="245"/>
        <v>1.2307221228559633E-3</v>
      </c>
      <c r="G4069" s="19">
        <v>8804.7199999999993</v>
      </c>
      <c r="H4069" s="20">
        <f t="shared" si="246"/>
        <v>10.836163689552356</v>
      </c>
      <c r="I4069" s="20">
        <v>17412081.056726299</v>
      </c>
      <c r="K4069" s="70">
        <f t="shared" si="242"/>
        <v>-1</v>
      </c>
      <c r="L4069" s="3">
        <f>IF(AND(O4069&gt;0,O4069&lt;366),+'PL2'!$N$3+1,IF(AND(O4069&gt;365,O4069&lt;731),+'PL2'!$O$3+1,IF(AND(O4069&gt;730,O4069&lt;1096),+'PL2'!$P$3+1,IF(AND(O4069&gt;1095,O4069&lt;1461),+'PL2'!$Q$3+1,IF(AND(O4069&gt;1460,O4069&lt;3000),+'PL2'!$R$3+1,0)))))</f>
        <v>0</v>
      </c>
      <c r="M4069" s="3">
        <f>IF(AND(O4069&gt;0,O4069&lt;366),+'PL2'!$N$2+1,IF(AND(O4069&gt;365,O4069&lt;731),+'PL2'!$O$2+1,IF(AND(O4069&gt;730,O4069&lt;1096),+'PL2'!$P$2+1,IF(AND(O4069&gt;1095,O4069&lt;1461),+'PL2'!$Q$2+1,IF(AND(O4069&gt;1460,O4069&lt;1826),+'PL2'!$R$2+1,IF(AND(O4069&gt;1825,O4069&lt;2190),+'PL2'!$S$2+1,0))))))</f>
        <v>0</v>
      </c>
      <c r="N4069" s="70">
        <f t="shared" si="243"/>
        <v>-1</v>
      </c>
      <c r="O4069" s="19" t="str">
        <f>IF(A4069&gt;'PL2'!$C$2+553,IF(A4069='PL2'!$C$2+554,1,O4068+1), "")</f>
        <v/>
      </c>
      <c r="Q4069" s="20">
        <v>28</v>
      </c>
    </row>
    <row r="4070" spans="1:17" s="20" customFormat="1" x14ac:dyDescent="0.55000000000000004">
      <c r="A4070" s="20">
        <v>4068</v>
      </c>
      <c r="B4070" s="21">
        <v>43890</v>
      </c>
      <c r="C4070" s="20">
        <v>75.799488067626996</v>
      </c>
      <c r="D4070" s="20">
        <v>107010351</v>
      </c>
      <c r="E4070" s="20">
        <f t="shared" si="244"/>
        <v>1753.5918954270087</v>
      </c>
      <c r="F4070" s="20">
        <f t="shared" si="245"/>
        <v>1.2421356131511704E-3</v>
      </c>
      <c r="G4070" s="19">
        <v>8712.35</v>
      </c>
      <c r="H4070" s="20">
        <f t="shared" si="246"/>
        <v>10.8219202092376</v>
      </c>
      <c r="I4070" s="20">
        <v>15277906.3501235</v>
      </c>
      <c r="K4070" s="70">
        <f t="shared" si="242"/>
        <v>-1</v>
      </c>
      <c r="L4070" s="3">
        <f>IF(AND(O4070&gt;0,O4070&lt;366),+'PL2'!$N$3+1,IF(AND(O4070&gt;365,O4070&lt;731),+'PL2'!$O$3+1,IF(AND(O4070&gt;730,O4070&lt;1096),+'PL2'!$P$3+1,IF(AND(O4070&gt;1095,O4070&lt;1461),+'PL2'!$Q$3+1,IF(AND(O4070&gt;1460,O4070&lt;3000),+'PL2'!$R$3+1,0)))))</f>
        <v>0</v>
      </c>
      <c r="M4070" s="3">
        <f>IF(AND(O4070&gt;0,O4070&lt;366),+'PL2'!$N$2+1,IF(AND(O4070&gt;365,O4070&lt;731),+'PL2'!$O$2+1,IF(AND(O4070&gt;730,O4070&lt;1096),+'PL2'!$P$2+1,IF(AND(O4070&gt;1095,O4070&lt;1461),+'PL2'!$Q$2+1,IF(AND(O4070&gt;1460,O4070&lt;1826),+'PL2'!$R$2+1,IF(AND(O4070&gt;1825,O4070&lt;2190),+'PL2'!$S$2+1,0))))))</f>
        <v>0</v>
      </c>
      <c r="N4070" s="70">
        <f t="shared" si="243"/>
        <v>-1</v>
      </c>
      <c r="O4070" s="19" t="str">
        <f>IF(A4070&gt;'PL2'!$C$2+553,IF(A4070='PL2'!$C$2+554,1,O4069+1), "")</f>
        <v/>
      </c>
      <c r="Q4070" s="20">
        <v>28</v>
      </c>
    </row>
    <row r="4071" spans="1:17" s="20" customFormat="1" x14ac:dyDescent="0.55000000000000004">
      <c r="A4071" s="20">
        <v>4069</v>
      </c>
      <c r="B4071" s="21">
        <v>43891</v>
      </c>
      <c r="C4071" s="20">
        <v>75.899486541748004</v>
      </c>
      <c r="D4071" s="20">
        <v>136264979</v>
      </c>
      <c r="E4071" s="20">
        <f t="shared" si="244"/>
        <v>2233.9470689166633</v>
      </c>
      <c r="F4071" s="20">
        <f t="shared" si="245"/>
        <v>1.2443067671277276E-3</v>
      </c>
      <c r="G4071" s="19">
        <v>8531.42</v>
      </c>
      <c r="H4071" s="20">
        <f t="shared" si="246"/>
        <v>10.615703639208839</v>
      </c>
      <c r="I4071" s="20">
        <v>19058740.702697001</v>
      </c>
      <c r="K4071" s="70">
        <f t="shared" si="242"/>
        <v>-1</v>
      </c>
      <c r="L4071" s="3">
        <f>IF(AND(O4071&gt;0,O4071&lt;366),+'PL2'!$N$3+1,IF(AND(O4071&gt;365,O4071&lt;731),+'PL2'!$O$3+1,IF(AND(O4071&gt;730,O4071&lt;1096),+'PL2'!$P$3+1,IF(AND(O4071&gt;1095,O4071&lt;1461),+'PL2'!$Q$3+1,IF(AND(O4071&gt;1460,O4071&lt;3000),+'PL2'!$R$3+1,0)))))</f>
        <v>0</v>
      </c>
      <c r="M4071" s="3">
        <f>IF(AND(O4071&gt;0,O4071&lt;366),+'PL2'!$N$2+1,IF(AND(O4071&gt;365,O4071&lt;731),+'PL2'!$O$2+1,IF(AND(O4071&gt;730,O4071&lt;1096),+'PL2'!$P$2+1,IF(AND(O4071&gt;1095,O4071&lt;1461),+'PL2'!$Q$2+1,IF(AND(O4071&gt;1460,O4071&lt;1826),+'PL2'!$R$2+1,IF(AND(O4071&gt;1825,O4071&lt;2190),+'PL2'!$S$2+1,0))))))</f>
        <v>0</v>
      </c>
      <c r="N4071" s="70">
        <f t="shared" si="243"/>
        <v>-1</v>
      </c>
      <c r="O4071" s="19" t="str">
        <f>IF(A4071&gt;'PL2'!$C$2+553,IF(A4071='PL2'!$C$2+554,1,O4070+1), "")</f>
        <v/>
      </c>
      <c r="Q4071" s="20">
        <v>28</v>
      </c>
    </row>
    <row r="4072" spans="1:17" s="20" customFormat="1" x14ac:dyDescent="0.55000000000000004">
      <c r="A4072" s="20">
        <v>4070</v>
      </c>
      <c r="B4072" s="21">
        <v>43892</v>
      </c>
      <c r="C4072" s="20">
        <v>75.999485015869197</v>
      </c>
      <c r="D4072" s="20">
        <v>114708937</v>
      </c>
      <c r="E4072" s="20">
        <f t="shared" si="244"/>
        <v>1956.5806346474467</v>
      </c>
      <c r="F4072" s="20">
        <f t="shared" si="245"/>
        <v>1.2963167867663919E-3</v>
      </c>
      <c r="G4072" s="19">
        <v>8534.17</v>
      </c>
      <c r="H4072" s="20">
        <f t="shared" si="246"/>
        <v>11.062987832118139</v>
      </c>
      <c r="I4072" s="20">
        <v>16697791.7547892</v>
      </c>
      <c r="K4072" s="70">
        <f t="shared" si="242"/>
        <v>-1</v>
      </c>
      <c r="L4072" s="3">
        <f>IF(AND(O4072&gt;0,O4072&lt;366),+'PL2'!$N$3+1,IF(AND(O4072&gt;365,O4072&lt;731),+'PL2'!$O$3+1,IF(AND(O4072&gt;730,O4072&lt;1096),+'PL2'!$P$3+1,IF(AND(O4072&gt;1095,O4072&lt;1461),+'PL2'!$Q$3+1,IF(AND(O4072&gt;1460,O4072&lt;3000),+'PL2'!$R$3+1,0)))))</f>
        <v>0</v>
      </c>
      <c r="M4072" s="3">
        <f>IF(AND(O4072&gt;0,O4072&lt;366),+'PL2'!$N$2+1,IF(AND(O4072&gt;365,O4072&lt;731),+'PL2'!$O$2+1,IF(AND(O4072&gt;730,O4072&lt;1096),+'PL2'!$P$2+1,IF(AND(O4072&gt;1095,O4072&lt;1461),+'PL2'!$Q$2+1,IF(AND(O4072&gt;1460,O4072&lt;1826),+'PL2'!$R$2+1,IF(AND(O4072&gt;1825,O4072&lt;2190),+'PL2'!$S$2+1,0))))))</f>
        <v>0</v>
      </c>
      <c r="N4072" s="70">
        <f t="shared" si="243"/>
        <v>-1</v>
      </c>
      <c r="O4072" s="19" t="str">
        <f>IF(A4072&gt;'PL2'!$C$2+553,IF(A4072='PL2'!$C$2+554,1,O4071+1), "")</f>
        <v/>
      </c>
      <c r="Q4072" s="20">
        <v>28</v>
      </c>
    </row>
    <row r="4073" spans="1:17" s="20" customFormat="1" x14ac:dyDescent="0.55000000000000004">
      <c r="A4073" s="20">
        <v>4071</v>
      </c>
      <c r="B4073" s="21">
        <v>43893</v>
      </c>
      <c r="C4073" s="20">
        <v>76.099483489990305</v>
      </c>
      <c r="D4073" s="20">
        <v>117788372</v>
      </c>
      <c r="E4073" s="20">
        <f t="shared" si="244"/>
        <v>1911.5203976207192</v>
      </c>
      <c r="F4073" s="20">
        <f t="shared" si="245"/>
        <v>1.234975171738664E-3</v>
      </c>
      <c r="G4073" s="19">
        <v>8912.82</v>
      </c>
      <c r="H4073" s="20">
        <f t="shared" si="246"/>
        <v>11.007111410175799</v>
      </c>
      <c r="I4073" s="20">
        <v>17037037.230321899</v>
      </c>
      <c r="K4073" s="70">
        <f t="shared" si="242"/>
        <v>-1</v>
      </c>
      <c r="L4073" s="3">
        <f>IF(AND(O4073&gt;0,O4073&lt;366),+'PL2'!$N$3+1,IF(AND(O4073&gt;365,O4073&lt;731),+'PL2'!$O$3+1,IF(AND(O4073&gt;730,O4073&lt;1096),+'PL2'!$P$3+1,IF(AND(O4073&gt;1095,O4073&lt;1461),+'PL2'!$Q$3+1,IF(AND(O4073&gt;1460,O4073&lt;3000),+'PL2'!$R$3+1,0)))))</f>
        <v>0</v>
      </c>
      <c r="M4073" s="3">
        <f>IF(AND(O4073&gt;0,O4073&lt;366),+'PL2'!$N$2+1,IF(AND(O4073&gt;365,O4073&lt;731),+'PL2'!$O$2+1,IF(AND(O4073&gt;730,O4073&lt;1096),+'PL2'!$P$2+1,IF(AND(O4073&gt;1095,O4073&lt;1461),+'PL2'!$Q$2+1,IF(AND(O4073&gt;1460,O4073&lt;1826),+'PL2'!$R$2+1,IF(AND(O4073&gt;1825,O4073&lt;2190),+'PL2'!$S$2+1,0))))))</f>
        <v>0</v>
      </c>
      <c r="N4073" s="70">
        <f t="shared" si="243"/>
        <v>-1</v>
      </c>
      <c r="O4073" s="19" t="str">
        <f>IF(A4073&gt;'PL2'!$C$2+553,IF(A4073='PL2'!$C$2+554,1,O4072+1), "")</f>
        <v/>
      </c>
      <c r="Q4073" s="20">
        <v>28</v>
      </c>
    </row>
    <row r="4074" spans="1:17" s="20" customFormat="1" x14ac:dyDescent="0.55000000000000004">
      <c r="A4074" s="20">
        <v>4072</v>
      </c>
      <c r="B4074" s="21">
        <v>43894</v>
      </c>
      <c r="C4074" s="20">
        <v>76.199481964111399</v>
      </c>
      <c r="D4074" s="20">
        <v>128566393</v>
      </c>
      <c r="E4074" s="20">
        <f t="shared" si="244"/>
        <v>2164.5252491338238</v>
      </c>
      <c r="F4074" s="20">
        <f t="shared" si="245"/>
        <v>1.2828834879285798E-3</v>
      </c>
      <c r="G4074" s="19">
        <v>8754.34</v>
      </c>
      <c r="H4074" s="20">
        <f t="shared" si="246"/>
        <v>11.230798233712683</v>
      </c>
      <c r="I4074" s="20">
        <v>18948989.969502199</v>
      </c>
      <c r="K4074" s="70">
        <f t="shared" si="242"/>
        <v>-1</v>
      </c>
      <c r="L4074" s="3">
        <f>IF(AND(O4074&gt;0,O4074&lt;366),+'PL2'!$N$3+1,IF(AND(O4074&gt;365,O4074&lt;731),+'PL2'!$O$3+1,IF(AND(O4074&gt;730,O4074&lt;1096),+'PL2'!$P$3+1,IF(AND(O4074&gt;1095,O4074&lt;1461),+'PL2'!$Q$3+1,IF(AND(O4074&gt;1460,O4074&lt;3000),+'PL2'!$R$3+1,0)))))</f>
        <v>0</v>
      </c>
      <c r="M4074" s="3">
        <f>IF(AND(O4074&gt;0,O4074&lt;366),+'PL2'!$N$2+1,IF(AND(O4074&gt;365,O4074&lt;731),+'PL2'!$O$2+1,IF(AND(O4074&gt;730,O4074&lt;1096),+'PL2'!$P$2+1,IF(AND(O4074&gt;1095,O4074&lt;1461),+'PL2'!$Q$2+1,IF(AND(O4074&gt;1460,O4074&lt;1826),+'PL2'!$R$2+1,IF(AND(O4074&gt;1825,O4074&lt;2190),+'PL2'!$S$2+1,0))))))</f>
        <v>0</v>
      </c>
      <c r="N4074" s="70">
        <f t="shared" si="243"/>
        <v>-1</v>
      </c>
      <c r="O4074" s="19" t="str">
        <f>IF(A4074&gt;'PL2'!$C$2+553,IF(A4074='PL2'!$C$2+554,1,O4073+1), "")</f>
        <v/>
      </c>
      <c r="Q4074" s="20">
        <v>28</v>
      </c>
    </row>
    <row r="4075" spans="1:17" s="20" customFormat="1" x14ac:dyDescent="0.55000000000000004">
      <c r="A4075" s="20">
        <v>4073</v>
      </c>
      <c r="B4075" s="21">
        <v>43895</v>
      </c>
      <c r="C4075" s="20">
        <v>76.299480438232493</v>
      </c>
      <c r="D4075" s="20">
        <v>125486958</v>
      </c>
      <c r="E4075" s="20">
        <f t="shared" si="244"/>
        <v>2119.2854098671296</v>
      </c>
      <c r="F4075" s="20">
        <f t="shared" si="245"/>
        <v>1.2885831185196839E-3</v>
      </c>
      <c r="G4075" s="19">
        <v>8758.9</v>
      </c>
      <c r="H4075" s="20">
        <f t="shared" si="246"/>
        <v>11.286570676802059</v>
      </c>
      <c r="I4075" s="20">
        <v>18562608.9764852</v>
      </c>
      <c r="K4075" s="70">
        <f t="shared" si="242"/>
        <v>-1</v>
      </c>
      <c r="L4075" s="3">
        <f>IF(AND(O4075&gt;0,O4075&lt;366),+'PL2'!$N$3+1,IF(AND(O4075&gt;365,O4075&lt;731),+'PL2'!$O$3+1,IF(AND(O4075&gt;730,O4075&lt;1096),+'PL2'!$P$3+1,IF(AND(O4075&gt;1095,O4075&lt;1461),+'PL2'!$Q$3+1,IF(AND(O4075&gt;1460,O4075&lt;3000),+'PL2'!$R$3+1,0)))))</f>
        <v>0</v>
      </c>
      <c r="M4075" s="3">
        <f>IF(AND(O4075&gt;0,O4075&lt;366),+'PL2'!$N$2+1,IF(AND(O4075&gt;365,O4075&lt;731),+'PL2'!$O$2+1,IF(AND(O4075&gt;730,O4075&lt;1096),+'PL2'!$P$2+1,IF(AND(O4075&gt;1095,O4075&lt;1461),+'PL2'!$Q$2+1,IF(AND(O4075&gt;1460,O4075&lt;1826),+'PL2'!$R$2+1,IF(AND(O4075&gt;1825,O4075&lt;2190),+'PL2'!$S$2+1,0))))))</f>
        <v>0</v>
      </c>
      <c r="N4075" s="70">
        <f t="shared" si="243"/>
        <v>-1</v>
      </c>
      <c r="O4075" s="19" t="str">
        <f>IF(A4075&gt;'PL2'!$C$2+553,IF(A4075='PL2'!$C$2+554,1,O4074+1), "")</f>
        <v/>
      </c>
      <c r="Q4075" s="20">
        <v>28</v>
      </c>
    </row>
    <row r="4076" spans="1:17" s="20" customFormat="1" x14ac:dyDescent="0.55000000000000004">
      <c r="A4076" s="20">
        <v>4074</v>
      </c>
      <c r="B4076" s="21">
        <v>43896</v>
      </c>
      <c r="C4076" s="20">
        <v>76.399478912353501</v>
      </c>
      <c r="D4076" s="20">
        <v>119328089</v>
      </c>
      <c r="E4076" s="20">
        <f t="shared" si="244"/>
        <v>1994.448320381036</v>
      </c>
      <c r="F4076" s="20">
        <f t="shared" si="245"/>
        <v>1.2769400203394676E-3</v>
      </c>
      <c r="G4076" s="19">
        <v>9067.39</v>
      </c>
      <c r="H4076" s="20">
        <f t="shared" si="246"/>
        <v>11.578513171025884</v>
      </c>
      <c r="I4076" s="20">
        <v>18084440.755739801</v>
      </c>
      <c r="K4076" s="70">
        <f t="shared" si="242"/>
        <v>-1</v>
      </c>
      <c r="L4076" s="3">
        <f>IF(AND(O4076&gt;0,O4076&lt;366),+'PL2'!$N$3+1,IF(AND(O4076&gt;365,O4076&lt;731),+'PL2'!$O$3+1,IF(AND(O4076&gt;730,O4076&lt;1096),+'PL2'!$P$3+1,IF(AND(O4076&gt;1095,O4076&lt;1461),+'PL2'!$Q$3+1,IF(AND(O4076&gt;1460,O4076&lt;3000),+'PL2'!$R$3+1,0)))))</f>
        <v>0</v>
      </c>
      <c r="M4076" s="3">
        <f>IF(AND(O4076&gt;0,O4076&lt;366),+'PL2'!$N$2+1,IF(AND(O4076&gt;365,O4076&lt;731),+'PL2'!$O$2+1,IF(AND(O4076&gt;730,O4076&lt;1096),+'PL2'!$P$2+1,IF(AND(O4076&gt;1095,O4076&lt;1461),+'PL2'!$Q$2+1,IF(AND(O4076&gt;1460,O4076&lt;1826),+'PL2'!$R$2+1,IF(AND(O4076&gt;1825,O4076&lt;2190),+'PL2'!$S$2+1,0))))))</f>
        <v>0</v>
      </c>
      <c r="N4076" s="70">
        <f t="shared" si="243"/>
        <v>-1</v>
      </c>
      <c r="O4076" s="19" t="str">
        <f>IF(A4076&gt;'PL2'!$C$2+553,IF(A4076='PL2'!$C$2+554,1,O4075+1), "")</f>
        <v/>
      </c>
      <c r="Q4076" s="20">
        <v>28</v>
      </c>
    </row>
    <row r="4077" spans="1:17" s="20" customFormat="1" x14ac:dyDescent="0.55000000000000004">
      <c r="A4077" s="20">
        <v>4075</v>
      </c>
      <c r="B4077" s="21">
        <v>43897</v>
      </c>
      <c r="C4077" s="20">
        <v>76.499477386474695</v>
      </c>
      <c r="D4077" s="20">
        <v>120867806</v>
      </c>
      <c r="E4077" s="20">
        <f t="shared" si="244"/>
        <v>1987.8318307113784</v>
      </c>
      <c r="F4077" s="20">
        <f t="shared" si="245"/>
        <v>1.2581356542669408E-3</v>
      </c>
      <c r="G4077" s="19">
        <v>9155.89</v>
      </c>
      <c r="H4077" s="20">
        <f t="shared" si="246"/>
        <v>11.51935165554614</v>
      </c>
      <c r="I4077" s="20">
        <v>18200369.580492001</v>
      </c>
      <c r="K4077" s="70">
        <f t="shared" ref="K4077:K4140" si="247">+L4077^(0.00273972602739726)-1</f>
        <v>-1</v>
      </c>
      <c r="L4077" s="3">
        <f>IF(AND(O4077&gt;0,O4077&lt;366),+'PL2'!$N$3+1,IF(AND(O4077&gt;365,O4077&lt;731),+'PL2'!$O$3+1,IF(AND(O4077&gt;730,O4077&lt;1096),+'PL2'!$P$3+1,IF(AND(O4077&gt;1095,O4077&lt;1461),+'PL2'!$Q$3+1,IF(AND(O4077&gt;1460,O4077&lt;3000),+'PL2'!$R$3+1,0)))))</f>
        <v>0</v>
      </c>
      <c r="M4077" s="3">
        <f>IF(AND(O4077&gt;0,O4077&lt;366),+'PL2'!$N$2+1,IF(AND(O4077&gt;365,O4077&lt;731),+'PL2'!$O$2+1,IF(AND(O4077&gt;730,O4077&lt;1096),+'PL2'!$P$2+1,IF(AND(O4077&gt;1095,O4077&lt;1461),+'PL2'!$Q$2+1,IF(AND(O4077&gt;1460,O4077&lt;1826),+'PL2'!$R$2+1,IF(AND(O4077&gt;1825,O4077&lt;2190),+'PL2'!$S$2+1,0))))))</f>
        <v>0</v>
      </c>
      <c r="N4077" s="70">
        <f t="shared" ref="N4077:N4140" si="248">+M4077^(0.00273972602739726)-1</f>
        <v>-1</v>
      </c>
      <c r="O4077" s="19" t="str">
        <f>IF(A4077&gt;'PL2'!$C$2+553,IF(A4077='PL2'!$C$2+554,1,O4076+1), "")</f>
        <v/>
      </c>
      <c r="Q4077" s="20">
        <v>28</v>
      </c>
    </row>
    <row r="4078" spans="1:17" s="20" customFormat="1" x14ac:dyDescent="0.55000000000000004">
      <c r="A4078" s="20">
        <v>4076</v>
      </c>
      <c r="B4078" s="21">
        <v>43898</v>
      </c>
      <c r="C4078" s="20">
        <v>76.599475860595803</v>
      </c>
      <c r="D4078" s="20">
        <v>121637665</v>
      </c>
      <c r="E4078" s="20">
        <f t="shared" si="244"/>
        <v>1953.700654716097</v>
      </c>
      <c r="F4078" s="20">
        <f t="shared" si="245"/>
        <v>1.2303133748889038E-3</v>
      </c>
      <c r="G4078" s="19">
        <v>8898.6299999999992</v>
      </c>
      <c r="H4078" s="20">
        <f t="shared" si="246"/>
        <v>10.948103507187644</v>
      </c>
      <c r="I4078" s="20">
        <v>17385259.257076301</v>
      </c>
      <c r="K4078" s="70">
        <f t="shared" si="247"/>
        <v>-1</v>
      </c>
      <c r="L4078" s="3">
        <f>IF(AND(O4078&gt;0,O4078&lt;366),+'PL2'!$N$3+1,IF(AND(O4078&gt;365,O4078&lt;731),+'PL2'!$O$3+1,IF(AND(O4078&gt;730,O4078&lt;1096),+'PL2'!$P$3+1,IF(AND(O4078&gt;1095,O4078&lt;1461),+'PL2'!$Q$3+1,IF(AND(O4078&gt;1460,O4078&lt;3000),+'PL2'!$R$3+1,0)))))</f>
        <v>0</v>
      </c>
      <c r="M4078" s="3">
        <f>IF(AND(O4078&gt;0,O4078&lt;366),+'PL2'!$N$2+1,IF(AND(O4078&gt;365,O4078&lt;731),+'PL2'!$O$2+1,IF(AND(O4078&gt;730,O4078&lt;1096),+'PL2'!$P$2+1,IF(AND(O4078&gt;1095,O4078&lt;1461),+'PL2'!$Q$2+1,IF(AND(O4078&gt;1460,O4078&lt;1826),+'PL2'!$R$2+1,IF(AND(O4078&gt;1825,O4078&lt;2190),+'PL2'!$S$2+1,0))))))</f>
        <v>0</v>
      </c>
      <c r="N4078" s="70">
        <f t="shared" si="248"/>
        <v>-1</v>
      </c>
      <c r="O4078" s="19" t="str">
        <f>IF(A4078&gt;'PL2'!$C$2+553,IF(A4078='PL2'!$C$2+554,1,O4077+1), "")</f>
        <v/>
      </c>
      <c r="Q4078" s="20">
        <v>28</v>
      </c>
    </row>
    <row r="4079" spans="1:17" s="20" customFormat="1" x14ac:dyDescent="0.55000000000000004">
      <c r="A4079" s="20">
        <v>4077</v>
      </c>
      <c r="B4079" s="21">
        <v>43899</v>
      </c>
      <c r="C4079" s="20">
        <v>76.699474334716797</v>
      </c>
      <c r="D4079" s="20">
        <v>119877105</v>
      </c>
      <c r="E4079" s="20">
        <f t="shared" si="244"/>
        <v>1866.2781260881311</v>
      </c>
      <c r="F4079" s="20">
        <f t="shared" si="245"/>
        <v>1.1940774782085368E-3</v>
      </c>
      <c r="G4079" s="19">
        <v>8039.38</v>
      </c>
      <c r="H4079" s="20">
        <f t="shared" si="246"/>
        <v>9.5996425967601464</v>
      </c>
      <c r="I4079" s="20">
        <v>15003719.0413104</v>
      </c>
      <c r="K4079" s="70">
        <f t="shared" si="247"/>
        <v>-1</v>
      </c>
      <c r="L4079" s="3">
        <f>IF(AND(O4079&gt;0,O4079&lt;366),+'PL2'!$N$3+1,IF(AND(O4079&gt;365,O4079&lt;731),+'PL2'!$O$3+1,IF(AND(O4079&gt;730,O4079&lt;1096),+'PL2'!$P$3+1,IF(AND(O4079&gt;1095,O4079&lt;1461),+'PL2'!$Q$3+1,IF(AND(O4079&gt;1460,O4079&lt;3000),+'PL2'!$R$3+1,0)))))</f>
        <v>0</v>
      </c>
      <c r="M4079" s="3">
        <f>IF(AND(O4079&gt;0,O4079&lt;366),+'PL2'!$N$2+1,IF(AND(O4079&gt;365,O4079&lt;731),+'PL2'!$O$2+1,IF(AND(O4079&gt;730,O4079&lt;1096),+'PL2'!$P$2+1,IF(AND(O4079&gt;1095,O4079&lt;1461),+'PL2'!$Q$2+1,IF(AND(O4079&gt;1460,O4079&lt;1826),+'PL2'!$R$2+1,IF(AND(O4079&gt;1825,O4079&lt;2190),+'PL2'!$S$2+1,0))))))</f>
        <v>0</v>
      </c>
      <c r="N4079" s="70">
        <f t="shared" si="248"/>
        <v>-1</v>
      </c>
      <c r="O4079" s="19" t="str">
        <f>IF(A4079&gt;'PL2'!$C$2+553,IF(A4079='PL2'!$C$2+554,1,O4078+1), "")</f>
        <v/>
      </c>
      <c r="Q4079" s="20">
        <v>28</v>
      </c>
    </row>
    <row r="4080" spans="1:17" s="20" customFormat="1" x14ac:dyDescent="0.55000000000000004">
      <c r="A4080" s="20">
        <v>4078</v>
      </c>
      <c r="B4080" s="21">
        <v>43900</v>
      </c>
      <c r="C4080" s="20">
        <v>76.799472808837905</v>
      </c>
      <c r="D4080" s="20">
        <v>108616241</v>
      </c>
      <c r="E4080" s="20">
        <f t="shared" si="244"/>
        <v>1677.9116494340478</v>
      </c>
      <c r="F4080" s="20">
        <f t="shared" si="245"/>
        <v>1.1864038831572389E-3</v>
      </c>
      <c r="G4080" s="19">
        <v>7931.94</v>
      </c>
      <c r="H4080" s="20">
        <f t="shared" si="246"/>
        <v>9.4104844169702293</v>
      </c>
      <c r="I4080" s="20">
        <v>13309094.5286119</v>
      </c>
      <c r="K4080" s="70">
        <f t="shared" si="247"/>
        <v>-1</v>
      </c>
      <c r="L4080" s="3">
        <f>IF(AND(O4080&gt;0,O4080&lt;366),+'PL2'!$N$3+1,IF(AND(O4080&gt;365,O4080&lt;731),+'PL2'!$O$3+1,IF(AND(O4080&gt;730,O4080&lt;1096),+'PL2'!$P$3+1,IF(AND(O4080&gt;1095,O4080&lt;1461),+'PL2'!$Q$3+1,IF(AND(O4080&gt;1460,O4080&lt;3000),+'PL2'!$R$3+1,0)))))</f>
        <v>0</v>
      </c>
      <c r="M4080" s="3">
        <f>IF(AND(O4080&gt;0,O4080&lt;366),+'PL2'!$N$2+1,IF(AND(O4080&gt;365,O4080&lt;731),+'PL2'!$O$2+1,IF(AND(O4080&gt;730,O4080&lt;1096),+'PL2'!$P$2+1,IF(AND(O4080&gt;1095,O4080&lt;1461),+'PL2'!$Q$2+1,IF(AND(O4080&gt;1460,O4080&lt;1826),+'PL2'!$R$2+1,IF(AND(O4080&gt;1825,O4080&lt;2190),+'PL2'!$S$2+1,0))))))</f>
        <v>0</v>
      </c>
      <c r="N4080" s="70">
        <f t="shared" si="248"/>
        <v>-1</v>
      </c>
      <c r="O4080" s="19" t="str">
        <f>IF(A4080&gt;'PL2'!$C$2+553,IF(A4080='PL2'!$C$2+554,1,O4079+1), "")</f>
        <v/>
      </c>
      <c r="Q4080" s="20">
        <v>28</v>
      </c>
    </row>
    <row r="4081" spans="1:17" s="20" customFormat="1" x14ac:dyDescent="0.55000000000000004">
      <c r="A4081" s="20">
        <v>4079</v>
      </c>
      <c r="B4081" s="21">
        <v>43901</v>
      </c>
      <c r="C4081" s="20">
        <v>76.899471282958999</v>
      </c>
      <c r="D4081" s="20">
        <v>97919187</v>
      </c>
      <c r="E4081" s="20">
        <f t="shared" si="244"/>
        <v>1509.9228646758718</v>
      </c>
      <c r="F4081" s="20">
        <f t="shared" si="245"/>
        <v>1.1857969161000632E-3</v>
      </c>
      <c r="G4081" s="19">
        <v>7885.46</v>
      </c>
      <c r="H4081" s="20">
        <f t="shared" si="246"/>
        <v>9.3505541500304048</v>
      </c>
      <c r="I4081" s="20">
        <v>11906436.352487</v>
      </c>
      <c r="K4081" s="70">
        <f t="shared" si="247"/>
        <v>-1</v>
      </c>
      <c r="L4081" s="3">
        <f>IF(AND(O4081&gt;0,O4081&lt;366),+'PL2'!$N$3+1,IF(AND(O4081&gt;365,O4081&lt;731),+'PL2'!$O$3+1,IF(AND(O4081&gt;730,O4081&lt;1096),+'PL2'!$P$3+1,IF(AND(O4081&gt;1095,O4081&lt;1461),+'PL2'!$Q$3+1,IF(AND(O4081&gt;1460,O4081&lt;3000),+'PL2'!$R$3+1,0)))))</f>
        <v>0</v>
      </c>
      <c r="M4081" s="3">
        <f>IF(AND(O4081&gt;0,O4081&lt;366),+'PL2'!$N$2+1,IF(AND(O4081&gt;365,O4081&lt;731),+'PL2'!$O$2+1,IF(AND(O4081&gt;730,O4081&lt;1096),+'PL2'!$P$2+1,IF(AND(O4081&gt;1095,O4081&lt;1461),+'PL2'!$Q$2+1,IF(AND(O4081&gt;1460,O4081&lt;1826),+'PL2'!$R$2+1,IF(AND(O4081&gt;1825,O4081&lt;2190),+'PL2'!$S$2+1,0))))))</f>
        <v>0</v>
      </c>
      <c r="N4081" s="70">
        <f t="shared" si="248"/>
        <v>-1</v>
      </c>
      <c r="O4081" s="19" t="str">
        <f>IF(A4081&gt;'PL2'!$C$2+553,IF(A4081='PL2'!$C$2+554,1,O4080+1), "")</f>
        <v/>
      </c>
      <c r="Q4081" s="20">
        <v>28</v>
      </c>
    </row>
    <row r="4082" spans="1:17" s="20" customFormat="1" x14ac:dyDescent="0.55000000000000004">
      <c r="A4082" s="20">
        <v>4080</v>
      </c>
      <c r="B4082" s="21">
        <v>43902</v>
      </c>
      <c r="C4082" s="20">
        <v>76.999469757080007</v>
      </c>
      <c r="D4082" s="20">
        <v>124250397</v>
      </c>
      <c r="E4082" s="20">
        <f t="shared" si="244"/>
        <v>1706.6177640342967</v>
      </c>
      <c r="F4082" s="20">
        <f t="shared" si="245"/>
        <v>1.0576116139786203E-3</v>
      </c>
      <c r="G4082" s="19">
        <v>7936.65</v>
      </c>
      <c r="H4082" s="20">
        <f t="shared" si="246"/>
        <v>8.3938932160834163</v>
      </c>
      <c r="I4082" s="20">
        <v>13544827.876922799</v>
      </c>
      <c r="K4082" s="70">
        <f t="shared" si="247"/>
        <v>-1</v>
      </c>
      <c r="L4082" s="3">
        <f>IF(AND(O4082&gt;0,O4082&lt;366),+'PL2'!$N$3+1,IF(AND(O4082&gt;365,O4082&lt;731),+'PL2'!$O$3+1,IF(AND(O4082&gt;730,O4082&lt;1096),+'PL2'!$P$3+1,IF(AND(O4082&gt;1095,O4082&lt;1461),+'PL2'!$Q$3+1,IF(AND(O4082&gt;1460,O4082&lt;3000),+'PL2'!$R$3+1,0)))))</f>
        <v>0</v>
      </c>
      <c r="M4082" s="3">
        <f>IF(AND(O4082&gt;0,O4082&lt;366),+'PL2'!$N$2+1,IF(AND(O4082&gt;365,O4082&lt;731),+'PL2'!$O$2+1,IF(AND(O4082&gt;730,O4082&lt;1096),+'PL2'!$P$2+1,IF(AND(O4082&gt;1095,O4082&lt;1461),+'PL2'!$Q$2+1,IF(AND(O4082&gt;1460,O4082&lt;1826),+'PL2'!$R$2+1,IF(AND(O4082&gt;1825,O4082&lt;2190),+'PL2'!$S$2+1,0))))))</f>
        <v>0</v>
      </c>
      <c r="N4082" s="70">
        <f t="shared" si="248"/>
        <v>-1</v>
      </c>
      <c r="O4082" s="19" t="str">
        <f>IF(A4082&gt;'PL2'!$C$2+553,IF(A4082='PL2'!$C$2+554,1,O4081+1), "")</f>
        <v/>
      </c>
      <c r="Q4082" s="20">
        <v>28</v>
      </c>
    </row>
    <row r="4083" spans="1:17" s="20" customFormat="1" x14ac:dyDescent="0.55000000000000004">
      <c r="A4083" s="20">
        <v>4081</v>
      </c>
      <c r="B4083" s="21">
        <v>43903</v>
      </c>
      <c r="C4083" s="20">
        <v>77.099468231201101</v>
      </c>
      <c r="D4083" s="20">
        <v>102856289</v>
      </c>
      <c r="E4083" s="20">
        <f t="shared" si="244"/>
        <v>1787.6007423396745</v>
      </c>
      <c r="F4083" s="20">
        <f t="shared" si="245"/>
        <v>1.3399576047711506E-3</v>
      </c>
      <c r="G4083" s="19">
        <v>4830.21</v>
      </c>
      <c r="H4083" s="20">
        <f t="shared" si="246"/>
        <v>6.472276622141659</v>
      </c>
      <c r="I4083" s="20">
        <v>8634486.9816565197</v>
      </c>
      <c r="K4083" s="70">
        <f t="shared" si="247"/>
        <v>-1</v>
      </c>
      <c r="L4083" s="3">
        <f>IF(AND(O4083&gt;0,O4083&lt;366),+'PL2'!$N$3+1,IF(AND(O4083&gt;365,O4083&lt;731),+'PL2'!$O$3+1,IF(AND(O4083&gt;730,O4083&lt;1096),+'PL2'!$P$3+1,IF(AND(O4083&gt;1095,O4083&lt;1461),+'PL2'!$Q$3+1,IF(AND(O4083&gt;1460,O4083&lt;3000),+'PL2'!$R$3+1,0)))))</f>
        <v>0</v>
      </c>
      <c r="M4083" s="3">
        <f>IF(AND(O4083&gt;0,O4083&lt;366),+'PL2'!$N$2+1,IF(AND(O4083&gt;365,O4083&lt;731),+'PL2'!$O$2+1,IF(AND(O4083&gt;730,O4083&lt;1096),+'PL2'!$P$2+1,IF(AND(O4083&gt;1095,O4083&lt;1461),+'PL2'!$Q$2+1,IF(AND(O4083&gt;1460,O4083&lt;1826),+'PL2'!$R$2+1,IF(AND(O4083&gt;1825,O4083&lt;2190),+'PL2'!$S$2+1,0))))))</f>
        <v>0</v>
      </c>
      <c r="N4083" s="70">
        <f t="shared" si="248"/>
        <v>-1</v>
      </c>
      <c r="O4083" s="19" t="str">
        <f>IF(A4083&gt;'PL2'!$C$2+553,IF(A4083='PL2'!$C$2+554,1,O4082+1), "")</f>
        <v/>
      </c>
      <c r="Q4083" s="20">
        <v>28</v>
      </c>
    </row>
    <row r="4084" spans="1:17" s="20" customFormat="1" x14ac:dyDescent="0.55000000000000004">
      <c r="A4084" s="20">
        <v>4082</v>
      </c>
      <c r="B4084" s="21">
        <v>43904</v>
      </c>
      <c r="C4084" s="20">
        <v>77.199466705322294</v>
      </c>
      <c r="D4084" s="20">
        <v>105324840</v>
      </c>
      <c r="E4084" s="20">
        <f t="shared" si="244"/>
        <v>1602.1524623885593</v>
      </c>
      <c r="F4084" s="20">
        <f t="shared" si="245"/>
        <v>1.174322369509564E-3</v>
      </c>
      <c r="G4084" s="19">
        <v>5609.03</v>
      </c>
      <c r="H4084" s="20">
        <f t="shared" si="246"/>
        <v>6.5868094002502291</v>
      </c>
      <c r="I4084" s="20">
        <v>8986521.2261113003</v>
      </c>
      <c r="K4084" s="70">
        <f t="shared" si="247"/>
        <v>-1</v>
      </c>
      <c r="L4084" s="3">
        <f>IF(AND(O4084&gt;0,O4084&lt;366),+'PL2'!$N$3+1,IF(AND(O4084&gt;365,O4084&lt;731),+'PL2'!$O$3+1,IF(AND(O4084&gt;730,O4084&lt;1096),+'PL2'!$P$3+1,IF(AND(O4084&gt;1095,O4084&lt;1461),+'PL2'!$Q$3+1,IF(AND(O4084&gt;1460,O4084&lt;3000),+'PL2'!$R$3+1,0)))))</f>
        <v>0</v>
      </c>
      <c r="M4084" s="3">
        <f>IF(AND(O4084&gt;0,O4084&lt;366),+'PL2'!$N$2+1,IF(AND(O4084&gt;365,O4084&lt;731),+'PL2'!$O$2+1,IF(AND(O4084&gt;730,O4084&lt;1096),+'PL2'!$P$2+1,IF(AND(O4084&gt;1095,O4084&lt;1461),+'PL2'!$Q$2+1,IF(AND(O4084&gt;1460,O4084&lt;1826),+'PL2'!$R$2+1,IF(AND(O4084&gt;1825,O4084&lt;2190),+'PL2'!$S$2+1,0))))))</f>
        <v>0</v>
      </c>
      <c r="N4084" s="70">
        <f t="shared" si="248"/>
        <v>-1</v>
      </c>
      <c r="O4084" s="19" t="str">
        <f>IF(A4084&gt;'PL2'!$C$2+553,IF(A4084='PL2'!$C$2+554,1,O4083+1), "")</f>
        <v/>
      </c>
      <c r="Q4084" s="20">
        <v>27</v>
      </c>
    </row>
    <row r="4085" spans="1:17" s="20" customFormat="1" x14ac:dyDescent="0.55000000000000004">
      <c r="A4085" s="20">
        <v>4083</v>
      </c>
      <c r="B4085" s="21">
        <v>43905</v>
      </c>
      <c r="C4085" s="20">
        <v>77.299465179443402</v>
      </c>
      <c r="D4085" s="20">
        <v>97919187</v>
      </c>
      <c r="E4085" s="20">
        <f t="shared" si="244"/>
        <v>1568.4655174385241</v>
      </c>
      <c r="F4085" s="20">
        <f t="shared" si="245"/>
        <v>1.2381796598290474E-3</v>
      </c>
      <c r="G4085" s="19">
        <v>5166.26</v>
      </c>
      <c r="H4085" s="20">
        <f t="shared" si="246"/>
        <v>6.3967580493884144</v>
      </c>
      <c r="I4085" s="20">
        <v>8103100.66412195</v>
      </c>
      <c r="K4085" s="70">
        <f t="shared" si="247"/>
        <v>-1</v>
      </c>
      <c r="L4085" s="3">
        <f>IF(AND(O4085&gt;0,O4085&lt;366),+'PL2'!$N$3+1,IF(AND(O4085&gt;365,O4085&lt;731),+'PL2'!$O$3+1,IF(AND(O4085&gt;730,O4085&lt;1096),+'PL2'!$P$3+1,IF(AND(O4085&gt;1095,O4085&lt;1461),+'PL2'!$Q$3+1,IF(AND(O4085&gt;1460,O4085&lt;3000),+'PL2'!$R$3+1,0)))))</f>
        <v>0</v>
      </c>
      <c r="M4085" s="3">
        <f>IF(AND(O4085&gt;0,O4085&lt;366),+'PL2'!$N$2+1,IF(AND(O4085&gt;365,O4085&lt;731),+'PL2'!$O$2+1,IF(AND(O4085&gt;730,O4085&lt;1096),+'PL2'!$P$2+1,IF(AND(O4085&gt;1095,O4085&lt;1461),+'PL2'!$Q$2+1,IF(AND(O4085&gt;1460,O4085&lt;1826),+'PL2'!$R$2+1,IF(AND(O4085&gt;1825,O4085&lt;2190),+'PL2'!$S$2+1,0))))))</f>
        <v>0</v>
      </c>
      <c r="N4085" s="70">
        <f t="shared" si="248"/>
        <v>-1</v>
      </c>
      <c r="O4085" s="19" t="str">
        <f>IF(A4085&gt;'PL2'!$C$2+553,IF(A4085='PL2'!$C$2+554,1,O4084+1), "")</f>
        <v/>
      </c>
      <c r="Q4085" s="20">
        <v>27</v>
      </c>
    </row>
    <row r="4086" spans="1:17" s="20" customFormat="1" x14ac:dyDescent="0.55000000000000004">
      <c r="A4086" s="20">
        <v>4084</v>
      </c>
      <c r="B4086" s="21">
        <v>43906</v>
      </c>
      <c r="C4086" s="20">
        <v>77.399463653564496</v>
      </c>
      <c r="D4086" s="20">
        <v>97919187</v>
      </c>
      <c r="E4086" s="20">
        <f t="shared" si="244"/>
        <v>1475.1678883196391</v>
      </c>
      <c r="F4086" s="20">
        <f t="shared" si="245"/>
        <v>1.166035042293615E-3</v>
      </c>
      <c r="G4086" s="19">
        <v>5348.44</v>
      </c>
      <c r="H4086" s="20">
        <f t="shared" si="246"/>
        <v>6.2364684616048613</v>
      </c>
      <c r="I4086" s="20">
        <v>7889846.94060429</v>
      </c>
      <c r="K4086" s="70">
        <f t="shared" si="247"/>
        <v>-1</v>
      </c>
      <c r="L4086" s="3">
        <f>IF(AND(O4086&gt;0,O4086&lt;366),+'PL2'!$N$3+1,IF(AND(O4086&gt;365,O4086&lt;731),+'PL2'!$O$3+1,IF(AND(O4086&gt;730,O4086&lt;1096),+'PL2'!$P$3+1,IF(AND(O4086&gt;1095,O4086&lt;1461),+'PL2'!$Q$3+1,IF(AND(O4086&gt;1460,O4086&lt;3000),+'PL2'!$R$3+1,0)))))</f>
        <v>0</v>
      </c>
      <c r="M4086" s="3">
        <f>IF(AND(O4086&gt;0,O4086&lt;366),+'PL2'!$N$2+1,IF(AND(O4086&gt;365,O4086&lt;731),+'PL2'!$O$2+1,IF(AND(O4086&gt;730,O4086&lt;1096),+'PL2'!$P$2+1,IF(AND(O4086&gt;1095,O4086&lt;1461),+'PL2'!$Q$2+1,IF(AND(O4086&gt;1460,O4086&lt;1826),+'PL2'!$R$2+1,IF(AND(O4086&gt;1825,O4086&lt;2190),+'PL2'!$S$2+1,0))))))</f>
        <v>0</v>
      </c>
      <c r="N4086" s="70">
        <f t="shared" si="248"/>
        <v>-1</v>
      </c>
      <c r="O4086" s="19" t="str">
        <f>IF(A4086&gt;'PL2'!$C$2+553,IF(A4086='PL2'!$C$2+554,1,O4085+1), "")</f>
        <v/>
      </c>
      <c r="Q4086" s="20">
        <v>27</v>
      </c>
    </row>
    <row r="4087" spans="1:17" s="20" customFormat="1" x14ac:dyDescent="0.55000000000000004">
      <c r="A4087" s="20">
        <v>4085</v>
      </c>
      <c r="B4087" s="21">
        <v>43907</v>
      </c>
      <c r="C4087" s="20">
        <v>77.499462127685504</v>
      </c>
      <c r="D4087" s="20">
        <v>101210588</v>
      </c>
      <c r="E4087" s="20">
        <f t="shared" si="244"/>
        <v>1686.6148546171196</v>
      </c>
      <c r="F4087" s="20">
        <f t="shared" si="245"/>
        <v>1.2914829034427827E-3</v>
      </c>
      <c r="G4087" s="19">
        <v>5026.3500000000004</v>
      </c>
      <c r="H4087" s="20">
        <f t="shared" si="246"/>
        <v>6.4914450917196307</v>
      </c>
      <c r="I4087" s="20">
        <v>8477516.5745047592</v>
      </c>
      <c r="K4087" s="70">
        <f t="shared" si="247"/>
        <v>-1</v>
      </c>
      <c r="L4087" s="3">
        <f>IF(AND(O4087&gt;0,O4087&lt;366),+'PL2'!$N$3+1,IF(AND(O4087&gt;365,O4087&lt;731),+'PL2'!$O$3+1,IF(AND(O4087&gt;730,O4087&lt;1096),+'PL2'!$P$3+1,IF(AND(O4087&gt;1095,O4087&lt;1461),+'PL2'!$Q$3+1,IF(AND(O4087&gt;1460,O4087&lt;3000),+'PL2'!$R$3+1,0)))))</f>
        <v>0</v>
      </c>
      <c r="M4087" s="3">
        <f>IF(AND(O4087&gt;0,O4087&lt;366),+'PL2'!$N$2+1,IF(AND(O4087&gt;365,O4087&lt;731),+'PL2'!$O$2+1,IF(AND(O4087&gt;730,O4087&lt;1096),+'PL2'!$P$2+1,IF(AND(O4087&gt;1095,O4087&lt;1461),+'PL2'!$Q$2+1,IF(AND(O4087&gt;1460,O4087&lt;1826),+'PL2'!$R$2+1,IF(AND(O4087&gt;1825,O4087&lt;2190),+'PL2'!$S$2+1,0))))))</f>
        <v>0</v>
      </c>
      <c r="N4087" s="70">
        <f t="shared" si="248"/>
        <v>-1</v>
      </c>
      <c r="O4087" s="19" t="str">
        <f>IF(A4087&gt;'PL2'!$C$2+553,IF(A4087='PL2'!$C$2+554,1,O4086+1), "")</f>
        <v/>
      </c>
      <c r="Q4087" s="20">
        <v>27</v>
      </c>
    </row>
    <row r="4088" spans="1:17" s="20" customFormat="1" x14ac:dyDescent="0.55000000000000004">
      <c r="A4088" s="20">
        <v>4086</v>
      </c>
      <c r="B4088" s="21">
        <v>43908</v>
      </c>
      <c r="C4088" s="20">
        <v>77.599460601806697</v>
      </c>
      <c r="D4088" s="20">
        <v>82285031</v>
      </c>
      <c r="E4088" s="20">
        <f t="shared" si="244"/>
        <v>1295.5879056696288</v>
      </c>
      <c r="F4088" s="20">
        <f t="shared" si="245"/>
        <v>1.221813025046896E-3</v>
      </c>
      <c r="G4088" s="19">
        <v>5357.61</v>
      </c>
      <c r="H4088" s="20">
        <f t="shared" si="246"/>
        <v>6.5459976811214995</v>
      </c>
      <c r="I4088" s="20">
        <v>6941254.7192946598</v>
      </c>
      <c r="K4088" s="70">
        <f t="shared" si="247"/>
        <v>-1</v>
      </c>
      <c r="L4088" s="3">
        <f>IF(AND(O4088&gt;0,O4088&lt;366),+'PL2'!$N$3+1,IF(AND(O4088&gt;365,O4088&lt;731),+'PL2'!$O$3+1,IF(AND(O4088&gt;730,O4088&lt;1096),+'PL2'!$P$3+1,IF(AND(O4088&gt;1095,O4088&lt;1461),+'PL2'!$Q$3+1,IF(AND(O4088&gt;1460,O4088&lt;3000),+'PL2'!$R$3+1,0)))))</f>
        <v>0</v>
      </c>
      <c r="M4088" s="3">
        <f>IF(AND(O4088&gt;0,O4088&lt;366),+'PL2'!$N$2+1,IF(AND(O4088&gt;365,O4088&lt;731),+'PL2'!$O$2+1,IF(AND(O4088&gt;730,O4088&lt;1096),+'PL2'!$P$2+1,IF(AND(O4088&gt;1095,O4088&lt;1461),+'PL2'!$Q$2+1,IF(AND(O4088&gt;1460,O4088&lt;1826),+'PL2'!$R$2+1,IF(AND(O4088&gt;1825,O4088&lt;2190),+'PL2'!$S$2+1,0))))))</f>
        <v>0</v>
      </c>
      <c r="N4088" s="70">
        <f t="shared" si="248"/>
        <v>-1</v>
      </c>
      <c r="O4088" s="19" t="str">
        <f>IF(A4088&gt;'PL2'!$C$2+553,IF(A4088='PL2'!$C$2+554,1,O4087+1), "")</f>
        <v/>
      </c>
      <c r="Q4088" s="20">
        <v>27</v>
      </c>
    </row>
    <row r="4089" spans="1:17" s="20" customFormat="1" x14ac:dyDescent="0.55000000000000004">
      <c r="A4089" s="20">
        <v>4087</v>
      </c>
      <c r="B4089" s="21">
        <v>43909</v>
      </c>
      <c r="C4089" s="20">
        <v>77.699459075927805</v>
      </c>
      <c r="D4089" s="20">
        <v>88044983</v>
      </c>
      <c r="E4089" s="20">
        <f t="shared" si="244"/>
        <v>1475.2378811935112</v>
      </c>
      <c r="F4089" s="20">
        <f t="shared" si="245"/>
        <v>1.3018934352801643E-3</v>
      </c>
      <c r="G4089" s="19">
        <v>5410.23</v>
      </c>
      <c r="H4089" s="20">
        <f t="shared" si="246"/>
        <v>7.0435429203558027</v>
      </c>
      <c r="I4089" s="20">
        <v>7981376.2419695696</v>
      </c>
      <c r="K4089" s="70">
        <f t="shared" si="247"/>
        <v>-1</v>
      </c>
      <c r="L4089" s="3">
        <f>IF(AND(O4089&gt;0,O4089&lt;366),+'PL2'!$N$3+1,IF(AND(O4089&gt;365,O4089&lt;731),+'PL2'!$O$3+1,IF(AND(O4089&gt;730,O4089&lt;1096),+'PL2'!$P$3+1,IF(AND(O4089&gt;1095,O4089&lt;1461),+'PL2'!$Q$3+1,IF(AND(O4089&gt;1460,O4089&lt;3000),+'PL2'!$R$3+1,0)))))</f>
        <v>0</v>
      </c>
      <c r="M4089" s="3">
        <f>IF(AND(O4089&gt;0,O4089&lt;366),+'PL2'!$N$2+1,IF(AND(O4089&gt;365,O4089&lt;731),+'PL2'!$O$2+1,IF(AND(O4089&gt;730,O4089&lt;1096),+'PL2'!$P$2+1,IF(AND(O4089&gt;1095,O4089&lt;1461),+'PL2'!$Q$2+1,IF(AND(O4089&gt;1460,O4089&lt;1826),+'PL2'!$R$2+1,IF(AND(O4089&gt;1825,O4089&lt;2190),+'PL2'!$S$2+1,0))))))</f>
        <v>0</v>
      </c>
      <c r="N4089" s="70">
        <f t="shared" si="248"/>
        <v>-1</v>
      </c>
      <c r="O4089" s="19" t="str">
        <f>IF(A4089&gt;'PL2'!$C$2+553,IF(A4089='PL2'!$C$2+554,1,O4088+1), "")</f>
        <v/>
      </c>
      <c r="Q4089" s="20">
        <v>27</v>
      </c>
    </row>
    <row r="4090" spans="1:17" s="20" customFormat="1" x14ac:dyDescent="0.55000000000000004">
      <c r="A4090" s="20">
        <v>4088</v>
      </c>
      <c r="B4090" s="21">
        <v>43910</v>
      </c>
      <c r="C4090" s="20">
        <v>77.799457550048899</v>
      </c>
      <c r="D4090" s="20">
        <v>89690684</v>
      </c>
      <c r="E4090" s="20">
        <f t="shared" si="244"/>
        <v>1524.8025338832322</v>
      </c>
      <c r="F4090" s="20">
        <f t="shared" si="245"/>
        <v>1.3226436093079135E-3</v>
      </c>
      <c r="G4090" s="19">
        <v>6195.2</v>
      </c>
      <c r="H4090" s="20">
        <f t="shared" si="246"/>
        <v>8.1940416883843845</v>
      </c>
      <c r="I4090" s="20">
        <v>9446456.6579133999</v>
      </c>
      <c r="K4090" s="70">
        <f t="shared" si="247"/>
        <v>-1</v>
      </c>
      <c r="L4090" s="3">
        <f>IF(AND(O4090&gt;0,O4090&lt;366),+'PL2'!$N$3+1,IF(AND(O4090&gt;365,O4090&lt;731),+'PL2'!$O$3+1,IF(AND(O4090&gt;730,O4090&lt;1096),+'PL2'!$P$3+1,IF(AND(O4090&gt;1095,O4090&lt;1461),+'PL2'!$Q$3+1,IF(AND(O4090&gt;1460,O4090&lt;3000),+'PL2'!$R$3+1,0)))))</f>
        <v>0</v>
      </c>
      <c r="M4090" s="3">
        <f>IF(AND(O4090&gt;0,O4090&lt;366),+'PL2'!$N$2+1,IF(AND(O4090&gt;365,O4090&lt;731),+'PL2'!$O$2+1,IF(AND(O4090&gt;730,O4090&lt;1096),+'PL2'!$P$2+1,IF(AND(O4090&gt;1095,O4090&lt;1461),+'PL2'!$Q$2+1,IF(AND(O4090&gt;1460,O4090&lt;1826),+'PL2'!$R$2+1,IF(AND(O4090&gt;1825,O4090&lt;2190),+'PL2'!$S$2+1,0))))))</f>
        <v>0</v>
      </c>
      <c r="N4090" s="70">
        <f t="shared" si="248"/>
        <v>-1</v>
      </c>
      <c r="O4090" s="19" t="str">
        <f>IF(A4090&gt;'PL2'!$C$2+553,IF(A4090='PL2'!$C$2+554,1,O4089+1), "")</f>
        <v/>
      </c>
      <c r="Q4090" s="20">
        <v>27</v>
      </c>
    </row>
    <row r="4091" spans="1:17" s="20" customFormat="1" x14ac:dyDescent="0.55000000000000004">
      <c r="A4091" s="20">
        <v>4089</v>
      </c>
      <c r="B4091" s="21">
        <v>43911</v>
      </c>
      <c r="C4091" s="20">
        <v>77.899456024169993</v>
      </c>
      <c r="D4091" s="20">
        <v>102033438</v>
      </c>
      <c r="E4091" s="20">
        <f t="shared" si="244"/>
        <v>1585.8124591927092</v>
      </c>
      <c r="F4091" s="20">
        <f t="shared" si="245"/>
        <v>1.2107200379493565E-3</v>
      </c>
      <c r="G4091" s="19">
        <v>6226.44</v>
      </c>
      <c r="H4091" s="20">
        <f t="shared" si="246"/>
        <v>7.5384756730893914</v>
      </c>
      <c r="I4091" s="20">
        <v>9873966.1284158509</v>
      </c>
      <c r="K4091" s="70">
        <f t="shared" si="247"/>
        <v>-1</v>
      </c>
      <c r="L4091" s="3">
        <f>IF(AND(O4091&gt;0,O4091&lt;366),+'PL2'!$N$3+1,IF(AND(O4091&gt;365,O4091&lt;731),+'PL2'!$O$3+1,IF(AND(O4091&gt;730,O4091&lt;1096),+'PL2'!$P$3+1,IF(AND(O4091&gt;1095,O4091&lt;1461),+'PL2'!$Q$3+1,IF(AND(O4091&gt;1460,O4091&lt;3000),+'PL2'!$R$3+1,0)))))</f>
        <v>0</v>
      </c>
      <c r="M4091" s="3">
        <f>IF(AND(O4091&gt;0,O4091&lt;366),+'PL2'!$N$2+1,IF(AND(O4091&gt;365,O4091&lt;731),+'PL2'!$O$2+1,IF(AND(O4091&gt;730,O4091&lt;1096),+'PL2'!$P$2+1,IF(AND(O4091&gt;1095,O4091&lt;1461),+'PL2'!$Q$2+1,IF(AND(O4091&gt;1460,O4091&lt;1826),+'PL2'!$R$2+1,IF(AND(O4091&gt;1825,O4091&lt;2190),+'PL2'!$S$2+1,0))))))</f>
        <v>0</v>
      </c>
      <c r="N4091" s="70">
        <f t="shared" si="248"/>
        <v>-1</v>
      </c>
      <c r="O4091" s="19" t="str">
        <f>IF(A4091&gt;'PL2'!$C$2+553,IF(A4091='PL2'!$C$2+554,1,O4090+1), "")</f>
        <v/>
      </c>
      <c r="Q4091" s="20">
        <v>27</v>
      </c>
    </row>
    <row r="4092" spans="1:17" s="20" customFormat="1" x14ac:dyDescent="0.55000000000000004">
      <c r="A4092" s="20">
        <v>4090</v>
      </c>
      <c r="B4092" s="21">
        <v>43912</v>
      </c>
      <c r="C4092" s="20">
        <v>77.999454498291001</v>
      </c>
      <c r="D4092" s="20">
        <v>104501989</v>
      </c>
      <c r="E4092" s="20">
        <f t="shared" si="244"/>
        <v>1614.9327055210529</v>
      </c>
      <c r="F4092" s="20">
        <f t="shared" si="245"/>
        <v>1.2053729434957582E-3</v>
      </c>
      <c r="G4092" s="19">
        <v>6189.85</v>
      </c>
      <c r="H4092" s="20">
        <f t="shared" si="246"/>
        <v>7.4610777142972191</v>
      </c>
      <c r="I4092" s="20">
        <v>9996191.2072694898</v>
      </c>
      <c r="K4092" s="70">
        <f t="shared" si="247"/>
        <v>-1</v>
      </c>
      <c r="L4092" s="3">
        <f>IF(AND(O4092&gt;0,O4092&lt;366),+'PL2'!$N$3+1,IF(AND(O4092&gt;365,O4092&lt;731),+'PL2'!$O$3+1,IF(AND(O4092&gt;730,O4092&lt;1096),+'PL2'!$P$3+1,IF(AND(O4092&gt;1095,O4092&lt;1461),+'PL2'!$Q$3+1,IF(AND(O4092&gt;1460,O4092&lt;3000),+'PL2'!$R$3+1,0)))))</f>
        <v>0</v>
      </c>
      <c r="M4092" s="3">
        <f>IF(AND(O4092&gt;0,O4092&lt;366),+'PL2'!$N$2+1,IF(AND(O4092&gt;365,O4092&lt;731),+'PL2'!$O$2+1,IF(AND(O4092&gt;730,O4092&lt;1096),+'PL2'!$P$2+1,IF(AND(O4092&gt;1095,O4092&lt;1461),+'PL2'!$Q$2+1,IF(AND(O4092&gt;1460,O4092&lt;1826),+'PL2'!$R$2+1,IF(AND(O4092&gt;1825,O4092&lt;2190),+'PL2'!$S$2+1,0))))))</f>
        <v>0</v>
      </c>
      <c r="N4092" s="70">
        <f t="shared" si="248"/>
        <v>-1</v>
      </c>
      <c r="O4092" s="19" t="str">
        <f>IF(A4092&gt;'PL2'!$C$2+553,IF(A4092='PL2'!$C$2+554,1,O4091+1), "")</f>
        <v/>
      </c>
      <c r="Q4092" s="20">
        <v>25</v>
      </c>
    </row>
    <row r="4093" spans="1:17" s="20" customFormat="1" x14ac:dyDescent="0.55000000000000004">
      <c r="A4093" s="20">
        <v>4091</v>
      </c>
      <c r="B4093" s="21">
        <v>43913</v>
      </c>
      <c r="C4093" s="20">
        <v>78.099452972412195</v>
      </c>
      <c r="D4093" s="20">
        <v>92159235</v>
      </c>
      <c r="E4093" s="20">
        <f t="shared" si="244"/>
        <v>1530.7018812410597</v>
      </c>
      <c r="F4093" s="20">
        <f t="shared" si="245"/>
        <v>1.2971785148690636E-3</v>
      </c>
      <c r="G4093" s="19">
        <v>5822.62</v>
      </c>
      <c r="H4093" s="20">
        <f t="shared" si="246"/>
        <v>7.5529775642469072</v>
      </c>
      <c r="I4093" s="20">
        <v>8912695.3877518196</v>
      </c>
      <c r="K4093" s="70">
        <f t="shared" si="247"/>
        <v>-1</v>
      </c>
      <c r="L4093" s="3">
        <f>IF(AND(O4093&gt;0,O4093&lt;366),+'PL2'!$N$3+1,IF(AND(O4093&gt;365,O4093&lt;731),+'PL2'!$O$3+1,IF(AND(O4093&gt;730,O4093&lt;1096),+'PL2'!$P$3+1,IF(AND(O4093&gt;1095,O4093&lt;1461),+'PL2'!$Q$3+1,IF(AND(O4093&gt;1460,O4093&lt;3000),+'PL2'!$R$3+1,0)))))</f>
        <v>0</v>
      </c>
      <c r="M4093" s="3">
        <f>IF(AND(O4093&gt;0,O4093&lt;366),+'PL2'!$N$2+1,IF(AND(O4093&gt;365,O4093&lt;731),+'PL2'!$O$2+1,IF(AND(O4093&gt;730,O4093&lt;1096),+'PL2'!$P$2+1,IF(AND(O4093&gt;1095,O4093&lt;1461),+'PL2'!$Q$2+1,IF(AND(O4093&gt;1460,O4093&lt;1826),+'PL2'!$R$2+1,IF(AND(O4093&gt;1825,O4093&lt;2190),+'PL2'!$S$2+1,0))))))</f>
        <v>0</v>
      </c>
      <c r="N4093" s="70">
        <f t="shared" si="248"/>
        <v>-1</v>
      </c>
      <c r="O4093" s="19" t="str">
        <f>IF(A4093&gt;'PL2'!$C$2+553,IF(A4093='PL2'!$C$2+554,1,O4092+1), "")</f>
        <v/>
      </c>
      <c r="Q4093" s="20">
        <v>25</v>
      </c>
    </row>
    <row r="4094" spans="1:17" s="20" customFormat="1" x14ac:dyDescent="0.55000000000000004">
      <c r="A4094" s="20">
        <v>4092</v>
      </c>
      <c r="B4094" s="21">
        <v>43914</v>
      </c>
      <c r="C4094" s="20">
        <v>78.199451446533303</v>
      </c>
      <c r="D4094" s="20">
        <v>108616241</v>
      </c>
      <c r="E4094" s="20">
        <f t="shared" si="244"/>
        <v>1736.3949992292869</v>
      </c>
      <c r="F4094" s="20">
        <f t="shared" si="245"/>
        <v>1.2501365834804931E-3</v>
      </c>
      <c r="G4094" s="19">
        <v>6502.16</v>
      </c>
      <c r="H4094" s="20">
        <f t="shared" si="246"/>
        <v>8.1285880876435233</v>
      </c>
      <c r="I4094" s="20">
        <v>11290318.1081887</v>
      </c>
      <c r="K4094" s="70">
        <f t="shared" si="247"/>
        <v>-1</v>
      </c>
      <c r="L4094" s="3">
        <f>IF(AND(O4094&gt;0,O4094&lt;366),+'PL2'!$N$3+1,IF(AND(O4094&gt;365,O4094&lt;731),+'PL2'!$O$3+1,IF(AND(O4094&gt;730,O4094&lt;1096),+'PL2'!$P$3+1,IF(AND(O4094&gt;1095,O4094&lt;1461),+'PL2'!$Q$3+1,IF(AND(O4094&gt;1460,O4094&lt;3000),+'PL2'!$R$3+1,0)))))</f>
        <v>0</v>
      </c>
      <c r="M4094" s="3">
        <f>IF(AND(O4094&gt;0,O4094&lt;366),+'PL2'!$N$2+1,IF(AND(O4094&gt;365,O4094&lt;731),+'PL2'!$O$2+1,IF(AND(O4094&gt;730,O4094&lt;1096),+'PL2'!$P$2+1,IF(AND(O4094&gt;1095,O4094&lt;1461),+'PL2'!$Q$2+1,IF(AND(O4094&gt;1460,O4094&lt;1826),+'PL2'!$R$2+1,IF(AND(O4094&gt;1825,O4094&lt;2190),+'PL2'!$S$2+1,0))))))</f>
        <v>0</v>
      </c>
      <c r="N4094" s="70">
        <f t="shared" si="248"/>
        <v>-1</v>
      </c>
      <c r="O4094" s="19" t="str">
        <f>IF(A4094&gt;'PL2'!$C$2+553,IF(A4094='PL2'!$C$2+554,1,O4093+1), "")</f>
        <v/>
      </c>
      <c r="Q4094" s="20">
        <v>25</v>
      </c>
    </row>
    <row r="4095" spans="1:17" s="20" customFormat="1" x14ac:dyDescent="0.55000000000000004">
      <c r="A4095" s="20">
        <v>4093</v>
      </c>
      <c r="B4095" s="21">
        <v>43915</v>
      </c>
      <c r="C4095" s="20">
        <v>78.299449920654297</v>
      </c>
      <c r="D4095" s="20">
        <v>75702228</v>
      </c>
      <c r="E4095" s="20">
        <f t="shared" si="244"/>
        <v>1198.3608700097718</v>
      </c>
      <c r="F4095" s="20">
        <f t="shared" si="245"/>
        <v>1.2394747077748073E-3</v>
      </c>
      <c r="G4095" s="19">
        <v>6768.49</v>
      </c>
      <c r="H4095" s="20">
        <f t="shared" si="246"/>
        <v>8.389372164826705</v>
      </c>
      <c r="I4095" s="20">
        <v>8111093.5650524404</v>
      </c>
      <c r="K4095" s="70">
        <f t="shared" si="247"/>
        <v>-1</v>
      </c>
      <c r="L4095" s="3">
        <f>IF(AND(O4095&gt;0,O4095&lt;366),+'PL2'!$N$3+1,IF(AND(O4095&gt;365,O4095&lt;731),+'PL2'!$O$3+1,IF(AND(O4095&gt;730,O4095&lt;1096),+'PL2'!$P$3+1,IF(AND(O4095&gt;1095,O4095&lt;1461),+'PL2'!$Q$3+1,IF(AND(O4095&gt;1460,O4095&lt;3000),+'PL2'!$R$3+1,0)))))</f>
        <v>0</v>
      </c>
      <c r="M4095" s="3">
        <f>IF(AND(O4095&gt;0,O4095&lt;366),+'PL2'!$N$2+1,IF(AND(O4095&gt;365,O4095&lt;731),+'PL2'!$O$2+1,IF(AND(O4095&gt;730,O4095&lt;1096),+'PL2'!$P$2+1,IF(AND(O4095&gt;1095,O4095&lt;1461),+'PL2'!$Q$2+1,IF(AND(O4095&gt;1460,O4095&lt;1826),+'PL2'!$R$2+1,IF(AND(O4095&gt;1825,O4095&lt;2190),+'PL2'!$S$2+1,0))))))</f>
        <v>0</v>
      </c>
      <c r="N4095" s="70">
        <f t="shared" si="248"/>
        <v>-1</v>
      </c>
      <c r="O4095" s="19" t="str">
        <f>IF(A4095&gt;'PL2'!$C$2+553,IF(A4095='PL2'!$C$2+554,1,O4094+1), "")</f>
        <v/>
      </c>
      <c r="Q4095" s="20">
        <v>25</v>
      </c>
    </row>
    <row r="4096" spans="1:17" s="20" customFormat="1" x14ac:dyDescent="0.55000000000000004">
      <c r="A4096" s="20">
        <v>4094</v>
      </c>
      <c r="B4096" s="21">
        <v>43916</v>
      </c>
      <c r="C4096" s="20">
        <v>78.399448394775405</v>
      </c>
      <c r="D4096" s="20">
        <v>112492821</v>
      </c>
      <c r="E4096" s="20">
        <f t="shared" si="244"/>
        <v>2043.920275982166</v>
      </c>
      <c r="F4096" s="20">
        <f t="shared" si="245"/>
        <v>1.4244662083805234E-3</v>
      </c>
      <c r="G4096" s="19">
        <v>6698.46</v>
      </c>
      <c r="H4096" s="20">
        <f t="shared" si="246"/>
        <v>9.5417299181886008</v>
      </c>
      <c r="I4096" s="20">
        <v>13691118.211855499</v>
      </c>
      <c r="K4096" s="70">
        <f t="shared" si="247"/>
        <v>-1</v>
      </c>
      <c r="L4096" s="3">
        <f>IF(AND(O4096&gt;0,O4096&lt;366),+'PL2'!$N$3+1,IF(AND(O4096&gt;365,O4096&lt;731),+'PL2'!$O$3+1,IF(AND(O4096&gt;730,O4096&lt;1096),+'PL2'!$P$3+1,IF(AND(O4096&gt;1095,O4096&lt;1461),+'PL2'!$Q$3+1,IF(AND(O4096&gt;1460,O4096&lt;3000),+'PL2'!$R$3+1,0)))))</f>
        <v>0</v>
      </c>
      <c r="M4096" s="3">
        <f>IF(AND(O4096&gt;0,O4096&lt;366),+'PL2'!$N$2+1,IF(AND(O4096&gt;365,O4096&lt;731),+'PL2'!$O$2+1,IF(AND(O4096&gt;730,O4096&lt;1096),+'PL2'!$P$2+1,IF(AND(O4096&gt;1095,O4096&lt;1461),+'PL2'!$Q$2+1,IF(AND(O4096&gt;1460,O4096&lt;1826),+'PL2'!$R$2+1,IF(AND(O4096&gt;1825,O4096&lt;2190),+'PL2'!$S$2+1,0))))))</f>
        <v>0</v>
      </c>
      <c r="N4096" s="70">
        <f t="shared" si="248"/>
        <v>-1</v>
      </c>
      <c r="O4096" s="19" t="str">
        <f>IF(A4096&gt;'PL2'!$C$2+553,IF(A4096='PL2'!$C$2+554,1,O4095+1), "")</f>
        <v/>
      </c>
      <c r="Q4096" s="20">
        <v>25</v>
      </c>
    </row>
    <row r="4097" spans="1:17" s="20" customFormat="1" x14ac:dyDescent="0.55000000000000004">
      <c r="A4097" s="20">
        <v>4095</v>
      </c>
      <c r="B4097" s="21">
        <v>43917</v>
      </c>
      <c r="C4097" s="20">
        <v>78.499446868896499</v>
      </c>
      <c r="D4097" s="20">
        <v>107197274</v>
      </c>
      <c r="E4097" s="20">
        <f t="shared" si="244"/>
        <v>1982.811495904077</v>
      </c>
      <c r="F4097" s="20">
        <f t="shared" si="245"/>
        <v>1.4519921996688021E-3</v>
      </c>
      <c r="G4097" s="19">
        <v>6763.75</v>
      </c>
      <c r="H4097" s="20">
        <f t="shared" si="246"/>
        <v>9.8209122405098608</v>
      </c>
      <c r="I4097" s="20">
        <v>13411241.255421201</v>
      </c>
      <c r="K4097" s="70">
        <f t="shared" si="247"/>
        <v>-1</v>
      </c>
      <c r="L4097" s="3">
        <f>IF(AND(O4097&gt;0,O4097&lt;366),+'PL2'!$N$3+1,IF(AND(O4097&gt;365,O4097&lt;731),+'PL2'!$O$3+1,IF(AND(O4097&gt;730,O4097&lt;1096),+'PL2'!$P$3+1,IF(AND(O4097&gt;1095,O4097&lt;1461),+'PL2'!$Q$3+1,IF(AND(O4097&gt;1460,O4097&lt;3000),+'PL2'!$R$3+1,0)))))</f>
        <v>0</v>
      </c>
      <c r="M4097" s="3">
        <f>IF(AND(O4097&gt;0,O4097&lt;366),+'PL2'!$N$2+1,IF(AND(O4097&gt;365,O4097&lt;731),+'PL2'!$O$2+1,IF(AND(O4097&gt;730,O4097&lt;1096),+'PL2'!$P$2+1,IF(AND(O4097&gt;1095,O4097&lt;1461),+'PL2'!$Q$2+1,IF(AND(O4097&gt;1460,O4097&lt;1826),+'PL2'!$R$2+1,IF(AND(O4097&gt;1825,O4097&lt;2190),+'PL2'!$S$2+1,0))))))</f>
        <v>0</v>
      </c>
      <c r="N4097" s="70">
        <f t="shared" si="248"/>
        <v>-1</v>
      </c>
      <c r="O4097" s="19" t="str">
        <f>IF(A4097&gt;'PL2'!$C$2+553,IF(A4097='PL2'!$C$2+554,1,O4096+1), "")</f>
        <v/>
      </c>
      <c r="Q4097" s="20">
        <v>25</v>
      </c>
    </row>
    <row r="4098" spans="1:17" s="20" customFormat="1" x14ac:dyDescent="0.55000000000000004">
      <c r="A4098" s="20">
        <v>4096</v>
      </c>
      <c r="B4098" s="21">
        <v>43918</v>
      </c>
      <c r="C4098" s="20">
        <v>78.599445343017507</v>
      </c>
      <c r="D4098" s="20">
        <v>93365368</v>
      </c>
      <c r="E4098" s="20">
        <f t="shared" si="244"/>
        <v>1725.461397681898</v>
      </c>
      <c r="F4098" s="20">
        <f t="shared" si="245"/>
        <v>1.4525761716976786E-3</v>
      </c>
      <c r="G4098" s="19">
        <v>6369.09</v>
      </c>
      <c r="H4098" s="20">
        <f t="shared" si="246"/>
        <v>9.2515883693979681</v>
      </c>
      <c r="I4098" s="20">
        <v>10989618.9333618</v>
      </c>
      <c r="K4098" s="70">
        <f t="shared" si="247"/>
        <v>-1</v>
      </c>
      <c r="L4098" s="3">
        <f>IF(AND(O4098&gt;0,O4098&lt;366),+'PL2'!$N$3+1,IF(AND(O4098&gt;365,O4098&lt;731),+'PL2'!$O$3+1,IF(AND(O4098&gt;730,O4098&lt;1096),+'PL2'!$P$3+1,IF(AND(O4098&gt;1095,O4098&lt;1461),+'PL2'!$Q$3+1,IF(AND(O4098&gt;1460,O4098&lt;3000),+'PL2'!$R$3+1,0)))))</f>
        <v>0</v>
      </c>
      <c r="M4098" s="3">
        <f>IF(AND(O4098&gt;0,O4098&lt;366),+'PL2'!$N$2+1,IF(AND(O4098&gt;365,O4098&lt;731),+'PL2'!$O$2+1,IF(AND(O4098&gt;730,O4098&lt;1096),+'PL2'!$P$2+1,IF(AND(O4098&gt;1095,O4098&lt;1461),+'PL2'!$Q$2+1,IF(AND(O4098&gt;1460,O4098&lt;1826),+'PL2'!$R$2+1,IF(AND(O4098&gt;1825,O4098&lt;2190),+'PL2'!$S$2+1,0))))))</f>
        <v>0</v>
      </c>
      <c r="N4098" s="70">
        <f t="shared" si="248"/>
        <v>-1</v>
      </c>
      <c r="O4098" s="19" t="str">
        <f>IF(A4098&gt;'PL2'!$C$2+553,IF(A4098='PL2'!$C$2+554,1,O4097+1), "")</f>
        <v/>
      </c>
      <c r="Q4098" s="20">
        <v>25</v>
      </c>
    </row>
    <row r="4099" spans="1:17" s="20" customFormat="1" x14ac:dyDescent="0.55000000000000004">
      <c r="A4099" s="20">
        <v>4097</v>
      </c>
      <c r="B4099" s="21">
        <v>43919</v>
      </c>
      <c r="C4099" s="20">
        <v>78.699443817138601</v>
      </c>
      <c r="D4099" s="20">
        <v>104430893</v>
      </c>
      <c r="E4099" s="20">
        <f t="shared" si="244"/>
        <v>1888.3417518295307</v>
      </c>
      <c r="F4099" s="20">
        <f t="shared" si="245"/>
        <v>1.4230601820638003E-3</v>
      </c>
      <c r="G4099" s="19">
        <v>6260.95</v>
      </c>
      <c r="H4099" s="20">
        <f t="shared" si="246"/>
        <v>8.9097086468923496</v>
      </c>
      <c r="I4099" s="20">
        <v>11822813.2911171</v>
      </c>
      <c r="K4099" s="70">
        <f t="shared" si="247"/>
        <v>-1</v>
      </c>
      <c r="L4099" s="3">
        <f>IF(AND(O4099&gt;0,O4099&lt;366),+'PL2'!$N$3+1,IF(AND(O4099&gt;365,O4099&lt;731),+'PL2'!$O$3+1,IF(AND(O4099&gt;730,O4099&lt;1096),+'PL2'!$P$3+1,IF(AND(O4099&gt;1095,O4099&lt;1461),+'PL2'!$Q$3+1,IF(AND(O4099&gt;1460,O4099&lt;3000),+'PL2'!$R$3+1,0)))))</f>
        <v>0</v>
      </c>
      <c r="M4099" s="3">
        <f>IF(AND(O4099&gt;0,O4099&lt;366),+'PL2'!$N$2+1,IF(AND(O4099&gt;365,O4099&lt;731),+'PL2'!$O$2+1,IF(AND(O4099&gt;730,O4099&lt;1096),+'PL2'!$P$2+1,IF(AND(O4099&gt;1095,O4099&lt;1461),+'PL2'!$Q$2+1,IF(AND(O4099&gt;1460,O4099&lt;1826),+'PL2'!$R$2+1,IF(AND(O4099&gt;1825,O4099&lt;2190),+'PL2'!$S$2+1,0))))))</f>
        <v>0</v>
      </c>
      <c r="N4099" s="70">
        <f t="shared" si="248"/>
        <v>-1</v>
      </c>
      <c r="O4099" s="19" t="str">
        <f>IF(A4099&gt;'PL2'!$C$2+553,IF(A4099='PL2'!$C$2+554,1,O4098+1), "")</f>
        <v/>
      </c>
      <c r="Q4099" s="20">
        <v>25</v>
      </c>
    </row>
    <row r="4100" spans="1:17" s="20" customFormat="1" x14ac:dyDescent="0.55000000000000004">
      <c r="A4100" s="20">
        <v>4098</v>
      </c>
      <c r="B4100" s="21">
        <v>43920</v>
      </c>
      <c r="C4100" s="20">
        <v>78.799442291259794</v>
      </c>
      <c r="D4100" s="20">
        <v>101664512</v>
      </c>
      <c r="E4100" s="20">
        <f t="shared" si="244"/>
        <v>1977.4091150661552</v>
      </c>
      <c r="F4100" s="20">
        <f t="shared" si="245"/>
        <v>1.5326757821732975E-3</v>
      </c>
      <c r="G4100" s="19">
        <v>5885.41</v>
      </c>
      <c r="H4100" s="20">
        <f t="shared" si="246"/>
        <v>9.0204253751605474</v>
      </c>
      <c r="I4100" s="20">
        <v>11637863.3799015</v>
      </c>
      <c r="K4100" s="70">
        <f t="shared" si="247"/>
        <v>-1</v>
      </c>
      <c r="L4100" s="3">
        <f>IF(AND(O4100&gt;0,O4100&lt;366),+'PL2'!$N$3+1,IF(AND(O4100&gt;365,O4100&lt;731),+'PL2'!$O$3+1,IF(AND(O4100&gt;730,O4100&lt;1096),+'PL2'!$P$3+1,IF(AND(O4100&gt;1095,O4100&lt;1461),+'PL2'!$Q$3+1,IF(AND(O4100&gt;1460,O4100&lt;3000),+'PL2'!$R$3+1,0)))))</f>
        <v>0</v>
      </c>
      <c r="M4100" s="3">
        <f>IF(AND(O4100&gt;0,O4100&lt;366),+'PL2'!$N$2+1,IF(AND(O4100&gt;365,O4100&lt;731),+'PL2'!$O$2+1,IF(AND(O4100&gt;730,O4100&lt;1096),+'PL2'!$P$2+1,IF(AND(O4100&gt;1095,O4100&lt;1461),+'PL2'!$Q$2+1,IF(AND(O4100&gt;1460,O4100&lt;1826),+'PL2'!$R$2+1,IF(AND(O4100&gt;1825,O4100&lt;2190),+'PL2'!$S$2+1,0))))))</f>
        <v>0</v>
      </c>
      <c r="N4100" s="70">
        <f t="shared" si="248"/>
        <v>-1</v>
      </c>
      <c r="O4100" s="19" t="str">
        <f>IF(A4100&gt;'PL2'!$C$2+553,IF(A4100='PL2'!$C$2+554,1,O4099+1), "")</f>
        <v/>
      </c>
      <c r="Q4100" s="20">
        <v>24</v>
      </c>
    </row>
    <row r="4101" spans="1:17" s="20" customFormat="1" x14ac:dyDescent="0.55000000000000004">
      <c r="A4101" s="20">
        <v>4099</v>
      </c>
      <c r="B4101" s="21">
        <v>43921</v>
      </c>
      <c r="C4101" s="20">
        <v>78.899440765380902</v>
      </c>
      <c r="D4101" s="20">
        <v>109963656</v>
      </c>
      <c r="E4101" s="20">
        <f t="shared" si="244"/>
        <v>2055.4327487616642</v>
      </c>
      <c r="F4101" s="20">
        <f t="shared" si="245"/>
        <v>1.4747826719052064E-3</v>
      </c>
      <c r="G4101" s="19">
        <v>6405.29</v>
      </c>
      <c r="H4101" s="20">
        <f t="shared" si="246"/>
        <v>9.4464107005277</v>
      </c>
      <c r="I4101" s="20">
        <v>13165642.831315599</v>
      </c>
      <c r="K4101" s="70">
        <f t="shared" si="247"/>
        <v>-1</v>
      </c>
      <c r="L4101" s="3">
        <f>IF(AND(O4101&gt;0,O4101&lt;366),+'PL2'!$N$3+1,IF(AND(O4101&gt;365,O4101&lt;731),+'PL2'!$O$3+1,IF(AND(O4101&gt;730,O4101&lt;1096),+'PL2'!$P$3+1,IF(AND(O4101&gt;1095,O4101&lt;1461),+'PL2'!$Q$3+1,IF(AND(O4101&gt;1460,O4101&lt;3000),+'PL2'!$R$3+1,0)))))</f>
        <v>0</v>
      </c>
      <c r="M4101" s="3">
        <f>IF(AND(O4101&gt;0,O4101&lt;366),+'PL2'!$N$2+1,IF(AND(O4101&gt;365,O4101&lt;731),+'PL2'!$O$2+1,IF(AND(O4101&gt;730,O4101&lt;1096),+'PL2'!$P$2+1,IF(AND(O4101&gt;1095,O4101&lt;1461),+'PL2'!$Q$2+1,IF(AND(O4101&gt;1460,O4101&lt;1826),+'PL2'!$R$2+1,IF(AND(O4101&gt;1825,O4101&lt;2190),+'PL2'!$S$2+1,0))))))</f>
        <v>0</v>
      </c>
      <c r="N4101" s="70">
        <f t="shared" si="248"/>
        <v>-1</v>
      </c>
      <c r="O4101" s="19" t="str">
        <f>IF(A4101&gt;'PL2'!$C$2+553,IF(A4101='PL2'!$C$2+554,1,O4100+1), "")</f>
        <v/>
      </c>
      <c r="Q4101" s="20">
        <v>24</v>
      </c>
    </row>
    <row r="4102" spans="1:17" s="20" customFormat="1" x14ac:dyDescent="0.55000000000000004">
      <c r="A4102" s="20">
        <v>4100</v>
      </c>
      <c r="B4102" s="21">
        <v>43922</v>
      </c>
      <c r="C4102" s="20">
        <v>78.999439239501996</v>
      </c>
      <c r="D4102" s="20">
        <v>105814084</v>
      </c>
      <c r="E4102" s="20">
        <f t="shared" si="244"/>
        <v>1926.8885591074909</v>
      </c>
      <c r="F4102" s="20">
        <f t="shared" si="245"/>
        <v>1.4385903075672213E-3</v>
      </c>
      <c r="G4102" s="19">
        <v>6428.28</v>
      </c>
      <c r="H4102" s="20">
        <f t="shared" si="246"/>
        <v>9.2476613023282166</v>
      </c>
      <c r="I4102" s="20">
        <v>12386579.186739501</v>
      </c>
      <c r="K4102" s="70">
        <f t="shared" si="247"/>
        <v>-1</v>
      </c>
      <c r="L4102" s="3">
        <f>IF(AND(O4102&gt;0,O4102&lt;366),+'PL2'!$N$3+1,IF(AND(O4102&gt;365,O4102&lt;731),+'PL2'!$O$3+1,IF(AND(O4102&gt;730,O4102&lt;1096),+'PL2'!$P$3+1,IF(AND(O4102&gt;1095,O4102&lt;1461),+'PL2'!$Q$3+1,IF(AND(O4102&gt;1460,O4102&lt;3000),+'PL2'!$R$3+1,0)))))</f>
        <v>0</v>
      </c>
      <c r="M4102" s="3">
        <f>IF(AND(O4102&gt;0,O4102&lt;366),+'PL2'!$N$2+1,IF(AND(O4102&gt;365,O4102&lt;731),+'PL2'!$O$2+1,IF(AND(O4102&gt;730,O4102&lt;1096),+'PL2'!$P$2+1,IF(AND(O4102&gt;1095,O4102&lt;1461),+'PL2'!$Q$2+1,IF(AND(O4102&gt;1460,O4102&lt;1826),+'PL2'!$R$2+1,IF(AND(O4102&gt;1825,O4102&lt;2190),+'PL2'!$S$2+1,0))))))</f>
        <v>0</v>
      </c>
      <c r="N4102" s="70">
        <f t="shared" si="248"/>
        <v>-1</v>
      </c>
      <c r="O4102" s="19" t="str">
        <f>IF(A4102&gt;'PL2'!$C$2+553,IF(A4102='PL2'!$C$2+554,1,O4101+1), "")</f>
        <v/>
      </c>
      <c r="Q4102" s="20">
        <v>23</v>
      </c>
    </row>
    <row r="4103" spans="1:17" s="20" customFormat="1" x14ac:dyDescent="0.55000000000000004">
      <c r="A4103" s="20">
        <v>4101</v>
      </c>
      <c r="B4103" s="21">
        <v>43923</v>
      </c>
      <c r="C4103" s="20">
        <v>79.099437713623004</v>
      </c>
      <c r="D4103" s="20">
        <v>105814084</v>
      </c>
      <c r="E4103" s="20">
        <f t="shared" si="244"/>
        <v>1956.8873898502752</v>
      </c>
      <c r="F4103" s="20">
        <f t="shared" si="245"/>
        <v>1.4628363858069796E-3</v>
      </c>
      <c r="G4103" s="19">
        <v>6652.87</v>
      </c>
      <c r="H4103" s="20">
        <f t="shared" si="246"/>
        <v>9.7320603060436799</v>
      </c>
      <c r="I4103" s="20">
        <v>13018917.4093132</v>
      </c>
      <c r="K4103" s="70">
        <f t="shared" si="247"/>
        <v>-1</v>
      </c>
      <c r="L4103" s="3">
        <f>IF(AND(O4103&gt;0,O4103&lt;366),+'PL2'!$N$3+1,IF(AND(O4103&gt;365,O4103&lt;731),+'PL2'!$O$3+1,IF(AND(O4103&gt;730,O4103&lt;1096),+'PL2'!$P$3+1,IF(AND(O4103&gt;1095,O4103&lt;1461),+'PL2'!$Q$3+1,IF(AND(O4103&gt;1460,O4103&lt;3000),+'PL2'!$R$3+1,0)))))</f>
        <v>0</v>
      </c>
      <c r="M4103" s="3">
        <f>IF(AND(O4103&gt;0,O4103&lt;366),+'PL2'!$N$2+1,IF(AND(O4103&gt;365,O4103&lt;731),+'PL2'!$O$2+1,IF(AND(O4103&gt;730,O4103&lt;1096),+'PL2'!$P$2+1,IF(AND(O4103&gt;1095,O4103&lt;1461),+'PL2'!$Q$2+1,IF(AND(O4103&gt;1460,O4103&lt;1826),+'PL2'!$R$2+1,IF(AND(O4103&gt;1825,O4103&lt;2190),+'PL2'!$S$2+1,0))))))</f>
        <v>0</v>
      </c>
      <c r="N4103" s="70">
        <f t="shared" si="248"/>
        <v>-1</v>
      </c>
      <c r="O4103" s="19" t="str">
        <f>IF(A4103&gt;'PL2'!$C$2+553,IF(A4103='PL2'!$C$2+554,1,O4102+1), "")</f>
        <v/>
      </c>
      <c r="Q4103" s="20">
        <v>23</v>
      </c>
    </row>
    <row r="4104" spans="1:17" s="20" customFormat="1" x14ac:dyDescent="0.55000000000000004">
      <c r="A4104" s="20">
        <v>4102</v>
      </c>
      <c r="B4104" s="21">
        <v>43924</v>
      </c>
      <c r="C4104" s="20">
        <v>79.199436187744197</v>
      </c>
      <c r="D4104" s="20">
        <v>91290582</v>
      </c>
      <c r="E4104" s="20">
        <f t="shared" si="244"/>
        <v>1679.5897777347113</v>
      </c>
      <c r="F4104" s="20">
        <f t="shared" si="245"/>
        <v>1.457133479807235E-3</v>
      </c>
      <c r="G4104" s="19">
        <v>6809.11</v>
      </c>
      <c r="H4104" s="20">
        <f t="shared" si="246"/>
        <v>9.9217821486902409</v>
      </c>
      <c r="I4104" s="20">
        <v>11436511.5514712</v>
      </c>
      <c r="K4104" s="70">
        <f t="shared" si="247"/>
        <v>-1</v>
      </c>
      <c r="L4104" s="3">
        <f>IF(AND(O4104&gt;0,O4104&lt;366),+'PL2'!$N$3+1,IF(AND(O4104&gt;365,O4104&lt;731),+'PL2'!$O$3+1,IF(AND(O4104&gt;730,O4104&lt;1096),+'PL2'!$P$3+1,IF(AND(O4104&gt;1095,O4104&lt;1461),+'PL2'!$Q$3+1,IF(AND(O4104&gt;1460,O4104&lt;3000),+'PL2'!$R$3+1,0)))))</f>
        <v>0</v>
      </c>
      <c r="M4104" s="3">
        <f>IF(AND(O4104&gt;0,O4104&lt;366),+'PL2'!$N$2+1,IF(AND(O4104&gt;365,O4104&lt;731),+'PL2'!$O$2+1,IF(AND(O4104&gt;730,O4104&lt;1096),+'PL2'!$P$2+1,IF(AND(O4104&gt;1095,O4104&lt;1461),+'PL2'!$Q$2+1,IF(AND(O4104&gt;1460,O4104&lt;1826),+'PL2'!$R$2+1,IF(AND(O4104&gt;1825,O4104&lt;2190),+'PL2'!$S$2+1,0))))))</f>
        <v>0</v>
      </c>
      <c r="N4104" s="70">
        <f t="shared" si="248"/>
        <v>-1</v>
      </c>
      <c r="O4104" s="19" t="str">
        <f>IF(A4104&gt;'PL2'!$C$2+553,IF(A4104='PL2'!$C$2+554,1,O4103+1), "")</f>
        <v/>
      </c>
      <c r="Q4104" s="20">
        <v>23</v>
      </c>
    </row>
    <row r="4105" spans="1:17" s="20" customFormat="1" x14ac:dyDescent="0.55000000000000004">
      <c r="A4105" s="20">
        <v>4103</v>
      </c>
      <c r="B4105" s="21">
        <v>43925</v>
      </c>
      <c r="C4105" s="20">
        <v>79.299434661865305</v>
      </c>
      <c r="D4105" s="20">
        <v>108580465</v>
      </c>
      <c r="E4105" s="20">
        <f t="shared" si="244"/>
        <v>2011.4716385528213</v>
      </c>
      <c r="F4105" s="20">
        <f t="shared" si="245"/>
        <v>1.4690355560331651E-3</v>
      </c>
      <c r="G4105" s="19">
        <v>6741.67</v>
      </c>
      <c r="H4105" s="20">
        <f t="shared" si="246"/>
        <v>9.9037529370421087</v>
      </c>
      <c r="I4105" s="20">
        <v>13560678.001482399</v>
      </c>
      <c r="K4105" s="70">
        <f t="shared" si="247"/>
        <v>-1</v>
      </c>
      <c r="L4105" s="3">
        <f>IF(AND(O4105&gt;0,O4105&lt;366),+'PL2'!$N$3+1,IF(AND(O4105&gt;365,O4105&lt;731),+'PL2'!$O$3+1,IF(AND(O4105&gt;730,O4105&lt;1096),+'PL2'!$P$3+1,IF(AND(O4105&gt;1095,O4105&lt;1461),+'PL2'!$Q$3+1,IF(AND(O4105&gt;1460,O4105&lt;3000),+'PL2'!$R$3+1,0)))))</f>
        <v>0</v>
      </c>
      <c r="M4105" s="3">
        <f>IF(AND(O4105&gt;0,O4105&lt;366),+'PL2'!$N$2+1,IF(AND(O4105&gt;365,O4105&lt;731),+'PL2'!$O$2+1,IF(AND(O4105&gt;730,O4105&lt;1096),+'PL2'!$P$2+1,IF(AND(O4105&gt;1095,O4105&lt;1461),+'PL2'!$Q$2+1,IF(AND(O4105&gt;1460,O4105&lt;1826),+'PL2'!$R$2+1,IF(AND(O4105&gt;1825,O4105&lt;2190),+'PL2'!$S$2+1,0))))))</f>
        <v>0</v>
      </c>
      <c r="N4105" s="70">
        <f t="shared" si="248"/>
        <v>-1</v>
      </c>
      <c r="O4105" s="19" t="str">
        <f>IF(A4105&gt;'PL2'!$C$2+553,IF(A4105='PL2'!$C$2+554,1,O4104+1), "")</f>
        <v/>
      </c>
      <c r="Q4105" s="20">
        <v>23</v>
      </c>
    </row>
    <row r="4106" spans="1:17" s="20" customFormat="1" x14ac:dyDescent="0.55000000000000004">
      <c r="A4106" s="20">
        <v>4104</v>
      </c>
      <c r="B4106" s="21">
        <v>43926</v>
      </c>
      <c r="C4106" s="20">
        <v>79.399433135986399</v>
      </c>
      <c r="D4106" s="20">
        <v>121029181</v>
      </c>
      <c r="E4106" s="20">
        <f t="shared" si="244"/>
        <v>2176.7039660810078</v>
      </c>
      <c r="F4106" s="20">
        <f t="shared" si="245"/>
        <v>1.427994964385369E-3</v>
      </c>
      <c r="G4106" s="19">
        <v>6871.69</v>
      </c>
      <c r="H4106" s="20">
        <f t="shared" si="246"/>
        <v>9.8127387168172966</v>
      </c>
      <c r="I4106" s="20">
        <v>14957634.876679201</v>
      </c>
      <c r="K4106" s="70">
        <f t="shared" si="247"/>
        <v>-1</v>
      </c>
      <c r="L4106" s="3">
        <f>IF(AND(O4106&gt;0,O4106&lt;366),+'PL2'!$N$3+1,IF(AND(O4106&gt;365,O4106&lt;731),+'PL2'!$O$3+1,IF(AND(O4106&gt;730,O4106&lt;1096),+'PL2'!$P$3+1,IF(AND(O4106&gt;1095,O4106&lt;1461),+'PL2'!$Q$3+1,IF(AND(O4106&gt;1460,O4106&lt;3000),+'PL2'!$R$3+1,0)))))</f>
        <v>0</v>
      </c>
      <c r="M4106" s="3">
        <f>IF(AND(O4106&gt;0,O4106&lt;366),+'PL2'!$N$2+1,IF(AND(O4106&gt;365,O4106&lt;731),+'PL2'!$O$2+1,IF(AND(O4106&gt;730,O4106&lt;1096),+'PL2'!$P$2+1,IF(AND(O4106&gt;1095,O4106&lt;1461),+'PL2'!$Q$2+1,IF(AND(O4106&gt;1460,O4106&lt;1826),+'PL2'!$R$2+1,IF(AND(O4106&gt;1825,O4106&lt;2190),+'PL2'!$S$2+1,0))))))</f>
        <v>0</v>
      </c>
      <c r="N4106" s="70">
        <f t="shared" si="248"/>
        <v>-1</v>
      </c>
      <c r="O4106" s="19" t="str">
        <f>IF(A4106&gt;'PL2'!$C$2+553,IF(A4106='PL2'!$C$2+554,1,O4105+1), "")</f>
        <v/>
      </c>
      <c r="Q4106" s="20">
        <v>23</v>
      </c>
    </row>
    <row r="4107" spans="1:17" s="20" customFormat="1" x14ac:dyDescent="0.55000000000000004">
      <c r="A4107" s="20">
        <v>4105</v>
      </c>
      <c r="B4107" s="21">
        <v>43927</v>
      </c>
      <c r="C4107" s="20">
        <v>79.499431610107493</v>
      </c>
      <c r="D4107" s="20">
        <v>88524201</v>
      </c>
      <c r="E4107" s="20">
        <f t="shared" si="244"/>
        <v>1694.6432099518845</v>
      </c>
      <c r="F4107" s="20">
        <f t="shared" si="245"/>
        <v>1.5218795589366898E-3</v>
      </c>
      <c r="G4107" s="19">
        <v>6777.44</v>
      </c>
      <c r="H4107" s="20">
        <f t="shared" si="246"/>
        <v>10.314447397919878</v>
      </c>
      <c r="I4107" s="20">
        <v>11485342.6768563</v>
      </c>
      <c r="K4107" s="70">
        <f t="shared" si="247"/>
        <v>-1</v>
      </c>
      <c r="L4107" s="3">
        <f>IF(AND(O4107&gt;0,O4107&lt;366),+'PL2'!$N$3+1,IF(AND(O4107&gt;365,O4107&lt;731),+'PL2'!$O$3+1,IF(AND(O4107&gt;730,O4107&lt;1096),+'PL2'!$P$3+1,IF(AND(O4107&gt;1095,O4107&lt;1461),+'PL2'!$Q$3+1,IF(AND(O4107&gt;1460,O4107&lt;3000),+'PL2'!$R$3+1,0)))))</f>
        <v>0</v>
      </c>
      <c r="M4107" s="3">
        <f>IF(AND(O4107&gt;0,O4107&lt;366),+'PL2'!$N$2+1,IF(AND(O4107&gt;365,O4107&lt;731),+'PL2'!$O$2+1,IF(AND(O4107&gt;730,O4107&lt;1096),+'PL2'!$P$2+1,IF(AND(O4107&gt;1095,O4107&lt;1461),+'PL2'!$Q$2+1,IF(AND(O4107&gt;1460,O4107&lt;1826),+'PL2'!$R$2+1,IF(AND(O4107&gt;1825,O4107&lt;2190),+'PL2'!$S$2+1,0))))))</f>
        <v>0</v>
      </c>
      <c r="N4107" s="70">
        <f t="shared" si="248"/>
        <v>-1</v>
      </c>
      <c r="O4107" s="19" t="str">
        <f>IF(A4107&gt;'PL2'!$C$2+553,IF(A4107='PL2'!$C$2+554,1,O4106+1), "")</f>
        <v/>
      </c>
      <c r="Q4107" s="20">
        <v>22</v>
      </c>
    </row>
    <row r="4108" spans="1:17" s="20" customFormat="1" x14ac:dyDescent="0.55000000000000004">
      <c r="A4108" s="20">
        <v>4106</v>
      </c>
      <c r="B4108" s="21">
        <v>43928</v>
      </c>
      <c r="C4108" s="20">
        <v>79.599430084228501</v>
      </c>
      <c r="D4108" s="20">
        <v>116188014</v>
      </c>
      <c r="E4108" s="20">
        <f t="shared" si="244"/>
        <v>2142.8614174755148</v>
      </c>
      <c r="F4108" s="20">
        <f t="shared" si="245"/>
        <v>1.4680563141438413E-3</v>
      </c>
      <c r="G4108" s="19">
        <v>7343.2</v>
      </c>
      <c r="H4108" s="20">
        <f t="shared" si="246"/>
        <v>10.780231126021055</v>
      </c>
      <c r="I4108" s="20">
        <v>15735459.9608062</v>
      </c>
      <c r="K4108" s="70">
        <f t="shared" si="247"/>
        <v>-1</v>
      </c>
      <c r="L4108" s="3">
        <f>IF(AND(O4108&gt;0,O4108&lt;366),+'PL2'!$N$3+1,IF(AND(O4108&gt;365,O4108&lt;731),+'PL2'!$O$3+1,IF(AND(O4108&gt;730,O4108&lt;1096),+'PL2'!$P$3+1,IF(AND(O4108&gt;1095,O4108&lt;1461),+'PL2'!$Q$3+1,IF(AND(O4108&gt;1460,O4108&lt;3000),+'PL2'!$R$3+1,0)))))</f>
        <v>0</v>
      </c>
      <c r="M4108" s="3">
        <f>IF(AND(O4108&gt;0,O4108&lt;366),+'PL2'!$N$2+1,IF(AND(O4108&gt;365,O4108&lt;731),+'PL2'!$O$2+1,IF(AND(O4108&gt;730,O4108&lt;1096),+'PL2'!$P$2+1,IF(AND(O4108&gt;1095,O4108&lt;1461),+'PL2'!$Q$2+1,IF(AND(O4108&gt;1460,O4108&lt;1826),+'PL2'!$R$2+1,IF(AND(O4108&gt;1825,O4108&lt;2190),+'PL2'!$S$2+1,0))))))</f>
        <v>0</v>
      </c>
      <c r="N4108" s="70">
        <f t="shared" si="248"/>
        <v>-1</v>
      </c>
      <c r="O4108" s="19" t="str">
        <f>IF(A4108&gt;'PL2'!$C$2+553,IF(A4108='PL2'!$C$2+554,1,O4107+1), "")</f>
        <v/>
      </c>
      <c r="Q4108" s="20">
        <v>22</v>
      </c>
    </row>
    <row r="4109" spans="1:17" s="20" customFormat="1" x14ac:dyDescent="0.55000000000000004">
      <c r="A4109" s="20">
        <v>4107</v>
      </c>
      <c r="B4109" s="21">
        <v>43929</v>
      </c>
      <c r="C4109" s="20">
        <v>79.699428558349695</v>
      </c>
      <c r="D4109" s="20">
        <v>103061194</v>
      </c>
      <c r="E4109" s="20">
        <f t="shared" si="244"/>
        <v>1846.1410192870355</v>
      </c>
      <c r="F4109" s="20">
        <f t="shared" si="245"/>
        <v>1.4276603885969531E-3</v>
      </c>
      <c r="G4109" s="19">
        <v>7205.55</v>
      </c>
      <c r="H4109" s="20">
        <f t="shared" si="246"/>
        <v>10.287078313054776</v>
      </c>
      <c r="I4109" s="20">
        <v>13302461.4215237</v>
      </c>
      <c r="K4109" s="70">
        <f t="shared" si="247"/>
        <v>-1</v>
      </c>
      <c r="L4109" s="3">
        <f>IF(AND(O4109&gt;0,O4109&lt;366),+'PL2'!$N$3+1,IF(AND(O4109&gt;365,O4109&lt;731),+'PL2'!$O$3+1,IF(AND(O4109&gt;730,O4109&lt;1096),+'PL2'!$P$3+1,IF(AND(O4109&gt;1095,O4109&lt;1461),+'PL2'!$Q$3+1,IF(AND(O4109&gt;1460,O4109&lt;3000),+'PL2'!$R$3+1,0)))))</f>
        <v>0</v>
      </c>
      <c r="M4109" s="3">
        <f>IF(AND(O4109&gt;0,O4109&lt;366),+'PL2'!$N$2+1,IF(AND(O4109&gt;365,O4109&lt;731),+'PL2'!$O$2+1,IF(AND(O4109&gt;730,O4109&lt;1096),+'PL2'!$P$2+1,IF(AND(O4109&gt;1095,O4109&lt;1461),+'PL2'!$Q$2+1,IF(AND(O4109&gt;1460,O4109&lt;1826),+'PL2'!$R$2+1,IF(AND(O4109&gt;1825,O4109&lt;2190),+'PL2'!$S$2+1,0))))))</f>
        <v>0</v>
      </c>
      <c r="N4109" s="70">
        <f t="shared" si="248"/>
        <v>-1</v>
      </c>
      <c r="O4109" s="19" t="str">
        <f>IF(A4109&gt;'PL2'!$C$2+553,IF(A4109='PL2'!$C$2+554,1,O4108+1), "")</f>
        <v/>
      </c>
      <c r="Q4109" s="20">
        <v>22</v>
      </c>
    </row>
    <row r="4110" spans="1:17" s="20" customFormat="1" x14ac:dyDescent="0.55000000000000004">
      <c r="A4110" s="20">
        <v>4108</v>
      </c>
      <c r="B4110" s="21">
        <v>43930</v>
      </c>
      <c r="C4110" s="20">
        <v>79.799427032470803</v>
      </c>
      <c r="D4110" s="20">
        <v>112650577</v>
      </c>
      <c r="E4110" s="20">
        <f t="shared" si="244"/>
        <v>1933.5987263081754</v>
      </c>
      <c r="F4110" s="20">
        <f t="shared" si="245"/>
        <v>1.3697228596539521E-3</v>
      </c>
      <c r="G4110" s="19">
        <v>7365.03</v>
      </c>
      <c r="H4110" s="20">
        <f t="shared" si="246"/>
        <v>10.088049953037146</v>
      </c>
      <c r="I4110" s="20">
        <v>14241012.627221501</v>
      </c>
      <c r="K4110" s="70">
        <f t="shared" si="247"/>
        <v>-1</v>
      </c>
      <c r="L4110" s="3">
        <f>IF(AND(O4110&gt;0,O4110&lt;366),+'PL2'!$N$3+1,IF(AND(O4110&gt;365,O4110&lt;731),+'PL2'!$O$3+1,IF(AND(O4110&gt;730,O4110&lt;1096),+'PL2'!$P$3+1,IF(AND(O4110&gt;1095,O4110&lt;1461),+'PL2'!$Q$3+1,IF(AND(O4110&gt;1460,O4110&lt;3000),+'PL2'!$R$3+1,0)))))</f>
        <v>0</v>
      </c>
      <c r="M4110" s="3">
        <f>IF(AND(O4110&gt;0,O4110&lt;366),+'PL2'!$N$2+1,IF(AND(O4110&gt;365,O4110&lt;731),+'PL2'!$O$2+1,IF(AND(O4110&gt;730,O4110&lt;1096),+'PL2'!$P$2+1,IF(AND(O4110&gt;1095,O4110&lt;1461),+'PL2'!$Q$2+1,IF(AND(O4110&gt;1460,O4110&lt;1826),+'PL2'!$R$2+1,IF(AND(O4110&gt;1825,O4110&lt;2190),+'PL2'!$S$2+1,0))))))</f>
        <v>0</v>
      </c>
      <c r="N4110" s="70">
        <f t="shared" si="248"/>
        <v>-1</v>
      </c>
      <c r="O4110" s="19" t="str">
        <f>IF(A4110&gt;'PL2'!$C$2+553,IF(A4110='PL2'!$C$2+554,1,O4109+1), "")</f>
        <v/>
      </c>
      <c r="Q4110" s="20">
        <v>22</v>
      </c>
    </row>
    <row r="4111" spans="1:17" s="20" customFormat="1" x14ac:dyDescent="0.55000000000000004">
      <c r="A4111" s="20">
        <v>4109</v>
      </c>
      <c r="B4111" s="21">
        <v>43931</v>
      </c>
      <c r="C4111" s="20">
        <v>79.899425506591797</v>
      </c>
      <c r="D4111" s="20">
        <v>119234053</v>
      </c>
      <c r="E4111" s="20">
        <f t="shared" si="244"/>
        <v>1970.015258831264</v>
      </c>
      <c r="F4111" s="20">
        <f t="shared" si="245"/>
        <v>1.3201185689782579E-3</v>
      </c>
      <c r="G4111" s="19">
        <v>7293.69</v>
      </c>
      <c r="H4111" s="20">
        <f t="shared" si="246"/>
        <v>9.6285356053710291</v>
      </c>
      <c r="I4111" s="20">
        <v>14368680.593185</v>
      </c>
      <c r="K4111" s="70">
        <f t="shared" si="247"/>
        <v>-1</v>
      </c>
      <c r="L4111" s="3">
        <f>IF(AND(O4111&gt;0,O4111&lt;366),+'PL2'!$N$3+1,IF(AND(O4111&gt;365,O4111&lt;731),+'PL2'!$O$3+1,IF(AND(O4111&gt;730,O4111&lt;1096),+'PL2'!$P$3+1,IF(AND(O4111&gt;1095,O4111&lt;1461),+'PL2'!$Q$3+1,IF(AND(O4111&gt;1460,O4111&lt;3000),+'PL2'!$R$3+1,0)))))</f>
        <v>0</v>
      </c>
      <c r="M4111" s="3">
        <f>IF(AND(O4111&gt;0,O4111&lt;366),+'PL2'!$N$2+1,IF(AND(O4111&gt;365,O4111&lt;731),+'PL2'!$O$2+1,IF(AND(O4111&gt;730,O4111&lt;1096),+'PL2'!$P$2+1,IF(AND(O4111&gt;1095,O4111&lt;1461),+'PL2'!$Q$2+1,IF(AND(O4111&gt;1460,O4111&lt;1826),+'PL2'!$R$2+1,IF(AND(O4111&gt;1825,O4111&lt;2190),+'PL2'!$S$2+1,0))))))</f>
        <v>0</v>
      </c>
      <c r="N4111" s="70">
        <f t="shared" si="248"/>
        <v>-1</v>
      </c>
      <c r="O4111" s="19" t="str">
        <f>IF(A4111&gt;'PL2'!$C$2+553,IF(A4111='PL2'!$C$2+554,1,O4110+1), "")</f>
        <v/>
      </c>
      <c r="Q4111" s="20">
        <v>22</v>
      </c>
    </row>
    <row r="4112" spans="1:17" s="20" customFormat="1" x14ac:dyDescent="0.55000000000000004">
      <c r="A4112" s="20">
        <v>4110</v>
      </c>
      <c r="B4112" s="21">
        <v>43932</v>
      </c>
      <c r="C4112" s="20">
        <v>79.999423980712905</v>
      </c>
      <c r="D4112" s="20">
        <v>116308064</v>
      </c>
      <c r="E4112" s="20">
        <f t="shared" si="244"/>
        <v>2024.8180901049434</v>
      </c>
      <c r="F4112" s="20">
        <f t="shared" si="245"/>
        <v>1.3927175408415594E-3</v>
      </c>
      <c r="G4112" s="19">
        <v>6873.24</v>
      </c>
      <c r="H4112" s="20">
        <f t="shared" si="246"/>
        <v>9.5724819104138401</v>
      </c>
      <c r="I4112" s="20">
        <v>13917060.6896329</v>
      </c>
      <c r="K4112" s="70">
        <f t="shared" si="247"/>
        <v>-1</v>
      </c>
      <c r="L4112" s="3">
        <f>IF(AND(O4112&gt;0,O4112&lt;366),+'PL2'!$N$3+1,IF(AND(O4112&gt;365,O4112&lt;731),+'PL2'!$O$3+1,IF(AND(O4112&gt;730,O4112&lt;1096),+'PL2'!$P$3+1,IF(AND(O4112&gt;1095,O4112&lt;1461),+'PL2'!$Q$3+1,IF(AND(O4112&gt;1460,O4112&lt;3000),+'PL2'!$R$3+1,0)))))</f>
        <v>0</v>
      </c>
      <c r="M4112" s="3">
        <f>IF(AND(O4112&gt;0,O4112&lt;366),+'PL2'!$N$2+1,IF(AND(O4112&gt;365,O4112&lt;731),+'PL2'!$O$2+1,IF(AND(O4112&gt;730,O4112&lt;1096),+'PL2'!$P$2+1,IF(AND(O4112&gt;1095,O4112&lt;1461),+'PL2'!$Q$2+1,IF(AND(O4112&gt;1460,O4112&lt;1826),+'PL2'!$R$2+1,IF(AND(O4112&gt;1825,O4112&lt;2190),+'PL2'!$S$2+1,0))))))</f>
        <v>0</v>
      </c>
      <c r="N4112" s="70">
        <f t="shared" si="248"/>
        <v>-1</v>
      </c>
      <c r="O4112" s="19" t="str">
        <f>IF(A4112&gt;'PL2'!$C$2+553,IF(A4112='PL2'!$C$2+554,1,O4111+1), "")</f>
        <v/>
      </c>
      <c r="Q4112" s="20">
        <v>22</v>
      </c>
    </row>
    <row r="4113" spans="1:17" s="20" customFormat="1" x14ac:dyDescent="0.55000000000000004">
      <c r="A4113" s="20">
        <v>4111</v>
      </c>
      <c r="B4113" s="21">
        <v>43933</v>
      </c>
      <c r="C4113" s="20">
        <v>80.099422454833999</v>
      </c>
      <c r="D4113" s="20">
        <v>111919080</v>
      </c>
      <c r="E4113" s="20">
        <f t="shared" si="244"/>
        <v>1937.0922156113095</v>
      </c>
      <c r="F4113" s="20">
        <f t="shared" si="245"/>
        <v>1.386358498588629E-3</v>
      </c>
      <c r="G4113" s="19">
        <v>6891.6</v>
      </c>
      <c r="H4113" s="20">
        <f t="shared" si="246"/>
        <v>9.5542282288733968</v>
      </c>
      <c r="I4113" s="20">
        <v>13349664.7131069</v>
      </c>
      <c r="K4113" s="70">
        <f t="shared" si="247"/>
        <v>-1</v>
      </c>
      <c r="L4113" s="3">
        <f>IF(AND(O4113&gt;0,O4113&lt;366),+'PL2'!$N$3+1,IF(AND(O4113&gt;365,O4113&lt;731),+'PL2'!$O$3+1,IF(AND(O4113&gt;730,O4113&lt;1096),+'PL2'!$P$3+1,IF(AND(O4113&gt;1095,O4113&lt;1461),+'PL2'!$Q$3+1,IF(AND(O4113&gt;1460,O4113&lt;3000),+'PL2'!$R$3+1,0)))))</f>
        <v>0</v>
      </c>
      <c r="M4113" s="3">
        <f>IF(AND(O4113&gt;0,O4113&lt;366),+'PL2'!$N$2+1,IF(AND(O4113&gt;365,O4113&lt;731),+'PL2'!$O$2+1,IF(AND(O4113&gt;730,O4113&lt;1096),+'PL2'!$P$2+1,IF(AND(O4113&gt;1095,O4113&lt;1461),+'PL2'!$Q$2+1,IF(AND(O4113&gt;1460,O4113&lt;1826),+'PL2'!$R$2+1,IF(AND(O4113&gt;1825,O4113&lt;2190),+'PL2'!$S$2+1,0))))))</f>
        <v>0</v>
      </c>
      <c r="N4113" s="70">
        <f t="shared" si="248"/>
        <v>-1</v>
      </c>
      <c r="O4113" s="19" t="str">
        <f>IF(A4113&gt;'PL2'!$C$2+553,IF(A4113='PL2'!$C$2+554,1,O4112+1), "")</f>
        <v/>
      </c>
      <c r="Q4113" s="20">
        <v>22</v>
      </c>
    </row>
    <row r="4114" spans="1:17" s="20" customFormat="1" x14ac:dyDescent="0.55000000000000004">
      <c r="A4114" s="20">
        <v>4112</v>
      </c>
      <c r="B4114" s="21">
        <v>43934</v>
      </c>
      <c r="C4114" s="20">
        <v>80.199420928955007</v>
      </c>
      <c r="D4114" s="20">
        <v>125086031</v>
      </c>
      <c r="E4114" s="20">
        <f t="shared" si="244"/>
        <v>2123.3427470601432</v>
      </c>
      <c r="F4114" s="20">
        <f t="shared" si="245"/>
        <v>1.3613898961101424E-3</v>
      </c>
      <c r="G4114" s="19">
        <v>6915.37</v>
      </c>
      <c r="H4114" s="20">
        <f t="shared" si="246"/>
        <v>9.4145148458631951</v>
      </c>
      <c r="I4114" s="20">
        <v>14683700.732737301</v>
      </c>
      <c r="K4114" s="70">
        <f t="shared" si="247"/>
        <v>-1</v>
      </c>
      <c r="L4114" s="3">
        <f>IF(AND(O4114&gt;0,O4114&lt;366),+'PL2'!$N$3+1,IF(AND(O4114&gt;365,O4114&lt;731),+'PL2'!$O$3+1,IF(AND(O4114&gt;730,O4114&lt;1096),+'PL2'!$P$3+1,IF(AND(O4114&gt;1095,O4114&lt;1461),+'PL2'!$Q$3+1,IF(AND(O4114&gt;1460,O4114&lt;3000),+'PL2'!$R$3+1,0)))))</f>
        <v>0</v>
      </c>
      <c r="M4114" s="3">
        <f>IF(AND(O4114&gt;0,O4114&lt;366),+'PL2'!$N$2+1,IF(AND(O4114&gt;365,O4114&lt;731),+'PL2'!$O$2+1,IF(AND(O4114&gt;730,O4114&lt;1096),+'PL2'!$P$2+1,IF(AND(O4114&gt;1095,O4114&lt;1461),+'PL2'!$Q$2+1,IF(AND(O4114&gt;1460,O4114&lt;1826),+'PL2'!$R$2+1,IF(AND(O4114&gt;1825,O4114&lt;2190),+'PL2'!$S$2+1,0))))))</f>
        <v>0</v>
      </c>
      <c r="N4114" s="70">
        <f t="shared" si="248"/>
        <v>-1</v>
      </c>
      <c r="O4114" s="19" t="str">
        <f>IF(A4114&gt;'PL2'!$C$2+553,IF(A4114='PL2'!$C$2+554,1,O4113+1), "")</f>
        <v/>
      </c>
      <c r="Q4114" s="20">
        <v>22</v>
      </c>
    </row>
    <row r="4115" spans="1:17" s="20" customFormat="1" x14ac:dyDescent="0.55000000000000004">
      <c r="A4115" s="20">
        <v>4113</v>
      </c>
      <c r="B4115" s="21">
        <v>43935</v>
      </c>
      <c r="C4115" s="20">
        <v>80.299419403076101</v>
      </c>
      <c r="D4115" s="20">
        <v>122891539</v>
      </c>
      <c r="E4115" s="20">
        <f t="shared" si="244"/>
        <v>2127.2502771119448</v>
      </c>
      <c r="F4115" s="20">
        <f t="shared" si="245"/>
        <v>1.3899814711989401E-3</v>
      </c>
      <c r="G4115" s="19">
        <v>6857.66</v>
      </c>
      <c r="H4115" s="20">
        <f t="shared" si="246"/>
        <v>9.5320203357821232</v>
      </c>
      <c r="I4115" s="20">
        <v>14587959.1353395</v>
      </c>
      <c r="K4115" s="70">
        <f t="shared" si="247"/>
        <v>-1</v>
      </c>
      <c r="L4115" s="3">
        <f>IF(AND(O4115&gt;0,O4115&lt;366),+'PL2'!$N$3+1,IF(AND(O4115&gt;365,O4115&lt;731),+'PL2'!$O$3+1,IF(AND(O4115&gt;730,O4115&lt;1096),+'PL2'!$P$3+1,IF(AND(O4115&gt;1095,O4115&lt;1461),+'PL2'!$Q$3+1,IF(AND(O4115&gt;1460,O4115&lt;3000),+'PL2'!$R$3+1,0)))))</f>
        <v>0</v>
      </c>
      <c r="M4115" s="3">
        <f>IF(AND(O4115&gt;0,O4115&lt;366),+'PL2'!$N$2+1,IF(AND(O4115&gt;365,O4115&lt;731),+'PL2'!$O$2+1,IF(AND(O4115&gt;730,O4115&lt;1096),+'PL2'!$P$2+1,IF(AND(O4115&gt;1095,O4115&lt;1461),+'PL2'!$Q$2+1,IF(AND(O4115&gt;1460,O4115&lt;1826),+'PL2'!$R$2+1,IF(AND(O4115&gt;1825,O4115&lt;2190),+'PL2'!$S$2+1,0))))))</f>
        <v>0</v>
      </c>
      <c r="N4115" s="70">
        <f t="shared" si="248"/>
        <v>-1</v>
      </c>
      <c r="O4115" s="19" t="str">
        <f>IF(A4115&gt;'PL2'!$C$2+553,IF(A4115='PL2'!$C$2+554,1,O4114+1), "")</f>
        <v/>
      </c>
      <c r="Q4115" s="20">
        <v>22</v>
      </c>
    </row>
    <row r="4116" spans="1:17" s="20" customFormat="1" x14ac:dyDescent="0.55000000000000004">
      <c r="A4116" s="20">
        <v>4114</v>
      </c>
      <c r="B4116" s="21">
        <v>43936</v>
      </c>
      <c r="C4116" s="20">
        <v>80.399417877197294</v>
      </c>
      <c r="D4116" s="20">
        <v>123623036</v>
      </c>
      <c r="E4116" s="20">
        <f t="shared" si="244"/>
        <v>2118.5939562209273</v>
      </c>
      <c r="F4116" s="20">
        <f t="shared" si="245"/>
        <v>1.377847740273188E-3</v>
      </c>
      <c r="G4116" s="19">
        <v>6871.95</v>
      </c>
      <c r="H4116" s="20">
        <f t="shared" si="246"/>
        <v>9.4685007787703341</v>
      </c>
      <c r="I4116" s="20">
        <v>14558871.737452401</v>
      </c>
      <c r="K4116" s="70">
        <f t="shared" si="247"/>
        <v>-1</v>
      </c>
      <c r="L4116" s="3">
        <f>IF(AND(O4116&gt;0,O4116&lt;366),+'PL2'!$N$3+1,IF(AND(O4116&gt;365,O4116&lt;731),+'PL2'!$O$3+1,IF(AND(O4116&gt;730,O4116&lt;1096),+'PL2'!$P$3+1,IF(AND(O4116&gt;1095,O4116&lt;1461),+'PL2'!$Q$3+1,IF(AND(O4116&gt;1460,O4116&lt;3000),+'PL2'!$R$3+1,0)))))</f>
        <v>0</v>
      </c>
      <c r="M4116" s="3">
        <f>IF(AND(O4116&gt;0,O4116&lt;366),+'PL2'!$N$2+1,IF(AND(O4116&gt;365,O4116&lt;731),+'PL2'!$O$2+1,IF(AND(O4116&gt;730,O4116&lt;1096),+'PL2'!$P$2+1,IF(AND(O4116&gt;1095,O4116&lt;1461),+'PL2'!$Q$2+1,IF(AND(O4116&gt;1460,O4116&lt;1826),+'PL2'!$R$2+1,IF(AND(O4116&gt;1825,O4116&lt;2190),+'PL2'!$S$2+1,0))))))</f>
        <v>0</v>
      </c>
      <c r="N4116" s="70">
        <f t="shared" si="248"/>
        <v>-1</v>
      </c>
      <c r="O4116" s="19" t="str">
        <f>IF(A4116&gt;'PL2'!$C$2+553,IF(A4116='PL2'!$C$2+554,1,O4115+1), "")</f>
        <v/>
      </c>
      <c r="Q4116" s="20">
        <v>22</v>
      </c>
    </row>
    <row r="4117" spans="1:17" s="20" customFormat="1" x14ac:dyDescent="0.55000000000000004">
      <c r="A4117" s="20">
        <v>4115</v>
      </c>
      <c r="B4117" s="21">
        <v>43937</v>
      </c>
      <c r="C4117" s="20">
        <v>80.499416351318402</v>
      </c>
      <c r="D4117" s="20">
        <v>112650577</v>
      </c>
      <c r="E4117" s="20">
        <f t="shared" si="244"/>
        <v>2037.4524947588393</v>
      </c>
      <c r="F4117" s="20">
        <f t="shared" si="245"/>
        <v>1.4559511459193342E-3</v>
      </c>
      <c r="G4117" s="19">
        <v>6623.8</v>
      </c>
      <c r="H4117" s="20">
        <f t="shared" si="246"/>
        <v>9.6439292003404855</v>
      </c>
      <c r="I4117" s="20">
        <v>13495677.834783601</v>
      </c>
      <c r="K4117" s="70">
        <f t="shared" si="247"/>
        <v>-1</v>
      </c>
      <c r="L4117" s="3">
        <f>IF(AND(O4117&gt;0,O4117&lt;366),+'PL2'!$N$3+1,IF(AND(O4117&gt;365,O4117&lt;731),+'PL2'!$O$3+1,IF(AND(O4117&gt;730,O4117&lt;1096),+'PL2'!$P$3+1,IF(AND(O4117&gt;1095,O4117&lt;1461),+'PL2'!$Q$3+1,IF(AND(O4117&gt;1460,O4117&lt;3000),+'PL2'!$R$3+1,0)))))</f>
        <v>0</v>
      </c>
      <c r="M4117" s="3">
        <f>IF(AND(O4117&gt;0,O4117&lt;366),+'PL2'!$N$2+1,IF(AND(O4117&gt;365,O4117&lt;731),+'PL2'!$O$2+1,IF(AND(O4117&gt;730,O4117&lt;1096),+'PL2'!$P$2+1,IF(AND(O4117&gt;1095,O4117&lt;1461),+'PL2'!$Q$2+1,IF(AND(O4117&gt;1460,O4117&lt;1826),+'PL2'!$R$2+1,IF(AND(O4117&gt;1825,O4117&lt;2190),+'PL2'!$S$2+1,0))))))</f>
        <v>0</v>
      </c>
      <c r="N4117" s="70">
        <f t="shared" si="248"/>
        <v>-1</v>
      </c>
      <c r="O4117" s="19" t="str">
        <f>IF(A4117&gt;'PL2'!$C$2+553,IF(A4117='PL2'!$C$2+554,1,O4116+1), "")</f>
        <v/>
      </c>
      <c r="Q4117" s="20">
        <v>22</v>
      </c>
    </row>
    <row r="4118" spans="1:17" s="20" customFormat="1" x14ac:dyDescent="0.55000000000000004">
      <c r="A4118" s="20">
        <v>4116</v>
      </c>
      <c r="B4118" s="21">
        <v>43938</v>
      </c>
      <c r="C4118" s="20">
        <v>80.599414825439496</v>
      </c>
      <c r="D4118" s="20">
        <v>92900151</v>
      </c>
      <c r="E4118" s="20">
        <f t="shared" si="244"/>
        <v>1628.8215563816755</v>
      </c>
      <c r="F4118" s="20">
        <f t="shared" si="245"/>
        <v>1.413152324148802E-3</v>
      </c>
      <c r="G4118" s="19">
        <v>7112.27</v>
      </c>
      <c r="H4118" s="20">
        <f t="shared" si="246"/>
        <v>10.050720880473801</v>
      </c>
      <c r="I4118" s="20">
        <v>11584618.6908067</v>
      </c>
      <c r="K4118" s="70">
        <f t="shared" si="247"/>
        <v>-1</v>
      </c>
      <c r="L4118" s="3">
        <f>IF(AND(O4118&gt;0,O4118&lt;366),+'PL2'!$N$3+1,IF(AND(O4118&gt;365,O4118&lt;731),+'PL2'!$O$3+1,IF(AND(O4118&gt;730,O4118&lt;1096),+'PL2'!$P$3+1,IF(AND(O4118&gt;1095,O4118&lt;1461),+'PL2'!$Q$3+1,IF(AND(O4118&gt;1460,O4118&lt;3000),+'PL2'!$R$3+1,0)))))</f>
        <v>0</v>
      </c>
      <c r="M4118" s="3">
        <f>IF(AND(O4118&gt;0,O4118&lt;366),+'PL2'!$N$2+1,IF(AND(O4118&gt;365,O4118&lt;731),+'PL2'!$O$2+1,IF(AND(O4118&gt;730,O4118&lt;1096),+'PL2'!$P$2+1,IF(AND(O4118&gt;1095,O4118&lt;1461),+'PL2'!$Q$2+1,IF(AND(O4118&gt;1460,O4118&lt;1826),+'PL2'!$R$2+1,IF(AND(O4118&gt;1825,O4118&lt;2190),+'PL2'!$S$2+1,0))))))</f>
        <v>0</v>
      </c>
      <c r="N4118" s="70">
        <f t="shared" si="248"/>
        <v>-1</v>
      </c>
      <c r="O4118" s="19" t="str">
        <f>IF(A4118&gt;'PL2'!$C$2+553,IF(A4118='PL2'!$C$2+554,1,O4117+1), "")</f>
        <v/>
      </c>
      <c r="Q4118" s="20">
        <v>22</v>
      </c>
    </row>
    <row r="4119" spans="1:17" s="20" customFormat="1" x14ac:dyDescent="0.55000000000000004">
      <c r="A4119" s="20">
        <v>4117</v>
      </c>
      <c r="B4119" s="21">
        <v>43939</v>
      </c>
      <c r="C4119" s="20">
        <v>80.699413299560504</v>
      </c>
      <c r="D4119" s="20">
        <v>115576566</v>
      </c>
      <c r="E4119" s="20">
        <f t="shared" si="244"/>
        <v>2027.3200829805155</v>
      </c>
      <c r="F4119" s="20">
        <f t="shared" si="245"/>
        <v>1.4155425007777434E-3</v>
      </c>
      <c r="G4119" s="19">
        <v>7034.89</v>
      </c>
      <c r="H4119" s="20">
        <f t="shared" si="246"/>
        <v>9.9581857832963401</v>
      </c>
      <c r="I4119" s="20">
        <v>14261973.7785588</v>
      </c>
      <c r="K4119" s="70">
        <f t="shared" si="247"/>
        <v>-1</v>
      </c>
      <c r="L4119" s="3">
        <f>IF(AND(O4119&gt;0,O4119&lt;366),+'PL2'!$N$3+1,IF(AND(O4119&gt;365,O4119&lt;731),+'PL2'!$O$3+1,IF(AND(O4119&gt;730,O4119&lt;1096),+'PL2'!$P$3+1,IF(AND(O4119&gt;1095,O4119&lt;1461),+'PL2'!$Q$3+1,IF(AND(O4119&gt;1460,O4119&lt;3000),+'PL2'!$R$3+1,0)))))</f>
        <v>0</v>
      </c>
      <c r="M4119" s="3">
        <f>IF(AND(O4119&gt;0,O4119&lt;366),+'PL2'!$N$2+1,IF(AND(O4119&gt;365,O4119&lt;731),+'PL2'!$O$2+1,IF(AND(O4119&gt;730,O4119&lt;1096),+'PL2'!$P$2+1,IF(AND(O4119&gt;1095,O4119&lt;1461),+'PL2'!$Q$2+1,IF(AND(O4119&gt;1460,O4119&lt;1826),+'PL2'!$R$2+1,IF(AND(O4119&gt;1825,O4119&lt;2190),+'PL2'!$S$2+1,0))))))</f>
        <v>0</v>
      </c>
      <c r="N4119" s="70">
        <f t="shared" si="248"/>
        <v>-1</v>
      </c>
      <c r="O4119" s="19" t="str">
        <f>IF(A4119&gt;'PL2'!$C$2+553,IF(A4119='PL2'!$C$2+554,1,O4118+1), "")</f>
        <v/>
      </c>
      <c r="Q4119" s="20">
        <v>21</v>
      </c>
    </row>
    <row r="4120" spans="1:17" s="20" customFormat="1" x14ac:dyDescent="0.55000000000000004">
      <c r="A4120" s="20">
        <v>4118</v>
      </c>
      <c r="B4120" s="21">
        <v>43940</v>
      </c>
      <c r="C4120" s="20">
        <v>80.799411773681697</v>
      </c>
      <c r="D4120" s="20">
        <v>111187583</v>
      </c>
      <c r="E4120" s="20">
        <f t="shared" si="244"/>
        <v>1891.5463916949291</v>
      </c>
      <c r="F4120" s="20">
        <f t="shared" si="245"/>
        <v>1.3745764739897294E-3</v>
      </c>
      <c r="G4120" s="19">
        <v>7259.36</v>
      </c>
      <c r="H4120" s="20">
        <f t="shared" si="246"/>
        <v>9.9785454722220805</v>
      </c>
      <c r="I4120" s="20">
        <v>13731416.2140145</v>
      </c>
      <c r="K4120" s="70">
        <f t="shared" si="247"/>
        <v>-1</v>
      </c>
      <c r="L4120" s="3">
        <f>IF(AND(O4120&gt;0,O4120&lt;366),+'PL2'!$N$3+1,IF(AND(O4120&gt;365,O4120&lt;731),+'PL2'!$O$3+1,IF(AND(O4120&gt;730,O4120&lt;1096),+'PL2'!$P$3+1,IF(AND(O4120&gt;1095,O4120&lt;1461),+'PL2'!$Q$3+1,IF(AND(O4120&gt;1460,O4120&lt;3000),+'PL2'!$R$3+1,0)))))</f>
        <v>0</v>
      </c>
      <c r="M4120" s="3">
        <f>IF(AND(O4120&gt;0,O4120&lt;366),+'PL2'!$N$2+1,IF(AND(O4120&gt;365,O4120&lt;731),+'PL2'!$O$2+1,IF(AND(O4120&gt;730,O4120&lt;1096),+'PL2'!$P$2+1,IF(AND(O4120&gt;1095,O4120&lt;1461),+'PL2'!$Q$2+1,IF(AND(O4120&gt;1460,O4120&lt;1826),+'PL2'!$R$2+1,IF(AND(O4120&gt;1825,O4120&lt;2190),+'PL2'!$S$2+1,0))))))</f>
        <v>0</v>
      </c>
      <c r="N4120" s="70">
        <f t="shared" si="248"/>
        <v>-1</v>
      </c>
      <c r="O4120" s="19" t="str">
        <f>IF(A4120&gt;'PL2'!$C$2+553,IF(A4120='PL2'!$C$2+554,1,O4119+1), "")</f>
        <v/>
      </c>
      <c r="Q4120" s="20">
        <v>21</v>
      </c>
    </row>
    <row r="4121" spans="1:17" s="20" customFormat="1" x14ac:dyDescent="0.55000000000000004">
      <c r="A4121" s="20">
        <v>4119</v>
      </c>
      <c r="B4121" s="21">
        <v>43941</v>
      </c>
      <c r="C4121" s="20">
        <v>80.899410247802805</v>
      </c>
      <c r="D4121" s="20">
        <v>117771058</v>
      </c>
      <c r="E4121" s="20">
        <f t="shared" ref="E4121:E4184" si="249">+I4121/G4121</f>
        <v>2035.5560037754487</v>
      </c>
      <c r="F4121" s="20">
        <f t="shared" ref="F4121:F4132" si="250">+(C4121/D4121)*E4121</f>
        <v>1.3982661192685224E-3</v>
      </c>
      <c r="G4121" s="19">
        <v>7130.04</v>
      </c>
      <c r="H4121" s="20">
        <f t="shared" ref="H4121:H4184" si="251">+F4121*G4121</f>
        <v>9.9696933610293357</v>
      </c>
      <c r="I4121" s="20">
        <v>14513595.7291591</v>
      </c>
      <c r="K4121" s="70">
        <f t="shared" si="247"/>
        <v>-1</v>
      </c>
      <c r="L4121" s="3">
        <f>IF(AND(O4121&gt;0,O4121&lt;366),+'PL2'!$N$3+1,IF(AND(O4121&gt;365,O4121&lt;731),+'PL2'!$O$3+1,IF(AND(O4121&gt;730,O4121&lt;1096),+'PL2'!$P$3+1,IF(AND(O4121&gt;1095,O4121&lt;1461),+'PL2'!$Q$3+1,IF(AND(O4121&gt;1460,O4121&lt;3000),+'PL2'!$R$3+1,0)))))</f>
        <v>0</v>
      </c>
      <c r="M4121" s="3">
        <f>IF(AND(O4121&gt;0,O4121&lt;366),+'PL2'!$N$2+1,IF(AND(O4121&gt;365,O4121&lt;731),+'PL2'!$O$2+1,IF(AND(O4121&gt;730,O4121&lt;1096),+'PL2'!$P$2+1,IF(AND(O4121&gt;1095,O4121&lt;1461),+'PL2'!$Q$2+1,IF(AND(O4121&gt;1460,O4121&lt;1826),+'PL2'!$R$2+1,IF(AND(O4121&gt;1825,O4121&lt;2190),+'PL2'!$S$2+1,0))))))</f>
        <v>0</v>
      </c>
      <c r="N4121" s="70">
        <f t="shared" si="248"/>
        <v>-1</v>
      </c>
      <c r="O4121" s="19" t="str">
        <f>IF(A4121&gt;'PL2'!$C$2+553,IF(A4121='PL2'!$C$2+554,1,O4120+1), "")</f>
        <v/>
      </c>
      <c r="Q4121" s="20">
        <v>21</v>
      </c>
    </row>
    <row r="4122" spans="1:17" s="20" customFormat="1" x14ac:dyDescent="0.55000000000000004">
      <c r="A4122" s="20">
        <v>4120</v>
      </c>
      <c r="B4122" s="21">
        <v>43942</v>
      </c>
      <c r="C4122" s="20">
        <v>80.999408721923899</v>
      </c>
      <c r="D4122" s="20">
        <v>115730561</v>
      </c>
      <c r="E4122" s="20">
        <f t="shared" si="249"/>
        <v>1941.562795399796</v>
      </c>
      <c r="F4122" s="20">
        <f t="shared" si="250"/>
        <v>1.3588929066356914E-3</v>
      </c>
      <c r="G4122" s="19">
        <v>6840.24</v>
      </c>
      <c r="H4122" s="20">
        <f t="shared" si="251"/>
        <v>9.295153615685722</v>
      </c>
      <c r="I4122" s="20">
        <v>13280755.4956055</v>
      </c>
      <c r="K4122" s="70">
        <f t="shared" si="247"/>
        <v>-1</v>
      </c>
      <c r="L4122" s="3">
        <f>IF(AND(O4122&gt;0,O4122&lt;366),+'PL2'!$N$3+1,IF(AND(O4122&gt;365,O4122&lt;731),+'PL2'!$O$3+1,IF(AND(O4122&gt;730,O4122&lt;1096),+'PL2'!$P$3+1,IF(AND(O4122&gt;1095,O4122&lt;1461),+'PL2'!$Q$3+1,IF(AND(O4122&gt;1460,O4122&lt;3000),+'PL2'!$R$3+1,0)))))</f>
        <v>0</v>
      </c>
      <c r="M4122" s="3">
        <f>IF(AND(O4122&gt;0,O4122&lt;366),+'PL2'!$N$2+1,IF(AND(O4122&gt;365,O4122&lt;731),+'PL2'!$O$2+1,IF(AND(O4122&gt;730,O4122&lt;1096),+'PL2'!$P$2+1,IF(AND(O4122&gt;1095,O4122&lt;1461),+'PL2'!$Q$2+1,IF(AND(O4122&gt;1460,O4122&lt;1826),+'PL2'!$R$2+1,IF(AND(O4122&gt;1825,O4122&lt;2190),+'PL2'!$S$2+1,0))))))</f>
        <v>0</v>
      </c>
      <c r="N4122" s="70">
        <f t="shared" si="248"/>
        <v>-1</v>
      </c>
      <c r="O4122" s="19" t="str">
        <f>IF(A4122&gt;'PL2'!$C$2+553,IF(A4122='PL2'!$C$2+554,1,O4121+1), "")</f>
        <v/>
      </c>
      <c r="Q4122" s="20">
        <v>21</v>
      </c>
    </row>
    <row r="4123" spans="1:17" s="20" customFormat="1" x14ac:dyDescent="0.55000000000000004">
      <c r="A4123" s="20">
        <v>4121</v>
      </c>
      <c r="B4123" s="21">
        <v>43943</v>
      </c>
      <c r="C4123" s="20">
        <v>81.099407196044993</v>
      </c>
      <c r="D4123" s="20">
        <v>103923467</v>
      </c>
      <c r="E4123" s="20">
        <f t="shared" si="249"/>
        <v>1692.3715745787094</v>
      </c>
      <c r="F4123" s="20">
        <f t="shared" si="250"/>
        <v>1.3206866111748427E-3</v>
      </c>
      <c r="G4123" s="19">
        <v>6852.52</v>
      </c>
      <c r="H4123" s="20">
        <f t="shared" si="251"/>
        <v>9.0500314168078333</v>
      </c>
      <c r="I4123" s="20">
        <v>11597010.062232099</v>
      </c>
      <c r="K4123" s="70">
        <f t="shared" si="247"/>
        <v>-1</v>
      </c>
      <c r="L4123" s="3">
        <f>IF(AND(O4123&gt;0,O4123&lt;366),+'PL2'!$N$3+1,IF(AND(O4123&gt;365,O4123&lt;731),+'PL2'!$O$3+1,IF(AND(O4123&gt;730,O4123&lt;1096),+'PL2'!$P$3+1,IF(AND(O4123&gt;1095,O4123&lt;1461),+'PL2'!$Q$3+1,IF(AND(O4123&gt;1460,O4123&lt;3000),+'PL2'!$R$3+1,0)))))</f>
        <v>0</v>
      </c>
      <c r="M4123" s="3">
        <f>IF(AND(O4123&gt;0,O4123&lt;366),+'PL2'!$N$2+1,IF(AND(O4123&gt;365,O4123&lt;731),+'PL2'!$O$2+1,IF(AND(O4123&gt;730,O4123&lt;1096),+'PL2'!$P$2+1,IF(AND(O4123&gt;1095,O4123&lt;1461),+'PL2'!$Q$2+1,IF(AND(O4123&gt;1460,O4123&lt;1826),+'PL2'!$R$2+1,IF(AND(O4123&gt;1825,O4123&lt;2190),+'PL2'!$S$2+1,0))))))</f>
        <v>0</v>
      </c>
      <c r="N4123" s="70">
        <f t="shared" si="248"/>
        <v>-1</v>
      </c>
      <c r="O4123" s="19" t="str">
        <f>IF(A4123&gt;'PL2'!$C$2+553,IF(A4123='PL2'!$C$2+554,1,O4122+1), "")</f>
        <v/>
      </c>
      <c r="Q4123" s="20">
        <v>21</v>
      </c>
    </row>
    <row r="4124" spans="1:17" s="20" customFormat="1" x14ac:dyDescent="0.55000000000000004">
      <c r="A4124" s="20">
        <v>4122</v>
      </c>
      <c r="B4124" s="21">
        <v>43944</v>
      </c>
      <c r="C4124" s="20">
        <v>81.199405670166001</v>
      </c>
      <c r="D4124" s="20">
        <v>112649865</v>
      </c>
      <c r="E4124" s="20">
        <f t="shared" si="249"/>
        <v>1851.6130182685574</v>
      </c>
      <c r="F4124" s="20">
        <f t="shared" si="250"/>
        <v>1.3346653954227916E-3</v>
      </c>
      <c r="G4124" s="19">
        <v>7130.99</v>
      </c>
      <c r="H4124" s="20">
        <f t="shared" si="251"/>
        <v>9.5174855881059717</v>
      </c>
      <c r="I4124" s="20">
        <v>13203833.9171429</v>
      </c>
      <c r="K4124" s="70">
        <f t="shared" si="247"/>
        <v>-1</v>
      </c>
      <c r="L4124" s="3">
        <f>IF(AND(O4124&gt;0,O4124&lt;366),+'PL2'!$N$3+1,IF(AND(O4124&gt;365,O4124&lt;731),+'PL2'!$O$3+1,IF(AND(O4124&gt;730,O4124&lt;1096),+'PL2'!$P$3+1,IF(AND(O4124&gt;1095,O4124&lt;1461),+'PL2'!$Q$3+1,IF(AND(O4124&gt;1460,O4124&lt;3000),+'PL2'!$R$3+1,0)))))</f>
        <v>0</v>
      </c>
      <c r="M4124" s="3">
        <f>IF(AND(O4124&gt;0,O4124&lt;366),+'PL2'!$N$2+1,IF(AND(O4124&gt;365,O4124&lt;731),+'PL2'!$O$2+1,IF(AND(O4124&gt;730,O4124&lt;1096),+'PL2'!$P$2+1,IF(AND(O4124&gt;1095,O4124&lt;1461),+'PL2'!$Q$2+1,IF(AND(O4124&gt;1460,O4124&lt;1826),+'PL2'!$R$2+1,IF(AND(O4124&gt;1825,O4124&lt;2190),+'PL2'!$S$2+1,0))))))</f>
        <v>0</v>
      </c>
      <c r="N4124" s="70">
        <f t="shared" si="248"/>
        <v>-1</v>
      </c>
      <c r="O4124" s="19" t="str">
        <f>IF(A4124&gt;'PL2'!$C$2+553,IF(A4124='PL2'!$C$2+554,1,O4123+1), "")</f>
        <v/>
      </c>
      <c r="Q4124" s="20">
        <v>21</v>
      </c>
    </row>
    <row r="4125" spans="1:17" s="20" customFormat="1" x14ac:dyDescent="0.55000000000000004">
      <c r="A4125" s="20">
        <v>4123</v>
      </c>
      <c r="B4125" s="21">
        <v>43945</v>
      </c>
      <c r="C4125" s="20">
        <v>81.299404144287195</v>
      </c>
      <c r="D4125" s="20">
        <v>114236483</v>
      </c>
      <c r="E4125" s="20">
        <f t="shared" si="249"/>
        <v>1872.2969672321733</v>
      </c>
      <c r="F4125" s="20">
        <f t="shared" si="250"/>
        <v>1.3324694862772665E-3</v>
      </c>
      <c r="G4125" s="19">
        <v>7477.6</v>
      </c>
      <c r="H4125" s="20">
        <f t="shared" si="251"/>
        <v>9.9636738305868882</v>
      </c>
      <c r="I4125" s="20">
        <v>14000287.8021753</v>
      </c>
      <c r="K4125" s="70">
        <f t="shared" si="247"/>
        <v>-1</v>
      </c>
      <c r="L4125" s="3">
        <f>IF(AND(O4125&gt;0,O4125&lt;366),+'PL2'!$N$3+1,IF(AND(O4125&gt;365,O4125&lt;731),+'PL2'!$O$3+1,IF(AND(O4125&gt;730,O4125&lt;1096),+'PL2'!$P$3+1,IF(AND(O4125&gt;1095,O4125&lt;1461),+'PL2'!$Q$3+1,IF(AND(O4125&gt;1460,O4125&lt;3000),+'PL2'!$R$3+1,0)))))</f>
        <v>0</v>
      </c>
      <c r="M4125" s="3">
        <f>IF(AND(O4125&gt;0,O4125&lt;366),+'PL2'!$N$2+1,IF(AND(O4125&gt;365,O4125&lt;731),+'PL2'!$O$2+1,IF(AND(O4125&gt;730,O4125&lt;1096),+'PL2'!$P$2+1,IF(AND(O4125&gt;1095,O4125&lt;1461),+'PL2'!$Q$2+1,IF(AND(O4125&gt;1460,O4125&lt;1826),+'PL2'!$R$2+1,IF(AND(O4125&gt;1825,O4125&lt;2190),+'PL2'!$S$2+1,0))))))</f>
        <v>0</v>
      </c>
      <c r="N4125" s="70">
        <f t="shared" si="248"/>
        <v>-1</v>
      </c>
      <c r="O4125" s="19" t="str">
        <f>IF(A4125&gt;'PL2'!$C$2+553,IF(A4125='PL2'!$C$2+554,1,O4124+1), "")</f>
        <v/>
      </c>
      <c r="Q4125" s="20">
        <v>21</v>
      </c>
    </row>
    <row r="4126" spans="1:17" s="20" customFormat="1" x14ac:dyDescent="0.55000000000000004">
      <c r="A4126" s="20">
        <v>4124</v>
      </c>
      <c r="B4126" s="21">
        <v>43946</v>
      </c>
      <c r="C4126" s="20">
        <v>81.399402618408303</v>
      </c>
      <c r="D4126" s="20">
        <v>107890011</v>
      </c>
      <c r="E4126" s="20">
        <f t="shared" si="249"/>
        <v>1735.6849700270145</v>
      </c>
      <c r="F4126" s="20">
        <f t="shared" si="250"/>
        <v>1.3095162229054633E-3</v>
      </c>
      <c r="G4126" s="19">
        <v>7507.08</v>
      </c>
      <c r="H4126" s="20">
        <f t="shared" si="251"/>
        <v>9.8306430466491452</v>
      </c>
      <c r="I4126" s="20">
        <v>13029925.924790399</v>
      </c>
      <c r="K4126" s="70">
        <f t="shared" si="247"/>
        <v>-1</v>
      </c>
      <c r="L4126" s="3">
        <f>IF(AND(O4126&gt;0,O4126&lt;366),+'PL2'!$N$3+1,IF(AND(O4126&gt;365,O4126&lt;731),+'PL2'!$O$3+1,IF(AND(O4126&gt;730,O4126&lt;1096),+'PL2'!$P$3+1,IF(AND(O4126&gt;1095,O4126&lt;1461),+'PL2'!$Q$3+1,IF(AND(O4126&gt;1460,O4126&lt;3000),+'PL2'!$R$3+1,0)))))</f>
        <v>0</v>
      </c>
      <c r="M4126" s="3">
        <f>IF(AND(O4126&gt;0,O4126&lt;366),+'PL2'!$N$2+1,IF(AND(O4126&gt;365,O4126&lt;731),+'PL2'!$O$2+1,IF(AND(O4126&gt;730,O4126&lt;1096),+'PL2'!$P$2+1,IF(AND(O4126&gt;1095,O4126&lt;1461),+'PL2'!$Q$2+1,IF(AND(O4126&gt;1460,O4126&lt;1826),+'PL2'!$R$2+1,IF(AND(O4126&gt;1825,O4126&lt;2190),+'PL2'!$S$2+1,0))))))</f>
        <v>0</v>
      </c>
      <c r="N4126" s="70">
        <f t="shared" si="248"/>
        <v>-1</v>
      </c>
      <c r="O4126" s="19" t="str">
        <f>IF(A4126&gt;'PL2'!$C$2+553,IF(A4126='PL2'!$C$2+554,1,O4125+1), "")</f>
        <v/>
      </c>
      <c r="Q4126" s="20">
        <v>20</v>
      </c>
    </row>
    <row r="4127" spans="1:17" s="20" customFormat="1" x14ac:dyDescent="0.55000000000000004">
      <c r="A4127" s="20">
        <v>4125</v>
      </c>
      <c r="B4127" s="21">
        <v>43947</v>
      </c>
      <c r="C4127" s="20">
        <v>81.499401092529297</v>
      </c>
      <c r="D4127" s="20">
        <v>108683320</v>
      </c>
      <c r="E4127" s="20">
        <f t="shared" si="249"/>
        <v>1769.7695125211799</v>
      </c>
      <c r="F4127" s="20">
        <f t="shared" si="250"/>
        <v>1.3271139981948811E-3</v>
      </c>
      <c r="G4127" s="19">
        <v>7549.52</v>
      </c>
      <c r="H4127" s="20">
        <f t="shared" si="251"/>
        <v>10.019073671652219</v>
      </c>
      <c r="I4127" s="20">
        <v>13360910.330168899</v>
      </c>
      <c r="K4127" s="70">
        <f t="shared" si="247"/>
        <v>-1</v>
      </c>
      <c r="L4127" s="3">
        <f>IF(AND(O4127&gt;0,O4127&lt;366),+'PL2'!$N$3+1,IF(AND(O4127&gt;365,O4127&lt;731),+'PL2'!$O$3+1,IF(AND(O4127&gt;730,O4127&lt;1096),+'PL2'!$P$3+1,IF(AND(O4127&gt;1095,O4127&lt;1461),+'PL2'!$Q$3+1,IF(AND(O4127&gt;1460,O4127&lt;3000),+'PL2'!$R$3+1,0)))))</f>
        <v>0</v>
      </c>
      <c r="M4127" s="3">
        <f>IF(AND(O4127&gt;0,O4127&lt;366),+'PL2'!$N$2+1,IF(AND(O4127&gt;365,O4127&lt;731),+'PL2'!$O$2+1,IF(AND(O4127&gt;730,O4127&lt;1096),+'PL2'!$P$2+1,IF(AND(O4127&gt;1095,O4127&lt;1461),+'PL2'!$Q$2+1,IF(AND(O4127&gt;1460,O4127&lt;1826),+'PL2'!$R$2+1,IF(AND(O4127&gt;1825,O4127&lt;2190),+'PL2'!$S$2+1,0))))))</f>
        <v>0</v>
      </c>
      <c r="N4127" s="70">
        <f t="shared" si="248"/>
        <v>-1</v>
      </c>
      <c r="O4127" s="19" t="str">
        <f>IF(A4127&gt;'PL2'!$C$2+553,IF(A4127='PL2'!$C$2+554,1,O4126+1), "")</f>
        <v/>
      </c>
      <c r="Q4127" s="20">
        <v>20</v>
      </c>
    </row>
    <row r="4128" spans="1:17" s="20" customFormat="1" x14ac:dyDescent="0.55000000000000004">
      <c r="A4128" s="20">
        <v>4126</v>
      </c>
      <c r="B4128" s="21">
        <v>43948</v>
      </c>
      <c r="C4128" s="20">
        <v>81.599399566650405</v>
      </c>
      <c r="D4128" s="20">
        <v>111856556</v>
      </c>
      <c r="E4128" s="20">
        <f t="shared" si="249"/>
        <v>1817.9759770847495</v>
      </c>
      <c r="F4128" s="20">
        <f t="shared" si="250"/>
        <v>1.3262141573240477E-3</v>
      </c>
      <c r="G4128" s="19">
        <v>7699.27</v>
      </c>
      <c r="H4128" s="20">
        <f t="shared" si="251"/>
        <v>10.210880875060321</v>
      </c>
      <c r="I4128" s="20">
        <v>13997087.901089299</v>
      </c>
      <c r="K4128" s="70">
        <f t="shared" si="247"/>
        <v>-1</v>
      </c>
      <c r="L4128" s="3">
        <f>IF(AND(O4128&gt;0,O4128&lt;366),+'PL2'!$N$3+1,IF(AND(O4128&gt;365,O4128&lt;731),+'PL2'!$O$3+1,IF(AND(O4128&gt;730,O4128&lt;1096),+'PL2'!$P$3+1,IF(AND(O4128&gt;1095,O4128&lt;1461),+'PL2'!$Q$3+1,IF(AND(O4128&gt;1460,O4128&lt;3000),+'PL2'!$R$3+1,0)))))</f>
        <v>0</v>
      </c>
      <c r="M4128" s="3">
        <f>IF(AND(O4128&gt;0,O4128&lt;366),+'PL2'!$N$2+1,IF(AND(O4128&gt;365,O4128&lt;731),+'PL2'!$O$2+1,IF(AND(O4128&gt;730,O4128&lt;1096),+'PL2'!$P$2+1,IF(AND(O4128&gt;1095,O4128&lt;1461),+'PL2'!$Q$2+1,IF(AND(O4128&gt;1460,O4128&lt;1826),+'PL2'!$R$2+1,IF(AND(O4128&gt;1825,O4128&lt;2190),+'PL2'!$S$2+1,0))))))</f>
        <v>0</v>
      </c>
      <c r="N4128" s="70">
        <f t="shared" si="248"/>
        <v>-1</v>
      </c>
      <c r="O4128" s="19" t="str">
        <f>IF(A4128&gt;'PL2'!$C$2+553,IF(A4128='PL2'!$C$2+554,1,O4127+1), "")</f>
        <v/>
      </c>
      <c r="Q4128" s="20">
        <v>20</v>
      </c>
    </row>
    <row r="4129" spans="1:17" s="20" customFormat="1" x14ac:dyDescent="0.55000000000000004">
      <c r="A4129" s="20">
        <v>4127</v>
      </c>
      <c r="B4129" s="21">
        <v>43949</v>
      </c>
      <c r="C4129" s="20">
        <v>81.699398040771499</v>
      </c>
      <c r="D4129" s="20">
        <v>122169572</v>
      </c>
      <c r="E4129" s="20">
        <f t="shared" si="249"/>
        <v>1936.2151646987161</v>
      </c>
      <c r="F4129" s="20">
        <f t="shared" si="250"/>
        <v>1.2948200672529028E-3</v>
      </c>
      <c r="G4129" s="19">
        <v>7790.66</v>
      </c>
      <c r="H4129" s="20">
        <f t="shared" si="251"/>
        <v>10.0875029051445</v>
      </c>
      <c r="I4129" s="20">
        <v>15084394.035011699</v>
      </c>
      <c r="K4129" s="70">
        <f t="shared" si="247"/>
        <v>-1</v>
      </c>
      <c r="L4129" s="3">
        <f>IF(AND(O4129&gt;0,O4129&lt;366),+'PL2'!$N$3+1,IF(AND(O4129&gt;365,O4129&lt;731),+'PL2'!$O$3+1,IF(AND(O4129&gt;730,O4129&lt;1096),+'PL2'!$P$3+1,IF(AND(O4129&gt;1095,O4129&lt;1461),+'PL2'!$Q$3+1,IF(AND(O4129&gt;1460,O4129&lt;3000),+'PL2'!$R$3+1,0)))))</f>
        <v>0</v>
      </c>
      <c r="M4129" s="3">
        <f>IF(AND(O4129&gt;0,O4129&lt;366),+'PL2'!$N$2+1,IF(AND(O4129&gt;365,O4129&lt;731),+'PL2'!$O$2+1,IF(AND(O4129&gt;730,O4129&lt;1096),+'PL2'!$P$2+1,IF(AND(O4129&gt;1095,O4129&lt;1461),+'PL2'!$Q$2+1,IF(AND(O4129&gt;1460,O4129&lt;1826),+'PL2'!$R$2+1,IF(AND(O4129&gt;1825,O4129&lt;2190),+'PL2'!$S$2+1,0))))))</f>
        <v>0</v>
      </c>
      <c r="N4129" s="70">
        <f t="shared" si="248"/>
        <v>-1</v>
      </c>
      <c r="O4129" s="19" t="str">
        <f>IF(A4129&gt;'PL2'!$C$2+553,IF(A4129='PL2'!$C$2+554,1,O4128+1), "")</f>
        <v/>
      </c>
      <c r="Q4129" s="20">
        <v>20</v>
      </c>
    </row>
    <row r="4130" spans="1:17" s="20" customFormat="1" x14ac:dyDescent="0.55000000000000004">
      <c r="A4130" s="20">
        <v>4128</v>
      </c>
      <c r="B4130" s="21">
        <v>43950</v>
      </c>
      <c r="C4130" s="20">
        <v>81.799396514892507</v>
      </c>
      <c r="D4130" s="20">
        <v>115029791</v>
      </c>
      <c r="E4130" s="20">
        <f t="shared" si="249"/>
        <v>2026.6197880486084</v>
      </c>
      <c r="F4130" s="20">
        <f t="shared" si="250"/>
        <v>1.4411594960432078E-3</v>
      </c>
      <c r="G4130" s="19">
        <v>7765.33</v>
      </c>
      <c r="H4130" s="20">
        <f t="shared" si="251"/>
        <v>11.191079069409202</v>
      </c>
      <c r="I4130" s="20">
        <v>15737371.4387275</v>
      </c>
      <c r="K4130" s="70">
        <f t="shared" si="247"/>
        <v>-1</v>
      </c>
      <c r="L4130" s="3">
        <f>IF(AND(O4130&gt;0,O4130&lt;366),+'PL2'!$N$3+1,IF(AND(O4130&gt;365,O4130&lt;731),+'PL2'!$O$3+1,IF(AND(O4130&gt;730,O4130&lt;1096),+'PL2'!$P$3+1,IF(AND(O4130&gt;1095,O4130&lt;1461),+'PL2'!$Q$3+1,IF(AND(O4130&gt;1460,O4130&lt;3000),+'PL2'!$R$3+1,0)))))</f>
        <v>0</v>
      </c>
      <c r="M4130" s="3">
        <f>IF(AND(O4130&gt;0,O4130&lt;366),+'PL2'!$N$2+1,IF(AND(O4130&gt;365,O4130&lt;731),+'PL2'!$O$2+1,IF(AND(O4130&gt;730,O4130&lt;1096),+'PL2'!$P$2+1,IF(AND(O4130&gt;1095,O4130&lt;1461),+'PL2'!$Q$2+1,IF(AND(O4130&gt;1460,O4130&lt;1826),+'PL2'!$R$2+1,IF(AND(O4130&gt;1825,O4130&lt;2190),+'PL2'!$S$2+1,0))))))</f>
        <v>0</v>
      </c>
      <c r="N4130" s="70">
        <f t="shared" si="248"/>
        <v>-1</v>
      </c>
      <c r="O4130" s="19" t="str">
        <f>IF(A4130&gt;'PL2'!$C$2+553,IF(A4130='PL2'!$C$2+554,1,O4129+1), "")</f>
        <v/>
      </c>
      <c r="Q4130" s="20">
        <v>20</v>
      </c>
    </row>
    <row r="4131" spans="1:17" s="20" customFormat="1" x14ac:dyDescent="0.55000000000000004">
      <c r="A4131" s="20">
        <v>4129</v>
      </c>
      <c r="B4131" s="21">
        <v>43951</v>
      </c>
      <c r="C4131" s="20">
        <v>81.899394989013601</v>
      </c>
      <c r="D4131" s="20">
        <v>107096702</v>
      </c>
      <c r="E4131" s="20">
        <f t="shared" si="249"/>
        <v>1868.0832713537482</v>
      </c>
      <c r="F4131" s="20">
        <f t="shared" si="250"/>
        <v>1.4285677042881236E-3</v>
      </c>
      <c r="G4131" s="19">
        <v>8777.6299999999992</v>
      </c>
      <c r="H4131" s="20">
        <f t="shared" si="251"/>
        <v>12.539438738190562</v>
      </c>
      <c r="I4131" s="20">
        <v>16397343.7651328</v>
      </c>
      <c r="K4131" s="70">
        <f t="shared" si="247"/>
        <v>-1</v>
      </c>
      <c r="L4131" s="3">
        <f>IF(AND(O4131&gt;0,O4131&lt;366),+'PL2'!$N$3+1,IF(AND(O4131&gt;365,O4131&lt;731),+'PL2'!$O$3+1,IF(AND(O4131&gt;730,O4131&lt;1096),+'PL2'!$P$3+1,IF(AND(O4131&gt;1095,O4131&lt;1461),+'PL2'!$Q$3+1,IF(AND(O4131&gt;1460,O4131&lt;3000),+'PL2'!$R$3+1,0)))))</f>
        <v>0</v>
      </c>
      <c r="M4131" s="3">
        <f>IF(AND(O4131&gt;0,O4131&lt;366),+'PL2'!$N$2+1,IF(AND(O4131&gt;365,O4131&lt;731),+'PL2'!$O$2+1,IF(AND(O4131&gt;730,O4131&lt;1096),+'PL2'!$P$2+1,IF(AND(O4131&gt;1095,O4131&lt;1461),+'PL2'!$Q$2+1,IF(AND(O4131&gt;1460,O4131&lt;1826),+'PL2'!$R$2+1,IF(AND(O4131&gt;1825,O4131&lt;2190),+'PL2'!$S$2+1,0))))))</f>
        <v>0</v>
      </c>
      <c r="N4131" s="70">
        <f t="shared" si="248"/>
        <v>-1</v>
      </c>
      <c r="O4131" s="19" t="str">
        <f>IF(A4131&gt;'PL2'!$C$2+553,IF(A4131='PL2'!$C$2+554,1,O4130+1), "")</f>
        <v/>
      </c>
      <c r="Q4131" s="20">
        <v>20</v>
      </c>
    </row>
    <row r="4132" spans="1:17" s="20" customFormat="1" x14ac:dyDescent="0.55000000000000004">
      <c r="A4132" s="20">
        <v>4130</v>
      </c>
      <c r="B4132" s="21">
        <v>43952</v>
      </c>
      <c r="C4132" s="20">
        <v>81.999393463134794</v>
      </c>
      <c r="D4132" s="20">
        <v>111856556</v>
      </c>
      <c r="E4132" s="20">
        <f t="shared" si="249"/>
        <v>2037.1849074504939</v>
      </c>
      <c r="F4132" s="20">
        <f t="shared" si="250"/>
        <v>1.4934120337407213E-3</v>
      </c>
      <c r="G4132" s="19">
        <v>8628.77</v>
      </c>
      <c r="H4132" s="20">
        <f t="shared" si="251"/>
        <v>12.886308954380924</v>
      </c>
      <c r="I4132" s="20">
        <v>17578400.0138616</v>
      </c>
      <c r="K4132" s="70">
        <f t="shared" si="247"/>
        <v>-1</v>
      </c>
      <c r="L4132" s="3">
        <f>IF(AND(O4132&gt;0,O4132&lt;366),+'PL2'!$N$3+1,IF(AND(O4132&gt;365,O4132&lt;731),+'PL2'!$O$3+1,IF(AND(O4132&gt;730,O4132&lt;1096),+'PL2'!$P$3+1,IF(AND(O4132&gt;1095,O4132&lt;1461),+'PL2'!$Q$3+1,IF(AND(O4132&gt;1460,O4132&lt;3000),+'PL2'!$R$3+1,0)))))</f>
        <v>0</v>
      </c>
      <c r="M4132" s="3">
        <f>IF(AND(O4132&gt;0,O4132&lt;366),+'PL2'!$N$2+1,IF(AND(O4132&gt;365,O4132&lt;731),+'PL2'!$O$2+1,IF(AND(O4132&gt;730,O4132&lt;1096),+'PL2'!$P$2+1,IF(AND(O4132&gt;1095,O4132&lt;1461),+'PL2'!$Q$2+1,IF(AND(O4132&gt;1460,O4132&lt;1826),+'PL2'!$R$2+1,IF(AND(O4132&gt;1825,O4132&lt;2190),+'PL2'!$S$2+1,0))))))</f>
        <v>0</v>
      </c>
      <c r="N4132" s="70">
        <f t="shared" si="248"/>
        <v>-1</v>
      </c>
      <c r="O4132" s="19" t="str">
        <f>IF(A4132&gt;'PL2'!$C$2+553,IF(A4132='PL2'!$C$2+554,1,O4131+1), "")</f>
        <v/>
      </c>
      <c r="Q4132" s="20">
        <v>21</v>
      </c>
    </row>
    <row r="4133" spans="1:17" s="20" customFormat="1" x14ac:dyDescent="0.55000000000000004">
      <c r="A4133" s="20">
        <v>4131</v>
      </c>
      <c r="B4133" s="21">
        <v>43953</v>
      </c>
      <c r="C4133" s="20">
        <v>82.099391937255305</v>
      </c>
      <c r="D4133" s="20">
        <v>117409718.70651101</v>
      </c>
      <c r="E4133" s="20">
        <f t="shared" si="249"/>
        <v>1928.596569159605</v>
      </c>
      <c r="F4133" s="20">
        <f t="shared" ref="F4133" si="252">+(C4133/D4133)*E4133</f>
        <v>1.3485817644796018E-3</v>
      </c>
      <c r="G4133" s="19">
        <v>8824.66</v>
      </c>
      <c r="H4133" s="20">
        <f t="shared" si="251"/>
        <v>11.900775553732561</v>
      </c>
      <c r="I4133" s="20">
        <v>17019209</v>
      </c>
      <c r="K4133" s="70">
        <f t="shared" si="247"/>
        <v>-1</v>
      </c>
      <c r="L4133" s="3">
        <f>IF(AND(O4133&gt;0,O4133&lt;366),+'PL2'!$N$3+1,IF(AND(O4133&gt;365,O4133&lt;731),+'PL2'!$O$3+1,IF(AND(O4133&gt;730,O4133&lt;1096),+'PL2'!$P$3+1,IF(AND(O4133&gt;1095,O4133&lt;1461),+'PL2'!$Q$3+1,IF(AND(O4133&gt;1460,O4133&lt;3000),+'PL2'!$R$3+1,0)))))</f>
        <v>0</v>
      </c>
      <c r="M4133" s="3">
        <f>IF(AND(O4133&gt;0,O4133&lt;366),+'PL2'!$N$2+1,IF(AND(O4133&gt;365,O4133&lt;731),+'PL2'!$O$2+1,IF(AND(O4133&gt;730,O4133&lt;1096),+'PL2'!$P$2+1,IF(AND(O4133&gt;1095,O4133&lt;1461),+'PL2'!$Q$2+1,IF(AND(O4133&gt;1460,O4133&lt;1826),+'PL2'!$R$2+1,IF(AND(O4133&gt;1825,O4133&lt;2190),+'PL2'!$S$2+1,0))))))</f>
        <v>0</v>
      </c>
      <c r="N4133" s="70">
        <f t="shared" si="248"/>
        <v>-1</v>
      </c>
      <c r="O4133" s="19" t="str">
        <f>IF(A4133&gt;'PL2'!$C$2+553,IF(A4133='PL2'!$C$2+554,1,O4132+1), "")</f>
        <v/>
      </c>
      <c r="Q4133" s="20">
        <v>21</v>
      </c>
    </row>
    <row r="4134" spans="1:17" s="20" customFormat="1" x14ac:dyDescent="0.55000000000000004">
      <c r="A4134" s="20">
        <v>4132</v>
      </c>
      <c r="B4134" s="21">
        <v>43954</v>
      </c>
      <c r="C4134" s="20">
        <v>82.199390411376299</v>
      </c>
      <c r="D4134" s="20">
        <v>133275896</v>
      </c>
      <c r="E4134" s="20">
        <f t="shared" si="249"/>
        <v>2187.502646587518</v>
      </c>
      <c r="F4134" s="20">
        <f t="shared" ref="F4134:F4135" si="253">+(C4134/D4134)*E4134</f>
        <v>1.3491665745227204E-3</v>
      </c>
      <c r="G4134" s="19">
        <v>8973.82</v>
      </c>
      <c r="H4134" s="20">
        <f t="shared" si="251"/>
        <v>12.107177989783478</v>
      </c>
      <c r="I4134" s="20">
        <v>19630255</v>
      </c>
      <c r="K4134" s="70">
        <f t="shared" si="247"/>
        <v>-1</v>
      </c>
      <c r="L4134" s="3">
        <f>IF(AND(O4134&gt;0,O4134&lt;366),+'PL2'!$N$3+1,IF(AND(O4134&gt;365,O4134&lt;731),+'PL2'!$O$3+1,IF(AND(O4134&gt;730,O4134&lt;1096),+'PL2'!$P$3+1,IF(AND(O4134&gt;1095,O4134&lt;1461),+'PL2'!$Q$3+1,IF(AND(O4134&gt;1460,O4134&lt;3000),+'PL2'!$R$3+1,0)))))</f>
        <v>0</v>
      </c>
      <c r="M4134" s="3">
        <f>IF(AND(O4134&gt;0,O4134&lt;366),+'PL2'!$N$2+1,IF(AND(O4134&gt;365,O4134&lt;731),+'PL2'!$O$2+1,IF(AND(O4134&gt;730,O4134&lt;1096),+'PL2'!$P$2+1,IF(AND(O4134&gt;1095,O4134&lt;1461),+'PL2'!$Q$2+1,IF(AND(O4134&gt;1460,O4134&lt;1826),+'PL2'!$R$2+1,IF(AND(O4134&gt;1825,O4134&lt;2190),+'PL2'!$S$2+1,0))))))</f>
        <v>0</v>
      </c>
      <c r="N4134" s="70">
        <f t="shared" si="248"/>
        <v>-1</v>
      </c>
      <c r="O4134" s="19" t="str">
        <f>IF(A4134&gt;'PL2'!$C$2+553,IF(A4134='PL2'!$C$2+554,1,O4133+1), "")</f>
        <v/>
      </c>
      <c r="Q4134" s="20">
        <v>21</v>
      </c>
    </row>
    <row r="4135" spans="1:17" s="20" customFormat="1" x14ac:dyDescent="0.55000000000000004">
      <c r="A4135" s="20">
        <v>4133</v>
      </c>
      <c r="B4135" s="21">
        <v>43955</v>
      </c>
      <c r="C4135" s="20">
        <v>82.299388885497294</v>
      </c>
      <c r="D4135" s="20">
        <v>125342807</v>
      </c>
      <c r="E4135" s="20">
        <f t="shared" si="249"/>
        <v>2010.1890733887767</v>
      </c>
      <c r="F4135" s="20">
        <f t="shared" si="253"/>
        <v>1.3198789483324749E-3</v>
      </c>
      <c r="G4135" s="20">
        <v>8903.9500000000007</v>
      </c>
      <c r="H4135" s="20">
        <f t="shared" si="251"/>
        <v>11.752136162004941</v>
      </c>
      <c r="I4135" s="20">
        <v>17898623</v>
      </c>
      <c r="K4135" s="70">
        <f t="shared" si="247"/>
        <v>-1</v>
      </c>
      <c r="L4135" s="3">
        <f>IF(AND(O4135&gt;0,O4135&lt;366),+'PL2'!$N$3+1,IF(AND(O4135&gt;365,O4135&lt;731),+'PL2'!$O$3+1,IF(AND(O4135&gt;730,O4135&lt;1096),+'PL2'!$P$3+1,IF(AND(O4135&gt;1095,O4135&lt;1461),+'PL2'!$Q$3+1,IF(AND(O4135&gt;1460,O4135&lt;3000),+'PL2'!$R$3+1,0)))))</f>
        <v>0</v>
      </c>
      <c r="M4135" s="3">
        <f>IF(AND(O4135&gt;0,O4135&lt;366),+'PL2'!$N$2+1,IF(AND(O4135&gt;365,O4135&lt;731),+'PL2'!$O$2+1,IF(AND(O4135&gt;730,O4135&lt;1096),+'PL2'!$P$2+1,IF(AND(O4135&gt;1095,O4135&lt;1461),+'PL2'!$Q$2+1,IF(AND(O4135&gt;1460,O4135&lt;1826),+'PL2'!$R$2+1,IF(AND(O4135&gt;1825,O4135&lt;2190),+'PL2'!$S$2+1,0))))))</f>
        <v>0</v>
      </c>
      <c r="N4135" s="70">
        <f t="shared" si="248"/>
        <v>-1</v>
      </c>
      <c r="O4135" s="19" t="str">
        <f>IF(A4135&gt;'PL2'!$C$2+553,IF(A4135='PL2'!$C$2+554,1,O4134+1), "")</f>
        <v/>
      </c>
      <c r="Q4135" s="20">
        <v>21</v>
      </c>
    </row>
    <row r="4136" spans="1:17" s="20" customFormat="1" x14ac:dyDescent="0.55000000000000004">
      <c r="A4136" s="20">
        <v>4134</v>
      </c>
      <c r="B4136" s="21">
        <v>43956</v>
      </c>
      <c r="C4136" s="20">
        <v>82.399387359618203</v>
      </c>
      <c r="D4136" s="20">
        <v>126294576</v>
      </c>
      <c r="E4136" s="20">
        <f t="shared" si="249"/>
        <v>2057.4920126537122</v>
      </c>
      <c r="F4136" s="20">
        <f t="shared" ref="F4136:F4137" si="254">+(C4136/D4136)*E4136</f>
        <v>1.3423860842604492E-3</v>
      </c>
      <c r="G4136" s="20">
        <v>8885.93</v>
      </c>
      <c r="H4136" s="20">
        <f t="shared" si="251"/>
        <v>11.928348777712454</v>
      </c>
      <c r="I4136" s="20">
        <v>18282730</v>
      </c>
      <c r="K4136" s="70">
        <f t="shared" si="247"/>
        <v>-1</v>
      </c>
      <c r="L4136" s="3">
        <f>IF(AND(O4136&gt;0,O4136&lt;366),+'PL2'!$N$3+1,IF(AND(O4136&gt;365,O4136&lt;731),+'PL2'!$O$3+1,IF(AND(O4136&gt;730,O4136&lt;1096),+'PL2'!$P$3+1,IF(AND(O4136&gt;1095,O4136&lt;1461),+'PL2'!$Q$3+1,IF(AND(O4136&gt;1460,O4136&lt;3000),+'PL2'!$R$3+1,0)))))</f>
        <v>0</v>
      </c>
      <c r="M4136" s="3">
        <f>IF(AND(O4136&gt;0,O4136&lt;366),+'PL2'!$N$2+1,IF(AND(O4136&gt;365,O4136&lt;731),+'PL2'!$O$2+1,IF(AND(O4136&gt;730,O4136&lt;1096),+'PL2'!$P$2+1,IF(AND(O4136&gt;1095,O4136&lt;1461),+'PL2'!$Q$2+1,IF(AND(O4136&gt;1460,O4136&lt;1826),+'PL2'!$R$2+1,IF(AND(O4136&gt;1825,O4136&lt;2190),+'PL2'!$S$2+1,0))))))</f>
        <v>0</v>
      </c>
      <c r="N4136" s="70">
        <f t="shared" si="248"/>
        <v>-1</v>
      </c>
      <c r="O4136" s="19" t="str">
        <f>IF(A4136&gt;'PL2'!$C$2+553,IF(A4136='PL2'!$C$2+554,1,O4135+1), "")</f>
        <v/>
      </c>
      <c r="Q4136" s="20">
        <v>21</v>
      </c>
    </row>
    <row r="4137" spans="1:17" s="20" customFormat="1" x14ac:dyDescent="0.55000000000000004">
      <c r="A4137" s="20">
        <v>4135</v>
      </c>
      <c r="B4137" s="21">
        <v>43957</v>
      </c>
      <c r="C4137" s="20">
        <v>82.499385833739197</v>
      </c>
      <c r="D4137" s="20">
        <v>123288445</v>
      </c>
      <c r="E4137" s="20">
        <f t="shared" si="249"/>
        <v>2282.3436268126534</v>
      </c>
      <c r="F4137" s="20">
        <f t="shared" si="254"/>
        <v>1.5272473221119201E-3</v>
      </c>
      <c r="G4137" s="20">
        <v>9030.9599999999991</v>
      </c>
      <c r="H4137" s="20">
        <f t="shared" si="251"/>
        <v>13.792509476099864</v>
      </c>
      <c r="I4137" s="20">
        <v>20611754</v>
      </c>
      <c r="K4137" s="70">
        <f t="shared" si="247"/>
        <v>-1</v>
      </c>
      <c r="L4137" s="3">
        <f>IF(AND(O4137&gt;0,O4137&lt;366),+'PL2'!$N$3+1,IF(AND(O4137&gt;365,O4137&lt;731),+'PL2'!$O$3+1,IF(AND(O4137&gt;730,O4137&lt;1096),+'PL2'!$P$3+1,IF(AND(O4137&gt;1095,O4137&lt;1461),+'PL2'!$Q$3+1,IF(AND(O4137&gt;1460,O4137&lt;3000),+'PL2'!$R$3+1,0)))))</f>
        <v>0</v>
      </c>
      <c r="M4137" s="3">
        <f>IF(AND(O4137&gt;0,O4137&lt;366),+'PL2'!$N$2+1,IF(AND(O4137&gt;365,O4137&lt;731),+'PL2'!$O$2+1,IF(AND(O4137&gt;730,O4137&lt;1096),+'PL2'!$P$2+1,IF(AND(O4137&gt;1095,O4137&lt;1461),+'PL2'!$Q$2+1,IF(AND(O4137&gt;1460,O4137&lt;1826),+'PL2'!$R$2+1,IF(AND(O4137&gt;1825,O4137&lt;2190),+'PL2'!$S$2+1,0))))))</f>
        <v>0</v>
      </c>
      <c r="N4137" s="70">
        <f t="shared" si="248"/>
        <v>-1</v>
      </c>
      <c r="O4137" s="19" t="str">
        <f>IF(A4137&gt;'PL2'!$C$2+553,IF(A4137='PL2'!$C$2+554,1,O4136+1), "")</f>
        <v/>
      </c>
      <c r="Q4137" s="20">
        <v>21</v>
      </c>
    </row>
    <row r="4138" spans="1:17" s="20" customFormat="1" x14ac:dyDescent="0.55000000000000004">
      <c r="A4138" s="20">
        <v>4136</v>
      </c>
      <c r="B4138" s="21">
        <v>43958</v>
      </c>
      <c r="C4138" s="20">
        <v>82.599384307860205</v>
      </c>
      <c r="D4138" s="20">
        <v>117684425</v>
      </c>
      <c r="E4138" s="20">
        <f t="shared" si="249"/>
        <v>1989.6628316644474</v>
      </c>
      <c r="F4138" s="20">
        <f t="shared" ref="F4138:F4143" si="255">+(C4138/D4138)*E4138</f>
        <v>1.3964883192972822E-3</v>
      </c>
      <c r="G4138" s="20">
        <v>9170.7900000000009</v>
      </c>
      <c r="H4138" s="20">
        <f t="shared" si="251"/>
        <v>12.806901113728324</v>
      </c>
      <c r="I4138" s="20">
        <v>18246780</v>
      </c>
      <c r="K4138" s="70">
        <f t="shared" si="247"/>
        <v>-1</v>
      </c>
      <c r="L4138" s="3">
        <f>IF(AND(O4138&gt;0,O4138&lt;366),+'PL2'!$N$3+1,IF(AND(O4138&gt;365,O4138&lt;731),+'PL2'!$O$3+1,IF(AND(O4138&gt;730,O4138&lt;1096),+'PL2'!$P$3+1,IF(AND(O4138&gt;1095,O4138&lt;1461),+'PL2'!$Q$3+1,IF(AND(O4138&gt;1460,O4138&lt;3000),+'PL2'!$R$3+1,0)))))</f>
        <v>0</v>
      </c>
      <c r="M4138" s="3">
        <f>IF(AND(O4138&gt;0,O4138&lt;366),+'PL2'!$N$2+1,IF(AND(O4138&gt;365,O4138&lt;731),+'PL2'!$O$2+1,IF(AND(O4138&gt;730,O4138&lt;1096),+'PL2'!$P$2+1,IF(AND(O4138&gt;1095,O4138&lt;1461),+'PL2'!$Q$2+1,IF(AND(O4138&gt;1460,O4138&lt;1826),+'PL2'!$R$2+1,IF(AND(O4138&gt;1825,O4138&lt;2190),+'PL2'!$S$2+1,0))))))</f>
        <v>0</v>
      </c>
      <c r="N4138" s="70">
        <f t="shared" si="248"/>
        <v>-1</v>
      </c>
      <c r="O4138" s="19" t="str">
        <f>IF(A4138&gt;'PL2'!$C$2+553,IF(A4138='PL2'!$C$2+554,1,O4137+1), "")</f>
        <v/>
      </c>
      <c r="Q4138" s="20">
        <v>21</v>
      </c>
    </row>
    <row r="4139" spans="1:17" s="20" customFormat="1" x14ac:dyDescent="0.55000000000000004">
      <c r="A4139" s="20">
        <v>4137</v>
      </c>
      <c r="B4139" s="21">
        <v>43959</v>
      </c>
      <c r="C4139" s="20">
        <v>82.6993827819812</v>
      </c>
      <c r="D4139" s="20">
        <v>109678682</v>
      </c>
      <c r="E4139" s="20">
        <f t="shared" si="249"/>
        <v>1826.7314705952924</v>
      </c>
      <c r="F4139" s="20">
        <f t="shared" si="255"/>
        <v>1.3773831192341601E-3</v>
      </c>
      <c r="G4139" s="20">
        <v>10002.48</v>
      </c>
      <c r="H4139" s="20">
        <f t="shared" si="251"/>
        <v>13.777247102477302</v>
      </c>
      <c r="I4139" s="20">
        <v>18271845</v>
      </c>
      <c r="K4139" s="70">
        <f t="shared" si="247"/>
        <v>-1</v>
      </c>
      <c r="L4139" s="3">
        <f>IF(AND(O4139&gt;0,O4139&lt;366),+'PL2'!$N$3+1,IF(AND(O4139&gt;365,O4139&lt;731),+'PL2'!$O$3+1,IF(AND(O4139&gt;730,O4139&lt;1096),+'PL2'!$P$3+1,IF(AND(O4139&gt;1095,O4139&lt;1461),+'PL2'!$Q$3+1,IF(AND(O4139&gt;1460,O4139&lt;3000),+'PL2'!$R$3+1,0)))))</f>
        <v>0</v>
      </c>
      <c r="M4139" s="3">
        <f>IF(AND(O4139&gt;0,O4139&lt;366),+'PL2'!$N$2+1,IF(AND(O4139&gt;365,O4139&lt;731),+'PL2'!$O$2+1,IF(AND(O4139&gt;730,O4139&lt;1096),+'PL2'!$P$2+1,IF(AND(O4139&gt;1095,O4139&lt;1461),+'PL2'!$Q$2+1,IF(AND(O4139&gt;1460,O4139&lt;1826),+'PL2'!$R$2+1,IF(AND(O4139&gt;1825,O4139&lt;2190),+'PL2'!$S$2+1,0))))))</f>
        <v>0</v>
      </c>
      <c r="N4139" s="70">
        <f t="shared" si="248"/>
        <v>-1</v>
      </c>
      <c r="O4139" s="19" t="str">
        <f>IF(A4139&gt;'PL2'!$C$2+553,IF(A4139='PL2'!$C$2+554,1,O4138+1), "")</f>
        <v/>
      </c>
      <c r="Q4139" s="20">
        <v>21</v>
      </c>
    </row>
    <row r="4140" spans="1:17" s="20" customFormat="1" x14ac:dyDescent="0.55000000000000004">
      <c r="A4140" s="20">
        <v>4138</v>
      </c>
      <c r="B4140" s="21">
        <v>43960</v>
      </c>
      <c r="C4140" s="20">
        <v>82.799381256102194</v>
      </c>
      <c r="D4140" s="20">
        <v>108878107</v>
      </c>
      <c r="E4140" s="20">
        <f t="shared" si="249"/>
        <v>1769.1099391150299</v>
      </c>
      <c r="F4140" s="20">
        <f t="shared" si="255"/>
        <v>1.3453688015786782E-3</v>
      </c>
      <c r="G4140" s="20">
        <v>9821.7999999999993</v>
      </c>
      <c r="H4140" s="20">
        <f t="shared" si="251"/>
        <v>13.213943295345461</v>
      </c>
      <c r="I4140" s="20">
        <v>17375844</v>
      </c>
      <c r="K4140" s="70">
        <f t="shared" si="247"/>
        <v>-1</v>
      </c>
      <c r="L4140" s="3">
        <f>IF(AND(O4140&gt;0,O4140&lt;366),+'PL2'!$N$3+1,IF(AND(O4140&gt;365,O4140&lt;731),+'PL2'!$O$3+1,IF(AND(O4140&gt;730,O4140&lt;1096),+'PL2'!$P$3+1,IF(AND(O4140&gt;1095,O4140&lt;1461),+'PL2'!$Q$3+1,IF(AND(O4140&gt;1460,O4140&lt;3000),+'PL2'!$R$3+1,0)))))</f>
        <v>0</v>
      </c>
      <c r="M4140" s="3">
        <f>IF(AND(O4140&gt;0,O4140&lt;366),+'PL2'!$N$2+1,IF(AND(O4140&gt;365,O4140&lt;731),+'PL2'!$O$2+1,IF(AND(O4140&gt;730,O4140&lt;1096),+'PL2'!$P$2+1,IF(AND(O4140&gt;1095,O4140&lt;1461),+'PL2'!$Q$2+1,IF(AND(O4140&gt;1460,O4140&lt;1826),+'PL2'!$R$2+1,IF(AND(O4140&gt;1825,O4140&lt;2190),+'PL2'!$S$2+1,0))))))</f>
        <v>0</v>
      </c>
      <c r="N4140" s="70">
        <f t="shared" si="248"/>
        <v>-1</v>
      </c>
      <c r="O4140" s="19" t="str">
        <f>IF(A4140&gt;'PL2'!$C$2+553,IF(A4140='PL2'!$C$2+554,1,O4139+1), "")</f>
        <v/>
      </c>
      <c r="Q4140" s="20">
        <v>21</v>
      </c>
    </row>
    <row r="4141" spans="1:17" s="20" customFormat="1" x14ac:dyDescent="0.55000000000000004">
      <c r="A4141" s="20">
        <v>4139</v>
      </c>
      <c r="B4141" s="21">
        <v>43961</v>
      </c>
      <c r="C4141" s="20">
        <v>82.899379730223203</v>
      </c>
      <c r="D4141" s="20">
        <v>136097634</v>
      </c>
      <c r="E4141" s="20">
        <f t="shared" si="249"/>
        <v>2020.787959766526</v>
      </c>
      <c r="F4141" s="20">
        <f t="shared" si="255"/>
        <v>1.2308962581300145E-3</v>
      </c>
      <c r="G4141" s="20">
        <v>9527.39</v>
      </c>
      <c r="H4141" s="20">
        <f t="shared" si="251"/>
        <v>11.727228700745318</v>
      </c>
      <c r="I4141" s="20">
        <v>19252835</v>
      </c>
      <c r="K4141" s="70">
        <f t="shared" ref="K4141:K4204" si="256">+L4141^(0.00273972602739726)-1</f>
        <v>-1</v>
      </c>
      <c r="L4141" s="3">
        <f>IF(AND(O4141&gt;0,O4141&lt;366),+'PL2'!$N$3+1,IF(AND(O4141&gt;365,O4141&lt;731),+'PL2'!$O$3+1,IF(AND(O4141&gt;730,O4141&lt;1096),+'PL2'!$P$3+1,IF(AND(O4141&gt;1095,O4141&lt;1461),+'PL2'!$Q$3+1,IF(AND(O4141&gt;1460,O4141&lt;3000),+'PL2'!$R$3+1,0)))))</f>
        <v>0</v>
      </c>
      <c r="M4141" s="3">
        <f>IF(AND(O4141&gt;0,O4141&lt;366),+'PL2'!$N$2+1,IF(AND(O4141&gt;365,O4141&lt;731),+'PL2'!$O$2+1,IF(AND(O4141&gt;730,O4141&lt;1096),+'PL2'!$P$2+1,IF(AND(O4141&gt;1095,O4141&lt;1461),+'PL2'!$Q$2+1,IF(AND(O4141&gt;1460,O4141&lt;1826),+'PL2'!$R$2+1,IF(AND(O4141&gt;1825,O4141&lt;2190),+'PL2'!$S$2+1,0))))))</f>
        <v>0</v>
      </c>
      <c r="N4141" s="70">
        <f t="shared" ref="N4141:N4204" si="257">+M4141^(0.00273972602739726)-1</f>
        <v>-1</v>
      </c>
      <c r="O4141" s="19" t="str">
        <f>IF(A4141&gt;'PL2'!$C$2+553,IF(A4141='PL2'!$C$2+554,1,O4140+1), "")</f>
        <v/>
      </c>
      <c r="Q4141" s="20">
        <v>21</v>
      </c>
    </row>
    <row r="4142" spans="1:17" s="20" customFormat="1" x14ac:dyDescent="0.55000000000000004">
      <c r="A4142" s="20">
        <v>4140</v>
      </c>
      <c r="B4142" s="21">
        <v>43962</v>
      </c>
      <c r="C4142" s="20">
        <v>82.999378204344197</v>
      </c>
      <c r="D4142" s="20">
        <v>125690168</v>
      </c>
      <c r="E4142" s="20">
        <f t="shared" si="249"/>
        <v>1961.1073669877985</v>
      </c>
      <c r="F4142" s="20">
        <f t="shared" si="255"/>
        <v>1.2950153113960826E-3</v>
      </c>
      <c r="G4142" s="20">
        <v>8754.4599999999991</v>
      </c>
      <c r="H4142" s="20">
        <f t="shared" si="251"/>
        <v>11.337159743004548</v>
      </c>
      <c r="I4142" s="20">
        <v>17168436</v>
      </c>
      <c r="K4142" s="70">
        <f t="shared" si="256"/>
        <v>-1</v>
      </c>
      <c r="L4142" s="3">
        <f>IF(AND(O4142&gt;0,O4142&lt;366),+'PL2'!$N$3+1,IF(AND(O4142&gt;365,O4142&lt;731),+'PL2'!$O$3+1,IF(AND(O4142&gt;730,O4142&lt;1096),+'PL2'!$P$3+1,IF(AND(O4142&gt;1095,O4142&lt;1461),+'PL2'!$Q$3+1,IF(AND(O4142&gt;1460,O4142&lt;3000),+'PL2'!$R$3+1,0)))))</f>
        <v>0</v>
      </c>
      <c r="M4142" s="3">
        <f>IF(AND(O4142&gt;0,O4142&lt;366),+'PL2'!$N$2+1,IF(AND(O4142&gt;365,O4142&lt;731),+'PL2'!$O$2+1,IF(AND(O4142&gt;730,O4142&lt;1096),+'PL2'!$P$2+1,IF(AND(O4142&gt;1095,O4142&lt;1461),+'PL2'!$Q$2+1,IF(AND(O4142&gt;1460,O4142&lt;1826),+'PL2'!$R$2+1,IF(AND(O4142&gt;1825,O4142&lt;2190),+'PL2'!$S$2+1,0))))))</f>
        <v>0</v>
      </c>
      <c r="N4142" s="70">
        <f t="shared" si="257"/>
        <v>-1</v>
      </c>
      <c r="O4142" s="19" t="str">
        <f>IF(A4142&gt;'PL2'!$C$2+553,IF(A4142='PL2'!$C$2+554,1,O4141+1), "")</f>
        <v/>
      </c>
      <c r="Q4142" s="20">
        <v>21</v>
      </c>
    </row>
    <row r="4143" spans="1:17" s="20" customFormat="1" x14ac:dyDescent="0.55000000000000004">
      <c r="A4143" s="20">
        <v>4141</v>
      </c>
      <c r="B4143" s="21">
        <v>43963</v>
      </c>
      <c r="C4143" s="20">
        <v>83.099376678465205</v>
      </c>
      <c r="D4143" s="20">
        <v>116883851</v>
      </c>
      <c r="E4143" s="20">
        <f t="shared" si="249"/>
        <v>1038.6747512257391</v>
      </c>
      <c r="F4143" s="20">
        <f t="shared" si="255"/>
        <v>7.3845294846179251E-4</v>
      </c>
      <c r="G4143" s="20">
        <v>8617.25</v>
      </c>
      <c r="H4143" s="20">
        <f t="shared" si="251"/>
        <v>6.3634336701323813</v>
      </c>
      <c r="I4143" s="20">
        <v>8950520</v>
      </c>
      <c r="K4143" s="70">
        <f t="shared" si="256"/>
        <v>-1</v>
      </c>
      <c r="L4143" s="3">
        <f>IF(AND(O4143&gt;0,O4143&lt;366),+'PL2'!$N$3+1,IF(AND(O4143&gt;365,O4143&lt;731),+'PL2'!$O$3+1,IF(AND(O4143&gt;730,O4143&lt;1096),+'PL2'!$P$3+1,IF(AND(O4143&gt;1095,O4143&lt;1461),+'PL2'!$Q$3+1,IF(AND(O4143&gt;1460,O4143&lt;3000),+'PL2'!$R$3+1,0)))))</f>
        <v>0</v>
      </c>
      <c r="M4143" s="3">
        <f>IF(AND(O4143&gt;0,O4143&lt;366),+'PL2'!$N$2+1,IF(AND(O4143&gt;365,O4143&lt;731),+'PL2'!$O$2+1,IF(AND(O4143&gt;730,O4143&lt;1096),+'PL2'!$P$2+1,IF(AND(O4143&gt;1095,O4143&lt;1461),+'PL2'!$Q$2+1,IF(AND(O4143&gt;1460,O4143&lt;1826),+'PL2'!$R$2+1,IF(AND(O4143&gt;1825,O4143&lt;2190),+'PL2'!$S$2+1,0))))))</f>
        <v>0</v>
      </c>
      <c r="N4143" s="70">
        <f t="shared" si="257"/>
        <v>-1</v>
      </c>
      <c r="O4143" s="19" t="str">
        <f>IF(A4143&gt;'PL2'!$C$2+553,IF(A4143='PL2'!$C$2+554,1,O4142+1), "")</f>
        <v/>
      </c>
      <c r="Q4143" s="20">
        <v>21</v>
      </c>
    </row>
    <row r="4144" spans="1:17" s="20" customFormat="1" x14ac:dyDescent="0.55000000000000004">
      <c r="A4144" s="20">
        <v>4142</v>
      </c>
      <c r="B4144" s="21">
        <v>43964</v>
      </c>
      <c r="C4144" s="20">
        <v>83.1993751525862</v>
      </c>
      <c r="D4144" s="20">
        <v>95268344</v>
      </c>
      <c r="E4144" s="20">
        <f t="shared" si="249"/>
        <v>887.46887241860873</v>
      </c>
      <c r="F4144" s="20">
        <f t="shared" ref="F4144:F4207" si="258">+(C4144/D4144)*E4144</f>
        <v>7.7504082208669956E-4</v>
      </c>
      <c r="G4144" s="20">
        <v>8814.5300000000007</v>
      </c>
      <c r="H4144" s="20">
        <f t="shared" si="251"/>
        <v>6.8316205775078762</v>
      </c>
      <c r="I4144" s="20">
        <v>7822621</v>
      </c>
      <c r="K4144" s="70">
        <f t="shared" si="256"/>
        <v>-1</v>
      </c>
      <c r="L4144" s="3">
        <f>IF(AND(O4144&gt;0,O4144&lt;366),+'PL2'!$N$3+1,IF(AND(O4144&gt;365,O4144&lt;731),+'PL2'!$O$3+1,IF(AND(O4144&gt;730,O4144&lt;1096),+'PL2'!$P$3+1,IF(AND(O4144&gt;1095,O4144&lt;1461),+'PL2'!$Q$3+1,IF(AND(O4144&gt;1460,O4144&lt;3000),+'PL2'!$R$3+1,0)))))</f>
        <v>0</v>
      </c>
      <c r="M4144" s="3">
        <f>IF(AND(O4144&gt;0,O4144&lt;366),+'PL2'!$N$2+1,IF(AND(O4144&gt;365,O4144&lt;731),+'PL2'!$O$2+1,IF(AND(O4144&gt;730,O4144&lt;1096),+'PL2'!$P$2+1,IF(AND(O4144&gt;1095,O4144&lt;1461),+'PL2'!$Q$2+1,IF(AND(O4144&gt;1460,O4144&lt;1826),+'PL2'!$R$2+1,IF(AND(O4144&gt;1825,O4144&lt;2190),+'PL2'!$S$2+1,0))))))</f>
        <v>0</v>
      </c>
      <c r="N4144" s="70">
        <f t="shared" si="257"/>
        <v>-1</v>
      </c>
      <c r="O4144" s="19" t="str">
        <f>IF(A4144&gt;'PL2'!$C$2+553,IF(A4144='PL2'!$C$2+554,1,O4143+1), "")</f>
        <v/>
      </c>
      <c r="Q4144" s="20">
        <v>21</v>
      </c>
    </row>
    <row r="4145" spans="1:17" s="20" customFormat="1" x14ac:dyDescent="0.55000000000000004">
      <c r="A4145" s="20">
        <v>4143</v>
      </c>
      <c r="B4145" s="21">
        <v>43965</v>
      </c>
      <c r="C4145" s="20">
        <v>83.299373626707194</v>
      </c>
      <c r="D4145" s="20">
        <v>91265472</v>
      </c>
      <c r="E4145" s="20">
        <f t="shared" si="249"/>
        <v>886.00859881817291</v>
      </c>
      <c r="F4145" s="20">
        <f t="shared" si="258"/>
        <v>8.0867341933464512E-4</v>
      </c>
      <c r="G4145" s="20">
        <v>9305.93</v>
      </c>
      <c r="H4145" s="20">
        <f t="shared" si="251"/>
        <v>7.5254582331888544</v>
      </c>
      <c r="I4145" s="20">
        <v>8245134</v>
      </c>
      <c r="K4145" s="70">
        <f t="shared" si="256"/>
        <v>-1</v>
      </c>
      <c r="L4145" s="3">
        <f>IF(AND(O4145&gt;0,O4145&lt;366),+'PL2'!$N$3+1,IF(AND(O4145&gt;365,O4145&lt;731),+'PL2'!$O$3+1,IF(AND(O4145&gt;730,O4145&lt;1096),+'PL2'!$P$3+1,IF(AND(O4145&gt;1095,O4145&lt;1461),+'PL2'!$Q$3+1,IF(AND(O4145&gt;1460,O4145&lt;3000),+'PL2'!$R$3+1,0)))))</f>
        <v>0</v>
      </c>
      <c r="M4145" s="3">
        <f>IF(AND(O4145&gt;0,O4145&lt;366),+'PL2'!$N$2+1,IF(AND(O4145&gt;365,O4145&lt;731),+'PL2'!$O$2+1,IF(AND(O4145&gt;730,O4145&lt;1096),+'PL2'!$P$2+1,IF(AND(O4145&gt;1095,O4145&lt;1461),+'PL2'!$Q$2+1,IF(AND(O4145&gt;1460,O4145&lt;1826),+'PL2'!$R$2+1,IF(AND(O4145&gt;1825,O4145&lt;2190),+'PL2'!$S$2+1,0))))))</f>
        <v>0</v>
      </c>
      <c r="N4145" s="70">
        <f t="shared" si="257"/>
        <v>-1</v>
      </c>
      <c r="O4145" s="19" t="str">
        <f>IF(A4145&gt;'PL2'!$C$2+553,IF(A4145='PL2'!$C$2+554,1,O4144+1), "")</f>
        <v/>
      </c>
      <c r="Q4145" s="20">
        <v>21</v>
      </c>
    </row>
    <row r="4146" spans="1:17" s="20" customFormat="1" x14ac:dyDescent="0.55000000000000004">
      <c r="A4146" s="20">
        <v>4144</v>
      </c>
      <c r="B4146" s="21">
        <v>43966</v>
      </c>
      <c r="C4146" s="20">
        <v>83.399372100828202</v>
      </c>
      <c r="D4146" s="20">
        <v>100071790</v>
      </c>
      <c r="E4146" s="20">
        <f t="shared" si="249"/>
        <v>916.21021193404499</v>
      </c>
      <c r="F4146" s="20">
        <f t="shared" si="258"/>
        <v>7.6356540027580286E-4</v>
      </c>
      <c r="G4146" s="20">
        <v>9790.31</v>
      </c>
      <c r="H4146" s="20">
        <f t="shared" si="251"/>
        <v>7.4755419739741953</v>
      </c>
      <c r="I4146" s="20">
        <v>8969982</v>
      </c>
      <c r="K4146" s="70">
        <f t="shared" si="256"/>
        <v>-1</v>
      </c>
      <c r="L4146" s="3">
        <f>IF(AND(O4146&gt;0,O4146&lt;366),+'PL2'!$N$3+1,IF(AND(O4146&gt;365,O4146&lt;731),+'PL2'!$O$3+1,IF(AND(O4146&gt;730,O4146&lt;1096),+'PL2'!$P$3+1,IF(AND(O4146&gt;1095,O4146&lt;1461),+'PL2'!$Q$3+1,IF(AND(O4146&gt;1460,O4146&lt;3000),+'PL2'!$R$3+1,0)))))</f>
        <v>0</v>
      </c>
      <c r="M4146" s="3">
        <f>IF(AND(O4146&gt;0,O4146&lt;366),+'PL2'!$N$2+1,IF(AND(O4146&gt;365,O4146&lt;731),+'PL2'!$O$2+1,IF(AND(O4146&gt;730,O4146&lt;1096),+'PL2'!$P$2+1,IF(AND(O4146&gt;1095,O4146&lt;1461),+'PL2'!$Q$2+1,IF(AND(O4146&gt;1460,O4146&lt;1826),+'PL2'!$R$2+1,IF(AND(O4146&gt;1825,O4146&lt;2190),+'PL2'!$S$2+1,0))))))</f>
        <v>0</v>
      </c>
      <c r="N4146" s="70">
        <f t="shared" si="257"/>
        <v>-1</v>
      </c>
      <c r="O4146" s="19" t="str">
        <f>IF(A4146&gt;'PL2'!$C$2+553,IF(A4146='PL2'!$C$2+554,1,O4145+1), "")</f>
        <v/>
      </c>
      <c r="Q4146" s="20">
        <v>21</v>
      </c>
    </row>
    <row r="4147" spans="1:17" s="20" customFormat="1" x14ac:dyDescent="0.55000000000000004">
      <c r="A4147" s="20">
        <v>4145</v>
      </c>
      <c r="B4147" s="21">
        <v>43967</v>
      </c>
      <c r="C4147" s="20">
        <v>83.499370574949197</v>
      </c>
      <c r="D4147" s="20">
        <v>100872364</v>
      </c>
      <c r="E4147" s="20">
        <f t="shared" si="249"/>
        <v>906.02294383135973</v>
      </c>
      <c r="F4147" s="20">
        <f t="shared" si="258"/>
        <v>7.499808920546473E-4</v>
      </c>
      <c r="G4147" s="20">
        <v>9303.59</v>
      </c>
      <c r="H4147" s="20">
        <f t="shared" si="251"/>
        <v>6.9775147275106963</v>
      </c>
      <c r="I4147" s="20">
        <v>8429266</v>
      </c>
      <c r="K4147" s="70">
        <f t="shared" si="256"/>
        <v>-1</v>
      </c>
      <c r="L4147" s="3">
        <f>IF(AND(O4147&gt;0,O4147&lt;366),+'PL2'!$N$3+1,IF(AND(O4147&gt;365,O4147&lt;731),+'PL2'!$O$3+1,IF(AND(O4147&gt;730,O4147&lt;1096),+'PL2'!$P$3+1,IF(AND(O4147&gt;1095,O4147&lt;1461),+'PL2'!$Q$3+1,IF(AND(O4147&gt;1460,O4147&lt;3000),+'PL2'!$R$3+1,0)))))</f>
        <v>0</v>
      </c>
      <c r="M4147" s="3">
        <f>IF(AND(O4147&gt;0,O4147&lt;366),+'PL2'!$N$2+1,IF(AND(O4147&gt;365,O4147&lt;731),+'PL2'!$O$2+1,IF(AND(O4147&gt;730,O4147&lt;1096),+'PL2'!$P$2+1,IF(AND(O4147&gt;1095,O4147&lt;1461),+'PL2'!$Q$2+1,IF(AND(O4147&gt;1460,O4147&lt;1826),+'PL2'!$R$2+1,IF(AND(O4147&gt;1825,O4147&lt;2190),+'PL2'!$S$2+1,0))))))</f>
        <v>0</v>
      </c>
      <c r="N4147" s="70">
        <f t="shared" si="257"/>
        <v>-1</v>
      </c>
      <c r="O4147" s="19" t="str">
        <f>IF(A4147&gt;'PL2'!$C$2+553,IF(A4147='PL2'!$C$2+554,1,O4146+1), "")</f>
        <v/>
      </c>
      <c r="Q4147" s="20">
        <v>21</v>
      </c>
    </row>
    <row r="4148" spans="1:17" s="20" customFormat="1" x14ac:dyDescent="0.55000000000000004">
      <c r="A4148" s="20">
        <v>4146</v>
      </c>
      <c r="B4148" s="21">
        <v>43968</v>
      </c>
      <c r="C4148" s="20">
        <v>83.599369049070205</v>
      </c>
      <c r="D4148" s="20">
        <v>81658580</v>
      </c>
      <c r="E4148" s="20">
        <f t="shared" si="249"/>
        <v>757.79025538851647</v>
      </c>
      <c r="F4148" s="20">
        <f t="shared" si="258"/>
        <v>7.7580074527396569E-4</v>
      </c>
      <c r="G4148" s="20">
        <v>9385.7000000000007</v>
      </c>
      <c r="H4148" s="20">
        <f t="shared" si="251"/>
        <v>7.2814330549178603</v>
      </c>
      <c r="I4148" s="20">
        <v>7112392</v>
      </c>
      <c r="K4148" s="70">
        <f t="shared" si="256"/>
        <v>-1</v>
      </c>
      <c r="L4148" s="3">
        <f>IF(AND(O4148&gt;0,O4148&lt;366),+'PL2'!$N$3+1,IF(AND(O4148&gt;365,O4148&lt;731),+'PL2'!$O$3+1,IF(AND(O4148&gt;730,O4148&lt;1096),+'PL2'!$P$3+1,IF(AND(O4148&gt;1095,O4148&lt;1461),+'PL2'!$Q$3+1,IF(AND(O4148&gt;1460,O4148&lt;3000),+'PL2'!$R$3+1,0)))))</f>
        <v>0</v>
      </c>
      <c r="M4148" s="3">
        <f>IF(AND(O4148&gt;0,O4148&lt;366),+'PL2'!$N$2+1,IF(AND(O4148&gt;365,O4148&lt;731),+'PL2'!$O$2+1,IF(AND(O4148&gt;730,O4148&lt;1096),+'PL2'!$P$2+1,IF(AND(O4148&gt;1095,O4148&lt;1461),+'PL2'!$Q$2+1,IF(AND(O4148&gt;1460,O4148&lt;1826),+'PL2'!$R$2+1,IF(AND(O4148&gt;1825,O4148&lt;2190),+'PL2'!$S$2+1,0))))))</f>
        <v>0</v>
      </c>
      <c r="N4148" s="70">
        <f t="shared" si="257"/>
        <v>-1</v>
      </c>
      <c r="O4148" s="19" t="str">
        <f>IF(A4148&gt;'PL2'!$C$2+553,IF(A4148='PL2'!$C$2+554,1,O4147+1), "")</f>
        <v/>
      </c>
      <c r="Q4148" s="20">
        <v>20</v>
      </c>
    </row>
    <row r="4149" spans="1:17" s="20" customFormat="1" x14ac:dyDescent="0.55000000000000004">
      <c r="A4149" s="20">
        <v>4147</v>
      </c>
      <c r="B4149" s="21">
        <v>43969</v>
      </c>
      <c r="C4149" s="20">
        <v>83.699367523191199</v>
      </c>
      <c r="D4149" s="20">
        <v>102473513</v>
      </c>
      <c r="E4149" s="20">
        <f t="shared" si="249"/>
        <v>1013.5945353382837</v>
      </c>
      <c r="F4149" s="20">
        <f t="shared" si="258"/>
        <v>8.2789414600021769E-4</v>
      </c>
      <c r="G4149" s="20">
        <v>9669.4</v>
      </c>
      <c r="H4149" s="20">
        <f t="shared" si="251"/>
        <v>8.0052396553345044</v>
      </c>
      <c r="I4149" s="20">
        <v>9800851</v>
      </c>
      <c r="K4149" s="70">
        <f t="shared" si="256"/>
        <v>-1</v>
      </c>
      <c r="L4149" s="3">
        <f>IF(AND(O4149&gt;0,O4149&lt;366),+'PL2'!$N$3+1,IF(AND(O4149&gt;365,O4149&lt;731),+'PL2'!$O$3+1,IF(AND(O4149&gt;730,O4149&lt;1096),+'PL2'!$P$3+1,IF(AND(O4149&gt;1095,O4149&lt;1461),+'PL2'!$Q$3+1,IF(AND(O4149&gt;1460,O4149&lt;3000),+'PL2'!$R$3+1,0)))))</f>
        <v>0</v>
      </c>
      <c r="M4149" s="3">
        <f>IF(AND(O4149&gt;0,O4149&lt;366),+'PL2'!$N$2+1,IF(AND(O4149&gt;365,O4149&lt;731),+'PL2'!$O$2+1,IF(AND(O4149&gt;730,O4149&lt;1096),+'PL2'!$P$2+1,IF(AND(O4149&gt;1095,O4149&lt;1461),+'PL2'!$Q$2+1,IF(AND(O4149&gt;1460,O4149&lt;1826),+'PL2'!$R$2+1,IF(AND(O4149&gt;1825,O4149&lt;2190),+'PL2'!$S$2+1,0))))))</f>
        <v>0</v>
      </c>
      <c r="N4149" s="70">
        <f t="shared" si="257"/>
        <v>-1</v>
      </c>
      <c r="O4149" s="19" t="str">
        <f>IF(A4149&gt;'PL2'!$C$2+553,IF(A4149='PL2'!$C$2+554,1,O4148+1), "")</f>
        <v/>
      </c>
      <c r="Q4149" s="20">
        <v>20</v>
      </c>
    </row>
    <row r="4150" spans="1:17" s="20" customFormat="1" x14ac:dyDescent="0.55000000000000004">
      <c r="A4150" s="20">
        <v>4148</v>
      </c>
      <c r="B4150" s="21">
        <v>43970</v>
      </c>
      <c r="C4150" s="20">
        <v>83.799365997312194</v>
      </c>
      <c r="D4150" s="20">
        <v>92066047</v>
      </c>
      <c r="E4150" s="20">
        <f t="shared" si="249"/>
        <v>913.59347365106987</v>
      </c>
      <c r="F4150" s="20">
        <f t="shared" si="258"/>
        <v>8.3156121464889011E-4</v>
      </c>
      <c r="G4150" s="20">
        <v>9719.3700000000008</v>
      </c>
      <c r="H4150" s="20">
        <f t="shared" si="251"/>
        <v>8.0822511228219831</v>
      </c>
      <c r="I4150" s="20">
        <v>8879553</v>
      </c>
      <c r="K4150" s="70">
        <f t="shared" si="256"/>
        <v>-1</v>
      </c>
      <c r="L4150" s="3">
        <f>IF(AND(O4150&gt;0,O4150&lt;366),+'PL2'!$N$3+1,IF(AND(O4150&gt;365,O4150&lt;731),+'PL2'!$O$3+1,IF(AND(O4150&gt;730,O4150&lt;1096),+'PL2'!$P$3+1,IF(AND(O4150&gt;1095,O4150&lt;1461),+'PL2'!$Q$3+1,IF(AND(O4150&gt;1460,O4150&lt;3000),+'PL2'!$R$3+1,0)))))</f>
        <v>0</v>
      </c>
      <c r="M4150" s="3">
        <f>IF(AND(O4150&gt;0,O4150&lt;366),+'PL2'!$N$2+1,IF(AND(O4150&gt;365,O4150&lt;731),+'PL2'!$O$2+1,IF(AND(O4150&gt;730,O4150&lt;1096),+'PL2'!$P$2+1,IF(AND(O4150&gt;1095,O4150&lt;1461),+'PL2'!$Q$2+1,IF(AND(O4150&gt;1460,O4150&lt;1826),+'PL2'!$R$2+1,IF(AND(O4150&gt;1825,O4150&lt;2190),+'PL2'!$S$2+1,0))))))</f>
        <v>0</v>
      </c>
      <c r="N4150" s="70">
        <f t="shared" si="257"/>
        <v>-1</v>
      </c>
      <c r="O4150" s="19" t="str">
        <f>IF(A4150&gt;'PL2'!$C$2+553,IF(A4150='PL2'!$C$2+554,1,O4149+1), "")</f>
        <v/>
      </c>
      <c r="Q4150" s="20">
        <v>20</v>
      </c>
    </row>
    <row r="4151" spans="1:17" s="20" customFormat="1" x14ac:dyDescent="0.55000000000000004">
      <c r="A4151" s="20">
        <v>4149</v>
      </c>
      <c r="B4151" s="21">
        <v>43971</v>
      </c>
      <c r="C4151" s="20">
        <v>83.899364471433202</v>
      </c>
      <c r="D4151" s="20">
        <v>86971887</v>
      </c>
      <c r="E4151" s="20">
        <f t="shared" si="249"/>
        <v>900.36522531765615</v>
      </c>
      <c r="F4151" s="20">
        <f t="shared" si="258"/>
        <v>8.6855733274282196E-4</v>
      </c>
      <c r="G4151" s="20">
        <v>9785.74</v>
      </c>
      <c r="H4151" s="20">
        <f t="shared" si="251"/>
        <v>8.4994762333147431</v>
      </c>
      <c r="I4151" s="20">
        <v>8810740</v>
      </c>
      <c r="K4151" s="70">
        <f t="shared" si="256"/>
        <v>-1</v>
      </c>
      <c r="L4151" s="3">
        <f>IF(AND(O4151&gt;0,O4151&lt;366),+'PL2'!$N$3+1,IF(AND(O4151&gt;365,O4151&lt;731),+'PL2'!$O$3+1,IF(AND(O4151&gt;730,O4151&lt;1096),+'PL2'!$P$3+1,IF(AND(O4151&gt;1095,O4151&lt;1461),+'PL2'!$Q$3+1,IF(AND(O4151&gt;1460,O4151&lt;3000),+'PL2'!$R$3+1,0)))))</f>
        <v>0</v>
      </c>
      <c r="M4151" s="3">
        <f>IF(AND(O4151&gt;0,O4151&lt;366),+'PL2'!$N$2+1,IF(AND(O4151&gt;365,O4151&lt;731),+'PL2'!$O$2+1,IF(AND(O4151&gt;730,O4151&lt;1096),+'PL2'!$P$2+1,IF(AND(O4151&gt;1095,O4151&lt;1461),+'PL2'!$Q$2+1,IF(AND(O4151&gt;1460,O4151&lt;1826),+'PL2'!$R$2+1,IF(AND(O4151&gt;1825,O4151&lt;2190),+'PL2'!$S$2+1,0))))))</f>
        <v>0</v>
      </c>
      <c r="N4151" s="70">
        <f t="shared" si="257"/>
        <v>-1</v>
      </c>
      <c r="O4151" s="19" t="str">
        <f>IF(A4151&gt;'PL2'!$C$2+553,IF(A4151='PL2'!$C$2+554,1,O4150+1), "")</f>
        <v/>
      </c>
      <c r="Q4151" s="20">
        <v>20</v>
      </c>
    </row>
    <row r="4152" spans="1:17" s="20" customFormat="1" x14ac:dyDescent="0.55000000000000004">
      <c r="A4152" s="20">
        <v>4150</v>
      </c>
      <c r="B4152" s="21">
        <v>43972</v>
      </c>
      <c r="C4152" s="20">
        <v>83.999362945554196</v>
      </c>
      <c r="D4152" s="20">
        <v>98579623</v>
      </c>
      <c r="E4152" s="20">
        <f t="shared" si="249"/>
        <v>993.66343275500049</v>
      </c>
      <c r="F4152" s="20" t="e">
        <f>+(C4152/#REF!)*E4152</f>
        <v>#REF!</v>
      </c>
      <c r="G4152" s="20">
        <v>9510.67</v>
      </c>
      <c r="H4152" s="20" t="e">
        <f t="shared" si="251"/>
        <v>#REF!</v>
      </c>
      <c r="I4152" s="20">
        <v>9450405</v>
      </c>
      <c r="K4152" s="70">
        <f t="shared" si="256"/>
        <v>-1</v>
      </c>
      <c r="L4152" s="3">
        <f>IF(AND(O4152&gt;0,O4152&lt;366),+'PL2'!$N$3+1,IF(AND(O4152&gt;365,O4152&lt;731),+'PL2'!$O$3+1,IF(AND(O4152&gt;730,O4152&lt;1096),+'PL2'!$P$3+1,IF(AND(O4152&gt;1095,O4152&lt;1461),+'PL2'!$Q$3+1,IF(AND(O4152&gt;1460,O4152&lt;3000),+'PL2'!$R$3+1,0)))))</f>
        <v>0</v>
      </c>
      <c r="M4152" s="3">
        <f>IF(AND(O4152&gt;0,O4152&lt;366),+'PL2'!$N$2+1,IF(AND(O4152&gt;365,O4152&lt;731),+'PL2'!$O$2+1,IF(AND(O4152&gt;730,O4152&lt;1096),+'PL2'!$P$2+1,IF(AND(O4152&gt;1095,O4152&lt;1461),+'PL2'!$Q$2+1,IF(AND(O4152&gt;1460,O4152&lt;1826),+'PL2'!$R$2+1,IF(AND(O4152&gt;1825,O4152&lt;2190),+'PL2'!$S$2+1,0))))))</f>
        <v>0</v>
      </c>
      <c r="N4152" s="70">
        <f t="shared" si="257"/>
        <v>-1</v>
      </c>
      <c r="O4152" s="19" t="str">
        <f>IF(A4152&gt;'PL2'!$C$2+553,IF(A4152='PL2'!$C$2+554,1,O4151+1), "")</f>
        <v/>
      </c>
      <c r="Q4152" s="20">
        <v>20</v>
      </c>
    </row>
    <row r="4153" spans="1:17" s="20" customFormat="1" x14ac:dyDescent="0.55000000000000004">
      <c r="A4153" s="20">
        <v>4151</v>
      </c>
      <c r="B4153" s="21">
        <v>43973</v>
      </c>
      <c r="C4153" s="20">
        <v>84.099361419675105</v>
      </c>
      <c r="D4153" s="20">
        <v>83529299</v>
      </c>
      <c r="E4153" s="20">
        <f t="shared" si="249"/>
        <v>857.8888156536467</v>
      </c>
      <c r="F4153" s="20">
        <f t="shared" ref="F4153:F4160" si="259">+(C4153/D4152)*E4153</f>
        <v>7.3187439117669442E-4</v>
      </c>
      <c r="G4153" s="20">
        <v>9057.57</v>
      </c>
      <c r="H4153" s="20">
        <f t="shared" si="251"/>
        <v>6.6290035292902916</v>
      </c>
      <c r="I4153" s="20">
        <v>7770388</v>
      </c>
      <c r="K4153" s="70">
        <f t="shared" si="256"/>
        <v>-1</v>
      </c>
      <c r="L4153" s="3">
        <f>IF(AND(O4153&gt;0,O4153&lt;366),+'PL2'!$N$3+1,IF(AND(O4153&gt;365,O4153&lt;731),+'PL2'!$O$3+1,IF(AND(O4153&gt;730,O4153&lt;1096),+'PL2'!$P$3+1,IF(AND(O4153&gt;1095,O4153&lt;1461),+'PL2'!$Q$3+1,IF(AND(O4153&gt;1460,O4153&lt;3000),+'PL2'!$R$3+1,0)))))</f>
        <v>0</v>
      </c>
      <c r="M4153" s="3">
        <f>IF(AND(O4153&gt;0,O4153&lt;366),+'PL2'!$N$2+1,IF(AND(O4153&gt;365,O4153&lt;731),+'PL2'!$O$2+1,IF(AND(O4153&gt;730,O4153&lt;1096),+'PL2'!$P$2+1,IF(AND(O4153&gt;1095,O4153&lt;1461),+'PL2'!$Q$2+1,IF(AND(O4153&gt;1460,O4153&lt;1826),+'PL2'!$R$2+1,IF(AND(O4153&gt;1825,O4153&lt;2190),+'PL2'!$S$2+1,0))))))</f>
        <v>0</v>
      </c>
      <c r="N4153" s="70">
        <f t="shared" si="257"/>
        <v>-1</v>
      </c>
      <c r="O4153" s="19" t="str">
        <f>IF(A4153&gt;'PL2'!$C$2+553,IF(A4153='PL2'!$C$2+554,1,O4152+1), "")</f>
        <v/>
      </c>
      <c r="Q4153" s="20">
        <v>20</v>
      </c>
    </row>
    <row r="4154" spans="1:17" s="20" customFormat="1" x14ac:dyDescent="0.55000000000000004">
      <c r="A4154" s="20">
        <v>4152</v>
      </c>
      <c r="B4154" s="21">
        <v>43974</v>
      </c>
      <c r="C4154" s="20">
        <v>84.1993598937961</v>
      </c>
      <c r="D4154" s="20">
        <v>89549429</v>
      </c>
      <c r="E4154" s="20">
        <f t="shared" si="249"/>
        <v>855.55094979306796</v>
      </c>
      <c r="F4154" s="20">
        <f t="shared" si="259"/>
        <v>8.6241406538208358E-4</v>
      </c>
      <c r="G4154" s="20">
        <v>9167.26</v>
      </c>
      <c r="H4154" s="20">
        <f t="shared" si="251"/>
        <v>7.9059739650145593</v>
      </c>
      <c r="I4154" s="20">
        <v>7843058</v>
      </c>
      <c r="K4154" s="70">
        <f t="shared" si="256"/>
        <v>-1</v>
      </c>
      <c r="L4154" s="3">
        <f>IF(AND(O4154&gt;0,O4154&lt;366),+'PL2'!$N$3+1,IF(AND(O4154&gt;365,O4154&lt;731),+'PL2'!$O$3+1,IF(AND(O4154&gt;730,O4154&lt;1096),+'PL2'!$P$3+1,IF(AND(O4154&gt;1095,O4154&lt;1461),+'PL2'!$Q$3+1,IF(AND(O4154&gt;1460,O4154&lt;3000),+'PL2'!$R$3+1,0)))))</f>
        <v>0</v>
      </c>
      <c r="M4154" s="3">
        <f>IF(AND(O4154&gt;0,O4154&lt;366),+'PL2'!$N$2+1,IF(AND(O4154&gt;365,O4154&lt;731),+'PL2'!$O$2+1,IF(AND(O4154&gt;730,O4154&lt;1096),+'PL2'!$P$2+1,IF(AND(O4154&gt;1095,O4154&lt;1461),+'PL2'!$Q$2+1,IF(AND(O4154&gt;1460,O4154&lt;1826),+'PL2'!$R$2+1,IF(AND(O4154&gt;1825,O4154&lt;2190),+'PL2'!$S$2+1,0))))))</f>
        <v>0</v>
      </c>
      <c r="N4154" s="70">
        <f t="shared" si="257"/>
        <v>-1</v>
      </c>
      <c r="O4154" s="19" t="str">
        <f>IF(A4154&gt;'PL2'!$C$2+553,IF(A4154='PL2'!$C$2+554,1,O4153+1), "")</f>
        <v/>
      </c>
      <c r="Q4154" s="20">
        <v>20</v>
      </c>
    </row>
    <row r="4155" spans="1:17" s="20" customFormat="1" x14ac:dyDescent="0.55000000000000004">
      <c r="A4155" s="20">
        <v>4153</v>
      </c>
      <c r="B4155" s="21">
        <v>43975</v>
      </c>
      <c r="C4155" s="20">
        <v>84.299358367917094</v>
      </c>
      <c r="D4155" s="20">
        <v>87291880</v>
      </c>
      <c r="E4155" s="20">
        <f t="shared" si="249"/>
        <v>793.91718745914284</v>
      </c>
      <c r="F4155" s="20">
        <f t="shared" si="259"/>
        <v>7.4737170574328395E-4</v>
      </c>
      <c r="G4155" s="20">
        <v>9178.32</v>
      </c>
      <c r="H4155" s="20">
        <f t="shared" si="251"/>
        <v>6.8596166742576976</v>
      </c>
      <c r="I4155" s="20">
        <v>7286826</v>
      </c>
      <c r="K4155" s="70">
        <f t="shared" si="256"/>
        <v>-1</v>
      </c>
      <c r="L4155" s="3">
        <f>IF(AND(O4155&gt;0,O4155&lt;366),+'PL2'!$N$3+1,IF(AND(O4155&gt;365,O4155&lt;731),+'PL2'!$O$3+1,IF(AND(O4155&gt;730,O4155&lt;1096),+'PL2'!$P$3+1,IF(AND(O4155&gt;1095,O4155&lt;1461),+'PL2'!$Q$3+1,IF(AND(O4155&gt;1460,O4155&lt;3000),+'PL2'!$R$3+1,0)))))</f>
        <v>0</v>
      </c>
      <c r="M4155" s="3">
        <f>IF(AND(O4155&gt;0,O4155&lt;366),+'PL2'!$N$2+1,IF(AND(O4155&gt;365,O4155&lt;731),+'PL2'!$O$2+1,IF(AND(O4155&gt;730,O4155&lt;1096),+'PL2'!$P$2+1,IF(AND(O4155&gt;1095,O4155&lt;1461),+'PL2'!$Q$2+1,IF(AND(O4155&gt;1460,O4155&lt;1826),+'PL2'!$R$2+1,IF(AND(O4155&gt;1825,O4155&lt;2190),+'PL2'!$S$2+1,0))))))</f>
        <v>0</v>
      </c>
      <c r="N4155" s="70">
        <f t="shared" si="257"/>
        <v>-1</v>
      </c>
      <c r="O4155" s="19" t="str">
        <f>IF(A4155&gt;'PL2'!$C$2+553,IF(A4155='PL2'!$C$2+554,1,O4154+1), "")</f>
        <v/>
      </c>
      <c r="Q4155" s="20">
        <v>20</v>
      </c>
    </row>
    <row r="4156" spans="1:17" s="20" customFormat="1" x14ac:dyDescent="0.55000000000000004">
      <c r="A4156" s="20">
        <v>4154</v>
      </c>
      <c r="B4156" s="21">
        <v>43976</v>
      </c>
      <c r="C4156" s="20">
        <v>84.399356842038102</v>
      </c>
      <c r="D4156" s="20">
        <v>94064526</v>
      </c>
      <c r="E4156" s="20">
        <f t="shared" si="249"/>
        <v>880.75785186347537</v>
      </c>
      <c r="F4156" s="20">
        <f t="shared" si="259"/>
        <v>8.5157286371713371E-4</v>
      </c>
      <c r="G4156" s="20">
        <v>8730.73</v>
      </c>
      <c r="H4156" s="20">
        <f t="shared" si="251"/>
        <v>7.4348527484410907</v>
      </c>
      <c r="I4156" s="20">
        <v>7689659</v>
      </c>
      <c r="K4156" s="70">
        <f t="shared" si="256"/>
        <v>-1</v>
      </c>
      <c r="L4156" s="3">
        <f>IF(AND(O4156&gt;0,O4156&lt;366),+'PL2'!$N$3+1,IF(AND(O4156&gt;365,O4156&lt;731),+'PL2'!$O$3+1,IF(AND(O4156&gt;730,O4156&lt;1096),+'PL2'!$P$3+1,IF(AND(O4156&gt;1095,O4156&lt;1461),+'PL2'!$Q$3+1,IF(AND(O4156&gt;1460,O4156&lt;3000),+'PL2'!$R$3+1,0)))))</f>
        <v>0</v>
      </c>
      <c r="M4156" s="3">
        <f>IF(AND(O4156&gt;0,O4156&lt;366),+'PL2'!$N$2+1,IF(AND(O4156&gt;365,O4156&lt;731),+'PL2'!$O$2+1,IF(AND(O4156&gt;730,O4156&lt;1096),+'PL2'!$P$2+1,IF(AND(O4156&gt;1095,O4156&lt;1461),+'PL2'!$Q$2+1,IF(AND(O4156&gt;1460,O4156&lt;1826),+'PL2'!$R$2+1,IF(AND(O4156&gt;1825,O4156&lt;2190),+'PL2'!$S$2+1,0))))))</f>
        <v>0</v>
      </c>
      <c r="N4156" s="70">
        <f t="shared" si="257"/>
        <v>-1</v>
      </c>
      <c r="O4156" s="19" t="str">
        <f>IF(A4156&gt;'PL2'!$C$2+553,IF(A4156='PL2'!$C$2+554,1,O4155+1), "")</f>
        <v/>
      </c>
      <c r="Q4156" s="20">
        <v>20</v>
      </c>
    </row>
    <row r="4157" spans="1:17" s="20" customFormat="1" x14ac:dyDescent="0.55000000000000004">
      <c r="A4157" s="20">
        <v>4155</v>
      </c>
      <c r="B4157" s="21">
        <v>43977</v>
      </c>
      <c r="C4157" s="20">
        <v>84.499355316159097</v>
      </c>
      <c r="D4157" s="20">
        <v>93312010</v>
      </c>
      <c r="E4157" s="20">
        <f t="shared" si="249"/>
        <v>863.83322508949777</v>
      </c>
      <c r="F4157" s="20">
        <f t="shared" si="259"/>
        <v>7.7599232914585801E-4</v>
      </c>
      <c r="G4157" s="20">
        <v>8899.66</v>
      </c>
      <c r="H4157" s="20">
        <f t="shared" si="251"/>
        <v>6.9060678920062264</v>
      </c>
      <c r="I4157" s="20">
        <v>7687822</v>
      </c>
      <c r="K4157" s="70">
        <f t="shared" si="256"/>
        <v>-1</v>
      </c>
      <c r="L4157" s="3">
        <f>IF(AND(O4157&gt;0,O4157&lt;366),+'PL2'!$N$3+1,IF(AND(O4157&gt;365,O4157&lt;731),+'PL2'!$O$3+1,IF(AND(O4157&gt;730,O4157&lt;1096),+'PL2'!$P$3+1,IF(AND(O4157&gt;1095,O4157&lt;1461),+'PL2'!$Q$3+1,IF(AND(O4157&gt;1460,O4157&lt;3000),+'PL2'!$R$3+1,0)))))</f>
        <v>0</v>
      </c>
      <c r="M4157" s="3">
        <f>IF(AND(O4157&gt;0,O4157&lt;366),+'PL2'!$N$2+1,IF(AND(O4157&gt;365,O4157&lt;731),+'PL2'!$O$2+1,IF(AND(O4157&gt;730,O4157&lt;1096),+'PL2'!$P$2+1,IF(AND(O4157&gt;1095,O4157&lt;1461),+'PL2'!$Q$2+1,IF(AND(O4157&gt;1460,O4157&lt;1826),+'PL2'!$R$2+1,IF(AND(O4157&gt;1825,O4157&lt;2190),+'PL2'!$S$2+1,0))))))</f>
        <v>0</v>
      </c>
      <c r="N4157" s="70">
        <f t="shared" si="257"/>
        <v>-1</v>
      </c>
      <c r="O4157" s="19" t="str">
        <f>IF(A4157&gt;'PL2'!$C$2+553,IF(A4157='PL2'!$C$2+554,1,O4156+1), "")</f>
        <v/>
      </c>
      <c r="Q4157" s="20">
        <v>20</v>
      </c>
    </row>
    <row r="4158" spans="1:17" s="20" customFormat="1" x14ac:dyDescent="0.55000000000000004">
      <c r="A4158" s="20">
        <v>4156</v>
      </c>
      <c r="B4158" s="21">
        <v>43978</v>
      </c>
      <c r="C4158" s="20">
        <v>84.599353790280105</v>
      </c>
      <c r="D4158" s="20">
        <v>103847237</v>
      </c>
      <c r="E4158" s="20">
        <f t="shared" si="249"/>
        <v>1045.0264337854876</v>
      </c>
      <c r="F4158" s="20">
        <f t="shared" si="259"/>
        <v>9.4745104078256578E-4</v>
      </c>
      <c r="G4158" s="20">
        <v>8842.85</v>
      </c>
      <c r="H4158" s="20">
        <f t="shared" si="251"/>
        <v>8.3781674359841123</v>
      </c>
      <c r="I4158" s="20">
        <v>9241012</v>
      </c>
      <c r="K4158" s="70">
        <f t="shared" si="256"/>
        <v>-1</v>
      </c>
      <c r="L4158" s="3">
        <f>IF(AND(O4158&gt;0,O4158&lt;366),+'PL2'!$N$3+1,IF(AND(O4158&gt;365,O4158&lt;731),+'PL2'!$O$3+1,IF(AND(O4158&gt;730,O4158&lt;1096),+'PL2'!$P$3+1,IF(AND(O4158&gt;1095,O4158&lt;1461),+'PL2'!$Q$3+1,IF(AND(O4158&gt;1460,O4158&lt;3000),+'PL2'!$R$3+1,0)))))</f>
        <v>0</v>
      </c>
      <c r="M4158" s="3">
        <f>IF(AND(O4158&gt;0,O4158&lt;366),+'PL2'!$N$2+1,IF(AND(O4158&gt;365,O4158&lt;731),+'PL2'!$O$2+1,IF(AND(O4158&gt;730,O4158&lt;1096),+'PL2'!$P$2+1,IF(AND(O4158&gt;1095,O4158&lt;1461),+'PL2'!$Q$2+1,IF(AND(O4158&gt;1460,O4158&lt;1826),+'PL2'!$R$2+1,IF(AND(O4158&gt;1825,O4158&lt;2190),+'PL2'!$S$2+1,0))))))</f>
        <v>0</v>
      </c>
      <c r="N4158" s="70">
        <f t="shared" si="257"/>
        <v>-1</v>
      </c>
      <c r="O4158" s="19" t="str">
        <f>IF(A4158&gt;'PL2'!$C$2+553,IF(A4158='PL2'!$C$2+554,1,O4157+1), "")</f>
        <v/>
      </c>
      <c r="Q4158" s="20">
        <v>20</v>
      </c>
    </row>
    <row r="4159" spans="1:17" s="20" customFormat="1" x14ac:dyDescent="0.55000000000000004">
      <c r="A4159" s="20">
        <v>4157</v>
      </c>
      <c r="B4159" s="21">
        <v>43979</v>
      </c>
      <c r="C4159" s="20">
        <v>84.699352264401099</v>
      </c>
      <c r="D4159" s="20">
        <v>98579623</v>
      </c>
      <c r="E4159" s="20">
        <f t="shared" si="249"/>
        <v>919.49880076629177</v>
      </c>
      <c r="F4159" s="20">
        <f t="shared" si="259"/>
        <v>7.4995690865418507E-4</v>
      </c>
      <c r="G4159" s="20">
        <v>9197.5400000000009</v>
      </c>
      <c r="H4159" s="20">
        <f t="shared" si="251"/>
        <v>6.8977586656232139</v>
      </c>
      <c r="I4159" s="20">
        <v>8457127</v>
      </c>
      <c r="K4159" s="70">
        <f t="shared" si="256"/>
        <v>-1</v>
      </c>
      <c r="L4159" s="3">
        <f>IF(AND(O4159&gt;0,O4159&lt;366),+'PL2'!$N$3+1,IF(AND(O4159&gt;365,O4159&lt;731),+'PL2'!$O$3+1,IF(AND(O4159&gt;730,O4159&lt;1096),+'PL2'!$P$3+1,IF(AND(O4159&gt;1095,O4159&lt;1461),+'PL2'!$Q$3+1,IF(AND(O4159&gt;1460,O4159&lt;3000),+'PL2'!$R$3+1,0)))))</f>
        <v>0</v>
      </c>
      <c r="M4159" s="3">
        <f>IF(AND(O4159&gt;0,O4159&lt;366),+'PL2'!$N$2+1,IF(AND(O4159&gt;365,O4159&lt;731),+'PL2'!$O$2+1,IF(AND(O4159&gt;730,O4159&lt;1096),+'PL2'!$P$2+1,IF(AND(O4159&gt;1095,O4159&lt;1461),+'PL2'!$Q$2+1,IF(AND(O4159&gt;1460,O4159&lt;1826),+'PL2'!$R$2+1,IF(AND(O4159&gt;1825,O4159&lt;2190),+'PL2'!$S$2+1,0))))))</f>
        <v>0</v>
      </c>
      <c r="N4159" s="70">
        <f t="shared" si="257"/>
        <v>-1</v>
      </c>
      <c r="O4159" s="19" t="str">
        <f>IF(A4159&gt;'PL2'!$C$2+553,IF(A4159='PL2'!$C$2+554,1,O4158+1), "")</f>
        <v/>
      </c>
      <c r="Q4159" s="20">
        <v>21</v>
      </c>
    </row>
    <row r="4160" spans="1:17" s="20" customFormat="1" x14ac:dyDescent="0.55000000000000004">
      <c r="A4160" s="20">
        <v>4158</v>
      </c>
      <c r="B4160" s="21">
        <v>43980</v>
      </c>
      <c r="C4160" s="20">
        <v>84.799350738522094</v>
      </c>
      <c r="D4160" s="20">
        <v>95569558</v>
      </c>
      <c r="E4160" s="20">
        <f t="shared" si="249"/>
        <v>891.06028606332188</v>
      </c>
      <c r="F4160" s="20">
        <f t="shared" si="259"/>
        <v>7.6650053456840119E-4</v>
      </c>
      <c r="G4160" s="20">
        <v>9569.2099999999991</v>
      </c>
      <c r="H4160" s="20">
        <f t="shared" si="251"/>
        <v>7.3348045803972894</v>
      </c>
      <c r="I4160" s="20">
        <v>8526743</v>
      </c>
      <c r="K4160" s="70">
        <f t="shared" si="256"/>
        <v>-1</v>
      </c>
      <c r="L4160" s="3">
        <f>IF(AND(O4160&gt;0,O4160&lt;366),+'PL2'!$N$3+1,IF(AND(O4160&gt;365,O4160&lt;731),+'PL2'!$O$3+1,IF(AND(O4160&gt;730,O4160&lt;1096),+'PL2'!$P$3+1,IF(AND(O4160&gt;1095,O4160&lt;1461),+'PL2'!$Q$3+1,IF(AND(O4160&gt;1460,O4160&lt;3000),+'PL2'!$R$3+1,0)))))</f>
        <v>0</v>
      </c>
      <c r="M4160" s="3">
        <f>IF(AND(O4160&gt;0,O4160&lt;366),+'PL2'!$N$2+1,IF(AND(O4160&gt;365,O4160&lt;731),+'PL2'!$O$2+1,IF(AND(O4160&gt;730,O4160&lt;1096),+'PL2'!$P$2+1,IF(AND(O4160&gt;1095,O4160&lt;1461),+'PL2'!$Q$2+1,IF(AND(O4160&gt;1460,O4160&lt;1826),+'PL2'!$R$2+1,IF(AND(O4160&gt;1825,O4160&lt;2190),+'PL2'!$S$2+1,0))))))</f>
        <v>0</v>
      </c>
      <c r="N4160" s="70">
        <f t="shared" si="257"/>
        <v>-1</v>
      </c>
      <c r="O4160" s="19" t="str">
        <f>IF(A4160&gt;'PL2'!$C$2+553,IF(A4160='PL2'!$C$2+554,1,O4159+1), "")</f>
        <v/>
      </c>
      <c r="Q4160" s="20">
        <v>21</v>
      </c>
    </row>
    <row r="4161" spans="1:17" s="20" customFormat="1" x14ac:dyDescent="0.55000000000000004">
      <c r="A4161" s="20">
        <v>4159</v>
      </c>
      <c r="B4161" s="21">
        <v>43981</v>
      </c>
      <c r="C4161" s="20">
        <v>84.899349212643102</v>
      </c>
      <c r="D4161" s="20">
        <v>117392528</v>
      </c>
      <c r="E4161" s="20">
        <f t="shared" si="249"/>
        <v>1051.6885246945146</v>
      </c>
      <c r="F4161" s="20">
        <f t="shared" si="258"/>
        <v>7.6059075345041578E-4</v>
      </c>
      <c r="G4161" s="20">
        <v>9425.98</v>
      </c>
      <c r="H4161" s="20">
        <f t="shared" si="251"/>
        <v>7.1693132302085498</v>
      </c>
      <c r="I4161" s="20">
        <v>9913195</v>
      </c>
      <c r="K4161" s="70">
        <f t="shared" si="256"/>
        <v>-1</v>
      </c>
      <c r="L4161" s="3">
        <f>IF(AND(O4161&gt;0,O4161&lt;366),+'PL2'!$N$3+1,IF(AND(O4161&gt;365,O4161&lt;731),+'PL2'!$O$3+1,IF(AND(O4161&gt;730,O4161&lt;1096),+'PL2'!$P$3+1,IF(AND(O4161&gt;1095,O4161&lt;1461),+'PL2'!$Q$3+1,IF(AND(O4161&gt;1460,O4161&lt;3000),+'PL2'!$R$3+1,0)))))</f>
        <v>0</v>
      </c>
      <c r="M4161" s="3">
        <f>IF(AND(O4161&gt;0,O4161&lt;366),+'PL2'!$N$2+1,IF(AND(O4161&gt;365,O4161&lt;731),+'PL2'!$O$2+1,IF(AND(O4161&gt;730,O4161&lt;1096),+'PL2'!$P$2+1,IF(AND(O4161&gt;1095,O4161&lt;1461),+'PL2'!$Q$2+1,IF(AND(O4161&gt;1460,O4161&lt;1826),+'PL2'!$R$2+1,IF(AND(O4161&gt;1825,O4161&lt;2190),+'PL2'!$S$2+1,0))))))</f>
        <v>0</v>
      </c>
      <c r="N4161" s="70">
        <f t="shared" si="257"/>
        <v>-1</v>
      </c>
      <c r="O4161" s="19" t="str">
        <f>IF(A4161&gt;'PL2'!$C$2+553,IF(A4161='PL2'!$C$2+554,1,O4160+1), "")</f>
        <v/>
      </c>
      <c r="Q4161" s="20">
        <v>21</v>
      </c>
    </row>
    <row r="4162" spans="1:17" s="20" customFormat="1" x14ac:dyDescent="0.55000000000000004">
      <c r="A4162" s="20">
        <v>4160</v>
      </c>
      <c r="B4162" s="21">
        <v>43982</v>
      </c>
      <c r="C4162" s="20">
        <v>84.999347686764096</v>
      </c>
      <c r="D4162" s="20">
        <v>112877431</v>
      </c>
      <c r="E4162" s="20">
        <f t="shared" si="249"/>
        <v>983.94706179560944</v>
      </c>
      <c r="F4162" s="20">
        <f t="shared" si="258"/>
        <v>7.4093516897044687E-4</v>
      </c>
      <c r="G4162" s="20">
        <v>9698.1</v>
      </c>
      <c r="H4162" s="20">
        <f t="shared" si="251"/>
        <v>7.1856633621922912</v>
      </c>
      <c r="I4162" s="20">
        <v>9542417</v>
      </c>
      <c r="K4162" s="70">
        <f t="shared" si="256"/>
        <v>-1</v>
      </c>
      <c r="L4162" s="3">
        <f>IF(AND(O4162&gt;0,O4162&lt;366),+'PL2'!$N$3+1,IF(AND(O4162&gt;365,O4162&lt;731),+'PL2'!$O$3+1,IF(AND(O4162&gt;730,O4162&lt;1096),+'PL2'!$P$3+1,IF(AND(O4162&gt;1095,O4162&lt;1461),+'PL2'!$Q$3+1,IF(AND(O4162&gt;1460,O4162&lt;3000),+'PL2'!$R$3+1,0)))))</f>
        <v>0</v>
      </c>
      <c r="M4162" s="3">
        <f>IF(AND(O4162&gt;0,O4162&lt;366),+'PL2'!$N$2+1,IF(AND(O4162&gt;365,O4162&lt;731),+'PL2'!$O$2+1,IF(AND(O4162&gt;730,O4162&lt;1096),+'PL2'!$P$2+1,IF(AND(O4162&gt;1095,O4162&lt;1461),+'PL2'!$Q$2+1,IF(AND(O4162&gt;1460,O4162&lt;1826),+'PL2'!$R$2+1,IF(AND(O4162&gt;1825,O4162&lt;2190),+'PL2'!$S$2+1,0))))))</f>
        <v>0</v>
      </c>
      <c r="N4162" s="70">
        <f t="shared" si="257"/>
        <v>-1</v>
      </c>
      <c r="O4162" s="19" t="str">
        <f>IF(A4162&gt;'PL2'!$C$2+553,IF(A4162='PL2'!$C$2+554,1,O4161+1), "")</f>
        <v/>
      </c>
      <c r="Q4162" s="20">
        <v>21</v>
      </c>
    </row>
    <row r="4163" spans="1:17" s="20" customFormat="1" x14ac:dyDescent="0.55000000000000004">
      <c r="A4163" s="20">
        <v>4161</v>
      </c>
      <c r="B4163" s="21">
        <v>43983</v>
      </c>
      <c r="C4163" s="20">
        <v>85.099346160885105</v>
      </c>
      <c r="D4163" s="20">
        <v>100837172</v>
      </c>
      <c r="E4163" s="20">
        <f t="shared" si="249"/>
        <v>942.85312205052674</v>
      </c>
      <c r="F4163" s="20">
        <f t="shared" si="258"/>
        <v>7.9570046066195735E-4</v>
      </c>
      <c r="G4163" s="20">
        <v>9450.84</v>
      </c>
      <c r="H4163" s="20">
        <f t="shared" si="251"/>
        <v>7.5200377416424535</v>
      </c>
      <c r="I4163" s="20">
        <v>8910754</v>
      </c>
      <c r="K4163" s="70">
        <f t="shared" si="256"/>
        <v>-1</v>
      </c>
      <c r="L4163" s="3">
        <f>IF(AND(O4163&gt;0,O4163&lt;366),+'PL2'!$N$3+1,IF(AND(O4163&gt;365,O4163&lt;731),+'PL2'!$O$3+1,IF(AND(O4163&gt;730,O4163&lt;1096),+'PL2'!$P$3+1,IF(AND(O4163&gt;1095,O4163&lt;1461),+'PL2'!$Q$3+1,IF(AND(O4163&gt;1460,O4163&lt;3000),+'PL2'!$R$3+1,0)))))</f>
        <v>0</v>
      </c>
      <c r="M4163" s="3">
        <f>IF(AND(O4163&gt;0,O4163&lt;366),+'PL2'!$N$2+1,IF(AND(O4163&gt;365,O4163&lt;731),+'PL2'!$O$2+1,IF(AND(O4163&gt;730,O4163&lt;1096),+'PL2'!$P$2+1,IF(AND(O4163&gt;1095,O4163&lt;1461),+'PL2'!$Q$2+1,IF(AND(O4163&gt;1460,O4163&lt;1826),+'PL2'!$R$2+1,IF(AND(O4163&gt;1825,O4163&lt;2190),+'PL2'!$S$2+1,0))))))</f>
        <v>0</v>
      </c>
      <c r="N4163" s="70">
        <f t="shared" si="257"/>
        <v>-1</v>
      </c>
      <c r="O4163" s="19" t="str">
        <f>IF(A4163&gt;'PL2'!$C$2+553,IF(A4163='PL2'!$C$2+554,1,O4162+1), "")</f>
        <v/>
      </c>
      <c r="Q4163" s="20">
        <v>21</v>
      </c>
    </row>
    <row r="4164" spans="1:17" s="20" customFormat="1" x14ac:dyDescent="0.55000000000000004">
      <c r="A4164" s="20">
        <v>4162</v>
      </c>
      <c r="B4164" s="21">
        <v>43984</v>
      </c>
      <c r="C4164" s="20">
        <v>85.199344635006099</v>
      </c>
      <c r="D4164" s="20">
        <v>97074591</v>
      </c>
      <c r="E4164" s="20">
        <f t="shared" si="249"/>
        <v>876.23113159934655</v>
      </c>
      <c r="F4164" s="20">
        <f t="shared" si="258"/>
        <v>7.6904076949501753E-4</v>
      </c>
      <c r="G4164" s="20">
        <v>10204.23</v>
      </c>
      <c r="H4164" s="20">
        <f t="shared" si="251"/>
        <v>7.8474688913041426</v>
      </c>
      <c r="I4164" s="20">
        <v>8941264</v>
      </c>
      <c r="K4164" s="70">
        <f t="shared" si="256"/>
        <v>-1</v>
      </c>
      <c r="L4164" s="3">
        <f>IF(AND(O4164&gt;0,O4164&lt;366),+'PL2'!$N$3+1,IF(AND(O4164&gt;365,O4164&lt;731),+'PL2'!$O$3+1,IF(AND(O4164&gt;730,O4164&lt;1096),+'PL2'!$P$3+1,IF(AND(O4164&gt;1095,O4164&lt;1461),+'PL2'!$Q$3+1,IF(AND(O4164&gt;1460,O4164&lt;3000),+'PL2'!$R$3+1,0)))))</f>
        <v>0</v>
      </c>
      <c r="M4164" s="3">
        <f>IF(AND(O4164&gt;0,O4164&lt;366),+'PL2'!$N$2+1,IF(AND(O4164&gt;365,O4164&lt;731),+'PL2'!$O$2+1,IF(AND(O4164&gt;730,O4164&lt;1096),+'PL2'!$P$2+1,IF(AND(O4164&gt;1095,O4164&lt;1461),+'PL2'!$Q$2+1,IF(AND(O4164&gt;1460,O4164&lt;1826),+'PL2'!$R$2+1,IF(AND(O4164&gt;1825,O4164&lt;2190),+'PL2'!$S$2+1,0))))))</f>
        <v>0</v>
      </c>
      <c r="N4164" s="70">
        <f t="shared" si="257"/>
        <v>-1</v>
      </c>
      <c r="O4164" s="19" t="str">
        <f>IF(A4164&gt;'PL2'!$C$2+553,IF(A4164='PL2'!$C$2+554,1,O4163+1), "")</f>
        <v/>
      </c>
      <c r="Q4164" s="20">
        <v>21</v>
      </c>
    </row>
    <row r="4165" spans="1:17" s="20" customFormat="1" x14ac:dyDescent="0.55000000000000004">
      <c r="A4165" s="20">
        <v>4163</v>
      </c>
      <c r="B4165" s="21">
        <v>43985</v>
      </c>
      <c r="C4165" s="20">
        <v>85.299343109127093</v>
      </c>
      <c r="D4165" s="20">
        <v>104599753</v>
      </c>
      <c r="E4165" s="20">
        <f t="shared" si="249"/>
        <v>953.3529227122367</v>
      </c>
      <c r="F4165" s="20">
        <f t="shared" si="258"/>
        <v>7.7744330867129485E-4</v>
      </c>
      <c r="G4165" s="20">
        <v>9525.57</v>
      </c>
      <c r="H4165" s="20">
        <f t="shared" si="251"/>
        <v>7.4055906577800261</v>
      </c>
      <c r="I4165" s="20">
        <v>9081230</v>
      </c>
      <c r="K4165" s="70">
        <f t="shared" si="256"/>
        <v>-1</v>
      </c>
      <c r="L4165" s="3">
        <f>IF(AND(O4165&gt;0,O4165&lt;366),+'PL2'!$N$3+1,IF(AND(O4165&gt;365,O4165&lt;731),+'PL2'!$O$3+1,IF(AND(O4165&gt;730,O4165&lt;1096),+'PL2'!$P$3+1,IF(AND(O4165&gt;1095,O4165&lt;1461),+'PL2'!$Q$3+1,IF(AND(O4165&gt;1460,O4165&lt;3000),+'PL2'!$R$3+1,0)))))</f>
        <v>0</v>
      </c>
      <c r="M4165" s="3">
        <f>IF(AND(O4165&gt;0,O4165&lt;366),+'PL2'!$N$2+1,IF(AND(O4165&gt;365,O4165&lt;731),+'PL2'!$O$2+1,IF(AND(O4165&gt;730,O4165&lt;1096),+'PL2'!$P$2+1,IF(AND(O4165&gt;1095,O4165&lt;1461),+'PL2'!$Q$2+1,IF(AND(O4165&gt;1460,O4165&lt;1826),+'PL2'!$R$2+1,IF(AND(O4165&gt;1825,O4165&lt;2190),+'PL2'!$S$2+1,0))))))</f>
        <v>0</v>
      </c>
      <c r="N4165" s="70">
        <f t="shared" si="257"/>
        <v>-1</v>
      </c>
      <c r="O4165" s="19" t="str">
        <f>IF(A4165&gt;'PL2'!$C$2+553,IF(A4165='PL2'!$C$2+554,1,O4164+1), "")</f>
        <v/>
      </c>
      <c r="Q4165" s="20">
        <v>21</v>
      </c>
    </row>
    <row r="4166" spans="1:17" s="20" customFormat="1" x14ac:dyDescent="0.55000000000000004">
      <c r="A4166" s="20">
        <v>4164</v>
      </c>
      <c r="B4166" s="21">
        <v>43986</v>
      </c>
      <c r="C4166" s="20">
        <v>85.399341583248102</v>
      </c>
      <c r="D4166" s="20">
        <v>108668660</v>
      </c>
      <c r="E4166" s="20">
        <f t="shared" si="249"/>
        <v>1011.0036819064737</v>
      </c>
      <c r="F4166" s="20">
        <f t="shared" si="258"/>
        <v>7.9451654941776648E-4</v>
      </c>
      <c r="G4166" s="20">
        <v>9658.0400000000009</v>
      </c>
      <c r="H4166" s="20">
        <f t="shared" si="251"/>
        <v>7.673472614938766</v>
      </c>
      <c r="I4166" s="20">
        <v>9764314</v>
      </c>
      <c r="K4166" s="70">
        <f t="shared" si="256"/>
        <v>-1</v>
      </c>
      <c r="L4166" s="3">
        <f>IF(AND(O4166&gt;0,O4166&lt;366),+'PL2'!$N$3+1,IF(AND(O4166&gt;365,O4166&lt;731),+'PL2'!$O$3+1,IF(AND(O4166&gt;730,O4166&lt;1096),+'PL2'!$P$3+1,IF(AND(O4166&gt;1095,O4166&lt;1461),+'PL2'!$Q$3+1,IF(AND(O4166&gt;1460,O4166&lt;3000),+'PL2'!$R$3+1,0)))))</f>
        <v>0</v>
      </c>
      <c r="M4166" s="3">
        <f>IF(AND(O4166&gt;0,O4166&lt;366),+'PL2'!$N$2+1,IF(AND(O4166&gt;365,O4166&lt;731),+'PL2'!$O$2+1,IF(AND(O4166&gt;730,O4166&lt;1096),+'PL2'!$P$2+1,IF(AND(O4166&gt;1095,O4166&lt;1461),+'PL2'!$Q$2+1,IF(AND(O4166&gt;1460,O4166&lt;1826),+'PL2'!$R$2+1,IF(AND(O4166&gt;1825,O4166&lt;2190),+'PL2'!$S$2+1,0))))))</f>
        <v>0</v>
      </c>
      <c r="N4166" s="70">
        <f t="shared" si="257"/>
        <v>-1</v>
      </c>
      <c r="O4166" s="19" t="str">
        <f>IF(A4166&gt;'PL2'!$C$2+553,IF(A4166='PL2'!$C$2+554,1,O4165+1), "")</f>
        <v/>
      </c>
      <c r="Q4166" s="20">
        <v>21</v>
      </c>
    </row>
    <row r="4167" spans="1:17" s="20" customFormat="1" x14ac:dyDescent="0.55000000000000004">
      <c r="A4167" s="20">
        <v>4165</v>
      </c>
      <c r="B4167" s="21">
        <v>43987</v>
      </c>
      <c r="C4167" s="20">
        <v>85.499340057369096</v>
      </c>
      <c r="D4167" s="20">
        <v>122192367</v>
      </c>
      <c r="E4167" s="20">
        <f t="shared" si="249"/>
        <v>1181.5826336251962</v>
      </c>
      <c r="F4167" s="20">
        <f t="shared" si="258"/>
        <v>8.2676633474333466E-4</v>
      </c>
      <c r="G4167" s="20">
        <v>9794.56</v>
      </c>
      <c r="H4167" s="20">
        <f t="shared" si="251"/>
        <v>8.0978124716236763</v>
      </c>
      <c r="I4167" s="20">
        <v>11573082</v>
      </c>
      <c r="K4167" s="70">
        <f t="shared" si="256"/>
        <v>-1</v>
      </c>
      <c r="L4167" s="3">
        <f>IF(AND(O4167&gt;0,O4167&lt;366),+'PL2'!$N$3+1,IF(AND(O4167&gt;365,O4167&lt;731),+'PL2'!$O$3+1,IF(AND(O4167&gt;730,O4167&lt;1096),+'PL2'!$P$3+1,IF(AND(O4167&gt;1095,O4167&lt;1461),+'PL2'!$Q$3+1,IF(AND(O4167&gt;1460,O4167&lt;3000),+'PL2'!$R$3+1,0)))))</f>
        <v>0</v>
      </c>
      <c r="M4167" s="3">
        <f>IF(AND(O4167&gt;0,O4167&lt;366),+'PL2'!$N$2+1,IF(AND(O4167&gt;365,O4167&lt;731),+'PL2'!$O$2+1,IF(AND(O4167&gt;730,O4167&lt;1096),+'PL2'!$P$2+1,IF(AND(O4167&gt;1095,O4167&lt;1461),+'PL2'!$Q$2+1,IF(AND(O4167&gt;1460,O4167&lt;1826),+'PL2'!$R$2+1,IF(AND(O4167&gt;1825,O4167&lt;2190),+'PL2'!$S$2+1,0))))))</f>
        <v>0</v>
      </c>
      <c r="N4167" s="70">
        <f t="shared" si="257"/>
        <v>-1</v>
      </c>
      <c r="O4167" s="19" t="str">
        <f>IF(A4167&gt;'PL2'!$C$2+553,IF(A4167='PL2'!$C$2+554,1,O4166+1), "")</f>
        <v/>
      </c>
      <c r="Q4167" s="20">
        <v>21</v>
      </c>
    </row>
    <row r="4168" spans="1:17" s="20" customFormat="1" x14ac:dyDescent="0.55000000000000004">
      <c r="A4168" s="20">
        <v>4166</v>
      </c>
      <c r="B4168" s="21">
        <v>43988</v>
      </c>
      <c r="C4168" s="20">
        <v>85.599338531490105</v>
      </c>
      <c r="D4168" s="20">
        <v>133797229</v>
      </c>
      <c r="E4168" s="20">
        <f t="shared" si="249"/>
        <v>1296.4975191583324</v>
      </c>
      <c r="F4168" s="20">
        <f t="shared" si="258"/>
        <v>8.2945910671790649E-4</v>
      </c>
      <c r="G4168" s="20">
        <v>9623.75</v>
      </c>
      <c r="H4168" s="20">
        <f t="shared" si="251"/>
        <v>7.9825070782764529</v>
      </c>
      <c r="I4168" s="20">
        <v>12477168</v>
      </c>
      <c r="K4168" s="70">
        <f t="shared" si="256"/>
        <v>-1</v>
      </c>
      <c r="L4168" s="3">
        <f>IF(AND(O4168&gt;0,O4168&lt;366),+'PL2'!$N$3+1,IF(AND(O4168&gt;365,O4168&lt;731),+'PL2'!$O$3+1,IF(AND(O4168&gt;730,O4168&lt;1096),+'PL2'!$P$3+1,IF(AND(O4168&gt;1095,O4168&lt;1461),+'PL2'!$Q$3+1,IF(AND(O4168&gt;1460,O4168&lt;3000),+'PL2'!$R$3+1,0)))))</f>
        <v>0</v>
      </c>
      <c r="M4168" s="3">
        <f>IF(AND(O4168&gt;0,O4168&lt;366),+'PL2'!$N$2+1,IF(AND(O4168&gt;365,O4168&lt;731),+'PL2'!$O$2+1,IF(AND(O4168&gt;730,O4168&lt;1096),+'PL2'!$P$2+1,IF(AND(O4168&gt;1095,O4168&lt;1461),+'PL2'!$Q$2+1,IF(AND(O4168&gt;1460,O4168&lt;1826),+'PL2'!$R$2+1,IF(AND(O4168&gt;1825,O4168&lt;2190),+'PL2'!$S$2+1,0))))))</f>
        <v>0</v>
      </c>
      <c r="N4168" s="70">
        <f t="shared" si="257"/>
        <v>-1</v>
      </c>
      <c r="O4168" s="19" t="str">
        <f>IF(A4168&gt;'PL2'!$C$2+553,IF(A4168='PL2'!$C$2+554,1,O4167+1), "")</f>
        <v/>
      </c>
      <c r="Q4168" s="20">
        <v>21</v>
      </c>
    </row>
    <row r="4169" spans="1:17" s="20" customFormat="1" x14ac:dyDescent="0.55000000000000004">
      <c r="A4169" s="20">
        <v>4167</v>
      </c>
      <c r="B4169" s="21">
        <v>43989</v>
      </c>
      <c r="C4169" s="20">
        <v>85.699337005611099</v>
      </c>
      <c r="D4169" s="20">
        <v>108539589</v>
      </c>
      <c r="E4169" s="20">
        <f t="shared" si="249"/>
        <v>1015.5724202543216</v>
      </c>
      <c r="F4169" s="20">
        <f t="shared" si="258"/>
        <v>8.0186302434754209E-4</v>
      </c>
      <c r="G4169" s="20">
        <v>9670.43</v>
      </c>
      <c r="H4169" s="20">
        <f t="shared" si="251"/>
        <v>7.7543602465412018</v>
      </c>
      <c r="I4169" s="20">
        <v>9821022</v>
      </c>
      <c r="K4169" s="70">
        <f t="shared" si="256"/>
        <v>-1</v>
      </c>
      <c r="L4169" s="3">
        <f>IF(AND(O4169&gt;0,O4169&lt;366),+'PL2'!$N$3+1,IF(AND(O4169&gt;365,O4169&lt;731),+'PL2'!$O$3+1,IF(AND(O4169&gt;730,O4169&lt;1096),+'PL2'!$P$3+1,IF(AND(O4169&gt;1095,O4169&lt;1461),+'PL2'!$Q$3+1,IF(AND(O4169&gt;1460,O4169&lt;3000),+'PL2'!$R$3+1,0)))))</f>
        <v>0</v>
      </c>
      <c r="M4169" s="3">
        <f>IF(AND(O4169&gt;0,O4169&lt;366),+'PL2'!$N$2+1,IF(AND(O4169&gt;365,O4169&lt;731),+'PL2'!$O$2+1,IF(AND(O4169&gt;730,O4169&lt;1096),+'PL2'!$P$2+1,IF(AND(O4169&gt;1095,O4169&lt;1461),+'PL2'!$Q$2+1,IF(AND(O4169&gt;1460,O4169&lt;1826),+'PL2'!$R$2+1,IF(AND(O4169&gt;1825,O4169&lt;2190),+'PL2'!$S$2+1,0))))))</f>
        <v>0</v>
      </c>
      <c r="N4169" s="70">
        <f t="shared" si="257"/>
        <v>-1</v>
      </c>
      <c r="O4169" s="19" t="str">
        <f>IF(A4169&gt;'PL2'!$C$2+553,IF(A4169='PL2'!$C$2+554,1,O4168+1), "")</f>
        <v/>
      </c>
      <c r="Q4169" s="20">
        <v>21</v>
      </c>
    </row>
    <row r="4170" spans="1:17" s="20" customFormat="1" x14ac:dyDescent="0.55000000000000004">
      <c r="A4170" s="20">
        <v>4168</v>
      </c>
      <c r="B4170" s="21">
        <v>43990</v>
      </c>
      <c r="C4170" s="20">
        <v>85.799335479732093</v>
      </c>
      <c r="D4170" s="20">
        <v>110587505</v>
      </c>
      <c r="E4170" s="20">
        <f t="shared" si="249"/>
        <v>1064.1710709104609</v>
      </c>
      <c r="F4170" s="20">
        <f t="shared" si="258"/>
        <v>8.2563731518196749E-4</v>
      </c>
      <c r="G4170" s="20">
        <v>9753.85</v>
      </c>
      <c r="H4170" s="20">
        <f t="shared" si="251"/>
        <v>8.0531425266876333</v>
      </c>
      <c r="I4170" s="20">
        <v>10379765</v>
      </c>
      <c r="K4170" s="70">
        <f t="shared" si="256"/>
        <v>-1</v>
      </c>
      <c r="L4170" s="3">
        <f>IF(AND(O4170&gt;0,O4170&lt;366),+'PL2'!$N$3+1,IF(AND(O4170&gt;365,O4170&lt;731),+'PL2'!$O$3+1,IF(AND(O4170&gt;730,O4170&lt;1096),+'PL2'!$P$3+1,IF(AND(O4170&gt;1095,O4170&lt;1461),+'PL2'!$Q$3+1,IF(AND(O4170&gt;1460,O4170&lt;3000),+'PL2'!$R$3+1,0)))))</f>
        <v>0</v>
      </c>
      <c r="M4170" s="3">
        <f>IF(AND(O4170&gt;0,O4170&lt;366),+'PL2'!$N$2+1,IF(AND(O4170&gt;365,O4170&lt;731),+'PL2'!$O$2+1,IF(AND(O4170&gt;730,O4170&lt;1096),+'PL2'!$P$2+1,IF(AND(O4170&gt;1095,O4170&lt;1461),+'PL2'!$Q$2+1,IF(AND(O4170&gt;1460,O4170&lt;1826),+'PL2'!$R$2+1,IF(AND(O4170&gt;1825,O4170&lt;2190),+'PL2'!$S$2+1,0))))))</f>
        <v>0</v>
      </c>
      <c r="N4170" s="70">
        <f t="shared" si="257"/>
        <v>-1</v>
      </c>
      <c r="O4170" s="19" t="str">
        <f>IF(A4170&gt;'PL2'!$C$2+553,IF(A4170='PL2'!$C$2+554,1,O4169+1), "")</f>
        <v/>
      </c>
      <c r="Q4170" s="20">
        <v>21</v>
      </c>
    </row>
    <row r="4171" spans="1:17" s="20" customFormat="1" x14ac:dyDescent="0.55000000000000004">
      <c r="A4171" s="20">
        <v>4169</v>
      </c>
      <c r="B4171" s="21">
        <v>43991</v>
      </c>
      <c r="C4171" s="20">
        <v>85.899333953853002</v>
      </c>
      <c r="D4171" s="20">
        <v>109222228</v>
      </c>
      <c r="E4171" s="20">
        <f t="shared" si="249"/>
        <v>1040.8555403016992</v>
      </c>
      <c r="F4171" s="20">
        <f t="shared" si="258"/>
        <v>8.1859525566621626E-4</v>
      </c>
      <c r="G4171" s="20">
        <v>9782.59</v>
      </c>
      <c r="H4171" s="20">
        <f t="shared" si="251"/>
        <v>8.0079817621277698</v>
      </c>
      <c r="I4171" s="20">
        <v>10182263</v>
      </c>
      <c r="K4171" s="70">
        <f t="shared" si="256"/>
        <v>-1</v>
      </c>
      <c r="L4171" s="3">
        <f>IF(AND(O4171&gt;0,O4171&lt;366),+'PL2'!$N$3+1,IF(AND(O4171&gt;365,O4171&lt;731),+'PL2'!$O$3+1,IF(AND(O4171&gt;730,O4171&lt;1096),+'PL2'!$P$3+1,IF(AND(O4171&gt;1095,O4171&lt;1461),+'PL2'!$Q$3+1,IF(AND(O4171&gt;1460,O4171&lt;3000),+'PL2'!$R$3+1,0)))))</f>
        <v>0</v>
      </c>
      <c r="M4171" s="3">
        <f>IF(AND(O4171&gt;0,O4171&lt;366),+'PL2'!$N$2+1,IF(AND(O4171&gt;365,O4171&lt;731),+'PL2'!$O$2+1,IF(AND(O4171&gt;730,O4171&lt;1096),+'PL2'!$P$2+1,IF(AND(O4171&gt;1095,O4171&lt;1461),+'PL2'!$Q$2+1,IF(AND(O4171&gt;1460,O4171&lt;1826),+'PL2'!$R$2+1,IF(AND(O4171&gt;1825,O4171&lt;2190),+'PL2'!$S$2+1,0))))))</f>
        <v>0</v>
      </c>
      <c r="N4171" s="70">
        <f t="shared" si="257"/>
        <v>-1</v>
      </c>
      <c r="O4171" s="19" t="str">
        <f>IF(A4171&gt;'PL2'!$C$2+553,IF(A4171='PL2'!$C$2+554,1,O4170+1), "")</f>
        <v/>
      </c>
      <c r="Q4171" s="20">
        <v>21</v>
      </c>
    </row>
    <row r="4172" spans="1:17" s="20" customFormat="1" x14ac:dyDescent="0.55000000000000004">
      <c r="A4172" s="20">
        <v>4170</v>
      </c>
      <c r="B4172" s="21">
        <v>43992</v>
      </c>
      <c r="C4172" s="20">
        <v>85.999332427973997</v>
      </c>
      <c r="D4172" s="20">
        <v>111952783</v>
      </c>
      <c r="E4172" s="20">
        <f t="shared" si="249"/>
        <v>1064.0436208140029</v>
      </c>
      <c r="F4172" s="20">
        <f t="shared" si="258"/>
        <v>8.1737174022952644E-4</v>
      </c>
      <c r="G4172" s="20">
        <v>9775.15</v>
      </c>
      <c r="H4172" s="20">
        <f t="shared" si="251"/>
        <v>7.9899313665046554</v>
      </c>
      <c r="I4172" s="20">
        <v>10401186</v>
      </c>
      <c r="K4172" s="70">
        <f t="shared" si="256"/>
        <v>-1</v>
      </c>
      <c r="L4172" s="3">
        <f>IF(AND(O4172&gt;0,O4172&lt;366),+'PL2'!$N$3+1,IF(AND(O4172&gt;365,O4172&lt;731),+'PL2'!$O$3+1,IF(AND(O4172&gt;730,O4172&lt;1096),+'PL2'!$P$3+1,IF(AND(O4172&gt;1095,O4172&lt;1461),+'PL2'!$Q$3+1,IF(AND(O4172&gt;1460,O4172&lt;3000),+'PL2'!$R$3+1,0)))))</f>
        <v>0</v>
      </c>
      <c r="M4172" s="3">
        <f>IF(AND(O4172&gt;0,O4172&lt;366),+'PL2'!$N$2+1,IF(AND(O4172&gt;365,O4172&lt;731),+'PL2'!$O$2+1,IF(AND(O4172&gt;730,O4172&lt;1096),+'PL2'!$P$2+1,IF(AND(O4172&gt;1095,O4172&lt;1461),+'PL2'!$Q$2+1,IF(AND(O4172&gt;1460,O4172&lt;1826),+'PL2'!$R$2+1,IF(AND(O4172&gt;1825,O4172&lt;2190),+'PL2'!$S$2+1,0))))))</f>
        <v>0</v>
      </c>
      <c r="N4172" s="70">
        <f t="shared" si="257"/>
        <v>-1</v>
      </c>
      <c r="O4172" s="19" t="str">
        <f>IF(A4172&gt;'PL2'!$C$2+553,IF(A4172='PL2'!$C$2+554,1,O4171+1), "")</f>
        <v/>
      </c>
      <c r="Q4172" s="20">
        <v>21</v>
      </c>
    </row>
    <row r="4173" spans="1:17" s="20" customFormat="1" x14ac:dyDescent="0.55000000000000004">
      <c r="A4173" s="20">
        <v>4171</v>
      </c>
      <c r="B4173" s="21">
        <v>43993</v>
      </c>
      <c r="C4173" s="20">
        <v>86.099330902095005</v>
      </c>
      <c r="D4173" s="20">
        <v>126288201</v>
      </c>
      <c r="E4173" s="20">
        <f t="shared" si="249"/>
        <v>1159.8734549586388</v>
      </c>
      <c r="F4173" s="20">
        <f t="shared" si="258"/>
        <v>7.9076530992028325E-4</v>
      </c>
      <c r="G4173" s="20">
        <v>9892.1299999999992</v>
      </c>
      <c r="H4173" s="20">
        <f t="shared" si="251"/>
        <v>7.8223532452217306</v>
      </c>
      <c r="I4173" s="20">
        <v>11473619</v>
      </c>
      <c r="K4173" s="70">
        <f t="shared" si="256"/>
        <v>-1</v>
      </c>
      <c r="L4173" s="3">
        <f>IF(AND(O4173&gt;0,O4173&lt;366),+'PL2'!$N$3+1,IF(AND(O4173&gt;365,O4173&lt;731),+'PL2'!$O$3+1,IF(AND(O4173&gt;730,O4173&lt;1096),+'PL2'!$P$3+1,IF(AND(O4173&gt;1095,O4173&lt;1461),+'PL2'!$Q$3+1,IF(AND(O4173&gt;1460,O4173&lt;3000),+'PL2'!$R$3+1,0)))))</f>
        <v>0</v>
      </c>
      <c r="M4173" s="3">
        <f>IF(AND(O4173&gt;0,O4173&lt;366),+'PL2'!$N$2+1,IF(AND(O4173&gt;365,O4173&lt;731),+'PL2'!$O$2+1,IF(AND(O4173&gt;730,O4173&lt;1096),+'PL2'!$P$2+1,IF(AND(O4173&gt;1095,O4173&lt;1461),+'PL2'!$Q$2+1,IF(AND(O4173&gt;1460,O4173&lt;1826),+'PL2'!$R$2+1,IF(AND(O4173&gt;1825,O4173&lt;2190),+'PL2'!$S$2+1,0))))))</f>
        <v>0</v>
      </c>
      <c r="N4173" s="70">
        <f t="shared" si="257"/>
        <v>-1</v>
      </c>
      <c r="O4173" s="19" t="str">
        <f>IF(A4173&gt;'PL2'!$C$2+553,IF(A4173='PL2'!$C$2+554,1,O4172+1), "")</f>
        <v/>
      </c>
      <c r="Q4173" s="20">
        <v>22</v>
      </c>
    </row>
    <row r="4174" spans="1:17" s="20" customFormat="1" x14ac:dyDescent="0.55000000000000004">
      <c r="A4174" s="20">
        <v>4172</v>
      </c>
      <c r="B4174" s="21">
        <v>43994</v>
      </c>
      <c r="C4174" s="20">
        <v>86.199329376215999</v>
      </c>
      <c r="D4174" s="20">
        <v>111270144</v>
      </c>
      <c r="E4174" s="20">
        <f t="shared" si="249"/>
        <v>1062.4475309107277</v>
      </c>
      <c r="F4174" s="20">
        <f t="shared" si="258"/>
        <v>8.2306233612784079E-4</v>
      </c>
      <c r="G4174" s="20">
        <v>9286.42</v>
      </c>
      <c r="H4174" s="20">
        <f t="shared" si="251"/>
        <v>7.6433025394643037</v>
      </c>
      <c r="I4174" s="20">
        <v>9866334</v>
      </c>
      <c r="K4174" s="70">
        <f t="shared" si="256"/>
        <v>-1</v>
      </c>
      <c r="L4174" s="3">
        <f>IF(AND(O4174&gt;0,O4174&lt;366),+'PL2'!$N$3+1,IF(AND(O4174&gt;365,O4174&lt;731),+'PL2'!$O$3+1,IF(AND(O4174&gt;730,O4174&lt;1096),+'PL2'!$P$3+1,IF(AND(O4174&gt;1095,O4174&lt;1461),+'PL2'!$Q$3+1,IF(AND(O4174&gt;1460,O4174&lt;3000),+'PL2'!$R$3+1,0)))))</f>
        <v>0</v>
      </c>
      <c r="M4174" s="3">
        <f>IF(AND(O4174&gt;0,O4174&lt;366),+'PL2'!$N$2+1,IF(AND(O4174&gt;365,O4174&lt;731),+'PL2'!$O$2+1,IF(AND(O4174&gt;730,O4174&lt;1096),+'PL2'!$P$2+1,IF(AND(O4174&gt;1095,O4174&lt;1461),+'PL2'!$Q$2+1,IF(AND(O4174&gt;1460,O4174&lt;1826),+'PL2'!$R$2+1,IF(AND(O4174&gt;1825,O4174&lt;2190),+'PL2'!$S$2+1,0))))))</f>
        <v>0</v>
      </c>
      <c r="N4174" s="70">
        <f t="shared" si="257"/>
        <v>-1</v>
      </c>
      <c r="O4174" s="19" t="str">
        <f>IF(A4174&gt;'PL2'!$C$2+553,IF(A4174='PL2'!$C$2+554,1,O4173+1), "")</f>
        <v/>
      </c>
      <c r="Q4174" s="20">
        <v>22</v>
      </c>
    </row>
    <row r="4175" spans="1:17" s="20" customFormat="1" x14ac:dyDescent="0.55000000000000004">
      <c r="A4175" s="20">
        <v>4173</v>
      </c>
      <c r="B4175" s="21">
        <v>43995</v>
      </c>
      <c r="C4175" s="20">
        <v>86.299327850336994</v>
      </c>
      <c r="D4175" s="20">
        <v>107856950</v>
      </c>
      <c r="E4175" s="20">
        <f t="shared" si="249"/>
        <v>1017.1757415721193</v>
      </c>
      <c r="F4175" s="20">
        <f t="shared" si="258"/>
        <v>8.1387043489865025E-4</v>
      </c>
      <c r="G4175" s="20">
        <v>9459.9699999999993</v>
      </c>
      <c r="H4175" s="20">
        <f t="shared" si="251"/>
        <v>7.6991898980281839</v>
      </c>
      <c r="I4175" s="20">
        <v>9622452</v>
      </c>
      <c r="K4175" s="70">
        <f t="shared" si="256"/>
        <v>-1</v>
      </c>
      <c r="L4175" s="3">
        <f>IF(AND(O4175&gt;0,O4175&lt;366),+'PL2'!$N$3+1,IF(AND(O4175&gt;365,O4175&lt;731),+'PL2'!$O$3+1,IF(AND(O4175&gt;730,O4175&lt;1096),+'PL2'!$P$3+1,IF(AND(O4175&gt;1095,O4175&lt;1461),+'PL2'!$Q$3+1,IF(AND(O4175&gt;1460,O4175&lt;3000),+'PL2'!$R$3+1,0)))))</f>
        <v>0</v>
      </c>
      <c r="M4175" s="3">
        <f>IF(AND(O4175&gt;0,O4175&lt;366),+'PL2'!$N$2+1,IF(AND(O4175&gt;365,O4175&lt;731),+'PL2'!$O$2+1,IF(AND(O4175&gt;730,O4175&lt;1096),+'PL2'!$P$2+1,IF(AND(O4175&gt;1095,O4175&lt;1461),+'PL2'!$Q$2+1,IF(AND(O4175&gt;1460,O4175&lt;1826),+'PL2'!$R$2+1,IF(AND(O4175&gt;1825,O4175&lt;2190),+'PL2'!$S$2+1,0))))))</f>
        <v>0</v>
      </c>
      <c r="N4175" s="70">
        <f t="shared" si="257"/>
        <v>-1</v>
      </c>
      <c r="O4175" s="19" t="str">
        <f>IF(A4175&gt;'PL2'!$C$2+553,IF(A4175='PL2'!$C$2+554,1,O4174+1), "")</f>
        <v/>
      </c>
      <c r="Q4175" s="20">
        <v>22</v>
      </c>
    </row>
    <row r="4176" spans="1:17" s="20" customFormat="1" x14ac:dyDescent="0.55000000000000004">
      <c r="A4176" s="20">
        <v>4174</v>
      </c>
      <c r="B4176" s="21">
        <v>43996</v>
      </c>
      <c r="C4176" s="20">
        <v>86.399326324458002</v>
      </c>
      <c r="D4176" s="20">
        <v>116048617</v>
      </c>
      <c r="E4176" s="20">
        <f t="shared" si="249"/>
        <v>1095.7704122024595</v>
      </c>
      <c r="F4176" s="20">
        <f t="shared" si="258"/>
        <v>8.1581175086788116E-4</v>
      </c>
      <c r="G4176" s="20">
        <v>9473.5</v>
      </c>
      <c r="H4176" s="20">
        <f t="shared" si="251"/>
        <v>7.7285926218468726</v>
      </c>
      <c r="I4176" s="20">
        <v>10380781</v>
      </c>
      <c r="K4176" s="70">
        <f t="shared" si="256"/>
        <v>-1</v>
      </c>
      <c r="L4176" s="3">
        <f>IF(AND(O4176&gt;0,O4176&lt;366),+'PL2'!$N$3+1,IF(AND(O4176&gt;365,O4176&lt;731),+'PL2'!$O$3+1,IF(AND(O4176&gt;730,O4176&lt;1096),+'PL2'!$P$3+1,IF(AND(O4176&gt;1095,O4176&lt;1461),+'PL2'!$Q$3+1,IF(AND(O4176&gt;1460,O4176&lt;3000),+'PL2'!$R$3+1,0)))))</f>
        <v>0</v>
      </c>
      <c r="M4176" s="3">
        <f>IF(AND(O4176&gt;0,O4176&lt;366),+'PL2'!$N$2+1,IF(AND(O4176&gt;365,O4176&lt;731),+'PL2'!$O$2+1,IF(AND(O4176&gt;730,O4176&lt;1096),+'PL2'!$P$2+1,IF(AND(O4176&gt;1095,O4176&lt;1461),+'PL2'!$Q$2+1,IF(AND(O4176&gt;1460,O4176&lt;1826),+'PL2'!$R$2+1,IF(AND(O4176&gt;1825,O4176&lt;2190),+'PL2'!$S$2+1,0))))))</f>
        <v>0</v>
      </c>
      <c r="N4176" s="70">
        <f t="shared" si="257"/>
        <v>-1</v>
      </c>
      <c r="O4176" s="19" t="str">
        <f>IF(A4176&gt;'PL2'!$C$2+553,IF(A4176='PL2'!$C$2+554,1,O4175+1), "")</f>
        <v/>
      </c>
      <c r="Q4176" s="20">
        <v>22</v>
      </c>
    </row>
    <row r="4177" spans="1:17" s="20" customFormat="1" x14ac:dyDescent="0.55000000000000004">
      <c r="A4177" s="20">
        <v>4175</v>
      </c>
      <c r="B4177" s="21">
        <v>43997</v>
      </c>
      <c r="C4177" s="20">
        <v>86.499324798578996</v>
      </c>
      <c r="D4177" s="20">
        <v>94204171</v>
      </c>
      <c r="E4177" s="20">
        <f t="shared" si="249"/>
        <v>887.49709273349504</v>
      </c>
      <c r="F4177" s="20">
        <f t="shared" si="258"/>
        <v>8.149097695700668E-4</v>
      </c>
      <c r="G4177" s="20">
        <v>9330.07</v>
      </c>
      <c r="H4177" s="20">
        <f t="shared" si="251"/>
        <v>7.6031651937725933</v>
      </c>
      <c r="I4177" s="20">
        <v>8280410</v>
      </c>
      <c r="K4177" s="70">
        <f t="shared" si="256"/>
        <v>-1</v>
      </c>
      <c r="L4177" s="3">
        <f>IF(AND(O4177&gt;0,O4177&lt;366),+'PL2'!$N$3+1,IF(AND(O4177&gt;365,O4177&lt;731),+'PL2'!$O$3+1,IF(AND(O4177&gt;730,O4177&lt;1096),+'PL2'!$P$3+1,IF(AND(O4177&gt;1095,O4177&lt;1461),+'PL2'!$Q$3+1,IF(AND(O4177&gt;1460,O4177&lt;3000),+'PL2'!$R$3+1,0)))))</f>
        <v>0</v>
      </c>
      <c r="M4177" s="3">
        <f>IF(AND(O4177&gt;0,O4177&lt;366),+'PL2'!$N$2+1,IF(AND(O4177&gt;365,O4177&lt;731),+'PL2'!$O$2+1,IF(AND(O4177&gt;730,O4177&lt;1096),+'PL2'!$P$2+1,IF(AND(O4177&gt;1095,O4177&lt;1461),+'PL2'!$Q$2+1,IF(AND(O4177&gt;1460,O4177&lt;1826),+'PL2'!$R$2+1,IF(AND(O4177&gt;1825,O4177&lt;2190),+'PL2'!$S$2+1,0))))))</f>
        <v>0</v>
      </c>
      <c r="N4177" s="70">
        <f t="shared" si="257"/>
        <v>-1</v>
      </c>
      <c r="O4177" s="19" t="str">
        <f>IF(A4177&gt;'PL2'!$C$2+553,IF(A4177='PL2'!$C$2+554,1,O4176+1), "")</f>
        <v/>
      </c>
      <c r="Q4177" s="20">
        <v>22</v>
      </c>
    </row>
    <row r="4178" spans="1:17" s="20" customFormat="1" x14ac:dyDescent="0.55000000000000004">
      <c r="A4178" s="20">
        <v>4176</v>
      </c>
      <c r="B4178" s="21">
        <v>43998</v>
      </c>
      <c r="C4178" s="20">
        <v>86.599323272700005</v>
      </c>
      <c r="D4178" s="20">
        <v>106374812</v>
      </c>
      <c r="E4178" s="20">
        <f t="shared" si="249"/>
        <v>1020.2894968546786</v>
      </c>
      <c r="F4178" s="20">
        <f t="shared" si="258"/>
        <v>8.3061373560743641E-4</v>
      </c>
      <c r="G4178" s="20">
        <v>9426.7000000000007</v>
      </c>
      <c r="H4178" s="20">
        <f t="shared" si="251"/>
        <v>7.8299465014506211</v>
      </c>
      <c r="I4178" s="20">
        <v>9617963</v>
      </c>
      <c r="K4178" s="70">
        <f t="shared" si="256"/>
        <v>-1</v>
      </c>
      <c r="L4178" s="3">
        <f>IF(AND(O4178&gt;0,O4178&lt;366),+'PL2'!$N$3+1,IF(AND(O4178&gt;365,O4178&lt;731),+'PL2'!$O$3+1,IF(AND(O4178&gt;730,O4178&lt;1096),+'PL2'!$P$3+1,IF(AND(O4178&gt;1095,O4178&lt;1461),+'PL2'!$Q$3+1,IF(AND(O4178&gt;1460,O4178&lt;3000),+'PL2'!$R$3+1,0)))))</f>
        <v>0</v>
      </c>
      <c r="M4178" s="3">
        <f>IF(AND(O4178&gt;0,O4178&lt;366),+'PL2'!$N$2+1,IF(AND(O4178&gt;365,O4178&lt;731),+'PL2'!$O$2+1,IF(AND(O4178&gt;730,O4178&lt;1096),+'PL2'!$P$2+1,IF(AND(O4178&gt;1095,O4178&lt;1461),+'PL2'!$Q$2+1,IF(AND(O4178&gt;1460,O4178&lt;1826),+'PL2'!$R$2+1,IF(AND(O4178&gt;1825,O4178&lt;2190),+'PL2'!$S$2+1,0))))))</f>
        <v>0</v>
      </c>
      <c r="N4178" s="70">
        <f t="shared" si="257"/>
        <v>-1</v>
      </c>
      <c r="O4178" s="19" t="str">
        <f>IF(A4178&gt;'PL2'!$C$2+553,IF(A4178='PL2'!$C$2+554,1,O4177+1), "")</f>
        <v/>
      </c>
      <c r="Q4178" s="20">
        <v>22</v>
      </c>
    </row>
    <row r="4179" spans="1:17" s="20" customFormat="1" x14ac:dyDescent="0.55000000000000004">
      <c r="A4179" s="20">
        <v>4177</v>
      </c>
      <c r="B4179" s="21">
        <v>43999</v>
      </c>
      <c r="C4179" s="20">
        <v>86.699321746820999</v>
      </c>
      <c r="D4179" s="20">
        <v>108283617</v>
      </c>
      <c r="E4179" s="20">
        <f t="shared" si="249"/>
        <v>914.26338442158305</v>
      </c>
      <c r="F4179" s="20">
        <f t="shared" si="258"/>
        <v>7.3202223497303683E-4</v>
      </c>
      <c r="G4179" s="20">
        <v>9526</v>
      </c>
      <c r="H4179" s="20">
        <f t="shared" si="251"/>
        <v>6.9732438103531491</v>
      </c>
      <c r="I4179" s="20">
        <v>8709273</v>
      </c>
      <c r="K4179" s="70">
        <f t="shared" si="256"/>
        <v>-1</v>
      </c>
      <c r="L4179" s="3">
        <f>IF(AND(O4179&gt;0,O4179&lt;366),+'PL2'!$N$3+1,IF(AND(O4179&gt;365,O4179&lt;731),+'PL2'!$O$3+1,IF(AND(O4179&gt;730,O4179&lt;1096),+'PL2'!$P$3+1,IF(AND(O4179&gt;1095,O4179&lt;1461),+'PL2'!$Q$3+1,IF(AND(O4179&gt;1460,O4179&lt;3000),+'PL2'!$R$3+1,0)))))</f>
        <v>0</v>
      </c>
      <c r="M4179" s="3">
        <f>IF(AND(O4179&gt;0,O4179&lt;366),+'PL2'!$N$2+1,IF(AND(O4179&gt;365,O4179&lt;731),+'PL2'!$O$2+1,IF(AND(O4179&gt;730,O4179&lt;1096),+'PL2'!$P$2+1,IF(AND(O4179&gt;1095,O4179&lt;1461),+'PL2'!$Q$2+1,IF(AND(O4179&gt;1460,O4179&lt;1826),+'PL2'!$R$2+1,IF(AND(O4179&gt;1825,O4179&lt;2190),+'PL2'!$S$2+1,0))))))</f>
        <v>0</v>
      </c>
      <c r="N4179" s="70">
        <f t="shared" si="257"/>
        <v>-1</v>
      </c>
      <c r="O4179" s="19" t="str">
        <f>IF(A4179&gt;'PL2'!$C$2+553,IF(A4179='PL2'!$C$2+554,1,O4178+1), "")</f>
        <v/>
      </c>
      <c r="Q4179" s="20">
        <v>23</v>
      </c>
    </row>
    <row r="4180" spans="1:17" s="20" customFormat="1" x14ac:dyDescent="0.55000000000000004">
      <c r="A4180" s="20">
        <v>4178</v>
      </c>
      <c r="B4180" s="21">
        <v>44000</v>
      </c>
      <c r="C4180" s="20">
        <v>86.799320220941993</v>
      </c>
      <c r="D4180" s="20">
        <v>97298323</v>
      </c>
      <c r="E4180" s="20">
        <f t="shared" si="249"/>
        <v>815.92543900935084</v>
      </c>
      <c r="F4180" s="20">
        <f t="shared" si="258"/>
        <v>7.2788277611922792E-4</v>
      </c>
      <c r="G4180" s="20">
        <v>9454.81</v>
      </c>
      <c r="H4180" s="20">
        <f t="shared" si="251"/>
        <v>6.8819933504798367</v>
      </c>
      <c r="I4180" s="20">
        <v>7714420</v>
      </c>
      <c r="K4180" s="70">
        <f t="shared" si="256"/>
        <v>-1</v>
      </c>
      <c r="L4180" s="3">
        <f>IF(AND(O4180&gt;0,O4180&lt;366),+'PL2'!$N$3+1,IF(AND(O4180&gt;365,O4180&lt;731),+'PL2'!$O$3+1,IF(AND(O4180&gt;730,O4180&lt;1096),+'PL2'!$P$3+1,IF(AND(O4180&gt;1095,O4180&lt;1461),+'PL2'!$Q$3+1,IF(AND(O4180&gt;1460,O4180&lt;3000),+'PL2'!$R$3+1,0)))))</f>
        <v>0</v>
      </c>
      <c r="M4180" s="3">
        <f>IF(AND(O4180&gt;0,O4180&lt;366),+'PL2'!$N$2+1,IF(AND(O4180&gt;365,O4180&lt;731),+'PL2'!$O$2+1,IF(AND(O4180&gt;730,O4180&lt;1096),+'PL2'!$P$2+1,IF(AND(O4180&gt;1095,O4180&lt;1461),+'PL2'!$Q$2+1,IF(AND(O4180&gt;1460,O4180&lt;1826),+'PL2'!$R$2+1,IF(AND(O4180&gt;1825,O4180&lt;2190),+'PL2'!$S$2+1,0))))))</f>
        <v>0</v>
      </c>
      <c r="N4180" s="70">
        <f t="shared" si="257"/>
        <v>-1</v>
      </c>
      <c r="O4180" s="19" t="str">
        <f>IF(A4180&gt;'PL2'!$C$2+553,IF(A4180='PL2'!$C$2+554,1,O4179+1), "")</f>
        <v/>
      </c>
      <c r="Q4180" s="20">
        <v>23</v>
      </c>
    </row>
    <row r="4181" spans="1:17" s="20" customFormat="1" x14ac:dyDescent="0.55000000000000004">
      <c r="A4181" s="20">
        <v>4179</v>
      </c>
      <c r="B4181" s="21">
        <v>44001</v>
      </c>
      <c r="C4181" s="20">
        <v>86.899318695063002</v>
      </c>
      <c r="D4181" s="20">
        <v>111422273</v>
      </c>
      <c r="E4181" s="20">
        <f t="shared" si="249"/>
        <v>931.35085921900031</v>
      </c>
      <c r="F4181" s="20">
        <f t="shared" si="258"/>
        <v>7.2636962927683825E-4</v>
      </c>
      <c r="G4181" s="20">
        <v>9380.0300000000007</v>
      </c>
      <c r="H4181" s="20">
        <f t="shared" si="251"/>
        <v>6.8133689137056219</v>
      </c>
      <c r="I4181" s="20">
        <v>8736099</v>
      </c>
      <c r="K4181" s="70">
        <f t="shared" si="256"/>
        <v>-1</v>
      </c>
      <c r="L4181" s="3">
        <f>IF(AND(O4181&gt;0,O4181&lt;366),+'PL2'!$N$3+1,IF(AND(O4181&gt;365,O4181&lt;731),+'PL2'!$O$3+1,IF(AND(O4181&gt;730,O4181&lt;1096),+'PL2'!$P$3+1,IF(AND(O4181&gt;1095,O4181&lt;1461),+'PL2'!$Q$3+1,IF(AND(O4181&gt;1460,O4181&lt;3000),+'PL2'!$R$3+1,0)))))</f>
        <v>0</v>
      </c>
      <c r="M4181" s="3">
        <f>IF(AND(O4181&gt;0,O4181&lt;366),+'PL2'!$N$2+1,IF(AND(O4181&gt;365,O4181&lt;731),+'PL2'!$O$2+1,IF(AND(O4181&gt;730,O4181&lt;1096),+'PL2'!$P$2+1,IF(AND(O4181&gt;1095,O4181&lt;1461),+'PL2'!$Q$2+1,IF(AND(O4181&gt;1460,O4181&lt;1826),+'PL2'!$R$2+1,IF(AND(O4181&gt;1825,O4181&lt;2190),+'PL2'!$S$2+1,0))))))</f>
        <v>0</v>
      </c>
      <c r="N4181" s="70">
        <f t="shared" si="257"/>
        <v>-1</v>
      </c>
      <c r="O4181" s="19" t="str">
        <f>IF(A4181&gt;'PL2'!$C$2+553,IF(A4181='PL2'!$C$2+554,1,O4180+1), "")</f>
        <v/>
      </c>
      <c r="Q4181" s="20">
        <v>23</v>
      </c>
    </row>
    <row r="4182" spans="1:17" s="20" customFormat="1" x14ac:dyDescent="0.55000000000000004">
      <c r="A4182" s="20">
        <v>4180</v>
      </c>
      <c r="B4182" s="21">
        <v>44002</v>
      </c>
      <c r="C4182" s="20">
        <v>86.999317169183996</v>
      </c>
      <c r="D4182" s="20">
        <v>107498953</v>
      </c>
      <c r="E4182" s="20">
        <f t="shared" si="249"/>
        <v>885.79366999457</v>
      </c>
      <c r="F4182" s="20">
        <f t="shared" si="258"/>
        <v>7.1687623266724373E-4</v>
      </c>
      <c r="G4182" s="20">
        <v>9300.15</v>
      </c>
      <c r="H4182" s="20">
        <f t="shared" si="251"/>
        <v>6.6670564952402662</v>
      </c>
      <c r="I4182" s="20">
        <v>8238014</v>
      </c>
      <c r="K4182" s="70">
        <f t="shared" si="256"/>
        <v>-1</v>
      </c>
      <c r="L4182" s="3">
        <f>IF(AND(O4182&gt;0,O4182&lt;366),+'PL2'!$N$3+1,IF(AND(O4182&gt;365,O4182&lt;731),+'PL2'!$O$3+1,IF(AND(O4182&gt;730,O4182&lt;1096),+'PL2'!$P$3+1,IF(AND(O4182&gt;1095,O4182&lt;1461),+'PL2'!$Q$3+1,IF(AND(O4182&gt;1460,O4182&lt;3000),+'PL2'!$R$3+1,0)))))</f>
        <v>0</v>
      </c>
      <c r="M4182" s="3">
        <f>IF(AND(O4182&gt;0,O4182&lt;366),+'PL2'!$N$2+1,IF(AND(O4182&gt;365,O4182&lt;731),+'PL2'!$O$2+1,IF(AND(O4182&gt;730,O4182&lt;1096),+'PL2'!$P$2+1,IF(AND(O4182&gt;1095,O4182&lt;1461),+'PL2'!$Q$2+1,IF(AND(O4182&gt;1460,O4182&lt;1826),+'PL2'!$R$2+1,IF(AND(O4182&gt;1825,O4182&lt;2190),+'PL2'!$S$2+1,0))))))</f>
        <v>0</v>
      </c>
      <c r="N4182" s="70">
        <f t="shared" si="257"/>
        <v>-1</v>
      </c>
      <c r="O4182" s="19" t="str">
        <f>IF(A4182&gt;'PL2'!$C$2+553,IF(A4182='PL2'!$C$2+554,1,O4181+1), "")</f>
        <v/>
      </c>
      <c r="Q4182" s="20">
        <v>23</v>
      </c>
    </row>
    <row r="4183" spans="1:17" s="20" customFormat="1" x14ac:dyDescent="0.55000000000000004">
      <c r="A4183" s="20">
        <v>4181</v>
      </c>
      <c r="B4183" s="21">
        <v>44003</v>
      </c>
      <c r="C4183" s="20">
        <v>87.099315643305005</v>
      </c>
      <c r="D4183" s="20">
        <v>114560928</v>
      </c>
      <c r="E4183" s="20">
        <f t="shared" si="249"/>
        <v>962.50947108340642</v>
      </c>
      <c r="F4183" s="20">
        <f t="shared" si="258"/>
        <v>7.3178454203482162E-4</v>
      </c>
      <c r="G4183" s="20">
        <v>9357.43</v>
      </c>
      <c r="H4183" s="20">
        <f t="shared" si="251"/>
        <v>6.8476226271729015</v>
      </c>
      <c r="I4183" s="20">
        <v>9006615</v>
      </c>
      <c r="K4183" s="70">
        <f t="shared" si="256"/>
        <v>-1</v>
      </c>
      <c r="L4183" s="3">
        <f>IF(AND(O4183&gt;0,O4183&lt;366),+'PL2'!$N$3+1,IF(AND(O4183&gt;365,O4183&lt;731),+'PL2'!$O$3+1,IF(AND(O4183&gt;730,O4183&lt;1096),+'PL2'!$P$3+1,IF(AND(O4183&gt;1095,O4183&lt;1461),+'PL2'!$Q$3+1,IF(AND(O4183&gt;1460,O4183&lt;3000),+'PL2'!$R$3+1,0)))))</f>
        <v>0</v>
      </c>
      <c r="M4183" s="3">
        <f>IF(AND(O4183&gt;0,O4183&lt;366),+'PL2'!$N$2+1,IF(AND(O4183&gt;365,O4183&lt;731),+'PL2'!$O$2+1,IF(AND(O4183&gt;730,O4183&lt;1096),+'PL2'!$P$2+1,IF(AND(O4183&gt;1095,O4183&lt;1461),+'PL2'!$Q$2+1,IF(AND(O4183&gt;1460,O4183&lt;1826),+'PL2'!$R$2+1,IF(AND(O4183&gt;1825,O4183&lt;2190),+'PL2'!$S$2+1,0))))))</f>
        <v>0</v>
      </c>
      <c r="N4183" s="70">
        <f t="shared" si="257"/>
        <v>-1</v>
      </c>
      <c r="O4183" s="19" t="str">
        <f>IF(A4183&gt;'PL2'!$C$2+553,IF(A4183='PL2'!$C$2+554,1,O4182+1), "")</f>
        <v/>
      </c>
      <c r="Q4183" s="20">
        <v>23</v>
      </c>
    </row>
    <row r="4184" spans="1:17" s="20" customFormat="1" x14ac:dyDescent="0.55000000000000004">
      <c r="A4184" s="20">
        <v>4182</v>
      </c>
      <c r="B4184" s="21">
        <v>44004</v>
      </c>
      <c r="C4184" s="20">
        <v>87.129314117426006</v>
      </c>
      <c r="D4184" s="20">
        <v>112206937</v>
      </c>
      <c r="E4184" s="20">
        <f t="shared" si="249"/>
        <v>961.09600873687896</v>
      </c>
      <c r="F4184" s="20">
        <f t="shared" si="258"/>
        <v>7.4629642588176109E-4</v>
      </c>
      <c r="G4184" s="20">
        <v>9284.7800000000007</v>
      </c>
      <c r="H4184" s="20">
        <f t="shared" si="251"/>
        <v>6.9291981290984586</v>
      </c>
      <c r="I4184" s="20">
        <v>8923565</v>
      </c>
      <c r="K4184" s="70">
        <f t="shared" si="256"/>
        <v>-1</v>
      </c>
      <c r="L4184" s="3">
        <f>IF(AND(O4184&gt;0,O4184&lt;366),+'PL2'!$N$3+1,IF(AND(O4184&gt;365,O4184&lt;731),+'PL2'!$O$3+1,IF(AND(O4184&gt;730,O4184&lt;1096),+'PL2'!$P$3+1,IF(AND(O4184&gt;1095,O4184&lt;1461),+'PL2'!$Q$3+1,IF(AND(O4184&gt;1460,O4184&lt;3000),+'PL2'!$R$3+1,0)))))</f>
        <v>0</v>
      </c>
      <c r="M4184" s="3">
        <f>IF(AND(O4184&gt;0,O4184&lt;366),+'PL2'!$N$2+1,IF(AND(O4184&gt;365,O4184&lt;731),+'PL2'!$O$2+1,IF(AND(O4184&gt;730,O4184&lt;1096),+'PL2'!$P$2+1,IF(AND(O4184&gt;1095,O4184&lt;1461),+'PL2'!$Q$2+1,IF(AND(O4184&gt;1460,O4184&lt;1826),+'PL2'!$R$2+1,IF(AND(O4184&gt;1825,O4184&lt;2190),+'PL2'!$S$2+1,0))))))</f>
        <v>0</v>
      </c>
      <c r="N4184" s="70">
        <f t="shared" si="257"/>
        <v>-1</v>
      </c>
      <c r="O4184" s="19" t="str">
        <f>IF(A4184&gt;'PL2'!$C$2+553,IF(A4184='PL2'!$C$2+554,1,O4183+1), "")</f>
        <v/>
      </c>
      <c r="Q4184" s="20">
        <v>23</v>
      </c>
    </row>
    <row r="4185" spans="1:17" s="20" customFormat="1" x14ac:dyDescent="0.55000000000000004">
      <c r="A4185" s="20">
        <v>4183</v>
      </c>
      <c r="B4185" s="21">
        <v>44005</v>
      </c>
      <c r="C4185" s="20">
        <v>87.159312591547007</v>
      </c>
      <c r="D4185" s="20">
        <v>123976895</v>
      </c>
      <c r="E4185" s="20">
        <f t="shared" ref="E4185:E4248" si="260">+I4185/G4185</f>
        <v>1028.1411281585654</v>
      </c>
      <c r="F4185" s="20">
        <f t="shared" si="258"/>
        <v>7.2281269810312791E-4</v>
      </c>
      <c r="G4185" s="20">
        <v>9691.9</v>
      </c>
      <c r="H4185" s="20">
        <f t="shared" ref="H4185:H4248" si="261">+F4185*G4185</f>
        <v>7.0054283887457052</v>
      </c>
      <c r="I4185" s="20">
        <v>9964641</v>
      </c>
      <c r="K4185" s="70">
        <f t="shared" si="256"/>
        <v>-1</v>
      </c>
      <c r="L4185" s="3">
        <f>IF(AND(O4185&gt;0,O4185&lt;366),+'PL2'!$N$3+1,IF(AND(O4185&gt;365,O4185&lt;731),+'PL2'!$O$3+1,IF(AND(O4185&gt;730,O4185&lt;1096),+'PL2'!$P$3+1,IF(AND(O4185&gt;1095,O4185&lt;1461),+'PL2'!$Q$3+1,IF(AND(O4185&gt;1460,O4185&lt;3000),+'PL2'!$R$3+1,0)))))</f>
        <v>0</v>
      </c>
      <c r="M4185" s="3">
        <f>IF(AND(O4185&gt;0,O4185&lt;366),+'PL2'!$N$2+1,IF(AND(O4185&gt;365,O4185&lt;731),+'PL2'!$O$2+1,IF(AND(O4185&gt;730,O4185&lt;1096),+'PL2'!$P$2+1,IF(AND(O4185&gt;1095,O4185&lt;1461),+'PL2'!$Q$2+1,IF(AND(O4185&gt;1460,O4185&lt;1826),+'PL2'!$R$2+1,IF(AND(O4185&gt;1825,O4185&lt;2190),+'PL2'!$S$2+1,0))))))</f>
        <v>0</v>
      </c>
      <c r="N4185" s="70">
        <f t="shared" si="257"/>
        <v>-1</v>
      </c>
      <c r="O4185" s="19" t="str">
        <f>IF(A4185&gt;'PL2'!$C$2+553,IF(A4185='PL2'!$C$2+554,1,O4184+1), "")</f>
        <v/>
      </c>
      <c r="Q4185" s="20">
        <v>23</v>
      </c>
    </row>
    <row r="4186" spans="1:17" s="20" customFormat="1" x14ac:dyDescent="0.55000000000000004">
      <c r="A4186" s="20">
        <v>4184</v>
      </c>
      <c r="B4186" s="21">
        <v>44006</v>
      </c>
      <c r="C4186" s="20">
        <v>87.189311065667994</v>
      </c>
      <c r="D4186" s="20">
        <v>109068281</v>
      </c>
      <c r="E4186" s="20">
        <f t="shared" si="260"/>
        <v>893.26881803130289</v>
      </c>
      <c r="F4186" s="20">
        <f t="shared" si="258"/>
        <v>7.1408013518240788E-4</v>
      </c>
      <c r="G4186" s="20">
        <v>9621.49</v>
      </c>
      <c r="H4186" s="20">
        <f t="shared" si="261"/>
        <v>6.8705148798561853</v>
      </c>
      <c r="I4186" s="20">
        <v>8594577</v>
      </c>
      <c r="K4186" s="70">
        <f t="shared" si="256"/>
        <v>-1</v>
      </c>
      <c r="L4186" s="3">
        <f>IF(AND(O4186&gt;0,O4186&lt;366),+'PL2'!$N$3+1,IF(AND(O4186&gt;365,O4186&lt;731),+'PL2'!$O$3+1,IF(AND(O4186&gt;730,O4186&lt;1096),+'PL2'!$P$3+1,IF(AND(O4186&gt;1095,O4186&lt;1461),+'PL2'!$Q$3+1,IF(AND(O4186&gt;1460,O4186&lt;3000),+'PL2'!$R$3+1,0)))))</f>
        <v>0</v>
      </c>
      <c r="M4186" s="3">
        <f>IF(AND(O4186&gt;0,O4186&lt;366),+'PL2'!$N$2+1,IF(AND(O4186&gt;365,O4186&lt;731),+'PL2'!$O$2+1,IF(AND(O4186&gt;730,O4186&lt;1096),+'PL2'!$P$2+1,IF(AND(O4186&gt;1095,O4186&lt;1461),+'PL2'!$Q$2+1,IF(AND(O4186&gt;1460,O4186&lt;1826),+'PL2'!$R$2+1,IF(AND(O4186&gt;1825,O4186&lt;2190),+'PL2'!$S$2+1,0))))))</f>
        <v>0</v>
      </c>
      <c r="N4186" s="70">
        <f t="shared" si="257"/>
        <v>-1</v>
      </c>
      <c r="O4186" s="19" t="str">
        <f>IF(A4186&gt;'PL2'!$C$2+553,IF(A4186='PL2'!$C$2+554,1,O4185+1), "")</f>
        <v/>
      </c>
      <c r="Q4186" s="20">
        <v>24</v>
      </c>
    </row>
    <row r="4187" spans="1:17" s="20" customFormat="1" x14ac:dyDescent="0.55000000000000004">
      <c r="A4187" s="20">
        <v>4185</v>
      </c>
      <c r="B4187" s="21">
        <v>44007</v>
      </c>
      <c r="C4187" s="20">
        <v>87.219309539788995</v>
      </c>
      <c r="D4187" s="20">
        <v>110637609</v>
      </c>
      <c r="E4187" s="20">
        <f t="shared" si="260"/>
        <v>916.71887699992885</v>
      </c>
      <c r="F4187" s="20">
        <f t="shared" si="258"/>
        <v>7.2268000200568822E-4</v>
      </c>
      <c r="G4187" s="20">
        <v>9276.58</v>
      </c>
      <c r="H4187" s="20">
        <f t="shared" si="261"/>
        <v>6.7039988530059276</v>
      </c>
      <c r="I4187" s="20">
        <v>8504016</v>
      </c>
      <c r="K4187" s="70">
        <f t="shared" si="256"/>
        <v>-1</v>
      </c>
      <c r="L4187" s="3">
        <f>IF(AND(O4187&gt;0,O4187&lt;366),+'PL2'!$N$3+1,IF(AND(O4187&gt;365,O4187&lt;731),+'PL2'!$O$3+1,IF(AND(O4187&gt;730,O4187&lt;1096),+'PL2'!$P$3+1,IF(AND(O4187&gt;1095,O4187&lt;1461),+'PL2'!$Q$3+1,IF(AND(O4187&gt;1460,O4187&lt;3000),+'PL2'!$R$3+1,0)))))</f>
        <v>0</v>
      </c>
      <c r="M4187" s="3">
        <f>IF(AND(O4187&gt;0,O4187&lt;366),+'PL2'!$N$2+1,IF(AND(O4187&gt;365,O4187&lt;731),+'PL2'!$O$2+1,IF(AND(O4187&gt;730,O4187&lt;1096),+'PL2'!$P$2+1,IF(AND(O4187&gt;1095,O4187&lt;1461),+'PL2'!$Q$2+1,IF(AND(O4187&gt;1460,O4187&lt;1826),+'PL2'!$R$2+1,IF(AND(O4187&gt;1825,O4187&lt;2190),+'PL2'!$S$2+1,0))))))</f>
        <v>0</v>
      </c>
      <c r="N4187" s="70">
        <f t="shared" si="257"/>
        <v>-1</v>
      </c>
      <c r="O4187" s="19" t="str">
        <f>IF(A4187&gt;'PL2'!$C$2+553,IF(A4187='PL2'!$C$2+554,1,O4186+1), "")</f>
        <v/>
      </c>
      <c r="Q4187" s="20">
        <v>24</v>
      </c>
    </row>
    <row r="4188" spans="1:17" s="20" customFormat="1" x14ac:dyDescent="0.55000000000000004">
      <c r="A4188" s="20">
        <v>4186</v>
      </c>
      <c r="B4188" s="21">
        <v>44008</v>
      </c>
      <c r="C4188" s="20">
        <v>87.249308013909996</v>
      </c>
      <c r="D4188" s="20">
        <v>128684878</v>
      </c>
      <c r="E4188" s="20">
        <f t="shared" si="260"/>
        <v>1076.7879578177333</v>
      </c>
      <c r="F4188" s="20">
        <f t="shared" si="258"/>
        <v>7.3007027443666326E-4</v>
      </c>
      <c r="G4188" s="20">
        <v>9240.85</v>
      </c>
      <c r="H4188" s="20">
        <f t="shared" si="261"/>
        <v>6.7464698955280396</v>
      </c>
      <c r="I4188" s="20">
        <v>9950436</v>
      </c>
      <c r="K4188" s="70">
        <f t="shared" si="256"/>
        <v>-1</v>
      </c>
      <c r="L4188" s="3">
        <f>IF(AND(O4188&gt;0,O4188&lt;366),+'PL2'!$N$3+1,IF(AND(O4188&gt;365,O4188&lt;731),+'PL2'!$O$3+1,IF(AND(O4188&gt;730,O4188&lt;1096),+'PL2'!$P$3+1,IF(AND(O4188&gt;1095,O4188&lt;1461),+'PL2'!$Q$3+1,IF(AND(O4188&gt;1460,O4188&lt;3000),+'PL2'!$R$3+1,0)))))</f>
        <v>0</v>
      </c>
      <c r="M4188" s="3">
        <f>IF(AND(O4188&gt;0,O4188&lt;366),+'PL2'!$N$2+1,IF(AND(O4188&gt;365,O4188&lt;731),+'PL2'!$O$2+1,IF(AND(O4188&gt;730,O4188&lt;1096),+'PL2'!$P$2+1,IF(AND(O4188&gt;1095,O4188&lt;1461),+'PL2'!$Q$2+1,IF(AND(O4188&gt;1460,O4188&lt;1826),+'PL2'!$R$2+1,IF(AND(O4188&gt;1825,O4188&lt;2190),+'PL2'!$S$2+1,0))))))</f>
        <v>0</v>
      </c>
      <c r="N4188" s="70">
        <f t="shared" si="257"/>
        <v>-1</v>
      </c>
      <c r="O4188" s="19" t="str">
        <f>IF(A4188&gt;'PL2'!$C$2+553,IF(A4188='PL2'!$C$2+554,1,O4187+1), "")</f>
        <v/>
      </c>
      <c r="Q4188" s="20">
        <v>24</v>
      </c>
    </row>
    <row r="4189" spans="1:17" s="20" customFormat="1" x14ac:dyDescent="0.55000000000000004">
      <c r="A4189" s="20">
        <v>4187</v>
      </c>
      <c r="B4189" s="21">
        <v>44009</v>
      </c>
      <c r="C4189" s="20">
        <v>87.279306488030997</v>
      </c>
      <c r="D4189" s="20">
        <v>108283617</v>
      </c>
      <c r="E4189" s="20">
        <f t="shared" si="260"/>
        <v>880.44524793952655</v>
      </c>
      <c r="F4189" s="20">
        <f t="shared" si="258"/>
        <v>7.0966091427149486E-4</v>
      </c>
      <c r="G4189" s="20">
        <v>9154.4500000000007</v>
      </c>
      <c r="H4189" s="20">
        <f t="shared" si="261"/>
        <v>6.4965553566526868</v>
      </c>
      <c r="I4189" s="20">
        <v>8059992</v>
      </c>
      <c r="K4189" s="70">
        <f t="shared" si="256"/>
        <v>-1</v>
      </c>
      <c r="L4189" s="3">
        <f>IF(AND(O4189&gt;0,O4189&lt;366),+'PL2'!$N$3+1,IF(AND(O4189&gt;365,O4189&lt;731),+'PL2'!$O$3+1,IF(AND(O4189&gt;730,O4189&lt;1096),+'PL2'!$P$3+1,IF(AND(O4189&gt;1095,O4189&lt;1461),+'PL2'!$Q$3+1,IF(AND(O4189&gt;1460,O4189&lt;3000),+'PL2'!$R$3+1,0)))))</f>
        <v>0</v>
      </c>
      <c r="M4189" s="3">
        <f>IF(AND(O4189&gt;0,O4189&lt;366),+'PL2'!$N$2+1,IF(AND(O4189&gt;365,O4189&lt;731),+'PL2'!$O$2+1,IF(AND(O4189&gt;730,O4189&lt;1096),+'PL2'!$P$2+1,IF(AND(O4189&gt;1095,O4189&lt;1461),+'PL2'!$Q$2+1,IF(AND(O4189&gt;1460,O4189&lt;1826),+'PL2'!$R$2+1,IF(AND(O4189&gt;1825,O4189&lt;2190),+'PL2'!$S$2+1,0))))))</f>
        <v>0</v>
      </c>
      <c r="N4189" s="70">
        <f t="shared" si="257"/>
        <v>-1</v>
      </c>
      <c r="O4189" s="19" t="str">
        <f>IF(A4189&gt;'PL2'!$C$2+553,IF(A4189='PL2'!$C$2+554,1,O4188+1), "")</f>
        <v/>
      </c>
      <c r="Q4189" s="20">
        <v>24</v>
      </c>
    </row>
    <row r="4190" spans="1:17" s="20" customFormat="1" x14ac:dyDescent="0.55000000000000004">
      <c r="A4190" s="20">
        <v>4188</v>
      </c>
      <c r="B4190" s="21">
        <v>44010</v>
      </c>
      <c r="C4190" s="20">
        <v>87.309304962151998</v>
      </c>
      <c r="D4190" s="20">
        <v>117699584</v>
      </c>
      <c r="E4190" s="20">
        <f t="shared" si="260"/>
        <v>962.53605249976965</v>
      </c>
      <c r="F4190" s="20">
        <f t="shared" si="258"/>
        <v>7.1400722830735177E-4</v>
      </c>
      <c r="G4190" s="20">
        <v>9004.23</v>
      </c>
      <c r="H4190" s="20">
        <f t="shared" si="261"/>
        <v>6.4290853053419053</v>
      </c>
      <c r="I4190" s="20">
        <v>8666896</v>
      </c>
      <c r="K4190" s="70">
        <f t="shared" si="256"/>
        <v>-1</v>
      </c>
      <c r="L4190" s="3">
        <f>IF(AND(O4190&gt;0,O4190&lt;366),+'PL2'!$N$3+1,IF(AND(O4190&gt;365,O4190&lt;731),+'PL2'!$O$3+1,IF(AND(O4190&gt;730,O4190&lt;1096),+'PL2'!$P$3+1,IF(AND(O4190&gt;1095,O4190&lt;1461),+'PL2'!$Q$3+1,IF(AND(O4190&gt;1460,O4190&lt;3000),+'PL2'!$R$3+1,0)))))</f>
        <v>0</v>
      </c>
      <c r="M4190" s="3">
        <f>IF(AND(O4190&gt;0,O4190&lt;366),+'PL2'!$N$2+1,IF(AND(O4190&gt;365,O4190&lt;731),+'PL2'!$O$2+1,IF(AND(O4190&gt;730,O4190&lt;1096),+'PL2'!$P$2+1,IF(AND(O4190&gt;1095,O4190&lt;1461),+'PL2'!$Q$2+1,IF(AND(O4190&gt;1460,O4190&lt;1826),+'PL2'!$R$2+1,IF(AND(O4190&gt;1825,O4190&lt;2190),+'PL2'!$S$2+1,0))))))</f>
        <v>0</v>
      </c>
      <c r="N4190" s="70">
        <f t="shared" si="257"/>
        <v>-1</v>
      </c>
      <c r="O4190" s="19" t="str">
        <f>IF(A4190&gt;'PL2'!$C$2+553,IF(A4190='PL2'!$C$2+554,1,O4189+1), "")</f>
        <v/>
      </c>
      <c r="Q4190" s="20">
        <v>25</v>
      </c>
    </row>
    <row r="4191" spans="1:17" s="20" customFormat="1" x14ac:dyDescent="0.55000000000000004">
      <c r="A4191" s="20">
        <v>4189</v>
      </c>
      <c r="B4191" s="21">
        <v>44011</v>
      </c>
      <c r="C4191" s="20">
        <v>87.339303436272999</v>
      </c>
      <c r="D4191" s="20">
        <v>113776264</v>
      </c>
      <c r="E4191" s="20">
        <f t="shared" si="260"/>
        <v>938.12787114063383</v>
      </c>
      <c r="F4191" s="20">
        <f t="shared" si="258"/>
        <v>7.2014523872550979E-4</v>
      </c>
      <c r="G4191" s="20">
        <v>9127.4699999999993</v>
      </c>
      <c r="H4191" s="20">
        <f t="shared" si="261"/>
        <v>6.5731040621099286</v>
      </c>
      <c r="I4191" s="20">
        <v>8562734</v>
      </c>
      <c r="K4191" s="70">
        <f t="shared" si="256"/>
        <v>-1</v>
      </c>
      <c r="L4191" s="3">
        <f>IF(AND(O4191&gt;0,O4191&lt;366),+'PL2'!$N$3+1,IF(AND(O4191&gt;365,O4191&lt;731),+'PL2'!$O$3+1,IF(AND(O4191&gt;730,O4191&lt;1096),+'PL2'!$P$3+1,IF(AND(O4191&gt;1095,O4191&lt;1461),+'PL2'!$Q$3+1,IF(AND(O4191&gt;1460,O4191&lt;3000),+'PL2'!$R$3+1,0)))))</f>
        <v>0</v>
      </c>
      <c r="M4191" s="3">
        <f>IF(AND(O4191&gt;0,O4191&lt;366),+'PL2'!$N$2+1,IF(AND(O4191&gt;365,O4191&lt;731),+'PL2'!$O$2+1,IF(AND(O4191&gt;730,O4191&lt;1096),+'PL2'!$P$2+1,IF(AND(O4191&gt;1095,O4191&lt;1461),+'PL2'!$Q$2+1,IF(AND(O4191&gt;1460,O4191&lt;1826),+'PL2'!$R$2+1,IF(AND(O4191&gt;1825,O4191&lt;2190),+'PL2'!$S$2+1,0))))))</f>
        <v>0</v>
      </c>
      <c r="N4191" s="70">
        <f t="shared" si="257"/>
        <v>-1</v>
      </c>
      <c r="O4191" s="19" t="str">
        <f>IF(A4191&gt;'PL2'!$C$2+553,IF(A4191='PL2'!$C$2+554,1,O4190+1), "")</f>
        <v/>
      </c>
      <c r="Q4191" s="20">
        <v>25</v>
      </c>
    </row>
    <row r="4192" spans="1:17" s="20" customFormat="1" x14ac:dyDescent="0.55000000000000004">
      <c r="A4192" s="20">
        <v>4190</v>
      </c>
      <c r="B4192" s="21">
        <v>44012</v>
      </c>
      <c r="C4192" s="20">
        <v>87.369301910394</v>
      </c>
      <c r="D4192" s="20">
        <v>115344676</v>
      </c>
      <c r="E4192" s="20">
        <f t="shared" si="260"/>
        <v>958.18994376915407</v>
      </c>
      <c r="F4192" s="20">
        <f t="shared" si="258"/>
        <v>7.2579324324141905E-4</v>
      </c>
      <c r="G4192" s="20">
        <v>9185.35</v>
      </c>
      <c r="H4192" s="20">
        <f t="shared" si="261"/>
        <v>6.666664966807569</v>
      </c>
      <c r="I4192" s="20">
        <v>8801310</v>
      </c>
      <c r="K4192" s="70">
        <f t="shared" si="256"/>
        <v>-1</v>
      </c>
      <c r="L4192" s="3">
        <f>IF(AND(O4192&gt;0,O4192&lt;366),+'PL2'!$N$3+1,IF(AND(O4192&gt;365,O4192&lt;731),+'PL2'!$O$3+1,IF(AND(O4192&gt;730,O4192&lt;1096),+'PL2'!$P$3+1,IF(AND(O4192&gt;1095,O4192&lt;1461),+'PL2'!$Q$3+1,IF(AND(O4192&gt;1460,O4192&lt;3000),+'PL2'!$R$3+1,0)))))</f>
        <v>0</v>
      </c>
      <c r="M4192" s="3">
        <f>IF(AND(O4192&gt;0,O4192&lt;366),+'PL2'!$N$2+1,IF(AND(O4192&gt;365,O4192&lt;731),+'PL2'!$O$2+1,IF(AND(O4192&gt;730,O4192&lt;1096),+'PL2'!$P$2+1,IF(AND(O4192&gt;1095,O4192&lt;1461),+'PL2'!$Q$2+1,IF(AND(O4192&gt;1460,O4192&lt;1826),+'PL2'!$R$2+1,IF(AND(O4192&gt;1825,O4192&lt;2190),+'PL2'!$S$2+1,0))))))</f>
        <v>0</v>
      </c>
      <c r="N4192" s="70">
        <f t="shared" si="257"/>
        <v>-1</v>
      </c>
      <c r="O4192" s="19" t="str">
        <f>IF(A4192&gt;'PL2'!$C$2+553,IF(A4192='PL2'!$C$2+554,1,O4191+1), "")</f>
        <v/>
      </c>
      <c r="Q4192" s="20">
        <v>25</v>
      </c>
    </row>
    <row r="4193" spans="1:17" s="20" customFormat="1" x14ac:dyDescent="0.55000000000000004">
      <c r="A4193" s="20">
        <v>4191</v>
      </c>
      <c r="B4193" s="21">
        <v>44013</v>
      </c>
      <c r="C4193" s="20">
        <v>87.399300384515001</v>
      </c>
      <c r="D4193" s="20">
        <v>127111309</v>
      </c>
      <c r="E4193" s="20">
        <f t="shared" si="260"/>
        <v>1108.3959110879498</v>
      </c>
      <c r="F4193" s="20">
        <f t="shared" si="258"/>
        <v>7.621117895823408E-4</v>
      </c>
      <c r="G4193" s="20">
        <v>9133.9699999999993</v>
      </c>
      <c r="H4193" s="20">
        <f t="shared" si="261"/>
        <v>6.9611062226914129</v>
      </c>
      <c r="I4193" s="20">
        <v>10124055</v>
      </c>
      <c r="K4193" s="70">
        <f t="shared" si="256"/>
        <v>-1</v>
      </c>
      <c r="L4193" s="3">
        <f>IF(AND(O4193&gt;0,O4193&lt;366),+'PL2'!$N$3+1,IF(AND(O4193&gt;365,O4193&lt;731),+'PL2'!$O$3+1,IF(AND(O4193&gt;730,O4193&lt;1096),+'PL2'!$P$3+1,IF(AND(O4193&gt;1095,O4193&lt;1461),+'PL2'!$Q$3+1,IF(AND(O4193&gt;1460,O4193&lt;3000),+'PL2'!$R$3+1,0)))))</f>
        <v>0</v>
      </c>
      <c r="M4193" s="3">
        <f>IF(AND(O4193&gt;0,O4193&lt;366),+'PL2'!$N$2+1,IF(AND(O4193&gt;365,O4193&lt;731),+'PL2'!$O$2+1,IF(AND(O4193&gt;730,O4193&lt;1096),+'PL2'!$P$2+1,IF(AND(O4193&gt;1095,O4193&lt;1461),+'PL2'!$Q$2+1,IF(AND(O4193&gt;1460,O4193&lt;1826),+'PL2'!$R$2+1,IF(AND(O4193&gt;1825,O4193&lt;2190),+'PL2'!$S$2+1,0))))))</f>
        <v>0</v>
      </c>
      <c r="N4193" s="70">
        <f t="shared" si="257"/>
        <v>-1</v>
      </c>
      <c r="O4193" s="19" t="str">
        <f>IF(A4193&gt;'PL2'!$C$2+553,IF(A4193='PL2'!$C$2+554,1,O4192+1), "")</f>
        <v/>
      </c>
      <c r="Q4193" s="20">
        <v>25</v>
      </c>
    </row>
    <row r="4194" spans="1:17" s="20" customFormat="1" x14ac:dyDescent="0.55000000000000004">
      <c r="A4194" s="20">
        <v>4192</v>
      </c>
      <c r="B4194" s="21">
        <v>44014</v>
      </c>
      <c r="C4194" s="20">
        <v>87.429298858636002</v>
      </c>
      <c r="D4194" s="20">
        <v>128680584</v>
      </c>
      <c r="E4194" s="20">
        <f t="shared" si="260"/>
        <v>1072.6406882350013</v>
      </c>
      <c r="F4194" s="20">
        <f t="shared" si="258"/>
        <v>7.287830097167646E-4</v>
      </c>
      <c r="G4194" s="20">
        <v>9236.3799999999992</v>
      </c>
      <c r="H4194" s="20">
        <f t="shared" si="261"/>
        <v>6.7313168152877294</v>
      </c>
      <c r="I4194" s="20">
        <v>9907317</v>
      </c>
      <c r="K4194" s="70">
        <f t="shared" si="256"/>
        <v>-1</v>
      </c>
      <c r="L4194" s="3">
        <f>IF(AND(O4194&gt;0,O4194&lt;366),+'PL2'!$N$3+1,IF(AND(O4194&gt;365,O4194&lt;731),+'PL2'!$O$3+1,IF(AND(O4194&gt;730,O4194&lt;1096),+'PL2'!$P$3+1,IF(AND(O4194&gt;1095,O4194&lt;1461),+'PL2'!$Q$3+1,IF(AND(O4194&gt;1460,O4194&lt;3000),+'PL2'!$R$3+1,0)))))</f>
        <v>0</v>
      </c>
      <c r="M4194" s="3">
        <f>IF(AND(O4194&gt;0,O4194&lt;366),+'PL2'!$N$2+1,IF(AND(O4194&gt;365,O4194&lt;731),+'PL2'!$O$2+1,IF(AND(O4194&gt;730,O4194&lt;1096),+'PL2'!$P$2+1,IF(AND(O4194&gt;1095,O4194&lt;1461),+'PL2'!$Q$2+1,IF(AND(O4194&gt;1460,O4194&lt;1826),+'PL2'!$R$2+1,IF(AND(O4194&gt;1825,O4194&lt;2190),+'PL2'!$S$2+1,0))))))</f>
        <v>0</v>
      </c>
      <c r="N4194" s="70">
        <f t="shared" si="257"/>
        <v>-1</v>
      </c>
      <c r="O4194" s="19" t="str">
        <f>IF(A4194&gt;'PL2'!$C$2+553,IF(A4194='PL2'!$C$2+554,1,O4193+1), "")</f>
        <v/>
      </c>
      <c r="Q4194" s="20">
        <v>25</v>
      </c>
    </row>
    <row r="4195" spans="1:17" s="20" customFormat="1" x14ac:dyDescent="0.55000000000000004">
      <c r="A4195" s="20">
        <v>4193</v>
      </c>
      <c r="B4195" s="21">
        <v>44015</v>
      </c>
      <c r="C4195" s="20">
        <v>87.459297332757004</v>
      </c>
      <c r="D4195" s="20">
        <v>127895946</v>
      </c>
      <c r="E4195" s="20">
        <f t="shared" si="260"/>
        <v>1086.4612378108227</v>
      </c>
      <c r="F4195" s="20">
        <f t="shared" si="258"/>
        <v>7.4295659409104298E-4</v>
      </c>
      <c r="G4195" s="20">
        <v>9087.98</v>
      </c>
      <c r="H4195" s="20">
        <f t="shared" si="261"/>
        <v>6.7519746679675166</v>
      </c>
      <c r="I4195" s="20">
        <v>9873738</v>
      </c>
      <c r="K4195" s="70">
        <f t="shared" si="256"/>
        <v>-1</v>
      </c>
      <c r="L4195" s="3">
        <f>IF(AND(O4195&gt;0,O4195&lt;366),+'PL2'!$N$3+1,IF(AND(O4195&gt;365,O4195&lt;731),+'PL2'!$O$3+1,IF(AND(O4195&gt;730,O4195&lt;1096),+'PL2'!$P$3+1,IF(AND(O4195&gt;1095,O4195&lt;1461),+'PL2'!$Q$3+1,IF(AND(O4195&gt;1460,O4195&lt;3000),+'PL2'!$R$3+1,0)))))</f>
        <v>0</v>
      </c>
      <c r="M4195" s="3">
        <f>IF(AND(O4195&gt;0,O4195&lt;366),+'PL2'!$N$2+1,IF(AND(O4195&gt;365,O4195&lt;731),+'PL2'!$O$2+1,IF(AND(O4195&gt;730,O4195&lt;1096),+'PL2'!$P$2+1,IF(AND(O4195&gt;1095,O4195&lt;1461),+'PL2'!$Q$2+1,IF(AND(O4195&gt;1460,O4195&lt;1826),+'PL2'!$R$2+1,IF(AND(O4195&gt;1825,O4195&lt;2190),+'PL2'!$S$2+1,0))))))</f>
        <v>0</v>
      </c>
      <c r="N4195" s="70">
        <f t="shared" si="257"/>
        <v>-1</v>
      </c>
      <c r="O4195" s="19" t="str">
        <f>IF(A4195&gt;'PL2'!$C$2+553,IF(A4195='PL2'!$C$2+554,1,O4194+1), "")</f>
        <v/>
      </c>
      <c r="Q4195" s="20">
        <v>25</v>
      </c>
    </row>
    <row r="4196" spans="1:17" s="20" customFormat="1" x14ac:dyDescent="0.55000000000000004">
      <c r="A4196" s="20">
        <v>4194</v>
      </c>
      <c r="B4196" s="21">
        <v>44016</v>
      </c>
      <c r="C4196" s="20">
        <v>87.489295806878005</v>
      </c>
      <c r="D4196" s="20">
        <v>123188120</v>
      </c>
      <c r="E4196" s="20">
        <f t="shared" si="260"/>
        <v>1014.496022009563</v>
      </c>
      <c r="F4196" s="20">
        <f t="shared" si="258"/>
        <v>7.2050407591653875E-4</v>
      </c>
      <c r="G4196" s="20">
        <v>9072.42</v>
      </c>
      <c r="H4196" s="20">
        <f t="shared" si="261"/>
        <v>6.5367155884267243</v>
      </c>
      <c r="I4196" s="20">
        <v>9203934</v>
      </c>
      <c r="K4196" s="70">
        <f t="shared" si="256"/>
        <v>-1</v>
      </c>
      <c r="L4196" s="3">
        <f>IF(AND(O4196&gt;0,O4196&lt;366),+'PL2'!$N$3+1,IF(AND(O4196&gt;365,O4196&lt;731),+'PL2'!$O$3+1,IF(AND(O4196&gt;730,O4196&lt;1096),+'PL2'!$P$3+1,IF(AND(O4196&gt;1095,O4196&lt;1461),+'PL2'!$Q$3+1,IF(AND(O4196&gt;1460,O4196&lt;3000),+'PL2'!$R$3+1,0)))))</f>
        <v>0</v>
      </c>
      <c r="M4196" s="3">
        <f>IF(AND(O4196&gt;0,O4196&lt;366),+'PL2'!$N$2+1,IF(AND(O4196&gt;365,O4196&lt;731),+'PL2'!$O$2+1,IF(AND(O4196&gt;730,O4196&lt;1096),+'PL2'!$P$2+1,IF(AND(O4196&gt;1095,O4196&lt;1461),+'PL2'!$Q$2+1,IF(AND(O4196&gt;1460,O4196&lt;1826),+'PL2'!$R$2+1,IF(AND(O4196&gt;1825,O4196&lt;2190),+'PL2'!$S$2+1,0))))))</f>
        <v>0</v>
      </c>
      <c r="N4196" s="70">
        <f t="shared" si="257"/>
        <v>-1</v>
      </c>
      <c r="O4196" s="19" t="str">
        <f>IF(A4196&gt;'PL2'!$C$2+553,IF(A4196='PL2'!$C$2+554,1,O4195+1), "")</f>
        <v/>
      </c>
      <c r="Q4196" s="20">
        <v>26</v>
      </c>
    </row>
    <row r="4197" spans="1:17" s="20" customFormat="1" x14ac:dyDescent="0.55000000000000004">
      <c r="A4197" s="20">
        <v>4195</v>
      </c>
      <c r="B4197" s="21">
        <v>44017</v>
      </c>
      <c r="C4197" s="20">
        <v>87.519294280999006</v>
      </c>
      <c r="D4197" s="20">
        <v>127895946</v>
      </c>
      <c r="E4197" s="20">
        <f t="shared" si="260"/>
        <v>1035.2881459505811</v>
      </c>
      <c r="F4197" s="20">
        <f t="shared" si="258"/>
        <v>7.0844847506799599E-4</v>
      </c>
      <c r="G4197" s="20">
        <v>9131.31</v>
      </c>
      <c r="H4197" s="20">
        <f t="shared" si="261"/>
        <v>6.4690626448731416</v>
      </c>
      <c r="I4197" s="20">
        <v>9453537</v>
      </c>
      <c r="K4197" s="70">
        <f t="shared" si="256"/>
        <v>-1</v>
      </c>
      <c r="L4197" s="3">
        <f>IF(AND(O4197&gt;0,O4197&lt;366),+'PL2'!$N$3+1,IF(AND(O4197&gt;365,O4197&lt;731),+'PL2'!$O$3+1,IF(AND(O4197&gt;730,O4197&lt;1096),+'PL2'!$P$3+1,IF(AND(O4197&gt;1095,O4197&lt;1461),+'PL2'!$Q$3+1,IF(AND(O4197&gt;1460,O4197&lt;3000),+'PL2'!$R$3+1,0)))))</f>
        <v>0</v>
      </c>
      <c r="M4197" s="3">
        <f>IF(AND(O4197&gt;0,O4197&lt;366),+'PL2'!$N$2+1,IF(AND(O4197&gt;365,O4197&lt;731),+'PL2'!$O$2+1,IF(AND(O4197&gt;730,O4197&lt;1096),+'PL2'!$P$2+1,IF(AND(O4197&gt;1095,O4197&lt;1461),+'PL2'!$Q$2+1,IF(AND(O4197&gt;1460,O4197&lt;1826),+'PL2'!$R$2+1,IF(AND(O4197&gt;1825,O4197&lt;2190),+'PL2'!$S$2+1,0))))))</f>
        <v>0</v>
      </c>
      <c r="N4197" s="70">
        <f t="shared" si="257"/>
        <v>-1</v>
      </c>
      <c r="O4197" s="19" t="str">
        <f>IF(A4197&gt;'PL2'!$C$2+553,IF(A4197='PL2'!$C$2+554,1,O4196+1), "")</f>
        <v/>
      </c>
      <c r="Q4197" s="20">
        <v>26</v>
      </c>
    </row>
    <row r="4198" spans="1:17" s="20" customFormat="1" x14ac:dyDescent="0.55000000000000004">
      <c r="A4198" s="20">
        <v>4196</v>
      </c>
      <c r="B4198" s="21">
        <v>44018</v>
      </c>
      <c r="C4198" s="20">
        <v>87.549292755120007</v>
      </c>
      <c r="D4198" s="20">
        <v>120834207</v>
      </c>
      <c r="E4198" s="20">
        <f t="shared" si="260"/>
        <v>1053.3179889295848</v>
      </c>
      <c r="F4198" s="20">
        <f t="shared" si="258"/>
        <v>7.6317168181548514E-4</v>
      </c>
      <c r="G4198" s="20">
        <v>9089.09</v>
      </c>
      <c r="H4198" s="20">
        <f t="shared" si="261"/>
        <v>6.9365361014723081</v>
      </c>
      <c r="I4198" s="20">
        <v>9573702</v>
      </c>
      <c r="K4198" s="70">
        <f t="shared" si="256"/>
        <v>-1</v>
      </c>
      <c r="L4198" s="3">
        <f>IF(AND(O4198&gt;0,O4198&lt;366),+'PL2'!$N$3+1,IF(AND(O4198&gt;365,O4198&lt;731),+'PL2'!$O$3+1,IF(AND(O4198&gt;730,O4198&lt;1096),+'PL2'!$P$3+1,IF(AND(O4198&gt;1095,O4198&lt;1461),+'PL2'!$Q$3+1,IF(AND(O4198&gt;1460,O4198&lt;3000),+'PL2'!$R$3+1,0)))))</f>
        <v>0</v>
      </c>
      <c r="M4198" s="3">
        <f>IF(AND(O4198&gt;0,O4198&lt;366),+'PL2'!$N$2+1,IF(AND(O4198&gt;365,O4198&lt;731),+'PL2'!$O$2+1,IF(AND(O4198&gt;730,O4198&lt;1096),+'PL2'!$P$2+1,IF(AND(O4198&gt;1095,O4198&lt;1461),+'PL2'!$Q$2+1,IF(AND(O4198&gt;1460,O4198&lt;1826),+'PL2'!$R$2+1,IF(AND(O4198&gt;1825,O4198&lt;2190),+'PL2'!$S$2+1,0))))))</f>
        <v>0</v>
      </c>
      <c r="N4198" s="70">
        <f t="shared" si="257"/>
        <v>-1</v>
      </c>
      <c r="O4198" s="19" t="str">
        <f>IF(A4198&gt;'PL2'!$C$2+553,IF(A4198='PL2'!$C$2+554,1,O4197+1), "")</f>
        <v/>
      </c>
      <c r="Q4198" s="20">
        <v>25</v>
      </c>
    </row>
    <row r="4199" spans="1:17" s="20" customFormat="1" x14ac:dyDescent="0.55000000000000004">
      <c r="A4199" s="20">
        <v>4197</v>
      </c>
      <c r="B4199" s="21">
        <v>44019</v>
      </c>
      <c r="C4199" s="20">
        <v>87.579291229240994</v>
      </c>
      <c r="D4199" s="20">
        <v>126326671</v>
      </c>
      <c r="E4199" s="20">
        <f t="shared" si="260"/>
        <v>1051.1712060550374</v>
      </c>
      <c r="F4199" s="20">
        <f t="shared" si="258"/>
        <v>7.2875211907457457E-4</v>
      </c>
      <c r="G4199" s="20">
        <v>9348.91</v>
      </c>
      <c r="H4199" s="20">
        <f t="shared" si="261"/>
        <v>6.8130379735374813</v>
      </c>
      <c r="I4199" s="20">
        <v>9827305</v>
      </c>
      <c r="K4199" s="70">
        <f t="shared" si="256"/>
        <v>-1</v>
      </c>
      <c r="L4199" s="3">
        <f>IF(AND(O4199&gt;0,O4199&lt;366),+'PL2'!$N$3+1,IF(AND(O4199&gt;365,O4199&lt;731),+'PL2'!$O$3+1,IF(AND(O4199&gt;730,O4199&lt;1096),+'PL2'!$P$3+1,IF(AND(O4199&gt;1095,O4199&lt;1461),+'PL2'!$Q$3+1,IF(AND(O4199&gt;1460,O4199&lt;3000),+'PL2'!$R$3+1,0)))))</f>
        <v>0</v>
      </c>
      <c r="M4199" s="3">
        <f>IF(AND(O4199&gt;0,O4199&lt;366),+'PL2'!$N$2+1,IF(AND(O4199&gt;365,O4199&lt;731),+'PL2'!$O$2+1,IF(AND(O4199&gt;730,O4199&lt;1096),+'PL2'!$P$2+1,IF(AND(O4199&gt;1095,O4199&lt;1461),+'PL2'!$Q$2+1,IF(AND(O4199&gt;1460,O4199&lt;1826),+'PL2'!$R$2+1,IF(AND(O4199&gt;1825,O4199&lt;2190),+'PL2'!$S$2+1,0))))))</f>
        <v>0</v>
      </c>
      <c r="N4199" s="70">
        <f t="shared" si="257"/>
        <v>-1</v>
      </c>
      <c r="O4199" s="19" t="str">
        <f>IF(A4199&gt;'PL2'!$C$2+553,IF(A4199='PL2'!$C$2+554,1,O4198+1), "")</f>
        <v/>
      </c>
      <c r="Q4199" s="20">
        <v>25</v>
      </c>
    </row>
    <row r="4200" spans="1:17" s="20" customFormat="1" x14ac:dyDescent="0.55000000000000004">
      <c r="A4200" s="20">
        <v>4198</v>
      </c>
      <c r="B4200" s="21">
        <v>44020</v>
      </c>
      <c r="C4200" s="20">
        <v>87.609289703361995</v>
      </c>
      <c r="D4200" s="20">
        <v>118480294</v>
      </c>
      <c r="E4200" s="20">
        <f t="shared" si="260"/>
        <v>1001.391063100204</v>
      </c>
      <c r="F4200" s="20">
        <f t="shared" si="258"/>
        <v>7.4047047649547038E-4</v>
      </c>
      <c r="G4200" s="20">
        <v>9256.23</v>
      </c>
      <c r="H4200" s="20">
        <f t="shared" si="261"/>
        <v>6.8539650386516673</v>
      </c>
      <c r="I4200" s="20">
        <v>9269106</v>
      </c>
      <c r="K4200" s="70">
        <f t="shared" si="256"/>
        <v>-1</v>
      </c>
      <c r="L4200" s="3">
        <f>IF(AND(O4200&gt;0,O4200&lt;366),+'PL2'!$N$3+1,IF(AND(O4200&gt;365,O4200&lt;731),+'PL2'!$O$3+1,IF(AND(O4200&gt;730,O4200&lt;1096),+'PL2'!$P$3+1,IF(AND(O4200&gt;1095,O4200&lt;1461),+'PL2'!$Q$3+1,IF(AND(O4200&gt;1460,O4200&lt;3000),+'PL2'!$R$3+1,0)))))</f>
        <v>0</v>
      </c>
      <c r="M4200" s="3">
        <f>IF(AND(O4200&gt;0,O4200&lt;366),+'PL2'!$N$2+1,IF(AND(O4200&gt;365,O4200&lt;731),+'PL2'!$O$2+1,IF(AND(O4200&gt;730,O4200&lt;1096),+'PL2'!$P$2+1,IF(AND(O4200&gt;1095,O4200&lt;1461),+'PL2'!$Q$2+1,IF(AND(O4200&gt;1460,O4200&lt;1826),+'PL2'!$R$2+1,IF(AND(O4200&gt;1825,O4200&lt;2190),+'PL2'!$S$2+1,0))))))</f>
        <v>0</v>
      </c>
      <c r="N4200" s="70">
        <f t="shared" si="257"/>
        <v>-1</v>
      </c>
      <c r="O4200" s="19" t="str">
        <f>IF(A4200&gt;'PL2'!$C$2+553,IF(A4200='PL2'!$C$2+554,1,O4199+1), "")</f>
        <v/>
      </c>
      <c r="Q4200" s="20">
        <v>25</v>
      </c>
    </row>
    <row r="4201" spans="1:17" s="20" customFormat="1" x14ac:dyDescent="0.55000000000000004">
      <c r="A4201" s="20">
        <v>4199</v>
      </c>
      <c r="B4201" s="21">
        <v>44021</v>
      </c>
      <c r="C4201" s="20">
        <v>87.639288177482996</v>
      </c>
      <c r="D4201" s="20">
        <v>128680584</v>
      </c>
      <c r="E4201" s="20">
        <f t="shared" si="260"/>
        <v>1093.6372293849515</v>
      </c>
      <c r="F4201" s="20">
        <f t="shared" si="258"/>
        <v>7.4483333326876911E-4</v>
      </c>
      <c r="G4201" s="20">
        <v>9440.07</v>
      </c>
      <c r="H4201" s="20">
        <f t="shared" si="261"/>
        <v>7.0312788043905092</v>
      </c>
      <c r="I4201" s="20">
        <v>10324012</v>
      </c>
      <c r="K4201" s="70">
        <f t="shared" si="256"/>
        <v>-1</v>
      </c>
      <c r="L4201" s="3">
        <f>IF(AND(O4201&gt;0,O4201&lt;366),+'PL2'!$N$3+1,IF(AND(O4201&gt;365,O4201&lt;731),+'PL2'!$O$3+1,IF(AND(O4201&gt;730,O4201&lt;1096),+'PL2'!$P$3+1,IF(AND(O4201&gt;1095,O4201&lt;1461),+'PL2'!$Q$3+1,IF(AND(O4201&gt;1460,O4201&lt;3000),+'PL2'!$R$3+1,0)))))</f>
        <v>0</v>
      </c>
      <c r="M4201" s="3">
        <f>IF(AND(O4201&gt;0,O4201&lt;366),+'PL2'!$N$2+1,IF(AND(O4201&gt;365,O4201&lt;731),+'PL2'!$O$2+1,IF(AND(O4201&gt;730,O4201&lt;1096),+'PL2'!$P$2+1,IF(AND(O4201&gt;1095,O4201&lt;1461),+'PL2'!$Q$2+1,IF(AND(O4201&gt;1460,O4201&lt;1826),+'PL2'!$R$2+1,IF(AND(O4201&gt;1825,O4201&lt;2190),+'PL2'!$S$2+1,0))))))</f>
        <v>0</v>
      </c>
      <c r="N4201" s="70">
        <f t="shared" si="257"/>
        <v>-1</v>
      </c>
      <c r="O4201" s="19" t="str">
        <f>IF(A4201&gt;'PL2'!$C$2+553,IF(A4201='PL2'!$C$2+554,1,O4200+1), "")</f>
        <v/>
      </c>
      <c r="Q4201" s="20">
        <v>25</v>
      </c>
    </row>
    <row r="4202" spans="1:17" s="20" customFormat="1" x14ac:dyDescent="0.55000000000000004">
      <c r="A4202" s="20">
        <v>4200</v>
      </c>
      <c r="B4202" s="21">
        <v>44022</v>
      </c>
      <c r="C4202" s="20">
        <v>87.669286651603997</v>
      </c>
      <c r="D4202" s="20">
        <v>126326671</v>
      </c>
      <c r="E4202" s="20">
        <f t="shared" si="260"/>
        <v>1063.1833159414766</v>
      </c>
      <c r="F4202" s="20">
        <f t="shared" si="258"/>
        <v>7.3783724490354198E-4</v>
      </c>
      <c r="G4202" s="20">
        <v>9238.0400000000009</v>
      </c>
      <c r="H4202" s="20">
        <f t="shared" si="261"/>
        <v>6.8161699819087174</v>
      </c>
      <c r="I4202" s="20">
        <v>9821730</v>
      </c>
      <c r="K4202" s="70">
        <f t="shared" si="256"/>
        <v>-1</v>
      </c>
      <c r="L4202" s="3">
        <f>IF(AND(O4202&gt;0,O4202&lt;366),+'PL2'!$N$3+1,IF(AND(O4202&gt;365,O4202&lt;731),+'PL2'!$O$3+1,IF(AND(O4202&gt;730,O4202&lt;1096),+'PL2'!$P$3+1,IF(AND(O4202&gt;1095,O4202&lt;1461),+'PL2'!$Q$3+1,IF(AND(O4202&gt;1460,O4202&lt;3000),+'PL2'!$R$3+1,0)))))</f>
        <v>0</v>
      </c>
      <c r="M4202" s="3">
        <f>IF(AND(O4202&gt;0,O4202&lt;366),+'PL2'!$N$2+1,IF(AND(O4202&gt;365,O4202&lt;731),+'PL2'!$O$2+1,IF(AND(O4202&gt;730,O4202&lt;1096),+'PL2'!$P$2+1,IF(AND(O4202&gt;1095,O4202&lt;1461),+'PL2'!$Q$2+1,IF(AND(O4202&gt;1460,O4202&lt;1826),+'PL2'!$R$2+1,IF(AND(O4202&gt;1825,O4202&lt;2190),+'PL2'!$S$2+1,0))))))</f>
        <v>0</v>
      </c>
      <c r="N4202" s="70">
        <f t="shared" si="257"/>
        <v>-1</v>
      </c>
      <c r="O4202" s="19" t="str">
        <f>IF(A4202&gt;'PL2'!$C$2+553,IF(A4202='PL2'!$C$2+554,1,O4201+1), "")</f>
        <v/>
      </c>
      <c r="Q4202" s="20">
        <v>25</v>
      </c>
    </row>
    <row r="4203" spans="1:17" s="20" customFormat="1" x14ac:dyDescent="0.55000000000000004">
      <c r="A4203" s="20">
        <v>4201</v>
      </c>
      <c r="B4203" s="21">
        <v>44023</v>
      </c>
      <c r="C4203" s="20">
        <v>87.699285125724998</v>
      </c>
      <c r="D4203" s="20">
        <v>122403482</v>
      </c>
      <c r="E4203" s="20">
        <f t="shared" si="260"/>
        <v>1002.2600512522342</v>
      </c>
      <c r="F4203" s="20">
        <f t="shared" si="258"/>
        <v>7.1809632020838627E-4</v>
      </c>
      <c r="G4203" s="20">
        <v>9287.4</v>
      </c>
      <c r="H4203" s="20">
        <f t="shared" si="261"/>
        <v>6.6692477643033667</v>
      </c>
      <c r="I4203" s="20">
        <v>9308390</v>
      </c>
      <c r="K4203" s="70">
        <f t="shared" si="256"/>
        <v>-1</v>
      </c>
      <c r="L4203" s="3">
        <f>IF(AND(O4203&gt;0,O4203&lt;366),+'PL2'!$N$3+1,IF(AND(O4203&gt;365,O4203&lt;731),+'PL2'!$O$3+1,IF(AND(O4203&gt;730,O4203&lt;1096),+'PL2'!$P$3+1,IF(AND(O4203&gt;1095,O4203&lt;1461),+'PL2'!$Q$3+1,IF(AND(O4203&gt;1460,O4203&lt;3000),+'PL2'!$R$3+1,0)))))</f>
        <v>0</v>
      </c>
      <c r="M4203" s="3">
        <f>IF(AND(O4203&gt;0,O4203&lt;366),+'PL2'!$N$2+1,IF(AND(O4203&gt;365,O4203&lt;731),+'PL2'!$O$2+1,IF(AND(O4203&gt;730,O4203&lt;1096),+'PL2'!$P$2+1,IF(AND(O4203&gt;1095,O4203&lt;1461),+'PL2'!$Q$2+1,IF(AND(O4203&gt;1460,O4203&lt;1826),+'PL2'!$R$2+1,IF(AND(O4203&gt;1825,O4203&lt;2190),+'PL2'!$S$2+1,0))))))</f>
        <v>0</v>
      </c>
      <c r="N4203" s="70">
        <f t="shared" si="257"/>
        <v>-1</v>
      </c>
      <c r="O4203" s="19" t="str">
        <f>IF(A4203&gt;'PL2'!$C$2+553,IF(A4203='PL2'!$C$2+554,1,O4202+1), "")</f>
        <v/>
      </c>
      <c r="Q4203" s="20">
        <v>25</v>
      </c>
    </row>
    <row r="4204" spans="1:17" s="20" customFormat="1" x14ac:dyDescent="0.55000000000000004">
      <c r="A4204" s="20">
        <v>4202</v>
      </c>
      <c r="B4204" s="21">
        <v>44024</v>
      </c>
      <c r="C4204" s="20">
        <v>87.729283599845999</v>
      </c>
      <c r="D4204" s="20">
        <v>119264931</v>
      </c>
      <c r="E4204" s="20">
        <f t="shared" si="260"/>
        <v>975.7679764745626</v>
      </c>
      <c r="F4204" s="20">
        <f t="shared" si="258"/>
        <v>7.1775856337672936E-4</v>
      </c>
      <c r="G4204" s="20">
        <v>9235.9599999999991</v>
      </c>
      <c r="H4204" s="20">
        <f t="shared" si="261"/>
        <v>6.6291893810049363</v>
      </c>
      <c r="I4204" s="20">
        <v>9012154</v>
      </c>
      <c r="K4204" s="70">
        <f t="shared" si="256"/>
        <v>-1</v>
      </c>
      <c r="L4204" s="3">
        <f>IF(AND(O4204&gt;0,O4204&lt;366),+'PL2'!$N$3+1,IF(AND(O4204&gt;365,O4204&lt;731),+'PL2'!$O$3+1,IF(AND(O4204&gt;730,O4204&lt;1096),+'PL2'!$P$3+1,IF(AND(O4204&gt;1095,O4204&lt;1461),+'PL2'!$Q$3+1,IF(AND(O4204&gt;1460,O4204&lt;3000),+'PL2'!$R$3+1,0)))))</f>
        <v>0</v>
      </c>
      <c r="M4204" s="3">
        <f>IF(AND(O4204&gt;0,O4204&lt;366),+'PL2'!$N$2+1,IF(AND(O4204&gt;365,O4204&lt;731),+'PL2'!$O$2+1,IF(AND(O4204&gt;730,O4204&lt;1096),+'PL2'!$P$2+1,IF(AND(O4204&gt;1095,O4204&lt;1461),+'PL2'!$Q$2+1,IF(AND(O4204&gt;1460,O4204&lt;1826),+'PL2'!$R$2+1,IF(AND(O4204&gt;1825,O4204&lt;2190),+'PL2'!$S$2+1,0))))))</f>
        <v>0</v>
      </c>
      <c r="N4204" s="70">
        <f t="shared" si="257"/>
        <v>-1</v>
      </c>
      <c r="O4204" s="19" t="str">
        <f>IF(A4204&gt;'PL2'!$C$2+553,IF(A4204='PL2'!$C$2+554,1,O4203+1), "")</f>
        <v/>
      </c>
      <c r="Q4204" s="20">
        <v>25</v>
      </c>
    </row>
    <row r="4205" spans="1:17" s="20" customFormat="1" x14ac:dyDescent="0.55000000000000004">
      <c r="A4205" s="20">
        <v>4203</v>
      </c>
      <c r="B4205" s="21">
        <v>44025</v>
      </c>
      <c r="C4205" s="20">
        <v>87.759282073967</v>
      </c>
      <c r="D4205" s="20">
        <v>121086665</v>
      </c>
      <c r="E4205" s="20">
        <f t="shared" si="260"/>
        <v>958.57313439258166</v>
      </c>
      <c r="F4205" s="20">
        <f t="shared" si="258"/>
        <v>6.9473950818354157E-4</v>
      </c>
      <c r="G4205" s="20">
        <v>9295.9</v>
      </c>
      <c r="H4205" s="20">
        <f t="shared" si="261"/>
        <v>6.4582289941233837</v>
      </c>
      <c r="I4205" s="20">
        <v>8910800</v>
      </c>
      <c r="K4205" s="70">
        <f t="shared" ref="K4205:K4268" si="262">+L4205^(0.00273972602739726)-1</f>
        <v>-1</v>
      </c>
      <c r="L4205" s="3">
        <f>IF(AND(O4205&gt;0,O4205&lt;366),+'PL2'!$N$3+1,IF(AND(O4205&gt;365,O4205&lt;731),+'PL2'!$O$3+1,IF(AND(O4205&gt;730,O4205&lt;1096),+'PL2'!$P$3+1,IF(AND(O4205&gt;1095,O4205&lt;1461),+'PL2'!$Q$3+1,IF(AND(O4205&gt;1460,O4205&lt;3000),+'PL2'!$R$3+1,0)))))</f>
        <v>0</v>
      </c>
      <c r="M4205" s="3">
        <f>IF(AND(O4205&gt;0,O4205&lt;366),+'PL2'!$N$2+1,IF(AND(O4205&gt;365,O4205&lt;731),+'PL2'!$O$2+1,IF(AND(O4205&gt;730,O4205&lt;1096),+'PL2'!$P$2+1,IF(AND(O4205&gt;1095,O4205&lt;1461),+'PL2'!$Q$2+1,IF(AND(O4205&gt;1460,O4205&lt;1826),+'PL2'!$R$2+1,IF(AND(O4205&gt;1825,O4205&lt;2190),+'PL2'!$S$2+1,0))))))</f>
        <v>0</v>
      </c>
      <c r="N4205" s="70">
        <f t="shared" ref="N4205:N4268" si="263">+M4205^(0.00273972602739726)-1</f>
        <v>-1</v>
      </c>
      <c r="O4205" s="19" t="str">
        <f>IF(A4205&gt;'PL2'!$C$2+553,IF(A4205='PL2'!$C$2+554,1,O4204+1), "")</f>
        <v/>
      </c>
      <c r="Q4205" s="20">
        <v>25</v>
      </c>
    </row>
    <row r="4206" spans="1:17" s="20" customFormat="1" x14ac:dyDescent="0.55000000000000004">
      <c r="A4206" s="20">
        <v>4204</v>
      </c>
      <c r="B4206" s="21">
        <v>44026</v>
      </c>
      <c r="C4206" s="20">
        <v>87.789280548088001</v>
      </c>
      <c r="D4206" s="20">
        <v>124167138</v>
      </c>
      <c r="E4206" s="20">
        <f t="shared" si="260"/>
        <v>974.54885350173686</v>
      </c>
      <c r="F4206" s="20">
        <f t="shared" si="258"/>
        <v>6.8903048009273996E-4</v>
      </c>
      <c r="G4206" s="20">
        <v>9238.1299999999992</v>
      </c>
      <c r="H4206" s="20">
        <f t="shared" si="261"/>
        <v>6.3653531490591435</v>
      </c>
      <c r="I4206" s="20">
        <v>9003009</v>
      </c>
      <c r="K4206" s="70">
        <f t="shared" si="262"/>
        <v>-1</v>
      </c>
      <c r="L4206" s="3">
        <f>IF(AND(O4206&gt;0,O4206&lt;366),+'PL2'!$N$3+1,IF(AND(O4206&gt;365,O4206&lt;731),+'PL2'!$O$3+1,IF(AND(O4206&gt;730,O4206&lt;1096),+'PL2'!$P$3+1,IF(AND(O4206&gt;1095,O4206&lt;1461),+'PL2'!$Q$3+1,IF(AND(O4206&gt;1460,O4206&lt;3000),+'PL2'!$R$3+1,0)))))</f>
        <v>0</v>
      </c>
      <c r="M4206" s="3">
        <f>IF(AND(O4206&gt;0,O4206&lt;366),+'PL2'!$N$2+1,IF(AND(O4206&gt;365,O4206&lt;731),+'PL2'!$O$2+1,IF(AND(O4206&gt;730,O4206&lt;1096),+'PL2'!$P$2+1,IF(AND(O4206&gt;1095,O4206&lt;1461),+'PL2'!$Q$2+1,IF(AND(O4206&gt;1460,O4206&lt;1826),+'PL2'!$R$2+1,IF(AND(O4206&gt;1825,O4206&lt;2190),+'PL2'!$S$2+1,0))))))</f>
        <v>0</v>
      </c>
      <c r="N4206" s="70">
        <f t="shared" si="263"/>
        <v>-1</v>
      </c>
      <c r="O4206" s="19" t="str">
        <f>IF(A4206&gt;'PL2'!$C$2+553,IF(A4206='PL2'!$C$2+554,1,O4205+1), "")</f>
        <v/>
      </c>
      <c r="Q4206" s="20">
        <v>24</v>
      </c>
    </row>
    <row r="4207" spans="1:17" s="20" customFormat="1" x14ac:dyDescent="0.55000000000000004">
      <c r="A4207" s="20">
        <v>4205</v>
      </c>
      <c r="B4207" s="21">
        <v>44027</v>
      </c>
      <c r="C4207" s="20">
        <v>87.819279022209003</v>
      </c>
      <c r="D4207" s="20">
        <v>118993507</v>
      </c>
      <c r="E4207" s="20">
        <f t="shared" si="260"/>
        <v>924.11513509074484</v>
      </c>
      <c r="F4207" s="20">
        <f t="shared" si="258"/>
        <v>6.8201305216746401E-4</v>
      </c>
      <c r="G4207" s="20">
        <v>9254.52</v>
      </c>
      <c r="H4207" s="20">
        <f t="shared" si="261"/>
        <v>6.3117034315448395</v>
      </c>
      <c r="I4207" s="20">
        <v>8552242</v>
      </c>
      <c r="K4207" s="70">
        <f t="shared" si="262"/>
        <v>-1</v>
      </c>
      <c r="L4207" s="3">
        <f>IF(AND(O4207&gt;0,O4207&lt;366),+'PL2'!$N$3+1,IF(AND(O4207&gt;365,O4207&lt;731),+'PL2'!$O$3+1,IF(AND(O4207&gt;730,O4207&lt;1096),+'PL2'!$P$3+1,IF(AND(O4207&gt;1095,O4207&lt;1461),+'PL2'!$Q$3+1,IF(AND(O4207&gt;1460,O4207&lt;3000),+'PL2'!$R$3+1,0)))))</f>
        <v>0</v>
      </c>
      <c r="M4207" s="3">
        <f>IF(AND(O4207&gt;0,O4207&lt;366),+'PL2'!$N$2+1,IF(AND(O4207&gt;365,O4207&lt;731),+'PL2'!$O$2+1,IF(AND(O4207&gt;730,O4207&lt;1096),+'PL2'!$P$2+1,IF(AND(O4207&gt;1095,O4207&lt;1461),+'PL2'!$Q$2+1,IF(AND(O4207&gt;1460,O4207&lt;1826),+'PL2'!$R$2+1,IF(AND(O4207&gt;1825,O4207&lt;2190),+'PL2'!$S$2+1,0))))))</f>
        <v>0</v>
      </c>
      <c r="N4207" s="70">
        <f t="shared" si="263"/>
        <v>-1</v>
      </c>
      <c r="O4207" s="19" t="str">
        <f>IF(A4207&gt;'PL2'!$C$2+553,IF(A4207='PL2'!$C$2+554,1,O4206+1), "")</f>
        <v/>
      </c>
      <c r="Q4207" s="20">
        <v>24</v>
      </c>
    </row>
    <row r="4208" spans="1:17" s="20" customFormat="1" x14ac:dyDescent="0.55000000000000004">
      <c r="A4208" s="20">
        <v>4206</v>
      </c>
      <c r="B4208" s="21">
        <v>44028</v>
      </c>
      <c r="C4208" s="20">
        <v>87.849277496330004</v>
      </c>
      <c r="D4208" s="20">
        <v>117268964</v>
      </c>
      <c r="E4208" s="20">
        <f t="shared" si="260"/>
        <v>921.98311635055597</v>
      </c>
      <c r="F4208" s="20">
        <f t="shared" ref="F4208:F4271" si="264">+(C4208/D4208)*E4208</f>
        <v>6.9068189802726579E-4</v>
      </c>
      <c r="G4208" s="20">
        <v>9193.51</v>
      </c>
      <c r="H4208" s="20">
        <f t="shared" si="261"/>
        <v>6.3497909363326484</v>
      </c>
      <c r="I4208" s="20">
        <v>8476261</v>
      </c>
      <c r="K4208" s="70">
        <f t="shared" si="262"/>
        <v>-1</v>
      </c>
      <c r="L4208" s="3">
        <f>IF(AND(O4208&gt;0,O4208&lt;366),+'PL2'!$N$3+1,IF(AND(O4208&gt;365,O4208&lt;731),+'PL2'!$O$3+1,IF(AND(O4208&gt;730,O4208&lt;1096),+'PL2'!$P$3+1,IF(AND(O4208&gt;1095,O4208&lt;1461),+'PL2'!$Q$3+1,IF(AND(O4208&gt;1460,O4208&lt;3000),+'PL2'!$R$3+1,0)))))</f>
        <v>0</v>
      </c>
      <c r="M4208" s="3">
        <f>IF(AND(O4208&gt;0,O4208&lt;366),+'PL2'!$N$2+1,IF(AND(O4208&gt;365,O4208&lt;731),+'PL2'!$O$2+1,IF(AND(O4208&gt;730,O4208&lt;1096),+'PL2'!$P$2+1,IF(AND(O4208&gt;1095,O4208&lt;1461),+'PL2'!$Q$2+1,IF(AND(O4208&gt;1460,O4208&lt;1826),+'PL2'!$R$2+1,IF(AND(O4208&gt;1825,O4208&lt;2190),+'PL2'!$S$2+1,0))))))</f>
        <v>0</v>
      </c>
      <c r="N4208" s="70">
        <f t="shared" si="263"/>
        <v>-1</v>
      </c>
      <c r="O4208" s="19" t="str">
        <f>IF(A4208&gt;'PL2'!$C$2+553,IF(A4208='PL2'!$C$2+554,1,O4207+1), "")</f>
        <v/>
      </c>
      <c r="Q4208" s="20">
        <v>24</v>
      </c>
    </row>
    <row r="4209" spans="1:17" s="20" customFormat="1" x14ac:dyDescent="0.55000000000000004">
      <c r="A4209" s="20">
        <v>4207</v>
      </c>
      <c r="B4209" s="21">
        <v>44029</v>
      </c>
      <c r="C4209" s="20">
        <v>87.879275970451005</v>
      </c>
      <c r="D4209" s="20">
        <v>101748071</v>
      </c>
      <c r="E4209" s="20">
        <f t="shared" si="260"/>
        <v>814.72040302266998</v>
      </c>
      <c r="F4209" s="20">
        <f t="shared" si="264"/>
        <v>7.0366974461841432E-4</v>
      </c>
      <c r="G4209" s="20">
        <v>9131</v>
      </c>
      <c r="H4209" s="20">
        <f t="shared" si="261"/>
        <v>6.425208438110741</v>
      </c>
      <c r="I4209" s="20">
        <v>7439212</v>
      </c>
      <c r="K4209" s="70">
        <f t="shared" si="262"/>
        <v>-1</v>
      </c>
      <c r="L4209" s="3">
        <f>IF(AND(O4209&gt;0,O4209&lt;366),+'PL2'!$N$3+1,IF(AND(O4209&gt;365,O4209&lt;731),+'PL2'!$O$3+1,IF(AND(O4209&gt;730,O4209&lt;1096),+'PL2'!$P$3+1,IF(AND(O4209&gt;1095,O4209&lt;1461),+'PL2'!$Q$3+1,IF(AND(O4209&gt;1460,O4209&lt;3000),+'PL2'!$R$3+1,0)))))</f>
        <v>0</v>
      </c>
      <c r="M4209" s="3">
        <f>IF(AND(O4209&gt;0,O4209&lt;366),+'PL2'!$N$2+1,IF(AND(O4209&gt;365,O4209&lt;731),+'PL2'!$O$2+1,IF(AND(O4209&gt;730,O4209&lt;1096),+'PL2'!$P$2+1,IF(AND(O4209&gt;1095,O4209&lt;1461),+'PL2'!$Q$2+1,IF(AND(O4209&gt;1460,O4209&lt;1826),+'PL2'!$R$2+1,IF(AND(O4209&gt;1825,O4209&lt;2190),+'PL2'!$S$2+1,0))))))</f>
        <v>0</v>
      </c>
      <c r="N4209" s="70">
        <f t="shared" si="263"/>
        <v>-1</v>
      </c>
      <c r="O4209" s="19" t="str">
        <f>IF(A4209&gt;'PL2'!$C$2+553,IF(A4209='PL2'!$C$2+554,1,O4208+1), "")</f>
        <v/>
      </c>
      <c r="Q4209" s="20">
        <v>24</v>
      </c>
    </row>
    <row r="4210" spans="1:17" s="20" customFormat="1" x14ac:dyDescent="0.55000000000000004">
      <c r="A4210" s="20">
        <v>4208</v>
      </c>
      <c r="B4210" s="21">
        <v>44030</v>
      </c>
      <c r="C4210" s="20">
        <v>87.909274444572006</v>
      </c>
      <c r="D4210" s="20">
        <v>112095333</v>
      </c>
      <c r="E4210" s="20">
        <f t="shared" si="260"/>
        <v>902.01973085548798</v>
      </c>
      <c r="F4210" s="20">
        <f t="shared" si="264"/>
        <v>7.0739698033810258E-4</v>
      </c>
      <c r="G4210" s="20">
        <v>9154.19</v>
      </c>
      <c r="H4210" s="20">
        <f t="shared" si="261"/>
        <v>6.475646363441256</v>
      </c>
      <c r="I4210" s="20">
        <v>8257260</v>
      </c>
      <c r="K4210" s="70">
        <f t="shared" si="262"/>
        <v>-1</v>
      </c>
      <c r="L4210" s="3">
        <f>IF(AND(O4210&gt;0,O4210&lt;366),+'PL2'!$N$3+1,IF(AND(O4210&gt;365,O4210&lt;731),+'PL2'!$O$3+1,IF(AND(O4210&gt;730,O4210&lt;1096),+'PL2'!$P$3+1,IF(AND(O4210&gt;1095,O4210&lt;1461),+'PL2'!$Q$3+1,IF(AND(O4210&gt;1460,O4210&lt;3000),+'PL2'!$R$3+1,0)))))</f>
        <v>0</v>
      </c>
      <c r="M4210" s="3">
        <f>IF(AND(O4210&gt;0,O4210&lt;366),+'PL2'!$N$2+1,IF(AND(O4210&gt;365,O4210&lt;731),+'PL2'!$O$2+1,IF(AND(O4210&gt;730,O4210&lt;1096),+'PL2'!$P$2+1,IF(AND(O4210&gt;1095,O4210&lt;1461),+'PL2'!$Q$2+1,IF(AND(O4210&gt;1460,O4210&lt;1826),+'PL2'!$R$2+1,IF(AND(O4210&gt;1825,O4210&lt;2190),+'PL2'!$S$2+1,0))))))</f>
        <v>0</v>
      </c>
      <c r="N4210" s="70">
        <f t="shared" si="263"/>
        <v>-1</v>
      </c>
      <c r="O4210" s="19" t="str">
        <f>IF(A4210&gt;'PL2'!$C$2+553,IF(A4210='PL2'!$C$2+554,1,O4209+1), "")</f>
        <v/>
      </c>
      <c r="Q4210" s="20">
        <v>24</v>
      </c>
    </row>
    <row r="4211" spans="1:17" s="20" customFormat="1" x14ac:dyDescent="0.55000000000000004">
      <c r="A4211" s="20">
        <v>4209</v>
      </c>
      <c r="B4211" s="21">
        <v>44031</v>
      </c>
      <c r="C4211" s="20">
        <v>87.939272918693007</v>
      </c>
      <c r="D4211" s="20">
        <v>112957605</v>
      </c>
      <c r="E4211" s="20">
        <f t="shared" si="260"/>
        <v>875.30047271248907</v>
      </c>
      <c r="F4211" s="20">
        <f t="shared" si="264"/>
        <v>6.8143519115622701E-4</v>
      </c>
      <c r="G4211" s="20">
        <v>9174.7099999999991</v>
      </c>
      <c r="H4211" s="20">
        <f t="shared" si="261"/>
        <v>6.2519702626529465</v>
      </c>
      <c r="I4211" s="20">
        <v>8030628</v>
      </c>
      <c r="K4211" s="70">
        <f t="shared" si="262"/>
        <v>-1</v>
      </c>
      <c r="L4211" s="3">
        <f>IF(AND(O4211&gt;0,O4211&lt;366),+'PL2'!$N$3+1,IF(AND(O4211&gt;365,O4211&lt;731),+'PL2'!$O$3+1,IF(AND(O4211&gt;730,O4211&lt;1096),+'PL2'!$P$3+1,IF(AND(O4211&gt;1095,O4211&lt;1461),+'PL2'!$Q$3+1,IF(AND(O4211&gt;1460,O4211&lt;3000),+'PL2'!$R$3+1,0)))))</f>
        <v>0</v>
      </c>
      <c r="M4211" s="3">
        <f>IF(AND(O4211&gt;0,O4211&lt;366),+'PL2'!$N$2+1,IF(AND(O4211&gt;365,O4211&lt;731),+'PL2'!$O$2+1,IF(AND(O4211&gt;730,O4211&lt;1096),+'PL2'!$P$2+1,IF(AND(O4211&gt;1095,O4211&lt;1461),+'PL2'!$Q$2+1,IF(AND(O4211&gt;1460,O4211&lt;1826),+'PL2'!$R$2+1,IF(AND(O4211&gt;1825,O4211&lt;2190),+'PL2'!$S$2+1,0))))))</f>
        <v>0</v>
      </c>
      <c r="N4211" s="70">
        <f t="shared" si="263"/>
        <v>-1</v>
      </c>
      <c r="O4211" s="19" t="str">
        <f>IF(A4211&gt;'PL2'!$C$2+553,IF(A4211='PL2'!$C$2+554,1,O4210+1), "")</f>
        <v/>
      </c>
      <c r="Q4211" s="20">
        <v>24</v>
      </c>
    </row>
    <row r="4212" spans="1:17" s="20" customFormat="1" x14ac:dyDescent="0.55000000000000004">
      <c r="A4212" s="20">
        <v>4210</v>
      </c>
      <c r="B4212" s="21">
        <v>44032</v>
      </c>
      <c r="C4212" s="20">
        <v>87.969271392813994</v>
      </c>
      <c r="D4212" s="20">
        <v>121580323</v>
      </c>
      <c r="E4212" s="20">
        <f t="shared" si="260"/>
        <v>956.07011002033721</v>
      </c>
      <c r="F4212" s="20">
        <f t="shared" si="264"/>
        <v>6.9176318094611884E-4</v>
      </c>
      <c r="G4212" s="20">
        <v>9214.66</v>
      </c>
      <c r="H4212" s="20">
        <f t="shared" si="261"/>
        <v>6.3743625129369637</v>
      </c>
      <c r="I4212" s="20">
        <v>8809861</v>
      </c>
      <c r="K4212" s="70">
        <f t="shared" si="262"/>
        <v>-1</v>
      </c>
      <c r="L4212" s="3">
        <f>IF(AND(O4212&gt;0,O4212&lt;366),+'PL2'!$N$3+1,IF(AND(O4212&gt;365,O4212&lt;731),+'PL2'!$O$3+1,IF(AND(O4212&gt;730,O4212&lt;1096),+'PL2'!$P$3+1,IF(AND(O4212&gt;1095,O4212&lt;1461),+'PL2'!$Q$3+1,IF(AND(O4212&gt;1460,O4212&lt;3000),+'PL2'!$R$3+1,0)))))</f>
        <v>0</v>
      </c>
      <c r="M4212" s="3">
        <f>IF(AND(O4212&gt;0,O4212&lt;366),+'PL2'!$N$2+1,IF(AND(O4212&gt;365,O4212&lt;731),+'PL2'!$O$2+1,IF(AND(O4212&gt;730,O4212&lt;1096),+'PL2'!$P$2+1,IF(AND(O4212&gt;1095,O4212&lt;1461),+'PL2'!$Q$2+1,IF(AND(O4212&gt;1460,O4212&lt;1826),+'PL2'!$R$2+1,IF(AND(O4212&gt;1825,O4212&lt;2190),+'PL2'!$S$2+1,0))))))</f>
        <v>0</v>
      </c>
      <c r="N4212" s="70">
        <f t="shared" si="263"/>
        <v>-1</v>
      </c>
      <c r="O4212" s="19" t="str">
        <f>IF(A4212&gt;'PL2'!$C$2+553,IF(A4212='PL2'!$C$2+554,1,O4211+1), "")</f>
        <v/>
      </c>
      <c r="Q4212" s="20">
        <v>24</v>
      </c>
    </row>
    <row r="4213" spans="1:17" s="20" customFormat="1" x14ac:dyDescent="0.55000000000000004">
      <c r="A4213" s="20">
        <v>4211</v>
      </c>
      <c r="B4213" s="21">
        <v>44033</v>
      </c>
      <c r="C4213" s="20">
        <v>87.999269866934995</v>
      </c>
      <c r="D4213" s="20">
        <v>107783974</v>
      </c>
      <c r="E4213" s="20">
        <f t="shared" si="260"/>
        <v>896.49220253015369</v>
      </c>
      <c r="F4213" s="20">
        <f t="shared" si="264"/>
        <v>7.3193310968524812E-4</v>
      </c>
      <c r="G4213" s="20">
        <v>9163.8700000000008</v>
      </c>
      <c r="H4213" s="20">
        <f t="shared" si="261"/>
        <v>6.7073398658513552</v>
      </c>
      <c r="I4213" s="20">
        <v>8215338</v>
      </c>
      <c r="K4213" s="70">
        <f t="shared" si="262"/>
        <v>-1</v>
      </c>
      <c r="L4213" s="3">
        <f>IF(AND(O4213&gt;0,O4213&lt;366),+'PL2'!$N$3+1,IF(AND(O4213&gt;365,O4213&lt;731),+'PL2'!$O$3+1,IF(AND(O4213&gt;730,O4213&lt;1096),+'PL2'!$P$3+1,IF(AND(O4213&gt;1095,O4213&lt;1461),+'PL2'!$Q$3+1,IF(AND(O4213&gt;1460,O4213&lt;3000),+'PL2'!$R$3+1,0)))))</f>
        <v>0</v>
      </c>
      <c r="M4213" s="3">
        <f>IF(AND(O4213&gt;0,O4213&lt;366),+'PL2'!$N$2+1,IF(AND(O4213&gt;365,O4213&lt;731),+'PL2'!$O$2+1,IF(AND(O4213&gt;730,O4213&lt;1096),+'PL2'!$P$2+1,IF(AND(O4213&gt;1095,O4213&lt;1461),+'PL2'!$Q$2+1,IF(AND(O4213&gt;1460,O4213&lt;1826),+'PL2'!$R$2+1,IF(AND(O4213&gt;1825,O4213&lt;2190),+'PL2'!$S$2+1,0))))))</f>
        <v>0</v>
      </c>
      <c r="N4213" s="70">
        <f t="shared" si="263"/>
        <v>-1</v>
      </c>
      <c r="O4213" s="19" t="str">
        <f>IF(A4213&gt;'PL2'!$C$2+553,IF(A4213='PL2'!$C$2+554,1,O4212+1), "")</f>
        <v/>
      </c>
      <c r="Q4213" s="20">
        <v>23</v>
      </c>
    </row>
    <row r="4214" spans="1:17" s="20" customFormat="1" x14ac:dyDescent="0.55000000000000004">
      <c r="A4214" s="20">
        <v>4212</v>
      </c>
      <c r="B4214" s="21">
        <v>44034</v>
      </c>
      <c r="C4214" s="20">
        <v>88.029268341055996</v>
      </c>
      <c r="D4214" s="20">
        <v>124167138</v>
      </c>
      <c r="E4214" s="20">
        <f t="shared" si="260"/>
        <v>1039.638824358595</v>
      </c>
      <c r="F4214" s="20">
        <f t="shared" si="264"/>
        <v>7.3706011527174559E-4</v>
      </c>
      <c r="G4214" s="20">
        <v>9392.66</v>
      </c>
      <c r="H4214" s="20">
        <f t="shared" si="261"/>
        <v>6.922955062308314</v>
      </c>
      <c r="I4214" s="20">
        <v>9764974</v>
      </c>
      <c r="K4214" s="70">
        <f t="shared" si="262"/>
        <v>-1</v>
      </c>
      <c r="L4214" s="3">
        <f>IF(AND(O4214&gt;0,O4214&lt;366),+'PL2'!$N$3+1,IF(AND(O4214&gt;365,O4214&lt;731),+'PL2'!$O$3+1,IF(AND(O4214&gt;730,O4214&lt;1096),+'PL2'!$P$3+1,IF(AND(O4214&gt;1095,O4214&lt;1461),+'PL2'!$Q$3+1,IF(AND(O4214&gt;1460,O4214&lt;3000),+'PL2'!$R$3+1,0)))))</f>
        <v>0</v>
      </c>
      <c r="M4214" s="3">
        <f>IF(AND(O4214&gt;0,O4214&lt;366),+'PL2'!$N$2+1,IF(AND(O4214&gt;365,O4214&lt;731),+'PL2'!$O$2+1,IF(AND(O4214&gt;730,O4214&lt;1096),+'PL2'!$P$2+1,IF(AND(O4214&gt;1095,O4214&lt;1461),+'PL2'!$Q$2+1,IF(AND(O4214&gt;1460,O4214&lt;1826),+'PL2'!$R$2+1,IF(AND(O4214&gt;1825,O4214&lt;2190),+'PL2'!$S$2+1,0))))))</f>
        <v>0</v>
      </c>
      <c r="N4214" s="70">
        <f t="shared" si="263"/>
        <v>-1</v>
      </c>
      <c r="O4214" s="19" t="str">
        <f>IF(A4214&gt;'PL2'!$C$2+553,IF(A4214='PL2'!$C$2+554,1,O4213+1), "")</f>
        <v/>
      </c>
      <c r="Q4214" s="20">
        <v>23</v>
      </c>
    </row>
    <row r="4215" spans="1:17" s="20" customFormat="1" x14ac:dyDescent="0.55000000000000004">
      <c r="A4215" s="20">
        <v>4213</v>
      </c>
      <c r="B4215" s="21">
        <v>44035</v>
      </c>
      <c r="C4215" s="20">
        <v>88.059266815176997</v>
      </c>
      <c r="D4215" s="20">
        <v>117268964</v>
      </c>
      <c r="E4215" s="20">
        <f t="shared" si="260"/>
        <v>985.81280013420849</v>
      </c>
      <c r="F4215" s="20">
        <f t="shared" si="264"/>
        <v>7.4026365916249597E-4</v>
      </c>
      <c r="G4215" s="20">
        <v>9537.4</v>
      </c>
      <c r="H4215" s="20">
        <f t="shared" si="261"/>
        <v>7.0601906228963891</v>
      </c>
      <c r="I4215" s="20">
        <v>9402091</v>
      </c>
      <c r="K4215" s="70">
        <f t="shared" si="262"/>
        <v>-1</v>
      </c>
      <c r="L4215" s="3">
        <f>IF(AND(O4215&gt;0,O4215&lt;366),+'PL2'!$N$3+1,IF(AND(O4215&gt;365,O4215&lt;731),+'PL2'!$O$3+1,IF(AND(O4215&gt;730,O4215&lt;1096),+'PL2'!$P$3+1,IF(AND(O4215&gt;1095,O4215&lt;1461),+'PL2'!$Q$3+1,IF(AND(O4215&gt;1460,O4215&lt;3000),+'PL2'!$R$3+1,0)))))</f>
        <v>0</v>
      </c>
      <c r="M4215" s="3">
        <f>IF(AND(O4215&gt;0,O4215&lt;366),+'PL2'!$N$2+1,IF(AND(O4215&gt;365,O4215&lt;731),+'PL2'!$O$2+1,IF(AND(O4215&gt;730,O4215&lt;1096),+'PL2'!$P$2+1,IF(AND(O4215&gt;1095,O4215&lt;1461),+'PL2'!$Q$2+1,IF(AND(O4215&gt;1460,O4215&lt;1826),+'PL2'!$R$2+1,IF(AND(O4215&gt;1825,O4215&lt;2190),+'PL2'!$S$2+1,0))))))</f>
        <v>0</v>
      </c>
      <c r="N4215" s="70">
        <f t="shared" si="263"/>
        <v>-1</v>
      </c>
      <c r="O4215" s="19" t="str">
        <f>IF(A4215&gt;'PL2'!$C$2+553,IF(A4215='PL2'!$C$2+554,1,O4214+1), "")</f>
        <v/>
      </c>
      <c r="Q4215" s="20">
        <v>23</v>
      </c>
    </row>
    <row r="4216" spans="1:17" s="20" customFormat="1" x14ac:dyDescent="0.55000000000000004">
      <c r="A4216" s="20">
        <v>4214</v>
      </c>
      <c r="B4216" s="21">
        <v>44036</v>
      </c>
      <c r="C4216" s="20">
        <v>88.089265289297998</v>
      </c>
      <c r="D4216" s="20">
        <v>138825759</v>
      </c>
      <c r="E4216" s="20">
        <f t="shared" si="260"/>
        <v>1124.601195658845</v>
      </c>
      <c r="F4216" s="20">
        <f t="shared" si="264"/>
        <v>7.1359446389955431E-4</v>
      </c>
      <c r="G4216" s="20">
        <v>9613.11</v>
      </c>
      <c r="H4216" s="20">
        <f t="shared" si="261"/>
        <v>6.8598620768574445</v>
      </c>
      <c r="I4216" s="20">
        <v>10810915</v>
      </c>
      <c r="K4216" s="70">
        <f t="shared" si="262"/>
        <v>-1</v>
      </c>
      <c r="L4216" s="3">
        <f>IF(AND(O4216&gt;0,O4216&lt;366),+'PL2'!$N$3+1,IF(AND(O4216&gt;365,O4216&lt;731),+'PL2'!$O$3+1,IF(AND(O4216&gt;730,O4216&lt;1096),+'PL2'!$P$3+1,IF(AND(O4216&gt;1095,O4216&lt;1461),+'PL2'!$Q$3+1,IF(AND(O4216&gt;1460,O4216&lt;3000),+'PL2'!$R$3+1,0)))))</f>
        <v>0</v>
      </c>
      <c r="M4216" s="3">
        <f>IF(AND(O4216&gt;0,O4216&lt;366),+'PL2'!$N$2+1,IF(AND(O4216&gt;365,O4216&lt;731),+'PL2'!$O$2+1,IF(AND(O4216&gt;730,O4216&lt;1096),+'PL2'!$P$2+1,IF(AND(O4216&gt;1095,O4216&lt;1461),+'PL2'!$Q$2+1,IF(AND(O4216&gt;1460,O4216&lt;1826),+'PL2'!$R$2+1,IF(AND(O4216&gt;1825,O4216&lt;2190),+'PL2'!$S$2+1,0))))))</f>
        <v>0</v>
      </c>
      <c r="N4216" s="70">
        <f t="shared" si="263"/>
        <v>-1</v>
      </c>
      <c r="O4216" s="19" t="str">
        <f>IF(A4216&gt;'PL2'!$C$2+553,IF(A4216='PL2'!$C$2+554,1,O4215+1), "")</f>
        <v/>
      </c>
      <c r="Q4216" s="20">
        <v>23</v>
      </c>
    </row>
    <row r="4217" spans="1:17" s="20" customFormat="1" x14ac:dyDescent="0.55000000000000004">
      <c r="A4217" s="20">
        <v>4215</v>
      </c>
      <c r="B4217" s="21">
        <v>44037</v>
      </c>
      <c r="C4217" s="20">
        <v>88.119263763418999</v>
      </c>
      <c r="D4217" s="20">
        <v>122442594</v>
      </c>
      <c r="E4217" s="20">
        <f t="shared" si="260"/>
        <v>996.2152716703938</v>
      </c>
      <c r="F4217" s="20">
        <f t="shared" si="264"/>
        <v>7.1695439815224382E-4</v>
      </c>
      <c r="G4217" s="20">
        <v>9551.2800000000007</v>
      </c>
      <c r="H4217" s="20">
        <f t="shared" si="261"/>
        <v>6.8478322039835637</v>
      </c>
      <c r="I4217" s="20">
        <v>9515131</v>
      </c>
      <c r="K4217" s="70">
        <f t="shared" si="262"/>
        <v>-1</v>
      </c>
      <c r="L4217" s="3">
        <f>IF(AND(O4217&gt;0,O4217&lt;366),+'PL2'!$N$3+1,IF(AND(O4217&gt;365,O4217&lt;731),+'PL2'!$O$3+1,IF(AND(O4217&gt;730,O4217&lt;1096),+'PL2'!$P$3+1,IF(AND(O4217&gt;1095,O4217&lt;1461),+'PL2'!$Q$3+1,IF(AND(O4217&gt;1460,O4217&lt;3000),+'PL2'!$R$3+1,0)))))</f>
        <v>0</v>
      </c>
      <c r="M4217" s="3">
        <f>IF(AND(O4217&gt;0,O4217&lt;366),+'PL2'!$N$2+1,IF(AND(O4217&gt;365,O4217&lt;731),+'PL2'!$O$2+1,IF(AND(O4217&gt;730,O4217&lt;1096),+'PL2'!$P$2+1,IF(AND(O4217&gt;1095,O4217&lt;1461),+'PL2'!$Q$2+1,IF(AND(O4217&gt;1460,O4217&lt;1826),+'PL2'!$R$2+1,IF(AND(O4217&gt;1825,O4217&lt;2190),+'PL2'!$S$2+1,0))))))</f>
        <v>0</v>
      </c>
      <c r="N4217" s="70">
        <f t="shared" si="263"/>
        <v>-1</v>
      </c>
      <c r="O4217" s="19" t="str">
        <f>IF(A4217&gt;'PL2'!$C$2+553,IF(A4217='PL2'!$C$2+554,1,O4216+1), "")</f>
        <v/>
      </c>
      <c r="Q4217" s="20">
        <v>23</v>
      </c>
    </row>
    <row r="4218" spans="1:17" s="20" customFormat="1" x14ac:dyDescent="0.55000000000000004">
      <c r="A4218" s="20">
        <v>4216</v>
      </c>
      <c r="B4218" s="21">
        <v>44038</v>
      </c>
      <c r="C4218" s="20">
        <v>88.14926223754</v>
      </c>
      <c r="D4218" s="20">
        <v>136238943</v>
      </c>
      <c r="E4218" s="20">
        <f t="shared" si="260"/>
        <v>1090.6042750450683</v>
      </c>
      <c r="F4218" s="20">
        <f t="shared" si="264"/>
        <v>7.0564230844282112E-4</v>
      </c>
      <c r="G4218" s="20">
        <v>9707.5</v>
      </c>
      <c r="H4218" s="20">
        <f t="shared" si="261"/>
        <v>6.8500227092086856</v>
      </c>
      <c r="I4218" s="20">
        <v>10587041</v>
      </c>
      <c r="K4218" s="70">
        <f t="shared" si="262"/>
        <v>-1</v>
      </c>
      <c r="L4218" s="3">
        <f>IF(AND(O4218&gt;0,O4218&lt;366),+'PL2'!$N$3+1,IF(AND(O4218&gt;365,O4218&lt;731),+'PL2'!$O$3+1,IF(AND(O4218&gt;730,O4218&lt;1096),+'PL2'!$P$3+1,IF(AND(O4218&gt;1095,O4218&lt;1461),+'PL2'!$Q$3+1,IF(AND(O4218&gt;1460,O4218&lt;3000),+'PL2'!$R$3+1,0)))))</f>
        <v>0</v>
      </c>
      <c r="M4218" s="3">
        <f>IF(AND(O4218&gt;0,O4218&lt;366),+'PL2'!$N$2+1,IF(AND(O4218&gt;365,O4218&lt;731),+'PL2'!$O$2+1,IF(AND(O4218&gt;730,O4218&lt;1096),+'PL2'!$P$2+1,IF(AND(O4218&gt;1095,O4218&lt;1461),+'PL2'!$Q$2+1,IF(AND(O4218&gt;1460,O4218&lt;1826),+'PL2'!$R$2+1,IF(AND(O4218&gt;1825,O4218&lt;2190),+'PL2'!$S$2+1,0))))))</f>
        <v>0</v>
      </c>
      <c r="N4218" s="70">
        <f t="shared" si="263"/>
        <v>-1</v>
      </c>
      <c r="O4218" s="19" t="str">
        <f>IF(A4218&gt;'PL2'!$C$2+553,IF(A4218='PL2'!$C$2+554,1,O4217+1), "")</f>
        <v/>
      </c>
      <c r="Q4218" s="20">
        <v>23</v>
      </c>
    </row>
    <row r="4219" spans="1:17" s="20" customFormat="1" x14ac:dyDescent="0.55000000000000004">
      <c r="A4219" s="20">
        <v>4217</v>
      </c>
      <c r="B4219" s="21">
        <v>44039</v>
      </c>
      <c r="C4219" s="20">
        <v>88.179260711661001</v>
      </c>
      <c r="D4219" s="20">
        <v>128205972</v>
      </c>
      <c r="E4219" s="20">
        <f t="shared" si="260"/>
        <v>1116.7620333580512</v>
      </c>
      <c r="F4219" s="20">
        <f t="shared" si="264"/>
        <v>7.6810189850098605E-4</v>
      </c>
      <c r="G4219" s="20">
        <v>9938.83</v>
      </c>
      <c r="H4219" s="20">
        <f t="shared" si="261"/>
        <v>7.6340341918785555</v>
      </c>
      <c r="I4219" s="20">
        <v>11099308</v>
      </c>
      <c r="K4219" s="70">
        <f t="shared" si="262"/>
        <v>-1</v>
      </c>
      <c r="L4219" s="3">
        <f>IF(AND(O4219&gt;0,O4219&lt;366),+'PL2'!$N$3+1,IF(AND(O4219&gt;365,O4219&lt;731),+'PL2'!$O$3+1,IF(AND(O4219&gt;730,O4219&lt;1096),+'PL2'!$P$3+1,IF(AND(O4219&gt;1095,O4219&lt;1461),+'PL2'!$Q$3+1,IF(AND(O4219&gt;1460,O4219&lt;3000),+'PL2'!$R$3+1,0)))))</f>
        <v>0</v>
      </c>
      <c r="M4219" s="3">
        <f>IF(AND(O4219&gt;0,O4219&lt;366),+'PL2'!$N$2+1,IF(AND(O4219&gt;365,O4219&lt;731),+'PL2'!$O$2+1,IF(AND(O4219&gt;730,O4219&lt;1096),+'PL2'!$P$2+1,IF(AND(O4219&gt;1095,O4219&lt;1461),+'PL2'!$Q$2+1,IF(AND(O4219&gt;1460,O4219&lt;1826),+'PL2'!$R$2+1,IF(AND(O4219&gt;1825,O4219&lt;2190),+'PL2'!$S$2+1,0))))))</f>
        <v>0</v>
      </c>
      <c r="N4219" s="70">
        <f t="shared" si="263"/>
        <v>-1</v>
      </c>
      <c r="O4219" s="19" t="str">
        <f>IF(A4219&gt;'PL2'!$C$2+553,IF(A4219='PL2'!$C$2+554,1,O4218+1), "")</f>
        <v/>
      </c>
      <c r="Q4219" s="20">
        <v>23</v>
      </c>
    </row>
    <row r="4220" spans="1:17" s="20" customFormat="1" x14ac:dyDescent="0.55000000000000004">
      <c r="A4220" s="20">
        <v>4218</v>
      </c>
      <c r="B4220" s="21">
        <v>44040</v>
      </c>
      <c r="C4220" s="20">
        <v>88.209259185782003</v>
      </c>
      <c r="D4220" s="20">
        <v>121437040</v>
      </c>
      <c r="E4220" s="20">
        <f t="shared" si="260"/>
        <v>1090.1018800260813</v>
      </c>
      <c r="F4220" s="20">
        <f t="shared" si="264"/>
        <v>7.9182660639726425E-4</v>
      </c>
      <c r="G4220" s="20">
        <v>11042.4</v>
      </c>
      <c r="H4220" s="20">
        <f t="shared" si="261"/>
        <v>8.7436661184811513</v>
      </c>
      <c r="I4220" s="20">
        <v>12037341</v>
      </c>
      <c r="K4220" s="70">
        <f t="shared" si="262"/>
        <v>-1</v>
      </c>
      <c r="L4220" s="3">
        <f>IF(AND(O4220&gt;0,O4220&lt;366),+'PL2'!$N$3+1,IF(AND(O4220&gt;365,O4220&lt;731),+'PL2'!$O$3+1,IF(AND(O4220&gt;730,O4220&lt;1096),+'PL2'!$P$3+1,IF(AND(O4220&gt;1095,O4220&lt;1461),+'PL2'!$Q$3+1,IF(AND(O4220&gt;1460,O4220&lt;3000),+'PL2'!$R$3+1,0)))))</f>
        <v>0</v>
      </c>
      <c r="M4220" s="3">
        <f>IF(AND(O4220&gt;0,O4220&lt;366),+'PL2'!$N$2+1,IF(AND(O4220&gt;365,O4220&lt;731),+'PL2'!$O$2+1,IF(AND(O4220&gt;730,O4220&lt;1096),+'PL2'!$P$2+1,IF(AND(O4220&gt;1095,O4220&lt;1461),+'PL2'!$Q$2+1,IF(AND(O4220&gt;1460,O4220&lt;1826),+'PL2'!$R$2+1,IF(AND(O4220&gt;1825,O4220&lt;2190),+'PL2'!$S$2+1,0))))))</f>
        <v>0</v>
      </c>
      <c r="N4220" s="70">
        <f t="shared" si="263"/>
        <v>-1</v>
      </c>
      <c r="O4220" s="19" t="str">
        <f>IF(A4220&gt;'PL2'!$C$2+553,IF(A4220='PL2'!$C$2+554,1,O4219+1), "")</f>
        <v/>
      </c>
      <c r="Q4220" s="20">
        <v>23</v>
      </c>
    </row>
    <row r="4221" spans="1:17" s="20" customFormat="1" x14ac:dyDescent="0.55000000000000004">
      <c r="A4221" s="20">
        <v>4219</v>
      </c>
      <c r="B4221" s="21">
        <v>44041</v>
      </c>
      <c r="C4221" s="20">
        <v>88.239257659903004</v>
      </c>
      <c r="D4221" s="20">
        <v>123949530</v>
      </c>
      <c r="E4221" s="20">
        <f t="shared" si="260"/>
        <v>1114.7207026284552</v>
      </c>
      <c r="F4221" s="20">
        <f t="shared" si="264"/>
        <v>7.9356595622476645E-4</v>
      </c>
      <c r="G4221" s="20">
        <v>10934.94</v>
      </c>
      <c r="H4221" s="20">
        <f t="shared" si="261"/>
        <v>8.6775961173604479</v>
      </c>
      <c r="I4221" s="20">
        <v>12189404</v>
      </c>
      <c r="K4221" s="70">
        <f t="shared" si="262"/>
        <v>-1</v>
      </c>
      <c r="L4221" s="3">
        <f>IF(AND(O4221&gt;0,O4221&lt;366),+'PL2'!$N$3+1,IF(AND(O4221&gt;365,O4221&lt;731),+'PL2'!$O$3+1,IF(AND(O4221&gt;730,O4221&lt;1096),+'PL2'!$P$3+1,IF(AND(O4221&gt;1095,O4221&lt;1461),+'PL2'!$Q$3+1,IF(AND(O4221&gt;1460,O4221&lt;3000),+'PL2'!$R$3+1,0)))))</f>
        <v>0</v>
      </c>
      <c r="M4221" s="3">
        <f>IF(AND(O4221&gt;0,O4221&lt;366),+'PL2'!$N$2+1,IF(AND(O4221&gt;365,O4221&lt;731),+'PL2'!$O$2+1,IF(AND(O4221&gt;730,O4221&lt;1096),+'PL2'!$P$2+1,IF(AND(O4221&gt;1095,O4221&lt;1461),+'PL2'!$Q$2+1,IF(AND(O4221&gt;1460,O4221&lt;1826),+'PL2'!$R$2+1,IF(AND(O4221&gt;1825,O4221&lt;2190),+'PL2'!$S$2+1,0))))))</f>
        <v>0</v>
      </c>
      <c r="N4221" s="70">
        <f t="shared" si="263"/>
        <v>-1</v>
      </c>
      <c r="O4221" s="19" t="str">
        <f>IF(A4221&gt;'PL2'!$C$2+553,IF(A4221='PL2'!$C$2+554,1,O4220+1), "")</f>
        <v/>
      </c>
      <c r="Q4221" s="20">
        <v>23</v>
      </c>
    </row>
    <row r="4222" spans="1:17" s="20" customFormat="1" x14ac:dyDescent="0.55000000000000004">
      <c r="A4222" s="20">
        <v>4220</v>
      </c>
      <c r="B4222" s="21">
        <v>44042</v>
      </c>
      <c r="C4222" s="20">
        <v>88.269256134024005</v>
      </c>
      <c r="D4222" s="20">
        <v>113062072</v>
      </c>
      <c r="E4222" s="20">
        <f t="shared" si="260"/>
        <v>1017.941089845956</v>
      </c>
      <c r="F4222" s="20">
        <f t="shared" si="264"/>
        <v>7.9472188329398588E-4</v>
      </c>
      <c r="G4222" s="20">
        <v>11102.67</v>
      </c>
      <c r="H4222" s="20">
        <f t="shared" si="261"/>
        <v>8.8235348119916388</v>
      </c>
      <c r="I4222" s="20">
        <v>11301864</v>
      </c>
      <c r="K4222" s="70">
        <f t="shared" si="262"/>
        <v>-1</v>
      </c>
      <c r="L4222" s="3">
        <f>IF(AND(O4222&gt;0,O4222&lt;366),+'PL2'!$N$3+1,IF(AND(O4222&gt;365,O4222&lt;731),+'PL2'!$O$3+1,IF(AND(O4222&gt;730,O4222&lt;1096),+'PL2'!$P$3+1,IF(AND(O4222&gt;1095,O4222&lt;1461),+'PL2'!$Q$3+1,IF(AND(O4222&gt;1460,O4222&lt;3000),+'PL2'!$R$3+1,0)))))</f>
        <v>0</v>
      </c>
      <c r="M4222" s="3">
        <f>IF(AND(O4222&gt;0,O4222&lt;366),+'PL2'!$N$2+1,IF(AND(O4222&gt;365,O4222&lt;731),+'PL2'!$O$2+1,IF(AND(O4222&gt;730,O4222&lt;1096),+'PL2'!$P$2+1,IF(AND(O4222&gt;1095,O4222&lt;1461),+'PL2'!$Q$2+1,IF(AND(O4222&gt;1460,O4222&lt;1826),+'PL2'!$R$2+1,IF(AND(O4222&gt;1825,O4222&lt;2190),+'PL2'!$S$2+1,0))))))</f>
        <v>0</v>
      </c>
      <c r="N4222" s="70">
        <f t="shared" si="263"/>
        <v>-1</v>
      </c>
      <c r="O4222" s="19" t="str">
        <f>IF(A4222&gt;'PL2'!$C$2+553,IF(A4222='PL2'!$C$2+554,1,O4221+1), "")</f>
        <v/>
      </c>
      <c r="Q4222" s="20">
        <v>23</v>
      </c>
    </row>
    <row r="4223" spans="1:17" s="20" customFormat="1" x14ac:dyDescent="0.55000000000000004">
      <c r="A4223" s="20">
        <v>4221</v>
      </c>
      <c r="B4223" s="21">
        <v>44043</v>
      </c>
      <c r="C4223" s="20">
        <v>88.299254608145006</v>
      </c>
      <c r="D4223" s="20">
        <v>128137015</v>
      </c>
      <c r="E4223" s="20">
        <f t="shared" si="260"/>
        <v>1137.2055424550581</v>
      </c>
      <c r="F4223" s="20">
        <f t="shared" si="264"/>
        <v>7.836486727510612E-4</v>
      </c>
      <c r="G4223" s="20">
        <v>11114.93</v>
      </c>
      <c r="H4223" s="20">
        <f t="shared" si="261"/>
        <v>8.7102001422209536</v>
      </c>
      <c r="I4223" s="20">
        <v>12639960</v>
      </c>
      <c r="K4223" s="70">
        <f t="shared" si="262"/>
        <v>-1</v>
      </c>
      <c r="L4223" s="3">
        <f>IF(AND(O4223&gt;0,O4223&lt;366),+'PL2'!$N$3+1,IF(AND(O4223&gt;365,O4223&lt;731),+'PL2'!$O$3+1,IF(AND(O4223&gt;730,O4223&lt;1096),+'PL2'!$P$3+1,IF(AND(O4223&gt;1095,O4223&lt;1461),+'PL2'!$Q$3+1,IF(AND(O4223&gt;1460,O4223&lt;3000),+'PL2'!$R$3+1,0)))))</f>
        <v>0</v>
      </c>
      <c r="M4223" s="3">
        <f>IF(AND(O4223&gt;0,O4223&lt;366),+'PL2'!$N$2+1,IF(AND(O4223&gt;365,O4223&lt;731),+'PL2'!$O$2+1,IF(AND(O4223&gt;730,O4223&lt;1096),+'PL2'!$P$2+1,IF(AND(O4223&gt;1095,O4223&lt;1461),+'PL2'!$Q$2+1,IF(AND(O4223&gt;1460,O4223&lt;1826),+'PL2'!$R$2+1,IF(AND(O4223&gt;1825,O4223&lt;2190),+'PL2'!$S$2+1,0))))))</f>
        <v>0</v>
      </c>
      <c r="N4223" s="70">
        <f t="shared" si="263"/>
        <v>-1</v>
      </c>
      <c r="O4223" s="19" t="str">
        <f>IF(A4223&gt;'PL2'!$C$2+553,IF(A4223='PL2'!$C$2+554,1,O4222+1), "")</f>
        <v/>
      </c>
      <c r="Q4223" s="20">
        <v>23</v>
      </c>
    </row>
    <row r="4224" spans="1:17" s="20" customFormat="1" x14ac:dyDescent="0.55000000000000004">
      <c r="A4224" s="20">
        <v>4222</v>
      </c>
      <c r="B4224" s="21">
        <v>44044</v>
      </c>
      <c r="C4224" s="20">
        <v>88.329253082266007</v>
      </c>
      <c r="D4224" s="20">
        <v>114737065</v>
      </c>
      <c r="E4224" s="20">
        <f t="shared" si="260"/>
        <v>1008.4586578842514</v>
      </c>
      <c r="F4224" s="20">
        <f t="shared" si="264"/>
        <v>7.763524368978791E-4</v>
      </c>
      <c r="G4224" s="20">
        <v>11343.88</v>
      </c>
      <c r="H4224" s="20">
        <f t="shared" si="261"/>
        <v>8.8068488818771122</v>
      </c>
      <c r="I4224" s="20">
        <v>11439834</v>
      </c>
      <c r="K4224" s="70">
        <f t="shared" si="262"/>
        <v>-1</v>
      </c>
      <c r="L4224" s="3">
        <f>IF(AND(O4224&gt;0,O4224&lt;366),+'PL2'!$N$3+1,IF(AND(O4224&gt;365,O4224&lt;731),+'PL2'!$O$3+1,IF(AND(O4224&gt;730,O4224&lt;1096),+'PL2'!$P$3+1,IF(AND(O4224&gt;1095,O4224&lt;1461),+'PL2'!$Q$3+1,IF(AND(O4224&gt;1460,O4224&lt;3000),+'PL2'!$R$3+1,0)))))</f>
        <v>0</v>
      </c>
      <c r="M4224" s="3">
        <f>IF(AND(O4224&gt;0,O4224&lt;366),+'PL2'!$N$2+1,IF(AND(O4224&gt;365,O4224&lt;731),+'PL2'!$O$2+1,IF(AND(O4224&gt;730,O4224&lt;1096),+'PL2'!$P$2+1,IF(AND(O4224&gt;1095,O4224&lt;1461),+'PL2'!$Q$2+1,IF(AND(O4224&gt;1460,O4224&lt;1826),+'PL2'!$R$2+1,IF(AND(O4224&gt;1825,O4224&lt;2190),+'PL2'!$S$2+1,0))))))</f>
        <v>0</v>
      </c>
      <c r="N4224" s="70">
        <f t="shared" si="263"/>
        <v>-1</v>
      </c>
      <c r="O4224" s="19" t="str">
        <f>IF(A4224&gt;'PL2'!$C$2+553,IF(A4224='PL2'!$C$2+554,1,O4223+1), "")</f>
        <v/>
      </c>
      <c r="Q4224" s="20">
        <v>23</v>
      </c>
    </row>
    <row r="4225" spans="1:17" s="20" customFormat="1" x14ac:dyDescent="0.55000000000000004">
      <c r="A4225" s="20">
        <v>4223</v>
      </c>
      <c r="B4225" s="21">
        <v>44045</v>
      </c>
      <c r="C4225" s="20">
        <v>88.359251556387093</v>
      </c>
      <c r="D4225" s="20">
        <v>118087053</v>
      </c>
      <c r="E4225" s="20">
        <f t="shared" si="260"/>
        <v>947.74761516920682</v>
      </c>
      <c r="F4225" s="20">
        <f t="shared" si="264"/>
        <v>7.0915708211214225E-4</v>
      </c>
      <c r="G4225" s="20">
        <v>11823.69</v>
      </c>
      <c r="H4225" s="20">
        <f t="shared" si="261"/>
        <v>8.3848535001985152</v>
      </c>
      <c r="I4225" s="20">
        <v>11205874</v>
      </c>
      <c r="K4225" s="70">
        <f t="shared" si="262"/>
        <v>-1</v>
      </c>
      <c r="L4225" s="3">
        <f>IF(AND(O4225&gt;0,O4225&lt;366),+'PL2'!$N$3+1,IF(AND(O4225&gt;365,O4225&lt;731),+'PL2'!$O$3+1,IF(AND(O4225&gt;730,O4225&lt;1096),+'PL2'!$P$3+1,IF(AND(O4225&gt;1095,O4225&lt;1461),+'PL2'!$Q$3+1,IF(AND(O4225&gt;1460,O4225&lt;3000),+'PL2'!$R$3+1,0)))))</f>
        <v>0</v>
      </c>
      <c r="M4225" s="3">
        <f>IF(AND(O4225&gt;0,O4225&lt;366),+'PL2'!$N$2+1,IF(AND(O4225&gt;365,O4225&lt;731),+'PL2'!$O$2+1,IF(AND(O4225&gt;730,O4225&lt;1096),+'PL2'!$P$2+1,IF(AND(O4225&gt;1095,O4225&lt;1461),+'PL2'!$Q$2+1,IF(AND(O4225&gt;1460,O4225&lt;1826),+'PL2'!$R$2+1,IF(AND(O4225&gt;1825,O4225&lt;2190),+'PL2'!$S$2+1,0))))))</f>
        <v>0</v>
      </c>
      <c r="N4225" s="70">
        <f t="shared" si="263"/>
        <v>-1</v>
      </c>
      <c r="O4225" s="19" t="str">
        <f>IF(A4225&gt;'PL2'!$C$2+553,IF(A4225='PL2'!$C$2+554,1,O4224+1), "")</f>
        <v/>
      </c>
      <c r="Q4225" s="20">
        <v>23</v>
      </c>
    </row>
    <row r="4226" spans="1:17" s="20" customFormat="1" x14ac:dyDescent="0.55000000000000004">
      <c r="A4226" s="20">
        <v>4224</v>
      </c>
      <c r="B4226" s="21">
        <v>44046</v>
      </c>
      <c r="C4226" s="20">
        <v>88.389250030508094</v>
      </c>
      <c r="D4226" s="20">
        <v>135674486</v>
      </c>
      <c r="E4226" s="20">
        <f t="shared" si="260"/>
        <v>1162.1347978880226</v>
      </c>
      <c r="F4226" s="20">
        <f t="shared" si="264"/>
        <v>7.5710788555836809E-4</v>
      </c>
      <c r="G4226" s="20">
        <v>11077.77</v>
      </c>
      <c r="H4226" s="20">
        <f t="shared" si="261"/>
        <v>8.3870670214019238</v>
      </c>
      <c r="I4226" s="20">
        <v>12873862</v>
      </c>
      <c r="K4226" s="70">
        <f t="shared" si="262"/>
        <v>-1</v>
      </c>
      <c r="L4226" s="3">
        <f>IF(AND(O4226&gt;0,O4226&lt;366),+'PL2'!$N$3+1,IF(AND(O4226&gt;365,O4226&lt;731),+'PL2'!$O$3+1,IF(AND(O4226&gt;730,O4226&lt;1096),+'PL2'!$P$3+1,IF(AND(O4226&gt;1095,O4226&lt;1461),+'PL2'!$Q$3+1,IF(AND(O4226&gt;1460,O4226&lt;3000),+'PL2'!$R$3+1,0)))))</f>
        <v>0</v>
      </c>
      <c r="M4226" s="3">
        <f>IF(AND(O4226&gt;0,O4226&lt;366),+'PL2'!$N$2+1,IF(AND(O4226&gt;365,O4226&lt;731),+'PL2'!$O$2+1,IF(AND(O4226&gt;730,O4226&lt;1096),+'PL2'!$P$2+1,IF(AND(O4226&gt;1095,O4226&lt;1461),+'PL2'!$Q$2+1,IF(AND(O4226&gt;1460,O4226&lt;1826),+'PL2'!$R$2+1,IF(AND(O4226&gt;1825,O4226&lt;2190),+'PL2'!$S$2+1,0))))))</f>
        <v>0</v>
      </c>
      <c r="N4226" s="70">
        <f t="shared" si="263"/>
        <v>-1</v>
      </c>
      <c r="O4226" s="19" t="str">
        <f>IF(A4226&gt;'PL2'!$C$2+553,IF(A4226='PL2'!$C$2+554,1,O4225+1), "")</f>
        <v/>
      </c>
      <c r="Q4226" s="20">
        <v>23</v>
      </c>
    </row>
    <row r="4227" spans="1:17" s="20" customFormat="1" x14ac:dyDescent="0.55000000000000004">
      <c r="A4227" s="20">
        <v>4225</v>
      </c>
      <c r="B4227" s="21">
        <v>44047</v>
      </c>
      <c r="C4227" s="20">
        <v>88.419248504629095</v>
      </c>
      <c r="D4227" s="20">
        <v>121437040</v>
      </c>
      <c r="E4227" s="20">
        <f t="shared" si="260"/>
        <v>1017.4434315285562</v>
      </c>
      <c r="F4227" s="20">
        <f t="shared" si="264"/>
        <v>7.408084354800314E-4</v>
      </c>
      <c r="G4227" s="20">
        <v>11242.57</v>
      </c>
      <c r="H4227" s="20">
        <f t="shared" si="261"/>
        <v>8.3285906924747373</v>
      </c>
      <c r="I4227" s="20">
        <v>11438679</v>
      </c>
      <c r="K4227" s="70">
        <f t="shared" si="262"/>
        <v>-1</v>
      </c>
      <c r="L4227" s="3">
        <f>IF(AND(O4227&gt;0,O4227&lt;366),+'PL2'!$N$3+1,IF(AND(O4227&gt;365,O4227&lt;731),+'PL2'!$O$3+1,IF(AND(O4227&gt;730,O4227&lt;1096),+'PL2'!$P$3+1,IF(AND(O4227&gt;1095,O4227&lt;1461),+'PL2'!$Q$3+1,IF(AND(O4227&gt;1460,O4227&lt;3000),+'PL2'!$R$3+1,0)))))</f>
        <v>0</v>
      </c>
      <c r="M4227" s="3">
        <f>IF(AND(O4227&gt;0,O4227&lt;366),+'PL2'!$N$2+1,IF(AND(O4227&gt;365,O4227&lt;731),+'PL2'!$O$2+1,IF(AND(O4227&gt;730,O4227&lt;1096),+'PL2'!$P$2+1,IF(AND(O4227&gt;1095,O4227&lt;1461),+'PL2'!$Q$2+1,IF(AND(O4227&gt;1460,O4227&lt;1826),+'PL2'!$R$2+1,IF(AND(O4227&gt;1825,O4227&lt;2190),+'PL2'!$S$2+1,0))))))</f>
        <v>0</v>
      </c>
      <c r="N4227" s="70">
        <f t="shared" si="263"/>
        <v>-1</v>
      </c>
      <c r="O4227" s="19" t="str">
        <f>IF(A4227&gt;'PL2'!$C$2+553,IF(A4227='PL2'!$C$2+554,1,O4226+1), "")</f>
        <v/>
      </c>
      <c r="Q4227" s="20">
        <v>23</v>
      </c>
    </row>
    <row r="4228" spans="1:17" s="20" customFormat="1" x14ac:dyDescent="0.55000000000000004">
      <c r="A4228" s="20">
        <v>4226</v>
      </c>
      <c r="B4228" s="21">
        <v>44048</v>
      </c>
      <c r="C4228" s="20">
        <v>88.449246978750097</v>
      </c>
      <c r="D4228" s="20">
        <v>108037091</v>
      </c>
      <c r="E4228" s="20">
        <f t="shared" si="260"/>
        <v>965.39893248766111</v>
      </c>
      <c r="F4228" s="20">
        <f t="shared" si="264"/>
        <v>7.9036567740076256E-4</v>
      </c>
      <c r="G4228" s="20">
        <v>11194.25</v>
      </c>
      <c r="H4228" s="20">
        <f t="shared" si="261"/>
        <v>8.8475509842434867</v>
      </c>
      <c r="I4228" s="20">
        <v>10806917</v>
      </c>
      <c r="K4228" s="70">
        <f t="shared" si="262"/>
        <v>-1</v>
      </c>
      <c r="L4228" s="3">
        <f>IF(AND(O4228&gt;0,O4228&lt;366),+'PL2'!$N$3+1,IF(AND(O4228&gt;365,O4228&lt;731),+'PL2'!$O$3+1,IF(AND(O4228&gt;730,O4228&lt;1096),+'PL2'!$P$3+1,IF(AND(O4228&gt;1095,O4228&lt;1461),+'PL2'!$Q$3+1,IF(AND(O4228&gt;1460,O4228&lt;3000),+'PL2'!$R$3+1,0)))))</f>
        <v>0</v>
      </c>
      <c r="M4228" s="3">
        <f>IF(AND(O4228&gt;0,O4228&lt;366),+'PL2'!$N$2+1,IF(AND(O4228&gt;365,O4228&lt;731),+'PL2'!$O$2+1,IF(AND(O4228&gt;730,O4228&lt;1096),+'PL2'!$P$2+1,IF(AND(O4228&gt;1095,O4228&lt;1461),+'PL2'!$Q$2+1,IF(AND(O4228&gt;1460,O4228&lt;1826),+'PL2'!$R$2+1,IF(AND(O4228&gt;1825,O4228&lt;2190),+'PL2'!$S$2+1,0))))))</f>
        <v>0</v>
      </c>
      <c r="N4228" s="70">
        <f t="shared" si="263"/>
        <v>-1</v>
      </c>
      <c r="O4228" s="19" t="str">
        <f>IF(A4228&gt;'PL2'!$C$2+553,IF(A4228='PL2'!$C$2+554,1,O4227+1), "")</f>
        <v/>
      </c>
      <c r="Q4228" s="20">
        <v>23</v>
      </c>
    </row>
    <row r="4229" spans="1:17" s="20" customFormat="1" x14ac:dyDescent="0.55000000000000004">
      <c r="A4229" s="20">
        <v>4227</v>
      </c>
      <c r="B4229" s="21">
        <v>44049</v>
      </c>
      <c r="C4229" s="20">
        <v>88.479245452871098</v>
      </c>
      <c r="D4229" s="20">
        <v>130649505</v>
      </c>
      <c r="E4229" s="20">
        <f t="shared" si="260"/>
        <v>1171.9950503307155</v>
      </c>
      <c r="F4229" s="20">
        <f t="shared" si="264"/>
        <v>7.9370555386154258E-4</v>
      </c>
      <c r="G4229" s="20">
        <v>11750.28</v>
      </c>
      <c r="H4229" s="20">
        <f t="shared" si="261"/>
        <v>9.3262624954282067</v>
      </c>
      <c r="I4229" s="20">
        <v>13771270</v>
      </c>
      <c r="K4229" s="70">
        <f t="shared" si="262"/>
        <v>-1</v>
      </c>
      <c r="L4229" s="3">
        <f>IF(AND(O4229&gt;0,O4229&lt;366),+'PL2'!$N$3+1,IF(AND(O4229&gt;365,O4229&lt;731),+'PL2'!$O$3+1,IF(AND(O4229&gt;730,O4229&lt;1096),+'PL2'!$P$3+1,IF(AND(O4229&gt;1095,O4229&lt;1461),+'PL2'!$Q$3+1,IF(AND(O4229&gt;1460,O4229&lt;3000),+'PL2'!$R$3+1,0)))))</f>
        <v>0</v>
      </c>
      <c r="M4229" s="3">
        <f>IF(AND(O4229&gt;0,O4229&lt;366),+'PL2'!$N$2+1,IF(AND(O4229&gt;365,O4229&lt;731),+'PL2'!$O$2+1,IF(AND(O4229&gt;730,O4229&lt;1096),+'PL2'!$P$2+1,IF(AND(O4229&gt;1095,O4229&lt;1461),+'PL2'!$Q$2+1,IF(AND(O4229&gt;1460,O4229&lt;1826),+'PL2'!$R$2+1,IF(AND(O4229&gt;1825,O4229&lt;2190),+'PL2'!$S$2+1,0))))))</f>
        <v>0</v>
      </c>
      <c r="N4229" s="70">
        <f t="shared" si="263"/>
        <v>-1</v>
      </c>
      <c r="O4229" s="19" t="str">
        <f>IF(A4229&gt;'PL2'!$C$2+553,IF(A4229='PL2'!$C$2+554,1,O4228+1), "")</f>
        <v/>
      </c>
      <c r="Q4229" s="20">
        <v>23</v>
      </c>
    </row>
    <row r="4230" spans="1:17" s="20" customFormat="1" x14ac:dyDescent="0.55000000000000004">
      <c r="A4230" s="20">
        <v>4228</v>
      </c>
      <c r="B4230" s="21">
        <v>44050</v>
      </c>
      <c r="C4230" s="20">
        <v>88.509243926992099</v>
      </c>
      <c r="D4230" s="20">
        <v>127299518</v>
      </c>
      <c r="E4230" s="20">
        <f t="shared" si="260"/>
        <v>1095.6168977332763</v>
      </c>
      <c r="F4230" s="20">
        <f t="shared" si="264"/>
        <v>7.6176426097708332E-4</v>
      </c>
      <c r="G4230" s="20">
        <v>11772.94</v>
      </c>
      <c r="H4230" s="20">
        <f t="shared" si="261"/>
        <v>8.9682049386275438</v>
      </c>
      <c r="I4230" s="20">
        <v>12898632</v>
      </c>
      <c r="K4230" s="70">
        <f t="shared" si="262"/>
        <v>-1</v>
      </c>
      <c r="L4230" s="3">
        <f>IF(AND(O4230&gt;0,O4230&lt;366),+'PL2'!$N$3+1,IF(AND(O4230&gt;365,O4230&lt;731),+'PL2'!$O$3+1,IF(AND(O4230&gt;730,O4230&lt;1096),+'PL2'!$P$3+1,IF(AND(O4230&gt;1095,O4230&lt;1461),+'PL2'!$Q$3+1,IF(AND(O4230&gt;1460,O4230&lt;3000),+'PL2'!$R$3+1,0)))))</f>
        <v>0</v>
      </c>
      <c r="M4230" s="3">
        <f>IF(AND(O4230&gt;0,O4230&lt;366),+'PL2'!$N$2+1,IF(AND(O4230&gt;365,O4230&lt;731),+'PL2'!$O$2+1,IF(AND(O4230&gt;730,O4230&lt;1096),+'PL2'!$P$2+1,IF(AND(O4230&gt;1095,O4230&lt;1461),+'PL2'!$Q$2+1,IF(AND(O4230&gt;1460,O4230&lt;1826),+'PL2'!$R$2+1,IF(AND(O4230&gt;1825,O4230&lt;2190),+'PL2'!$S$2+1,0))))))</f>
        <v>0</v>
      </c>
      <c r="N4230" s="70">
        <f t="shared" si="263"/>
        <v>-1</v>
      </c>
      <c r="O4230" s="19" t="str">
        <f>IF(A4230&gt;'PL2'!$C$2+553,IF(A4230='PL2'!$C$2+554,1,O4229+1), "")</f>
        <v/>
      </c>
      <c r="Q4230" s="20">
        <v>23</v>
      </c>
    </row>
    <row r="4231" spans="1:17" s="20" customFormat="1" x14ac:dyDescent="0.55000000000000004">
      <c r="A4231" s="20">
        <v>4229</v>
      </c>
      <c r="B4231" s="21">
        <v>44051</v>
      </c>
      <c r="C4231" s="20">
        <v>88.5392424011131</v>
      </c>
      <c r="D4231" s="20">
        <v>118924549</v>
      </c>
      <c r="E4231" s="20">
        <f t="shared" si="260"/>
        <v>973.0100985731026</v>
      </c>
      <c r="F4231" s="20">
        <f t="shared" si="264"/>
        <v>7.2440532842630234E-4</v>
      </c>
      <c r="G4231" s="20">
        <v>11605.6</v>
      </c>
      <c r="H4231" s="20">
        <f t="shared" si="261"/>
        <v>8.4071584795842949</v>
      </c>
      <c r="I4231" s="20">
        <v>11292366</v>
      </c>
      <c r="K4231" s="70">
        <f t="shared" si="262"/>
        <v>-1</v>
      </c>
      <c r="L4231" s="3">
        <f>IF(AND(O4231&gt;0,O4231&lt;366),+'PL2'!$N$3+1,IF(AND(O4231&gt;365,O4231&lt;731),+'PL2'!$O$3+1,IF(AND(O4231&gt;730,O4231&lt;1096),+'PL2'!$P$3+1,IF(AND(O4231&gt;1095,O4231&lt;1461),+'PL2'!$Q$3+1,IF(AND(O4231&gt;1460,O4231&lt;3000),+'PL2'!$R$3+1,0)))))</f>
        <v>0</v>
      </c>
      <c r="M4231" s="3">
        <f>IF(AND(O4231&gt;0,O4231&lt;366),+'PL2'!$N$2+1,IF(AND(O4231&gt;365,O4231&lt;731),+'PL2'!$O$2+1,IF(AND(O4231&gt;730,O4231&lt;1096),+'PL2'!$P$2+1,IF(AND(O4231&gt;1095,O4231&lt;1461),+'PL2'!$Q$2+1,IF(AND(O4231&gt;1460,O4231&lt;1826),+'PL2'!$R$2+1,IF(AND(O4231&gt;1825,O4231&lt;2190),+'PL2'!$S$2+1,0))))))</f>
        <v>0</v>
      </c>
      <c r="N4231" s="70">
        <f t="shared" si="263"/>
        <v>-1</v>
      </c>
      <c r="O4231" s="19" t="str">
        <f>IF(A4231&gt;'PL2'!$C$2+553,IF(A4231='PL2'!$C$2+554,1,O4230+1), "")</f>
        <v/>
      </c>
      <c r="Q4231" s="20">
        <v>23</v>
      </c>
    </row>
    <row r="4232" spans="1:17" s="20" customFormat="1" x14ac:dyDescent="0.55000000000000004">
      <c r="A4232" s="20">
        <v>4230</v>
      </c>
      <c r="B4232" s="21">
        <v>44052</v>
      </c>
      <c r="C4232" s="20">
        <v>88.569240875234101</v>
      </c>
      <c r="D4232" s="20">
        <v>130649505</v>
      </c>
      <c r="E4232" s="20">
        <f t="shared" si="260"/>
        <v>1028.7034739454093</v>
      </c>
      <c r="F4232" s="20">
        <f t="shared" si="264"/>
        <v>6.9737337139594269E-4</v>
      </c>
      <c r="G4232" s="20">
        <v>11767.6</v>
      </c>
      <c r="H4232" s="20">
        <f t="shared" si="261"/>
        <v>8.2064108852388955</v>
      </c>
      <c r="I4232" s="20">
        <v>12105371</v>
      </c>
      <c r="K4232" s="70">
        <f t="shared" si="262"/>
        <v>-1</v>
      </c>
      <c r="L4232" s="3">
        <f>IF(AND(O4232&gt;0,O4232&lt;366),+'PL2'!$N$3+1,IF(AND(O4232&gt;365,O4232&lt;731),+'PL2'!$O$3+1,IF(AND(O4232&gt;730,O4232&lt;1096),+'PL2'!$P$3+1,IF(AND(O4232&gt;1095,O4232&lt;1461),+'PL2'!$Q$3+1,IF(AND(O4232&gt;1460,O4232&lt;3000),+'PL2'!$R$3+1,0)))))</f>
        <v>0</v>
      </c>
      <c r="M4232" s="3">
        <f>IF(AND(O4232&gt;0,O4232&lt;366),+'PL2'!$N$2+1,IF(AND(O4232&gt;365,O4232&lt;731),+'PL2'!$O$2+1,IF(AND(O4232&gt;730,O4232&lt;1096),+'PL2'!$P$2+1,IF(AND(O4232&gt;1095,O4232&lt;1461),+'PL2'!$Q$2+1,IF(AND(O4232&gt;1460,O4232&lt;1826),+'PL2'!$R$2+1,IF(AND(O4232&gt;1825,O4232&lt;2190),+'PL2'!$S$2+1,0))))))</f>
        <v>0</v>
      </c>
      <c r="N4232" s="70">
        <f t="shared" si="263"/>
        <v>-1</v>
      </c>
      <c r="O4232" s="19" t="str">
        <f>IF(A4232&gt;'PL2'!$C$2+553,IF(A4232='PL2'!$C$2+554,1,O4231+1), "")</f>
        <v/>
      </c>
      <c r="Q4232" s="20">
        <v>23</v>
      </c>
    </row>
    <row r="4233" spans="1:17" s="20" customFormat="1" x14ac:dyDescent="0.55000000000000004">
      <c r="A4233" s="20">
        <v>4231</v>
      </c>
      <c r="B4233" s="21">
        <v>44053</v>
      </c>
      <c r="C4233" s="20">
        <v>88.599239349355102</v>
      </c>
      <c r="D4233" s="20">
        <v>114901504</v>
      </c>
      <c r="E4233" s="20">
        <f t="shared" si="260"/>
        <v>1007.7304464372829</v>
      </c>
      <c r="F4233" s="20">
        <f t="shared" si="264"/>
        <v>7.7704945466622701E-4</v>
      </c>
      <c r="G4233" s="20">
        <v>11684.06</v>
      </c>
      <c r="H4233" s="20">
        <f t="shared" si="261"/>
        <v>9.079092451287476</v>
      </c>
      <c r="I4233" s="20">
        <v>11774383</v>
      </c>
      <c r="K4233" s="70">
        <f t="shared" si="262"/>
        <v>-1</v>
      </c>
      <c r="L4233" s="3">
        <f>IF(AND(O4233&gt;0,O4233&lt;366),+'PL2'!$N$3+1,IF(AND(O4233&gt;365,O4233&lt;731),+'PL2'!$O$3+1,IF(AND(O4233&gt;730,O4233&lt;1096),+'PL2'!$P$3+1,IF(AND(O4233&gt;1095,O4233&lt;1461),+'PL2'!$Q$3+1,IF(AND(O4233&gt;1460,O4233&lt;3000),+'PL2'!$R$3+1,0)))))</f>
        <v>0</v>
      </c>
      <c r="M4233" s="3">
        <f>IF(AND(O4233&gt;0,O4233&lt;366),+'PL2'!$N$2+1,IF(AND(O4233&gt;365,O4233&lt;731),+'PL2'!$O$2+1,IF(AND(O4233&gt;730,O4233&lt;1096),+'PL2'!$P$2+1,IF(AND(O4233&gt;1095,O4233&lt;1461),+'PL2'!$Q$2+1,IF(AND(O4233&gt;1460,O4233&lt;1826),+'PL2'!$R$2+1,IF(AND(O4233&gt;1825,O4233&lt;2190),+'PL2'!$S$2+1,0))))))</f>
        <v>0</v>
      </c>
      <c r="N4233" s="70">
        <f t="shared" si="263"/>
        <v>-1</v>
      </c>
      <c r="O4233" s="19" t="str">
        <f>IF(A4233&gt;'PL2'!$C$2+553,IF(A4233='PL2'!$C$2+554,1,O4232+1), "")</f>
        <v/>
      </c>
      <c r="Q4233" s="20">
        <v>23</v>
      </c>
    </row>
    <row r="4234" spans="1:17" s="20" customFormat="1" x14ac:dyDescent="0.55000000000000004">
      <c r="A4234" s="20">
        <v>4232</v>
      </c>
      <c r="B4234" s="21">
        <v>44054</v>
      </c>
      <c r="C4234" s="20">
        <v>88.629237823476103</v>
      </c>
      <c r="D4234" s="20">
        <v>129741892</v>
      </c>
      <c r="E4234" s="20">
        <f t="shared" si="260"/>
        <v>1090.2876726956881</v>
      </c>
      <c r="F4234" s="20">
        <f t="shared" si="264"/>
        <v>7.4479694992693967E-4</v>
      </c>
      <c r="G4234" s="20">
        <v>11893.03</v>
      </c>
      <c r="H4234" s="20">
        <f t="shared" si="261"/>
        <v>8.8578924693895917</v>
      </c>
      <c r="I4234" s="20">
        <v>12966824</v>
      </c>
      <c r="K4234" s="70">
        <f t="shared" si="262"/>
        <v>-1</v>
      </c>
      <c r="L4234" s="3">
        <f>IF(AND(O4234&gt;0,O4234&lt;366),+'PL2'!$N$3+1,IF(AND(O4234&gt;365,O4234&lt;731),+'PL2'!$O$3+1,IF(AND(O4234&gt;730,O4234&lt;1096),+'PL2'!$P$3+1,IF(AND(O4234&gt;1095,O4234&lt;1461),+'PL2'!$Q$3+1,IF(AND(O4234&gt;1460,O4234&lt;3000),+'PL2'!$R$3+1,0)))))</f>
        <v>0</v>
      </c>
      <c r="M4234" s="3">
        <f>IF(AND(O4234&gt;0,O4234&lt;366),+'PL2'!$N$2+1,IF(AND(O4234&gt;365,O4234&lt;731),+'PL2'!$O$2+1,IF(AND(O4234&gt;730,O4234&lt;1096),+'PL2'!$P$2+1,IF(AND(O4234&gt;1095,O4234&lt;1461),+'PL2'!$Q$2+1,IF(AND(O4234&gt;1460,O4234&lt;1826),+'PL2'!$R$2+1,IF(AND(O4234&gt;1825,O4234&lt;2190),+'PL2'!$S$2+1,0))))))</f>
        <v>0</v>
      </c>
      <c r="N4234" s="70">
        <f t="shared" si="263"/>
        <v>-1</v>
      </c>
      <c r="O4234" s="19" t="str">
        <f>IF(A4234&gt;'PL2'!$C$2+553,IF(A4234='PL2'!$C$2+554,1,O4233+1), "")</f>
        <v/>
      </c>
      <c r="Q4234" s="20">
        <v>24</v>
      </c>
    </row>
    <row r="4235" spans="1:17" s="20" customFormat="1" x14ac:dyDescent="0.55000000000000004">
      <c r="A4235" s="20">
        <v>4233</v>
      </c>
      <c r="B4235" s="21">
        <v>44055</v>
      </c>
      <c r="C4235" s="20">
        <v>88.659236297597104</v>
      </c>
      <c r="D4235" s="20">
        <v>132269332</v>
      </c>
      <c r="E4235" s="20">
        <f t="shared" si="260"/>
        <v>1113.442873908376</v>
      </c>
      <c r="F4235" s="20">
        <f t="shared" si="264"/>
        <v>7.4633320792546467E-4</v>
      </c>
      <c r="G4235" s="20">
        <v>11392.43</v>
      </c>
      <c r="H4235" s="20">
        <f t="shared" si="261"/>
        <v>8.5025488279663008</v>
      </c>
      <c r="I4235" s="20">
        <v>12684820</v>
      </c>
      <c r="K4235" s="70">
        <f t="shared" si="262"/>
        <v>-1</v>
      </c>
      <c r="L4235" s="3">
        <f>IF(AND(O4235&gt;0,O4235&lt;366),+'PL2'!$N$3+1,IF(AND(O4235&gt;365,O4235&lt;731),+'PL2'!$O$3+1,IF(AND(O4235&gt;730,O4235&lt;1096),+'PL2'!$P$3+1,IF(AND(O4235&gt;1095,O4235&lt;1461),+'PL2'!$Q$3+1,IF(AND(O4235&gt;1460,O4235&lt;3000),+'PL2'!$R$3+1,0)))))</f>
        <v>0</v>
      </c>
      <c r="M4235" s="3">
        <f>IF(AND(O4235&gt;0,O4235&lt;366),+'PL2'!$N$2+1,IF(AND(O4235&gt;365,O4235&lt;731),+'PL2'!$O$2+1,IF(AND(O4235&gt;730,O4235&lt;1096),+'PL2'!$P$2+1,IF(AND(O4235&gt;1095,O4235&lt;1461),+'PL2'!$Q$2+1,IF(AND(O4235&gt;1460,O4235&lt;1826),+'PL2'!$R$2+1,IF(AND(O4235&gt;1825,O4235&lt;2190),+'PL2'!$S$2+1,0))))))</f>
        <v>0</v>
      </c>
      <c r="N4235" s="70">
        <f t="shared" si="263"/>
        <v>-1</v>
      </c>
      <c r="O4235" s="19" t="str">
        <f>IF(A4235&gt;'PL2'!$C$2+553,IF(A4235='PL2'!$C$2+554,1,O4234+1), "")</f>
        <v/>
      </c>
      <c r="Q4235" s="20">
        <v>24</v>
      </c>
    </row>
    <row r="4236" spans="1:17" s="20" customFormat="1" x14ac:dyDescent="0.55000000000000004">
      <c r="A4236" s="20">
        <v>4234</v>
      </c>
      <c r="B4236" s="21">
        <v>44056</v>
      </c>
      <c r="C4236" s="20">
        <v>88.689234771718105</v>
      </c>
      <c r="D4236" s="20">
        <v>123844534</v>
      </c>
      <c r="E4236" s="20">
        <f t="shared" si="260"/>
        <v>1026.4528722184443</v>
      </c>
      <c r="F4236" s="20">
        <f t="shared" si="264"/>
        <v>7.3507741380242082E-4</v>
      </c>
      <c r="G4236" s="20">
        <v>11573.11</v>
      </c>
      <c r="H4236" s="20">
        <f t="shared" si="261"/>
        <v>8.5071317684509342</v>
      </c>
      <c r="I4236" s="20">
        <v>11879252</v>
      </c>
      <c r="K4236" s="70">
        <f t="shared" si="262"/>
        <v>-1</v>
      </c>
      <c r="L4236" s="3">
        <f>IF(AND(O4236&gt;0,O4236&lt;366),+'PL2'!$N$3+1,IF(AND(O4236&gt;365,O4236&lt;731),+'PL2'!$O$3+1,IF(AND(O4236&gt;730,O4236&lt;1096),+'PL2'!$P$3+1,IF(AND(O4236&gt;1095,O4236&lt;1461),+'PL2'!$Q$3+1,IF(AND(O4236&gt;1460,O4236&lt;3000),+'PL2'!$R$3+1,0)))))</f>
        <v>0</v>
      </c>
      <c r="M4236" s="3">
        <f>IF(AND(O4236&gt;0,O4236&lt;366),+'PL2'!$N$2+1,IF(AND(O4236&gt;365,O4236&lt;731),+'PL2'!$O$2+1,IF(AND(O4236&gt;730,O4236&lt;1096),+'PL2'!$P$2+1,IF(AND(O4236&gt;1095,O4236&lt;1461),+'PL2'!$Q$2+1,IF(AND(O4236&gt;1460,O4236&lt;1826),+'PL2'!$R$2+1,IF(AND(O4236&gt;1825,O4236&lt;2190),+'PL2'!$S$2+1,0))))))</f>
        <v>0</v>
      </c>
      <c r="N4236" s="70">
        <f t="shared" si="263"/>
        <v>-1</v>
      </c>
      <c r="O4236" s="19" t="str">
        <f>IF(A4236&gt;'PL2'!$C$2+553,IF(A4236='PL2'!$C$2+554,1,O4235+1), "")</f>
        <v/>
      </c>
      <c r="Q4236" s="20">
        <v>24</v>
      </c>
    </row>
    <row r="4237" spans="1:17" s="20" customFormat="1" x14ac:dyDescent="0.55000000000000004">
      <c r="A4237" s="20">
        <v>4235</v>
      </c>
      <c r="B4237" s="21">
        <v>44057</v>
      </c>
      <c r="C4237" s="20">
        <v>88.719233245839106</v>
      </c>
      <c r="D4237" s="20">
        <v>140694130</v>
      </c>
      <c r="E4237" s="20">
        <f t="shared" si="260"/>
        <v>1164.0876659848541</v>
      </c>
      <c r="F4237" s="20">
        <f t="shared" si="264"/>
        <v>7.340531204614914E-4</v>
      </c>
      <c r="G4237" s="20">
        <v>11777.43</v>
      </c>
      <c r="H4237" s="20">
        <f t="shared" si="261"/>
        <v>8.6452592425167829</v>
      </c>
      <c r="I4237" s="20">
        <v>13709961</v>
      </c>
      <c r="K4237" s="70">
        <f t="shared" si="262"/>
        <v>-1</v>
      </c>
      <c r="L4237" s="3">
        <f>IF(AND(O4237&gt;0,O4237&lt;366),+'PL2'!$N$3+1,IF(AND(O4237&gt;365,O4237&lt;731),+'PL2'!$O$3+1,IF(AND(O4237&gt;730,O4237&lt;1096),+'PL2'!$P$3+1,IF(AND(O4237&gt;1095,O4237&lt;1461),+'PL2'!$Q$3+1,IF(AND(O4237&gt;1460,O4237&lt;3000),+'PL2'!$R$3+1,0)))))</f>
        <v>0</v>
      </c>
      <c r="M4237" s="3">
        <f>IF(AND(O4237&gt;0,O4237&lt;366),+'PL2'!$N$2+1,IF(AND(O4237&gt;365,O4237&lt;731),+'PL2'!$O$2+1,IF(AND(O4237&gt;730,O4237&lt;1096),+'PL2'!$P$2+1,IF(AND(O4237&gt;1095,O4237&lt;1461),+'PL2'!$Q$2+1,IF(AND(O4237&gt;1460,O4237&lt;1826),+'PL2'!$R$2+1,IF(AND(O4237&gt;1825,O4237&lt;2190),+'PL2'!$S$2+1,0))))))</f>
        <v>0</v>
      </c>
      <c r="N4237" s="70">
        <f t="shared" si="263"/>
        <v>-1</v>
      </c>
      <c r="O4237" s="19" t="str">
        <f>IF(A4237&gt;'PL2'!$C$2+553,IF(A4237='PL2'!$C$2+554,1,O4236+1), "")</f>
        <v/>
      </c>
      <c r="Q4237" s="20">
        <v>24</v>
      </c>
    </row>
    <row r="4238" spans="1:17" s="20" customFormat="1" x14ac:dyDescent="0.55000000000000004">
      <c r="A4238" s="20">
        <v>4236</v>
      </c>
      <c r="B4238" s="21">
        <v>44058</v>
      </c>
      <c r="C4238" s="20">
        <v>88.749231719960093</v>
      </c>
      <c r="D4238" s="20">
        <v>131426852</v>
      </c>
      <c r="E4238" s="20">
        <f t="shared" si="260"/>
        <v>1064.82651315823</v>
      </c>
      <c r="F4238" s="20">
        <f t="shared" si="264"/>
        <v>7.1905043390856603E-4</v>
      </c>
      <c r="G4238" s="20">
        <v>11774.38</v>
      </c>
      <c r="H4238" s="20">
        <f t="shared" si="261"/>
        <v>8.4663730480043409</v>
      </c>
      <c r="I4238" s="20">
        <v>12537672</v>
      </c>
      <c r="K4238" s="70">
        <f t="shared" si="262"/>
        <v>-1</v>
      </c>
      <c r="L4238" s="3">
        <f>IF(AND(O4238&gt;0,O4238&lt;366),+'PL2'!$N$3+1,IF(AND(O4238&gt;365,O4238&lt;731),+'PL2'!$O$3+1,IF(AND(O4238&gt;730,O4238&lt;1096),+'PL2'!$P$3+1,IF(AND(O4238&gt;1095,O4238&lt;1461),+'PL2'!$Q$3+1,IF(AND(O4238&gt;1460,O4238&lt;3000),+'PL2'!$R$3+1,0)))))</f>
        <v>0</v>
      </c>
      <c r="M4238" s="3">
        <f>IF(AND(O4238&gt;0,O4238&lt;366),+'PL2'!$N$2+1,IF(AND(O4238&gt;365,O4238&lt;731),+'PL2'!$O$2+1,IF(AND(O4238&gt;730,O4238&lt;1096),+'PL2'!$P$2+1,IF(AND(O4238&gt;1095,O4238&lt;1461),+'PL2'!$Q$2+1,IF(AND(O4238&gt;1460,O4238&lt;1826),+'PL2'!$R$2+1,IF(AND(O4238&gt;1825,O4238&lt;2190),+'PL2'!$S$2+1,0))))))</f>
        <v>0</v>
      </c>
      <c r="N4238" s="70">
        <f t="shared" si="263"/>
        <v>-1</v>
      </c>
      <c r="O4238" s="19" t="str">
        <f>IF(A4238&gt;'PL2'!$C$2+553,IF(A4238='PL2'!$C$2+554,1,O4237+1), "")</f>
        <v/>
      </c>
      <c r="Q4238" s="20">
        <v>24</v>
      </c>
    </row>
    <row r="4239" spans="1:17" s="20" customFormat="1" x14ac:dyDescent="0.55000000000000004">
      <c r="A4239" s="20">
        <v>4237</v>
      </c>
      <c r="B4239" s="21">
        <v>44059</v>
      </c>
      <c r="C4239" s="20">
        <v>88.779230194081094</v>
      </c>
      <c r="D4239" s="20">
        <v>128056933</v>
      </c>
      <c r="E4239" s="20">
        <f t="shared" si="260"/>
        <v>1021.5800430858061</v>
      </c>
      <c r="F4239" s="20">
        <f t="shared" si="264"/>
        <v>7.082403715446946E-4</v>
      </c>
      <c r="G4239" s="20">
        <v>11873.98</v>
      </c>
      <c r="H4239" s="20">
        <f t="shared" si="261"/>
        <v>8.409632006914272</v>
      </c>
      <c r="I4239" s="20">
        <v>12130221</v>
      </c>
      <c r="K4239" s="70">
        <f t="shared" si="262"/>
        <v>-1</v>
      </c>
      <c r="L4239" s="3">
        <f>IF(AND(O4239&gt;0,O4239&lt;366),+'PL2'!$N$3+1,IF(AND(O4239&gt;365,O4239&lt;731),+'PL2'!$O$3+1,IF(AND(O4239&gt;730,O4239&lt;1096),+'PL2'!$P$3+1,IF(AND(O4239&gt;1095,O4239&lt;1461),+'PL2'!$Q$3+1,IF(AND(O4239&gt;1460,O4239&lt;3000),+'PL2'!$R$3+1,0)))))</f>
        <v>0</v>
      </c>
      <c r="M4239" s="3">
        <f>IF(AND(O4239&gt;0,O4239&lt;366),+'PL2'!$N$2+1,IF(AND(O4239&gt;365,O4239&lt;731),+'PL2'!$O$2+1,IF(AND(O4239&gt;730,O4239&lt;1096),+'PL2'!$P$2+1,IF(AND(O4239&gt;1095,O4239&lt;1461),+'PL2'!$Q$2+1,IF(AND(O4239&gt;1460,O4239&lt;1826),+'PL2'!$R$2+1,IF(AND(O4239&gt;1825,O4239&lt;2190),+'PL2'!$S$2+1,0))))))</f>
        <v>0</v>
      </c>
      <c r="N4239" s="70">
        <f t="shared" si="263"/>
        <v>-1</v>
      </c>
      <c r="O4239" s="19" t="str">
        <f>IF(A4239&gt;'PL2'!$C$2+553,IF(A4239='PL2'!$C$2+554,1,O4238+1), "")</f>
        <v/>
      </c>
      <c r="Q4239" s="20">
        <v>24</v>
      </c>
    </row>
    <row r="4240" spans="1:17" s="20" customFormat="1" x14ac:dyDescent="0.55000000000000004">
      <c r="A4240" s="20">
        <v>4238</v>
      </c>
      <c r="B4240" s="21">
        <v>44060</v>
      </c>
      <c r="C4240" s="20">
        <v>88.809228668202095</v>
      </c>
      <c r="D4240" s="20">
        <v>105309977</v>
      </c>
      <c r="E4240" s="20">
        <f t="shared" si="260"/>
        <v>872.11274793289579</v>
      </c>
      <c r="F4240" s="20">
        <f t="shared" si="264"/>
        <v>7.3546365370136431E-4</v>
      </c>
      <c r="G4240" s="20">
        <v>11914.01</v>
      </c>
      <c r="H4240" s="20">
        <f t="shared" si="261"/>
        <v>8.7623213248345913</v>
      </c>
      <c r="I4240" s="20">
        <v>10390360</v>
      </c>
      <c r="K4240" s="70">
        <f t="shared" si="262"/>
        <v>-1</v>
      </c>
      <c r="L4240" s="3">
        <f>IF(AND(O4240&gt;0,O4240&lt;366),+'PL2'!$N$3+1,IF(AND(O4240&gt;365,O4240&lt;731),+'PL2'!$O$3+1,IF(AND(O4240&gt;730,O4240&lt;1096),+'PL2'!$P$3+1,IF(AND(O4240&gt;1095,O4240&lt;1461),+'PL2'!$Q$3+1,IF(AND(O4240&gt;1460,O4240&lt;3000),+'PL2'!$R$3+1,0)))))</f>
        <v>0</v>
      </c>
      <c r="M4240" s="3">
        <f>IF(AND(O4240&gt;0,O4240&lt;366),+'PL2'!$N$2+1,IF(AND(O4240&gt;365,O4240&lt;731),+'PL2'!$O$2+1,IF(AND(O4240&gt;730,O4240&lt;1096),+'PL2'!$P$2+1,IF(AND(O4240&gt;1095,O4240&lt;1461),+'PL2'!$Q$2+1,IF(AND(O4240&gt;1460,O4240&lt;1826),+'PL2'!$R$2+1,IF(AND(O4240&gt;1825,O4240&lt;2190),+'PL2'!$S$2+1,0))))))</f>
        <v>0</v>
      </c>
      <c r="N4240" s="70">
        <f t="shared" si="263"/>
        <v>-1</v>
      </c>
      <c r="O4240" s="19" t="str">
        <f>IF(A4240&gt;'PL2'!$C$2+553,IF(A4240='PL2'!$C$2+554,1,O4239+1), "")</f>
        <v/>
      </c>
      <c r="Q4240" s="20">
        <v>24</v>
      </c>
    </row>
    <row r="4241" spans="1:17" s="20" customFormat="1" x14ac:dyDescent="0.55000000000000004">
      <c r="A4241" s="20">
        <v>4239</v>
      </c>
      <c r="B4241" s="21">
        <v>44061</v>
      </c>
      <c r="C4241" s="20">
        <v>88.839227142323097</v>
      </c>
      <c r="D4241" s="20">
        <v>117947175</v>
      </c>
      <c r="E4241" s="20">
        <f t="shared" si="260"/>
        <v>1036.9041266597906</v>
      </c>
      <c r="F4241" s="20">
        <f t="shared" si="264"/>
        <v>7.8100862723622924E-4</v>
      </c>
      <c r="G4241" s="20">
        <v>12293.72</v>
      </c>
      <c r="H4241" s="20">
        <f t="shared" si="261"/>
        <v>9.6015013808265763</v>
      </c>
      <c r="I4241" s="20">
        <v>12747409</v>
      </c>
      <c r="K4241" s="70">
        <f t="shared" si="262"/>
        <v>-1</v>
      </c>
      <c r="L4241" s="3">
        <f>IF(AND(O4241&gt;0,O4241&lt;366),+'PL2'!$N$3+1,IF(AND(O4241&gt;365,O4241&lt;731),+'PL2'!$O$3+1,IF(AND(O4241&gt;730,O4241&lt;1096),+'PL2'!$P$3+1,IF(AND(O4241&gt;1095,O4241&lt;1461),+'PL2'!$Q$3+1,IF(AND(O4241&gt;1460,O4241&lt;3000),+'PL2'!$R$3+1,0)))))</f>
        <v>0</v>
      </c>
      <c r="M4241" s="3">
        <f>IF(AND(O4241&gt;0,O4241&lt;366),+'PL2'!$N$2+1,IF(AND(O4241&gt;365,O4241&lt;731),+'PL2'!$O$2+1,IF(AND(O4241&gt;730,O4241&lt;1096),+'PL2'!$P$2+1,IF(AND(O4241&gt;1095,O4241&lt;1461),+'PL2'!$Q$2+1,IF(AND(O4241&gt;1460,O4241&lt;1826),+'PL2'!$R$2+1,IF(AND(O4241&gt;1825,O4241&lt;2190),+'PL2'!$S$2+1,0))))))</f>
        <v>0</v>
      </c>
      <c r="N4241" s="70">
        <f t="shared" si="263"/>
        <v>-1</v>
      </c>
      <c r="O4241" s="19" t="str">
        <f>IF(A4241&gt;'PL2'!$C$2+553,IF(A4241='PL2'!$C$2+554,1,O4240+1), "")</f>
        <v/>
      </c>
      <c r="Q4241" s="20">
        <v>24</v>
      </c>
    </row>
    <row r="4242" spans="1:17" s="20" customFormat="1" x14ac:dyDescent="0.55000000000000004">
      <c r="A4242" s="20">
        <v>4240</v>
      </c>
      <c r="B4242" s="21">
        <v>44062</v>
      </c>
      <c r="C4242" s="20">
        <v>88.869225616444098</v>
      </c>
      <c r="D4242" s="20">
        <v>116262215</v>
      </c>
      <c r="E4242" s="20">
        <f t="shared" si="260"/>
        <v>995.90034028069601</v>
      </c>
      <c r="F4242" s="20">
        <f t="shared" si="264"/>
        <v>7.6125241577324691E-4</v>
      </c>
      <c r="G4242" s="20">
        <v>11969.53</v>
      </c>
      <c r="H4242" s="20">
        <f t="shared" si="261"/>
        <v>9.111833628170352</v>
      </c>
      <c r="I4242" s="20">
        <v>11920459</v>
      </c>
      <c r="K4242" s="70">
        <f t="shared" si="262"/>
        <v>-1</v>
      </c>
      <c r="L4242" s="3">
        <f>IF(AND(O4242&gt;0,O4242&lt;366),+'PL2'!$N$3+1,IF(AND(O4242&gt;365,O4242&lt;731),+'PL2'!$O$3+1,IF(AND(O4242&gt;730,O4242&lt;1096),+'PL2'!$P$3+1,IF(AND(O4242&gt;1095,O4242&lt;1461),+'PL2'!$Q$3+1,IF(AND(O4242&gt;1460,O4242&lt;3000),+'PL2'!$R$3+1,0)))))</f>
        <v>0</v>
      </c>
      <c r="M4242" s="3">
        <f>IF(AND(O4242&gt;0,O4242&lt;366),+'PL2'!$N$2+1,IF(AND(O4242&gt;365,O4242&lt;731),+'PL2'!$O$2+1,IF(AND(O4242&gt;730,O4242&lt;1096),+'PL2'!$P$2+1,IF(AND(O4242&gt;1095,O4242&lt;1461),+'PL2'!$Q$2+1,IF(AND(O4242&gt;1460,O4242&lt;1826),+'PL2'!$R$2+1,IF(AND(O4242&gt;1825,O4242&lt;2190),+'PL2'!$S$2+1,0))))))</f>
        <v>0</v>
      </c>
      <c r="N4242" s="70">
        <f t="shared" si="263"/>
        <v>-1</v>
      </c>
      <c r="O4242" s="19" t="str">
        <f>IF(A4242&gt;'PL2'!$C$2+553,IF(A4242='PL2'!$C$2+554,1,O4241+1), "")</f>
        <v/>
      </c>
      <c r="Q4242" s="20">
        <v>24</v>
      </c>
    </row>
    <row r="4243" spans="1:17" s="20" customFormat="1" x14ac:dyDescent="0.55000000000000004">
      <c r="A4243" s="20">
        <v>4241</v>
      </c>
      <c r="B4243" s="21">
        <v>44063</v>
      </c>
      <c r="C4243" s="20">
        <v>88.899224090565099</v>
      </c>
      <c r="D4243" s="20">
        <v>123002054</v>
      </c>
      <c r="E4243" s="20">
        <f t="shared" si="260"/>
        <v>1049.0242031702744</v>
      </c>
      <c r="F4243" s="20">
        <f t="shared" si="264"/>
        <v>7.5817788956646776E-4</v>
      </c>
      <c r="G4243" s="20">
        <v>11734</v>
      </c>
      <c r="H4243" s="20">
        <f t="shared" si="261"/>
        <v>8.896459356172933</v>
      </c>
      <c r="I4243" s="20">
        <v>12309250</v>
      </c>
      <c r="K4243" s="70">
        <f t="shared" si="262"/>
        <v>-1</v>
      </c>
      <c r="L4243" s="3">
        <f>IF(AND(O4243&gt;0,O4243&lt;366),+'PL2'!$N$3+1,IF(AND(O4243&gt;365,O4243&lt;731),+'PL2'!$O$3+1,IF(AND(O4243&gt;730,O4243&lt;1096),+'PL2'!$P$3+1,IF(AND(O4243&gt;1095,O4243&lt;1461),+'PL2'!$Q$3+1,IF(AND(O4243&gt;1460,O4243&lt;3000),+'PL2'!$R$3+1,0)))))</f>
        <v>0</v>
      </c>
      <c r="M4243" s="3">
        <f>IF(AND(O4243&gt;0,O4243&lt;366),+'PL2'!$N$2+1,IF(AND(O4243&gt;365,O4243&lt;731),+'PL2'!$O$2+1,IF(AND(O4243&gt;730,O4243&lt;1096),+'PL2'!$P$2+1,IF(AND(O4243&gt;1095,O4243&lt;1461),+'PL2'!$Q$2+1,IF(AND(O4243&gt;1460,O4243&lt;1826),+'PL2'!$R$2+1,IF(AND(O4243&gt;1825,O4243&lt;2190),+'PL2'!$S$2+1,0))))))</f>
        <v>0</v>
      </c>
      <c r="N4243" s="70">
        <f t="shared" si="263"/>
        <v>-1</v>
      </c>
      <c r="O4243" s="19" t="str">
        <f>IF(A4243&gt;'PL2'!$C$2+553,IF(A4243='PL2'!$C$2+554,1,O4242+1), "")</f>
        <v/>
      </c>
      <c r="Q4243" s="20">
        <v>24</v>
      </c>
    </row>
    <row r="4244" spans="1:17" s="20" customFormat="1" x14ac:dyDescent="0.55000000000000004">
      <c r="A4244" s="20">
        <v>4242</v>
      </c>
      <c r="B4244" s="21">
        <v>44064</v>
      </c>
      <c r="C4244" s="20">
        <v>88.9292225646861</v>
      </c>
      <c r="D4244" s="20">
        <v>130584372</v>
      </c>
      <c r="E4244" s="20">
        <f t="shared" si="260"/>
        <v>1094.6002888970168</v>
      </c>
      <c r="F4244" s="20">
        <f t="shared" si="264"/>
        <v>7.4543340232698368E-4</v>
      </c>
      <c r="G4244" s="20">
        <v>11865.82</v>
      </c>
      <c r="H4244" s="20">
        <f t="shared" si="261"/>
        <v>8.8451785739995685</v>
      </c>
      <c r="I4244" s="20">
        <v>12988330</v>
      </c>
      <c r="K4244" s="70">
        <f t="shared" si="262"/>
        <v>-1</v>
      </c>
      <c r="L4244" s="3">
        <f>IF(AND(O4244&gt;0,O4244&lt;366),+'PL2'!$N$3+1,IF(AND(O4244&gt;365,O4244&lt;731),+'PL2'!$O$3+1,IF(AND(O4244&gt;730,O4244&lt;1096),+'PL2'!$P$3+1,IF(AND(O4244&gt;1095,O4244&lt;1461),+'PL2'!$Q$3+1,IF(AND(O4244&gt;1460,O4244&lt;3000),+'PL2'!$R$3+1,0)))))</f>
        <v>0</v>
      </c>
      <c r="M4244" s="3">
        <f>IF(AND(O4244&gt;0,O4244&lt;366),+'PL2'!$N$2+1,IF(AND(O4244&gt;365,O4244&lt;731),+'PL2'!$O$2+1,IF(AND(O4244&gt;730,O4244&lt;1096),+'PL2'!$P$2+1,IF(AND(O4244&gt;1095,O4244&lt;1461),+'PL2'!$Q$2+1,IF(AND(O4244&gt;1460,O4244&lt;1826),+'PL2'!$R$2+1,IF(AND(O4244&gt;1825,O4244&lt;2190),+'PL2'!$S$2+1,0))))))</f>
        <v>0</v>
      </c>
      <c r="N4244" s="70">
        <f t="shared" si="263"/>
        <v>-1</v>
      </c>
      <c r="O4244" s="19" t="str">
        <f>IF(A4244&gt;'PL2'!$C$2+553,IF(A4244='PL2'!$C$2+554,1,O4243+1), "")</f>
        <v/>
      </c>
      <c r="Q4244" s="20">
        <v>24</v>
      </c>
    </row>
    <row r="4245" spans="1:17" s="20" customFormat="1" x14ac:dyDescent="0.55000000000000004">
      <c r="A4245" s="20">
        <v>4243</v>
      </c>
      <c r="B4245" s="21">
        <v>44065</v>
      </c>
      <c r="C4245" s="20">
        <v>88.959221038807101</v>
      </c>
      <c r="D4245" s="20">
        <v>114577256</v>
      </c>
      <c r="E4245" s="20">
        <f t="shared" si="260"/>
        <v>959.87589821918289</v>
      </c>
      <c r="F4245" s="20">
        <f t="shared" si="264"/>
        <v>7.4525970668649802E-4</v>
      </c>
      <c r="G4245" s="20">
        <v>11522.8</v>
      </c>
      <c r="H4245" s="20">
        <f t="shared" si="261"/>
        <v>8.5874785482071783</v>
      </c>
      <c r="I4245" s="20">
        <v>11060458</v>
      </c>
      <c r="K4245" s="70">
        <f t="shared" si="262"/>
        <v>-1</v>
      </c>
      <c r="L4245" s="3">
        <f>IF(AND(O4245&gt;0,O4245&lt;366),+'PL2'!$N$3+1,IF(AND(O4245&gt;365,O4245&lt;731),+'PL2'!$O$3+1,IF(AND(O4245&gt;730,O4245&lt;1096),+'PL2'!$P$3+1,IF(AND(O4245&gt;1095,O4245&lt;1461),+'PL2'!$Q$3+1,IF(AND(O4245&gt;1460,O4245&lt;3000),+'PL2'!$R$3+1,0)))))</f>
        <v>0</v>
      </c>
      <c r="M4245" s="3">
        <f>IF(AND(O4245&gt;0,O4245&lt;366),+'PL2'!$N$2+1,IF(AND(O4245&gt;365,O4245&lt;731),+'PL2'!$O$2+1,IF(AND(O4245&gt;730,O4245&lt;1096),+'PL2'!$P$2+1,IF(AND(O4245&gt;1095,O4245&lt;1461),+'PL2'!$Q$2+1,IF(AND(O4245&gt;1460,O4245&lt;1826),+'PL2'!$R$2+1,IF(AND(O4245&gt;1825,O4245&lt;2190),+'PL2'!$S$2+1,0))))))</f>
        <v>0</v>
      </c>
      <c r="N4245" s="70">
        <f t="shared" si="263"/>
        <v>-1</v>
      </c>
      <c r="O4245" s="19" t="str">
        <f>IF(A4245&gt;'PL2'!$C$2+553,IF(A4245='PL2'!$C$2+554,1,O4244+1), "")</f>
        <v/>
      </c>
      <c r="Q4245" s="20">
        <v>25</v>
      </c>
    </row>
    <row r="4246" spans="1:17" s="20" customFormat="1" x14ac:dyDescent="0.55000000000000004">
      <c r="A4246" s="20">
        <v>4244</v>
      </c>
      <c r="B4246" s="21">
        <v>44066</v>
      </c>
      <c r="C4246" s="20">
        <v>88.989219512928102</v>
      </c>
      <c r="D4246" s="20">
        <v>132269332</v>
      </c>
      <c r="E4246" s="20">
        <f t="shared" si="260"/>
        <v>1048.5365611497982</v>
      </c>
      <c r="F4246" s="20">
        <f t="shared" si="264"/>
        <v>7.0544281729259929E-4</v>
      </c>
      <c r="G4246" s="20">
        <v>11683.44</v>
      </c>
      <c r="H4246" s="20">
        <f t="shared" si="261"/>
        <v>8.2419988292690469</v>
      </c>
      <c r="I4246" s="20">
        <v>12250514</v>
      </c>
      <c r="K4246" s="70">
        <f t="shared" si="262"/>
        <v>-1</v>
      </c>
      <c r="L4246" s="3">
        <f>IF(AND(O4246&gt;0,O4246&lt;366),+'PL2'!$N$3+1,IF(AND(O4246&gt;365,O4246&lt;731),+'PL2'!$O$3+1,IF(AND(O4246&gt;730,O4246&lt;1096),+'PL2'!$P$3+1,IF(AND(O4246&gt;1095,O4246&lt;1461),+'PL2'!$Q$3+1,IF(AND(O4246&gt;1460,O4246&lt;3000),+'PL2'!$R$3+1,0)))))</f>
        <v>0</v>
      </c>
      <c r="M4246" s="3">
        <f>IF(AND(O4246&gt;0,O4246&lt;366),+'PL2'!$N$2+1,IF(AND(O4246&gt;365,O4246&lt;731),+'PL2'!$O$2+1,IF(AND(O4246&gt;730,O4246&lt;1096),+'PL2'!$P$2+1,IF(AND(O4246&gt;1095,O4246&lt;1461),+'PL2'!$Q$2+1,IF(AND(O4246&gt;1460,O4246&lt;1826),+'PL2'!$R$2+1,IF(AND(O4246&gt;1825,O4246&lt;2190),+'PL2'!$S$2+1,0))))))</f>
        <v>0</v>
      </c>
      <c r="N4246" s="70">
        <f t="shared" si="263"/>
        <v>-1</v>
      </c>
      <c r="O4246" s="19" t="str">
        <f>IF(A4246&gt;'PL2'!$C$2+553,IF(A4246='PL2'!$C$2+554,1,O4245+1), "")</f>
        <v/>
      </c>
      <c r="Q4246" s="20">
        <v>25</v>
      </c>
    </row>
    <row r="4247" spans="1:17" s="20" customFormat="1" x14ac:dyDescent="0.55000000000000004">
      <c r="A4247" s="20">
        <v>4245</v>
      </c>
      <c r="B4247" s="21">
        <v>44067</v>
      </c>
      <c r="C4247" s="20">
        <v>89.019217987049103</v>
      </c>
      <c r="D4247" s="20">
        <v>128441437</v>
      </c>
      <c r="E4247" s="20">
        <f t="shared" si="260"/>
        <v>1016.5166626333775</v>
      </c>
      <c r="F4247" s="20">
        <f t="shared" si="264"/>
        <v>7.0451966664331447E-4</v>
      </c>
      <c r="G4247" s="20">
        <v>11653.02</v>
      </c>
      <c r="H4247" s="20">
        <f t="shared" si="261"/>
        <v>8.2097817657878771</v>
      </c>
      <c r="I4247" s="20">
        <v>11845489</v>
      </c>
      <c r="K4247" s="70">
        <f t="shared" si="262"/>
        <v>-1</v>
      </c>
      <c r="L4247" s="3">
        <f>IF(AND(O4247&gt;0,O4247&lt;366),+'PL2'!$N$3+1,IF(AND(O4247&gt;365,O4247&lt;731),+'PL2'!$O$3+1,IF(AND(O4247&gt;730,O4247&lt;1096),+'PL2'!$P$3+1,IF(AND(O4247&gt;1095,O4247&lt;1461),+'PL2'!$Q$3+1,IF(AND(O4247&gt;1460,O4247&lt;3000),+'PL2'!$R$3+1,0)))))</f>
        <v>0</v>
      </c>
      <c r="M4247" s="3">
        <f>IF(AND(O4247&gt;0,O4247&lt;366),+'PL2'!$N$2+1,IF(AND(O4247&gt;365,O4247&lt;731),+'PL2'!$O$2+1,IF(AND(O4247&gt;730,O4247&lt;1096),+'PL2'!$P$2+1,IF(AND(O4247&gt;1095,O4247&lt;1461),+'PL2'!$Q$2+1,IF(AND(O4247&gt;1460,O4247&lt;1826),+'PL2'!$R$2+1,IF(AND(O4247&gt;1825,O4247&lt;2190),+'PL2'!$S$2+1,0))))))</f>
        <v>0</v>
      </c>
      <c r="N4247" s="70">
        <f t="shared" si="263"/>
        <v>-1</v>
      </c>
      <c r="O4247" s="19" t="str">
        <f>IF(A4247&gt;'PL2'!$C$2+553,IF(A4247='PL2'!$C$2+554,1,O4246+1), "")</f>
        <v/>
      </c>
      <c r="Q4247" s="20">
        <v>25</v>
      </c>
    </row>
    <row r="4248" spans="1:17" s="20" customFormat="1" x14ac:dyDescent="0.55000000000000004">
      <c r="A4248" s="20">
        <v>4246</v>
      </c>
      <c r="B4248" s="21">
        <v>44068</v>
      </c>
      <c r="C4248" s="20">
        <v>89.049216461170104</v>
      </c>
      <c r="D4248" s="20">
        <v>111720008</v>
      </c>
      <c r="E4248" s="20">
        <f t="shared" si="260"/>
        <v>885.29454017492446</v>
      </c>
      <c r="F4248" s="20">
        <f t="shared" si="264"/>
        <v>7.0564607496205066E-4</v>
      </c>
      <c r="G4248" s="20">
        <v>11763.93</v>
      </c>
      <c r="H4248" s="20">
        <f t="shared" si="261"/>
        <v>8.301171030628316</v>
      </c>
      <c r="I4248" s="20">
        <v>10414543</v>
      </c>
      <c r="K4248" s="70">
        <f t="shared" si="262"/>
        <v>-1</v>
      </c>
      <c r="L4248" s="3">
        <f>IF(AND(O4248&gt;0,O4248&lt;366),+'PL2'!$N$3+1,IF(AND(O4248&gt;365,O4248&lt;731),+'PL2'!$O$3+1,IF(AND(O4248&gt;730,O4248&lt;1096),+'PL2'!$P$3+1,IF(AND(O4248&gt;1095,O4248&lt;1461),+'PL2'!$Q$3+1,IF(AND(O4248&gt;1460,O4248&lt;3000),+'PL2'!$R$3+1,0)))))</f>
        <v>0</v>
      </c>
      <c r="M4248" s="3">
        <f>IF(AND(O4248&gt;0,O4248&lt;366),+'PL2'!$N$2+1,IF(AND(O4248&gt;365,O4248&lt;731),+'PL2'!$O$2+1,IF(AND(O4248&gt;730,O4248&lt;1096),+'PL2'!$P$2+1,IF(AND(O4248&gt;1095,O4248&lt;1461),+'PL2'!$Q$2+1,IF(AND(O4248&gt;1460,O4248&lt;1826),+'PL2'!$R$2+1,IF(AND(O4248&gt;1825,O4248&lt;2190),+'PL2'!$S$2+1,0))))))</f>
        <v>0</v>
      </c>
      <c r="N4248" s="70">
        <f t="shared" si="263"/>
        <v>-1</v>
      </c>
      <c r="O4248" s="19" t="str">
        <f>IF(A4248&gt;'PL2'!$C$2+553,IF(A4248='PL2'!$C$2+554,1,O4247+1), "")</f>
        <v/>
      </c>
      <c r="Q4248" s="20">
        <v>25</v>
      </c>
    </row>
    <row r="4249" spans="1:17" s="20" customFormat="1" x14ac:dyDescent="0.55000000000000004">
      <c r="A4249" s="20">
        <v>4247</v>
      </c>
      <c r="B4249" s="21">
        <v>44069</v>
      </c>
      <c r="C4249" s="20">
        <v>89.079214935291105</v>
      </c>
      <c r="D4249" s="20">
        <v>123939384</v>
      </c>
      <c r="E4249" s="20">
        <f t="shared" ref="E4249:E4312" si="265">+I4249/G4249</f>
        <v>1000.7097747278918</v>
      </c>
      <c r="F4249" s="20">
        <f t="shared" si="264"/>
        <v>7.1924224757186647E-4</v>
      </c>
      <c r="G4249" s="20">
        <v>11337.4</v>
      </c>
      <c r="H4249" s="20">
        <f t="shared" ref="H4249:H4312" si="266">+F4249*G4249</f>
        <v>8.1543370576212784</v>
      </c>
      <c r="I4249" s="20">
        <v>11345447</v>
      </c>
      <c r="K4249" s="70">
        <f t="shared" si="262"/>
        <v>-1</v>
      </c>
      <c r="L4249" s="3">
        <f>IF(AND(O4249&gt;0,O4249&lt;366),+'PL2'!$N$3+1,IF(AND(O4249&gt;365,O4249&lt;731),+'PL2'!$O$3+1,IF(AND(O4249&gt;730,O4249&lt;1096),+'PL2'!$P$3+1,IF(AND(O4249&gt;1095,O4249&lt;1461),+'PL2'!$Q$3+1,IF(AND(O4249&gt;1460,O4249&lt;3000),+'PL2'!$R$3+1,0)))))</f>
        <v>0</v>
      </c>
      <c r="M4249" s="3">
        <f>IF(AND(O4249&gt;0,O4249&lt;366),+'PL2'!$N$2+1,IF(AND(O4249&gt;365,O4249&lt;731),+'PL2'!$O$2+1,IF(AND(O4249&gt;730,O4249&lt;1096),+'PL2'!$P$2+1,IF(AND(O4249&gt;1095,O4249&lt;1461),+'PL2'!$Q$2+1,IF(AND(O4249&gt;1460,O4249&lt;1826),+'PL2'!$R$2+1,IF(AND(O4249&gt;1825,O4249&lt;2190),+'PL2'!$S$2+1,0))))))</f>
        <v>0</v>
      </c>
      <c r="N4249" s="70">
        <f t="shared" si="263"/>
        <v>-1</v>
      </c>
      <c r="O4249" s="19" t="str">
        <f>IF(A4249&gt;'PL2'!$C$2+553,IF(A4249='PL2'!$C$2+554,1,O4248+1), "")</f>
        <v/>
      </c>
      <c r="Q4249" s="20">
        <v>25</v>
      </c>
    </row>
    <row r="4250" spans="1:17" s="20" customFormat="1" x14ac:dyDescent="0.55000000000000004">
      <c r="A4250" s="20">
        <v>4248</v>
      </c>
      <c r="B4250" s="21">
        <v>44070</v>
      </c>
      <c r="C4250" s="20">
        <v>89.109213409412106</v>
      </c>
      <c r="D4250" s="20">
        <v>112592821</v>
      </c>
      <c r="E4250" s="20">
        <f t="shared" si="265"/>
        <v>932.22090156679337</v>
      </c>
      <c r="F4250" s="20">
        <f t="shared" si="264"/>
        <v>7.3778657044599625E-4</v>
      </c>
      <c r="G4250" s="20">
        <v>11467.37</v>
      </c>
      <c r="H4250" s="20">
        <f t="shared" si="266"/>
        <v>8.4604715843353038</v>
      </c>
      <c r="I4250" s="20">
        <v>10690122</v>
      </c>
      <c r="K4250" s="70">
        <f t="shared" si="262"/>
        <v>-1</v>
      </c>
      <c r="L4250" s="3">
        <f>IF(AND(O4250&gt;0,O4250&lt;366),+'PL2'!$N$3+1,IF(AND(O4250&gt;365,O4250&lt;731),+'PL2'!$O$3+1,IF(AND(O4250&gt;730,O4250&lt;1096),+'PL2'!$P$3+1,IF(AND(O4250&gt;1095,O4250&lt;1461),+'PL2'!$Q$3+1,IF(AND(O4250&gt;1460,O4250&lt;3000),+'PL2'!$R$3+1,0)))))</f>
        <v>0</v>
      </c>
      <c r="M4250" s="3">
        <f>IF(AND(O4250&gt;0,O4250&lt;366),+'PL2'!$N$2+1,IF(AND(O4250&gt;365,O4250&lt;731),+'PL2'!$O$2+1,IF(AND(O4250&gt;730,O4250&lt;1096),+'PL2'!$P$2+1,IF(AND(O4250&gt;1095,O4250&lt;1461),+'PL2'!$Q$2+1,IF(AND(O4250&gt;1460,O4250&lt;1826),+'PL2'!$R$2+1,IF(AND(O4250&gt;1825,O4250&lt;2190),+'PL2'!$S$2+1,0))))))</f>
        <v>0</v>
      </c>
      <c r="N4250" s="70">
        <f t="shared" si="263"/>
        <v>-1</v>
      </c>
      <c r="O4250" s="19" t="str">
        <f>IF(A4250&gt;'PL2'!$C$2+553,IF(A4250='PL2'!$C$2+554,1,O4249+1), "")</f>
        <v/>
      </c>
      <c r="Q4250" s="20">
        <v>25</v>
      </c>
    </row>
    <row r="4251" spans="1:17" s="20" customFormat="1" x14ac:dyDescent="0.55000000000000004">
      <c r="A4251" s="20">
        <v>4249</v>
      </c>
      <c r="B4251" s="21">
        <v>44071</v>
      </c>
      <c r="C4251" s="20">
        <v>89.139211883533093</v>
      </c>
      <c r="D4251" s="20">
        <v>142268448</v>
      </c>
      <c r="E4251" s="20">
        <f t="shared" si="265"/>
        <v>1150.5843650819634</v>
      </c>
      <c r="F4251" s="20">
        <f t="shared" si="264"/>
        <v>7.2090604031135224E-4</v>
      </c>
      <c r="G4251" s="20">
        <v>11302.01</v>
      </c>
      <c r="H4251" s="20">
        <f t="shared" si="266"/>
        <v>8.1476872766593065</v>
      </c>
      <c r="I4251" s="20">
        <v>13003916</v>
      </c>
      <c r="K4251" s="70">
        <f t="shared" si="262"/>
        <v>-1</v>
      </c>
      <c r="L4251" s="3">
        <f>IF(AND(O4251&gt;0,O4251&lt;366),+'PL2'!$N$3+1,IF(AND(O4251&gt;365,O4251&lt;731),+'PL2'!$O$3+1,IF(AND(O4251&gt;730,O4251&lt;1096),+'PL2'!$P$3+1,IF(AND(O4251&gt;1095,O4251&lt;1461),+'PL2'!$Q$3+1,IF(AND(O4251&gt;1460,O4251&lt;3000),+'PL2'!$R$3+1,0)))))</f>
        <v>0</v>
      </c>
      <c r="M4251" s="3">
        <f>IF(AND(O4251&gt;0,O4251&lt;366),+'PL2'!$N$2+1,IF(AND(O4251&gt;365,O4251&lt;731),+'PL2'!$O$2+1,IF(AND(O4251&gt;730,O4251&lt;1096),+'PL2'!$P$2+1,IF(AND(O4251&gt;1095,O4251&lt;1461),+'PL2'!$Q$2+1,IF(AND(O4251&gt;1460,O4251&lt;1826),+'PL2'!$R$2+1,IF(AND(O4251&gt;1825,O4251&lt;2190),+'PL2'!$S$2+1,0))))))</f>
        <v>0</v>
      </c>
      <c r="N4251" s="70">
        <f t="shared" si="263"/>
        <v>-1</v>
      </c>
      <c r="O4251" s="19" t="str">
        <f>IF(A4251&gt;'PL2'!$C$2+553,IF(A4251='PL2'!$C$2+554,1,O4250+1), "")</f>
        <v/>
      </c>
      <c r="Q4251" s="20">
        <v>25</v>
      </c>
    </row>
    <row r="4252" spans="1:17" s="20" customFormat="1" x14ac:dyDescent="0.55000000000000004">
      <c r="A4252" s="20">
        <v>4250</v>
      </c>
      <c r="B4252" s="21">
        <v>44072</v>
      </c>
      <c r="C4252" s="20">
        <v>89.169210357654094</v>
      </c>
      <c r="D4252" s="20">
        <v>127430634</v>
      </c>
      <c r="E4252" s="20">
        <f t="shared" si="265"/>
        <v>975.98777606796853</v>
      </c>
      <c r="F4252" s="20">
        <f t="shared" si="264"/>
        <v>6.8294456818525828E-4</v>
      </c>
      <c r="G4252" s="20">
        <v>11534.75</v>
      </c>
      <c r="H4252" s="20">
        <f t="shared" si="266"/>
        <v>7.8775948578749082</v>
      </c>
      <c r="I4252" s="20">
        <v>11257775</v>
      </c>
      <c r="K4252" s="70">
        <f t="shared" si="262"/>
        <v>-1</v>
      </c>
      <c r="L4252" s="3">
        <f>IF(AND(O4252&gt;0,O4252&lt;366),+'PL2'!$N$3+1,IF(AND(O4252&gt;365,O4252&lt;731),+'PL2'!$O$3+1,IF(AND(O4252&gt;730,O4252&lt;1096),+'PL2'!$P$3+1,IF(AND(O4252&gt;1095,O4252&lt;1461),+'PL2'!$Q$3+1,IF(AND(O4252&gt;1460,O4252&lt;3000),+'PL2'!$R$3+1,0)))))</f>
        <v>0</v>
      </c>
      <c r="M4252" s="3">
        <f>IF(AND(O4252&gt;0,O4252&lt;366),+'PL2'!$N$2+1,IF(AND(O4252&gt;365,O4252&lt;731),+'PL2'!$O$2+1,IF(AND(O4252&gt;730,O4252&lt;1096),+'PL2'!$P$2+1,IF(AND(O4252&gt;1095,O4252&lt;1461),+'PL2'!$Q$2+1,IF(AND(O4252&gt;1460,O4252&lt;1826),+'PL2'!$R$2+1,IF(AND(O4252&gt;1825,O4252&lt;2190),+'PL2'!$S$2+1,0))))))</f>
        <v>0</v>
      </c>
      <c r="N4252" s="70">
        <f t="shared" si="263"/>
        <v>-1</v>
      </c>
      <c r="O4252" s="19" t="str">
        <f>IF(A4252&gt;'PL2'!$C$2+553,IF(A4252='PL2'!$C$2+554,1,O4251+1), "")</f>
        <v/>
      </c>
      <c r="Q4252" s="20">
        <v>25</v>
      </c>
    </row>
    <row r="4253" spans="1:17" s="20" customFormat="1" x14ac:dyDescent="0.55000000000000004">
      <c r="A4253" s="20">
        <v>4251</v>
      </c>
      <c r="B4253" s="21">
        <v>44073</v>
      </c>
      <c r="C4253" s="20">
        <v>89.199208831775096</v>
      </c>
      <c r="D4253" s="20">
        <v>110847196</v>
      </c>
      <c r="E4253" s="20">
        <f t="shared" si="265"/>
        <v>867.46658142913384</v>
      </c>
      <c r="F4253" s="20">
        <f t="shared" si="264"/>
        <v>6.9805403784398254E-4</v>
      </c>
      <c r="G4253" s="20">
        <v>11481.64</v>
      </c>
      <c r="H4253" s="20">
        <f t="shared" si="266"/>
        <v>8.0148051630709833</v>
      </c>
      <c r="I4253" s="20">
        <v>9959939</v>
      </c>
      <c r="K4253" s="70">
        <f t="shared" si="262"/>
        <v>-1</v>
      </c>
      <c r="L4253" s="3">
        <f>IF(AND(O4253&gt;0,O4253&lt;366),+'PL2'!$N$3+1,IF(AND(O4253&gt;365,O4253&lt;731),+'PL2'!$O$3+1,IF(AND(O4253&gt;730,O4253&lt;1096),+'PL2'!$P$3+1,IF(AND(O4253&gt;1095,O4253&lt;1461),+'PL2'!$Q$3+1,IF(AND(O4253&gt;1460,O4253&lt;3000),+'PL2'!$R$3+1,0)))))</f>
        <v>0</v>
      </c>
      <c r="M4253" s="3">
        <f>IF(AND(O4253&gt;0,O4253&lt;366),+'PL2'!$N$2+1,IF(AND(O4253&gt;365,O4253&lt;731),+'PL2'!$O$2+1,IF(AND(O4253&gt;730,O4253&lt;1096),+'PL2'!$P$2+1,IF(AND(O4253&gt;1095,O4253&lt;1461),+'PL2'!$Q$2+1,IF(AND(O4253&gt;1460,O4253&lt;1826),+'PL2'!$R$2+1,IF(AND(O4253&gt;1825,O4253&lt;2190),+'PL2'!$S$2+1,0))))))</f>
        <v>0</v>
      </c>
      <c r="N4253" s="70">
        <f t="shared" si="263"/>
        <v>-1</v>
      </c>
      <c r="O4253" s="19" t="str">
        <f>IF(A4253&gt;'PL2'!$C$2+553,IF(A4253='PL2'!$C$2+554,1,O4252+1), "")</f>
        <v/>
      </c>
      <c r="Q4253" s="20">
        <v>25</v>
      </c>
    </row>
    <row r="4254" spans="1:17" s="20" customFormat="1" x14ac:dyDescent="0.55000000000000004">
      <c r="A4254" s="20">
        <v>4252</v>
      </c>
      <c r="B4254" s="21">
        <v>44074</v>
      </c>
      <c r="C4254" s="20">
        <v>89.229207305896097</v>
      </c>
      <c r="D4254" s="20">
        <v>130921885</v>
      </c>
      <c r="E4254" s="20">
        <f t="shared" si="265"/>
        <v>1041.3216681557049</v>
      </c>
      <c r="F4254" s="20">
        <f t="shared" si="264"/>
        <v>7.0970798350472055E-4</v>
      </c>
      <c r="G4254" s="20">
        <v>11707.78</v>
      </c>
      <c r="H4254" s="20">
        <f t="shared" si="266"/>
        <v>8.3091049351168973</v>
      </c>
      <c r="I4254" s="20">
        <v>12191565</v>
      </c>
      <c r="K4254" s="70">
        <f t="shared" si="262"/>
        <v>-1</v>
      </c>
      <c r="L4254" s="3">
        <f>IF(AND(O4254&gt;0,O4254&lt;366),+'PL2'!$N$3+1,IF(AND(O4254&gt;365,O4254&lt;731),+'PL2'!$O$3+1,IF(AND(O4254&gt;730,O4254&lt;1096),+'PL2'!$P$3+1,IF(AND(O4254&gt;1095,O4254&lt;1461),+'PL2'!$Q$3+1,IF(AND(O4254&gt;1460,O4254&lt;3000),+'PL2'!$R$3+1,0)))))</f>
        <v>0</v>
      </c>
      <c r="M4254" s="3">
        <f>IF(AND(O4254&gt;0,O4254&lt;366),+'PL2'!$N$2+1,IF(AND(O4254&gt;365,O4254&lt;731),+'PL2'!$O$2+1,IF(AND(O4254&gt;730,O4254&lt;1096),+'PL2'!$P$2+1,IF(AND(O4254&gt;1095,O4254&lt;1461),+'PL2'!$Q$2+1,IF(AND(O4254&gt;1460,O4254&lt;1826),+'PL2'!$R$2+1,IF(AND(O4254&gt;1825,O4254&lt;2190),+'PL2'!$S$2+1,0))))))</f>
        <v>0</v>
      </c>
      <c r="N4254" s="70">
        <f t="shared" si="263"/>
        <v>-1</v>
      </c>
      <c r="O4254" s="19" t="str">
        <f>IF(A4254&gt;'PL2'!$C$2+553,IF(A4254='PL2'!$C$2+554,1,O4253+1), "")</f>
        <v/>
      </c>
      <c r="Q4254" s="20">
        <v>26</v>
      </c>
    </row>
    <row r="4255" spans="1:17" s="20" customFormat="1" x14ac:dyDescent="0.55000000000000004">
      <c r="A4255" s="20">
        <v>4253</v>
      </c>
      <c r="B4255" s="21">
        <v>44075</v>
      </c>
      <c r="C4255" s="20">
        <v>89.259205780017098</v>
      </c>
      <c r="D4255" s="20">
        <v>134413135</v>
      </c>
      <c r="E4255" s="20">
        <f t="shared" si="265"/>
        <v>1110.1371662934396</v>
      </c>
      <c r="F4255" s="20">
        <f t="shared" si="264"/>
        <v>7.3720445379263854E-4</v>
      </c>
      <c r="G4255" s="20">
        <v>11659.57</v>
      </c>
      <c r="H4255" s="20">
        <f t="shared" si="266"/>
        <v>8.5954869333070345</v>
      </c>
      <c r="I4255" s="20">
        <v>12943722</v>
      </c>
      <c r="K4255" s="70">
        <f t="shared" si="262"/>
        <v>-1</v>
      </c>
      <c r="L4255" s="3">
        <f>IF(AND(O4255&gt;0,O4255&lt;366),+'PL2'!$N$3+1,IF(AND(O4255&gt;365,O4255&lt;731),+'PL2'!$O$3+1,IF(AND(O4255&gt;730,O4255&lt;1096),+'PL2'!$P$3+1,IF(AND(O4255&gt;1095,O4255&lt;1461),+'PL2'!$Q$3+1,IF(AND(O4255&gt;1460,O4255&lt;3000),+'PL2'!$R$3+1,0)))))</f>
        <v>0</v>
      </c>
      <c r="M4255" s="3">
        <f>IF(AND(O4255&gt;0,O4255&lt;366),+'PL2'!$N$2+1,IF(AND(O4255&gt;365,O4255&lt;731),+'PL2'!$O$2+1,IF(AND(O4255&gt;730,O4255&lt;1096),+'PL2'!$P$2+1,IF(AND(O4255&gt;1095,O4255&lt;1461),+'PL2'!$Q$2+1,IF(AND(O4255&gt;1460,O4255&lt;1826),+'PL2'!$R$2+1,IF(AND(O4255&gt;1825,O4255&lt;2190),+'PL2'!$S$2+1,0))))))</f>
        <v>0</v>
      </c>
      <c r="N4255" s="70">
        <f t="shared" si="263"/>
        <v>-1</v>
      </c>
      <c r="O4255" s="19" t="str">
        <f>IF(A4255&gt;'PL2'!$C$2+553,IF(A4255='PL2'!$C$2+554,1,O4254+1), "")</f>
        <v/>
      </c>
      <c r="Q4255" s="20">
        <v>26</v>
      </c>
    </row>
    <row r="4256" spans="1:17" s="20" customFormat="1" x14ac:dyDescent="0.55000000000000004">
      <c r="A4256" s="20">
        <v>4254</v>
      </c>
      <c r="B4256" s="21">
        <v>44076</v>
      </c>
      <c r="C4256" s="20">
        <v>89.289204254138099</v>
      </c>
      <c r="D4256" s="20">
        <v>125685009</v>
      </c>
      <c r="E4256" s="20">
        <f t="shared" si="265"/>
        <v>1012.4092843813557</v>
      </c>
      <c r="F4256" s="20">
        <f t="shared" si="264"/>
        <v>7.1923628840980282E-4</v>
      </c>
      <c r="G4256" s="20">
        <v>11923.25</v>
      </c>
      <c r="H4256" s="20">
        <f t="shared" si="266"/>
        <v>8.5756340757821814</v>
      </c>
      <c r="I4256" s="20">
        <v>12071209</v>
      </c>
      <c r="K4256" s="70">
        <f t="shared" si="262"/>
        <v>-1</v>
      </c>
      <c r="L4256" s="3">
        <f>IF(AND(O4256&gt;0,O4256&lt;366),+'PL2'!$N$3+1,IF(AND(O4256&gt;365,O4256&lt;731),+'PL2'!$O$3+1,IF(AND(O4256&gt;730,O4256&lt;1096),+'PL2'!$P$3+1,IF(AND(O4256&gt;1095,O4256&lt;1461),+'PL2'!$Q$3+1,IF(AND(O4256&gt;1460,O4256&lt;3000),+'PL2'!$R$3+1,0)))))</f>
        <v>0</v>
      </c>
      <c r="M4256" s="3">
        <f>IF(AND(O4256&gt;0,O4256&lt;366),+'PL2'!$N$2+1,IF(AND(O4256&gt;365,O4256&lt;731),+'PL2'!$O$2+1,IF(AND(O4256&gt;730,O4256&lt;1096),+'PL2'!$P$2+1,IF(AND(O4256&gt;1095,O4256&lt;1461),+'PL2'!$Q$2+1,IF(AND(O4256&gt;1460,O4256&lt;1826),+'PL2'!$R$2+1,IF(AND(O4256&gt;1825,O4256&lt;2190),+'PL2'!$S$2+1,0))))))</f>
        <v>0</v>
      </c>
      <c r="N4256" s="70">
        <f t="shared" si="263"/>
        <v>-1</v>
      </c>
      <c r="O4256" s="19" t="str">
        <f>IF(A4256&gt;'PL2'!$C$2+553,IF(A4256='PL2'!$C$2+554,1,O4255+1), "")</f>
        <v/>
      </c>
      <c r="Q4256" s="20">
        <v>26</v>
      </c>
    </row>
    <row r="4257" spans="1:17" s="20" customFormat="1" x14ac:dyDescent="0.55000000000000004">
      <c r="A4257" s="20">
        <v>4255</v>
      </c>
      <c r="B4257" s="21">
        <v>44077</v>
      </c>
      <c r="C4257" s="20">
        <v>89.3192027282591</v>
      </c>
      <c r="D4257" s="20">
        <v>112592821</v>
      </c>
      <c r="E4257" s="20">
        <f t="shared" si="265"/>
        <v>911.37299253165622</v>
      </c>
      <c r="F4257" s="20">
        <f t="shared" si="264"/>
        <v>7.2298667320001841E-4</v>
      </c>
      <c r="G4257" s="20">
        <v>11397.44</v>
      </c>
      <c r="H4257" s="20">
        <f t="shared" si="266"/>
        <v>8.2401972285968181</v>
      </c>
      <c r="I4257" s="20">
        <v>10387319</v>
      </c>
      <c r="K4257" s="70">
        <f t="shared" si="262"/>
        <v>-1</v>
      </c>
      <c r="L4257" s="3">
        <f>IF(AND(O4257&gt;0,O4257&lt;366),+'PL2'!$N$3+1,IF(AND(O4257&gt;365,O4257&lt;731),+'PL2'!$O$3+1,IF(AND(O4257&gt;730,O4257&lt;1096),+'PL2'!$P$3+1,IF(AND(O4257&gt;1095,O4257&lt;1461),+'PL2'!$Q$3+1,IF(AND(O4257&gt;1460,O4257&lt;3000),+'PL2'!$R$3+1,0)))))</f>
        <v>0</v>
      </c>
      <c r="M4257" s="3">
        <f>IF(AND(O4257&gt;0,O4257&lt;366),+'PL2'!$N$2+1,IF(AND(O4257&gt;365,O4257&lt;731),+'PL2'!$O$2+1,IF(AND(O4257&gt;730,O4257&lt;1096),+'PL2'!$P$2+1,IF(AND(O4257&gt;1095,O4257&lt;1461),+'PL2'!$Q$2+1,IF(AND(O4257&gt;1460,O4257&lt;1826),+'PL2'!$R$2+1,IF(AND(O4257&gt;1825,O4257&lt;2190),+'PL2'!$S$2+1,0))))))</f>
        <v>0</v>
      </c>
      <c r="N4257" s="70">
        <f t="shared" si="263"/>
        <v>-1</v>
      </c>
      <c r="O4257" s="19" t="str">
        <f>IF(A4257&gt;'PL2'!$C$2+553,IF(A4257='PL2'!$C$2+554,1,O4256+1), "")</f>
        <v/>
      </c>
      <c r="Q4257" s="20">
        <v>26</v>
      </c>
    </row>
    <row r="4258" spans="1:17" s="20" customFormat="1" x14ac:dyDescent="0.55000000000000004">
      <c r="A4258" s="20">
        <v>4256</v>
      </c>
      <c r="B4258" s="21">
        <v>44078</v>
      </c>
      <c r="C4258" s="20">
        <v>89.349201202380101</v>
      </c>
      <c r="D4258" s="20">
        <v>117829696</v>
      </c>
      <c r="E4258" s="20">
        <f t="shared" si="265"/>
        <v>1032.8251947728149</v>
      </c>
      <c r="F4258" s="20">
        <f t="shared" si="264"/>
        <v>7.8318207775604943E-4</v>
      </c>
      <c r="G4258" s="20">
        <v>10187.51</v>
      </c>
      <c r="H4258" s="20">
        <f t="shared" si="266"/>
        <v>7.9786752489605313</v>
      </c>
      <c r="I4258" s="20">
        <v>10521917</v>
      </c>
      <c r="K4258" s="70">
        <f t="shared" si="262"/>
        <v>-1</v>
      </c>
      <c r="L4258" s="3">
        <f>IF(AND(O4258&gt;0,O4258&lt;366),+'PL2'!$N$3+1,IF(AND(O4258&gt;365,O4258&lt;731),+'PL2'!$O$3+1,IF(AND(O4258&gt;730,O4258&lt;1096),+'PL2'!$P$3+1,IF(AND(O4258&gt;1095,O4258&lt;1461),+'PL2'!$Q$3+1,IF(AND(O4258&gt;1460,O4258&lt;3000),+'PL2'!$R$3+1,0)))))</f>
        <v>0</v>
      </c>
      <c r="M4258" s="3">
        <f>IF(AND(O4258&gt;0,O4258&lt;366),+'PL2'!$N$2+1,IF(AND(O4258&gt;365,O4258&lt;731),+'PL2'!$O$2+1,IF(AND(O4258&gt;730,O4258&lt;1096),+'PL2'!$P$2+1,IF(AND(O4258&gt;1095,O4258&lt;1461),+'PL2'!$Q$2+1,IF(AND(O4258&gt;1460,O4258&lt;1826),+'PL2'!$R$2+1,IF(AND(O4258&gt;1825,O4258&lt;2190),+'PL2'!$S$2+1,0))))))</f>
        <v>0</v>
      </c>
      <c r="N4258" s="70">
        <f t="shared" si="263"/>
        <v>-1</v>
      </c>
      <c r="O4258" s="19" t="str">
        <f>IF(A4258&gt;'PL2'!$C$2+553,IF(A4258='PL2'!$C$2+554,1,O4257+1), "")</f>
        <v/>
      </c>
      <c r="Q4258" s="20">
        <v>26</v>
      </c>
    </row>
    <row r="4259" spans="1:17" s="20" customFormat="1" x14ac:dyDescent="0.55000000000000004">
      <c r="A4259" s="20">
        <v>4257</v>
      </c>
      <c r="B4259" s="21">
        <v>44079</v>
      </c>
      <c r="C4259" s="20">
        <v>89.379199676501102</v>
      </c>
      <c r="D4259" s="20">
        <v>123066572</v>
      </c>
      <c r="E4259" s="20">
        <f t="shared" si="265"/>
        <v>996.01075288334141</v>
      </c>
      <c r="F4259" s="20">
        <f t="shared" si="264"/>
        <v>7.2336981940069288E-4</v>
      </c>
      <c r="G4259" s="20">
        <v>10467.89</v>
      </c>
      <c r="H4259" s="20">
        <f t="shared" si="266"/>
        <v>7.572155698806319</v>
      </c>
      <c r="I4259" s="20">
        <v>10426131</v>
      </c>
      <c r="K4259" s="70">
        <f t="shared" si="262"/>
        <v>-1</v>
      </c>
      <c r="L4259" s="3">
        <f>IF(AND(O4259&gt;0,O4259&lt;366),+'PL2'!$N$3+1,IF(AND(O4259&gt;365,O4259&lt;731),+'PL2'!$O$3+1,IF(AND(O4259&gt;730,O4259&lt;1096),+'PL2'!$P$3+1,IF(AND(O4259&gt;1095,O4259&lt;1461),+'PL2'!$Q$3+1,IF(AND(O4259&gt;1460,O4259&lt;3000),+'PL2'!$R$3+1,0)))))</f>
        <v>0</v>
      </c>
      <c r="M4259" s="3">
        <f>IF(AND(O4259&gt;0,O4259&lt;366),+'PL2'!$N$2+1,IF(AND(O4259&gt;365,O4259&lt;731),+'PL2'!$O$2+1,IF(AND(O4259&gt;730,O4259&lt;1096),+'PL2'!$P$2+1,IF(AND(O4259&gt;1095,O4259&lt;1461),+'PL2'!$Q$2+1,IF(AND(O4259&gt;1460,O4259&lt;1826),+'PL2'!$R$2+1,IF(AND(O4259&gt;1825,O4259&lt;2190),+'PL2'!$S$2+1,0))))))</f>
        <v>0</v>
      </c>
      <c r="N4259" s="70">
        <f t="shared" si="263"/>
        <v>-1</v>
      </c>
      <c r="O4259" s="19" t="str">
        <f>IF(A4259&gt;'PL2'!$C$2+553,IF(A4259='PL2'!$C$2+554,1,O4258+1), "")</f>
        <v/>
      </c>
      <c r="Q4259" s="20">
        <v>26</v>
      </c>
    </row>
    <row r="4260" spans="1:17" s="20" customFormat="1" x14ac:dyDescent="0.55000000000000004">
      <c r="A4260" s="20">
        <v>4258</v>
      </c>
      <c r="B4260" s="21">
        <v>44080</v>
      </c>
      <c r="C4260" s="20">
        <v>89.409198150622103</v>
      </c>
      <c r="D4260" s="20">
        <v>130921885</v>
      </c>
      <c r="E4260" s="20">
        <f t="shared" si="265"/>
        <v>1025.461975940045</v>
      </c>
      <c r="F4260" s="20">
        <f t="shared" si="264"/>
        <v>7.0030868408862252E-4</v>
      </c>
      <c r="G4260" s="20">
        <v>10159.620000000001</v>
      </c>
      <c r="H4260" s="20">
        <f t="shared" si="266"/>
        <v>7.1148701130404515</v>
      </c>
      <c r="I4260" s="20">
        <v>10418304</v>
      </c>
      <c r="K4260" s="70">
        <f t="shared" si="262"/>
        <v>-1</v>
      </c>
      <c r="L4260" s="3">
        <f>IF(AND(O4260&gt;0,O4260&lt;366),+'PL2'!$N$3+1,IF(AND(O4260&gt;365,O4260&lt;731),+'PL2'!$O$3+1,IF(AND(O4260&gt;730,O4260&lt;1096),+'PL2'!$P$3+1,IF(AND(O4260&gt;1095,O4260&lt;1461),+'PL2'!$Q$3+1,IF(AND(O4260&gt;1460,O4260&lt;3000),+'PL2'!$R$3+1,0)))))</f>
        <v>0</v>
      </c>
      <c r="M4260" s="3">
        <f>IF(AND(O4260&gt;0,O4260&lt;366),+'PL2'!$N$2+1,IF(AND(O4260&gt;365,O4260&lt;731),+'PL2'!$O$2+1,IF(AND(O4260&gt;730,O4260&lt;1096),+'PL2'!$P$2+1,IF(AND(O4260&gt;1095,O4260&lt;1461),+'PL2'!$Q$2+1,IF(AND(O4260&gt;1460,O4260&lt;1826),+'PL2'!$R$2+1,IF(AND(O4260&gt;1825,O4260&lt;2190),+'PL2'!$S$2+1,0))))))</f>
        <v>0</v>
      </c>
      <c r="N4260" s="70">
        <f t="shared" si="263"/>
        <v>-1</v>
      </c>
      <c r="O4260" s="19" t="str">
        <f>IF(A4260&gt;'PL2'!$C$2+553,IF(A4260='PL2'!$C$2+554,1,O4259+1), "")</f>
        <v/>
      </c>
      <c r="Q4260" s="20">
        <v>26</v>
      </c>
    </row>
    <row r="4261" spans="1:17" s="20" customFormat="1" x14ac:dyDescent="0.55000000000000004">
      <c r="A4261" s="20">
        <v>4259</v>
      </c>
      <c r="B4261" s="21">
        <v>44081</v>
      </c>
      <c r="C4261" s="20">
        <v>89.439196624743104</v>
      </c>
      <c r="D4261" s="20">
        <v>151762133</v>
      </c>
      <c r="E4261" s="20">
        <f t="shared" si="265"/>
        <v>1189.99447095202</v>
      </c>
      <c r="F4261" s="20">
        <f t="shared" si="264"/>
        <v>7.0130899827188691E-4</v>
      </c>
      <c r="G4261" s="20">
        <v>10254.93</v>
      </c>
      <c r="H4261" s="20">
        <f t="shared" si="266"/>
        <v>7.1918746856483216</v>
      </c>
      <c r="I4261" s="20">
        <v>12203310</v>
      </c>
      <c r="K4261" s="70">
        <f t="shared" si="262"/>
        <v>-1</v>
      </c>
      <c r="L4261" s="3">
        <f>IF(AND(O4261&gt;0,O4261&lt;366),+'PL2'!$N$3+1,IF(AND(O4261&gt;365,O4261&lt;731),+'PL2'!$O$3+1,IF(AND(O4261&gt;730,O4261&lt;1096),+'PL2'!$P$3+1,IF(AND(O4261&gt;1095,O4261&lt;1461),+'PL2'!$Q$3+1,IF(AND(O4261&gt;1460,O4261&lt;3000),+'PL2'!$R$3+1,0)))))</f>
        <v>0</v>
      </c>
      <c r="M4261" s="3">
        <f>IF(AND(O4261&gt;0,O4261&lt;366),+'PL2'!$N$2+1,IF(AND(O4261&gt;365,O4261&lt;731),+'PL2'!$O$2+1,IF(AND(O4261&gt;730,O4261&lt;1096),+'PL2'!$P$2+1,IF(AND(O4261&gt;1095,O4261&lt;1461),+'PL2'!$Q$2+1,IF(AND(O4261&gt;1460,O4261&lt;1826),+'PL2'!$R$2+1,IF(AND(O4261&gt;1825,O4261&lt;2190),+'PL2'!$S$2+1,0))))))</f>
        <v>0</v>
      </c>
      <c r="N4261" s="70">
        <f t="shared" si="263"/>
        <v>-1</v>
      </c>
      <c r="O4261" s="19" t="str">
        <f>IF(A4261&gt;'PL2'!$C$2+553,IF(A4261='PL2'!$C$2+554,1,O4260+1), "")</f>
        <v/>
      </c>
      <c r="Q4261" s="20">
        <v>26</v>
      </c>
    </row>
    <row r="4262" spans="1:17" s="20" customFormat="1" x14ac:dyDescent="0.55000000000000004">
      <c r="A4262" s="20">
        <v>4260</v>
      </c>
      <c r="B4262" s="21">
        <v>44082</v>
      </c>
      <c r="C4262" s="20">
        <v>89.469195098864105</v>
      </c>
      <c r="D4262" s="20">
        <v>133652505</v>
      </c>
      <c r="E4262" s="20">
        <f t="shared" si="265"/>
        <v>1029.7488170035128</v>
      </c>
      <c r="F4262" s="20">
        <f t="shared" si="264"/>
        <v>6.8933087196017609E-4</v>
      </c>
      <c r="G4262" s="20">
        <v>10367.74</v>
      </c>
      <c r="H4262" s="20">
        <f t="shared" si="266"/>
        <v>7.1468032544563957</v>
      </c>
      <c r="I4262" s="20">
        <v>10676168</v>
      </c>
      <c r="K4262" s="70">
        <f t="shared" si="262"/>
        <v>-1</v>
      </c>
      <c r="L4262" s="3">
        <f>IF(AND(O4262&gt;0,O4262&lt;366),+'PL2'!$N$3+1,IF(AND(O4262&gt;365,O4262&lt;731),+'PL2'!$O$3+1,IF(AND(O4262&gt;730,O4262&lt;1096),+'PL2'!$P$3+1,IF(AND(O4262&gt;1095,O4262&lt;1461),+'PL2'!$Q$3+1,IF(AND(O4262&gt;1460,O4262&lt;3000),+'PL2'!$R$3+1,0)))))</f>
        <v>0</v>
      </c>
      <c r="M4262" s="3">
        <f>IF(AND(O4262&gt;0,O4262&lt;366),+'PL2'!$N$2+1,IF(AND(O4262&gt;365,O4262&lt;731),+'PL2'!$O$2+1,IF(AND(O4262&gt;730,O4262&lt;1096),+'PL2'!$P$2+1,IF(AND(O4262&gt;1095,O4262&lt;1461),+'PL2'!$Q$2+1,IF(AND(O4262&gt;1460,O4262&lt;1826),+'PL2'!$R$2+1,IF(AND(O4262&gt;1825,O4262&lt;2190),+'PL2'!$S$2+1,0))))))</f>
        <v>0</v>
      </c>
      <c r="N4262" s="70">
        <f t="shared" si="263"/>
        <v>-1</v>
      </c>
      <c r="O4262" s="19" t="str">
        <f>IF(A4262&gt;'PL2'!$C$2+553,IF(A4262='PL2'!$C$2+554,1,O4261+1), "")</f>
        <v/>
      </c>
      <c r="Q4262" s="20">
        <v>26</v>
      </c>
    </row>
    <row r="4263" spans="1:17" s="20" customFormat="1" x14ac:dyDescent="0.55000000000000004">
      <c r="A4263" s="20">
        <v>4261</v>
      </c>
      <c r="B4263" s="21">
        <v>44083</v>
      </c>
      <c r="C4263" s="20">
        <v>89.499193572985106</v>
      </c>
      <c r="D4263" s="20">
        <v>128478859</v>
      </c>
      <c r="E4263" s="20">
        <f t="shared" si="265"/>
        <v>1026.0578450667488</v>
      </c>
      <c r="F4263" s="20">
        <f t="shared" si="264"/>
        <v>7.1475844670062724E-4</v>
      </c>
      <c r="G4263" s="20">
        <v>10121.52</v>
      </c>
      <c r="H4263" s="20">
        <f t="shared" si="266"/>
        <v>7.2344419134493325</v>
      </c>
      <c r="I4263" s="20">
        <v>10385265</v>
      </c>
      <c r="K4263" s="70">
        <f t="shared" si="262"/>
        <v>-1</v>
      </c>
      <c r="L4263" s="3">
        <f>IF(AND(O4263&gt;0,O4263&lt;366),+'PL2'!$N$3+1,IF(AND(O4263&gt;365,O4263&lt;731),+'PL2'!$O$3+1,IF(AND(O4263&gt;730,O4263&lt;1096),+'PL2'!$P$3+1,IF(AND(O4263&gt;1095,O4263&lt;1461),+'PL2'!$Q$3+1,IF(AND(O4263&gt;1460,O4263&lt;3000),+'PL2'!$R$3+1,0)))))</f>
        <v>0</v>
      </c>
      <c r="M4263" s="3">
        <f>IF(AND(O4263&gt;0,O4263&lt;366),+'PL2'!$N$2+1,IF(AND(O4263&gt;365,O4263&lt;731),+'PL2'!$O$2+1,IF(AND(O4263&gt;730,O4263&lt;1096),+'PL2'!$P$2+1,IF(AND(O4263&gt;1095,O4263&lt;1461),+'PL2'!$Q$2+1,IF(AND(O4263&gt;1460,O4263&lt;1826),+'PL2'!$R$2+1,IF(AND(O4263&gt;1825,O4263&lt;2190),+'PL2'!$S$2+1,0))))))</f>
        <v>0</v>
      </c>
      <c r="N4263" s="70">
        <f t="shared" si="263"/>
        <v>-1</v>
      </c>
      <c r="O4263" s="19" t="str">
        <f>IF(A4263&gt;'PL2'!$C$2+553,IF(A4263='PL2'!$C$2+554,1,O4262+1), "")</f>
        <v/>
      </c>
      <c r="Q4263" s="20">
        <v>26</v>
      </c>
    </row>
    <row r="4264" spans="1:17" s="20" customFormat="1" x14ac:dyDescent="0.55000000000000004">
      <c r="A4264" s="20">
        <v>4262</v>
      </c>
      <c r="B4264" s="21">
        <v>44084</v>
      </c>
      <c r="C4264" s="20">
        <v>89.529192047106093</v>
      </c>
      <c r="D4264" s="20">
        <v>136239328</v>
      </c>
      <c r="E4264" s="20">
        <f t="shared" si="265"/>
        <v>1108.9505789595642</v>
      </c>
      <c r="F4264" s="20">
        <f t="shared" si="264"/>
        <v>7.2874294678274031E-4</v>
      </c>
      <c r="G4264" s="20">
        <v>10227.83</v>
      </c>
      <c r="H4264" s="20">
        <f t="shared" si="266"/>
        <v>7.4534589733929151</v>
      </c>
      <c r="I4264" s="20">
        <v>11342158</v>
      </c>
      <c r="K4264" s="70">
        <f t="shared" si="262"/>
        <v>-1</v>
      </c>
      <c r="L4264" s="3">
        <f>IF(AND(O4264&gt;0,O4264&lt;366),+'PL2'!$N$3+1,IF(AND(O4264&gt;365,O4264&lt;731),+'PL2'!$O$3+1,IF(AND(O4264&gt;730,O4264&lt;1096),+'PL2'!$P$3+1,IF(AND(O4264&gt;1095,O4264&lt;1461),+'PL2'!$Q$3+1,IF(AND(O4264&gt;1460,O4264&lt;3000),+'PL2'!$R$3+1,0)))))</f>
        <v>0</v>
      </c>
      <c r="M4264" s="3">
        <f>IF(AND(O4264&gt;0,O4264&lt;366),+'PL2'!$N$2+1,IF(AND(O4264&gt;365,O4264&lt;731),+'PL2'!$O$2+1,IF(AND(O4264&gt;730,O4264&lt;1096),+'PL2'!$P$2+1,IF(AND(O4264&gt;1095,O4264&lt;1461),+'PL2'!$Q$2+1,IF(AND(O4264&gt;1460,O4264&lt;1826),+'PL2'!$R$2+1,IF(AND(O4264&gt;1825,O4264&lt;2190),+'PL2'!$S$2+1,0))))))</f>
        <v>0</v>
      </c>
      <c r="N4264" s="70">
        <f t="shared" si="263"/>
        <v>-1</v>
      </c>
      <c r="O4264" s="19" t="str">
        <f>IF(A4264&gt;'PL2'!$C$2+553,IF(A4264='PL2'!$C$2+554,1,O4263+1), "")</f>
        <v/>
      </c>
      <c r="Q4264" s="20">
        <v>26</v>
      </c>
    </row>
    <row r="4265" spans="1:17" s="20" customFormat="1" x14ac:dyDescent="0.55000000000000004">
      <c r="A4265" s="20">
        <v>4263</v>
      </c>
      <c r="B4265" s="21">
        <v>44085</v>
      </c>
      <c r="C4265" s="20">
        <v>89.559190521227094</v>
      </c>
      <c r="D4265" s="20">
        <v>118993843</v>
      </c>
      <c r="E4265" s="20">
        <f t="shared" si="265"/>
        <v>964.46971116601924</v>
      </c>
      <c r="F4265" s="20">
        <f t="shared" si="264"/>
        <v>7.2589576432345647E-4</v>
      </c>
      <c r="G4265" s="20">
        <v>10352.66</v>
      </c>
      <c r="H4265" s="20">
        <f t="shared" si="266"/>
        <v>7.514952043480875</v>
      </c>
      <c r="I4265" s="20">
        <v>9984827</v>
      </c>
      <c r="K4265" s="70">
        <f t="shared" si="262"/>
        <v>-1</v>
      </c>
      <c r="L4265" s="3">
        <f>IF(AND(O4265&gt;0,O4265&lt;366),+'PL2'!$N$3+1,IF(AND(O4265&gt;365,O4265&lt;731),+'PL2'!$O$3+1,IF(AND(O4265&gt;730,O4265&lt;1096),+'PL2'!$P$3+1,IF(AND(O4265&gt;1095,O4265&lt;1461),+'PL2'!$Q$3+1,IF(AND(O4265&gt;1460,O4265&lt;3000),+'PL2'!$R$3+1,0)))))</f>
        <v>0</v>
      </c>
      <c r="M4265" s="3">
        <f>IF(AND(O4265&gt;0,O4265&lt;366),+'PL2'!$N$2+1,IF(AND(O4265&gt;365,O4265&lt;731),+'PL2'!$O$2+1,IF(AND(O4265&gt;730,O4265&lt;1096),+'PL2'!$P$2+1,IF(AND(O4265&gt;1095,O4265&lt;1461),+'PL2'!$Q$2+1,IF(AND(O4265&gt;1460,O4265&lt;1826),+'PL2'!$R$2+1,IF(AND(O4265&gt;1825,O4265&lt;2190),+'PL2'!$S$2+1,0))))))</f>
        <v>0</v>
      </c>
      <c r="N4265" s="70">
        <f t="shared" si="263"/>
        <v>-1</v>
      </c>
      <c r="O4265" s="19" t="str">
        <f>IF(A4265&gt;'PL2'!$C$2+553,IF(A4265='PL2'!$C$2+554,1,O4264+1), "")</f>
        <v/>
      </c>
      <c r="Q4265" s="20">
        <v>26</v>
      </c>
    </row>
    <row r="4266" spans="1:17" s="20" customFormat="1" x14ac:dyDescent="0.55000000000000004">
      <c r="A4266" s="20">
        <v>4264</v>
      </c>
      <c r="B4266" s="21">
        <v>44086</v>
      </c>
      <c r="C4266" s="20">
        <v>89.589188995348096</v>
      </c>
      <c r="D4266" s="20">
        <v>146586618</v>
      </c>
      <c r="E4266" s="20">
        <f t="shared" si="265"/>
        <v>1130.8776732875183</v>
      </c>
      <c r="F4266" s="20">
        <f t="shared" si="264"/>
        <v>6.91157316984931E-4</v>
      </c>
      <c r="G4266" s="20">
        <v>10395.44</v>
      </c>
      <c r="H4266" s="20">
        <f t="shared" si="266"/>
        <v>7.1848844192778314</v>
      </c>
      <c r="I4266" s="20">
        <v>11755971</v>
      </c>
      <c r="K4266" s="70">
        <f t="shared" si="262"/>
        <v>-1</v>
      </c>
      <c r="L4266" s="3">
        <f>IF(AND(O4266&gt;0,O4266&lt;366),+'PL2'!$N$3+1,IF(AND(O4266&gt;365,O4266&lt;731),+'PL2'!$O$3+1,IF(AND(O4266&gt;730,O4266&lt;1096),+'PL2'!$P$3+1,IF(AND(O4266&gt;1095,O4266&lt;1461),+'PL2'!$Q$3+1,IF(AND(O4266&gt;1460,O4266&lt;3000),+'PL2'!$R$3+1,0)))))</f>
        <v>0</v>
      </c>
      <c r="M4266" s="3">
        <f>IF(AND(O4266&gt;0,O4266&lt;366),+'PL2'!$N$2+1,IF(AND(O4266&gt;365,O4266&lt;731),+'PL2'!$O$2+1,IF(AND(O4266&gt;730,O4266&lt;1096),+'PL2'!$P$2+1,IF(AND(O4266&gt;1095,O4266&lt;1461),+'PL2'!$Q$2+1,IF(AND(O4266&gt;1460,O4266&lt;1826),+'PL2'!$R$2+1,IF(AND(O4266&gt;1825,O4266&lt;2190),+'PL2'!$S$2+1,0))))))</f>
        <v>0</v>
      </c>
      <c r="N4266" s="70">
        <f t="shared" si="263"/>
        <v>-1</v>
      </c>
      <c r="O4266" s="19" t="str">
        <f>IF(A4266&gt;'PL2'!$C$2+553,IF(A4266='PL2'!$C$2+554,1,O4265+1), "")</f>
        <v/>
      </c>
      <c r="Q4266" s="20">
        <v>26</v>
      </c>
    </row>
    <row r="4267" spans="1:17" s="20" customFormat="1" x14ac:dyDescent="0.55000000000000004">
      <c r="A4267" s="20">
        <v>4265</v>
      </c>
      <c r="B4267" s="21">
        <v>44087</v>
      </c>
      <c r="C4267" s="20">
        <v>89.619187469469097</v>
      </c>
      <c r="D4267" s="20">
        <v>139688424</v>
      </c>
      <c r="E4267" s="20">
        <f t="shared" si="265"/>
        <v>1056.6980713046742</v>
      </c>
      <c r="F4267" s="20">
        <f t="shared" si="264"/>
        <v>6.7794037500831154E-4</v>
      </c>
      <c r="G4267" s="20">
        <v>10446.44</v>
      </c>
      <c r="H4267" s="20">
        <f t="shared" si="266"/>
        <v>7.0820634511018268</v>
      </c>
      <c r="I4267" s="20">
        <v>11038733</v>
      </c>
      <c r="K4267" s="70">
        <f t="shared" si="262"/>
        <v>-1</v>
      </c>
      <c r="L4267" s="3">
        <f>IF(AND(O4267&gt;0,O4267&lt;366),+'PL2'!$N$3+1,IF(AND(O4267&gt;365,O4267&lt;731),+'PL2'!$O$3+1,IF(AND(O4267&gt;730,O4267&lt;1096),+'PL2'!$P$3+1,IF(AND(O4267&gt;1095,O4267&lt;1461),+'PL2'!$Q$3+1,IF(AND(O4267&gt;1460,O4267&lt;3000),+'PL2'!$R$3+1,0)))))</f>
        <v>0</v>
      </c>
      <c r="M4267" s="3">
        <f>IF(AND(O4267&gt;0,O4267&lt;366),+'PL2'!$N$2+1,IF(AND(O4267&gt;365,O4267&lt;731),+'PL2'!$O$2+1,IF(AND(O4267&gt;730,O4267&lt;1096),+'PL2'!$P$2+1,IF(AND(O4267&gt;1095,O4267&lt;1461),+'PL2'!$Q$2+1,IF(AND(O4267&gt;1460,O4267&lt;1826),+'PL2'!$R$2+1,IF(AND(O4267&gt;1825,O4267&lt;2190),+'PL2'!$S$2+1,0))))))</f>
        <v>0</v>
      </c>
      <c r="N4267" s="70">
        <f t="shared" si="263"/>
        <v>-1</v>
      </c>
      <c r="O4267" s="19" t="str">
        <f>IF(A4267&gt;'PL2'!$C$2+553,IF(A4267='PL2'!$C$2+554,1,O4266+1), "")</f>
        <v/>
      </c>
      <c r="Q4267" s="20">
        <v>26</v>
      </c>
    </row>
    <row r="4268" spans="1:17" s="20" customFormat="1" x14ac:dyDescent="0.55000000000000004">
      <c r="A4268" s="20">
        <v>4266</v>
      </c>
      <c r="B4268" s="21">
        <v>44088</v>
      </c>
      <c r="C4268" s="20">
        <v>89.649185943590098</v>
      </c>
      <c r="D4268" s="20">
        <v>151760264</v>
      </c>
      <c r="E4268" s="20">
        <f t="shared" si="265"/>
        <v>1208.54679757656</v>
      </c>
      <c r="F4268" s="20">
        <f t="shared" si="264"/>
        <v>7.1392361690588108E-4</v>
      </c>
      <c r="G4268" s="20">
        <v>10330.77</v>
      </c>
      <c r="H4268" s="20">
        <f t="shared" si="266"/>
        <v>7.3753806838227698</v>
      </c>
      <c r="I4268" s="20">
        <v>12485219</v>
      </c>
      <c r="K4268" s="70">
        <f t="shared" si="262"/>
        <v>-1</v>
      </c>
      <c r="L4268" s="3">
        <f>IF(AND(O4268&gt;0,O4268&lt;366),+'PL2'!$N$3+1,IF(AND(O4268&gt;365,O4268&lt;731),+'PL2'!$O$3+1,IF(AND(O4268&gt;730,O4268&lt;1096),+'PL2'!$P$3+1,IF(AND(O4268&gt;1095,O4268&lt;1461),+'PL2'!$Q$3+1,IF(AND(O4268&gt;1460,O4268&lt;3000),+'PL2'!$R$3+1,0)))))</f>
        <v>0</v>
      </c>
      <c r="M4268" s="3">
        <f>IF(AND(O4268&gt;0,O4268&lt;366),+'PL2'!$N$2+1,IF(AND(O4268&gt;365,O4268&lt;731),+'PL2'!$O$2+1,IF(AND(O4268&gt;730,O4268&lt;1096),+'PL2'!$P$2+1,IF(AND(O4268&gt;1095,O4268&lt;1461),+'PL2'!$Q$2+1,IF(AND(O4268&gt;1460,O4268&lt;1826),+'PL2'!$R$2+1,IF(AND(O4268&gt;1825,O4268&lt;2190),+'PL2'!$S$2+1,0))))))</f>
        <v>0</v>
      </c>
      <c r="N4268" s="70">
        <f t="shared" si="263"/>
        <v>-1</v>
      </c>
      <c r="O4268" s="19" t="str">
        <f>IF(A4268&gt;'PL2'!$C$2+553,IF(A4268='PL2'!$C$2+554,1,O4267+1), "")</f>
        <v/>
      </c>
      <c r="Q4268" s="20">
        <v>26</v>
      </c>
    </row>
    <row r="4269" spans="1:17" s="20" customFormat="1" x14ac:dyDescent="0.55000000000000004">
      <c r="A4269" s="20">
        <v>4267</v>
      </c>
      <c r="B4269" s="21">
        <v>44089</v>
      </c>
      <c r="C4269" s="20">
        <v>89.679184417711099</v>
      </c>
      <c r="D4269" s="20">
        <v>134514779</v>
      </c>
      <c r="E4269" s="20">
        <f t="shared" si="265"/>
        <v>1061.3356516004287</v>
      </c>
      <c r="F4269" s="20">
        <f t="shared" si="264"/>
        <v>7.0757812886096643E-4</v>
      </c>
      <c r="G4269" s="20">
        <v>10674.64</v>
      </c>
      <c r="H4269" s="20">
        <f t="shared" si="266"/>
        <v>7.5531417974644262</v>
      </c>
      <c r="I4269" s="20">
        <v>11329376</v>
      </c>
      <c r="K4269" s="70">
        <f t="shared" ref="K4269:K4332" si="267">+L4269^(0.00273972602739726)-1</f>
        <v>-1</v>
      </c>
      <c r="L4269" s="3">
        <f>IF(AND(O4269&gt;0,O4269&lt;366),+'PL2'!$N$3+1,IF(AND(O4269&gt;365,O4269&lt;731),+'PL2'!$O$3+1,IF(AND(O4269&gt;730,O4269&lt;1096),+'PL2'!$P$3+1,IF(AND(O4269&gt;1095,O4269&lt;1461),+'PL2'!$Q$3+1,IF(AND(O4269&gt;1460,O4269&lt;3000),+'PL2'!$R$3+1,0)))))</f>
        <v>0</v>
      </c>
      <c r="M4269" s="3">
        <f>IF(AND(O4269&gt;0,O4269&lt;366),+'PL2'!$N$2+1,IF(AND(O4269&gt;365,O4269&lt;731),+'PL2'!$O$2+1,IF(AND(O4269&gt;730,O4269&lt;1096),+'PL2'!$P$2+1,IF(AND(O4269&gt;1095,O4269&lt;1461),+'PL2'!$Q$2+1,IF(AND(O4269&gt;1460,O4269&lt;1826),+'PL2'!$R$2+1,IF(AND(O4269&gt;1825,O4269&lt;2190),+'PL2'!$S$2+1,0))))))</f>
        <v>0</v>
      </c>
      <c r="N4269" s="70">
        <f t="shared" ref="N4269:N4332" si="268">+M4269^(0.00273972602739726)-1</f>
        <v>-1</v>
      </c>
      <c r="O4269" s="19" t="str">
        <f>IF(A4269&gt;'PL2'!$C$2+553,IF(A4269='PL2'!$C$2+554,1,O4268+1), "")</f>
        <v/>
      </c>
      <c r="Q4269" s="20">
        <v>26</v>
      </c>
    </row>
    <row r="4270" spans="1:17" s="20" customFormat="1" x14ac:dyDescent="0.55000000000000004">
      <c r="A4270" s="20">
        <v>4268</v>
      </c>
      <c r="B4270" s="21">
        <v>44090</v>
      </c>
      <c r="C4270" s="20">
        <v>89.7091828918321</v>
      </c>
      <c r="D4270" s="20">
        <v>133652505</v>
      </c>
      <c r="E4270" s="20">
        <f t="shared" si="265"/>
        <v>1056.685290229027</v>
      </c>
      <c r="F4270" s="20">
        <f t="shared" si="264"/>
        <v>7.0925998701082686E-4</v>
      </c>
      <c r="G4270" s="20">
        <v>10785.62</v>
      </c>
      <c r="H4270" s="20">
        <f t="shared" si="266"/>
        <v>7.6498087011037148</v>
      </c>
      <c r="I4270" s="20">
        <v>11397006</v>
      </c>
      <c r="K4270" s="70">
        <f t="shared" si="267"/>
        <v>-1</v>
      </c>
      <c r="L4270" s="3">
        <f>IF(AND(O4270&gt;0,O4270&lt;366),+'PL2'!$N$3+1,IF(AND(O4270&gt;365,O4270&lt;731),+'PL2'!$O$3+1,IF(AND(O4270&gt;730,O4270&lt;1096),+'PL2'!$P$3+1,IF(AND(O4270&gt;1095,O4270&lt;1461),+'PL2'!$Q$3+1,IF(AND(O4270&gt;1460,O4270&lt;3000),+'PL2'!$R$3+1,0)))))</f>
        <v>0</v>
      </c>
      <c r="M4270" s="3">
        <f>IF(AND(O4270&gt;0,O4270&lt;366),+'PL2'!$N$2+1,IF(AND(O4270&gt;365,O4270&lt;731),+'PL2'!$O$2+1,IF(AND(O4270&gt;730,O4270&lt;1096),+'PL2'!$P$2+1,IF(AND(O4270&gt;1095,O4270&lt;1461),+'PL2'!$Q$2+1,IF(AND(O4270&gt;1460,O4270&lt;1826),+'PL2'!$R$2+1,IF(AND(O4270&gt;1825,O4270&lt;2190),+'PL2'!$S$2+1,0))))))</f>
        <v>0</v>
      </c>
      <c r="N4270" s="70">
        <f t="shared" si="268"/>
        <v>-1</v>
      </c>
      <c r="O4270" s="19" t="str">
        <f>IF(A4270&gt;'PL2'!$C$2+553,IF(A4270='PL2'!$C$2+554,1,O4269+1), "")</f>
        <v/>
      </c>
      <c r="Q4270" s="20">
        <v>26</v>
      </c>
    </row>
    <row r="4271" spans="1:17" s="20" customFormat="1" x14ac:dyDescent="0.55000000000000004">
      <c r="A4271" s="20">
        <v>4269</v>
      </c>
      <c r="B4271" s="21">
        <v>44091</v>
      </c>
      <c r="C4271" s="20">
        <v>89.739181365953101</v>
      </c>
      <c r="D4271" s="20">
        <v>153484812</v>
      </c>
      <c r="E4271" s="20">
        <f t="shared" si="265"/>
        <v>1176.5956397401271</v>
      </c>
      <c r="F4271" s="20">
        <f t="shared" si="264"/>
        <v>6.8792949695262932E-4</v>
      </c>
      <c r="G4271" s="20">
        <v>10948.43</v>
      </c>
      <c r="H4271" s="20">
        <f t="shared" si="266"/>
        <v>7.5317479423210756</v>
      </c>
      <c r="I4271" s="20">
        <v>12881875</v>
      </c>
      <c r="K4271" s="70">
        <f t="shared" si="267"/>
        <v>-1</v>
      </c>
      <c r="L4271" s="3">
        <f>IF(AND(O4271&gt;0,O4271&lt;366),+'PL2'!$N$3+1,IF(AND(O4271&gt;365,O4271&lt;731),+'PL2'!$O$3+1,IF(AND(O4271&gt;730,O4271&lt;1096),+'PL2'!$P$3+1,IF(AND(O4271&gt;1095,O4271&lt;1461),+'PL2'!$Q$3+1,IF(AND(O4271&gt;1460,O4271&lt;3000),+'PL2'!$R$3+1,0)))))</f>
        <v>0</v>
      </c>
      <c r="M4271" s="3">
        <f>IF(AND(O4271&gt;0,O4271&lt;366),+'PL2'!$N$2+1,IF(AND(O4271&gt;365,O4271&lt;731),+'PL2'!$O$2+1,IF(AND(O4271&gt;730,O4271&lt;1096),+'PL2'!$P$2+1,IF(AND(O4271&gt;1095,O4271&lt;1461),+'PL2'!$Q$2+1,IF(AND(O4271&gt;1460,O4271&lt;1826),+'PL2'!$R$2+1,IF(AND(O4271&gt;1825,O4271&lt;2190),+'PL2'!$S$2+1,0))))))</f>
        <v>0</v>
      </c>
      <c r="N4271" s="70">
        <f t="shared" si="268"/>
        <v>-1</v>
      </c>
      <c r="O4271" s="19" t="str">
        <f>IF(A4271&gt;'PL2'!$C$2+553,IF(A4271='PL2'!$C$2+554,1,O4270+1), "")</f>
        <v/>
      </c>
      <c r="Q4271" s="20">
        <v>26</v>
      </c>
    </row>
    <row r="4272" spans="1:17" s="20" customFormat="1" x14ac:dyDescent="0.55000000000000004">
      <c r="A4272" s="20">
        <v>4270</v>
      </c>
      <c r="B4272" s="21">
        <v>44092</v>
      </c>
      <c r="C4272" s="20">
        <v>89.769179840074102</v>
      </c>
      <c r="D4272" s="20">
        <v>142275247</v>
      </c>
      <c r="E4272" s="20">
        <f t="shared" si="265"/>
        <v>1098.9772375270586</v>
      </c>
      <c r="F4272" s="20">
        <f t="shared" ref="F4272:F4335" si="269">+(C4272/D4272)*E4272</f>
        <v>6.9340442104953335E-4</v>
      </c>
      <c r="G4272" s="20">
        <v>10943.89</v>
      </c>
      <c r="H4272" s="20">
        <f t="shared" si="266"/>
        <v>7.5885417094797774</v>
      </c>
      <c r="I4272" s="20">
        <v>12027086</v>
      </c>
      <c r="K4272" s="70">
        <f t="shared" si="267"/>
        <v>-1</v>
      </c>
      <c r="L4272" s="3">
        <f>IF(AND(O4272&gt;0,O4272&lt;366),+'PL2'!$N$3+1,IF(AND(O4272&gt;365,O4272&lt;731),+'PL2'!$O$3+1,IF(AND(O4272&gt;730,O4272&lt;1096),+'PL2'!$P$3+1,IF(AND(O4272&gt;1095,O4272&lt;1461),+'PL2'!$Q$3+1,IF(AND(O4272&gt;1460,O4272&lt;3000),+'PL2'!$R$3+1,0)))))</f>
        <v>0</v>
      </c>
      <c r="M4272" s="3">
        <f>IF(AND(O4272&gt;0,O4272&lt;366),+'PL2'!$N$2+1,IF(AND(O4272&gt;365,O4272&lt;731),+'PL2'!$O$2+1,IF(AND(O4272&gt;730,O4272&lt;1096),+'PL2'!$P$2+1,IF(AND(O4272&gt;1095,O4272&lt;1461),+'PL2'!$Q$2+1,IF(AND(O4272&gt;1460,O4272&lt;1826),+'PL2'!$R$2+1,IF(AND(O4272&gt;1825,O4272&lt;2190),+'PL2'!$S$2+1,0))))))</f>
        <v>0</v>
      </c>
      <c r="N4272" s="70">
        <f t="shared" si="268"/>
        <v>-1</v>
      </c>
      <c r="O4272" s="19" t="str">
        <f>IF(A4272&gt;'PL2'!$C$2+553,IF(A4272='PL2'!$C$2+554,1,O4271+1), "")</f>
        <v/>
      </c>
      <c r="Q4272" s="20">
        <v>26</v>
      </c>
    </row>
    <row r="4273" spans="1:17" s="20" customFormat="1" x14ac:dyDescent="0.55000000000000004">
      <c r="A4273" s="20">
        <v>4271</v>
      </c>
      <c r="B4273" s="21">
        <v>44093</v>
      </c>
      <c r="C4273" s="20">
        <v>89.799178314195103</v>
      </c>
      <c r="D4273" s="20">
        <v>128478859</v>
      </c>
      <c r="E4273" s="20">
        <f t="shared" si="265"/>
        <v>985.90953540088117</v>
      </c>
      <c r="F4273" s="20">
        <f t="shared" si="269"/>
        <v>6.8909287380213252E-4</v>
      </c>
      <c r="G4273" s="20">
        <v>10931.79</v>
      </c>
      <c r="H4273" s="20">
        <f t="shared" si="266"/>
        <v>7.5330185869014148</v>
      </c>
      <c r="I4273" s="20">
        <v>10777756</v>
      </c>
      <c r="K4273" s="70">
        <f t="shared" si="267"/>
        <v>-1</v>
      </c>
      <c r="L4273" s="3">
        <f>IF(AND(O4273&gt;0,O4273&lt;366),+'PL2'!$N$3+1,IF(AND(O4273&gt;365,O4273&lt;731),+'PL2'!$O$3+1,IF(AND(O4273&gt;730,O4273&lt;1096),+'PL2'!$P$3+1,IF(AND(O4273&gt;1095,O4273&lt;1461),+'PL2'!$Q$3+1,IF(AND(O4273&gt;1460,O4273&lt;3000),+'PL2'!$R$3+1,0)))))</f>
        <v>0</v>
      </c>
      <c r="M4273" s="3">
        <f>IF(AND(O4273&gt;0,O4273&lt;366),+'PL2'!$N$2+1,IF(AND(O4273&gt;365,O4273&lt;731),+'PL2'!$O$2+1,IF(AND(O4273&gt;730,O4273&lt;1096),+'PL2'!$P$2+1,IF(AND(O4273&gt;1095,O4273&lt;1461),+'PL2'!$Q$2+1,IF(AND(O4273&gt;1460,O4273&lt;1826),+'PL2'!$R$2+1,IF(AND(O4273&gt;1825,O4273&lt;2190),+'PL2'!$S$2+1,0))))))</f>
        <v>0</v>
      </c>
      <c r="N4273" s="70">
        <f t="shared" si="268"/>
        <v>-1</v>
      </c>
      <c r="O4273" s="19" t="str">
        <f>IF(A4273&gt;'PL2'!$C$2+553,IF(A4273='PL2'!$C$2+554,1,O4272+1), "")</f>
        <v/>
      </c>
      <c r="Q4273" s="20">
        <v>26</v>
      </c>
    </row>
    <row r="4274" spans="1:17" s="20" customFormat="1" x14ac:dyDescent="0.55000000000000004">
      <c r="A4274" s="20">
        <v>4272</v>
      </c>
      <c r="B4274" s="21">
        <v>44094</v>
      </c>
      <c r="C4274" s="20">
        <v>89.829176788316104</v>
      </c>
      <c r="D4274" s="20">
        <v>135165071</v>
      </c>
      <c r="E4274" s="20">
        <f t="shared" si="265"/>
        <v>906.17221784553078</v>
      </c>
      <c r="F4274" s="20">
        <f t="shared" si="269"/>
        <v>6.0223180260458474E-4</v>
      </c>
      <c r="G4274" s="20">
        <v>11081.43</v>
      </c>
      <c r="H4274" s="20">
        <f t="shared" si="266"/>
        <v>6.6735895643365239</v>
      </c>
      <c r="I4274" s="20">
        <v>10041684</v>
      </c>
      <c r="K4274" s="70">
        <f t="shared" si="267"/>
        <v>-1</v>
      </c>
      <c r="L4274" s="3">
        <f>IF(AND(O4274&gt;0,O4274&lt;366),+'PL2'!$N$3+1,IF(AND(O4274&gt;365,O4274&lt;731),+'PL2'!$O$3+1,IF(AND(O4274&gt;730,O4274&lt;1096),+'PL2'!$P$3+1,IF(AND(O4274&gt;1095,O4274&lt;1461),+'PL2'!$Q$3+1,IF(AND(O4274&gt;1460,O4274&lt;3000),+'PL2'!$R$3+1,0)))))</f>
        <v>0</v>
      </c>
      <c r="M4274" s="3">
        <f>IF(AND(O4274&gt;0,O4274&lt;366),+'PL2'!$N$2+1,IF(AND(O4274&gt;365,O4274&lt;731),+'PL2'!$O$2+1,IF(AND(O4274&gt;730,O4274&lt;1096),+'PL2'!$P$2+1,IF(AND(O4274&gt;1095,O4274&lt;1461),+'PL2'!$Q$2+1,IF(AND(O4274&gt;1460,O4274&lt;1826),+'PL2'!$R$2+1,IF(AND(O4274&gt;1825,O4274&lt;2190),+'PL2'!$S$2+1,0))))))</f>
        <v>0</v>
      </c>
      <c r="N4274" s="70">
        <f t="shared" si="268"/>
        <v>-1</v>
      </c>
      <c r="O4274" s="19" t="str">
        <f>IF(A4274&gt;'PL2'!$C$2+553,IF(A4274='PL2'!$C$2+554,1,O4273+1), "")</f>
        <v/>
      </c>
      <c r="Q4274" s="20">
        <v>26</v>
      </c>
    </row>
    <row r="4275" spans="1:17" s="20" customFormat="1" x14ac:dyDescent="0.55000000000000004">
      <c r="A4275" s="20">
        <v>4273</v>
      </c>
      <c r="B4275" s="21">
        <v>44095</v>
      </c>
      <c r="C4275" s="20">
        <v>89.859175262437105</v>
      </c>
      <c r="D4275" s="20">
        <v>139219832</v>
      </c>
      <c r="E4275" s="20">
        <f t="shared" si="265"/>
        <v>948.00739950456295</v>
      </c>
      <c r="F4275" s="20">
        <f t="shared" si="269"/>
        <v>6.1188956945564877E-4</v>
      </c>
      <c r="G4275" s="20">
        <v>10919.65</v>
      </c>
      <c r="H4275" s="20">
        <f t="shared" si="266"/>
        <v>6.6816199371063751</v>
      </c>
      <c r="I4275" s="20">
        <v>10351909</v>
      </c>
      <c r="K4275" s="70">
        <f t="shared" si="267"/>
        <v>-1</v>
      </c>
      <c r="L4275" s="3">
        <f>IF(AND(O4275&gt;0,O4275&lt;366),+'PL2'!$N$3+1,IF(AND(O4275&gt;365,O4275&lt;731),+'PL2'!$O$3+1,IF(AND(O4275&gt;730,O4275&lt;1096),+'PL2'!$P$3+1,IF(AND(O4275&gt;1095,O4275&lt;1461),+'PL2'!$Q$3+1,IF(AND(O4275&gt;1460,O4275&lt;3000),+'PL2'!$R$3+1,0)))))</f>
        <v>0</v>
      </c>
      <c r="M4275" s="3">
        <f>IF(AND(O4275&gt;0,O4275&lt;366),+'PL2'!$N$2+1,IF(AND(O4275&gt;365,O4275&lt;731),+'PL2'!$O$2+1,IF(AND(O4275&gt;730,O4275&lt;1096),+'PL2'!$P$2+1,IF(AND(O4275&gt;1095,O4275&lt;1461),+'PL2'!$Q$2+1,IF(AND(O4275&gt;1460,O4275&lt;1826),+'PL2'!$R$2+1,IF(AND(O4275&gt;1825,O4275&lt;2190),+'PL2'!$S$2+1,0))))))</f>
        <v>0</v>
      </c>
      <c r="N4275" s="70">
        <f t="shared" si="268"/>
        <v>-1</v>
      </c>
      <c r="O4275" s="19" t="str">
        <f>IF(A4275&gt;'PL2'!$C$2+553,IF(A4275='PL2'!$C$2+554,1,O4274+1), "")</f>
        <v/>
      </c>
      <c r="Q4275" s="20">
        <v>26</v>
      </c>
    </row>
    <row r="4276" spans="1:17" s="20" customFormat="1" x14ac:dyDescent="0.55000000000000004">
      <c r="A4276" s="20">
        <v>4274</v>
      </c>
      <c r="B4276" s="21">
        <v>44096</v>
      </c>
      <c r="C4276" s="20">
        <v>89.889173736558106</v>
      </c>
      <c r="D4276" s="20">
        <v>123857644</v>
      </c>
      <c r="E4276" s="20">
        <f t="shared" si="265"/>
        <v>882.80027918231804</v>
      </c>
      <c r="F4276" s="20">
        <f t="shared" si="269"/>
        <v>6.4068865761810704E-4</v>
      </c>
      <c r="G4276" s="20">
        <v>10430.459999999999</v>
      </c>
      <c r="H4276" s="20">
        <f t="shared" si="266"/>
        <v>6.6826774157393602</v>
      </c>
      <c r="I4276" s="20">
        <v>9208013</v>
      </c>
      <c r="K4276" s="70">
        <f t="shared" si="267"/>
        <v>-1</v>
      </c>
      <c r="L4276" s="3">
        <f>IF(AND(O4276&gt;0,O4276&lt;366),+'PL2'!$N$3+1,IF(AND(O4276&gt;365,O4276&lt;731),+'PL2'!$O$3+1,IF(AND(O4276&gt;730,O4276&lt;1096),+'PL2'!$P$3+1,IF(AND(O4276&gt;1095,O4276&lt;1461),+'PL2'!$Q$3+1,IF(AND(O4276&gt;1460,O4276&lt;3000),+'PL2'!$R$3+1,0)))))</f>
        <v>0</v>
      </c>
      <c r="M4276" s="3">
        <f>IF(AND(O4276&gt;0,O4276&lt;366),+'PL2'!$N$2+1,IF(AND(O4276&gt;365,O4276&lt;731),+'PL2'!$O$2+1,IF(AND(O4276&gt;730,O4276&lt;1096),+'PL2'!$P$2+1,IF(AND(O4276&gt;1095,O4276&lt;1461),+'PL2'!$Q$2+1,IF(AND(O4276&gt;1460,O4276&lt;1826),+'PL2'!$R$2+1,IF(AND(O4276&gt;1825,O4276&lt;2190),+'PL2'!$S$2+1,0))))))</f>
        <v>0</v>
      </c>
      <c r="N4276" s="70">
        <f t="shared" si="268"/>
        <v>-1</v>
      </c>
      <c r="O4276" s="19" t="str">
        <f>IF(A4276&gt;'PL2'!$C$2+553,IF(A4276='PL2'!$C$2+554,1,O4275+1), "")</f>
        <v/>
      </c>
      <c r="Q4276" s="20">
        <v>27</v>
      </c>
    </row>
    <row r="4277" spans="1:17" s="20" customFormat="1" x14ac:dyDescent="0.55000000000000004">
      <c r="A4277" s="20">
        <v>4275</v>
      </c>
      <c r="B4277" s="21">
        <v>44097</v>
      </c>
      <c r="C4277" s="20">
        <v>89.919172210679093</v>
      </c>
      <c r="D4277" s="20">
        <v>136339422</v>
      </c>
      <c r="E4277" s="20">
        <f t="shared" si="265"/>
        <v>973.43523017939242</v>
      </c>
      <c r="F4277" s="20">
        <f t="shared" si="269"/>
        <v>6.4200426270285074E-4</v>
      </c>
      <c r="G4277" s="20">
        <v>10532.22</v>
      </c>
      <c r="H4277" s="20">
        <f t="shared" si="266"/>
        <v>6.7617301357242185</v>
      </c>
      <c r="I4277" s="20">
        <v>10252434</v>
      </c>
      <c r="K4277" s="70">
        <f t="shared" si="267"/>
        <v>-1</v>
      </c>
      <c r="L4277" s="3">
        <f>IF(AND(O4277&gt;0,O4277&lt;366),+'PL2'!$N$3+1,IF(AND(O4277&gt;365,O4277&lt;731),+'PL2'!$O$3+1,IF(AND(O4277&gt;730,O4277&lt;1096),+'PL2'!$P$3+1,IF(AND(O4277&gt;1095,O4277&lt;1461),+'PL2'!$Q$3+1,IF(AND(O4277&gt;1460,O4277&lt;3000),+'PL2'!$R$3+1,0)))))</f>
        <v>0</v>
      </c>
      <c r="M4277" s="3">
        <f>IF(AND(O4277&gt;0,O4277&lt;366),+'PL2'!$N$2+1,IF(AND(O4277&gt;365,O4277&lt;731),+'PL2'!$O$2+1,IF(AND(O4277&gt;730,O4277&lt;1096),+'PL2'!$P$2+1,IF(AND(O4277&gt;1095,O4277&lt;1461),+'PL2'!$Q$2+1,IF(AND(O4277&gt;1460,O4277&lt;1826),+'PL2'!$R$2+1,IF(AND(O4277&gt;1825,O4277&lt;2190),+'PL2'!$S$2+1,0))))))</f>
        <v>0</v>
      </c>
      <c r="N4277" s="70">
        <f t="shared" si="268"/>
        <v>-1</v>
      </c>
      <c r="O4277" s="19" t="str">
        <f>IF(A4277&gt;'PL2'!$C$2+553,IF(A4277='PL2'!$C$2+554,1,O4276+1), "")</f>
        <v/>
      </c>
      <c r="Q4277" s="20">
        <v>27</v>
      </c>
    </row>
    <row r="4278" spans="1:17" s="20" customFormat="1" x14ac:dyDescent="0.55000000000000004">
      <c r="A4278" s="20">
        <v>4276</v>
      </c>
      <c r="B4278" s="21">
        <v>44098</v>
      </c>
      <c r="C4278" s="20">
        <v>89.949170684800094</v>
      </c>
      <c r="D4278" s="20">
        <v>131538738</v>
      </c>
      <c r="E4278" s="20">
        <f t="shared" si="265"/>
        <v>970.07713142240743</v>
      </c>
      <c r="F4278" s="20">
        <f t="shared" si="269"/>
        <v>6.6336073158718741E-4</v>
      </c>
      <c r="G4278" s="20">
        <v>10234.48</v>
      </c>
      <c r="H4278" s="20">
        <f t="shared" si="266"/>
        <v>6.7891521402144379</v>
      </c>
      <c r="I4278" s="20">
        <v>9928235</v>
      </c>
      <c r="K4278" s="70">
        <f t="shared" si="267"/>
        <v>-1</v>
      </c>
      <c r="L4278" s="3">
        <f>IF(AND(O4278&gt;0,O4278&lt;366),+'PL2'!$N$3+1,IF(AND(O4278&gt;365,O4278&lt;731),+'PL2'!$O$3+1,IF(AND(O4278&gt;730,O4278&lt;1096),+'PL2'!$P$3+1,IF(AND(O4278&gt;1095,O4278&lt;1461),+'PL2'!$Q$3+1,IF(AND(O4278&gt;1460,O4278&lt;3000),+'PL2'!$R$3+1,0)))))</f>
        <v>0</v>
      </c>
      <c r="M4278" s="3">
        <f>IF(AND(O4278&gt;0,O4278&lt;366),+'PL2'!$N$2+1,IF(AND(O4278&gt;365,O4278&lt;731),+'PL2'!$O$2+1,IF(AND(O4278&gt;730,O4278&lt;1096),+'PL2'!$P$2+1,IF(AND(O4278&gt;1095,O4278&lt;1461),+'PL2'!$Q$2+1,IF(AND(O4278&gt;1460,O4278&lt;1826),+'PL2'!$R$2+1,IF(AND(O4278&gt;1825,O4278&lt;2190),+'PL2'!$S$2+1,0))))))</f>
        <v>0</v>
      </c>
      <c r="N4278" s="70">
        <f t="shared" si="268"/>
        <v>-1</v>
      </c>
      <c r="O4278" s="19" t="str">
        <f>IF(A4278&gt;'PL2'!$C$2+553,IF(A4278='PL2'!$C$2+554,1,O4277+1), "")</f>
        <v/>
      </c>
      <c r="Q4278" s="20">
        <v>27</v>
      </c>
    </row>
    <row r="4279" spans="1:17" s="20" customFormat="1" x14ac:dyDescent="0.55000000000000004">
      <c r="A4279" s="20">
        <v>4277</v>
      </c>
      <c r="B4279" s="21">
        <v>44099</v>
      </c>
      <c r="C4279" s="20">
        <v>89.979169158921096</v>
      </c>
      <c r="D4279" s="20">
        <v>162263115</v>
      </c>
      <c r="E4279" s="20">
        <f t="shared" si="265"/>
        <v>1164.8993750716286</v>
      </c>
      <c r="F4279" s="20">
        <f t="shared" si="269"/>
        <v>6.4596737171409245E-4</v>
      </c>
      <c r="G4279" s="20">
        <v>10732.43</v>
      </c>
      <c r="H4279" s="20">
        <f t="shared" si="266"/>
        <v>6.9327995992054774</v>
      </c>
      <c r="I4279" s="20">
        <v>12502201</v>
      </c>
      <c r="K4279" s="70">
        <f t="shared" si="267"/>
        <v>-1</v>
      </c>
      <c r="L4279" s="3">
        <f>IF(AND(O4279&gt;0,O4279&lt;366),+'PL2'!$N$3+1,IF(AND(O4279&gt;365,O4279&lt;731),+'PL2'!$O$3+1,IF(AND(O4279&gt;730,O4279&lt;1096),+'PL2'!$P$3+1,IF(AND(O4279&gt;1095,O4279&lt;1461),+'PL2'!$Q$3+1,IF(AND(O4279&gt;1460,O4279&lt;3000),+'PL2'!$R$3+1,0)))))</f>
        <v>0</v>
      </c>
      <c r="M4279" s="3">
        <f>IF(AND(O4279&gt;0,O4279&lt;366),+'PL2'!$N$2+1,IF(AND(O4279&gt;365,O4279&lt;731),+'PL2'!$O$2+1,IF(AND(O4279&gt;730,O4279&lt;1096),+'PL2'!$P$2+1,IF(AND(O4279&gt;1095,O4279&lt;1461),+'PL2'!$Q$2+1,IF(AND(O4279&gt;1460,O4279&lt;1826),+'PL2'!$R$2+1,IF(AND(O4279&gt;1825,O4279&lt;2190),+'PL2'!$S$2+1,0))))))</f>
        <v>0</v>
      </c>
      <c r="N4279" s="70">
        <f t="shared" si="268"/>
        <v>-1</v>
      </c>
      <c r="O4279" s="19" t="str">
        <f>IF(A4279&gt;'PL2'!$C$2+553,IF(A4279='PL2'!$C$2+554,1,O4278+1), "")</f>
        <v/>
      </c>
      <c r="Q4279" s="20">
        <v>27</v>
      </c>
    </row>
    <row r="4280" spans="1:17" s="20" customFormat="1" x14ac:dyDescent="0.55000000000000004">
      <c r="A4280" s="20">
        <v>4278</v>
      </c>
      <c r="B4280" s="21">
        <v>44100</v>
      </c>
      <c r="C4280" s="20">
        <v>90.009167633042097</v>
      </c>
      <c r="D4280" s="20">
        <v>144020516</v>
      </c>
      <c r="E4280" s="20">
        <f t="shared" si="265"/>
        <v>1006.2213593395206</v>
      </c>
      <c r="F4280" s="20">
        <f t="shared" si="269"/>
        <v>6.2886281430027933E-4</v>
      </c>
      <c r="G4280" s="20">
        <v>10692.84</v>
      </c>
      <c r="H4280" s="20">
        <f t="shared" si="266"/>
        <v>6.7243294552625992</v>
      </c>
      <c r="I4280" s="20">
        <v>10759364</v>
      </c>
      <c r="K4280" s="70">
        <f t="shared" si="267"/>
        <v>-1</v>
      </c>
      <c r="L4280" s="3">
        <f>IF(AND(O4280&gt;0,O4280&lt;366),+'PL2'!$N$3+1,IF(AND(O4280&gt;365,O4280&lt;731),+'PL2'!$O$3+1,IF(AND(O4280&gt;730,O4280&lt;1096),+'PL2'!$P$3+1,IF(AND(O4280&gt;1095,O4280&lt;1461),+'PL2'!$Q$3+1,IF(AND(O4280&gt;1460,O4280&lt;3000),+'PL2'!$R$3+1,0)))))</f>
        <v>0</v>
      </c>
      <c r="M4280" s="3">
        <f>IF(AND(O4280&gt;0,O4280&lt;366),+'PL2'!$N$2+1,IF(AND(O4280&gt;365,O4280&lt;731),+'PL2'!$O$2+1,IF(AND(O4280&gt;730,O4280&lt;1096),+'PL2'!$P$2+1,IF(AND(O4280&gt;1095,O4280&lt;1461),+'PL2'!$Q$2+1,IF(AND(O4280&gt;1460,O4280&lt;1826),+'PL2'!$R$2+1,IF(AND(O4280&gt;1825,O4280&lt;2190),+'PL2'!$S$2+1,0))))))</f>
        <v>0</v>
      </c>
      <c r="N4280" s="70">
        <f t="shared" si="268"/>
        <v>-1</v>
      </c>
      <c r="O4280" s="19" t="str">
        <f>IF(A4280&gt;'PL2'!$C$2+553,IF(A4280='PL2'!$C$2+554,1,O4279+1), "")</f>
        <v/>
      </c>
      <c r="Q4280" s="20">
        <v>27</v>
      </c>
    </row>
    <row r="4281" spans="1:17" s="20" customFormat="1" x14ac:dyDescent="0.55000000000000004">
      <c r="A4281" s="20">
        <v>4279</v>
      </c>
      <c r="B4281" s="21">
        <v>44101</v>
      </c>
      <c r="C4281" s="20">
        <v>90.039166107163098</v>
      </c>
      <c r="D4281" s="20">
        <v>145940790</v>
      </c>
      <c r="E4281" s="20">
        <f t="shared" si="265"/>
        <v>998.22583951399508</v>
      </c>
      <c r="F4281" s="20">
        <f t="shared" si="269"/>
        <v>6.1586224232761068E-4</v>
      </c>
      <c r="G4281" s="20">
        <v>10732.4</v>
      </c>
      <c r="H4281" s="20">
        <f t="shared" si="266"/>
        <v>6.6096799295568482</v>
      </c>
      <c r="I4281" s="20">
        <v>10713359</v>
      </c>
      <c r="K4281" s="70">
        <f t="shared" si="267"/>
        <v>-1</v>
      </c>
      <c r="L4281" s="3">
        <f>IF(AND(O4281&gt;0,O4281&lt;366),+'PL2'!$N$3+1,IF(AND(O4281&gt;365,O4281&lt;731),+'PL2'!$O$3+1,IF(AND(O4281&gt;730,O4281&lt;1096),+'PL2'!$P$3+1,IF(AND(O4281&gt;1095,O4281&lt;1461),+'PL2'!$Q$3+1,IF(AND(O4281&gt;1460,O4281&lt;3000),+'PL2'!$R$3+1,0)))))</f>
        <v>0</v>
      </c>
      <c r="M4281" s="3">
        <f>IF(AND(O4281&gt;0,O4281&lt;366),+'PL2'!$N$2+1,IF(AND(O4281&gt;365,O4281&lt;731),+'PL2'!$O$2+1,IF(AND(O4281&gt;730,O4281&lt;1096),+'PL2'!$P$2+1,IF(AND(O4281&gt;1095,O4281&lt;1461),+'PL2'!$Q$2+1,IF(AND(O4281&gt;1460,O4281&lt;1826),+'PL2'!$R$2+1,IF(AND(O4281&gt;1825,O4281&lt;2190),+'PL2'!$S$2+1,0))))))</f>
        <v>0</v>
      </c>
      <c r="N4281" s="70">
        <f t="shared" si="268"/>
        <v>-1</v>
      </c>
      <c r="O4281" s="19" t="str">
        <f>IF(A4281&gt;'PL2'!$C$2+553,IF(A4281='PL2'!$C$2+554,1,O4280+1), "")</f>
        <v/>
      </c>
      <c r="Q4281" s="20">
        <v>27</v>
      </c>
    </row>
    <row r="4282" spans="1:17" s="20" customFormat="1" x14ac:dyDescent="0.55000000000000004">
      <c r="A4282" s="20">
        <v>4280</v>
      </c>
      <c r="B4282" s="21">
        <v>44102</v>
      </c>
      <c r="C4282" s="20">
        <v>90.069164581284099</v>
      </c>
      <c r="D4282" s="20">
        <v>123857644</v>
      </c>
      <c r="E4282" s="20">
        <f t="shared" si="265"/>
        <v>884.667317601984</v>
      </c>
      <c r="F4282" s="20">
        <f t="shared" si="269"/>
        <v>6.4332925813425149E-4</v>
      </c>
      <c r="G4282" s="20">
        <v>10774.24</v>
      </c>
      <c r="H4282" s="20">
        <f t="shared" si="266"/>
        <v>6.9313838261603777</v>
      </c>
      <c r="I4282" s="20">
        <v>9531618</v>
      </c>
      <c r="K4282" s="70">
        <f t="shared" si="267"/>
        <v>-1</v>
      </c>
      <c r="L4282" s="3">
        <f>IF(AND(O4282&gt;0,O4282&lt;366),+'PL2'!$N$3+1,IF(AND(O4282&gt;365,O4282&lt;731),+'PL2'!$O$3+1,IF(AND(O4282&gt;730,O4282&lt;1096),+'PL2'!$P$3+1,IF(AND(O4282&gt;1095,O4282&lt;1461),+'PL2'!$Q$3+1,IF(AND(O4282&gt;1460,O4282&lt;3000),+'PL2'!$R$3+1,0)))))</f>
        <v>0</v>
      </c>
      <c r="M4282" s="3">
        <f>IF(AND(O4282&gt;0,O4282&lt;366),+'PL2'!$N$2+1,IF(AND(O4282&gt;365,O4282&lt;731),+'PL2'!$O$2+1,IF(AND(O4282&gt;730,O4282&lt;1096),+'PL2'!$P$2+1,IF(AND(O4282&gt;1095,O4282&lt;1461),+'PL2'!$Q$2+1,IF(AND(O4282&gt;1460,O4282&lt;1826),+'PL2'!$R$2+1,IF(AND(O4282&gt;1825,O4282&lt;2190),+'PL2'!$S$2+1,0))))))</f>
        <v>0</v>
      </c>
      <c r="N4282" s="70">
        <f t="shared" si="268"/>
        <v>-1</v>
      </c>
      <c r="O4282" s="19" t="str">
        <f>IF(A4282&gt;'PL2'!$C$2+553,IF(A4282='PL2'!$C$2+554,1,O4281+1), "")</f>
        <v/>
      </c>
      <c r="Q4282" s="20">
        <v>27</v>
      </c>
    </row>
    <row r="4283" spans="1:17" s="20" customFormat="1" x14ac:dyDescent="0.55000000000000004">
      <c r="A4283" s="20">
        <v>4281</v>
      </c>
      <c r="B4283" s="21">
        <v>44103</v>
      </c>
      <c r="C4283" s="20">
        <v>90.0991630554051</v>
      </c>
      <c r="D4283" s="20">
        <v>135379285</v>
      </c>
      <c r="E4283" s="20">
        <f t="shared" si="265"/>
        <v>966.80040739483354</v>
      </c>
      <c r="F4283" s="20">
        <f t="shared" si="269"/>
        <v>6.4343601421664462E-4</v>
      </c>
      <c r="G4283" s="20">
        <v>10692.33</v>
      </c>
      <c r="H4283" s="20">
        <f t="shared" si="266"/>
        <v>6.8798301978890555</v>
      </c>
      <c r="I4283" s="20">
        <v>10337349</v>
      </c>
      <c r="K4283" s="70">
        <f t="shared" si="267"/>
        <v>-1</v>
      </c>
      <c r="L4283" s="3">
        <f>IF(AND(O4283&gt;0,O4283&lt;366),+'PL2'!$N$3+1,IF(AND(O4283&gt;365,O4283&lt;731),+'PL2'!$O$3+1,IF(AND(O4283&gt;730,O4283&lt;1096),+'PL2'!$P$3+1,IF(AND(O4283&gt;1095,O4283&lt;1461),+'PL2'!$Q$3+1,IF(AND(O4283&gt;1460,O4283&lt;3000),+'PL2'!$R$3+1,0)))))</f>
        <v>0</v>
      </c>
      <c r="M4283" s="3">
        <f>IF(AND(O4283&gt;0,O4283&lt;366),+'PL2'!$N$2+1,IF(AND(O4283&gt;365,O4283&lt;731),+'PL2'!$O$2+1,IF(AND(O4283&gt;730,O4283&lt;1096),+'PL2'!$P$2+1,IF(AND(O4283&gt;1095,O4283&lt;1461),+'PL2'!$Q$2+1,IF(AND(O4283&gt;1460,O4283&lt;1826),+'PL2'!$R$2+1,IF(AND(O4283&gt;1825,O4283&lt;2190),+'PL2'!$S$2+1,0))))))</f>
        <v>0</v>
      </c>
      <c r="N4283" s="70">
        <f t="shared" si="268"/>
        <v>-1</v>
      </c>
      <c r="O4283" s="19" t="str">
        <f>IF(A4283&gt;'PL2'!$C$2+553,IF(A4283='PL2'!$C$2+554,1,O4282+1), "")</f>
        <v/>
      </c>
      <c r="Q4283" s="20">
        <v>27</v>
      </c>
    </row>
    <row r="4284" spans="1:17" s="20" customFormat="1" x14ac:dyDescent="0.55000000000000004">
      <c r="A4284" s="20">
        <v>4282</v>
      </c>
      <c r="B4284" s="21">
        <v>44104</v>
      </c>
      <c r="C4284" s="20">
        <v>90.129161529526101</v>
      </c>
      <c r="D4284" s="20">
        <v>149781337</v>
      </c>
      <c r="E4284" s="20">
        <f t="shared" si="265"/>
        <v>1059.3647147811971</v>
      </c>
      <c r="F4284" s="20">
        <f t="shared" si="269"/>
        <v>6.3746028316728721E-4</v>
      </c>
      <c r="G4284" s="20">
        <v>10840.8</v>
      </c>
      <c r="H4284" s="20">
        <f t="shared" si="266"/>
        <v>6.9105794377599263</v>
      </c>
      <c r="I4284" s="20">
        <v>11484361</v>
      </c>
      <c r="K4284" s="70">
        <f t="shared" si="267"/>
        <v>-1</v>
      </c>
      <c r="L4284" s="3">
        <f>IF(AND(O4284&gt;0,O4284&lt;366),+'PL2'!$N$3+1,IF(AND(O4284&gt;365,O4284&lt;731),+'PL2'!$O$3+1,IF(AND(O4284&gt;730,O4284&lt;1096),+'PL2'!$P$3+1,IF(AND(O4284&gt;1095,O4284&lt;1461),+'PL2'!$Q$3+1,IF(AND(O4284&gt;1460,O4284&lt;3000),+'PL2'!$R$3+1,0)))))</f>
        <v>0</v>
      </c>
      <c r="M4284" s="3">
        <f>IF(AND(O4284&gt;0,O4284&lt;366),+'PL2'!$N$2+1,IF(AND(O4284&gt;365,O4284&lt;731),+'PL2'!$O$2+1,IF(AND(O4284&gt;730,O4284&lt;1096),+'PL2'!$P$2+1,IF(AND(O4284&gt;1095,O4284&lt;1461),+'PL2'!$Q$2+1,IF(AND(O4284&gt;1460,O4284&lt;1826),+'PL2'!$R$2+1,IF(AND(O4284&gt;1825,O4284&lt;2190),+'PL2'!$S$2+1,0))))))</f>
        <v>0</v>
      </c>
      <c r="N4284" s="70">
        <f t="shared" si="268"/>
        <v>-1</v>
      </c>
      <c r="O4284" s="19" t="str">
        <f>IF(A4284&gt;'PL2'!$C$2+553,IF(A4284='PL2'!$C$2+554,1,O4283+1), "")</f>
        <v/>
      </c>
      <c r="Q4284" s="20">
        <v>27</v>
      </c>
    </row>
    <row r="4285" spans="1:17" s="20" customFormat="1" x14ac:dyDescent="0.55000000000000004">
      <c r="A4285" s="20">
        <v>4283</v>
      </c>
      <c r="B4285" s="21">
        <v>44105</v>
      </c>
      <c r="C4285" s="20">
        <v>90.159160003647102</v>
      </c>
      <c r="D4285" s="20">
        <v>119056960</v>
      </c>
      <c r="E4285" s="20">
        <f t="shared" si="265"/>
        <v>873.67905866809178</v>
      </c>
      <c r="F4285" s="20">
        <f t="shared" si="269"/>
        <v>6.6161751519854255E-4</v>
      </c>
      <c r="G4285" s="20">
        <v>10777.92</v>
      </c>
      <c r="H4285" s="20">
        <f t="shared" si="266"/>
        <v>7.1308606494086755</v>
      </c>
      <c r="I4285" s="20">
        <v>9416443</v>
      </c>
      <c r="K4285" s="70">
        <f t="shared" si="267"/>
        <v>-1</v>
      </c>
      <c r="L4285" s="3">
        <f>IF(AND(O4285&gt;0,O4285&lt;366),+'PL2'!$N$3+1,IF(AND(O4285&gt;365,O4285&lt;731),+'PL2'!$O$3+1,IF(AND(O4285&gt;730,O4285&lt;1096),+'PL2'!$P$3+1,IF(AND(O4285&gt;1095,O4285&lt;1461),+'PL2'!$Q$3+1,IF(AND(O4285&gt;1460,O4285&lt;3000),+'PL2'!$R$3+1,0)))))</f>
        <v>0</v>
      </c>
      <c r="M4285" s="3">
        <f>IF(AND(O4285&gt;0,O4285&lt;366),+'PL2'!$N$2+1,IF(AND(O4285&gt;365,O4285&lt;731),+'PL2'!$O$2+1,IF(AND(O4285&gt;730,O4285&lt;1096),+'PL2'!$P$2+1,IF(AND(O4285&gt;1095,O4285&lt;1461),+'PL2'!$Q$2+1,IF(AND(O4285&gt;1460,O4285&lt;1826),+'PL2'!$R$2+1,IF(AND(O4285&gt;1825,O4285&lt;2190),+'PL2'!$S$2+1,0))))))</f>
        <v>0</v>
      </c>
      <c r="N4285" s="70">
        <f t="shared" si="268"/>
        <v>-1</v>
      </c>
      <c r="O4285" s="19" t="str">
        <f>IF(A4285&gt;'PL2'!$C$2+553,IF(A4285='PL2'!$C$2+554,1,O4284+1), "")</f>
        <v/>
      </c>
      <c r="Q4285" s="20">
        <v>26</v>
      </c>
    </row>
    <row r="4286" spans="1:17" s="20" customFormat="1" x14ac:dyDescent="0.55000000000000004">
      <c r="A4286" s="20">
        <v>4284</v>
      </c>
      <c r="B4286" s="21">
        <v>44106</v>
      </c>
      <c r="C4286" s="20">
        <v>90.189158477768103</v>
      </c>
      <c r="D4286" s="20">
        <v>130578601</v>
      </c>
      <c r="E4286" s="20">
        <f t="shared" si="265"/>
        <v>963.61538113838662</v>
      </c>
      <c r="F4286" s="20">
        <f t="shared" si="269"/>
        <v>6.6555821287367649E-4</v>
      </c>
      <c r="G4286" s="20">
        <v>10619.24</v>
      </c>
      <c r="H4286" s="20">
        <f t="shared" si="266"/>
        <v>7.0677223964766602</v>
      </c>
      <c r="I4286" s="20">
        <v>10232863</v>
      </c>
      <c r="K4286" s="70">
        <f t="shared" si="267"/>
        <v>-1</v>
      </c>
      <c r="L4286" s="3">
        <f>IF(AND(O4286&gt;0,O4286&lt;366),+'PL2'!$N$3+1,IF(AND(O4286&gt;365,O4286&lt;731),+'PL2'!$O$3+1,IF(AND(O4286&gt;730,O4286&lt;1096),+'PL2'!$P$3+1,IF(AND(O4286&gt;1095,O4286&lt;1461),+'PL2'!$Q$3+1,IF(AND(O4286&gt;1460,O4286&lt;3000),+'PL2'!$R$3+1,0)))))</f>
        <v>0</v>
      </c>
      <c r="M4286" s="3">
        <f>IF(AND(O4286&gt;0,O4286&lt;366),+'PL2'!$N$2+1,IF(AND(O4286&gt;365,O4286&lt;731),+'PL2'!$O$2+1,IF(AND(O4286&gt;730,O4286&lt;1096),+'PL2'!$P$2+1,IF(AND(O4286&gt;1095,O4286&lt;1461),+'PL2'!$Q$2+1,IF(AND(O4286&gt;1460,O4286&lt;1826),+'PL2'!$R$2+1,IF(AND(O4286&gt;1825,O4286&lt;2190),+'PL2'!$S$2+1,0))))))</f>
        <v>0</v>
      </c>
      <c r="N4286" s="70">
        <f t="shared" si="268"/>
        <v>-1</v>
      </c>
      <c r="O4286" s="19" t="str">
        <f>IF(A4286&gt;'PL2'!$C$2+553,IF(A4286='PL2'!$C$2+554,1,O4285+1), "")</f>
        <v/>
      </c>
      <c r="Q4286" s="20">
        <v>26</v>
      </c>
    </row>
    <row r="4287" spans="1:17" s="20" customFormat="1" x14ac:dyDescent="0.55000000000000004">
      <c r="A4287" s="20">
        <v>4285</v>
      </c>
      <c r="B4287" s="21">
        <v>44107</v>
      </c>
      <c r="C4287" s="20">
        <v>90.219156951889104</v>
      </c>
      <c r="D4287" s="20">
        <v>144980653</v>
      </c>
      <c r="E4287" s="20">
        <f t="shared" si="265"/>
        <v>1026.500369737855</v>
      </c>
      <c r="F4287" s="20">
        <f t="shared" si="269"/>
        <v>6.3877487135163987E-4</v>
      </c>
      <c r="G4287" s="20">
        <v>10575.06</v>
      </c>
      <c r="H4287" s="20">
        <f t="shared" si="266"/>
        <v>6.7550825910358725</v>
      </c>
      <c r="I4287" s="20">
        <v>10855303</v>
      </c>
      <c r="K4287" s="70">
        <f t="shared" si="267"/>
        <v>-1</v>
      </c>
      <c r="L4287" s="3">
        <f>IF(AND(O4287&gt;0,O4287&lt;366),+'PL2'!$N$3+1,IF(AND(O4287&gt;365,O4287&lt;731),+'PL2'!$O$3+1,IF(AND(O4287&gt;730,O4287&lt;1096),+'PL2'!$P$3+1,IF(AND(O4287&gt;1095,O4287&lt;1461),+'PL2'!$Q$3+1,IF(AND(O4287&gt;1460,O4287&lt;3000),+'PL2'!$R$3+1,0)))))</f>
        <v>0</v>
      </c>
      <c r="M4287" s="3">
        <f>IF(AND(O4287&gt;0,O4287&lt;366),+'PL2'!$N$2+1,IF(AND(O4287&gt;365,O4287&lt;731),+'PL2'!$O$2+1,IF(AND(O4287&gt;730,O4287&lt;1096),+'PL2'!$P$2+1,IF(AND(O4287&gt;1095,O4287&lt;1461),+'PL2'!$Q$2+1,IF(AND(O4287&gt;1460,O4287&lt;1826),+'PL2'!$R$2+1,IF(AND(O4287&gt;1825,O4287&lt;2190),+'PL2'!$S$2+1,0))))))</f>
        <v>0</v>
      </c>
      <c r="N4287" s="70">
        <f t="shared" si="268"/>
        <v>-1</v>
      </c>
      <c r="O4287" s="19" t="str">
        <f>IF(A4287&gt;'PL2'!$C$2+553,IF(A4287='PL2'!$C$2+554,1,O4286+1), "")</f>
        <v/>
      </c>
      <c r="Q4287" s="20">
        <v>26</v>
      </c>
    </row>
    <row r="4288" spans="1:17" s="20" customFormat="1" x14ac:dyDescent="0.55000000000000004">
      <c r="A4288" s="20">
        <v>4286</v>
      </c>
      <c r="B4288" s="21">
        <v>44108</v>
      </c>
      <c r="C4288" s="20">
        <v>90.249155426010105</v>
      </c>
      <c r="D4288" s="20">
        <v>151592064</v>
      </c>
      <c r="E4288" s="20">
        <f t="shared" si="265"/>
        <v>1047.7783348196558</v>
      </c>
      <c r="F4288" s="20">
        <f t="shared" si="269"/>
        <v>6.2378667653172906E-4</v>
      </c>
      <c r="G4288" s="20">
        <v>10551.77</v>
      </c>
      <c r="H4288" s="20">
        <f t="shared" si="266"/>
        <v>6.5820535398272026</v>
      </c>
      <c r="I4288" s="20">
        <v>11055916</v>
      </c>
      <c r="K4288" s="70">
        <f t="shared" si="267"/>
        <v>-1</v>
      </c>
      <c r="L4288" s="3">
        <f>IF(AND(O4288&gt;0,O4288&lt;366),+'PL2'!$N$3+1,IF(AND(O4288&gt;365,O4288&lt;731),+'PL2'!$O$3+1,IF(AND(O4288&gt;730,O4288&lt;1096),+'PL2'!$P$3+1,IF(AND(O4288&gt;1095,O4288&lt;1461),+'PL2'!$Q$3+1,IF(AND(O4288&gt;1460,O4288&lt;3000),+'PL2'!$R$3+1,0)))))</f>
        <v>0</v>
      </c>
      <c r="M4288" s="3">
        <f>IF(AND(O4288&gt;0,O4288&lt;366),+'PL2'!$N$2+1,IF(AND(O4288&gt;365,O4288&lt;731),+'PL2'!$O$2+1,IF(AND(O4288&gt;730,O4288&lt;1096),+'PL2'!$P$2+1,IF(AND(O4288&gt;1095,O4288&lt;1461),+'PL2'!$Q$2+1,IF(AND(O4288&gt;1460,O4288&lt;1826),+'PL2'!$R$2+1,IF(AND(O4288&gt;1825,O4288&lt;2190),+'PL2'!$S$2+1,0))))))</f>
        <v>0</v>
      </c>
      <c r="N4288" s="70">
        <f t="shared" si="268"/>
        <v>-1</v>
      </c>
      <c r="O4288" s="19" t="str">
        <f>IF(A4288&gt;'PL2'!$C$2+553,IF(A4288='PL2'!$C$2+554,1,O4287+1), "")</f>
        <v/>
      </c>
      <c r="Q4288" s="20">
        <v>26</v>
      </c>
    </row>
    <row r="4289" spans="1:17" s="20" customFormat="1" x14ac:dyDescent="0.55000000000000004">
      <c r="A4289" s="20">
        <v>4287</v>
      </c>
      <c r="B4289" s="21">
        <v>44109</v>
      </c>
      <c r="C4289" s="20">
        <v>90.279153900131107</v>
      </c>
      <c r="D4289" s="20">
        <v>134303836</v>
      </c>
      <c r="E4289" s="20">
        <f t="shared" si="265"/>
        <v>1003.4953988678461</v>
      </c>
      <c r="F4289" s="20">
        <f t="shared" si="269"/>
        <v>6.7455046892676786E-4</v>
      </c>
      <c r="G4289" s="20">
        <v>10673.46</v>
      </c>
      <c r="H4289" s="20">
        <f t="shared" si="266"/>
        <v>7.199787448071099</v>
      </c>
      <c r="I4289" s="20">
        <v>10710768</v>
      </c>
      <c r="K4289" s="70">
        <f t="shared" si="267"/>
        <v>-1</v>
      </c>
      <c r="L4289" s="3">
        <f>IF(AND(O4289&gt;0,O4289&lt;366),+'PL2'!$N$3+1,IF(AND(O4289&gt;365,O4289&lt;731),+'PL2'!$O$3+1,IF(AND(O4289&gt;730,O4289&lt;1096),+'PL2'!$P$3+1,IF(AND(O4289&gt;1095,O4289&lt;1461),+'PL2'!$Q$3+1,IF(AND(O4289&gt;1460,O4289&lt;3000),+'PL2'!$R$3+1,0)))))</f>
        <v>0</v>
      </c>
      <c r="M4289" s="3">
        <f>IF(AND(O4289&gt;0,O4289&lt;366),+'PL2'!$N$2+1,IF(AND(O4289&gt;365,O4289&lt;731),+'PL2'!$O$2+1,IF(AND(O4289&gt;730,O4289&lt;1096),+'PL2'!$P$2+1,IF(AND(O4289&gt;1095,O4289&lt;1461),+'PL2'!$Q$2+1,IF(AND(O4289&gt;1460,O4289&lt;1826),+'PL2'!$R$2+1,IF(AND(O4289&gt;1825,O4289&lt;2190),+'PL2'!$S$2+1,0))))))</f>
        <v>0</v>
      </c>
      <c r="N4289" s="70">
        <f t="shared" si="268"/>
        <v>-1</v>
      </c>
      <c r="O4289" s="19" t="str">
        <f>IF(A4289&gt;'PL2'!$C$2+553,IF(A4289='PL2'!$C$2+554,1,O4288+1), "")</f>
        <v/>
      </c>
      <c r="Q4289" s="20">
        <v>26</v>
      </c>
    </row>
    <row r="4290" spans="1:17" s="20" customFormat="1" x14ac:dyDescent="0.55000000000000004">
      <c r="A4290" s="20">
        <v>4288</v>
      </c>
      <c r="B4290" s="21">
        <v>44110</v>
      </c>
      <c r="C4290" s="20">
        <v>90.309152374252093</v>
      </c>
      <c r="D4290" s="20">
        <v>124710705</v>
      </c>
      <c r="E4290" s="20">
        <f t="shared" si="265"/>
        <v>931.93938764765642</v>
      </c>
      <c r="F4290" s="20">
        <f t="shared" si="269"/>
        <v>6.7486312552430356E-4</v>
      </c>
      <c r="G4290" s="20">
        <v>10788.56</v>
      </c>
      <c r="H4290" s="20">
        <f t="shared" si="266"/>
        <v>7.2808013215064804</v>
      </c>
      <c r="I4290" s="20">
        <v>10054284</v>
      </c>
      <c r="K4290" s="70">
        <f t="shared" si="267"/>
        <v>-1</v>
      </c>
      <c r="L4290" s="3">
        <f>IF(AND(O4290&gt;0,O4290&lt;366),+'PL2'!$N$3+1,IF(AND(O4290&gt;365,O4290&lt;731),+'PL2'!$O$3+1,IF(AND(O4290&gt;730,O4290&lt;1096),+'PL2'!$P$3+1,IF(AND(O4290&gt;1095,O4290&lt;1461),+'PL2'!$Q$3+1,IF(AND(O4290&gt;1460,O4290&lt;3000),+'PL2'!$R$3+1,0)))))</f>
        <v>0</v>
      </c>
      <c r="M4290" s="3">
        <f>IF(AND(O4290&gt;0,O4290&lt;366),+'PL2'!$N$2+1,IF(AND(O4290&gt;365,O4290&lt;731),+'PL2'!$O$2+1,IF(AND(O4290&gt;730,O4290&lt;1096),+'PL2'!$P$2+1,IF(AND(O4290&gt;1095,O4290&lt;1461),+'PL2'!$Q$2+1,IF(AND(O4290&gt;1460,O4290&lt;1826),+'PL2'!$R$2+1,IF(AND(O4290&gt;1825,O4290&lt;2190),+'PL2'!$S$2+1,0))))))</f>
        <v>0</v>
      </c>
      <c r="N4290" s="70">
        <f t="shared" si="268"/>
        <v>-1</v>
      </c>
      <c r="O4290" s="19" t="str">
        <f>IF(A4290&gt;'PL2'!$C$2+553,IF(A4290='PL2'!$C$2+554,1,O4289+1), "")</f>
        <v/>
      </c>
      <c r="Q4290" s="20">
        <v>26</v>
      </c>
    </row>
    <row r="4291" spans="1:17" s="20" customFormat="1" x14ac:dyDescent="0.55000000000000004">
      <c r="A4291" s="20">
        <v>4289</v>
      </c>
      <c r="B4291" s="21">
        <v>44111</v>
      </c>
      <c r="C4291" s="20">
        <v>90.339150848373095</v>
      </c>
      <c r="D4291" s="20">
        <v>144856280</v>
      </c>
      <c r="E4291" s="20">
        <f t="shared" si="265"/>
        <v>1055.6573435410526</v>
      </c>
      <c r="F4291" s="20">
        <f t="shared" si="269"/>
        <v>6.5835729042847135E-4</v>
      </c>
      <c r="G4291" s="20">
        <v>10603.74</v>
      </c>
      <c r="H4291" s="20">
        <f t="shared" si="266"/>
        <v>6.9810495348079984</v>
      </c>
      <c r="I4291" s="20">
        <v>11193916</v>
      </c>
      <c r="K4291" s="70">
        <f t="shared" si="267"/>
        <v>-1</v>
      </c>
      <c r="L4291" s="3">
        <f>IF(AND(O4291&gt;0,O4291&lt;366),+'PL2'!$N$3+1,IF(AND(O4291&gt;365,O4291&lt;731),+'PL2'!$O$3+1,IF(AND(O4291&gt;730,O4291&lt;1096),+'PL2'!$P$3+1,IF(AND(O4291&gt;1095,O4291&lt;1461),+'PL2'!$Q$3+1,IF(AND(O4291&gt;1460,O4291&lt;3000),+'PL2'!$R$3+1,0)))))</f>
        <v>0</v>
      </c>
      <c r="M4291" s="3">
        <f>IF(AND(O4291&gt;0,O4291&lt;366),+'PL2'!$N$2+1,IF(AND(O4291&gt;365,O4291&lt;731),+'PL2'!$O$2+1,IF(AND(O4291&gt;730,O4291&lt;1096),+'PL2'!$P$2+1,IF(AND(O4291&gt;1095,O4291&lt;1461),+'PL2'!$Q$2+1,IF(AND(O4291&gt;1460,O4291&lt;1826),+'PL2'!$R$2+1,IF(AND(O4291&gt;1825,O4291&lt;2190),+'PL2'!$S$2+1,0))))))</f>
        <v>0</v>
      </c>
      <c r="N4291" s="70">
        <f t="shared" si="268"/>
        <v>-1</v>
      </c>
      <c r="O4291" s="19" t="str">
        <f>IF(A4291&gt;'PL2'!$C$2+553,IF(A4291='PL2'!$C$2+554,1,O4290+1), "")</f>
        <v/>
      </c>
      <c r="Q4291" s="20">
        <v>26</v>
      </c>
    </row>
    <row r="4292" spans="1:17" s="20" customFormat="1" x14ac:dyDescent="0.55000000000000004">
      <c r="A4292" s="20">
        <v>4290</v>
      </c>
      <c r="B4292" s="21">
        <v>44112</v>
      </c>
      <c r="C4292" s="20">
        <v>90.369149322494096</v>
      </c>
      <c r="D4292" s="20">
        <v>155408725</v>
      </c>
      <c r="E4292" s="20">
        <f t="shared" si="265"/>
        <v>1132.515837612925</v>
      </c>
      <c r="F4292" s="20">
        <f t="shared" si="269"/>
        <v>6.5855049540707511E-4</v>
      </c>
      <c r="G4292" s="20">
        <v>10670.8</v>
      </c>
      <c r="H4292" s="20">
        <f t="shared" si="266"/>
        <v>7.0272606263898165</v>
      </c>
      <c r="I4292" s="20">
        <v>12084850</v>
      </c>
      <c r="K4292" s="70">
        <f t="shared" si="267"/>
        <v>-1</v>
      </c>
      <c r="L4292" s="3">
        <f>IF(AND(O4292&gt;0,O4292&lt;366),+'PL2'!$N$3+1,IF(AND(O4292&gt;365,O4292&lt;731),+'PL2'!$O$3+1,IF(AND(O4292&gt;730,O4292&lt;1096),+'PL2'!$P$3+1,IF(AND(O4292&gt;1095,O4292&lt;1461),+'PL2'!$Q$3+1,IF(AND(O4292&gt;1460,O4292&lt;3000),+'PL2'!$R$3+1,0)))))</f>
        <v>0</v>
      </c>
      <c r="M4292" s="3">
        <f>IF(AND(O4292&gt;0,O4292&lt;366),+'PL2'!$N$2+1,IF(AND(O4292&gt;365,O4292&lt;731),+'PL2'!$O$2+1,IF(AND(O4292&gt;730,O4292&lt;1096),+'PL2'!$P$2+1,IF(AND(O4292&gt;1095,O4292&lt;1461),+'PL2'!$Q$2+1,IF(AND(O4292&gt;1460,O4292&lt;1826),+'PL2'!$R$2+1,IF(AND(O4292&gt;1825,O4292&lt;2190),+'PL2'!$S$2+1,0))))))</f>
        <v>0</v>
      </c>
      <c r="N4292" s="70">
        <f t="shared" si="268"/>
        <v>-1</v>
      </c>
      <c r="O4292" s="19" t="str">
        <f>IF(A4292&gt;'PL2'!$C$2+553,IF(A4292='PL2'!$C$2+554,1,O4291+1), "")</f>
        <v/>
      </c>
      <c r="Q4292" s="20">
        <v>26</v>
      </c>
    </row>
    <row r="4293" spans="1:17" s="20" customFormat="1" x14ac:dyDescent="0.55000000000000004">
      <c r="A4293" s="20">
        <v>4291</v>
      </c>
      <c r="B4293" s="21">
        <v>44113</v>
      </c>
      <c r="C4293" s="20">
        <v>90.399147796615097</v>
      </c>
      <c r="D4293" s="20">
        <v>136222462</v>
      </c>
      <c r="E4293" s="20">
        <f t="shared" si="265"/>
        <v>1003.834280849194</v>
      </c>
      <c r="F4293" s="20">
        <f t="shared" si="269"/>
        <v>6.6615859224299664E-4</v>
      </c>
      <c r="G4293" s="20">
        <v>10923.3</v>
      </c>
      <c r="H4293" s="20">
        <f t="shared" si="266"/>
        <v>7.2766501506479244</v>
      </c>
      <c r="I4293" s="20">
        <v>10965183</v>
      </c>
      <c r="K4293" s="70">
        <f t="shared" si="267"/>
        <v>-1</v>
      </c>
      <c r="L4293" s="3">
        <f>IF(AND(O4293&gt;0,O4293&lt;366),+'PL2'!$N$3+1,IF(AND(O4293&gt;365,O4293&lt;731),+'PL2'!$O$3+1,IF(AND(O4293&gt;730,O4293&lt;1096),+'PL2'!$P$3+1,IF(AND(O4293&gt;1095,O4293&lt;1461),+'PL2'!$Q$3+1,IF(AND(O4293&gt;1460,O4293&lt;3000),+'PL2'!$R$3+1,0)))))</f>
        <v>0</v>
      </c>
      <c r="M4293" s="3">
        <f>IF(AND(O4293&gt;0,O4293&lt;366),+'PL2'!$N$2+1,IF(AND(O4293&gt;365,O4293&lt;731),+'PL2'!$O$2+1,IF(AND(O4293&gt;730,O4293&lt;1096),+'PL2'!$P$2+1,IF(AND(O4293&gt;1095,O4293&lt;1461),+'PL2'!$Q$2+1,IF(AND(O4293&gt;1460,O4293&lt;1826),+'PL2'!$R$2+1,IF(AND(O4293&gt;1825,O4293&lt;2190),+'PL2'!$S$2+1,0))))))</f>
        <v>0</v>
      </c>
      <c r="N4293" s="70">
        <f t="shared" si="268"/>
        <v>-1</v>
      </c>
      <c r="O4293" s="19" t="str">
        <f>IF(A4293&gt;'PL2'!$C$2+553,IF(A4293='PL2'!$C$2+554,1,O4292+1), "")</f>
        <v/>
      </c>
      <c r="Q4293" s="20">
        <v>26</v>
      </c>
    </row>
    <row r="4294" spans="1:17" s="20" customFormat="1" x14ac:dyDescent="0.55000000000000004">
      <c r="A4294" s="20">
        <v>4292</v>
      </c>
      <c r="B4294" s="21">
        <v>44114</v>
      </c>
      <c r="C4294" s="20">
        <v>90.429146270736098</v>
      </c>
      <c r="D4294" s="20">
        <v>137181775</v>
      </c>
      <c r="E4294" s="20">
        <f t="shared" si="265"/>
        <v>1005.7853114698382</v>
      </c>
      <c r="F4294" s="20">
        <f t="shared" si="269"/>
        <v>6.6300576040705019E-4</v>
      </c>
      <c r="G4294" s="20">
        <v>11063.19</v>
      </c>
      <c r="H4294" s="20">
        <f t="shared" si="266"/>
        <v>7.3349586984776742</v>
      </c>
      <c r="I4294" s="20">
        <v>11127194</v>
      </c>
      <c r="K4294" s="70">
        <f t="shared" si="267"/>
        <v>-1</v>
      </c>
      <c r="L4294" s="3">
        <f>IF(AND(O4294&gt;0,O4294&lt;366),+'PL2'!$N$3+1,IF(AND(O4294&gt;365,O4294&lt;731),+'PL2'!$O$3+1,IF(AND(O4294&gt;730,O4294&lt;1096),+'PL2'!$P$3+1,IF(AND(O4294&gt;1095,O4294&lt;1461),+'PL2'!$Q$3+1,IF(AND(O4294&gt;1460,O4294&lt;3000),+'PL2'!$R$3+1,0)))))</f>
        <v>0</v>
      </c>
      <c r="M4294" s="3">
        <f>IF(AND(O4294&gt;0,O4294&lt;366),+'PL2'!$N$2+1,IF(AND(O4294&gt;365,O4294&lt;731),+'PL2'!$O$2+1,IF(AND(O4294&gt;730,O4294&lt;1096),+'PL2'!$P$2+1,IF(AND(O4294&gt;1095,O4294&lt;1461),+'PL2'!$Q$2+1,IF(AND(O4294&gt;1460,O4294&lt;1826),+'PL2'!$R$2+1,IF(AND(O4294&gt;1825,O4294&lt;2190),+'PL2'!$S$2+1,0))))))</f>
        <v>0</v>
      </c>
      <c r="N4294" s="70">
        <f t="shared" si="268"/>
        <v>-1</v>
      </c>
      <c r="O4294" s="19" t="str">
        <f>IF(A4294&gt;'PL2'!$C$2+553,IF(A4294='PL2'!$C$2+554,1,O4293+1), "")</f>
        <v/>
      </c>
      <c r="Q4294" s="20">
        <v>26</v>
      </c>
    </row>
    <row r="4295" spans="1:17" s="20" customFormat="1" x14ac:dyDescent="0.55000000000000004">
      <c r="A4295" s="20">
        <v>4293</v>
      </c>
      <c r="B4295" s="21">
        <v>44115</v>
      </c>
      <c r="C4295" s="20">
        <v>90.459144744857099</v>
      </c>
      <c r="D4295" s="20">
        <v>134303836</v>
      </c>
      <c r="E4295" s="20">
        <f t="shared" si="265"/>
        <v>943.13379051144557</v>
      </c>
      <c r="F4295" s="20">
        <f t="shared" si="269"/>
        <v>6.3523930969209684E-4</v>
      </c>
      <c r="G4295" s="20">
        <v>11302.67</v>
      </c>
      <c r="H4295" s="20">
        <f t="shared" si="266"/>
        <v>7.1799002884775724</v>
      </c>
      <c r="I4295" s="20">
        <v>10659930</v>
      </c>
      <c r="K4295" s="70">
        <f t="shared" si="267"/>
        <v>-1</v>
      </c>
      <c r="L4295" s="3">
        <f>IF(AND(O4295&gt;0,O4295&lt;366),+'PL2'!$N$3+1,IF(AND(O4295&gt;365,O4295&lt;731),+'PL2'!$O$3+1,IF(AND(O4295&gt;730,O4295&lt;1096),+'PL2'!$P$3+1,IF(AND(O4295&gt;1095,O4295&lt;1461),+'PL2'!$Q$3+1,IF(AND(O4295&gt;1460,O4295&lt;3000),+'PL2'!$R$3+1,0)))))</f>
        <v>0</v>
      </c>
      <c r="M4295" s="3">
        <f>IF(AND(O4295&gt;0,O4295&lt;366),+'PL2'!$N$2+1,IF(AND(O4295&gt;365,O4295&lt;731),+'PL2'!$O$2+1,IF(AND(O4295&gt;730,O4295&lt;1096),+'PL2'!$P$2+1,IF(AND(O4295&gt;1095,O4295&lt;1461),+'PL2'!$Q$2+1,IF(AND(O4295&gt;1460,O4295&lt;1826),+'PL2'!$R$2+1,IF(AND(O4295&gt;1825,O4295&lt;2190),+'PL2'!$S$2+1,0))))))</f>
        <v>0</v>
      </c>
      <c r="N4295" s="70">
        <f t="shared" si="268"/>
        <v>-1</v>
      </c>
      <c r="O4295" s="19" t="str">
        <f>IF(A4295&gt;'PL2'!$C$2+553,IF(A4295='PL2'!$C$2+554,1,O4294+1), "")</f>
        <v/>
      </c>
      <c r="Q4295" s="20">
        <v>26</v>
      </c>
    </row>
    <row r="4296" spans="1:17" s="20" customFormat="1" x14ac:dyDescent="0.55000000000000004">
      <c r="A4296" s="20">
        <v>4294</v>
      </c>
      <c r="B4296" s="21">
        <v>44116</v>
      </c>
      <c r="C4296" s="20">
        <v>90.4891432189781</v>
      </c>
      <c r="D4296" s="20">
        <v>142937654</v>
      </c>
      <c r="E4296" s="20">
        <f t="shared" si="265"/>
        <v>1012.1662780037286</v>
      </c>
      <c r="F4296" s="20">
        <f t="shared" si="269"/>
        <v>6.4076929156609355E-4</v>
      </c>
      <c r="G4296" s="20">
        <v>11376.61</v>
      </c>
      <c r="H4296" s="20">
        <f t="shared" si="266"/>
        <v>7.2897823301237361</v>
      </c>
      <c r="I4296" s="20">
        <v>11515021</v>
      </c>
      <c r="K4296" s="70">
        <f t="shared" si="267"/>
        <v>-1</v>
      </c>
      <c r="L4296" s="3">
        <f>IF(AND(O4296&gt;0,O4296&lt;366),+'PL2'!$N$3+1,IF(AND(O4296&gt;365,O4296&lt;731),+'PL2'!$O$3+1,IF(AND(O4296&gt;730,O4296&lt;1096),+'PL2'!$P$3+1,IF(AND(O4296&gt;1095,O4296&lt;1461),+'PL2'!$Q$3+1,IF(AND(O4296&gt;1460,O4296&lt;3000),+'PL2'!$R$3+1,0)))))</f>
        <v>0</v>
      </c>
      <c r="M4296" s="3">
        <f>IF(AND(O4296&gt;0,O4296&lt;366),+'PL2'!$N$2+1,IF(AND(O4296&gt;365,O4296&lt;731),+'PL2'!$O$2+1,IF(AND(O4296&gt;730,O4296&lt;1096),+'PL2'!$P$2+1,IF(AND(O4296&gt;1095,O4296&lt;1461),+'PL2'!$Q$2+1,IF(AND(O4296&gt;1460,O4296&lt;1826),+'PL2'!$R$2+1,IF(AND(O4296&gt;1825,O4296&lt;2190),+'PL2'!$S$2+1,0))))))</f>
        <v>0</v>
      </c>
      <c r="N4296" s="70">
        <f t="shared" si="268"/>
        <v>-1</v>
      </c>
      <c r="O4296" s="19" t="str">
        <f>IF(A4296&gt;'PL2'!$C$2+553,IF(A4296='PL2'!$C$2+554,1,O4295+1), "")</f>
        <v/>
      </c>
      <c r="Q4296" s="20">
        <v>25</v>
      </c>
    </row>
    <row r="4297" spans="1:17" s="20" customFormat="1" x14ac:dyDescent="0.55000000000000004">
      <c r="A4297" s="20">
        <v>4295</v>
      </c>
      <c r="B4297" s="21">
        <v>44117</v>
      </c>
      <c r="C4297" s="20">
        <v>90.519141693099101</v>
      </c>
      <c r="D4297" s="20">
        <v>159245977</v>
      </c>
      <c r="E4297" s="20">
        <f t="shared" si="265"/>
        <v>1115.4359083677352</v>
      </c>
      <c r="F4297" s="20">
        <f t="shared" si="269"/>
        <v>6.3403988559855259E-4</v>
      </c>
      <c r="G4297" s="20">
        <v>11540.04</v>
      </c>
      <c r="H4297" s="20">
        <f t="shared" si="266"/>
        <v>7.316845641402721</v>
      </c>
      <c r="I4297" s="20">
        <v>12872175</v>
      </c>
      <c r="K4297" s="70">
        <f t="shared" si="267"/>
        <v>-1</v>
      </c>
      <c r="L4297" s="3">
        <f>IF(AND(O4297&gt;0,O4297&lt;366),+'PL2'!$N$3+1,IF(AND(O4297&gt;365,O4297&lt;731),+'PL2'!$O$3+1,IF(AND(O4297&gt;730,O4297&lt;1096),+'PL2'!$P$3+1,IF(AND(O4297&gt;1095,O4297&lt;1461),+'PL2'!$Q$3+1,IF(AND(O4297&gt;1460,O4297&lt;3000),+'PL2'!$R$3+1,0)))))</f>
        <v>0</v>
      </c>
      <c r="M4297" s="3">
        <f>IF(AND(O4297&gt;0,O4297&lt;366),+'PL2'!$N$2+1,IF(AND(O4297&gt;365,O4297&lt;731),+'PL2'!$O$2+1,IF(AND(O4297&gt;730,O4297&lt;1096),+'PL2'!$P$2+1,IF(AND(O4297&gt;1095,O4297&lt;1461),+'PL2'!$Q$2+1,IF(AND(O4297&gt;1460,O4297&lt;1826),+'PL2'!$R$2+1,IF(AND(O4297&gt;1825,O4297&lt;2190),+'PL2'!$S$2+1,0))))))</f>
        <v>0</v>
      </c>
      <c r="N4297" s="70">
        <f t="shared" si="268"/>
        <v>-1</v>
      </c>
      <c r="O4297" s="19" t="str">
        <f>IF(A4297&gt;'PL2'!$C$2+553,IF(A4297='PL2'!$C$2+554,1,O4296+1), "")</f>
        <v/>
      </c>
      <c r="Q4297" s="20">
        <v>25</v>
      </c>
    </row>
    <row r="4298" spans="1:17" s="20" customFormat="1" x14ac:dyDescent="0.55000000000000004">
      <c r="A4298" s="20">
        <v>4296</v>
      </c>
      <c r="B4298" s="21">
        <v>44118</v>
      </c>
      <c r="C4298" s="20">
        <v>90.549140167220102</v>
      </c>
      <c r="D4298" s="20">
        <v>142937654</v>
      </c>
      <c r="E4298" s="20">
        <f t="shared" si="265"/>
        <v>1015.4969619118955</v>
      </c>
      <c r="F4298" s="20">
        <f t="shared" si="269"/>
        <v>6.4330408517510995E-4</v>
      </c>
      <c r="G4298" s="20">
        <v>11428.24</v>
      </c>
      <c r="H4298" s="20">
        <f t="shared" si="266"/>
        <v>7.3518334783615984</v>
      </c>
      <c r="I4298" s="20">
        <v>11605343</v>
      </c>
      <c r="K4298" s="70">
        <f t="shared" si="267"/>
        <v>-1</v>
      </c>
      <c r="L4298" s="3">
        <f>IF(AND(O4298&gt;0,O4298&lt;366),+'PL2'!$N$3+1,IF(AND(O4298&gt;365,O4298&lt;731),+'PL2'!$O$3+1,IF(AND(O4298&gt;730,O4298&lt;1096),+'PL2'!$P$3+1,IF(AND(O4298&gt;1095,O4298&lt;1461),+'PL2'!$Q$3+1,IF(AND(O4298&gt;1460,O4298&lt;3000),+'PL2'!$R$3+1,0)))))</f>
        <v>0</v>
      </c>
      <c r="M4298" s="3">
        <f>IF(AND(O4298&gt;0,O4298&lt;366),+'PL2'!$N$2+1,IF(AND(O4298&gt;365,O4298&lt;731),+'PL2'!$O$2+1,IF(AND(O4298&gt;730,O4298&lt;1096),+'PL2'!$P$2+1,IF(AND(O4298&gt;1095,O4298&lt;1461),+'PL2'!$Q$2+1,IF(AND(O4298&gt;1460,O4298&lt;1826),+'PL2'!$R$2+1,IF(AND(O4298&gt;1825,O4298&lt;2190),+'PL2'!$S$2+1,0))))))</f>
        <v>0</v>
      </c>
      <c r="N4298" s="70">
        <f t="shared" si="268"/>
        <v>-1</v>
      </c>
      <c r="O4298" s="19" t="str">
        <f>IF(A4298&gt;'PL2'!$C$2+553,IF(A4298='PL2'!$C$2+554,1,O4297+1), "")</f>
        <v/>
      </c>
      <c r="Q4298" s="20">
        <v>25</v>
      </c>
    </row>
    <row r="4299" spans="1:17" s="20" customFormat="1" x14ac:dyDescent="0.55000000000000004">
      <c r="A4299" s="20">
        <v>4297</v>
      </c>
      <c r="B4299" s="21">
        <v>44119</v>
      </c>
      <c r="C4299" s="20">
        <v>90.579138641341103</v>
      </c>
      <c r="D4299" s="20">
        <v>144856280</v>
      </c>
      <c r="E4299" s="20">
        <f t="shared" si="265"/>
        <v>1033.4865964735482</v>
      </c>
      <c r="F4299" s="20">
        <f t="shared" si="269"/>
        <v>6.4624278426827792E-4</v>
      </c>
      <c r="G4299" s="20">
        <v>11431.32</v>
      </c>
      <c r="H4299" s="20">
        <f t="shared" si="266"/>
        <v>7.3874080646616509</v>
      </c>
      <c r="I4299" s="20">
        <v>11814116</v>
      </c>
      <c r="K4299" s="70">
        <f t="shared" si="267"/>
        <v>-1</v>
      </c>
      <c r="L4299" s="3">
        <f>IF(AND(O4299&gt;0,O4299&lt;366),+'PL2'!$N$3+1,IF(AND(O4299&gt;365,O4299&lt;731),+'PL2'!$O$3+1,IF(AND(O4299&gt;730,O4299&lt;1096),+'PL2'!$P$3+1,IF(AND(O4299&gt;1095,O4299&lt;1461),+'PL2'!$Q$3+1,IF(AND(O4299&gt;1460,O4299&lt;3000),+'PL2'!$R$3+1,0)))))</f>
        <v>0</v>
      </c>
      <c r="M4299" s="3">
        <f>IF(AND(O4299&gt;0,O4299&lt;366),+'PL2'!$N$2+1,IF(AND(O4299&gt;365,O4299&lt;731),+'PL2'!$O$2+1,IF(AND(O4299&gt;730,O4299&lt;1096),+'PL2'!$P$2+1,IF(AND(O4299&gt;1095,O4299&lt;1461),+'PL2'!$Q$2+1,IF(AND(O4299&gt;1460,O4299&lt;1826),+'PL2'!$R$2+1,IF(AND(O4299&gt;1825,O4299&lt;2190),+'PL2'!$S$2+1,0))))))</f>
        <v>0</v>
      </c>
      <c r="N4299" s="70">
        <f t="shared" si="268"/>
        <v>-1</v>
      </c>
      <c r="O4299" s="19" t="str">
        <f>IF(A4299&gt;'PL2'!$C$2+553,IF(A4299='PL2'!$C$2+554,1,O4298+1), "")</f>
        <v/>
      </c>
      <c r="Q4299" s="20">
        <v>25</v>
      </c>
    </row>
    <row r="4300" spans="1:17" s="20" customFormat="1" x14ac:dyDescent="0.55000000000000004">
      <c r="A4300" s="20">
        <v>4298</v>
      </c>
      <c r="B4300" s="21">
        <v>44120</v>
      </c>
      <c r="C4300" s="20">
        <v>90.609137115462104</v>
      </c>
      <c r="D4300" s="20">
        <v>148693533</v>
      </c>
      <c r="E4300" s="20">
        <f t="shared" si="265"/>
        <v>1020.7369261969814</v>
      </c>
      <c r="F4300" s="20">
        <f t="shared" si="269"/>
        <v>6.2200480571402935E-4</v>
      </c>
      <c r="G4300" s="20">
        <v>11503.73</v>
      </c>
      <c r="H4300" s="20">
        <f t="shared" si="266"/>
        <v>7.155375343636651</v>
      </c>
      <c r="I4300" s="20">
        <v>11742282</v>
      </c>
      <c r="K4300" s="70">
        <f t="shared" si="267"/>
        <v>-1</v>
      </c>
      <c r="L4300" s="3">
        <f>IF(AND(O4300&gt;0,O4300&lt;366),+'PL2'!$N$3+1,IF(AND(O4300&gt;365,O4300&lt;731),+'PL2'!$O$3+1,IF(AND(O4300&gt;730,O4300&lt;1096),+'PL2'!$P$3+1,IF(AND(O4300&gt;1095,O4300&lt;1461),+'PL2'!$Q$3+1,IF(AND(O4300&gt;1460,O4300&lt;3000),+'PL2'!$R$3+1,0)))))</f>
        <v>0</v>
      </c>
      <c r="M4300" s="3">
        <f>IF(AND(O4300&gt;0,O4300&lt;366),+'PL2'!$N$2+1,IF(AND(O4300&gt;365,O4300&lt;731),+'PL2'!$O$2+1,IF(AND(O4300&gt;730,O4300&lt;1096),+'PL2'!$P$2+1,IF(AND(O4300&gt;1095,O4300&lt;1461),+'PL2'!$Q$2+1,IF(AND(O4300&gt;1460,O4300&lt;1826),+'PL2'!$R$2+1,IF(AND(O4300&gt;1825,O4300&lt;2190),+'PL2'!$S$2+1,0))))))</f>
        <v>0</v>
      </c>
      <c r="N4300" s="70">
        <f t="shared" si="268"/>
        <v>-1</v>
      </c>
      <c r="O4300" s="19" t="str">
        <f>IF(A4300&gt;'PL2'!$C$2+553,IF(A4300='PL2'!$C$2+554,1,O4299+1), "")</f>
        <v/>
      </c>
      <c r="Q4300" s="20">
        <v>25</v>
      </c>
    </row>
    <row r="4301" spans="1:17" s="20" customFormat="1" x14ac:dyDescent="0.55000000000000004">
      <c r="A4301" s="20">
        <v>4299</v>
      </c>
      <c r="B4301" s="21">
        <v>44121</v>
      </c>
      <c r="C4301" s="20">
        <v>90.639135589583105</v>
      </c>
      <c r="D4301" s="20">
        <v>152419671</v>
      </c>
      <c r="E4301" s="20">
        <f t="shared" si="265"/>
        <v>1030.6025917297354</v>
      </c>
      <c r="F4301" s="20">
        <f t="shared" si="269"/>
        <v>6.1286661648001623E-4</v>
      </c>
      <c r="G4301" s="20">
        <v>11327.57</v>
      </c>
      <c r="H4301" s="20">
        <f t="shared" si="266"/>
        <v>6.9422894988405375</v>
      </c>
      <c r="I4301" s="20">
        <v>11674223</v>
      </c>
      <c r="K4301" s="70">
        <f t="shared" si="267"/>
        <v>-1</v>
      </c>
      <c r="L4301" s="3">
        <f>IF(AND(O4301&gt;0,O4301&lt;366),+'PL2'!$N$3+1,IF(AND(O4301&gt;365,O4301&lt;731),+'PL2'!$O$3+1,IF(AND(O4301&gt;730,O4301&lt;1096),+'PL2'!$P$3+1,IF(AND(O4301&gt;1095,O4301&lt;1461),+'PL2'!$Q$3+1,IF(AND(O4301&gt;1460,O4301&lt;3000),+'PL2'!$R$3+1,0)))))</f>
        <v>0</v>
      </c>
      <c r="M4301" s="3">
        <f>IF(AND(O4301&gt;0,O4301&lt;366),+'PL2'!$N$2+1,IF(AND(O4301&gt;365,O4301&lt;731),+'PL2'!$O$2+1,IF(AND(O4301&gt;730,O4301&lt;1096),+'PL2'!$P$2+1,IF(AND(O4301&gt;1095,O4301&lt;1461),+'PL2'!$Q$2+1,IF(AND(O4301&gt;1460,O4301&lt;1826),+'PL2'!$R$2+1,IF(AND(O4301&gt;1825,O4301&lt;2190),+'PL2'!$S$2+1,0))))))</f>
        <v>0</v>
      </c>
      <c r="N4301" s="70">
        <f t="shared" si="268"/>
        <v>-1</v>
      </c>
      <c r="O4301" s="19" t="str">
        <f>IF(A4301&gt;'PL2'!$C$2+553,IF(A4301='PL2'!$C$2+554,1,O4300+1), "")</f>
        <v/>
      </c>
      <c r="Q4301" s="20">
        <v>25</v>
      </c>
    </row>
    <row r="4302" spans="1:17" s="20" customFormat="1" x14ac:dyDescent="0.55000000000000004">
      <c r="A4302" s="20">
        <v>4300</v>
      </c>
      <c r="B4302" s="21">
        <v>44122</v>
      </c>
      <c r="C4302" s="20">
        <v>90.669134063704107</v>
      </c>
      <c r="D4302" s="20">
        <v>119288755</v>
      </c>
      <c r="E4302" s="20">
        <f t="shared" si="265"/>
        <v>790.22540779887584</v>
      </c>
      <c r="F4302" s="20">
        <f t="shared" si="269"/>
        <v>6.0063543659468594E-4</v>
      </c>
      <c r="G4302" s="20">
        <v>11366.51</v>
      </c>
      <c r="H4302" s="20">
        <f t="shared" si="266"/>
        <v>6.8271286964078639</v>
      </c>
      <c r="I4302" s="20">
        <v>8982105</v>
      </c>
      <c r="K4302" s="70">
        <f t="shared" si="267"/>
        <v>-1</v>
      </c>
      <c r="L4302" s="3">
        <f>IF(AND(O4302&gt;0,O4302&lt;366),+'PL2'!$N$3+1,IF(AND(O4302&gt;365,O4302&lt;731),+'PL2'!$O$3+1,IF(AND(O4302&gt;730,O4302&lt;1096),+'PL2'!$P$3+1,IF(AND(O4302&gt;1095,O4302&lt;1461),+'PL2'!$Q$3+1,IF(AND(O4302&gt;1460,O4302&lt;3000),+'PL2'!$R$3+1,0)))))</f>
        <v>0</v>
      </c>
      <c r="M4302" s="3">
        <f>IF(AND(O4302&gt;0,O4302&lt;366),+'PL2'!$N$2+1,IF(AND(O4302&gt;365,O4302&lt;731),+'PL2'!$O$2+1,IF(AND(O4302&gt;730,O4302&lt;1096),+'PL2'!$P$2+1,IF(AND(O4302&gt;1095,O4302&lt;1461),+'PL2'!$Q$2+1,IF(AND(O4302&gt;1460,O4302&lt;1826),+'PL2'!$R$2+1,IF(AND(O4302&gt;1825,O4302&lt;2190),+'PL2'!$S$2+1,0))))))</f>
        <v>0</v>
      </c>
      <c r="N4302" s="70">
        <f t="shared" si="268"/>
        <v>-1</v>
      </c>
      <c r="O4302" s="19" t="str">
        <f>IF(A4302&gt;'PL2'!$C$2+553,IF(A4302='PL2'!$C$2+554,1,O4301+1), "")</f>
        <v/>
      </c>
      <c r="Q4302" s="20">
        <v>25</v>
      </c>
    </row>
    <row r="4303" spans="1:17" s="20" customFormat="1" x14ac:dyDescent="0.55000000000000004">
      <c r="A4303" s="20">
        <v>4301</v>
      </c>
      <c r="B4303" s="21">
        <v>44123</v>
      </c>
      <c r="C4303" s="20">
        <v>90.699132537825093</v>
      </c>
      <c r="D4303" s="20">
        <v>124259120</v>
      </c>
      <c r="E4303" s="20">
        <f t="shared" si="265"/>
        <v>849.56126935576367</v>
      </c>
      <c r="F4303" s="20">
        <f t="shared" si="269"/>
        <v>6.2011118514521373E-4</v>
      </c>
      <c r="G4303" s="20">
        <v>11508.2</v>
      </c>
      <c r="H4303" s="20">
        <f t="shared" si="266"/>
        <v>7.1363635408881487</v>
      </c>
      <c r="I4303" s="20">
        <v>9776921</v>
      </c>
      <c r="K4303" s="70">
        <f t="shared" si="267"/>
        <v>-1</v>
      </c>
      <c r="L4303" s="3">
        <f>IF(AND(O4303&gt;0,O4303&lt;366),+'PL2'!$N$3+1,IF(AND(O4303&gt;365,O4303&lt;731),+'PL2'!$O$3+1,IF(AND(O4303&gt;730,O4303&lt;1096),+'PL2'!$P$3+1,IF(AND(O4303&gt;1095,O4303&lt;1461),+'PL2'!$Q$3+1,IF(AND(O4303&gt;1460,O4303&lt;3000),+'PL2'!$R$3+1,0)))))</f>
        <v>0</v>
      </c>
      <c r="M4303" s="3">
        <f>IF(AND(O4303&gt;0,O4303&lt;366),+'PL2'!$N$2+1,IF(AND(O4303&gt;365,O4303&lt;731),+'PL2'!$O$2+1,IF(AND(O4303&gt;730,O4303&lt;1096),+'PL2'!$P$2+1,IF(AND(O4303&gt;1095,O4303&lt;1461),+'PL2'!$Q$2+1,IF(AND(O4303&gt;1460,O4303&lt;1826),+'PL2'!$R$2+1,IF(AND(O4303&gt;1825,O4303&lt;2190),+'PL2'!$S$2+1,0))))))</f>
        <v>0</v>
      </c>
      <c r="N4303" s="70">
        <f t="shared" si="268"/>
        <v>-1</v>
      </c>
      <c r="O4303" s="19" t="str">
        <f>IF(A4303&gt;'PL2'!$C$2+553,IF(A4303='PL2'!$C$2+554,1,O4302+1), "")</f>
        <v/>
      </c>
      <c r="Q4303" s="20">
        <v>25</v>
      </c>
    </row>
    <row r="4304" spans="1:17" s="20" customFormat="1" x14ac:dyDescent="0.55000000000000004">
      <c r="A4304" s="20">
        <v>4302</v>
      </c>
      <c r="B4304" s="21">
        <v>44124</v>
      </c>
      <c r="C4304" s="20">
        <v>90.729131011946095</v>
      </c>
      <c r="D4304" s="20">
        <v>143146506</v>
      </c>
      <c r="E4304" s="20">
        <f t="shared" si="265"/>
        <v>995.94860080148601</v>
      </c>
      <c r="F4304" s="20">
        <f t="shared" si="269"/>
        <v>6.3125222967916816E-4</v>
      </c>
      <c r="G4304" s="20">
        <v>11758.16</v>
      </c>
      <c r="H4304" s="20">
        <f t="shared" si="266"/>
        <v>7.4223647169244078</v>
      </c>
      <c r="I4304" s="20">
        <v>11710523</v>
      </c>
      <c r="K4304" s="70">
        <f t="shared" si="267"/>
        <v>-1</v>
      </c>
      <c r="L4304" s="3">
        <f>IF(AND(O4304&gt;0,O4304&lt;366),+'PL2'!$N$3+1,IF(AND(O4304&gt;365,O4304&lt;731),+'PL2'!$O$3+1,IF(AND(O4304&gt;730,O4304&lt;1096),+'PL2'!$P$3+1,IF(AND(O4304&gt;1095,O4304&lt;1461),+'PL2'!$Q$3+1,IF(AND(O4304&gt;1460,O4304&lt;3000),+'PL2'!$R$3+1,0)))))</f>
        <v>0</v>
      </c>
      <c r="M4304" s="3">
        <f>IF(AND(O4304&gt;0,O4304&lt;366),+'PL2'!$N$2+1,IF(AND(O4304&gt;365,O4304&lt;731),+'PL2'!$O$2+1,IF(AND(O4304&gt;730,O4304&lt;1096),+'PL2'!$P$2+1,IF(AND(O4304&gt;1095,O4304&lt;1461),+'PL2'!$Q$2+1,IF(AND(O4304&gt;1460,O4304&lt;1826),+'PL2'!$R$2+1,IF(AND(O4304&gt;1825,O4304&lt;2190),+'PL2'!$S$2+1,0))))))</f>
        <v>0</v>
      </c>
      <c r="N4304" s="70">
        <f t="shared" si="268"/>
        <v>-1</v>
      </c>
      <c r="O4304" s="19" t="str">
        <f>IF(A4304&gt;'PL2'!$C$2+553,IF(A4304='PL2'!$C$2+554,1,O4303+1), "")</f>
        <v/>
      </c>
      <c r="Q4304" s="20">
        <v>25</v>
      </c>
    </row>
    <row r="4305" spans="1:17" x14ac:dyDescent="0.55000000000000004">
      <c r="A4305">
        <v>4303</v>
      </c>
      <c r="B4305" s="2">
        <v>44125</v>
      </c>
      <c r="C4305" s="20">
        <v>90.759129486067096</v>
      </c>
      <c r="D4305" s="20">
        <v>129229485</v>
      </c>
      <c r="E4305" s="20">
        <f t="shared" si="265"/>
        <v>969.52595539291576</v>
      </c>
      <c r="F4305" s="20">
        <f t="shared" si="269"/>
        <v>6.8090754772882173E-4</v>
      </c>
      <c r="G4305" s="20">
        <v>11925.46</v>
      </c>
      <c r="H4305" s="20">
        <f t="shared" si="266"/>
        <v>8.1201357241381533</v>
      </c>
      <c r="I4305" s="20">
        <v>11562043</v>
      </c>
      <c r="K4305" s="70">
        <f t="shared" si="267"/>
        <v>-1</v>
      </c>
      <c r="L4305" s="3">
        <f>IF(AND(O4305&gt;0,O4305&lt;366),+'PL2'!$N$3+1,IF(AND(O4305&gt;365,O4305&lt;731),+'PL2'!$O$3+1,IF(AND(O4305&gt;730,O4305&lt;1096),+'PL2'!$P$3+1,IF(AND(O4305&gt;1095,O4305&lt;1461),+'PL2'!$Q$3+1,IF(AND(O4305&gt;1460,O4305&lt;3000),+'PL2'!$R$3+1,0)))))</f>
        <v>0</v>
      </c>
      <c r="M4305" s="3">
        <f>IF(AND(O4305&gt;0,O4305&lt;366),+'PL2'!$N$2+1,IF(AND(O4305&gt;365,O4305&lt;731),+'PL2'!$O$2+1,IF(AND(O4305&gt;730,O4305&lt;1096),+'PL2'!$P$2+1,IF(AND(O4305&gt;1095,O4305&lt;1461),+'PL2'!$Q$2+1,IF(AND(O4305&gt;1460,O4305&lt;1826),+'PL2'!$R$2+1,IF(AND(O4305&gt;1825,O4305&lt;2190),+'PL2'!$S$2+1,0))))))</f>
        <v>0</v>
      </c>
      <c r="N4305" s="70">
        <f t="shared" si="268"/>
        <v>-1</v>
      </c>
      <c r="O4305" s="19" t="str">
        <f>IF(A4305&gt;'PL2'!$C$2+553,IF(A4305='PL2'!$C$2+554,1,O4304+1), "")</f>
        <v/>
      </c>
      <c r="Q4305" s="20">
        <v>24</v>
      </c>
    </row>
    <row r="4306" spans="1:17" x14ac:dyDescent="0.55000000000000004">
      <c r="A4306">
        <v>4304</v>
      </c>
      <c r="B4306" s="2">
        <v>44126</v>
      </c>
      <c r="C4306" s="20">
        <v>90.789127960188097</v>
      </c>
      <c r="D4306" s="20">
        <v>136187996</v>
      </c>
      <c r="E4306" s="20">
        <f t="shared" si="265"/>
        <v>1058.7386101144366</v>
      </c>
      <c r="F4306" s="20">
        <f t="shared" si="269"/>
        <v>7.0580343329283788E-4</v>
      </c>
      <c r="G4306" s="20">
        <v>12831.56</v>
      </c>
      <c r="H4306" s="20">
        <f t="shared" si="266"/>
        <v>9.0565591025030461</v>
      </c>
      <c r="I4306" s="20">
        <v>13585268</v>
      </c>
      <c r="K4306" s="70">
        <f t="shared" si="267"/>
        <v>-1</v>
      </c>
      <c r="L4306" s="3">
        <f>IF(AND(O4306&gt;0,O4306&lt;366),+'PL2'!$N$3+1,IF(AND(O4306&gt;365,O4306&lt;731),+'PL2'!$O$3+1,IF(AND(O4306&gt;730,O4306&lt;1096),+'PL2'!$P$3+1,IF(AND(O4306&gt;1095,O4306&lt;1461),+'PL2'!$Q$3+1,IF(AND(O4306&gt;1460,O4306&lt;3000),+'PL2'!$R$3+1,0)))))</f>
        <v>0</v>
      </c>
      <c r="M4306" s="3">
        <f>IF(AND(O4306&gt;0,O4306&lt;366),+'PL2'!$N$2+1,IF(AND(O4306&gt;365,O4306&lt;731),+'PL2'!$O$2+1,IF(AND(O4306&gt;730,O4306&lt;1096),+'PL2'!$P$2+1,IF(AND(O4306&gt;1095,O4306&lt;1461),+'PL2'!$Q$2+1,IF(AND(O4306&gt;1460,O4306&lt;1826),+'PL2'!$R$2+1,IF(AND(O4306&gt;1825,O4306&lt;2190),+'PL2'!$S$2+1,0))))))</f>
        <v>0</v>
      </c>
      <c r="N4306" s="70">
        <f t="shared" si="268"/>
        <v>-1</v>
      </c>
      <c r="O4306" s="19" t="str">
        <f>IF(A4306&gt;'PL2'!$C$2+553,IF(A4306='PL2'!$C$2+554,1,O4305+1), "")</f>
        <v/>
      </c>
      <c r="Q4306" s="20">
        <v>24</v>
      </c>
    </row>
    <row r="4307" spans="1:17" x14ac:dyDescent="0.55000000000000004">
      <c r="A4307">
        <v>4305</v>
      </c>
      <c r="B4307" s="2">
        <v>44127</v>
      </c>
      <c r="C4307" s="20">
        <v>90.819126434309098</v>
      </c>
      <c r="D4307" s="20">
        <v>130223558</v>
      </c>
      <c r="E4307" s="20">
        <f t="shared" si="265"/>
        <v>973.04370585631534</v>
      </c>
      <c r="F4307" s="20">
        <f t="shared" si="269"/>
        <v>6.7860977464825043E-4</v>
      </c>
      <c r="G4307" s="20">
        <v>12990.25</v>
      </c>
      <c r="H4307" s="20">
        <f t="shared" si="266"/>
        <v>8.815310625124436</v>
      </c>
      <c r="I4307" s="20">
        <v>12640081</v>
      </c>
      <c r="K4307" s="70">
        <f t="shared" si="267"/>
        <v>-1</v>
      </c>
      <c r="L4307" s="3">
        <f>IF(AND(O4307&gt;0,O4307&lt;366),+'PL2'!$N$3+1,IF(AND(O4307&gt;365,O4307&lt;731),+'PL2'!$O$3+1,IF(AND(O4307&gt;730,O4307&lt;1096),+'PL2'!$P$3+1,IF(AND(O4307&gt;1095,O4307&lt;1461),+'PL2'!$Q$3+1,IF(AND(O4307&gt;1460,O4307&lt;3000),+'PL2'!$R$3+1,0)))))</f>
        <v>0</v>
      </c>
      <c r="M4307" s="3">
        <f>IF(AND(O4307&gt;0,O4307&lt;366),+'PL2'!$N$2+1,IF(AND(O4307&gt;365,O4307&lt;731),+'PL2'!$O$2+1,IF(AND(O4307&gt;730,O4307&lt;1096),+'PL2'!$P$2+1,IF(AND(O4307&gt;1095,O4307&lt;1461),+'PL2'!$Q$2+1,IF(AND(O4307&gt;1460,O4307&lt;1826),+'PL2'!$R$2+1,IF(AND(O4307&gt;1825,O4307&lt;2190),+'PL2'!$S$2+1,0))))))</f>
        <v>0</v>
      </c>
      <c r="N4307" s="70">
        <f t="shared" si="268"/>
        <v>-1</v>
      </c>
      <c r="O4307" s="19" t="str">
        <f>IF(A4307&gt;'PL2'!$C$2+553,IF(A4307='PL2'!$C$2+554,1,O4306+1), "")</f>
        <v/>
      </c>
      <c r="Q4307" s="20">
        <v>24</v>
      </c>
    </row>
    <row r="4308" spans="1:17" x14ac:dyDescent="0.55000000000000004">
      <c r="A4308">
        <v>4306</v>
      </c>
      <c r="B4308" s="2">
        <v>44128</v>
      </c>
      <c r="C4308" s="20">
        <v>90.849124908430099</v>
      </c>
      <c r="D4308" s="20">
        <v>151099090</v>
      </c>
      <c r="E4308" s="20">
        <f t="shared" si="265"/>
        <v>1063.6769072935883</v>
      </c>
      <c r="F4308" s="20">
        <f t="shared" si="269"/>
        <v>6.3954135139349826E-4</v>
      </c>
      <c r="G4308" s="20">
        <v>12944.52</v>
      </c>
      <c r="H4308" s="20">
        <f t="shared" si="266"/>
        <v>8.2785558139401658</v>
      </c>
      <c r="I4308" s="20">
        <v>13768787</v>
      </c>
      <c r="K4308" s="70">
        <f t="shared" si="267"/>
        <v>-1</v>
      </c>
      <c r="L4308" s="3">
        <f>IF(AND(O4308&gt;0,O4308&lt;366),+'PL2'!$N$3+1,IF(AND(O4308&gt;365,O4308&lt;731),+'PL2'!$O$3+1,IF(AND(O4308&gt;730,O4308&lt;1096),+'PL2'!$P$3+1,IF(AND(O4308&gt;1095,O4308&lt;1461),+'PL2'!$Q$3+1,IF(AND(O4308&gt;1460,O4308&lt;3000),+'PL2'!$R$3+1,0)))))</f>
        <v>0</v>
      </c>
      <c r="M4308" s="3">
        <f>IF(AND(O4308&gt;0,O4308&lt;366),+'PL2'!$N$2+1,IF(AND(O4308&gt;365,O4308&lt;731),+'PL2'!$O$2+1,IF(AND(O4308&gt;730,O4308&lt;1096),+'PL2'!$P$2+1,IF(AND(O4308&gt;1095,O4308&lt;1461),+'PL2'!$Q$2+1,IF(AND(O4308&gt;1460,O4308&lt;1826),+'PL2'!$R$2+1,IF(AND(O4308&gt;1825,O4308&lt;2190),+'PL2'!$S$2+1,0))))))</f>
        <v>0</v>
      </c>
      <c r="N4308" s="70">
        <f t="shared" si="268"/>
        <v>-1</v>
      </c>
      <c r="O4308" s="19" t="str">
        <f>IF(A4308&gt;'PL2'!$C$2+553,IF(A4308='PL2'!$C$2+554,1,O4307+1), "")</f>
        <v/>
      </c>
      <c r="Q4308" s="20">
        <v>24</v>
      </c>
    </row>
    <row r="4309" spans="1:17" x14ac:dyDescent="0.55000000000000004">
      <c r="A4309">
        <v>4307</v>
      </c>
      <c r="B4309" s="2">
        <v>44129</v>
      </c>
      <c r="C4309" s="20">
        <v>90.8791233825511</v>
      </c>
      <c r="D4309" s="20">
        <v>116306536</v>
      </c>
      <c r="E4309" s="20">
        <f t="shared" si="265"/>
        <v>792.01947524690638</v>
      </c>
      <c r="F4309" s="20">
        <f t="shared" si="269"/>
        <v>6.1886492442993039E-4</v>
      </c>
      <c r="G4309" s="20">
        <v>13128.46</v>
      </c>
      <c r="H4309" s="20">
        <f t="shared" si="266"/>
        <v>8.1247434057813628</v>
      </c>
      <c r="I4309" s="20">
        <v>10397996</v>
      </c>
      <c r="K4309" s="70">
        <f t="shared" si="267"/>
        <v>-1</v>
      </c>
      <c r="L4309" s="3">
        <f>IF(AND(O4309&gt;0,O4309&lt;366),+'PL2'!$N$3+1,IF(AND(O4309&gt;365,O4309&lt;731),+'PL2'!$O$3+1,IF(AND(O4309&gt;730,O4309&lt;1096),+'PL2'!$P$3+1,IF(AND(O4309&gt;1095,O4309&lt;1461),+'PL2'!$Q$3+1,IF(AND(O4309&gt;1460,O4309&lt;3000),+'PL2'!$R$3+1,0)))))</f>
        <v>0</v>
      </c>
      <c r="M4309" s="3">
        <f>IF(AND(O4309&gt;0,O4309&lt;366),+'PL2'!$N$2+1,IF(AND(O4309&gt;365,O4309&lt;731),+'PL2'!$O$2+1,IF(AND(O4309&gt;730,O4309&lt;1096),+'PL2'!$P$2+1,IF(AND(O4309&gt;1095,O4309&lt;1461),+'PL2'!$Q$2+1,IF(AND(O4309&gt;1460,O4309&lt;1826),+'PL2'!$R$2+1,IF(AND(O4309&gt;1825,O4309&lt;2190),+'PL2'!$S$2+1,0))))))</f>
        <v>0</v>
      </c>
      <c r="N4309" s="70">
        <f t="shared" si="268"/>
        <v>-1</v>
      </c>
      <c r="O4309" s="19" t="str">
        <f>IF(A4309&gt;'PL2'!$C$2+553,IF(A4309='PL2'!$C$2+554,1,O4308+1), "")</f>
        <v/>
      </c>
      <c r="Q4309" s="20">
        <v>24</v>
      </c>
    </row>
    <row r="4310" spans="1:17" x14ac:dyDescent="0.55000000000000004">
      <c r="A4310">
        <v>4308</v>
      </c>
      <c r="B4310" s="2">
        <v>44130</v>
      </c>
      <c r="C4310" s="20">
        <v>90.909121856672101</v>
      </c>
      <c r="D4310" s="20">
        <v>109348026</v>
      </c>
      <c r="E4310" s="20">
        <f t="shared" si="265"/>
        <v>800.50380577397618</v>
      </c>
      <c r="F4310" s="20">
        <f t="shared" si="269"/>
        <v>6.6551816880385363E-4</v>
      </c>
      <c r="G4310" s="20">
        <v>13036.77</v>
      </c>
      <c r="H4310" s="20">
        <f t="shared" si="266"/>
        <v>8.6762072975170152</v>
      </c>
      <c r="I4310" s="20">
        <v>10435984</v>
      </c>
      <c r="K4310" s="70">
        <f t="shared" si="267"/>
        <v>-1</v>
      </c>
      <c r="L4310" s="3">
        <f>IF(AND(O4310&gt;0,O4310&lt;366),+'PL2'!$N$3+1,IF(AND(O4310&gt;365,O4310&lt;731),+'PL2'!$O$3+1,IF(AND(O4310&gt;730,O4310&lt;1096),+'PL2'!$P$3+1,IF(AND(O4310&gt;1095,O4310&lt;1461),+'PL2'!$Q$3+1,IF(AND(O4310&gt;1460,O4310&lt;3000),+'PL2'!$R$3+1,0)))))</f>
        <v>0</v>
      </c>
      <c r="M4310" s="3">
        <f>IF(AND(O4310&gt;0,O4310&lt;366),+'PL2'!$N$2+1,IF(AND(O4310&gt;365,O4310&lt;731),+'PL2'!$O$2+1,IF(AND(O4310&gt;730,O4310&lt;1096),+'PL2'!$P$2+1,IF(AND(O4310&gt;1095,O4310&lt;1461),+'PL2'!$Q$2+1,IF(AND(O4310&gt;1460,O4310&lt;1826),+'PL2'!$R$2+1,IF(AND(O4310&gt;1825,O4310&lt;2190),+'PL2'!$S$2+1,0))))))</f>
        <v>0</v>
      </c>
      <c r="N4310" s="70">
        <f t="shared" si="268"/>
        <v>-1</v>
      </c>
      <c r="O4310" s="19" t="str">
        <f>IF(A4310&gt;'PL2'!$C$2+553,IF(A4310='PL2'!$C$2+554,1,O4309+1), "")</f>
        <v/>
      </c>
      <c r="Q4310" s="20">
        <v>24</v>
      </c>
    </row>
    <row r="4311" spans="1:17" x14ac:dyDescent="0.55000000000000004">
      <c r="A4311">
        <v>4309</v>
      </c>
      <c r="B4311" s="2">
        <v>44131</v>
      </c>
      <c r="C4311" s="20">
        <v>90.939120330793102</v>
      </c>
      <c r="D4311" s="20">
        <v>98413223</v>
      </c>
      <c r="E4311" s="20">
        <f t="shared" si="265"/>
        <v>831.35373196078115</v>
      </c>
      <c r="F4311" s="20">
        <f t="shared" si="269"/>
        <v>7.6821563976454043E-4</v>
      </c>
      <c r="G4311" s="20">
        <v>13076.37</v>
      </c>
      <c r="H4311" s="20">
        <f t="shared" si="266"/>
        <v>10.045471945347844</v>
      </c>
      <c r="I4311" s="20">
        <v>10871089</v>
      </c>
      <c r="K4311" s="70">
        <f t="shared" si="267"/>
        <v>-1</v>
      </c>
      <c r="L4311" s="3">
        <f>IF(AND(O4311&gt;0,O4311&lt;366),+'PL2'!$N$3+1,IF(AND(O4311&gt;365,O4311&lt;731),+'PL2'!$O$3+1,IF(AND(O4311&gt;730,O4311&lt;1096),+'PL2'!$P$3+1,IF(AND(O4311&gt;1095,O4311&lt;1461),+'PL2'!$Q$3+1,IF(AND(O4311&gt;1460,O4311&lt;3000),+'PL2'!$R$3+1,0)))))</f>
        <v>0</v>
      </c>
      <c r="M4311" s="3">
        <f>IF(AND(O4311&gt;0,O4311&lt;366),+'PL2'!$N$2+1,IF(AND(O4311&gt;365,O4311&lt;731),+'PL2'!$O$2+1,IF(AND(O4311&gt;730,O4311&lt;1096),+'PL2'!$P$2+1,IF(AND(O4311&gt;1095,O4311&lt;1461),+'PL2'!$Q$2+1,IF(AND(O4311&gt;1460,O4311&lt;1826),+'PL2'!$R$2+1,IF(AND(O4311&gt;1825,O4311&lt;2190),+'PL2'!$S$2+1,0))))))</f>
        <v>0</v>
      </c>
      <c r="N4311" s="70">
        <f t="shared" si="268"/>
        <v>-1</v>
      </c>
      <c r="O4311" s="19" t="str">
        <f>IF(A4311&gt;'PL2'!$C$2+553,IF(A4311='PL2'!$C$2+554,1,O4310+1), "")</f>
        <v/>
      </c>
      <c r="Q4311" s="20">
        <v>24</v>
      </c>
    </row>
    <row r="4312" spans="1:17" x14ac:dyDescent="0.55000000000000004">
      <c r="A4312">
        <v>4310</v>
      </c>
      <c r="B4312" s="2">
        <v>44132</v>
      </c>
      <c r="C4312" s="20">
        <v>90.969118804914103</v>
      </c>
      <c r="D4312" s="20">
        <v>99407296</v>
      </c>
      <c r="E4312" s="20">
        <f t="shared" si="265"/>
        <v>838.48178987317851</v>
      </c>
      <c r="F4312" s="20">
        <f t="shared" si="269"/>
        <v>7.6730735698444304E-4</v>
      </c>
      <c r="G4312" s="20">
        <v>13651.47</v>
      </c>
      <c r="H4312" s="20">
        <f t="shared" si="266"/>
        <v>10.474873364652414</v>
      </c>
      <c r="I4312" s="20">
        <v>11446509</v>
      </c>
      <c r="K4312" s="70">
        <f t="shared" si="267"/>
        <v>-1</v>
      </c>
      <c r="L4312" s="3">
        <f>IF(AND(O4312&gt;0,O4312&lt;366),+'PL2'!$N$3+1,IF(AND(O4312&gt;365,O4312&lt;731),+'PL2'!$O$3+1,IF(AND(O4312&gt;730,O4312&lt;1096),+'PL2'!$P$3+1,IF(AND(O4312&gt;1095,O4312&lt;1461),+'PL2'!$Q$3+1,IF(AND(O4312&gt;1460,O4312&lt;3000),+'PL2'!$R$3+1,0)))))</f>
        <v>0</v>
      </c>
      <c r="M4312" s="3">
        <f>IF(AND(O4312&gt;0,O4312&lt;366),+'PL2'!$N$2+1,IF(AND(O4312&gt;365,O4312&lt;731),+'PL2'!$O$2+1,IF(AND(O4312&gt;730,O4312&lt;1096),+'PL2'!$P$2+1,IF(AND(O4312&gt;1095,O4312&lt;1461),+'PL2'!$Q$2+1,IF(AND(O4312&gt;1460,O4312&lt;1826),+'PL2'!$R$2+1,IF(AND(O4312&gt;1825,O4312&lt;2190),+'PL2'!$S$2+1,0))))))</f>
        <v>0</v>
      </c>
      <c r="N4312" s="70">
        <f t="shared" si="268"/>
        <v>-1</v>
      </c>
      <c r="O4312" s="19" t="str">
        <f>IF(A4312&gt;'PL2'!$C$2+553,IF(A4312='PL2'!$C$2+554,1,O4311+1), "")</f>
        <v/>
      </c>
      <c r="Q4312" s="20">
        <v>24</v>
      </c>
    </row>
    <row r="4313" spans="1:17" x14ac:dyDescent="0.55000000000000004">
      <c r="A4313">
        <v>4311</v>
      </c>
      <c r="B4313" s="2">
        <v>44133</v>
      </c>
      <c r="C4313" s="20">
        <v>90.999117279035104</v>
      </c>
      <c r="D4313" s="20">
        <v>107359880</v>
      </c>
      <c r="E4313" s="20">
        <f t="shared" ref="E4313:E4376" si="270">+I4313/G4313</f>
        <v>937.50349913462264</v>
      </c>
      <c r="F4313" s="20">
        <f t="shared" si="269"/>
        <v>7.9463567644875641E-4</v>
      </c>
      <c r="G4313" s="20">
        <v>13289</v>
      </c>
      <c r="H4313" s="20">
        <f t="shared" ref="H4313:H4376" si="271">+F4313*G4313</f>
        <v>10.559913504327524</v>
      </c>
      <c r="I4313" s="20">
        <v>12458484</v>
      </c>
      <c r="K4313" s="70">
        <f t="shared" si="267"/>
        <v>-1</v>
      </c>
      <c r="L4313" s="3">
        <f>IF(AND(O4313&gt;0,O4313&lt;366),+'PL2'!$N$3+1,IF(AND(O4313&gt;365,O4313&lt;731),+'PL2'!$O$3+1,IF(AND(O4313&gt;730,O4313&lt;1096),+'PL2'!$P$3+1,IF(AND(O4313&gt;1095,O4313&lt;1461),+'PL2'!$Q$3+1,IF(AND(O4313&gt;1460,O4313&lt;3000),+'PL2'!$R$3+1,0)))))</f>
        <v>0</v>
      </c>
      <c r="M4313" s="3">
        <f>IF(AND(O4313&gt;0,O4313&lt;366),+'PL2'!$N$2+1,IF(AND(O4313&gt;365,O4313&lt;731),+'PL2'!$O$2+1,IF(AND(O4313&gt;730,O4313&lt;1096),+'PL2'!$P$2+1,IF(AND(O4313&gt;1095,O4313&lt;1461),+'PL2'!$Q$2+1,IF(AND(O4313&gt;1460,O4313&lt;1826),+'PL2'!$R$2+1,IF(AND(O4313&gt;1825,O4313&lt;2190),+'PL2'!$S$2+1,0))))))</f>
        <v>0</v>
      </c>
      <c r="N4313" s="70">
        <f t="shared" si="268"/>
        <v>-1</v>
      </c>
      <c r="O4313" s="19" t="str">
        <f>IF(A4313&gt;'PL2'!$C$2+553,IF(A4313='PL2'!$C$2+554,1,O4312+1), "")</f>
        <v/>
      </c>
      <c r="Q4313" s="20">
        <v>23</v>
      </c>
    </row>
    <row r="4314" spans="1:17" x14ac:dyDescent="0.55000000000000004">
      <c r="A4314">
        <v>4312</v>
      </c>
      <c r="B4314" s="2">
        <v>44134</v>
      </c>
      <c r="C4314" s="20">
        <v>91.029115753156105</v>
      </c>
      <c r="D4314" s="20">
        <v>110342099</v>
      </c>
      <c r="E4314" s="20">
        <f t="shared" si="270"/>
        <v>953.20722865426421</v>
      </c>
      <c r="F4314" s="20">
        <f t="shared" si="269"/>
        <v>7.8636904626867897E-4</v>
      </c>
      <c r="G4314" s="20">
        <v>13458.66</v>
      </c>
      <c r="H4314" s="20">
        <f t="shared" si="271"/>
        <v>10.583473628254419</v>
      </c>
      <c r="I4314" s="20">
        <v>12828892</v>
      </c>
      <c r="K4314" s="70">
        <f t="shared" si="267"/>
        <v>-1</v>
      </c>
      <c r="L4314" s="3">
        <f>IF(AND(O4314&gt;0,O4314&lt;366),+'PL2'!$N$3+1,IF(AND(O4314&gt;365,O4314&lt;731),+'PL2'!$O$3+1,IF(AND(O4314&gt;730,O4314&lt;1096),+'PL2'!$P$3+1,IF(AND(O4314&gt;1095,O4314&lt;1461),+'PL2'!$Q$3+1,IF(AND(O4314&gt;1460,O4314&lt;3000),+'PL2'!$R$3+1,0)))))</f>
        <v>0</v>
      </c>
      <c r="M4314" s="3">
        <f>IF(AND(O4314&gt;0,O4314&lt;366),+'PL2'!$N$2+1,IF(AND(O4314&gt;365,O4314&lt;731),+'PL2'!$O$2+1,IF(AND(O4314&gt;730,O4314&lt;1096),+'PL2'!$P$2+1,IF(AND(O4314&gt;1095,O4314&lt;1461),+'PL2'!$Q$2+1,IF(AND(O4314&gt;1460,O4314&lt;1826),+'PL2'!$R$2+1,IF(AND(O4314&gt;1825,O4314&lt;2190),+'PL2'!$S$2+1,0))))))</f>
        <v>0</v>
      </c>
      <c r="N4314" s="70">
        <f t="shared" si="268"/>
        <v>-1</v>
      </c>
      <c r="O4314" s="19" t="str">
        <f>IF(A4314&gt;'PL2'!$C$2+553,IF(A4314='PL2'!$C$2+554,1,O4313+1), "")</f>
        <v/>
      </c>
      <c r="Q4314" s="20">
        <v>24</v>
      </c>
    </row>
    <row r="4315" spans="1:17" x14ac:dyDescent="0.55000000000000004">
      <c r="A4315">
        <v>4313</v>
      </c>
      <c r="B4315" s="2">
        <v>44135</v>
      </c>
      <c r="C4315" s="20">
        <v>91.059114227277107</v>
      </c>
      <c r="D4315" s="20">
        <v>112330244</v>
      </c>
      <c r="E4315" s="20">
        <f t="shared" si="270"/>
        <v>983.57990434008229</v>
      </c>
      <c r="F4315" s="20">
        <f t="shared" si="269"/>
        <v>7.9732680773806415E-4</v>
      </c>
      <c r="G4315" s="20">
        <v>13564.72</v>
      </c>
      <c r="H4315" s="20">
        <f t="shared" si="271"/>
        <v>10.815514895460673</v>
      </c>
      <c r="I4315" s="20">
        <v>13341986</v>
      </c>
      <c r="K4315" s="70">
        <f t="shared" si="267"/>
        <v>-1</v>
      </c>
      <c r="L4315" s="3">
        <f>IF(AND(O4315&gt;0,O4315&lt;366),+'PL2'!$N$3+1,IF(AND(O4315&gt;365,O4315&lt;731),+'PL2'!$O$3+1,IF(AND(O4315&gt;730,O4315&lt;1096),+'PL2'!$P$3+1,IF(AND(O4315&gt;1095,O4315&lt;1461),+'PL2'!$Q$3+1,IF(AND(O4315&gt;1460,O4315&lt;3000),+'PL2'!$R$3+1,0)))))</f>
        <v>0</v>
      </c>
      <c r="M4315" s="3">
        <f>IF(AND(O4315&gt;0,O4315&lt;366),+'PL2'!$N$2+1,IF(AND(O4315&gt;365,O4315&lt;731),+'PL2'!$O$2+1,IF(AND(O4315&gt;730,O4315&lt;1096),+'PL2'!$P$2+1,IF(AND(O4315&gt;1095,O4315&lt;1461),+'PL2'!$Q$2+1,IF(AND(O4315&gt;1460,O4315&lt;1826),+'PL2'!$R$2+1,IF(AND(O4315&gt;1825,O4315&lt;2190),+'PL2'!$S$2+1,0))))))</f>
        <v>0</v>
      </c>
      <c r="N4315" s="70">
        <f t="shared" si="268"/>
        <v>-1</v>
      </c>
      <c r="O4315" s="19" t="str">
        <f>IF(A4315&gt;'PL2'!$C$2+553,IF(A4315='PL2'!$C$2+554,1,O4314+1), "")</f>
        <v/>
      </c>
      <c r="Q4315" s="20">
        <v>24</v>
      </c>
    </row>
    <row r="4316" spans="1:17" x14ac:dyDescent="0.55000000000000004">
      <c r="A4316">
        <v>4314</v>
      </c>
      <c r="B4316" s="2">
        <v>44136</v>
      </c>
      <c r="C4316" s="20">
        <v>91.089112701398193</v>
      </c>
      <c r="D4316" s="20">
        <v>124259120</v>
      </c>
      <c r="E4316" s="20">
        <f t="shared" si="270"/>
        <v>968.65539683367228</v>
      </c>
      <c r="F4316" s="20">
        <f t="shared" si="269"/>
        <v>7.1008035958245927E-4</v>
      </c>
      <c r="G4316" s="20">
        <v>13810.32</v>
      </c>
      <c r="H4316" s="20">
        <f t="shared" si="271"/>
        <v>9.8064369915488285</v>
      </c>
      <c r="I4316" s="20">
        <v>13377441</v>
      </c>
      <c r="K4316" s="70">
        <f t="shared" si="267"/>
        <v>-1</v>
      </c>
      <c r="L4316" s="3">
        <f>IF(AND(O4316&gt;0,O4316&lt;366),+'PL2'!$N$3+1,IF(AND(O4316&gt;365,O4316&lt;731),+'PL2'!$O$3+1,IF(AND(O4316&gt;730,O4316&lt;1096),+'PL2'!$P$3+1,IF(AND(O4316&gt;1095,O4316&lt;1461),+'PL2'!$Q$3+1,IF(AND(O4316&gt;1460,O4316&lt;3000),+'PL2'!$R$3+1,0)))))</f>
        <v>0</v>
      </c>
      <c r="M4316" s="3">
        <f>IF(AND(O4316&gt;0,O4316&lt;366),+'PL2'!$N$2+1,IF(AND(O4316&gt;365,O4316&lt;731),+'PL2'!$O$2+1,IF(AND(O4316&gt;730,O4316&lt;1096),+'PL2'!$P$2+1,IF(AND(O4316&gt;1095,O4316&lt;1461),+'PL2'!$Q$2+1,IF(AND(O4316&gt;1460,O4316&lt;1826),+'PL2'!$R$2+1,IF(AND(O4316&gt;1825,O4316&lt;2190),+'PL2'!$S$2+1,0))))))</f>
        <v>0</v>
      </c>
      <c r="N4316" s="70">
        <f t="shared" si="268"/>
        <v>-1</v>
      </c>
      <c r="O4316" s="19" t="str">
        <f>IF(A4316&gt;'PL2'!$C$2+553,IF(A4316='PL2'!$C$2+554,1,O4315+1), "")</f>
        <v/>
      </c>
      <c r="Q4316" s="20">
        <v>25</v>
      </c>
    </row>
    <row r="4317" spans="1:17" x14ac:dyDescent="0.55000000000000004">
      <c r="A4317">
        <v>4315</v>
      </c>
      <c r="B4317" s="2">
        <v>44137</v>
      </c>
      <c r="C4317" s="20">
        <v>91.119111175519194</v>
      </c>
      <c r="D4317" s="20">
        <v>94436931</v>
      </c>
      <c r="E4317" s="20">
        <f t="shared" si="270"/>
        <v>803.12629602428547</v>
      </c>
      <c r="F4317" s="20">
        <f t="shared" si="269"/>
        <v>7.7491033942451819E-4</v>
      </c>
      <c r="G4317" s="20">
        <v>13575.17</v>
      </c>
      <c r="H4317" s="20">
        <f t="shared" si="271"/>
        <v>10.519539592445536</v>
      </c>
      <c r="I4317" s="20">
        <v>10902576</v>
      </c>
      <c r="K4317" s="70">
        <f t="shared" si="267"/>
        <v>-1</v>
      </c>
      <c r="L4317" s="3">
        <f>IF(AND(O4317&gt;0,O4317&lt;366),+'PL2'!$N$3+1,IF(AND(O4317&gt;365,O4317&lt;731),+'PL2'!$O$3+1,IF(AND(O4317&gt;730,O4317&lt;1096),+'PL2'!$P$3+1,IF(AND(O4317&gt;1095,O4317&lt;1461),+'PL2'!$Q$3+1,IF(AND(O4317&gt;1460,O4317&lt;3000),+'PL2'!$R$3+1,0)))))</f>
        <v>0</v>
      </c>
      <c r="M4317" s="3">
        <f>IF(AND(O4317&gt;0,O4317&lt;366),+'PL2'!$N$2+1,IF(AND(O4317&gt;365,O4317&lt;731),+'PL2'!$O$2+1,IF(AND(O4317&gt;730,O4317&lt;1096),+'PL2'!$P$2+1,IF(AND(O4317&gt;1095,O4317&lt;1461),+'PL2'!$Q$2+1,IF(AND(O4317&gt;1460,O4317&lt;1826),+'PL2'!$R$2+1,IF(AND(O4317&gt;1825,O4317&lt;2190),+'PL2'!$S$2+1,0))))))</f>
        <v>0</v>
      </c>
      <c r="N4317" s="70">
        <f t="shared" si="268"/>
        <v>-1</v>
      </c>
      <c r="O4317" s="19" t="str">
        <f>IF(A4317&gt;'PL2'!$C$2+553,IF(A4317='PL2'!$C$2+554,1,O4316+1), "")</f>
        <v/>
      </c>
      <c r="Q4317" s="20">
        <v>25</v>
      </c>
    </row>
    <row r="4318" spans="1:17" x14ac:dyDescent="0.55000000000000004">
      <c r="A4318">
        <v>4316</v>
      </c>
      <c r="B4318" s="2">
        <v>44138</v>
      </c>
      <c r="C4318" s="20">
        <v>91.149109649640195</v>
      </c>
      <c r="D4318" s="20">
        <v>124332259</v>
      </c>
      <c r="E4318" s="20">
        <f t="shared" si="270"/>
        <v>1128.5906011552449</v>
      </c>
      <c r="F4318" s="20">
        <f t="shared" si="269"/>
        <v>8.2738003219464361E-4</v>
      </c>
      <c r="G4318" s="20">
        <v>14023</v>
      </c>
      <c r="H4318" s="20">
        <f t="shared" ref="H4318:H4337" si="272">+F4318*G4317</f>
        <v>11.23182459164776</v>
      </c>
      <c r="I4318" s="20">
        <v>15826226</v>
      </c>
      <c r="K4318" s="70">
        <f t="shared" si="267"/>
        <v>-1</v>
      </c>
      <c r="L4318" s="3">
        <f>IF(AND(O4318&gt;0,O4318&lt;366),+'PL2'!$N$3+1,IF(AND(O4318&gt;365,O4318&lt;731),+'PL2'!$O$3+1,IF(AND(O4318&gt;730,O4318&lt;1096),+'PL2'!$P$3+1,IF(AND(O4318&gt;1095,O4318&lt;1461),+'PL2'!$Q$3+1,IF(AND(O4318&gt;1460,O4318&lt;3000),+'PL2'!$R$3+1,0)))))</f>
        <v>0</v>
      </c>
      <c r="M4318" s="3">
        <f>IF(AND(O4318&gt;0,O4318&lt;366),+'PL2'!$N$2+1,IF(AND(O4318&gt;365,O4318&lt;731),+'PL2'!$O$2+1,IF(AND(O4318&gt;730,O4318&lt;1096),+'PL2'!$P$2+1,IF(AND(O4318&gt;1095,O4318&lt;1461),+'PL2'!$Q$2+1,IF(AND(O4318&gt;1460,O4318&lt;1826),+'PL2'!$R$2+1,IF(AND(O4318&gt;1825,O4318&lt;2190),+'PL2'!$S$2+1,0))))))</f>
        <v>0</v>
      </c>
      <c r="N4318" s="70">
        <f t="shared" si="268"/>
        <v>-1</v>
      </c>
      <c r="O4318" s="19" t="str">
        <f>IF(A4318&gt;'PL2'!$C$2+553,IF(A4318='PL2'!$C$2+554,1,O4317+1), "")</f>
        <v/>
      </c>
      <c r="Q4318" s="20">
        <v>25</v>
      </c>
    </row>
    <row r="4319" spans="1:17" x14ac:dyDescent="0.55000000000000004">
      <c r="A4319">
        <v>4317</v>
      </c>
      <c r="B4319" s="2">
        <v>44139</v>
      </c>
      <c r="C4319" s="20">
        <v>91.179108123761196</v>
      </c>
      <c r="D4319" s="20">
        <v>132689483</v>
      </c>
      <c r="E4319" s="20">
        <f t="shared" si="270"/>
        <v>1175.6367361356411</v>
      </c>
      <c r="F4319" s="20">
        <f t="shared" si="269"/>
        <v>8.0785233806644134E-4</v>
      </c>
      <c r="G4319" s="20">
        <v>14155</v>
      </c>
      <c r="H4319" s="20">
        <f t="shared" si="272"/>
        <v>11.328513336705706</v>
      </c>
      <c r="I4319" s="20">
        <v>16641138</v>
      </c>
      <c r="K4319" s="70">
        <f t="shared" si="267"/>
        <v>-1</v>
      </c>
      <c r="L4319" s="3">
        <f>IF(AND(O4319&gt;0,O4319&lt;366),+'PL2'!$N$3+1,IF(AND(O4319&gt;365,O4319&lt;731),+'PL2'!$O$3+1,IF(AND(O4319&gt;730,O4319&lt;1096),+'PL2'!$P$3+1,IF(AND(O4319&gt;1095,O4319&lt;1461),+'PL2'!$Q$3+1,IF(AND(O4319&gt;1460,O4319&lt;3000),+'PL2'!$R$3+1,0)))))</f>
        <v>0</v>
      </c>
      <c r="M4319" s="3">
        <f>IF(AND(O4319&gt;0,O4319&lt;366),+'PL2'!$N$2+1,IF(AND(O4319&gt;365,O4319&lt;731),+'PL2'!$O$2+1,IF(AND(O4319&gt;730,O4319&lt;1096),+'PL2'!$P$2+1,IF(AND(O4319&gt;1095,O4319&lt;1461),+'PL2'!$Q$2+1,IF(AND(O4319&gt;1460,O4319&lt;1826),+'PL2'!$R$2+1,IF(AND(O4319&gt;1825,O4319&lt;2190),+'PL2'!$S$2+1,0))))))</f>
        <v>0</v>
      </c>
      <c r="N4319" s="70">
        <f t="shared" si="268"/>
        <v>-1</v>
      </c>
      <c r="O4319" s="19" t="str">
        <f>IF(A4319&gt;'PL2'!$C$2+553,IF(A4319='PL2'!$C$2+554,1,O4318+1), "")</f>
        <v/>
      </c>
      <c r="Q4319" s="20">
        <v>25</v>
      </c>
    </row>
    <row r="4320" spans="1:17" x14ac:dyDescent="0.55000000000000004">
      <c r="A4320">
        <v>4318</v>
      </c>
      <c r="B4320" s="2">
        <v>44140</v>
      </c>
      <c r="C4320" s="20">
        <v>91.209106597882197</v>
      </c>
      <c r="D4320" s="20">
        <v>122675182</v>
      </c>
      <c r="E4320" s="20">
        <f t="shared" si="270"/>
        <v>1340.082355204926</v>
      </c>
      <c r="F4320" s="20">
        <f t="shared" si="269"/>
        <v>9.9635241939830281E-4</v>
      </c>
      <c r="G4320" s="20">
        <v>15591</v>
      </c>
      <c r="H4320" s="20">
        <f t="shared" si="272"/>
        <v>14.103368496582977</v>
      </c>
      <c r="I4320" s="20">
        <v>20893224</v>
      </c>
      <c r="K4320" s="70">
        <f t="shared" si="267"/>
        <v>-1</v>
      </c>
      <c r="L4320" s="3">
        <f>IF(AND(O4320&gt;0,O4320&lt;366),+'PL2'!$N$3+1,IF(AND(O4320&gt;365,O4320&lt;731),+'PL2'!$O$3+1,IF(AND(O4320&gt;730,O4320&lt;1096),+'PL2'!$P$3+1,IF(AND(O4320&gt;1095,O4320&lt;1461),+'PL2'!$Q$3+1,IF(AND(O4320&gt;1460,O4320&lt;3000),+'PL2'!$R$3+1,0)))))</f>
        <v>0</v>
      </c>
      <c r="M4320" s="3">
        <f>IF(AND(O4320&gt;0,O4320&lt;366),+'PL2'!$N$2+1,IF(AND(O4320&gt;365,O4320&lt;731),+'PL2'!$O$2+1,IF(AND(O4320&gt;730,O4320&lt;1096),+'PL2'!$P$2+1,IF(AND(O4320&gt;1095,O4320&lt;1461),+'PL2'!$Q$2+1,IF(AND(O4320&gt;1460,O4320&lt;1826),+'PL2'!$R$2+1,IF(AND(O4320&gt;1825,O4320&lt;2190),+'PL2'!$S$2+1,0))))))</f>
        <v>0</v>
      </c>
      <c r="N4320" s="70">
        <f t="shared" si="268"/>
        <v>-1</v>
      </c>
      <c r="O4320" s="19" t="str">
        <f>IF(A4320&gt;'PL2'!$C$2+553,IF(A4320='PL2'!$C$2+554,1,O4319+1), "")</f>
        <v/>
      </c>
      <c r="Q4320" s="20">
        <v>25</v>
      </c>
    </row>
    <row r="4321" spans="1:17" x14ac:dyDescent="0.55000000000000004">
      <c r="A4321">
        <v>4319</v>
      </c>
      <c r="B4321" s="2">
        <v>44141</v>
      </c>
      <c r="C4321" s="20">
        <v>91.239105072003198</v>
      </c>
      <c r="D4321" s="20">
        <v>127682332</v>
      </c>
      <c r="E4321" s="20">
        <f t="shared" si="270"/>
        <v>1211.2371272843861</v>
      </c>
      <c r="F4321" s="20">
        <f t="shared" si="269"/>
        <v>8.6552453884858099E-4</v>
      </c>
      <c r="G4321" s="20">
        <v>15595</v>
      </c>
      <c r="H4321" s="20">
        <f t="shared" si="272"/>
        <v>13.494393085188227</v>
      </c>
      <c r="I4321" s="20">
        <v>18889243</v>
      </c>
      <c r="K4321" s="70">
        <f t="shared" si="267"/>
        <v>-1</v>
      </c>
      <c r="L4321" s="3">
        <f>IF(AND(O4321&gt;0,O4321&lt;366),+'PL2'!$N$3+1,IF(AND(O4321&gt;365,O4321&lt;731),+'PL2'!$O$3+1,IF(AND(O4321&gt;730,O4321&lt;1096),+'PL2'!$P$3+1,IF(AND(O4321&gt;1095,O4321&lt;1461),+'PL2'!$Q$3+1,IF(AND(O4321&gt;1460,O4321&lt;3000),+'PL2'!$R$3+1,0)))))</f>
        <v>0</v>
      </c>
      <c r="M4321" s="3">
        <f>IF(AND(O4321&gt;0,O4321&lt;366),+'PL2'!$N$2+1,IF(AND(O4321&gt;365,O4321&lt;731),+'PL2'!$O$2+1,IF(AND(O4321&gt;730,O4321&lt;1096),+'PL2'!$P$2+1,IF(AND(O4321&gt;1095,O4321&lt;1461),+'PL2'!$Q$2+1,IF(AND(O4321&gt;1460,O4321&lt;1826),+'PL2'!$R$2+1,IF(AND(O4321&gt;1825,O4321&lt;2190),+'PL2'!$S$2+1,0))))))</f>
        <v>0</v>
      </c>
      <c r="N4321" s="70">
        <f t="shared" si="268"/>
        <v>-1</v>
      </c>
      <c r="O4321" s="19" t="str">
        <f>IF(A4321&gt;'PL2'!$C$2+553,IF(A4321='PL2'!$C$2+554,1,O4320+1), "")</f>
        <v/>
      </c>
      <c r="Q4321" s="20">
        <v>26</v>
      </c>
    </row>
    <row r="4322" spans="1:17" x14ac:dyDescent="0.55000000000000004">
      <c r="A4322">
        <v>4320</v>
      </c>
      <c r="B4322" s="2">
        <v>44142</v>
      </c>
      <c r="C4322" s="20">
        <v>91.2691035461242</v>
      </c>
      <c r="D4322" s="20">
        <v>121840657</v>
      </c>
      <c r="E4322" s="20">
        <f t="shared" si="270"/>
        <v>1087.1998113080397</v>
      </c>
      <c r="F4322" s="20">
        <f t="shared" si="269"/>
        <v>8.144059183265908E-4</v>
      </c>
      <c r="G4322" s="20">
        <v>14839</v>
      </c>
      <c r="H4322" s="20">
        <f t="shared" si="272"/>
        <v>12.700660296303184</v>
      </c>
      <c r="I4322" s="20">
        <v>16132958</v>
      </c>
      <c r="K4322" s="70">
        <f t="shared" si="267"/>
        <v>-1</v>
      </c>
      <c r="L4322" s="3">
        <f>IF(AND(O4322&gt;0,O4322&lt;366),+'PL2'!$N$3+1,IF(AND(O4322&gt;365,O4322&lt;731),+'PL2'!$O$3+1,IF(AND(O4322&gt;730,O4322&lt;1096),+'PL2'!$P$3+1,IF(AND(O4322&gt;1095,O4322&lt;1461),+'PL2'!$Q$3+1,IF(AND(O4322&gt;1460,O4322&lt;3000),+'PL2'!$R$3+1,0)))))</f>
        <v>0</v>
      </c>
      <c r="M4322" s="3">
        <f>IF(AND(O4322&gt;0,O4322&lt;366),+'PL2'!$N$2+1,IF(AND(O4322&gt;365,O4322&lt;731),+'PL2'!$O$2+1,IF(AND(O4322&gt;730,O4322&lt;1096),+'PL2'!$P$2+1,IF(AND(O4322&gt;1095,O4322&lt;1461),+'PL2'!$Q$2+1,IF(AND(O4322&gt;1460,O4322&lt;1826),+'PL2'!$R$2+1,IF(AND(O4322&gt;1825,O4322&lt;2190),+'PL2'!$S$2+1,0))))))</f>
        <v>0</v>
      </c>
      <c r="N4322" s="70">
        <f t="shared" si="268"/>
        <v>-1</v>
      </c>
      <c r="O4322" s="19" t="str">
        <f>IF(A4322&gt;'PL2'!$C$2+553,IF(A4322='PL2'!$C$2+554,1,O4321+1), "")</f>
        <v/>
      </c>
      <c r="Q4322" s="20">
        <v>26</v>
      </c>
    </row>
    <row r="4323" spans="1:17" x14ac:dyDescent="0.55000000000000004">
      <c r="A4323">
        <v>4321</v>
      </c>
      <c r="B4323" s="2">
        <v>44143</v>
      </c>
      <c r="C4323" s="20">
        <v>91.299102020245201</v>
      </c>
      <c r="D4323" s="20">
        <v>115164457</v>
      </c>
      <c r="E4323" s="20">
        <f t="shared" si="270"/>
        <v>977.93905745642348</v>
      </c>
      <c r="F4323" s="20">
        <f t="shared" si="269"/>
        <v>7.7528223639604745E-4</v>
      </c>
      <c r="G4323" s="20">
        <v>15490</v>
      </c>
      <c r="H4323" s="20">
        <f t="shared" si="272"/>
        <v>11.504413105880948</v>
      </c>
      <c r="I4323" s="20">
        <v>15148276</v>
      </c>
      <c r="K4323" s="70">
        <f t="shared" si="267"/>
        <v>-1</v>
      </c>
      <c r="L4323" s="3">
        <f>IF(AND(O4323&gt;0,O4323&lt;366),+'PL2'!$N$3+1,IF(AND(O4323&gt;365,O4323&lt;731),+'PL2'!$O$3+1,IF(AND(O4323&gt;730,O4323&lt;1096),+'PL2'!$P$3+1,IF(AND(O4323&gt;1095,O4323&lt;1461),+'PL2'!$Q$3+1,IF(AND(O4323&gt;1460,O4323&lt;3000),+'PL2'!$R$3+1,0)))))</f>
        <v>0</v>
      </c>
      <c r="M4323" s="3">
        <f>IF(AND(O4323&gt;0,O4323&lt;366),+'PL2'!$N$2+1,IF(AND(O4323&gt;365,O4323&lt;731),+'PL2'!$O$2+1,IF(AND(O4323&gt;730,O4323&lt;1096),+'PL2'!$P$2+1,IF(AND(O4323&gt;1095,O4323&lt;1461),+'PL2'!$Q$2+1,IF(AND(O4323&gt;1460,O4323&lt;1826),+'PL2'!$R$2+1,IF(AND(O4323&gt;1825,O4323&lt;2190),+'PL2'!$S$2+1,0))))))</f>
        <v>0</v>
      </c>
      <c r="N4323" s="70">
        <f t="shared" si="268"/>
        <v>-1</v>
      </c>
      <c r="O4323" s="19" t="str">
        <f>IF(A4323&gt;'PL2'!$C$2+553,IF(A4323='PL2'!$C$2+554,1,O4322+1), "")</f>
        <v/>
      </c>
      <c r="Q4323" s="20">
        <v>26</v>
      </c>
    </row>
    <row r="4324" spans="1:17" x14ac:dyDescent="0.55000000000000004">
      <c r="A4324">
        <v>4322</v>
      </c>
      <c r="B4324" s="2">
        <v>44144</v>
      </c>
      <c r="C4324" s="20">
        <v>91.329100494366202</v>
      </c>
      <c r="D4324" s="20">
        <v>154387134</v>
      </c>
      <c r="E4324" s="20">
        <f t="shared" si="270"/>
        <v>1318.951396137787</v>
      </c>
      <c r="F4324" s="20">
        <f t="shared" si="269"/>
        <v>7.8023758511543172E-4</v>
      </c>
      <c r="G4324" s="20">
        <v>15328</v>
      </c>
      <c r="H4324" s="20">
        <f t="shared" si="272"/>
        <v>12.085880193438037</v>
      </c>
      <c r="I4324" s="20">
        <v>20216887</v>
      </c>
      <c r="K4324" s="70">
        <f t="shared" si="267"/>
        <v>-1</v>
      </c>
      <c r="L4324" s="3">
        <f>IF(AND(O4324&gt;0,O4324&lt;366),+'PL2'!$N$3+1,IF(AND(O4324&gt;365,O4324&lt;731),+'PL2'!$O$3+1,IF(AND(O4324&gt;730,O4324&lt;1096),+'PL2'!$P$3+1,IF(AND(O4324&gt;1095,O4324&lt;1461),+'PL2'!$Q$3+1,IF(AND(O4324&gt;1460,O4324&lt;3000),+'PL2'!$R$3+1,0)))))</f>
        <v>0</v>
      </c>
      <c r="M4324" s="3">
        <f>IF(AND(O4324&gt;0,O4324&lt;366),+'PL2'!$N$2+1,IF(AND(O4324&gt;365,O4324&lt;731),+'PL2'!$O$2+1,IF(AND(O4324&gt;730,O4324&lt;1096),+'PL2'!$P$2+1,IF(AND(O4324&gt;1095,O4324&lt;1461),+'PL2'!$Q$2+1,IF(AND(O4324&gt;1460,O4324&lt;1826),+'PL2'!$R$2+1,IF(AND(O4324&gt;1825,O4324&lt;2190),+'PL2'!$S$2+1,0))))))</f>
        <v>0</v>
      </c>
      <c r="N4324" s="70">
        <f t="shared" si="268"/>
        <v>-1</v>
      </c>
      <c r="O4324" s="19" t="str">
        <f>IF(A4324&gt;'PL2'!$C$2+553,IF(A4324='PL2'!$C$2+554,1,O4323+1), "")</f>
        <v/>
      </c>
      <c r="Q4324" s="20">
        <v>26</v>
      </c>
    </row>
    <row r="4325" spans="1:17" x14ac:dyDescent="0.55000000000000004">
      <c r="A4325">
        <v>4323</v>
      </c>
      <c r="B4325" s="2">
        <v>44145</v>
      </c>
      <c r="C4325" s="20">
        <v>91.359098968487203</v>
      </c>
      <c r="D4325" s="20">
        <v>122675182</v>
      </c>
      <c r="E4325" s="20">
        <f t="shared" si="270"/>
        <v>1074.5999216556768</v>
      </c>
      <c r="F4325" s="20">
        <f t="shared" si="269"/>
        <v>8.0027988541373895E-4</v>
      </c>
      <c r="G4325" s="20">
        <v>15317</v>
      </c>
      <c r="H4325" s="20">
        <f t="shared" si="272"/>
        <v>12.266690083621791</v>
      </c>
      <c r="I4325" s="20">
        <v>16459647</v>
      </c>
      <c r="K4325" s="70">
        <f t="shared" si="267"/>
        <v>-1</v>
      </c>
      <c r="L4325" s="3">
        <f>IF(AND(O4325&gt;0,O4325&lt;366),+'PL2'!$N$3+1,IF(AND(O4325&gt;365,O4325&lt;731),+'PL2'!$O$3+1,IF(AND(O4325&gt;730,O4325&lt;1096),+'PL2'!$P$3+1,IF(AND(O4325&gt;1095,O4325&lt;1461),+'PL2'!$Q$3+1,IF(AND(O4325&gt;1460,O4325&lt;3000),+'PL2'!$R$3+1,0)))))</f>
        <v>0</v>
      </c>
      <c r="M4325" s="3">
        <f>IF(AND(O4325&gt;0,O4325&lt;366),+'PL2'!$N$2+1,IF(AND(O4325&gt;365,O4325&lt;731),+'PL2'!$O$2+1,IF(AND(O4325&gt;730,O4325&lt;1096),+'PL2'!$P$2+1,IF(AND(O4325&gt;1095,O4325&lt;1461),+'PL2'!$Q$2+1,IF(AND(O4325&gt;1460,O4325&lt;1826),+'PL2'!$R$2+1,IF(AND(O4325&gt;1825,O4325&lt;2190),+'PL2'!$S$2+1,0))))))</f>
        <v>0</v>
      </c>
      <c r="N4325" s="70">
        <f t="shared" si="268"/>
        <v>-1</v>
      </c>
      <c r="O4325" s="19" t="str">
        <f>IF(A4325&gt;'PL2'!$C$2+553,IF(A4325='PL2'!$C$2+554,1,O4324+1), "")</f>
        <v/>
      </c>
      <c r="Q4325" s="20">
        <v>26</v>
      </c>
    </row>
    <row r="4326" spans="1:17" x14ac:dyDescent="0.55000000000000004">
      <c r="A4326">
        <v>4324</v>
      </c>
      <c r="B4326" s="2">
        <v>44146</v>
      </c>
      <c r="C4326" s="20">
        <v>91.389097442608204</v>
      </c>
      <c r="D4326" s="20">
        <v>122675182</v>
      </c>
      <c r="E4326" s="20">
        <f t="shared" si="270"/>
        <v>1019.8933664374841</v>
      </c>
      <c r="F4326" s="20">
        <f t="shared" si="269"/>
        <v>7.5978802498475164E-4</v>
      </c>
      <c r="G4326" s="20">
        <v>15708</v>
      </c>
      <c r="H4326" s="20">
        <f t="shared" si="272"/>
        <v>11.637673178691442</v>
      </c>
      <c r="I4326" s="20">
        <v>16020485</v>
      </c>
      <c r="K4326" s="70">
        <f t="shared" si="267"/>
        <v>-1</v>
      </c>
      <c r="L4326" s="3">
        <f>IF(AND(O4326&gt;0,O4326&lt;366),+'PL2'!$N$3+1,IF(AND(O4326&gt;365,O4326&lt;731),+'PL2'!$O$3+1,IF(AND(O4326&gt;730,O4326&lt;1096),+'PL2'!$P$3+1,IF(AND(O4326&gt;1095,O4326&lt;1461),+'PL2'!$Q$3+1,IF(AND(O4326&gt;1460,O4326&lt;3000),+'PL2'!$R$3+1,0)))))</f>
        <v>0</v>
      </c>
      <c r="M4326" s="3">
        <f>IF(AND(O4326&gt;0,O4326&lt;366),+'PL2'!$N$2+1,IF(AND(O4326&gt;365,O4326&lt;731),+'PL2'!$O$2+1,IF(AND(O4326&gt;730,O4326&lt;1096),+'PL2'!$P$2+1,IF(AND(O4326&gt;1095,O4326&lt;1461),+'PL2'!$Q$2+1,IF(AND(O4326&gt;1460,O4326&lt;1826),+'PL2'!$R$2+1,IF(AND(O4326&gt;1825,O4326&lt;2190),+'PL2'!$S$2+1,0))))))</f>
        <v>0</v>
      </c>
      <c r="N4326" s="70">
        <f t="shared" si="268"/>
        <v>-1</v>
      </c>
      <c r="O4326" s="19" t="str">
        <f>IF(A4326&gt;'PL2'!$C$2+553,IF(A4326='PL2'!$C$2+554,1,O4325+1), "")</f>
        <v/>
      </c>
      <c r="Q4326" s="20">
        <v>26</v>
      </c>
    </row>
    <row r="4327" spans="1:17" x14ac:dyDescent="0.55000000000000004">
      <c r="A4327">
        <v>4325</v>
      </c>
      <c r="B4327" s="2">
        <v>44147</v>
      </c>
      <c r="C4327" s="20">
        <v>91.419095916729205</v>
      </c>
      <c r="D4327" s="20">
        <v>133524008</v>
      </c>
      <c r="E4327" s="20">
        <f t="shared" si="270"/>
        <v>1092.6465173366064</v>
      </c>
      <c r="F4327" s="20">
        <f t="shared" si="269"/>
        <v>7.480958538293378E-4</v>
      </c>
      <c r="G4327" s="20">
        <v>16295</v>
      </c>
      <c r="H4327" s="20">
        <f t="shared" si="272"/>
        <v>11.751089671951238</v>
      </c>
      <c r="I4327" s="20">
        <v>17804675</v>
      </c>
      <c r="K4327" s="70">
        <f t="shared" si="267"/>
        <v>-1</v>
      </c>
      <c r="L4327" s="3">
        <f>IF(AND(O4327&gt;0,O4327&lt;366),+'PL2'!$N$3+1,IF(AND(O4327&gt;365,O4327&lt;731),+'PL2'!$O$3+1,IF(AND(O4327&gt;730,O4327&lt;1096),+'PL2'!$P$3+1,IF(AND(O4327&gt;1095,O4327&lt;1461),+'PL2'!$Q$3+1,IF(AND(O4327&gt;1460,O4327&lt;3000),+'PL2'!$R$3+1,0)))))</f>
        <v>0</v>
      </c>
      <c r="M4327" s="3">
        <f>IF(AND(O4327&gt;0,O4327&lt;366),+'PL2'!$N$2+1,IF(AND(O4327&gt;365,O4327&lt;731),+'PL2'!$O$2+1,IF(AND(O4327&gt;730,O4327&lt;1096),+'PL2'!$P$2+1,IF(AND(O4327&gt;1095,O4327&lt;1461),+'PL2'!$Q$2+1,IF(AND(O4327&gt;1460,O4327&lt;1826),+'PL2'!$R$2+1,IF(AND(O4327&gt;1825,O4327&lt;2190),+'PL2'!$S$2+1,0))))))</f>
        <v>0</v>
      </c>
      <c r="N4327" s="70">
        <f t="shared" si="268"/>
        <v>-1</v>
      </c>
      <c r="O4327" s="19" t="str">
        <f>IF(A4327&gt;'PL2'!$C$2+553,IF(A4327='PL2'!$C$2+554,1,O4326+1), "")</f>
        <v/>
      </c>
      <c r="Q4327" s="20">
        <v>26</v>
      </c>
    </row>
    <row r="4328" spans="1:17" x14ac:dyDescent="0.55000000000000004">
      <c r="A4328">
        <v>4326</v>
      </c>
      <c r="B4328" s="2">
        <v>44148</v>
      </c>
      <c r="C4328" s="20">
        <v>91.449094390850206</v>
      </c>
      <c r="D4328" s="20">
        <v>115998982</v>
      </c>
      <c r="E4328" s="20">
        <f t="shared" si="270"/>
        <v>981.2134157537181</v>
      </c>
      <c r="F4328" s="20">
        <f t="shared" si="269"/>
        <v>7.7355056680437353E-4</v>
      </c>
      <c r="G4328" s="20">
        <v>16339</v>
      </c>
      <c r="H4328" s="20">
        <f t="shared" si="272"/>
        <v>12.605006486077267</v>
      </c>
      <c r="I4328" s="20">
        <v>16032046</v>
      </c>
      <c r="K4328" s="70">
        <f t="shared" si="267"/>
        <v>-1</v>
      </c>
      <c r="L4328" s="3">
        <f>IF(AND(O4328&gt;0,O4328&lt;366),+'PL2'!$N$3+1,IF(AND(O4328&gt;365,O4328&lt;731),+'PL2'!$O$3+1,IF(AND(O4328&gt;730,O4328&lt;1096),+'PL2'!$P$3+1,IF(AND(O4328&gt;1095,O4328&lt;1461),+'PL2'!$Q$3+1,IF(AND(O4328&gt;1460,O4328&lt;3000),+'PL2'!$R$3+1,0)))))</f>
        <v>0</v>
      </c>
      <c r="M4328" s="3">
        <f>IF(AND(O4328&gt;0,O4328&lt;366),+'PL2'!$N$2+1,IF(AND(O4328&gt;365,O4328&lt;731),+'PL2'!$O$2+1,IF(AND(O4328&gt;730,O4328&lt;1096),+'PL2'!$P$2+1,IF(AND(O4328&gt;1095,O4328&lt;1461),+'PL2'!$Q$2+1,IF(AND(O4328&gt;1460,O4328&lt;1826),+'PL2'!$R$2+1,IF(AND(O4328&gt;1825,O4328&lt;2190),+'PL2'!$S$2+1,0))))))</f>
        <v>0</v>
      </c>
      <c r="N4328" s="70">
        <f t="shared" si="268"/>
        <v>-1</v>
      </c>
      <c r="O4328" s="19" t="str">
        <f>IF(A4328&gt;'PL2'!$C$2+553,IF(A4328='PL2'!$C$2+554,1,O4327+1), "")</f>
        <v/>
      </c>
      <c r="Q4328" s="20">
        <v>26</v>
      </c>
    </row>
    <row r="4329" spans="1:17" x14ac:dyDescent="0.55000000000000004">
      <c r="A4329">
        <v>4327</v>
      </c>
      <c r="B4329" s="2">
        <v>44149</v>
      </c>
      <c r="C4329" s="20">
        <v>91.479092864971193</v>
      </c>
      <c r="D4329" s="20">
        <v>118502557</v>
      </c>
      <c r="E4329" s="20">
        <f t="shared" si="270"/>
        <v>969.3155801379653</v>
      </c>
      <c r="F4329" s="20">
        <f t="shared" si="269"/>
        <v>7.4827170160475401E-4</v>
      </c>
      <c r="G4329" s="20">
        <v>16091</v>
      </c>
      <c r="H4329" s="20">
        <f t="shared" si="272"/>
        <v>12.226011332520075</v>
      </c>
      <c r="I4329" s="20">
        <v>15597257</v>
      </c>
      <c r="K4329" s="70">
        <f t="shared" si="267"/>
        <v>-1</v>
      </c>
      <c r="L4329" s="3">
        <f>IF(AND(O4329&gt;0,O4329&lt;366),+'PL2'!$N$3+1,IF(AND(O4329&gt;365,O4329&lt;731),+'PL2'!$O$3+1,IF(AND(O4329&gt;730,O4329&lt;1096),+'PL2'!$P$3+1,IF(AND(O4329&gt;1095,O4329&lt;1461),+'PL2'!$Q$3+1,IF(AND(O4329&gt;1460,O4329&lt;3000),+'PL2'!$R$3+1,0)))))</f>
        <v>0</v>
      </c>
      <c r="M4329" s="3">
        <f>IF(AND(O4329&gt;0,O4329&lt;366),+'PL2'!$N$2+1,IF(AND(O4329&gt;365,O4329&lt;731),+'PL2'!$O$2+1,IF(AND(O4329&gt;730,O4329&lt;1096),+'PL2'!$P$2+1,IF(AND(O4329&gt;1095,O4329&lt;1461),+'PL2'!$Q$2+1,IF(AND(O4329&gt;1460,O4329&lt;1826),+'PL2'!$R$2+1,IF(AND(O4329&gt;1825,O4329&lt;2190),+'PL2'!$S$2+1,0))))))</f>
        <v>0</v>
      </c>
      <c r="N4329" s="70">
        <f t="shared" si="268"/>
        <v>-1</v>
      </c>
      <c r="O4329" s="19" t="str">
        <f>IF(A4329&gt;'PL2'!$C$2+553,IF(A4329='PL2'!$C$2+554,1,O4328+1), "")</f>
        <v/>
      </c>
      <c r="Q4329" s="20">
        <v>27</v>
      </c>
    </row>
    <row r="4330" spans="1:17" x14ac:dyDescent="0.55000000000000004">
      <c r="A4330">
        <v>4328</v>
      </c>
      <c r="B4330" s="2">
        <v>44150</v>
      </c>
      <c r="C4330" s="20">
        <v>91.509091339092194</v>
      </c>
      <c r="D4330" s="20">
        <v>125178757</v>
      </c>
      <c r="E4330" s="20">
        <f t="shared" si="270"/>
        <v>980.88094939879761</v>
      </c>
      <c r="F4330" s="20">
        <f t="shared" si="269"/>
        <v>7.1705077237114632E-4</v>
      </c>
      <c r="G4330" s="20">
        <v>15968</v>
      </c>
      <c r="H4330" s="20">
        <f t="shared" si="272"/>
        <v>11.538063978224116</v>
      </c>
      <c r="I4330" s="20">
        <v>15662707</v>
      </c>
      <c r="K4330" s="70">
        <f t="shared" si="267"/>
        <v>-1</v>
      </c>
      <c r="L4330" s="3">
        <f>IF(AND(O4330&gt;0,O4330&lt;366),+'PL2'!$N$3+1,IF(AND(O4330&gt;365,O4330&lt;731),+'PL2'!$O$3+1,IF(AND(O4330&gt;730,O4330&lt;1096),+'PL2'!$P$3+1,IF(AND(O4330&gt;1095,O4330&lt;1461),+'PL2'!$Q$3+1,IF(AND(O4330&gt;1460,O4330&lt;3000),+'PL2'!$R$3+1,0)))))</f>
        <v>0</v>
      </c>
      <c r="M4330" s="3">
        <f>IF(AND(O4330&gt;0,O4330&lt;366),+'PL2'!$N$2+1,IF(AND(O4330&gt;365,O4330&lt;731),+'PL2'!$O$2+1,IF(AND(O4330&gt;730,O4330&lt;1096),+'PL2'!$P$2+1,IF(AND(O4330&gt;1095,O4330&lt;1461),+'PL2'!$Q$2+1,IF(AND(O4330&gt;1460,O4330&lt;1826),+'PL2'!$R$2+1,IF(AND(O4330&gt;1825,O4330&lt;2190),+'PL2'!$S$2+1,0))))))</f>
        <v>0</v>
      </c>
      <c r="N4330" s="70">
        <f t="shared" si="268"/>
        <v>-1</v>
      </c>
      <c r="O4330" s="19" t="str">
        <f>IF(A4330&gt;'PL2'!$C$2+553,IF(A4330='PL2'!$C$2+554,1,O4329+1), "")</f>
        <v/>
      </c>
      <c r="Q4330" s="20">
        <v>27</v>
      </c>
    </row>
    <row r="4331" spans="1:17" x14ac:dyDescent="0.55000000000000004">
      <c r="A4331">
        <v>4329</v>
      </c>
      <c r="B4331" s="2">
        <v>44151</v>
      </c>
      <c r="C4331" s="20">
        <v>91.539089813213195</v>
      </c>
      <c r="D4331" s="20">
        <v>135534841</v>
      </c>
      <c r="E4331" s="20">
        <f t="shared" si="270"/>
        <v>1058.9784155455905</v>
      </c>
      <c r="F4331" s="20">
        <f t="shared" si="269"/>
        <v>7.1522510061366442E-4</v>
      </c>
      <c r="G4331" s="20">
        <v>16725</v>
      </c>
      <c r="H4331" s="20">
        <f t="shared" si="272"/>
        <v>11.420714406598993</v>
      </c>
      <c r="I4331" s="20">
        <v>17711414</v>
      </c>
      <c r="K4331" s="70">
        <f t="shared" si="267"/>
        <v>-1</v>
      </c>
      <c r="L4331" s="3">
        <f>IF(AND(O4331&gt;0,O4331&lt;366),+'PL2'!$N$3+1,IF(AND(O4331&gt;365,O4331&lt;731),+'PL2'!$O$3+1,IF(AND(O4331&gt;730,O4331&lt;1096),+'PL2'!$P$3+1,IF(AND(O4331&gt;1095,O4331&lt;1461),+'PL2'!$Q$3+1,IF(AND(O4331&gt;1460,O4331&lt;3000),+'PL2'!$R$3+1,0)))))</f>
        <v>0</v>
      </c>
      <c r="M4331" s="3">
        <f>IF(AND(O4331&gt;0,O4331&lt;366),+'PL2'!$N$2+1,IF(AND(O4331&gt;365,O4331&lt;731),+'PL2'!$O$2+1,IF(AND(O4331&gt;730,O4331&lt;1096),+'PL2'!$P$2+1,IF(AND(O4331&gt;1095,O4331&lt;1461),+'PL2'!$Q$2+1,IF(AND(O4331&gt;1460,O4331&lt;1826),+'PL2'!$R$2+1,IF(AND(O4331&gt;1825,O4331&lt;2190),+'PL2'!$S$2+1,0))))))</f>
        <v>0</v>
      </c>
      <c r="N4331" s="70">
        <f t="shared" si="268"/>
        <v>-1</v>
      </c>
      <c r="O4331" s="19" t="str">
        <f>IF(A4331&gt;'PL2'!$C$2+553,IF(A4331='PL2'!$C$2+554,1,O4330+1), "")</f>
        <v/>
      </c>
      <c r="Q4331" s="20">
        <v>27</v>
      </c>
    </row>
    <row r="4332" spans="1:17" x14ac:dyDescent="0.55000000000000004">
      <c r="A4332">
        <v>4330</v>
      </c>
      <c r="B4332" s="2">
        <v>44152</v>
      </c>
      <c r="C4332" s="20">
        <v>91.569088287334196</v>
      </c>
      <c r="D4332" s="20">
        <v>137334450</v>
      </c>
      <c r="E4332" s="20">
        <f t="shared" si="270"/>
        <v>1036.5201086034278</v>
      </c>
      <c r="F4332" s="20">
        <f t="shared" si="269"/>
        <v>6.9110992424919256E-4</v>
      </c>
      <c r="G4332" s="20">
        <v>17679</v>
      </c>
      <c r="H4332" s="20">
        <f t="shared" si="272"/>
        <v>11.558813483067745</v>
      </c>
      <c r="I4332" s="20">
        <v>18324639</v>
      </c>
      <c r="K4332" s="70">
        <f t="shared" si="267"/>
        <v>-1</v>
      </c>
      <c r="L4332" s="3">
        <f>IF(AND(O4332&gt;0,O4332&lt;366),+'PL2'!$N$3+1,IF(AND(O4332&gt;365,O4332&lt;731),+'PL2'!$O$3+1,IF(AND(O4332&gt;730,O4332&lt;1096),+'PL2'!$P$3+1,IF(AND(O4332&gt;1095,O4332&lt;1461),+'PL2'!$Q$3+1,IF(AND(O4332&gt;1460,O4332&lt;3000),+'PL2'!$R$3+1,0)))))</f>
        <v>0</v>
      </c>
      <c r="M4332" s="3">
        <f>IF(AND(O4332&gt;0,O4332&lt;366),+'PL2'!$N$2+1,IF(AND(O4332&gt;365,O4332&lt;731),+'PL2'!$O$2+1,IF(AND(O4332&gt;730,O4332&lt;1096),+'PL2'!$P$2+1,IF(AND(O4332&gt;1095,O4332&lt;1461),+'PL2'!$Q$2+1,IF(AND(O4332&gt;1460,O4332&lt;1826),+'PL2'!$R$2+1,IF(AND(O4332&gt;1825,O4332&lt;2190),+'PL2'!$S$2+1,0))))))</f>
        <v>0</v>
      </c>
      <c r="N4332" s="70">
        <f t="shared" si="268"/>
        <v>-1</v>
      </c>
      <c r="O4332" s="19" t="str">
        <f>IF(A4332&gt;'PL2'!$C$2+553,IF(A4332='PL2'!$C$2+554,1,O4331+1), "")</f>
        <v/>
      </c>
      <c r="Q4332" s="20">
        <v>27</v>
      </c>
    </row>
    <row r="4333" spans="1:17" x14ac:dyDescent="0.55000000000000004">
      <c r="A4333">
        <v>4331</v>
      </c>
      <c r="B4333" s="2">
        <v>44153</v>
      </c>
      <c r="C4333" s="20">
        <v>91.599086761455197</v>
      </c>
      <c r="D4333" s="20">
        <v>147831351</v>
      </c>
      <c r="E4333" s="20">
        <f t="shared" si="270"/>
        <v>1190.8140802337341</v>
      </c>
      <c r="F4333" s="20">
        <f t="shared" si="269"/>
        <v>7.3785081117260637E-4</v>
      </c>
      <c r="G4333" s="20">
        <v>17798</v>
      </c>
      <c r="H4333" s="20">
        <f t="shared" si="272"/>
        <v>13.044464490720507</v>
      </c>
      <c r="I4333" s="20">
        <v>21194109</v>
      </c>
      <c r="K4333" s="70">
        <f t="shared" ref="K4333:K4396" si="273">+L4333^(0.00273972602739726)-1</f>
        <v>-1</v>
      </c>
      <c r="L4333" s="3">
        <f>IF(AND(O4333&gt;0,O4333&lt;366),+'PL2'!$N$3+1,IF(AND(O4333&gt;365,O4333&lt;731),+'PL2'!$O$3+1,IF(AND(O4333&gt;730,O4333&lt;1096),+'PL2'!$P$3+1,IF(AND(O4333&gt;1095,O4333&lt;1461),+'PL2'!$Q$3+1,IF(AND(O4333&gt;1460,O4333&lt;3000),+'PL2'!$R$3+1,0)))))</f>
        <v>0</v>
      </c>
      <c r="M4333" s="3">
        <f>IF(AND(O4333&gt;0,O4333&lt;366),+'PL2'!$N$2+1,IF(AND(O4333&gt;365,O4333&lt;731),+'PL2'!$O$2+1,IF(AND(O4333&gt;730,O4333&lt;1096),+'PL2'!$P$2+1,IF(AND(O4333&gt;1095,O4333&lt;1461),+'PL2'!$Q$2+1,IF(AND(O4333&gt;1460,O4333&lt;1826),+'PL2'!$R$2+1,IF(AND(O4333&gt;1825,O4333&lt;2190),+'PL2'!$S$2+1,0))))))</f>
        <v>0</v>
      </c>
      <c r="N4333" s="70">
        <f t="shared" ref="N4333:N4396" si="274">+M4333^(0.00273972602739726)-1</f>
        <v>-1</v>
      </c>
      <c r="O4333" s="19" t="str">
        <f>IF(A4333&gt;'PL2'!$C$2+553,IF(A4333='PL2'!$C$2+554,1,O4332+1), "")</f>
        <v/>
      </c>
      <c r="Q4333" s="20">
        <v>27</v>
      </c>
    </row>
    <row r="4334" spans="1:17" x14ac:dyDescent="0.55000000000000004">
      <c r="A4334">
        <v>4332</v>
      </c>
      <c r="B4334" s="2">
        <v>44154</v>
      </c>
      <c r="C4334" s="20">
        <v>91.629085235576198</v>
      </c>
      <c r="D4334" s="19">
        <v>119839616.3647611</v>
      </c>
      <c r="E4334" s="20">
        <f t="shared" si="270"/>
        <v>954.4666566414985</v>
      </c>
      <c r="F4334" s="20">
        <f t="shared" si="269"/>
        <v>7.2978293229613558E-4</v>
      </c>
      <c r="G4334" s="19">
        <v>17798.45</v>
      </c>
      <c r="H4334" s="20">
        <f t="shared" si="272"/>
        <v>12.988676629006621</v>
      </c>
      <c r="I4334" s="19">
        <v>16988027.064900879</v>
      </c>
      <c r="K4334" s="70">
        <f t="shared" si="273"/>
        <v>-1</v>
      </c>
      <c r="L4334" s="3">
        <f>IF(AND(O4334&gt;0,O4334&lt;366),+'PL2'!$N$3+1,IF(AND(O4334&gt;365,O4334&lt;731),+'PL2'!$O$3+1,IF(AND(O4334&gt;730,O4334&lt;1096),+'PL2'!$P$3+1,IF(AND(O4334&gt;1095,O4334&lt;1461),+'PL2'!$Q$3+1,IF(AND(O4334&gt;1460,O4334&lt;3000),+'PL2'!$R$3+1,0)))))</f>
        <v>0</v>
      </c>
      <c r="M4334" s="3">
        <f>IF(AND(O4334&gt;0,O4334&lt;366),+'PL2'!$N$2+1,IF(AND(O4334&gt;365,O4334&lt;731),+'PL2'!$O$2+1,IF(AND(O4334&gt;730,O4334&lt;1096),+'PL2'!$P$2+1,IF(AND(O4334&gt;1095,O4334&lt;1461),+'PL2'!$Q$2+1,IF(AND(O4334&gt;1460,O4334&lt;1826),+'PL2'!$R$2+1,IF(AND(O4334&gt;1825,O4334&lt;2190),+'PL2'!$S$2+1,0))))))</f>
        <v>0</v>
      </c>
      <c r="N4334" s="70">
        <f t="shared" si="274"/>
        <v>-1</v>
      </c>
      <c r="O4334" s="19" t="str">
        <f>IF(A4334&gt;'PL2'!$C$2+553,IF(A4334='PL2'!$C$2+554,1,O4333+1), "")</f>
        <v/>
      </c>
      <c r="Q4334" s="20">
        <v>27</v>
      </c>
    </row>
    <row r="4335" spans="1:17" x14ac:dyDescent="0.55000000000000004">
      <c r="A4335">
        <v>4333</v>
      </c>
      <c r="B4335" s="2">
        <v>44155</v>
      </c>
      <c r="C4335" s="20">
        <v>91.6590837096972</v>
      </c>
      <c r="D4335" s="19">
        <v>146956609.8487581</v>
      </c>
      <c r="E4335" s="20">
        <f t="shared" si="270"/>
        <v>1158.3029548556506</v>
      </c>
      <c r="F4335" s="20">
        <f t="shared" si="269"/>
        <v>7.2245125693610242E-4</v>
      </c>
      <c r="G4335" s="19">
        <v>17820.57</v>
      </c>
      <c r="H4335" s="20">
        <f t="shared" si="272"/>
        <v>12.858512574014373</v>
      </c>
      <c r="I4335" s="19">
        <v>20641618.888211962</v>
      </c>
      <c r="K4335" s="70">
        <f t="shared" si="273"/>
        <v>-1</v>
      </c>
      <c r="L4335" s="3">
        <f>IF(AND(O4335&gt;0,O4335&lt;366),+'PL2'!$N$3+1,IF(AND(O4335&gt;365,O4335&lt;731),+'PL2'!$O$3+1,IF(AND(O4335&gt;730,O4335&lt;1096),+'PL2'!$P$3+1,IF(AND(O4335&gt;1095,O4335&lt;1461),+'PL2'!$Q$3+1,IF(AND(O4335&gt;1460,O4335&lt;3000),+'PL2'!$R$3+1,0)))))</f>
        <v>0</v>
      </c>
      <c r="M4335" s="3">
        <f>IF(AND(O4335&gt;0,O4335&lt;366),+'PL2'!$N$2+1,IF(AND(O4335&gt;365,O4335&lt;731),+'PL2'!$O$2+1,IF(AND(O4335&gt;730,O4335&lt;1096),+'PL2'!$P$2+1,IF(AND(O4335&gt;1095,O4335&lt;1461),+'PL2'!$Q$2+1,IF(AND(O4335&gt;1460,O4335&lt;1826),+'PL2'!$R$2+1,IF(AND(O4335&gt;1825,O4335&lt;2190),+'PL2'!$S$2+1,0))))))</f>
        <v>0</v>
      </c>
      <c r="N4335" s="70">
        <f t="shared" si="274"/>
        <v>-1</v>
      </c>
      <c r="O4335" s="19" t="str">
        <f>IF(A4335&gt;'PL2'!$C$2+553,IF(A4335='PL2'!$C$2+554,1,O4334+1), "")</f>
        <v/>
      </c>
      <c r="Q4335" s="20">
        <v>28</v>
      </c>
    </row>
    <row r="4336" spans="1:17" x14ac:dyDescent="0.55000000000000004">
      <c r="A4336">
        <v>4334</v>
      </c>
      <c r="B4336" s="2">
        <v>44156</v>
      </c>
      <c r="C4336" s="20">
        <v>91.689082183818201</v>
      </c>
      <c r="D4336" s="19">
        <v>147831351.57404831</v>
      </c>
      <c r="E4336" s="20">
        <f t="shared" si="270"/>
        <v>1105.3341105428665</v>
      </c>
      <c r="F4336" s="20">
        <f t="shared" ref="F4336:F4337" si="275">+(C4336/D4336)*E4336</f>
        <v>6.855587060731025E-4</v>
      </c>
      <c r="G4336" s="19">
        <v>18687.45</v>
      </c>
      <c r="H4336" s="20">
        <f t="shared" si="272"/>
        <v>12.217046910685148</v>
      </c>
      <c r="I4336" s="19">
        <v>20655875.92406429</v>
      </c>
      <c r="K4336" s="70">
        <f t="shared" si="273"/>
        <v>-1</v>
      </c>
      <c r="L4336" s="3">
        <f>IF(AND(O4336&gt;0,O4336&lt;366),+'PL2'!$N$3+1,IF(AND(O4336&gt;365,O4336&lt;731),+'PL2'!$O$3+1,IF(AND(O4336&gt;730,O4336&lt;1096),+'PL2'!$P$3+1,IF(AND(O4336&gt;1095,O4336&lt;1461),+'PL2'!$Q$3+1,IF(AND(O4336&gt;1460,O4336&lt;3000),+'PL2'!$R$3+1,0)))))</f>
        <v>0</v>
      </c>
      <c r="M4336" s="3">
        <f>IF(AND(O4336&gt;0,O4336&lt;366),+'PL2'!$N$2+1,IF(AND(O4336&gt;365,O4336&lt;731),+'PL2'!$O$2+1,IF(AND(O4336&gt;730,O4336&lt;1096),+'PL2'!$P$2+1,IF(AND(O4336&gt;1095,O4336&lt;1461),+'PL2'!$Q$2+1,IF(AND(O4336&gt;1460,O4336&lt;1826),+'PL2'!$R$2+1,IF(AND(O4336&gt;1825,O4336&lt;2190),+'PL2'!$S$2+1,0))))))</f>
        <v>0</v>
      </c>
      <c r="N4336" s="70">
        <f t="shared" si="274"/>
        <v>-1</v>
      </c>
      <c r="O4336" s="19" t="str">
        <f>IF(A4336&gt;'PL2'!$C$2+553,IF(A4336='PL2'!$C$2+554,1,O4335+1), "")</f>
        <v/>
      </c>
      <c r="Q4336" s="20">
        <v>28</v>
      </c>
    </row>
    <row r="4337" spans="1:17" x14ac:dyDescent="0.55000000000000004">
      <c r="A4337">
        <v>4335</v>
      </c>
      <c r="B4337" s="2">
        <v>44157</v>
      </c>
      <c r="C4337" s="20">
        <v>91.719080657939202</v>
      </c>
      <c r="D4337" s="19">
        <v>152205060.20049939</v>
      </c>
      <c r="E4337" s="20">
        <f t="shared" si="270"/>
        <v>1118.0013497249595</v>
      </c>
      <c r="F4337" s="20">
        <f t="shared" si="275"/>
        <v>6.7370990055146671E-4</v>
      </c>
      <c r="G4337" s="19">
        <v>18699.75</v>
      </c>
      <c r="H4337" s="20">
        <f t="shared" si="272"/>
        <v>12.589920081060507</v>
      </c>
      <c r="I4337" s="19">
        <v>20906345.739519309</v>
      </c>
      <c r="K4337" s="70">
        <f t="shared" si="273"/>
        <v>-1</v>
      </c>
      <c r="L4337" s="3">
        <f>IF(AND(O4337&gt;0,O4337&lt;366),+'PL2'!$N$3+1,IF(AND(O4337&gt;365,O4337&lt;731),+'PL2'!$O$3+1,IF(AND(O4337&gt;730,O4337&lt;1096),+'PL2'!$P$3+1,IF(AND(O4337&gt;1095,O4337&lt;1461),+'PL2'!$Q$3+1,IF(AND(O4337&gt;1460,O4337&lt;3000),+'PL2'!$R$3+1,0)))))</f>
        <v>0</v>
      </c>
      <c r="M4337" s="3">
        <f>IF(AND(O4337&gt;0,O4337&lt;366),+'PL2'!$N$2+1,IF(AND(O4337&gt;365,O4337&lt;731),+'PL2'!$O$2+1,IF(AND(O4337&gt;730,O4337&lt;1096),+'PL2'!$P$2+1,IF(AND(O4337&gt;1095,O4337&lt;1461),+'PL2'!$Q$2+1,IF(AND(O4337&gt;1460,O4337&lt;1826),+'PL2'!$R$2+1,IF(AND(O4337&gt;1825,O4337&lt;2190),+'PL2'!$S$2+1,0))))))</f>
        <v>0</v>
      </c>
      <c r="N4337" s="70">
        <f t="shared" si="274"/>
        <v>-1</v>
      </c>
      <c r="O4337" s="19" t="str">
        <f>IF(A4337&gt;'PL2'!$C$2+553,IF(A4337='PL2'!$C$2+554,1,O4336+1), "")</f>
        <v/>
      </c>
      <c r="Q4337" s="20">
        <v>28</v>
      </c>
    </row>
    <row r="4338" spans="1:17" x14ac:dyDescent="0.55000000000000004">
      <c r="A4338">
        <v>4336</v>
      </c>
      <c r="B4338" s="2">
        <v>44158</v>
      </c>
      <c r="C4338" s="20">
        <v>91.749079132060203</v>
      </c>
      <c r="D4338" s="19">
        <v>128587033.61766329</v>
      </c>
      <c r="E4338" s="20">
        <f t="shared" si="270"/>
        <v>977.69051336583198</v>
      </c>
      <c r="F4338" s="20">
        <f t="shared" ref="F4338:F4399" si="276">+(C4338/D4338)*E4338</f>
        <v>6.9759914163806003E-4</v>
      </c>
      <c r="G4338" s="19">
        <v>18422.28</v>
      </c>
      <c r="H4338" s="20">
        <f t="shared" si="271"/>
        <v>12.851366715015999</v>
      </c>
      <c r="I4338" s="19">
        <v>18011288.390569098</v>
      </c>
      <c r="K4338" s="70">
        <f t="shared" si="273"/>
        <v>-1</v>
      </c>
      <c r="L4338" s="3">
        <f>IF(AND(O4338&gt;0,O4338&lt;366),+'PL2'!$N$3+1,IF(AND(O4338&gt;365,O4338&lt;731),+'PL2'!$O$3+1,IF(AND(O4338&gt;730,O4338&lt;1096),+'PL2'!$P$3+1,IF(AND(O4338&gt;1095,O4338&lt;1461),+'PL2'!$Q$3+1,IF(AND(O4338&gt;1460,O4338&lt;3000),+'PL2'!$R$3+1,0)))))</f>
        <v>0</v>
      </c>
      <c r="M4338" s="3">
        <f>IF(AND(O4338&gt;0,O4338&lt;366),+'PL2'!$N$2+1,IF(AND(O4338&gt;365,O4338&lt;731),+'PL2'!$O$2+1,IF(AND(O4338&gt;730,O4338&lt;1096),+'PL2'!$P$2+1,IF(AND(O4338&gt;1095,O4338&lt;1461),+'PL2'!$Q$2+1,IF(AND(O4338&gt;1460,O4338&lt;1826),+'PL2'!$R$2+1,IF(AND(O4338&gt;1825,O4338&lt;2190),+'PL2'!$S$2+1,0))))))</f>
        <v>0</v>
      </c>
      <c r="N4338" s="70">
        <f t="shared" si="274"/>
        <v>-1</v>
      </c>
      <c r="O4338" s="19" t="str">
        <f>IF(A4338&gt;'PL2'!$C$2+553,IF(A4338='PL2'!$C$2+554,1,O4337+1), "")</f>
        <v/>
      </c>
      <c r="Q4338" s="20">
        <v>29</v>
      </c>
    </row>
    <row r="4339" spans="1:17" x14ac:dyDescent="0.55000000000000004">
      <c r="A4339">
        <v>4337</v>
      </c>
      <c r="B4339" s="2">
        <v>44159</v>
      </c>
      <c r="C4339" s="20">
        <v>91.779077606181204</v>
      </c>
      <c r="D4339" s="19">
        <v>118964874.6394708</v>
      </c>
      <c r="E4339" s="20">
        <f t="shared" si="270"/>
        <v>961.12481287213484</v>
      </c>
      <c r="F4339" s="20">
        <f t="shared" si="276"/>
        <v>7.4148902402617993E-4</v>
      </c>
      <c r="G4339" s="19">
        <v>18398.91</v>
      </c>
      <c r="H4339" s="20">
        <f t="shared" si="271"/>
        <v>13.642589819045522</v>
      </c>
      <c r="I4339" s="19">
        <v>17683648.93080125</v>
      </c>
      <c r="K4339" s="70">
        <f t="shared" si="273"/>
        <v>-1</v>
      </c>
      <c r="L4339" s="3">
        <f>IF(AND(O4339&gt;0,O4339&lt;366),+'PL2'!$N$3+1,IF(AND(O4339&gt;365,O4339&lt;731),+'PL2'!$O$3+1,IF(AND(O4339&gt;730,O4339&lt;1096),+'PL2'!$P$3+1,IF(AND(O4339&gt;1095,O4339&lt;1461),+'PL2'!$Q$3+1,IF(AND(O4339&gt;1460,O4339&lt;3000),+'PL2'!$R$3+1,0)))))</f>
        <v>0</v>
      </c>
      <c r="M4339" s="3">
        <f>IF(AND(O4339&gt;0,O4339&lt;366),+'PL2'!$N$2+1,IF(AND(O4339&gt;365,O4339&lt;731),+'PL2'!$O$2+1,IF(AND(O4339&gt;730,O4339&lt;1096),+'PL2'!$P$2+1,IF(AND(O4339&gt;1095,O4339&lt;1461),+'PL2'!$Q$2+1,IF(AND(O4339&gt;1460,O4339&lt;1826),+'PL2'!$R$2+1,IF(AND(O4339&gt;1825,O4339&lt;2190),+'PL2'!$S$2+1,0))))))</f>
        <v>0</v>
      </c>
      <c r="N4339" s="70">
        <f t="shared" si="274"/>
        <v>-1</v>
      </c>
      <c r="O4339" s="19" t="str">
        <f>IF(A4339&gt;'PL2'!$C$2+553,IF(A4339='PL2'!$C$2+554,1,O4338+1), "")</f>
        <v/>
      </c>
      <c r="Q4339" s="20">
        <v>29</v>
      </c>
    </row>
    <row r="4340" spans="1:17" x14ac:dyDescent="0.55000000000000004">
      <c r="A4340">
        <v>4338</v>
      </c>
      <c r="B4340" s="2">
        <v>44160</v>
      </c>
      <c r="C4340" s="20">
        <v>91.809076080302205</v>
      </c>
      <c r="D4340" s="19">
        <v>135584967.41998509</v>
      </c>
      <c r="E4340" s="20">
        <f t="shared" si="270"/>
        <v>1062.1197922857793</v>
      </c>
      <c r="F4340" s="20">
        <f t="shared" si="276"/>
        <v>7.1919652061653769E-4</v>
      </c>
      <c r="G4340" s="19">
        <v>19172.52</v>
      </c>
      <c r="H4340" s="20">
        <f t="shared" si="271"/>
        <v>13.788809675450981</v>
      </c>
      <c r="I4340" s="19">
        <v>20363512.959994949</v>
      </c>
      <c r="K4340" s="70">
        <f t="shared" si="273"/>
        <v>-1</v>
      </c>
      <c r="L4340" s="3">
        <f>IF(AND(O4340&gt;0,O4340&lt;366),+'PL2'!$N$3+1,IF(AND(O4340&gt;365,O4340&lt;731),+'PL2'!$O$3+1,IF(AND(O4340&gt;730,O4340&lt;1096),+'PL2'!$P$3+1,IF(AND(O4340&gt;1095,O4340&lt;1461),+'PL2'!$Q$3+1,IF(AND(O4340&gt;1460,O4340&lt;3000),+'PL2'!$R$3+1,0)))))</f>
        <v>0</v>
      </c>
      <c r="M4340" s="3">
        <f>IF(AND(O4340&gt;0,O4340&lt;366),+'PL2'!$N$2+1,IF(AND(O4340&gt;365,O4340&lt;731),+'PL2'!$O$2+1,IF(AND(O4340&gt;730,O4340&lt;1096),+'PL2'!$P$2+1,IF(AND(O4340&gt;1095,O4340&lt;1461),+'PL2'!$Q$2+1,IF(AND(O4340&gt;1460,O4340&lt;1826),+'PL2'!$R$2+1,IF(AND(O4340&gt;1825,O4340&lt;2190),+'PL2'!$S$2+1,0))))))</f>
        <v>0</v>
      </c>
      <c r="N4340" s="70">
        <f t="shared" si="274"/>
        <v>-1</v>
      </c>
      <c r="O4340" s="19" t="str">
        <f>IF(A4340&gt;'PL2'!$C$2+553,IF(A4340='PL2'!$C$2+554,1,O4339+1), "")</f>
        <v/>
      </c>
      <c r="Q4340" s="20">
        <v>29</v>
      </c>
    </row>
    <row r="4341" spans="1:17" x14ac:dyDescent="0.55000000000000004">
      <c r="A4341">
        <v>4339</v>
      </c>
      <c r="B4341" s="2">
        <v>44161</v>
      </c>
      <c r="C4341" s="20">
        <v>91.839074554423206</v>
      </c>
      <c r="D4341" s="19">
        <v>131211258.793534</v>
      </c>
      <c r="E4341" s="20">
        <f t="shared" si="270"/>
        <v>978.66902453865418</v>
      </c>
      <c r="F4341" s="20">
        <f t="shared" si="276"/>
        <v>6.8500263113960248E-4</v>
      </c>
      <c r="G4341" s="19">
        <v>18739.8</v>
      </c>
      <c r="H4341" s="20">
        <f t="shared" si="271"/>
        <v>12.836812307029922</v>
      </c>
      <c r="I4341" s="19">
        <v>18340061.78604947</v>
      </c>
      <c r="K4341" s="70">
        <f t="shared" si="273"/>
        <v>-1</v>
      </c>
      <c r="L4341" s="3">
        <f>IF(AND(O4341&gt;0,O4341&lt;366),+'PL2'!$N$3+1,IF(AND(O4341&gt;365,O4341&lt;731),+'PL2'!$O$3+1,IF(AND(O4341&gt;730,O4341&lt;1096),+'PL2'!$P$3+1,IF(AND(O4341&gt;1095,O4341&lt;1461),+'PL2'!$Q$3+1,IF(AND(O4341&gt;1460,O4341&lt;3000),+'PL2'!$R$3+1,0)))))</f>
        <v>0</v>
      </c>
      <c r="M4341" s="3">
        <f>IF(AND(O4341&gt;0,O4341&lt;366),+'PL2'!$N$2+1,IF(AND(O4341&gt;365,O4341&lt;731),+'PL2'!$O$2+1,IF(AND(O4341&gt;730,O4341&lt;1096),+'PL2'!$P$2+1,IF(AND(O4341&gt;1095,O4341&lt;1461),+'PL2'!$Q$2+1,IF(AND(O4341&gt;1460,O4341&lt;1826),+'PL2'!$R$2+1,IF(AND(O4341&gt;1825,O4341&lt;2190),+'PL2'!$S$2+1,0))))))</f>
        <v>0</v>
      </c>
      <c r="N4341" s="70">
        <f t="shared" si="274"/>
        <v>-1</v>
      </c>
      <c r="O4341" s="19" t="str">
        <f>IF(A4341&gt;'PL2'!$C$2+553,IF(A4341='PL2'!$C$2+554,1,O4340+1), "")</f>
        <v/>
      </c>
      <c r="Q4341" s="20">
        <v>30</v>
      </c>
    </row>
    <row r="4342" spans="1:17" x14ac:dyDescent="0.55000000000000004">
      <c r="A4342">
        <v>4340</v>
      </c>
      <c r="B4342" s="2">
        <v>44162</v>
      </c>
      <c r="C4342" s="20">
        <v>91.869073028544193</v>
      </c>
      <c r="D4342" s="19">
        <v>134710225.69469491</v>
      </c>
      <c r="E4342" s="20">
        <f t="shared" si="270"/>
        <v>1048.7924956306613</v>
      </c>
      <c r="F4342" s="20">
        <f t="shared" si="276"/>
        <v>7.1525078275239508E-4</v>
      </c>
      <c r="G4342" s="19">
        <v>17151.439999999999</v>
      </c>
      <c r="H4342" s="20">
        <f t="shared" si="271"/>
        <v>12.267580885330739</v>
      </c>
      <c r="I4342" s="19">
        <v>17988301.561259549</v>
      </c>
      <c r="K4342" s="70">
        <f t="shared" si="273"/>
        <v>-1</v>
      </c>
      <c r="L4342" s="3">
        <f>IF(AND(O4342&gt;0,O4342&lt;366),+'PL2'!$N$3+1,IF(AND(O4342&gt;365,O4342&lt;731),+'PL2'!$O$3+1,IF(AND(O4342&gt;730,O4342&lt;1096),+'PL2'!$P$3+1,IF(AND(O4342&gt;1095,O4342&lt;1461),+'PL2'!$Q$3+1,IF(AND(O4342&gt;1460,O4342&lt;3000),+'PL2'!$R$3+1,0)))))</f>
        <v>0</v>
      </c>
      <c r="M4342" s="3">
        <f>IF(AND(O4342&gt;0,O4342&lt;366),+'PL2'!$N$2+1,IF(AND(O4342&gt;365,O4342&lt;731),+'PL2'!$O$2+1,IF(AND(O4342&gt;730,O4342&lt;1096),+'PL2'!$P$2+1,IF(AND(O4342&gt;1095,O4342&lt;1461),+'PL2'!$Q$2+1,IF(AND(O4342&gt;1460,O4342&lt;1826),+'PL2'!$R$2+1,IF(AND(O4342&gt;1825,O4342&lt;2190),+'PL2'!$S$2+1,0))))))</f>
        <v>0</v>
      </c>
      <c r="N4342" s="70">
        <f t="shared" si="274"/>
        <v>-1</v>
      </c>
      <c r="O4342" s="19" t="str">
        <f>IF(A4342&gt;'PL2'!$C$2+553,IF(A4342='PL2'!$C$2+554,1,O4341+1), "")</f>
        <v/>
      </c>
      <c r="Q4342" s="20">
        <v>30</v>
      </c>
    </row>
    <row r="4343" spans="1:17" x14ac:dyDescent="0.55000000000000004">
      <c r="A4343">
        <v>4341</v>
      </c>
      <c r="B4343" s="2">
        <v>44163</v>
      </c>
      <c r="C4343" s="20">
        <v>91.899071502665194</v>
      </c>
      <c r="D4343" s="19">
        <v>134710225.69469491</v>
      </c>
      <c r="E4343" s="20">
        <f t="shared" si="270"/>
        <v>1028.6942204384736</v>
      </c>
      <c r="F4343" s="20">
        <f t="shared" si="276"/>
        <v>7.0177333035361918E-4</v>
      </c>
      <c r="G4343" s="19">
        <v>17138.87</v>
      </c>
      <c r="H4343" s="20">
        <f t="shared" si="271"/>
        <v>12.027601878397732</v>
      </c>
      <c r="I4343" s="19">
        <v>17630656.513846342</v>
      </c>
      <c r="K4343" s="70">
        <f t="shared" si="273"/>
        <v>-1</v>
      </c>
      <c r="L4343" s="3">
        <f>IF(AND(O4343&gt;0,O4343&lt;366),+'PL2'!$N$3+1,IF(AND(O4343&gt;365,O4343&lt;731),+'PL2'!$O$3+1,IF(AND(O4343&gt;730,O4343&lt;1096),+'PL2'!$P$3+1,IF(AND(O4343&gt;1095,O4343&lt;1461),+'PL2'!$Q$3+1,IF(AND(O4343&gt;1460,O4343&lt;3000),+'PL2'!$R$3+1,0)))))</f>
        <v>0</v>
      </c>
      <c r="M4343" s="3">
        <f>IF(AND(O4343&gt;0,O4343&lt;366),+'PL2'!$N$2+1,IF(AND(O4343&gt;365,O4343&lt;731),+'PL2'!$O$2+1,IF(AND(O4343&gt;730,O4343&lt;1096),+'PL2'!$P$2+1,IF(AND(O4343&gt;1095,O4343&lt;1461),+'PL2'!$Q$2+1,IF(AND(O4343&gt;1460,O4343&lt;1826),+'PL2'!$R$2+1,IF(AND(O4343&gt;1825,O4343&lt;2190),+'PL2'!$S$2+1,0))))))</f>
        <v>0</v>
      </c>
      <c r="N4343" s="70">
        <f t="shared" si="274"/>
        <v>-1</v>
      </c>
      <c r="O4343" s="19" t="str">
        <f>IF(A4343&gt;'PL2'!$C$2+553,IF(A4343='PL2'!$C$2+554,1,O4342+1), "")</f>
        <v/>
      </c>
      <c r="Q4343" s="20">
        <v>30</v>
      </c>
    </row>
    <row r="4344" spans="1:17" x14ac:dyDescent="0.55000000000000004">
      <c r="A4344">
        <v>4342</v>
      </c>
      <c r="B4344" s="2">
        <v>44164</v>
      </c>
      <c r="C4344" s="20">
        <v>91.929069976786195</v>
      </c>
      <c r="D4344" s="19">
        <v>135399801.26976261</v>
      </c>
      <c r="E4344" s="20">
        <f t="shared" si="270"/>
        <v>1016.3998009280668</v>
      </c>
      <c r="F4344" s="20">
        <f t="shared" si="276"/>
        <v>6.9007995246425841E-4</v>
      </c>
      <c r="G4344" s="19">
        <v>17732.419999999998</v>
      </c>
      <c r="H4344" s="20">
        <f t="shared" si="271"/>
        <v>12.236787550676263</v>
      </c>
      <c r="I4344" s="19">
        <v>18023228.157972869</v>
      </c>
      <c r="K4344" s="70">
        <f t="shared" si="273"/>
        <v>-1</v>
      </c>
      <c r="L4344" s="3">
        <f>IF(AND(O4344&gt;0,O4344&lt;366),+'PL2'!$N$3+1,IF(AND(O4344&gt;365,O4344&lt;731),+'PL2'!$O$3+1,IF(AND(O4344&gt;730,O4344&lt;1096),+'PL2'!$P$3+1,IF(AND(O4344&gt;1095,O4344&lt;1461),+'PL2'!$Q$3+1,IF(AND(O4344&gt;1460,O4344&lt;3000),+'PL2'!$R$3+1,0)))))</f>
        <v>0</v>
      </c>
      <c r="M4344" s="3">
        <f>IF(AND(O4344&gt;0,O4344&lt;366),+'PL2'!$N$2+1,IF(AND(O4344&gt;365,O4344&lt;731),+'PL2'!$O$2+1,IF(AND(O4344&gt;730,O4344&lt;1096),+'PL2'!$P$2+1,IF(AND(O4344&gt;1095,O4344&lt;1461),+'PL2'!$Q$2+1,IF(AND(O4344&gt;1460,O4344&lt;1826),+'PL2'!$R$2+1,IF(AND(O4344&gt;1825,O4344&lt;2190),+'PL2'!$S$2+1,0))))))</f>
        <v>0</v>
      </c>
      <c r="N4344" s="70">
        <f t="shared" si="274"/>
        <v>-1</v>
      </c>
      <c r="O4344" s="19" t="str">
        <f>IF(A4344&gt;'PL2'!$C$2+553,IF(A4344='PL2'!$C$2+554,1,O4343+1), "")</f>
        <v/>
      </c>
      <c r="Q4344" s="20">
        <v>31</v>
      </c>
    </row>
    <row r="4345" spans="1:17" x14ac:dyDescent="0.55000000000000004">
      <c r="A4345">
        <v>4343</v>
      </c>
      <c r="B4345" s="2">
        <v>44165</v>
      </c>
      <c r="C4345" s="20">
        <v>91.959068450907196</v>
      </c>
      <c r="D4345" s="19">
        <v>107610727.917311</v>
      </c>
      <c r="E4345" s="20">
        <f t="shared" si="270"/>
        <v>807.20976369873188</v>
      </c>
      <c r="F4345" s="20">
        <f t="shared" si="276"/>
        <v>6.8980351077312172E-4</v>
      </c>
      <c r="G4345" s="19">
        <v>18191.599999999999</v>
      </c>
      <c r="H4345" s="20">
        <f t="shared" si="271"/>
        <v>12.548629546580321</v>
      </c>
      <c r="I4345" s="19">
        <v>14684437.137301849</v>
      </c>
      <c r="K4345" s="70">
        <f t="shared" si="273"/>
        <v>-1</v>
      </c>
      <c r="L4345" s="3">
        <f>IF(AND(O4345&gt;0,O4345&lt;366),+'PL2'!$N$3+1,IF(AND(O4345&gt;365,O4345&lt;731),+'PL2'!$O$3+1,IF(AND(O4345&gt;730,O4345&lt;1096),+'PL2'!$P$3+1,IF(AND(O4345&gt;1095,O4345&lt;1461),+'PL2'!$Q$3+1,IF(AND(O4345&gt;1460,O4345&lt;3000),+'PL2'!$R$3+1,0)))))</f>
        <v>0</v>
      </c>
      <c r="M4345" s="3">
        <f>IF(AND(O4345&gt;0,O4345&lt;366),+'PL2'!$N$2+1,IF(AND(O4345&gt;365,O4345&lt;731),+'PL2'!$O$2+1,IF(AND(O4345&gt;730,O4345&lt;1096),+'PL2'!$P$2+1,IF(AND(O4345&gt;1095,O4345&lt;1461),+'PL2'!$Q$2+1,IF(AND(O4345&gt;1460,O4345&lt;1826),+'PL2'!$R$2+1,IF(AND(O4345&gt;1825,O4345&lt;2190),+'PL2'!$S$2+1,0))))))</f>
        <v>0</v>
      </c>
      <c r="N4345" s="70">
        <f t="shared" si="274"/>
        <v>-1</v>
      </c>
      <c r="O4345" s="19" t="str">
        <f>IF(A4345&gt;'PL2'!$C$2+553,IF(A4345='PL2'!$C$2+554,1,O4344+1), "")</f>
        <v/>
      </c>
      <c r="Q4345" s="20">
        <v>31</v>
      </c>
    </row>
    <row r="4346" spans="1:17" x14ac:dyDescent="0.55000000000000004">
      <c r="A4346">
        <v>4344</v>
      </c>
      <c r="B4346" s="2">
        <v>44166</v>
      </c>
      <c r="C4346" s="20">
        <v>91.989066925028197</v>
      </c>
      <c r="D4346" s="19">
        <v>144750713.65868381</v>
      </c>
      <c r="E4346" s="20">
        <f t="shared" si="270"/>
        <v>1072.7476903181348</v>
      </c>
      <c r="F4346" s="20">
        <f t="shared" si="276"/>
        <v>6.8173107119202318E-4</v>
      </c>
      <c r="G4346" s="19">
        <v>19709.73</v>
      </c>
      <c r="H4346" s="20">
        <f t="shared" si="271"/>
        <v>13.436735345805555</v>
      </c>
      <c r="I4346" s="19">
        <v>21143567.334294051</v>
      </c>
      <c r="K4346" s="70">
        <f t="shared" si="273"/>
        <v>-1</v>
      </c>
      <c r="L4346" s="3">
        <f>IF(AND(O4346&gt;0,O4346&lt;366),+'PL2'!$N$3+1,IF(AND(O4346&gt;365,O4346&lt;731),+'PL2'!$O$3+1,IF(AND(O4346&gt;730,O4346&lt;1096),+'PL2'!$P$3+1,IF(AND(O4346&gt;1095,O4346&lt;1461),+'PL2'!$Q$3+1,IF(AND(O4346&gt;1460,O4346&lt;3000),+'PL2'!$R$3+1,0)))))</f>
        <v>0</v>
      </c>
      <c r="M4346" s="3">
        <f>IF(AND(O4346&gt;0,O4346&lt;366),+'PL2'!$N$2+1,IF(AND(O4346&gt;365,O4346&lt;731),+'PL2'!$O$2+1,IF(AND(O4346&gt;730,O4346&lt;1096),+'PL2'!$P$2+1,IF(AND(O4346&gt;1095,O4346&lt;1461),+'PL2'!$Q$2+1,IF(AND(O4346&gt;1460,O4346&lt;1826),+'PL2'!$R$2+1,IF(AND(O4346&gt;1825,O4346&lt;2190),+'PL2'!$S$2+1,0))))))</f>
        <v>0</v>
      </c>
      <c r="N4346" s="70">
        <f t="shared" si="274"/>
        <v>-1</v>
      </c>
      <c r="O4346" s="19" t="str">
        <f>IF(A4346&gt;'PL2'!$C$2+553,IF(A4346='PL2'!$C$2+554,1,O4345+1), "")</f>
        <v/>
      </c>
      <c r="Q4346" s="20">
        <v>32</v>
      </c>
    </row>
    <row r="4347" spans="1:17" x14ac:dyDescent="0.55000000000000004">
      <c r="A4347">
        <v>4345</v>
      </c>
      <c r="B4347" s="2">
        <v>44167</v>
      </c>
      <c r="C4347" s="20">
        <v>92.019065399149198</v>
      </c>
      <c r="D4347" s="19">
        <v>124752259.79794461</v>
      </c>
      <c r="E4347" s="20">
        <f t="shared" si="270"/>
        <v>973.31384544502487</v>
      </c>
      <c r="F4347" s="20">
        <f t="shared" si="276"/>
        <v>7.1793032481307214E-4</v>
      </c>
      <c r="G4347" s="19">
        <v>18792.52</v>
      </c>
      <c r="H4347" s="20">
        <f t="shared" si="271"/>
        <v>13.491719987656154</v>
      </c>
      <c r="I4347" s="19">
        <v>18291019.906802539</v>
      </c>
      <c r="K4347" s="70">
        <f t="shared" si="273"/>
        <v>-1</v>
      </c>
      <c r="L4347" s="3">
        <f>IF(AND(O4347&gt;0,O4347&lt;366),+'PL2'!$N$3+1,IF(AND(O4347&gt;365,O4347&lt;731),+'PL2'!$O$3+1,IF(AND(O4347&gt;730,O4347&lt;1096),+'PL2'!$P$3+1,IF(AND(O4347&gt;1095,O4347&lt;1461),+'PL2'!$Q$3+1,IF(AND(O4347&gt;1460,O4347&lt;3000),+'PL2'!$R$3+1,0)))))</f>
        <v>0</v>
      </c>
      <c r="M4347" s="3">
        <f>IF(AND(O4347&gt;0,O4347&lt;366),+'PL2'!$N$2+1,IF(AND(O4347&gt;365,O4347&lt;731),+'PL2'!$O$2+1,IF(AND(O4347&gt;730,O4347&lt;1096),+'PL2'!$P$2+1,IF(AND(O4347&gt;1095,O4347&lt;1461),+'PL2'!$Q$2+1,IF(AND(O4347&gt;1460,O4347&lt;1826),+'PL2'!$R$2+1,IF(AND(O4347&gt;1825,O4347&lt;2190),+'PL2'!$S$2+1,0))))))</f>
        <v>0</v>
      </c>
      <c r="N4347" s="70">
        <f t="shared" si="274"/>
        <v>-1</v>
      </c>
      <c r="O4347" s="19" t="str">
        <f>IF(A4347&gt;'PL2'!$C$2+553,IF(A4347='PL2'!$C$2+554,1,O4346+1), "")</f>
        <v/>
      </c>
      <c r="Q4347" s="20">
        <v>32</v>
      </c>
    </row>
    <row r="4348" spans="1:17" x14ac:dyDescent="0.55000000000000004">
      <c r="A4348">
        <v>4346</v>
      </c>
      <c r="B4348" s="2">
        <v>44168</v>
      </c>
      <c r="C4348" s="20">
        <v>92.0490638732702</v>
      </c>
      <c r="D4348" s="19">
        <v>149512250.2921932</v>
      </c>
      <c r="E4348" s="20">
        <f t="shared" si="270"/>
        <v>1131.8652283727954</v>
      </c>
      <c r="F4348" s="20">
        <f t="shared" si="276"/>
        <v>6.9684681020322481E-4</v>
      </c>
      <c r="G4348" s="19">
        <v>19226.97</v>
      </c>
      <c r="H4348" s="20">
        <f t="shared" si="271"/>
        <v>13.398252714373099</v>
      </c>
      <c r="I4348" s="19">
        <v>21762338.789966889</v>
      </c>
      <c r="K4348" s="70">
        <f t="shared" si="273"/>
        <v>-1</v>
      </c>
      <c r="L4348" s="3">
        <f>IF(AND(O4348&gt;0,O4348&lt;366),+'PL2'!$N$3+1,IF(AND(O4348&gt;365,O4348&lt;731),+'PL2'!$O$3+1,IF(AND(O4348&gt;730,O4348&lt;1096),+'PL2'!$P$3+1,IF(AND(O4348&gt;1095,O4348&lt;1461),+'PL2'!$Q$3+1,IF(AND(O4348&gt;1460,O4348&lt;3000),+'PL2'!$R$3+1,0)))))</f>
        <v>0</v>
      </c>
      <c r="M4348" s="3">
        <f>IF(AND(O4348&gt;0,O4348&lt;366),+'PL2'!$N$2+1,IF(AND(O4348&gt;365,O4348&lt;731),+'PL2'!$O$2+1,IF(AND(O4348&gt;730,O4348&lt;1096),+'PL2'!$P$2+1,IF(AND(O4348&gt;1095,O4348&lt;1461),+'PL2'!$Q$2+1,IF(AND(O4348&gt;1460,O4348&lt;1826),+'PL2'!$R$2+1,IF(AND(O4348&gt;1825,O4348&lt;2190),+'PL2'!$S$2+1,0))))))</f>
        <v>0</v>
      </c>
      <c r="N4348" s="70">
        <f t="shared" si="274"/>
        <v>-1</v>
      </c>
      <c r="O4348" s="19" t="str">
        <f>IF(A4348&gt;'PL2'!$C$2+553,IF(A4348='PL2'!$C$2+554,1,O4347+1), "")</f>
        <v/>
      </c>
      <c r="Q4348" s="20">
        <v>32.5</v>
      </c>
    </row>
    <row r="4349" spans="1:17" x14ac:dyDescent="0.55000000000000004">
      <c r="A4349">
        <v>4347</v>
      </c>
      <c r="B4349" s="2">
        <v>44169</v>
      </c>
      <c r="C4349" s="20">
        <v>92.079062347391201</v>
      </c>
      <c r="D4349" s="19">
        <v>137132255.04506889</v>
      </c>
      <c r="E4349" s="20">
        <f t="shared" si="270"/>
        <v>991.87684009406644</v>
      </c>
      <c r="F4349" s="20">
        <f t="shared" si="276"/>
        <v>6.660073472133795E-4</v>
      </c>
      <c r="G4349" s="19">
        <v>19454.54</v>
      </c>
      <c r="H4349" s="20">
        <f t="shared" si="271"/>
        <v>12.95686657665658</v>
      </c>
      <c r="I4349" s="19">
        <v>19296507.660683621</v>
      </c>
      <c r="K4349" s="70">
        <f t="shared" si="273"/>
        <v>-1</v>
      </c>
      <c r="L4349" s="3">
        <f>IF(AND(O4349&gt;0,O4349&lt;366),+'PL2'!$N$3+1,IF(AND(O4349&gt;365,O4349&lt;731),+'PL2'!$O$3+1,IF(AND(O4349&gt;730,O4349&lt;1096),+'PL2'!$P$3+1,IF(AND(O4349&gt;1095,O4349&lt;1461),+'PL2'!$Q$3+1,IF(AND(O4349&gt;1460,O4349&lt;3000),+'PL2'!$R$3+1,0)))))</f>
        <v>0</v>
      </c>
      <c r="M4349" s="3">
        <f>IF(AND(O4349&gt;0,O4349&lt;366),+'PL2'!$N$2+1,IF(AND(O4349&gt;365,O4349&lt;731),+'PL2'!$O$2+1,IF(AND(O4349&gt;730,O4349&lt;1096),+'PL2'!$P$2+1,IF(AND(O4349&gt;1095,O4349&lt;1461),+'PL2'!$Q$2+1,IF(AND(O4349&gt;1460,O4349&lt;1826),+'PL2'!$R$2+1,IF(AND(O4349&gt;1825,O4349&lt;2190),+'PL2'!$S$2+1,0))))))</f>
        <v>0</v>
      </c>
      <c r="N4349" s="70">
        <f t="shared" si="274"/>
        <v>-1</v>
      </c>
      <c r="O4349" s="19" t="str">
        <f>IF(A4349&gt;'PL2'!$C$2+553,IF(A4349='PL2'!$C$2+554,1,O4348+1), "")</f>
        <v/>
      </c>
      <c r="Q4349" s="20">
        <v>32.9</v>
      </c>
    </row>
    <row r="4350" spans="1:17" x14ac:dyDescent="0.55000000000000004">
      <c r="A4350">
        <v>4348</v>
      </c>
      <c r="B4350" s="2">
        <v>44170</v>
      </c>
      <c r="C4350" s="20">
        <v>92.109060821512202</v>
      </c>
      <c r="D4350" s="19">
        <v>137132255.04506889</v>
      </c>
      <c r="E4350" s="20">
        <f t="shared" si="270"/>
        <v>997.95386848360863</v>
      </c>
      <c r="F4350" s="20">
        <f t="shared" si="276"/>
        <v>6.7030614744146178E-4</v>
      </c>
      <c r="G4350" s="19">
        <v>18670.490000000002</v>
      </c>
      <c r="H4350" s="20">
        <f t="shared" si="271"/>
        <v>12.514944222744338</v>
      </c>
      <c r="I4350" s="19">
        <v>18632287.721984532</v>
      </c>
      <c r="K4350" s="70">
        <f t="shared" si="273"/>
        <v>-1</v>
      </c>
      <c r="L4350" s="3">
        <f>IF(AND(O4350&gt;0,O4350&lt;366),+'PL2'!$N$3+1,IF(AND(O4350&gt;365,O4350&lt;731),+'PL2'!$O$3+1,IF(AND(O4350&gt;730,O4350&lt;1096),+'PL2'!$P$3+1,IF(AND(O4350&gt;1095,O4350&lt;1461),+'PL2'!$Q$3+1,IF(AND(O4350&gt;1460,O4350&lt;3000),+'PL2'!$R$3+1,0)))))</f>
        <v>0</v>
      </c>
      <c r="M4350" s="3">
        <f>IF(AND(O4350&gt;0,O4350&lt;366),+'PL2'!$N$2+1,IF(AND(O4350&gt;365,O4350&lt;731),+'PL2'!$O$2+1,IF(AND(O4350&gt;730,O4350&lt;1096),+'PL2'!$P$2+1,IF(AND(O4350&gt;1095,O4350&lt;1461),+'PL2'!$Q$2+1,IF(AND(O4350&gt;1460,O4350&lt;1826),+'PL2'!$R$2+1,IF(AND(O4350&gt;1825,O4350&lt;2190),+'PL2'!$S$2+1,0))))))</f>
        <v>0</v>
      </c>
      <c r="N4350" s="70">
        <f t="shared" si="274"/>
        <v>-1</v>
      </c>
      <c r="O4350" s="19" t="str">
        <f>IF(A4350&gt;'PL2'!$C$2+553,IF(A4350='PL2'!$C$2+554,1,O4349+1), "")</f>
        <v/>
      </c>
      <c r="Q4350" s="20">
        <v>33.299999999999997</v>
      </c>
    </row>
    <row r="4351" spans="1:17" x14ac:dyDescent="0.55000000000000004">
      <c r="A4351">
        <v>4349</v>
      </c>
      <c r="B4351" s="2">
        <v>44171</v>
      </c>
      <c r="C4351" s="20">
        <v>92.139059295633203</v>
      </c>
      <c r="D4351" s="19">
        <v>129513796.4314539</v>
      </c>
      <c r="E4351" s="20">
        <f t="shared" si="270"/>
        <v>898.86831755731168</v>
      </c>
      <c r="F4351" s="20">
        <f t="shared" si="276"/>
        <v>6.3947535700733431E-4</v>
      </c>
      <c r="G4351" s="19">
        <v>19155.060000000001</v>
      </c>
      <c r="H4351" s="20">
        <f t="shared" si="271"/>
        <v>12.249188831996911</v>
      </c>
      <c r="I4351" s="19">
        <v>17217876.55490936</v>
      </c>
      <c r="K4351" s="70">
        <f t="shared" si="273"/>
        <v>-1</v>
      </c>
      <c r="L4351" s="3">
        <f>IF(AND(O4351&gt;0,O4351&lt;366),+'PL2'!$N$3+1,IF(AND(O4351&gt;365,O4351&lt;731),+'PL2'!$O$3+1,IF(AND(O4351&gt;730,O4351&lt;1096),+'PL2'!$P$3+1,IF(AND(O4351&gt;1095,O4351&lt;1461),+'PL2'!$Q$3+1,IF(AND(O4351&gt;1460,O4351&lt;3000),+'PL2'!$R$3+1,0)))))</f>
        <v>0</v>
      </c>
      <c r="M4351" s="3">
        <f>IF(AND(O4351&gt;0,O4351&lt;366),+'PL2'!$N$2+1,IF(AND(O4351&gt;365,O4351&lt;731),+'PL2'!$O$2+1,IF(AND(O4351&gt;730,O4351&lt;1096),+'PL2'!$P$2+1,IF(AND(O4351&gt;1095,O4351&lt;1461),+'PL2'!$Q$2+1,IF(AND(O4351&gt;1460,O4351&lt;1826),+'PL2'!$R$2+1,IF(AND(O4351&gt;1825,O4351&lt;2190),+'PL2'!$S$2+1,0))))))</f>
        <v>0</v>
      </c>
      <c r="N4351" s="70">
        <f t="shared" si="274"/>
        <v>-1</v>
      </c>
      <c r="O4351" s="19" t="str">
        <f>IF(A4351&gt;'PL2'!$C$2+553,IF(A4351='PL2'!$C$2+554,1,O4350+1), "")</f>
        <v/>
      </c>
      <c r="Q4351" s="20">
        <v>33.700000000000003</v>
      </c>
    </row>
    <row r="4352" spans="1:17" x14ac:dyDescent="0.55000000000000004">
      <c r="A4352">
        <v>4350</v>
      </c>
      <c r="B4352" s="2">
        <v>44172</v>
      </c>
      <c r="C4352" s="20">
        <v>92.169057769754204</v>
      </c>
      <c r="D4352" s="19">
        <v>142846099.00528011</v>
      </c>
      <c r="E4352" s="20">
        <f t="shared" si="270"/>
        <v>998.2437517186188</v>
      </c>
      <c r="F4352" s="20">
        <f t="shared" si="276"/>
        <v>6.4410009556542828E-4</v>
      </c>
      <c r="G4352" s="19">
        <v>19377.66</v>
      </c>
      <c r="H4352" s="20">
        <f t="shared" si="271"/>
        <v>12.481152657834377</v>
      </c>
      <c r="I4352" s="19">
        <v>19343628.017927811</v>
      </c>
      <c r="K4352" s="70">
        <f t="shared" si="273"/>
        <v>-1</v>
      </c>
      <c r="L4352" s="3">
        <f>IF(AND(O4352&gt;0,O4352&lt;366),+'PL2'!$N$3+1,IF(AND(O4352&gt;365,O4352&lt;731),+'PL2'!$O$3+1,IF(AND(O4352&gt;730,O4352&lt;1096),+'PL2'!$P$3+1,IF(AND(O4352&gt;1095,O4352&lt;1461),+'PL2'!$Q$3+1,IF(AND(O4352&gt;1460,O4352&lt;3000),+'PL2'!$R$3+1,0)))))</f>
        <v>0</v>
      </c>
      <c r="M4352" s="3">
        <f>IF(AND(O4352&gt;0,O4352&lt;366),+'PL2'!$N$2+1,IF(AND(O4352&gt;365,O4352&lt;731),+'PL2'!$O$2+1,IF(AND(O4352&gt;730,O4352&lt;1096),+'PL2'!$P$2+1,IF(AND(O4352&gt;1095,O4352&lt;1461),+'PL2'!$Q$2+1,IF(AND(O4352&gt;1460,O4352&lt;1826),+'PL2'!$R$2+1,IF(AND(O4352&gt;1825,O4352&lt;2190),+'PL2'!$S$2+1,0))))))</f>
        <v>0</v>
      </c>
      <c r="N4352" s="70">
        <f t="shared" si="274"/>
        <v>-1</v>
      </c>
      <c r="O4352" s="19" t="str">
        <f>IF(A4352&gt;'PL2'!$C$2+553,IF(A4352='PL2'!$C$2+554,1,O4351+1), "")</f>
        <v/>
      </c>
      <c r="Q4352" s="20">
        <v>34.1</v>
      </c>
    </row>
    <row r="4353" spans="1:17" x14ac:dyDescent="0.55000000000000004">
      <c r="A4353">
        <v>4351</v>
      </c>
      <c r="B4353" s="2">
        <v>44173</v>
      </c>
      <c r="C4353" s="20">
        <v>92.199056243875205</v>
      </c>
      <c r="D4353" s="19">
        <v>137132255.04506889</v>
      </c>
      <c r="E4353" s="20">
        <f t="shared" si="270"/>
        <v>987.48155832724228</v>
      </c>
      <c r="F4353" s="20">
        <f t="shared" si="276"/>
        <v>6.6392015289240894E-4</v>
      </c>
      <c r="G4353" s="19">
        <v>19181.41</v>
      </c>
      <c r="H4353" s="20">
        <f t="shared" si="271"/>
        <v>12.734924659891982</v>
      </c>
      <c r="I4353" s="19">
        <v>18941288.637713749</v>
      </c>
      <c r="K4353" s="70">
        <f t="shared" si="273"/>
        <v>-1</v>
      </c>
      <c r="L4353" s="3">
        <f>IF(AND(O4353&gt;0,O4353&lt;366),+'PL2'!$N$3+1,IF(AND(O4353&gt;365,O4353&lt;731),+'PL2'!$O$3+1,IF(AND(O4353&gt;730,O4353&lt;1096),+'PL2'!$P$3+1,IF(AND(O4353&gt;1095,O4353&lt;1461),+'PL2'!$Q$3+1,IF(AND(O4353&gt;1460,O4353&lt;3000),+'PL2'!$R$3+1,0)))))</f>
        <v>0</v>
      </c>
      <c r="M4353" s="3">
        <f>IF(AND(O4353&gt;0,O4353&lt;366),+'PL2'!$N$2+1,IF(AND(O4353&gt;365,O4353&lt;731),+'PL2'!$O$2+1,IF(AND(O4353&gt;730,O4353&lt;1096),+'PL2'!$P$2+1,IF(AND(O4353&gt;1095,O4353&lt;1461),+'PL2'!$Q$2+1,IF(AND(O4353&gt;1460,O4353&lt;1826),+'PL2'!$R$2+1,IF(AND(O4353&gt;1825,O4353&lt;2190),+'PL2'!$S$2+1,0))))))</f>
        <v>0</v>
      </c>
      <c r="N4353" s="70">
        <f t="shared" si="274"/>
        <v>-1</v>
      </c>
      <c r="O4353" s="19" t="str">
        <f>IF(A4353&gt;'PL2'!$C$2+553,IF(A4353='PL2'!$C$2+554,1,O4352+1), "")</f>
        <v/>
      </c>
      <c r="Q4353" s="20">
        <v>34.5</v>
      </c>
    </row>
    <row r="4354" spans="1:17" x14ac:dyDescent="0.55000000000000004">
      <c r="A4354">
        <v>4352</v>
      </c>
      <c r="B4354" s="2">
        <v>44174</v>
      </c>
      <c r="C4354" s="20">
        <v>92.229054717996206</v>
      </c>
      <c r="D4354" s="19">
        <v>132370718.4115596</v>
      </c>
      <c r="E4354" s="20">
        <f t="shared" si="270"/>
        <v>938.23537928645226</v>
      </c>
      <c r="F4354" s="20">
        <f t="shared" si="276"/>
        <v>6.5371377577273511E-4</v>
      </c>
      <c r="G4354" s="19">
        <v>18318.87</v>
      </c>
      <c r="H4354" s="20">
        <f t="shared" si="271"/>
        <v>11.975297675589884</v>
      </c>
      <c r="I4354" s="19">
        <v>17187411.94254921</v>
      </c>
      <c r="K4354" s="70">
        <f t="shared" si="273"/>
        <v>-1</v>
      </c>
      <c r="L4354" s="3">
        <f>IF(AND(O4354&gt;0,O4354&lt;366),+'PL2'!$N$3+1,IF(AND(O4354&gt;365,O4354&lt;731),+'PL2'!$O$3+1,IF(AND(O4354&gt;730,O4354&lt;1096),+'PL2'!$P$3+1,IF(AND(O4354&gt;1095,O4354&lt;1461),+'PL2'!$Q$3+1,IF(AND(O4354&gt;1460,O4354&lt;3000),+'PL2'!$R$3+1,0)))))</f>
        <v>0</v>
      </c>
      <c r="M4354" s="3">
        <f>IF(AND(O4354&gt;0,O4354&lt;366),+'PL2'!$N$2+1,IF(AND(O4354&gt;365,O4354&lt;731),+'PL2'!$O$2+1,IF(AND(O4354&gt;730,O4354&lt;1096),+'PL2'!$P$2+1,IF(AND(O4354&gt;1095,O4354&lt;1461),+'PL2'!$Q$2+1,IF(AND(O4354&gt;1460,O4354&lt;1826),+'PL2'!$R$2+1,IF(AND(O4354&gt;1825,O4354&lt;2190),+'PL2'!$S$2+1,0))))))</f>
        <v>0</v>
      </c>
      <c r="N4354" s="70">
        <f t="shared" si="274"/>
        <v>-1</v>
      </c>
      <c r="O4354" s="19" t="str">
        <f>IF(A4354&gt;'PL2'!$C$2+553,IF(A4354='PL2'!$C$2+554,1,O4353+1), "")</f>
        <v/>
      </c>
      <c r="Q4354" s="20">
        <v>34.9</v>
      </c>
    </row>
    <row r="4355" spans="1:17" x14ac:dyDescent="0.55000000000000004">
      <c r="A4355">
        <v>4353</v>
      </c>
      <c r="B4355" s="2">
        <v>44175</v>
      </c>
      <c r="C4355" s="20">
        <v>92.259053192117193</v>
      </c>
      <c r="D4355" s="19">
        <v>123799952.4712428</v>
      </c>
      <c r="E4355" s="20">
        <f t="shared" si="270"/>
        <v>886.53584111865212</v>
      </c>
      <c r="F4355" s="20">
        <f t="shared" si="276"/>
        <v>6.6067034509955172E-4</v>
      </c>
      <c r="G4355" s="19">
        <v>18554.150000000001</v>
      </c>
      <c r="H4355" s="20">
        <f t="shared" si="271"/>
        <v>12.258176683528848</v>
      </c>
      <c r="I4355" s="19">
        <v>16448918.976491639</v>
      </c>
      <c r="K4355" s="70">
        <f t="shared" si="273"/>
        <v>-1</v>
      </c>
      <c r="L4355" s="3">
        <f>IF(AND(O4355&gt;0,O4355&lt;366),+'PL2'!$N$3+1,IF(AND(O4355&gt;365,O4355&lt;731),+'PL2'!$O$3+1,IF(AND(O4355&gt;730,O4355&lt;1096),+'PL2'!$P$3+1,IF(AND(O4355&gt;1095,O4355&lt;1461),+'PL2'!$Q$3+1,IF(AND(O4355&gt;1460,O4355&lt;3000),+'PL2'!$R$3+1,0)))))</f>
        <v>0</v>
      </c>
      <c r="M4355" s="3">
        <f>IF(AND(O4355&gt;0,O4355&lt;366),+'PL2'!$N$2+1,IF(AND(O4355&gt;365,O4355&lt;731),+'PL2'!$O$2+1,IF(AND(O4355&gt;730,O4355&lt;1096),+'PL2'!$P$2+1,IF(AND(O4355&gt;1095,O4355&lt;1461),+'PL2'!$Q$2+1,IF(AND(O4355&gt;1460,O4355&lt;1826),+'PL2'!$R$2+1,IF(AND(O4355&gt;1825,O4355&lt;2190),+'PL2'!$S$2+1,0))))))</f>
        <v>0</v>
      </c>
      <c r="N4355" s="70">
        <f t="shared" si="274"/>
        <v>-1</v>
      </c>
      <c r="O4355" s="19" t="str">
        <f>IF(A4355&gt;'PL2'!$C$2+553,IF(A4355='PL2'!$C$2+554,1,O4354+1), "")</f>
        <v/>
      </c>
      <c r="Q4355" s="20">
        <v>35.299999999999997</v>
      </c>
    </row>
    <row r="4356" spans="1:17" x14ac:dyDescent="0.55000000000000004">
      <c r="A4356">
        <v>4354</v>
      </c>
      <c r="B4356" s="2">
        <v>44176</v>
      </c>
      <c r="C4356" s="20">
        <v>92.289051666238194</v>
      </c>
      <c r="D4356" s="19">
        <v>131418411.0848577</v>
      </c>
      <c r="E4356" s="20">
        <f t="shared" si="270"/>
        <v>930.45212816577225</v>
      </c>
      <c r="F4356" s="20">
        <f t="shared" si="276"/>
        <v>6.5341335221139659E-4</v>
      </c>
      <c r="G4356" s="19">
        <v>18247.759999999998</v>
      </c>
      <c r="H4356" s="20">
        <f t="shared" si="271"/>
        <v>11.923330031949034</v>
      </c>
      <c r="I4356" s="19">
        <v>16978667.12625825</v>
      </c>
      <c r="K4356" s="70">
        <f t="shared" si="273"/>
        <v>-1</v>
      </c>
      <c r="L4356" s="3">
        <f>IF(AND(O4356&gt;0,O4356&lt;366),+'PL2'!$N$3+1,IF(AND(O4356&gt;365,O4356&lt;731),+'PL2'!$O$3+1,IF(AND(O4356&gt;730,O4356&lt;1096),+'PL2'!$P$3+1,IF(AND(O4356&gt;1095,O4356&lt;1461),+'PL2'!$Q$3+1,IF(AND(O4356&gt;1460,O4356&lt;3000),+'PL2'!$R$3+1,0)))))</f>
        <v>0</v>
      </c>
      <c r="M4356" s="3">
        <f>IF(AND(O4356&gt;0,O4356&lt;366),+'PL2'!$N$2+1,IF(AND(O4356&gt;365,O4356&lt;731),+'PL2'!$O$2+1,IF(AND(O4356&gt;730,O4356&lt;1096),+'PL2'!$P$2+1,IF(AND(O4356&gt;1095,O4356&lt;1461),+'PL2'!$Q$2+1,IF(AND(O4356&gt;1460,O4356&lt;1826),+'PL2'!$R$2+1,IF(AND(O4356&gt;1825,O4356&lt;2190),+'PL2'!$S$2+1,0))))))</f>
        <v>0</v>
      </c>
      <c r="N4356" s="70">
        <f t="shared" si="274"/>
        <v>-1</v>
      </c>
      <c r="O4356" s="19" t="str">
        <f>IF(A4356&gt;'PL2'!$C$2+553,IF(A4356='PL2'!$C$2+554,1,O4355+1), "")</f>
        <v/>
      </c>
      <c r="Q4356" s="20">
        <v>35.700000000000003</v>
      </c>
    </row>
    <row r="4357" spans="1:17" x14ac:dyDescent="0.55000000000000004">
      <c r="A4357">
        <v>4355</v>
      </c>
      <c r="B4357" s="2">
        <v>44177</v>
      </c>
      <c r="C4357" s="20">
        <v>92.319050140359195</v>
      </c>
      <c r="D4357" s="19">
        <v>125704567.1246465</v>
      </c>
      <c r="E4357" s="20">
        <f t="shared" si="270"/>
        <v>909.45973773950595</v>
      </c>
      <c r="F4357" s="20">
        <f t="shared" si="276"/>
        <v>6.6791892330974429E-4</v>
      </c>
      <c r="G4357" s="19">
        <v>18029.36</v>
      </c>
      <c r="H4357" s="20">
        <f t="shared" si="271"/>
        <v>12.042150719163772</v>
      </c>
      <c r="I4357" s="19">
        <v>16396977.017211139</v>
      </c>
      <c r="K4357" s="70">
        <f t="shared" si="273"/>
        <v>-1</v>
      </c>
      <c r="L4357" s="3">
        <f>IF(AND(O4357&gt;0,O4357&lt;366),+'PL2'!$N$3+1,IF(AND(O4357&gt;365,O4357&lt;731),+'PL2'!$O$3+1,IF(AND(O4357&gt;730,O4357&lt;1096),+'PL2'!$P$3+1,IF(AND(O4357&gt;1095,O4357&lt;1461),+'PL2'!$Q$3+1,IF(AND(O4357&gt;1460,O4357&lt;3000),+'PL2'!$R$3+1,0)))))</f>
        <v>0</v>
      </c>
      <c r="M4357" s="3">
        <f>IF(AND(O4357&gt;0,O4357&lt;366),+'PL2'!$N$2+1,IF(AND(O4357&gt;365,O4357&lt;731),+'PL2'!$O$2+1,IF(AND(O4357&gt;730,O4357&lt;1096),+'PL2'!$P$2+1,IF(AND(O4357&gt;1095,O4357&lt;1461),+'PL2'!$Q$2+1,IF(AND(O4357&gt;1460,O4357&lt;1826),+'PL2'!$R$2+1,IF(AND(O4357&gt;1825,O4357&lt;2190),+'PL2'!$S$2+1,0))))))</f>
        <v>0</v>
      </c>
      <c r="N4357" s="70">
        <f t="shared" si="274"/>
        <v>-1</v>
      </c>
      <c r="O4357" s="19" t="str">
        <f>IF(A4357&gt;'PL2'!$C$2+553,IF(A4357='PL2'!$C$2+554,1,O4356+1), "")</f>
        <v/>
      </c>
      <c r="Q4357" s="20">
        <v>36.1</v>
      </c>
    </row>
    <row r="4358" spans="1:17" x14ac:dyDescent="0.55000000000000004">
      <c r="A4358">
        <v>4356</v>
      </c>
      <c r="B4358" s="2">
        <v>44178</v>
      </c>
      <c r="C4358" s="20">
        <v>92.349048614480196</v>
      </c>
      <c r="D4358" s="19">
        <v>148463110.11095861</v>
      </c>
      <c r="E4358" s="20">
        <f t="shared" si="270"/>
        <v>1045.6388575160247</v>
      </c>
      <c r="F4358" s="20">
        <f t="shared" si="276"/>
        <v>6.5042254344373446E-4</v>
      </c>
      <c r="G4358" s="19">
        <v>18803.439999999999</v>
      </c>
      <c r="H4358" s="20">
        <f t="shared" si="271"/>
        <v>12.230181270291654</v>
      </c>
      <c r="I4358" s="19">
        <v>19661607.518971119</v>
      </c>
      <c r="K4358" s="70">
        <f t="shared" si="273"/>
        <v>-1</v>
      </c>
      <c r="L4358" s="3">
        <f>IF(AND(O4358&gt;0,O4358&lt;366),+'PL2'!$N$3+1,IF(AND(O4358&gt;365,O4358&lt;731),+'PL2'!$O$3+1,IF(AND(O4358&gt;730,O4358&lt;1096),+'PL2'!$P$3+1,IF(AND(O4358&gt;1095,O4358&lt;1461),+'PL2'!$Q$3+1,IF(AND(O4358&gt;1460,O4358&lt;3000),+'PL2'!$R$3+1,0)))))</f>
        <v>0</v>
      </c>
      <c r="M4358" s="3">
        <f>IF(AND(O4358&gt;0,O4358&lt;366),+'PL2'!$N$2+1,IF(AND(O4358&gt;365,O4358&lt;731),+'PL2'!$O$2+1,IF(AND(O4358&gt;730,O4358&lt;1096),+'PL2'!$P$2+1,IF(AND(O4358&gt;1095,O4358&lt;1461),+'PL2'!$Q$2+1,IF(AND(O4358&gt;1460,O4358&lt;1826),+'PL2'!$R$2+1,IF(AND(O4358&gt;1825,O4358&lt;2190),+'PL2'!$S$2+1,0))))))</f>
        <v>0</v>
      </c>
      <c r="N4358" s="70">
        <f t="shared" si="274"/>
        <v>-1</v>
      </c>
      <c r="O4358" s="19" t="str">
        <f>IF(A4358&gt;'PL2'!$C$2+553,IF(A4358='PL2'!$C$2+554,1,O4357+1), "")</f>
        <v/>
      </c>
      <c r="Q4358" s="20">
        <v>36.5</v>
      </c>
    </row>
    <row r="4359" spans="1:17" x14ac:dyDescent="0.55000000000000004">
      <c r="A4359">
        <v>4357</v>
      </c>
      <c r="B4359" s="2">
        <v>44179</v>
      </c>
      <c r="C4359" s="20">
        <v>92.379047088601197</v>
      </c>
      <c r="D4359" s="19">
        <v>134574371.39496109</v>
      </c>
      <c r="E4359" s="20">
        <f t="shared" si="270"/>
        <v>966.18633164019843</v>
      </c>
      <c r="F4359" s="20">
        <f t="shared" si="276"/>
        <v>6.6324198063684784E-4</v>
      </c>
      <c r="G4359" s="19">
        <v>19164.48</v>
      </c>
      <c r="H4359" s="20">
        <f t="shared" si="271"/>
        <v>12.710687673075258</v>
      </c>
      <c r="I4359" s="19">
        <v>18516458.62899195</v>
      </c>
      <c r="K4359" s="70">
        <f t="shared" si="273"/>
        <v>-1</v>
      </c>
      <c r="L4359" s="3">
        <f>IF(AND(O4359&gt;0,O4359&lt;366),+'PL2'!$N$3+1,IF(AND(O4359&gt;365,O4359&lt;731),+'PL2'!$O$3+1,IF(AND(O4359&gt;730,O4359&lt;1096),+'PL2'!$P$3+1,IF(AND(O4359&gt;1095,O4359&lt;1461),+'PL2'!$Q$3+1,IF(AND(O4359&gt;1460,O4359&lt;3000),+'PL2'!$R$3+1,0)))))</f>
        <v>0</v>
      </c>
      <c r="M4359" s="3">
        <f>IF(AND(O4359&gt;0,O4359&lt;366),+'PL2'!$N$2+1,IF(AND(O4359&gt;365,O4359&lt;731),+'PL2'!$O$2+1,IF(AND(O4359&gt;730,O4359&lt;1096),+'PL2'!$P$2+1,IF(AND(O4359&gt;1095,O4359&lt;1461),+'PL2'!$Q$2+1,IF(AND(O4359&gt;1460,O4359&lt;1826),+'PL2'!$R$2+1,IF(AND(O4359&gt;1825,O4359&lt;2190),+'PL2'!$S$2+1,0))))))</f>
        <v>0</v>
      </c>
      <c r="N4359" s="70">
        <f t="shared" si="274"/>
        <v>-1</v>
      </c>
      <c r="O4359" s="19" t="str">
        <f>IF(A4359&gt;'PL2'!$C$2+553,IF(A4359='PL2'!$C$2+554,1,O4358+1), "")</f>
        <v/>
      </c>
      <c r="Q4359" s="20">
        <v>36.9</v>
      </c>
    </row>
    <row r="4360" spans="1:17" x14ac:dyDescent="0.55000000000000004">
      <c r="A4360">
        <v>4358</v>
      </c>
      <c r="B4360" s="2">
        <v>44180</v>
      </c>
      <c r="C4360" s="20">
        <v>92.409045562722198</v>
      </c>
      <c r="D4360" s="19">
        <v>129933875.8296176</v>
      </c>
      <c r="E4360" s="20">
        <f t="shared" si="270"/>
        <v>964.10079975887652</v>
      </c>
      <c r="F4360" s="20">
        <f t="shared" si="276"/>
        <v>6.8566903098312001E-4</v>
      </c>
      <c r="G4360" s="19">
        <v>19276.59</v>
      </c>
      <c r="H4360" s="20">
        <f t="shared" si="271"/>
        <v>13.217360785958901</v>
      </c>
      <c r="I4360" s="19">
        <v>18584575.835623961</v>
      </c>
      <c r="K4360" s="70">
        <f t="shared" si="273"/>
        <v>-1</v>
      </c>
      <c r="L4360" s="3">
        <f>IF(AND(O4360&gt;0,O4360&lt;366),+'PL2'!$N$3+1,IF(AND(O4360&gt;365,O4360&lt;731),+'PL2'!$O$3+1,IF(AND(O4360&gt;730,O4360&lt;1096),+'PL2'!$P$3+1,IF(AND(O4360&gt;1095,O4360&lt;1461),+'PL2'!$Q$3+1,IF(AND(O4360&gt;1460,O4360&lt;3000),+'PL2'!$R$3+1,0)))))</f>
        <v>0</v>
      </c>
      <c r="M4360" s="3">
        <f>IF(AND(O4360&gt;0,O4360&lt;366),+'PL2'!$N$2+1,IF(AND(O4360&gt;365,O4360&lt;731),+'PL2'!$O$2+1,IF(AND(O4360&gt;730,O4360&lt;1096),+'PL2'!$P$2+1,IF(AND(O4360&gt;1095,O4360&lt;1461),+'PL2'!$Q$2+1,IF(AND(O4360&gt;1460,O4360&lt;1826),+'PL2'!$R$2+1,IF(AND(O4360&gt;1825,O4360&lt;2190),+'PL2'!$S$2+1,0))))))</f>
        <v>0</v>
      </c>
      <c r="N4360" s="70">
        <f t="shared" si="274"/>
        <v>-1</v>
      </c>
      <c r="O4360" s="19" t="str">
        <f>IF(A4360&gt;'PL2'!$C$2+553,IF(A4360='PL2'!$C$2+554,1,O4359+1), "")</f>
        <v/>
      </c>
      <c r="Q4360" s="20">
        <v>37.299999999999997</v>
      </c>
    </row>
    <row r="4361" spans="1:17" x14ac:dyDescent="0.55000000000000004">
      <c r="A4361">
        <v>4359</v>
      </c>
      <c r="B4361" s="2">
        <v>44181</v>
      </c>
      <c r="C4361" s="20">
        <v>92.4390440368432</v>
      </c>
      <c r="D4361" s="19">
        <v>132718173.16882379</v>
      </c>
      <c r="E4361" s="20">
        <f t="shared" si="270"/>
        <v>1019.3724983683716</v>
      </c>
      <c r="F4361" s="20">
        <f t="shared" si="276"/>
        <v>7.0999936946657626E-4</v>
      </c>
      <c r="G4361" s="19">
        <v>19439.75</v>
      </c>
      <c r="H4361" s="20">
        <f t="shared" si="271"/>
        <v>13.802210242587876</v>
      </c>
      <c r="I4361" s="19">
        <v>19816346.52515655</v>
      </c>
      <c r="K4361" s="70">
        <f t="shared" si="273"/>
        <v>-1</v>
      </c>
      <c r="L4361" s="3">
        <f>IF(AND(O4361&gt;0,O4361&lt;366),+'PL2'!$N$3+1,IF(AND(O4361&gt;365,O4361&lt;731),+'PL2'!$O$3+1,IF(AND(O4361&gt;730,O4361&lt;1096),+'PL2'!$P$3+1,IF(AND(O4361&gt;1095,O4361&lt;1461),+'PL2'!$Q$3+1,IF(AND(O4361&gt;1460,O4361&lt;3000),+'PL2'!$R$3+1,0)))))</f>
        <v>0</v>
      </c>
      <c r="M4361" s="3">
        <f>IF(AND(O4361&gt;0,O4361&lt;366),+'PL2'!$N$2+1,IF(AND(O4361&gt;365,O4361&lt;731),+'PL2'!$O$2+1,IF(AND(O4361&gt;730,O4361&lt;1096),+'PL2'!$P$2+1,IF(AND(O4361&gt;1095,O4361&lt;1461),+'PL2'!$Q$2+1,IF(AND(O4361&gt;1460,O4361&lt;1826),+'PL2'!$R$2+1,IF(AND(O4361&gt;1825,O4361&lt;2190),+'PL2'!$S$2+1,0))))))</f>
        <v>0</v>
      </c>
      <c r="N4361" s="70">
        <f t="shared" si="274"/>
        <v>-1</v>
      </c>
      <c r="O4361" s="19" t="str">
        <f>IF(A4361&gt;'PL2'!$C$2+553,IF(A4361='PL2'!$C$2+554,1,O4360+1), "")</f>
        <v/>
      </c>
      <c r="Q4361" s="20">
        <v>37.700000000000003</v>
      </c>
    </row>
    <row r="4362" spans="1:17" x14ac:dyDescent="0.55000000000000004">
      <c r="A4362">
        <v>4360</v>
      </c>
      <c r="B4362" s="2">
        <v>44182</v>
      </c>
      <c r="C4362" s="20">
        <v>92.469042510964201</v>
      </c>
      <c r="D4362" s="19">
        <v>119724785.585862</v>
      </c>
      <c r="E4362" s="20">
        <f t="shared" si="270"/>
        <v>1044.8744893326727</v>
      </c>
      <c r="F4362" s="20">
        <f t="shared" si="276"/>
        <v>8.0700535899839911E-4</v>
      </c>
      <c r="G4362" s="19">
        <v>21379.48</v>
      </c>
      <c r="H4362" s="20">
        <f t="shared" si="271"/>
        <v>17.253354932599095</v>
      </c>
      <c r="I4362" s="19">
        <v>22338873.24719809</v>
      </c>
      <c r="K4362" s="70">
        <f t="shared" si="273"/>
        <v>-1</v>
      </c>
      <c r="L4362" s="3">
        <f>IF(AND(O4362&gt;0,O4362&lt;366),+'PL2'!$N$3+1,IF(AND(O4362&gt;365,O4362&lt;731),+'PL2'!$O$3+1,IF(AND(O4362&gt;730,O4362&lt;1096),+'PL2'!$P$3+1,IF(AND(O4362&gt;1095,O4362&lt;1461),+'PL2'!$Q$3+1,IF(AND(O4362&gt;1460,O4362&lt;3000),+'PL2'!$R$3+1,0)))))</f>
        <v>0</v>
      </c>
      <c r="M4362" s="3">
        <f>IF(AND(O4362&gt;0,O4362&lt;366),+'PL2'!$N$2+1,IF(AND(O4362&gt;365,O4362&lt;731),+'PL2'!$O$2+1,IF(AND(O4362&gt;730,O4362&lt;1096),+'PL2'!$P$2+1,IF(AND(O4362&gt;1095,O4362&lt;1461),+'PL2'!$Q$2+1,IF(AND(O4362&gt;1460,O4362&lt;1826),+'PL2'!$R$2+1,IF(AND(O4362&gt;1825,O4362&lt;2190),+'PL2'!$S$2+1,0))))))</f>
        <v>0</v>
      </c>
      <c r="N4362" s="70">
        <f t="shared" si="274"/>
        <v>-1</v>
      </c>
      <c r="O4362" s="19" t="str">
        <f>IF(A4362&gt;'PL2'!$C$2+553,IF(A4362='PL2'!$C$2+554,1,O4361+1), "")</f>
        <v/>
      </c>
      <c r="Q4362" s="20">
        <v>38.1</v>
      </c>
    </row>
    <row r="4363" spans="1:17" x14ac:dyDescent="0.55000000000000004">
      <c r="A4363">
        <v>4361</v>
      </c>
      <c r="B4363" s="2">
        <v>44183</v>
      </c>
      <c r="C4363" s="20">
        <v>92.499040985085202</v>
      </c>
      <c r="D4363" s="19">
        <v>145711560.75178549</v>
      </c>
      <c r="E4363" s="20">
        <f t="shared" si="270"/>
        <v>1192.3197535079191</v>
      </c>
      <c r="F4363" s="20">
        <f t="shared" si="276"/>
        <v>7.5689556256231558E-4</v>
      </c>
      <c r="G4363" s="19">
        <v>22847.46</v>
      </c>
      <c r="H4363" s="20">
        <f t="shared" si="271"/>
        <v>17.293141089820001</v>
      </c>
      <c r="I4363" s="19">
        <v>27241477.875482041</v>
      </c>
      <c r="K4363" s="70">
        <f t="shared" si="273"/>
        <v>-1</v>
      </c>
      <c r="L4363" s="3">
        <f>IF(AND(O4363&gt;0,O4363&lt;366),+'PL2'!$N$3+1,IF(AND(O4363&gt;365,O4363&lt;731),+'PL2'!$O$3+1,IF(AND(O4363&gt;730,O4363&lt;1096),+'PL2'!$P$3+1,IF(AND(O4363&gt;1095,O4363&lt;1461),+'PL2'!$Q$3+1,IF(AND(O4363&gt;1460,O4363&lt;3000),+'PL2'!$R$3+1,0)))))</f>
        <v>0</v>
      </c>
      <c r="M4363" s="3">
        <f>IF(AND(O4363&gt;0,O4363&lt;366),+'PL2'!$N$2+1,IF(AND(O4363&gt;365,O4363&lt;731),+'PL2'!$O$2+1,IF(AND(O4363&gt;730,O4363&lt;1096),+'PL2'!$P$2+1,IF(AND(O4363&gt;1095,O4363&lt;1461),+'PL2'!$Q$2+1,IF(AND(O4363&gt;1460,O4363&lt;1826),+'PL2'!$R$2+1,IF(AND(O4363&gt;1825,O4363&lt;2190),+'PL2'!$S$2+1,0))))))</f>
        <v>0</v>
      </c>
      <c r="N4363" s="70">
        <f t="shared" si="274"/>
        <v>-1</v>
      </c>
      <c r="O4363" s="19" t="str">
        <f>IF(A4363&gt;'PL2'!$C$2+553,IF(A4363='PL2'!$C$2+554,1,O4362+1), "")</f>
        <v/>
      </c>
      <c r="Q4363" s="20">
        <v>38.5</v>
      </c>
    </row>
    <row r="4364" spans="1:17" x14ac:dyDescent="0.55000000000000004">
      <c r="A4364">
        <v>4362</v>
      </c>
      <c r="B4364" s="2">
        <v>44184</v>
      </c>
      <c r="C4364" s="20">
        <v>92.529039459206203</v>
      </c>
      <c r="D4364" s="19">
        <v>146639659.86485419</v>
      </c>
      <c r="E4364" s="20">
        <f t="shared" si="270"/>
        <v>1118.0774526418406</v>
      </c>
      <c r="F4364" s="20">
        <f t="shared" si="276"/>
        <v>7.0550240521078213E-4</v>
      </c>
      <c r="G4364" s="19">
        <v>23150.79</v>
      </c>
      <c r="H4364" s="20">
        <f t="shared" si="271"/>
        <v>16.332938027529725</v>
      </c>
      <c r="I4364" s="19">
        <v>25884376.3098462</v>
      </c>
      <c r="K4364" s="70">
        <f t="shared" si="273"/>
        <v>-1</v>
      </c>
      <c r="L4364" s="3">
        <f>IF(AND(O4364&gt;0,O4364&lt;366),+'PL2'!$N$3+1,IF(AND(O4364&gt;365,O4364&lt;731),+'PL2'!$O$3+1,IF(AND(O4364&gt;730,O4364&lt;1096),+'PL2'!$P$3+1,IF(AND(O4364&gt;1095,O4364&lt;1461),+'PL2'!$Q$3+1,IF(AND(O4364&gt;1460,O4364&lt;3000),+'PL2'!$R$3+1,0)))))</f>
        <v>0</v>
      </c>
      <c r="M4364" s="3">
        <f>IF(AND(O4364&gt;0,O4364&lt;366),+'PL2'!$N$2+1,IF(AND(O4364&gt;365,O4364&lt;731),+'PL2'!$O$2+1,IF(AND(O4364&gt;730,O4364&lt;1096),+'PL2'!$P$2+1,IF(AND(O4364&gt;1095,O4364&lt;1461),+'PL2'!$Q$2+1,IF(AND(O4364&gt;1460,O4364&lt;1826),+'PL2'!$R$2+1,IF(AND(O4364&gt;1825,O4364&lt;2190),+'PL2'!$S$2+1,0))))))</f>
        <v>0</v>
      </c>
      <c r="N4364" s="70">
        <f t="shared" si="274"/>
        <v>-1</v>
      </c>
      <c r="O4364" s="19" t="str">
        <f>IF(A4364&gt;'PL2'!$C$2+553,IF(A4364='PL2'!$C$2+554,1,O4363+1), "")</f>
        <v/>
      </c>
      <c r="Q4364" s="20">
        <v>38.9</v>
      </c>
    </row>
    <row r="4365" spans="1:17" x14ac:dyDescent="0.55000000000000004">
      <c r="A4365">
        <v>4363</v>
      </c>
      <c r="B4365" s="2">
        <v>44185</v>
      </c>
      <c r="C4365" s="20">
        <v>92.559037933327204</v>
      </c>
      <c r="D4365" s="19">
        <v>140142966.07337329</v>
      </c>
      <c r="E4365" s="20">
        <f t="shared" si="270"/>
        <v>1006.5874795407384</v>
      </c>
      <c r="F4365" s="20">
        <f t="shared" si="276"/>
        <v>6.6481230783458636E-4</v>
      </c>
      <c r="G4365" s="19">
        <v>23869.919999999998</v>
      </c>
      <c r="H4365" s="20">
        <f t="shared" si="271"/>
        <v>15.869016603026948</v>
      </c>
      <c r="I4365" s="19">
        <v>24027162.60963906</v>
      </c>
      <c r="K4365" s="70">
        <f t="shared" si="273"/>
        <v>-1</v>
      </c>
      <c r="L4365" s="3">
        <f>IF(AND(O4365&gt;0,O4365&lt;366),+'PL2'!$N$3+1,IF(AND(O4365&gt;365,O4365&lt;731),+'PL2'!$O$3+1,IF(AND(O4365&gt;730,O4365&lt;1096),+'PL2'!$P$3+1,IF(AND(O4365&gt;1095,O4365&lt;1461),+'PL2'!$Q$3+1,IF(AND(O4365&gt;1460,O4365&lt;3000),+'PL2'!$R$3+1,0)))))</f>
        <v>0</v>
      </c>
      <c r="M4365" s="3">
        <f>IF(AND(O4365&gt;0,O4365&lt;366),+'PL2'!$N$2+1,IF(AND(O4365&gt;365,O4365&lt;731),+'PL2'!$O$2+1,IF(AND(O4365&gt;730,O4365&lt;1096),+'PL2'!$P$2+1,IF(AND(O4365&gt;1095,O4365&lt;1461),+'PL2'!$Q$2+1,IF(AND(O4365&gt;1460,O4365&lt;1826),+'PL2'!$R$2+1,IF(AND(O4365&gt;1825,O4365&lt;2190),+'PL2'!$S$2+1,0))))))</f>
        <v>0</v>
      </c>
      <c r="N4365" s="70">
        <f t="shared" si="274"/>
        <v>-1</v>
      </c>
      <c r="O4365" s="19" t="str">
        <f>IF(A4365&gt;'PL2'!$C$2+553,IF(A4365='PL2'!$C$2+554,1,O4364+1), "")</f>
        <v/>
      </c>
      <c r="Q4365" s="20">
        <v>39.299999999999997</v>
      </c>
    </row>
    <row r="4366" spans="1:17" x14ac:dyDescent="0.55000000000000004">
      <c r="A4366">
        <v>4364</v>
      </c>
      <c r="B4366" s="2">
        <v>44186</v>
      </c>
      <c r="C4366" s="20">
        <v>92.589036407448205</v>
      </c>
      <c r="D4366" s="19">
        <v>126221479.37734281</v>
      </c>
      <c r="E4366" s="20">
        <f t="shared" si="270"/>
        <v>991.80697075804426</v>
      </c>
      <c r="F4366" s="20">
        <f t="shared" si="276"/>
        <v>7.275342689507517E-4</v>
      </c>
      <c r="G4366" s="19">
        <v>23490.58</v>
      </c>
      <c r="H4366" s="20">
        <f t="shared" si="271"/>
        <v>17.090201947529149</v>
      </c>
      <c r="I4366" s="19">
        <v>23298120.9911495</v>
      </c>
      <c r="K4366" s="70">
        <f t="shared" si="273"/>
        <v>-1</v>
      </c>
      <c r="L4366" s="3">
        <f>IF(AND(O4366&gt;0,O4366&lt;366),+'PL2'!$N$3+1,IF(AND(O4366&gt;365,O4366&lt;731),+'PL2'!$O$3+1,IF(AND(O4366&gt;730,O4366&lt;1096),+'PL2'!$P$3+1,IF(AND(O4366&gt;1095,O4366&lt;1461),+'PL2'!$Q$3+1,IF(AND(O4366&gt;1460,O4366&lt;3000),+'PL2'!$R$3+1,0)))))</f>
        <v>0</v>
      </c>
      <c r="M4366" s="3">
        <f>IF(AND(O4366&gt;0,O4366&lt;366),+'PL2'!$N$2+1,IF(AND(O4366&gt;365,O4366&lt;731),+'PL2'!$O$2+1,IF(AND(O4366&gt;730,O4366&lt;1096),+'PL2'!$P$2+1,IF(AND(O4366&gt;1095,O4366&lt;1461),+'PL2'!$Q$2+1,IF(AND(O4366&gt;1460,O4366&lt;1826),+'PL2'!$R$2+1,IF(AND(O4366&gt;1825,O4366&lt;2190),+'PL2'!$S$2+1,0))))))</f>
        <v>0</v>
      </c>
      <c r="N4366" s="70">
        <f t="shared" si="274"/>
        <v>-1</v>
      </c>
      <c r="O4366" s="19" t="str">
        <f>IF(A4366&gt;'PL2'!$C$2+553,IF(A4366='PL2'!$C$2+554,1,O4365+1), "")</f>
        <v/>
      </c>
      <c r="Q4366" s="20">
        <v>39.700000000000003</v>
      </c>
    </row>
    <row r="4367" spans="1:17" x14ac:dyDescent="0.55000000000000004">
      <c r="A4367">
        <v>4365</v>
      </c>
      <c r="B4367" s="2">
        <v>44187</v>
      </c>
      <c r="C4367" s="20">
        <v>92.619034881569206</v>
      </c>
      <c r="D4367" s="19">
        <v>132718173.16882379</v>
      </c>
      <c r="E4367" s="20">
        <f t="shared" si="270"/>
        <v>1054.944548136644</v>
      </c>
      <c r="F4367" s="20">
        <f t="shared" si="276"/>
        <v>7.3620622985595175E-4</v>
      </c>
      <c r="G4367" s="19">
        <v>22745.48</v>
      </c>
      <c r="H4367" s="20">
        <f t="shared" si="271"/>
        <v>16.745364077063954</v>
      </c>
      <c r="I4367" s="19">
        <v>23995220.120751072</v>
      </c>
      <c r="K4367" s="70">
        <f t="shared" si="273"/>
        <v>-1</v>
      </c>
      <c r="L4367" s="3">
        <f>IF(AND(O4367&gt;0,O4367&lt;366),+'PL2'!$N$3+1,IF(AND(O4367&gt;365,O4367&lt;731),+'PL2'!$O$3+1,IF(AND(O4367&gt;730,O4367&lt;1096),+'PL2'!$P$3+1,IF(AND(O4367&gt;1095,O4367&lt;1461),+'PL2'!$Q$3+1,IF(AND(O4367&gt;1460,O4367&lt;3000),+'PL2'!$R$3+1,0)))))</f>
        <v>0</v>
      </c>
      <c r="M4367" s="3">
        <f>IF(AND(O4367&gt;0,O4367&lt;366),+'PL2'!$N$2+1,IF(AND(O4367&gt;365,O4367&lt;731),+'PL2'!$O$2+1,IF(AND(O4367&gt;730,O4367&lt;1096),+'PL2'!$P$2+1,IF(AND(O4367&gt;1095,O4367&lt;1461),+'PL2'!$Q$2+1,IF(AND(O4367&gt;1460,O4367&lt;1826),+'PL2'!$R$2+1,IF(AND(O4367&gt;1825,O4367&lt;2190),+'PL2'!$S$2+1,0))))))</f>
        <v>0</v>
      </c>
      <c r="N4367" s="70">
        <f t="shared" si="274"/>
        <v>-1</v>
      </c>
      <c r="O4367" s="19" t="str">
        <f>IF(A4367&gt;'PL2'!$C$2+553,IF(A4367='PL2'!$C$2+554,1,O4366+1), "")</f>
        <v/>
      </c>
      <c r="Q4367" s="20">
        <v>40.1</v>
      </c>
    </row>
    <row r="4368" spans="1:17" x14ac:dyDescent="0.55000000000000004">
      <c r="A4368">
        <v>4366</v>
      </c>
      <c r="B4368" s="2">
        <v>44188</v>
      </c>
      <c r="C4368" s="20">
        <v>92.649033355690193</v>
      </c>
      <c r="D4368" s="19">
        <v>142927263.41257939</v>
      </c>
      <c r="E4368" s="20">
        <f t="shared" si="270"/>
        <v>1092.8907098260495</v>
      </c>
      <c r="F4368" s="20">
        <f t="shared" si="276"/>
        <v>7.0843914177878158E-4</v>
      </c>
      <c r="G4368" s="19">
        <v>23824.99</v>
      </c>
      <c r="H4368" s="20">
        <f t="shared" si="271"/>
        <v>16.878555468488056</v>
      </c>
      <c r="I4368" s="19">
        <v>26038110.23269853</v>
      </c>
      <c r="K4368" s="70">
        <f t="shared" si="273"/>
        <v>-1</v>
      </c>
      <c r="L4368" s="3">
        <f>IF(AND(O4368&gt;0,O4368&lt;366),+'PL2'!$N$3+1,IF(AND(O4368&gt;365,O4368&lt;731),+'PL2'!$O$3+1,IF(AND(O4368&gt;730,O4368&lt;1096),+'PL2'!$P$3+1,IF(AND(O4368&gt;1095,O4368&lt;1461),+'PL2'!$Q$3+1,IF(AND(O4368&gt;1460,O4368&lt;3000),+'PL2'!$R$3+1,0)))))</f>
        <v>0</v>
      </c>
      <c r="M4368" s="3">
        <f>IF(AND(O4368&gt;0,O4368&lt;366),+'PL2'!$N$2+1,IF(AND(O4368&gt;365,O4368&lt;731),+'PL2'!$O$2+1,IF(AND(O4368&gt;730,O4368&lt;1096),+'PL2'!$P$2+1,IF(AND(O4368&gt;1095,O4368&lt;1461),+'PL2'!$Q$2+1,IF(AND(O4368&gt;1460,O4368&lt;1826),+'PL2'!$R$2+1,IF(AND(O4368&gt;1825,O4368&lt;2190),+'PL2'!$S$2+1,0))))))</f>
        <v>0</v>
      </c>
      <c r="N4368" s="70">
        <f t="shared" si="274"/>
        <v>-1</v>
      </c>
      <c r="O4368" s="19" t="str">
        <f>IF(A4368&gt;'PL2'!$C$2+553,IF(A4368='PL2'!$C$2+554,1,O4367+1), "")</f>
        <v/>
      </c>
      <c r="Q4368" s="20">
        <v>40.5</v>
      </c>
    </row>
    <row r="4369" spans="1:17" x14ac:dyDescent="0.55000000000000004">
      <c r="A4369">
        <v>4367</v>
      </c>
      <c r="B4369" s="2">
        <v>44189</v>
      </c>
      <c r="C4369" s="20">
        <v>92.679031829811194</v>
      </c>
      <c r="D4369" s="19">
        <v>116940488.2466559</v>
      </c>
      <c r="E4369" s="20">
        <f t="shared" si="270"/>
        <v>892.39407024805359</v>
      </c>
      <c r="F4369" s="20">
        <f t="shared" si="276"/>
        <v>7.0725049708024663E-4</v>
      </c>
      <c r="G4369" s="19">
        <v>23253.37</v>
      </c>
      <c r="H4369" s="20">
        <f t="shared" si="271"/>
        <v>16.445957491290894</v>
      </c>
      <c r="I4369" s="19">
        <v>20751169.501283981</v>
      </c>
      <c r="K4369" s="70">
        <f t="shared" si="273"/>
        <v>-1</v>
      </c>
      <c r="L4369" s="3">
        <f>IF(AND(O4369&gt;0,O4369&lt;366),+'PL2'!$N$3+1,IF(AND(O4369&gt;365,O4369&lt;731),+'PL2'!$O$3+1,IF(AND(O4369&gt;730,O4369&lt;1096),+'PL2'!$P$3+1,IF(AND(O4369&gt;1095,O4369&lt;1461),+'PL2'!$Q$3+1,IF(AND(O4369&gt;1460,O4369&lt;3000),+'PL2'!$R$3+1,0)))))</f>
        <v>0</v>
      </c>
      <c r="M4369" s="3">
        <f>IF(AND(O4369&gt;0,O4369&lt;366),+'PL2'!$N$2+1,IF(AND(O4369&gt;365,O4369&lt;731),+'PL2'!$O$2+1,IF(AND(O4369&gt;730,O4369&lt;1096),+'PL2'!$P$2+1,IF(AND(O4369&gt;1095,O4369&lt;1461),+'PL2'!$Q$2+1,IF(AND(O4369&gt;1460,O4369&lt;1826),+'PL2'!$R$2+1,IF(AND(O4369&gt;1825,O4369&lt;2190),+'PL2'!$S$2+1,0))))))</f>
        <v>0</v>
      </c>
      <c r="N4369" s="70">
        <f t="shared" si="274"/>
        <v>-1</v>
      </c>
      <c r="O4369" s="19" t="str">
        <f>IF(A4369&gt;'PL2'!$C$2+553,IF(A4369='PL2'!$C$2+554,1,O4368+1), "")</f>
        <v/>
      </c>
      <c r="Q4369" s="20">
        <v>40.9</v>
      </c>
    </row>
    <row r="4370" spans="1:17" x14ac:dyDescent="0.55000000000000004">
      <c r="A4370">
        <v>4368</v>
      </c>
      <c r="B4370" s="2">
        <v>44190</v>
      </c>
      <c r="C4370" s="20">
        <v>92.709030303932195</v>
      </c>
      <c r="D4370" s="19">
        <v>133646272.2818924</v>
      </c>
      <c r="E4370" s="20">
        <f t="shared" si="270"/>
        <v>1003.2300769556198</v>
      </c>
      <c r="F4370" s="20">
        <f t="shared" si="276"/>
        <v>6.9593027937298036E-4</v>
      </c>
      <c r="G4370" s="19">
        <v>23715.53</v>
      </c>
      <c r="H4370" s="20">
        <f t="shared" si="271"/>
        <v>16.504355418378296</v>
      </c>
      <c r="I4370" s="19">
        <v>23792132.986943308</v>
      </c>
      <c r="K4370" s="70">
        <f t="shared" si="273"/>
        <v>-1</v>
      </c>
      <c r="L4370" s="3">
        <f>IF(AND(O4370&gt;0,O4370&lt;366),+'PL2'!$N$3+1,IF(AND(O4370&gt;365,O4370&lt;731),+'PL2'!$O$3+1,IF(AND(O4370&gt;730,O4370&lt;1096),+'PL2'!$P$3+1,IF(AND(O4370&gt;1095,O4370&lt;1461),+'PL2'!$Q$3+1,IF(AND(O4370&gt;1460,O4370&lt;3000),+'PL2'!$R$3+1,0)))))</f>
        <v>0</v>
      </c>
      <c r="M4370" s="3">
        <f>IF(AND(O4370&gt;0,O4370&lt;366),+'PL2'!$N$2+1,IF(AND(O4370&gt;365,O4370&lt;731),+'PL2'!$O$2+1,IF(AND(O4370&gt;730,O4370&lt;1096),+'PL2'!$P$2+1,IF(AND(O4370&gt;1095,O4370&lt;1461),+'PL2'!$Q$2+1,IF(AND(O4370&gt;1460,O4370&lt;1826),+'PL2'!$R$2+1,IF(AND(O4370&gt;1825,O4370&lt;2190),+'PL2'!$S$2+1,0))))))</f>
        <v>0</v>
      </c>
      <c r="N4370" s="70">
        <f t="shared" si="274"/>
        <v>-1</v>
      </c>
      <c r="O4370" s="19" t="str">
        <f>IF(A4370&gt;'PL2'!$C$2+553,IF(A4370='PL2'!$C$2+554,1,O4369+1), "")</f>
        <v/>
      </c>
      <c r="Q4370" s="20">
        <v>41.3</v>
      </c>
    </row>
    <row r="4371" spans="1:17" x14ac:dyDescent="0.55000000000000004">
      <c r="A4371">
        <v>4369</v>
      </c>
      <c r="B4371" s="2">
        <v>44191</v>
      </c>
      <c r="C4371" s="20">
        <v>92.739028778053196</v>
      </c>
      <c r="D4371" s="19">
        <v>127149578.49041159</v>
      </c>
      <c r="E4371" s="20">
        <f t="shared" si="270"/>
        <v>960.66783123402195</v>
      </c>
      <c r="F4371" s="20">
        <f t="shared" si="276"/>
        <v>7.0068184814061599E-4</v>
      </c>
      <c r="G4371" s="19">
        <v>24693.58</v>
      </c>
      <c r="H4371" s="20">
        <f t="shared" si="271"/>
        <v>17.302343271608155</v>
      </c>
      <c r="I4371" s="19">
        <v>23722327.94400382</v>
      </c>
      <c r="K4371" s="70">
        <f t="shared" si="273"/>
        <v>-1</v>
      </c>
      <c r="L4371" s="3">
        <f>IF(AND(O4371&gt;0,O4371&lt;366),+'PL2'!$N$3+1,IF(AND(O4371&gt;365,O4371&lt;731),+'PL2'!$O$3+1,IF(AND(O4371&gt;730,O4371&lt;1096),+'PL2'!$P$3+1,IF(AND(O4371&gt;1095,O4371&lt;1461),+'PL2'!$Q$3+1,IF(AND(O4371&gt;1460,O4371&lt;3000),+'PL2'!$R$3+1,0)))))</f>
        <v>0</v>
      </c>
      <c r="M4371" s="3">
        <f>IF(AND(O4371&gt;0,O4371&lt;366),+'PL2'!$N$2+1,IF(AND(O4371&gt;365,O4371&lt;731),+'PL2'!$O$2+1,IF(AND(O4371&gt;730,O4371&lt;1096),+'PL2'!$P$2+1,IF(AND(O4371&gt;1095,O4371&lt;1461),+'PL2'!$Q$2+1,IF(AND(O4371&gt;1460,O4371&lt;1826),+'PL2'!$R$2+1,IF(AND(O4371&gt;1825,O4371&lt;2190),+'PL2'!$S$2+1,0))))))</f>
        <v>0</v>
      </c>
      <c r="N4371" s="70">
        <f t="shared" si="274"/>
        <v>-1</v>
      </c>
      <c r="O4371" s="19" t="str">
        <f>IF(A4371&gt;'PL2'!$C$2+553,IF(A4371='PL2'!$C$2+554,1,O4370+1), "")</f>
        <v/>
      </c>
      <c r="Q4371" s="20">
        <v>41.7</v>
      </c>
    </row>
    <row r="4372" spans="1:17" x14ac:dyDescent="0.55000000000000004">
      <c r="A4372">
        <v>4370</v>
      </c>
      <c r="B4372" s="2">
        <v>44192</v>
      </c>
      <c r="C4372" s="20">
        <v>92.769027252174197</v>
      </c>
      <c r="D4372" s="19">
        <v>137358668.73416719</v>
      </c>
      <c r="E4372" s="20">
        <f t="shared" si="270"/>
        <v>1041.2359124418886</v>
      </c>
      <c r="F4372" s="20">
        <f t="shared" si="276"/>
        <v>7.0322786051607025E-4</v>
      </c>
      <c r="G4372" s="19">
        <v>26443.21</v>
      </c>
      <c r="H4372" s="20">
        <f t="shared" si="271"/>
        <v>18.595601993477153</v>
      </c>
      <c r="I4372" s="19">
        <v>27533619.892242469</v>
      </c>
      <c r="K4372" s="70">
        <f t="shared" si="273"/>
        <v>-1</v>
      </c>
      <c r="L4372" s="3">
        <f>IF(AND(O4372&gt;0,O4372&lt;366),+'PL2'!$N$3+1,IF(AND(O4372&gt;365,O4372&lt;731),+'PL2'!$O$3+1,IF(AND(O4372&gt;730,O4372&lt;1096),+'PL2'!$P$3+1,IF(AND(O4372&gt;1095,O4372&lt;1461),+'PL2'!$Q$3+1,IF(AND(O4372&gt;1460,O4372&lt;3000),+'PL2'!$R$3+1,0)))))</f>
        <v>0</v>
      </c>
      <c r="M4372" s="3">
        <f>IF(AND(O4372&gt;0,O4372&lt;366),+'PL2'!$N$2+1,IF(AND(O4372&gt;365,O4372&lt;731),+'PL2'!$O$2+1,IF(AND(O4372&gt;730,O4372&lt;1096),+'PL2'!$P$2+1,IF(AND(O4372&gt;1095,O4372&lt;1461),+'PL2'!$Q$2+1,IF(AND(O4372&gt;1460,O4372&lt;1826),+'PL2'!$R$2+1,IF(AND(O4372&gt;1825,O4372&lt;2190),+'PL2'!$S$2+1,0))))))</f>
        <v>0</v>
      </c>
      <c r="N4372" s="70">
        <f t="shared" si="274"/>
        <v>-1</v>
      </c>
      <c r="O4372" s="19" t="str">
        <f>IF(A4372&gt;'PL2'!$C$2+553,IF(A4372='PL2'!$C$2+554,1,O4371+1), "")</f>
        <v/>
      </c>
      <c r="Q4372" s="20">
        <v>42.1</v>
      </c>
    </row>
    <row r="4373" spans="1:17" x14ac:dyDescent="0.55000000000000004">
      <c r="A4373">
        <v>4371</v>
      </c>
      <c r="B4373" s="2">
        <v>44193</v>
      </c>
      <c r="C4373" s="20">
        <v>92.799025726295199</v>
      </c>
      <c r="D4373" s="19">
        <v>147938033.99680889</v>
      </c>
      <c r="E4373" s="20">
        <f t="shared" si="270"/>
        <v>1141.7958191574585</v>
      </c>
      <c r="F4373" s="20">
        <f t="shared" si="276"/>
        <v>7.1622919903379853E-4</v>
      </c>
      <c r="G4373" s="19">
        <v>26246.58</v>
      </c>
      <c r="H4373" s="20">
        <f t="shared" si="271"/>
        <v>18.798566970776516</v>
      </c>
      <c r="I4373" s="19">
        <v>29968235.311181769</v>
      </c>
      <c r="K4373" s="70">
        <f t="shared" si="273"/>
        <v>-1</v>
      </c>
      <c r="L4373" s="3">
        <f>IF(AND(O4373&gt;0,O4373&lt;366),+'PL2'!$N$3+1,IF(AND(O4373&gt;365,O4373&lt;731),+'PL2'!$O$3+1,IF(AND(O4373&gt;730,O4373&lt;1096),+'PL2'!$P$3+1,IF(AND(O4373&gt;1095,O4373&lt;1461),+'PL2'!$Q$3+1,IF(AND(O4373&gt;1460,O4373&lt;3000),+'PL2'!$R$3+1,0)))))</f>
        <v>0</v>
      </c>
      <c r="M4373" s="3">
        <f>IF(AND(O4373&gt;0,O4373&lt;366),+'PL2'!$N$2+1,IF(AND(O4373&gt;365,O4373&lt;731),+'PL2'!$O$2+1,IF(AND(O4373&gt;730,O4373&lt;1096),+'PL2'!$P$2+1,IF(AND(O4373&gt;1095,O4373&lt;1461),+'PL2'!$Q$2+1,IF(AND(O4373&gt;1460,O4373&lt;1826),+'PL2'!$R$2+1,IF(AND(O4373&gt;1825,O4373&lt;2190),+'PL2'!$S$2+1,0))))))</f>
        <v>0</v>
      </c>
      <c r="N4373" s="70">
        <f t="shared" si="274"/>
        <v>-1</v>
      </c>
      <c r="O4373" s="19" t="str">
        <f>IF(A4373&gt;'PL2'!$C$2+553,IF(A4373='PL2'!$C$2+554,1,O4372+1), "")</f>
        <v/>
      </c>
      <c r="Q4373" s="20">
        <v>42.5</v>
      </c>
    </row>
    <row r="4374" spans="1:17" x14ac:dyDescent="0.55000000000000004">
      <c r="A4374">
        <v>4372</v>
      </c>
      <c r="B4374" s="2">
        <v>44194</v>
      </c>
      <c r="C4374" s="20">
        <v>92.8290242004162</v>
      </c>
      <c r="D4374" s="19">
        <v>140537799.38571391</v>
      </c>
      <c r="E4374" s="20">
        <f t="shared" si="270"/>
        <v>1043.8059204866836</v>
      </c>
      <c r="F4374" s="20">
        <f t="shared" si="276"/>
        <v>6.8946209117349948E-4</v>
      </c>
      <c r="G4374" s="19">
        <v>27036.69</v>
      </c>
      <c r="H4374" s="20">
        <f t="shared" si="271"/>
        <v>18.640772825809641</v>
      </c>
      <c r="I4374" s="19">
        <v>28221057.092363112</v>
      </c>
      <c r="K4374" s="70">
        <f t="shared" si="273"/>
        <v>-1</v>
      </c>
      <c r="L4374" s="3">
        <f>IF(AND(O4374&gt;0,O4374&lt;366),+'PL2'!$N$3+1,IF(AND(O4374&gt;365,O4374&lt;731),+'PL2'!$O$3+1,IF(AND(O4374&gt;730,O4374&lt;1096),+'PL2'!$P$3+1,IF(AND(O4374&gt;1095,O4374&lt;1461),+'PL2'!$Q$3+1,IF(AND(O4374&gt;1460,O4374&lt;3000),+'PL2'!$R$3+1,0)))))</f>
        <v>0</v>
      </c>
      <c r="M4374" s="3">
        <f>IF(AND(O4374&gt;0,O4374&lt;366),+'PL2'!$N$2+1,IF(AND(O4374&gt;365,O4374&lt;731),+'PL2'!$O$2+1,IF(AND(O4374&gt;730,O4374&lt;1096),+'PL2'!$P$2+1,IF(AND(O4374&gt;1095,O4374&lt;1461),+'PL2'!$Q$2+1,IF(AND(O4374&gt;1460,O4374&lt;1826),+'PL2'!$R$2+1,IF(AND(O4374&gt;1825,O4374&lt;2190),+'PL2'!$S$2+1,0))))))</f>
        <v>0</v>
      </c>
      <c r="N4374" s="70">
        <f t="shared" si="274"/>
        <v>-1</v>
      </c>
      <c r="O4374" s="19" t="str">
        <f>IF(A4374&gt;'PL2'!$C$2+553,IF(A4374='PL2'!$C$2+554,1,O4373+1), "")</f>
        <v/>
      </c>
      <c r="Q4374" s="20">
        <v>42.9</v>
      </c>
    </row>
    <row r="4375" spans="1:17" x14ac:dyDescent="0.55000000000000004">
      <c r="A4375">
        <v>4373</v>
      </c>
      <c r="B4375" s="2">
        <v>44195</v>
      </c>
      <c r="C4375" s="20">
        <v>92.859022674537201</v>
      </c>
      <c r="D4375" s="19">
        <v>159029615.09436041</v>
      </c>
      <c r="E4375" s="20">
        <f t="shared" si="270"/>
        <v>1238.164315459009</v>
      </c>
      <c r="F4375" s="20">
        <f t="shared" si="276"/>
        <v>7.2297683784111882E-4</v>
      </c>
      <c r="G4375" s="19">
        <v>27376.37</v>
      </c>
      <c r="H4375" s="20">
        <f t="shared" si="271"/>
        <v>19.792481414168471</v>
      </c>
      <c r="I4375" s="19">
        <v>33896444.420802549</v>
      </c>
      <c r="K4375" s="70">
        <f t="shared" si="273"/>
        <v>-1</v>
      </c>
      <c r="L4375" s="3">
        <f>IF(AND(O4375&gt;0,O4375&lt;366),+'PL2'!$N$3+1,IF(AND(O4375&gt;365,O4375&lt;731),+'PL2'!$O$3+1,IF(AND(O4375&gt;730,O4375&lt;1096),+'PL2'!$P$3+1,IF(AND(O4375&gt;1095,O4375&lt;1461),+'PL2'!$Q$3+1,IF(AND(O4375&gt;1460,O4375&lt;3000),+'PL2'!$R$3+1,0)))))</f>
        <v>0</v>
      </c>
      <c r="M4375" s="3">
        <f>IF(AND(O4375&gt;0,O4375&lt;366),+'PL2'!$N$2+1,IF(AND(O4375&gt;365,O4375&lt;731),+'PL2'!$O$2+1,IF(AND(O4375&gt;730,O4375&lt;1096),+'PL2'!$P$2+1,IF(AND(O4375&gt;1095,O4375&lt;1461),+'PL2'!$Q$2+1,IF(AND(O4375&gt;1460,O4375&lt;1826),+'PL2'!$R$2+1,IF(AND(O4375&gt;1825,O4375&lt;2190),+'PL2'!$S$2+1,0))))))</f>
        <v>0</v>
      </c>
      <c r="N4375" s="70">
        <f t="shared" si="274"/>
        <v>-1</v>
      </c>
      <c r="O4375" s="19" t="str">
        <f>IF(A4375&gt;'PL2'!$C$2+553,IF(A4375='PL2'!$C$2+554,1,O4374+1), "")</f>
        <v/>
      </c>
      <c r="Q4375" s="20">
        <v>43.3</v>
      </c>
    </row>
    <row r="4376" spans="1:17" x14ac:dyDescent="0.55000000000000004">
      <c r="A4376">
        <v>4374</v>
      </c>
      <c r="B4376" s="2">
        <v>44196</v>
      </c>
      <c r="C4376" s="20">
        <v>92.889021148658202</v>
      </c>
      <c r="D4376" s="19">
        <v>153482070.3817665</v>
      </c>
      <c r="E4376" s="20">
        <f t="shared" si="270"/>
        <v>1153.4328585542262</v>
      </c>
      <c r="F4376" s="20">
        <f t="shared" si="276"/>
        <v>6.9807013239592741E-4</v>
      </c>
      <c r="G4376" s="19">
        <v>28856.59</v>
      </c>
      <c r="H4376" s="20">
        <f t="shared" si="271"/>
        <v>20.143923601794995</v>
      </c>
      <c r="I4376" s="19">
        <v>33284139.091827299</v>
      </c>
      <c r="K4376" s="70">
        <f t="shared" si="273"/>
        <v>-1</v>
      </c>
      <c r="L4376" s="3">
        <f>IF(AND(O4376&gt;0,O4376&lt;366),+'PL2'!$N$3+1,IF(AND(O4376&gt;365,O4376&lt;731),+'PL2'!$O$3+1,IF(AND(O4376&gt;730,O4376&lt;1096),+'PL2'!$P$3+1,IF(AND(O4376&gt;1095,O4376&lt;1461),+'PL2'!$Q$3+1,IF(AND(O4376&gt;1460,O4376&lt;3000),+'PL2'!$R$3+1,0)))))</f>
        <v>0</v>
      </c>
      <c r="M4376" s="3">
        <f>IF(AND(O4376&gt;0,O4376&lt;366),+'PL2'!$N$2+1,IF(AND(O4376&gt;365,O4376&lt;731),+'PL2'!$O$2+1,IF(AND(O4376&gt;730,O4376&lt;1096),+'PL2'!$P$2+1,IF(AND(O4376&gt;1095,O4376&lt;1461),+'PL2'!$Q$2+1,IF(AND(O4376&gt;1460,O4376&lt;1826),+'PL2'!$R$2+1,IF(AND(O4376&gt;1825,O4376&lt;2190),+'PL2'!$S$2+1,0))))))</f>
        <v>0</v>
      </c>
      <c r="N4376" s="70">
        <f t="shared" si="274"/>
        <v>-1</v>
      </c>
      <c r="O4376" s="19" t="str">
        <f>IF(A4376&gt;'PL2'!$C$2+553,IF(A4376='PL2'!$C$2+554,1,O4375+1), "")</f>
        <v/>
      </c>
      <c r="Q4376" s="20">
        <v>44.2</v>
      </c>
    </row>
    <row r="4377" spans="1:17" x14ac:dyDescent="0.55000000000000004">
      <c r="A4377">
        <v>4375</v>
      </c>
      <c r="B4377" s="2">
        <v>44197</v>
      </c>
      <c r="C4377" s="20">
        <v>92.919019622779203</v>
      </c>
      <c r="D4377" s="19">
        <v>137764027.02941689</v>
      </c>
      <c r="E4377" s="20">
        <f t="shared" ref="E4377:E4440" si="277">+I4377/G4377</f>
        <v>1002.9496024097506</v>
      </c>
      <c r="F4377" s="20">
        <f t="shared" si="276"/>
        <v>6.7646900135309338E-4</v>
      </c>
      <c r="G4377" s="19">
        <v>28982.560000000001</v>
      </c>
      <c r="H4377" s="20">
        <f t="shared" ref="H4377:H4440" si="278">+F4377*G4377</f>
        <v>19.605803419856112</v>
      </c>
      <c r="I4377" s="19">
        <v>29068047.028816741</v>
      </c>
      <c r="K4377" s="70">
        <f t="shared" si="273"/>
        <v>-1</v>
      </c>
      <c r="L4377" s="3">
        <f>IF(AND(O4377&gt;0,O4377&lt;366),+'PL2'!$N$3+1,IF(AND(O4377&gt;365,O4377&lt;731),+'PL2'!$O$3+1,IF(AND(O4377&gt;730,O4377&lt;1096),+'PL2'!$P$3+1,IF(AND(O4377&gt;1095,O4377&lt;1461),+'PL2'!$Q$3+1,IF(AND(O4377&gt;1460,O4377&lt;3000),+'PL2'!$R$3+1,0)))))</f>
        <v>0</v>
      </c>
      <c r="M4377" s="3">
        <f>IF(AND(O4377&gt;0,O4377&lt;366),+'PL2'!$N$2+1,IF(AND(O4377&gt;365,O4377&lt;731),+'PL2'!$O$2+1,IF(AND(O4377&gt;730,O4377&lt;1096),+'PL2'!$P$2+1,IF(AND(O4377&gt;1095,O4377&lt;1461),+'PL2'!$Q$2+1,IF(AND(O4377&gt;1460,O4377&lt;1826),+'PL2'!$R$2+1,IF(AND(O4377&gt;1825,O4377&lt;2190),+'PL2'!$S$2+1,0))))))</f>
        <v>0</v>
      </c>
      <c r="N4377" s="70">
        <f t="shared" si="274"/>
        <v>-1</v>
      </c>
      <c r="O4377" s="19" t="str">
        <f>IF(A4377&gt;'PL2'!$C$2+553,IF(A4377='PL2'!$C$2+554,1,O4376+1), "")</f>
        <v/>
      </c>
      <c r="Q4377" s="20">
        <v>45.1</v>
      </c>
    </row>
    <row r="4378" spans="1:17" x14ac:dyDescent="0.55000000000000004">
      <c r="A4378">
        <v>4376</v>
      </c>
      <c r="B4378" s="2">
        <v>44198</v>
      </c>
      <c r="C4378" s="20">
        <v>92.949018096900204</v>
      </c>
      <c r="D4378" s="19">
        <v>139613208.6002816</v>
      </c>
      <c r="E4378" s="20">
        <f t="shared" si="277"/>
        <v>1085.5538997461281</v>
      </c>
      <c r="F4378" s="20">
        <f t="shared" si="276"/>
        <v>7.2271936218834196E-4</v>
      </c>
      <c r="G4378" s="19">
        <v>29393.75</v>
      </c>
      <c r="H4378" s="20">
        <f t="shared" si="278"/>
        <v>21.243432252323576</v>
      </c>
      <c r="I4378" s="19">
        <v>31908499.940662749</v>
      </c>
      <c r="K4378" s="70">
        <f t="shared" si="273"/>
        <v>-1</v>
      </c>
      <c r="L4378" s="3">
        <f>IF(AND(O4378&gt;0,O4378&lt;366),+'PL2'!$N$3+1,IF(AND(O4378&gt;365,O4378&lt;731),+'PL2'!$O$3+1,IF(AND(O4378&gt;730,O4378&lt;1096),+'PL2'!$P$3+1,IF(AND(O4378&gt;1095,O4378&lt;1461),+'PL2'!$Q$3+1,IF(AND(O4378&gt;1460,O4378&lt;3000),+'PL2'!$R$3+1,0)))))</f>
        <v>0</v>
      </c>
      <c r="M4378" s="3">
        <f>IF(AND(O4378&gt;0,O4378&lt;366),+'PL2'!$N$2+1,IF(AND(O4378&gt;365,O4378&lt;731),+'PL2'!$O$2+1,IF(AND(O4378&gt;730,O4378&lt;1096),+'PL2'!$P$2+1,IF(AND(O4378&gt;1095,O4378&lt;1461),+'PL2'!$Q$2+1,IF(AND(O4378&gt;1460,O4378&lt;1826),+'PL2'!$R$2+1,IF(AND(O4378&gt;1825,O4378&lt;2190),+'PL2'!$S$2+1,0))))))</f>
        <v>0</v>
      </c>
      <c r="N4378" s="70">
        <f t="shared" si="274"/>
        <v>-1</v>
      </c>
      <c r="O4378" s="19" t="str">
        <f>IF(A4378&gt;'PL2'!$C$2+553,IF(A4378='PL2'!$C$2+554,1,O4377+1), "")</f>
        <v/>
      </c>
      <c r="Q4378" s="20">
        <v>46</v>
      </c>
    </row>
    <row r="4379" spans="1:17" x14ac:dyDescent="0.55000000000000004">
      <c r="A4379">
        <v>4377</v>
      </c>
      <c r="B4379" s="2">
        <v>44199</v>
      </c>
      <c r="C4379" s="20">
        <v>92.979016571021205</v>
      </c>
      <c r="D4379" s="19">
        <v>146085344.09830779</v>
      </c>
      <c r="E4379" s="20">
        <f t="shared" si="277"/>
        <v>1115.7585331611765</v>
      </c>
      <c r="F4379" s="20">
        <f t="shared" si="276"/>
        <v>7.1014742638548546E-4</v>
      </c>
      <c r="G4379" s="19">
        <v>32195.46</v>
      </c>
      <c r="H4379" s="20">
        <f t="shared" si="278"/>
        <v>22.863523060296842</v>
      </c>
      <c r="I4379" s="19">
        <v>35922359.22404933</v>
      </c>
      <c r="K4379" s="70">
        <f t="shared" si="273"/>
        <v>-1</v>
      </c>
      <c r="L4379" s="3">
        <f>IF(AND(O4379&gt;0,O4379&lt;366),+'PL2'!$N$3+1,IF(AND(O4379&gt;365,O4379&lt;731),+'PL2'!$O$3+1,IF(AND(O4379&gt;730,O4379&lt;1096),+'PL2'!$P$3+1,IF(AND(O4379&gt;1095,O4379&lt;1461),+'PL2'!$Q$3+1,IF(AND(O4379&gt;1460,O4379&lt;3000),+'PL2'!$R$3+1,0)))))</f>
        <v>0</v>
      </c>
      <c r="M4379" s="3">
        <f>IF(AND(O4379&gt;0,O4379&lt;366),+'PL2'!$N$2+1,IF(AND(O4379&gt;365,O4379&lt;731),+'PL2'!$O$2+1,IF(AND(O4379&gt;730,O4379&lt;1096),+'PL2'!$P$2+1,IF(AND(O4379&gt;1095,O4379&lt;1461),+'PL2'!$Q$2+1,IF(AND(O4379&gt;1460,O4379&lt;1826),+'PL2'!$R$2+1,IF(AND(O4379&gt;1825,O4379&lt;2190),+'PL2'!$S$2+1,0))))))</f>
        <v>0</v>
      </c>
      <c r="N4379" s="70">
        <f t="shared" si="274"/>
        <v>-1</v>
      </c>
      <c r="O4379" s="19" t="str">
        <f>IF(A4379&gt;'PL2'!$C$2+553,IF(A4379='PL2'!$C$2+554,1,O4378+1), "")</f>
        <v/>
      </c>
      <c r="Q4379" s="20">
        <v>46.9</v>
      </c>
    </row>
    <row r="4380" spans="1:17" x14ac:dyDescent="0.55000000000000004">
      <c r="A4380">
        <v>4378</v>
      </c>
      <c r="B4380" s="2">
        <v>44200</v>
      </c>
      <c r="C4380" s="20">
        <v>93.009015045142206</v>
      </c>
      <c r="D4380" s="19">
        <v>159954205.87979269</v>
      </c>
      <c r="E4380" s="20">
        <f t="shared" si="277"/>
        <v>1204.6020977127839</v>
      </c>
      <c r="F4380" s="20">
        <f t="shared" si="276"/>
        <v>7.0044331759414058E-4</v>
      </c>
      <c r="G4380" s="19">
        <v>33000.78</v>
      </c>
      <c r="H4380" s="20">
        <f t="shared" si="278"/>
        <v>23.115175826394363</v>
      </c>
      <c r="I4380" s="19">
        <v>39752808.814158082</v>
      </c>
      <c r="K4380" s="70">
        <f t="shared" si="273"/>
        <v>-1</v>
      </c>
      <c r="L4380" s="3">
        <f>IF(AND(O4380&gt;0,O4380&lt;366),+'PL2'!$N$3+1,IF(AND(O4380&gt;365,O4380&lt;731),+'PL2'!$O$3+1,IF(AND(O4380&gt;730,O4380&lt;1096),+'PL2'!$P$3+1,IF(AND(O4380&gt;1095,O4380&lt;1461),+'PL2'!$Q$3+1,IF(AND(O4380&gt;1460,O4380&lt;3000),+'PL2'!$R$3+1,0)))))</f>
        <v>0</v>
      </c>
      <c r="M4380" s="3">
        <f>IF(AND(O4380&gt;0,O4380&lt;366),+'PL2'!$N$2+1,IF(AND(O4380&gt;365,O4380&lt;731),+'PL2'!$O$2+1,IF(AND(O4380&gt;730,O4380&lt;1096),+'PL2'!$P$2+1,IF(AND(O4380&gt;1095,O4380&lt;1461),+'PL2'!$Q$2+1,IF(AND(O4380&gt;1460,O4380&lt;1826),+'PL2'!$R$2+1,IF(AND(O4380&gt;1825,O4380&lt;2190),+'PL2'!$S$2+1,0))))))</f>
        <v>0</v>
      </c>
      <c r="N4380" s="70">
        <f t="shared" si="274"/>
        <v>-1</v>
      </c>
      <c r="O4380" s="19" t="str">
        <f>IF(A4380&gt;'PL2'!$C$2+553,IF(A4380='PL2'!$C$2+554,1,O4379+1), "")</f>
        <v/>
      </c>
      <c r="Q4380" s="20">
        <v>47.8</v>
      </c>
    </row>
    <row r="4381" spans="1:17" x14ac:dyDescent="0.55000000000000004">
      <c r="A4381">
        <v>4379</v>
      </c>
      <c r="B4381" s="2">
        <v>44201</v>
      </c>
      <c r="C4381" s="20">
        <v>93.039013519263193</v>
      </c>
      <c r="D4381" s="19">
        <v>145160753.31287551</v>
      </c>
      <c r="E4381" s="20">
        <f t="shared" si="277"/>
        <v>1102.3800034894311</v>
      </c>
      <c r="F4381" s="20">
        <f t="shared" si="276"/>
        <v>7.0655701150127131E-4</v>
      </c>
      <c r="G4381" s="19">
        <v>32035.03</v>
      </c>
      <c r="H4381" s="20">
        <f t="shared" si="278"/>
        <v>22.634575060153569</v>
      </c>
      <c r="I4381" s="19">
        <v>35314776.483184032</v>
      </c>
      <c r="K4381" s="70">
        <f t="shared" si="273"/>
        <v>-1</v>
      </c>
      <c r="L4381" s="3">
        <f>IF(AND(O4381&gt;0,O4381&lt;366),+'PL2'!$N$3+1,IF(AND(O4381&gt;365,O4381&lt;731),+'PL2'!$O$3+1,IF(AND(O4381&gt;730,O4381&lt;1096),+'PL2'!$P$3+1,IF(AND(O4381&gt;1095,O4381&lt;1461),+'PL2'!$Q$3+1,IF(AND(O4381&gt;1460,O4381&lt;3000),+'PL2'!$R$3+1,0)))))</f>
        <v>0</v>
      </c>
      <c r="M4381" s="3">
        <f>IF(AND(O4381&gt;0,O4381&lt;366),+'PL2'!$N$2+1,IF(AND(O4381&gt;365,O4381&lt;731),+'PL2'!$O$2+1,IF(AND(O4381&gt;730,O4381&lt;1096),+'PL2'!$P$2+1,IF(AND(O4381&gt;1095,O4381&lt;1461),+'PL2'!$Q$2+1,IF(AND(O4381&gt;1460,O4381&lt;1826),+'PL2'!$R$2+1,IF(AND(O4381&gt;1825,O4381&lt;2190),+'PL2'!$S$2+1,0))))))</f>
        <v>0</v>
      </c>
      <c r="N4381" s="70">
        <f t="shared" si="274"/>
        <v>-1</v>
      </c>
      <c r="O4381" s="19" t="str">
        <f>IF(A4381&gt;'PL2'!$C$2+553,IF(A4381='PL2'!$C$2+554,1,O4380+1), "")</f>
        <v/>
      </c>
      <c r="Q4381" s="20">
        <v>48.7</v>
      </c>
    </row>
    <row r="4382" spans="1:17" x14ac:dyDescent="0.55000000000000004">
      <c r="A4382">
        <v>4380</v>
      </c>
      <c r="B4382" s="2">
        <v>44202</v>
      </c>
      <c r="C4382" s="20">
        <v>93.069011993384194</v>
      </c>
      <c r="D4382" s="19">
        <v>163652569.0215221</v>
      </c>
      <c r="E4382" s="20">
        <f t="shared" si="277"/>
        <v>1263.1063510804315</v>
      </c>
      <c r="F4382" s="20">
        <f t="shared" si="276"/>
        <v>7.1832700727212252E-4</v>
      </c>
      <c r="G4382" s="19">
        <v>34046.67</v>
      </c>
      <c r="H4382" s="20">
        <f t="shared" si="278"/>
        <v>24.456642568681556</v>
      </c>
      <c r="I4382" s="19">
        <v>43004565.110139593</v>
      </c>
      <c r="K4382" s="70">
        <f t="shared" si="273"/>
        <v>-1</v>
      </c>
      <c r="L4382" s="3">
        <f>IF(AND(O4382&gt;0,O4382&lt;366),+'PL2'!$N$3+1,IF(AND(O4382&gt;365,O4382&lt;731),+'PL2'!$O$3+1,IF(AND(O4382&gt;730,O4382&lt;1096),+'PL2'!$P$3+1,IF(AND(O4382&gt;1095,O4382&lt;1461),+'PL2'!$Q$3+1,IF(AND(O4382&gt;1460,O4382&lt;3000),+'PL2'!$R$3+1,0)))))</f>
        <v>0</v>
      </c>
      <c r="M4382" s="3">
        <f>IF(AND(O4382&gt;0,O4382&lt;366),+'PL2'!$N$2+1,IF(AND(O4382&gt;365,O4382&lt;731),+'PL2'!$O$2+1,IF(AND(O4382&gt;730,O4382&lt;1096),+'PL2'!$P$2+1,IF(AND(O4382&gt;1095,O4382&lt;1461),+'PL2'!$Q$2+1,IF(AND(O4382&gt;1460,O4382&lt;1826),+'PL2'!$R$2+1,IF(AND(O4382&gt;1825,O4382&lt;2190),+'PL2'!$S$2+1,0))))))</f>
        <v>0</v>
      </c>
      <c r="N4382" s="70">
        <f t="shared" si="274"/>
        <v>-1</v>
      </c>
      <c r="O4382" s="19" t="str">
        <f>IF(A4382&gt;'PL2'!$C$2+553,IF(A4382='PL2'!$C$2+554,1,O4381+1), "")</f>
        <v/>
      </c>
      <c r="Q4382" s="20">
        <v>49.6</v>
      </c>
    </row>
    <row r="4383" spans="1:17" x14ac:dyDescent="0.55000000000000004">
      <c r="A4383">
        <v>4381</v>
      </c>
      <c r="B4383" s="2">
        <v>44203</v>
      </c>
      <c r="C4383" s="20">
        <v>93.099010467505195</v>
      </c>
      <c r="D4383" s="19">
        <v>155331251.95263109</v>
      </c>
      <c r="E4383" s="20">
        <f t="shared" si="277"/>
        <v>1226.9610407197304</v>
      </c>
      <c r="F4383" s="20">
        <f t="shared" si="276"/>
        <v>7.3538877294326973E-4</v>
      </c>
      <c r="G4383" s="19">
        <v>36860.410000000003</v>
      </c>
      <c r="H4383" s="20">
        <f t="shared" si="278"/>
        <v>27.106731680085833</v>
      </c>
      <c r="I4383" s="19">
        <v>45226287.01495596</v>
      </c>
      <c r="K4383" s="70">
        <f t="shared" si="273"/>
        <v>-1</v>
      </c>
      <c r="L4383" s="3">
        <f>IF(AND(O4383&gt;0,O4383&lt;366),+'PL2'!$N$3+1,IF(AND(O4383&gt;365,O4383&lt;731),+'PL2'!$O$3+1,IF(AND(O4383&gt;730,O4383&lt;1096),+'PL2'!$P$3+1,IF(AND(O4383&gt;1095,O4383&lt;1461),+'PL2'!$Q$3+1,IF(AND(O4383&gt;1460,O4383&lt;3000),+'PL2'!$R$3+1,0)))))</f>
        <v>0</v>
      </c>
      <c r="M4383" s="3">
        <f>IF(AND(O4383&gt;0,O4383&lt;366),+'PL2'!$N$2+1,IF(AND(O4383&gt;365,O4383&lt;731),+'PL2'!$O$2+1,IF(AND(O4383&gt;730,O4383&lt;1096),+'PL2'!$P$2+1,IF(AND(O4383&gt;1095,O4383&lt;1461),+'PL2'!$Q$2+1,IF(AND(O4383&gt;1460,O4383&lt;1826),+'PL2'!$R$2+1,IF(AND(O4383&gt;1825,O4383&lt;2190),+'PL2'!$S$2+1,0))))))</f>
        <v>0</v>
      </c>
      <c r="N4383" s="70">
        <f t="shared" si="274"/>
        <v>-1</v>
      </c>
      <c r="O4383" s="19" t="str">
        <f>IF(A4383&gt;'PL2'!$C$2+553,IF(A4383='PL2'!$C$2+554,1,O4382+1), "")</f>
        <v/>
      </c>
      <c r="Q4383" s="20">
        <v>50.5</v>
      </c>
    </row>
    <row r="4384" spans="1:17" x14ac:dyDescent="0.55000000000000004">
      <c r="A4384">
        <v>4382</v>
      </c>
      <c r="B4384" s="2">
        <v>44204</v>
      </c>
      <c r="C4384" s="20">
        <v>93.129008941626196</v>
      </c>
      <c r="D4384" s="19">
        <v>136839436.24398461</v>
      </c>
      <c r="E4384" s="20">
        <f t="shared" si="277"/>
        <v>1072.7359658416103</v>
      </c>
      <c r="F4384" s="20">
        <f t="shared" si="276"/>
        <v>7.3007343567786014E-4</v>
      </c>
      <c r="G4384" s="19">
        <v>39486.04</v>
      </c>
      <c r="H4384" s="20">
        <f t="shared" si="278"/>
        <v>28.827708884113413</v>
      </c>
      <c r="I4384" s="19">
        <v>42358095.256660461</v>
      </c>
      <c r="K4384" s="70">
        <f t="shared" si="273"/>
        <v>-1</v>
      </c>
      <c r="L4384" s="3">
        <f>IF(AND(O4384&gt;0,O4384&lt;366),+'PL2'!$N$3+1,IF(AND(O4384&gt;365,O4384&lt;731),+'PL2'!$O$3+1,IF(AND(O4384&gt;730,O4384&lt;1096),+'PL2'!$P$3+1,IF(AND(O4384&gt;1095,O4384&lt;1461),+'PL2'!$Q$3+1,IF(AND(O4384&gt;1460,O4384&lt;3000),+'PL2'!$R$3+1,0)))))</f>
        <v>0</v>
      </c>
      <c r="M4384" s="3">
        <f>IF(AND(O4384&gt;0,O4384&lt;366),+'PL2'!$N$2+1,IF(AND(O4384&gt;365,O4384&lt;731),+'PL2'!$O$2+1,IF(AND(O4384&gt;730,O4384&lt;1096),+'PL2'!$P$2+1,IF(AND(O4384&gt;1095,O4384&lt;1461),+'PL2'!$Q$2+1,IF(AND(O4384&gt;1460,O4384&lt;1826),+'PL2'!$R$2+1,IF(AND(O4384&gt;1825,O4384&lt;2190),+'PL2'!$S$2+1,0))))))</f>
        <v>0</v>
      </c>
      <c r="N4384" s="70">
        <f t="shared" si="274"/>
        <v>-1</v>
      </c>
      <c r="O4384" s="19" t="str">
        <f>IF(A4384&gt;'PL2'!$C$2+553,IF(A4384='PL2'!$C$2+554,1,O4383+1), "")</f>
        <v/>
      </c>
      <c r="Q4384" s="20">
        <v>51.4</v>
      </c>
    </row>
    <row r="4385" spans="1:17" x14ac:dyDescent="0.55000000000000004">
      <c r="A4385">
        <v>4383</v>
      </c>
      <c r="B4385" s="2">
        <v>44205</v>
      </c>
      <c r="C4385" s="20">
        <v>93.159007415747197</v>
      </c>
      <c r="D4385" s="19">
        <v>133808024.5221047</v>
      </c>
      <c r="E4385" s="20">
        <f t="shared" si="277"/>
        <v>1000.5623794792972</v>
      </c>
      <c r="F4385" s="20">
        <f t="shared" si="276"/>
        <v>6.9660544248174936E-4</v>
      </c>
      <c r="G4385" s="19">
        <v>40670.25</v>
      </c>
      <c r="H4385" s="20">
        <f t="shared" si="278"/>
        <v>28.331117497093366</v>
      </c>
      <c r="I4385" s="19">
        <v>40693122.114017889</v>
      </c>
      <c r="K4385" s="70">
        <f t="shared" si="273"/>
        <v>-1</v>
      </c>
      <c r="L4385" s="3">
        <f>IF(AND(O4385&gt;0,O4385&lt;366),+'PL2'!$N$3+1,IF(AND(O4385&gt;365,O4385&lt;731),+'PL2'!$O$3+1,IF(AND(O4385&gt;730,O4385&lt;1096),+'PL2'!$P$3+1,IF(AND(O4385&gt;1095,O4385&lt;1461),+'PL2'!$Q$3+1,IF(AND(O4385&gt;1460,O4385&lt;3000),+'PL2'!$R$3+1,0)))))</f>
        <v>0</v>
      </c>
      <c r="M4385" s="3">
        <f>IF(AND(O4385&gt;0,O4385&lt;366),+'PL2'!$N$2+1,IF(AND(O4385&gt;365,O4385&lt;731),+'PL2'!$O$2+1,IF(AND(O4385&gt;730,O4385&lt;1096),+'PL2'!$P$2+1,IF(AND(O4385&gt;1095,O4385&lt;1461),+'PL2'!$Q$2+1,IF(AND(O4385&gt;1460,O4385&lt;1826),+'PL2'!$R$2+1,IF(AND(O4385&gt;1825,O4385&lt;2190),+'PL2'!$S$2+1,0))))))</f>
        <v>0</v>
      </c>
      <c r="N4385" s="70">
        <f t="shared" si="274"/>
        <v>-1</v>
      </c>
      <c r="O4385" s="19" t="str">
        <f>IF(A4385&gt;'PL2'!$C$2+553,IF(A4385='PL2'!$C$2+554,1,O4384+1), "")</f>
        <v/>
      </c>
      <c r="Q4385" s="20">
        <v>52.300000000000097</v>
      </c>
    </row>
    <row r="4386" spans="1:17" x14ac:dyDescent="0.55000000000000004">
      <c r="A4386">
        <v>4384</v>
      </c>
      <c r="B4386" s="2">
        <v>44206</v>
      </c>
      <c r="C4386" s="20">
        <v>93.189005889868199</v>
      </c>
      <c r="D4386" s="19">
        <v>162879650.92477331</v>
      </c>
      <c r="E4386" s="20">
        <f t="shared" si="277"/>
        <v>1072.8274190279794</v>
      </c>
      <c r="F4386" s="20">
        <f t="shared" si="276"/>
        <v>6.1380117223350814E-4</v>
      </c>
      <c r="G4386" s="19">
        <v>40240.720000000001</v>
      </c>
      <c r="H4386" s="20">
        <f t="shared" si="278"/>
        <v>24.699801107520376</v>
      </c>
      <c r="I4386" s="19">
        <v>43171347.777427591</v>
      </c>
      <c r="K4386" s="70">
        <f t="shared" si="273"/>
        <v>-1</v>
      </c>
      <c r="L4386" s="3">
        <f>IF(AND(O4386&gt;0,O4386&lt;366),+'PL2'!$N$3+1,IF(AND(O4386&gt;365,O4386&lt;731),+'PL2'!$O$3+1,IF(AND(O4386&gt;730,O4386&lt;1096),+'PL2'!$P$3+1,IF(AND(O4386&gt;1095,O4386&lt;1461),+'PL2'!$Q$3+1,IF(AND(O4386&gt;1460,O4386&lt;3000),+'PL2'!$R$3+1,0)))))</f>
        <v>0</v>
      </c>
      <c r="M4386" s="3">
        <f>IF(AND(O4386&gt;0,O4386&lt;366),+'PL2'!$N$2+1,IF(AND(O4386&gt;365,O4386&lt;731),+'PL2'!$O$2+1,IF(AND(O4386&gt;730,O4386&lt;1096),+'PL2'!$P$2+1,IF(AND(O4386&gt;1095,O4386&lt;1461),+'PL2'!$Q$2+1,IF(AND(O4386&gt;1460,O4386&lt;1826),+'PL2'!$R$2+1,IF(AND(O4386&gt;1825,O4386&lt;2190),+'PL2'!$S$2+1,0))))))</f>
        <v>0</v>
      </c>
      <c r="N4386" s="70">
        <f t="shared" si="274"/>
        <v>-1</v>
      </c>
      <c r="O4386" s="19" t="str">
        <f>IF(A4386&gt;'PL2'!$C$2+553,IF(A4386='PL2'!$C$2+554,1,O4385+1), "")</f>
        <v/>
      </c>
      <c r="Q4386" s="20">
        <v>53.200000000000102</v>
      </c>
    </row>
    <row r="4387" spans="1:17" x14ac:dyDescent="0.55000000000000004">
      <c r="A4387">
        <v>4385</v>
      </c>
      <c r="B4387" s="2">
        <v>44207</v>
      </c>
      <c r="C4387" s="20">
        <v>93.2190043639892</v>
      </c>
      <c r="D4387" s="19">
        <v>157757649.3233653</v>
      </c>
      <c r="E4387" s="20">
        <f t="shared" si="277"/>
        <v>985.81546501518221</v>
      </c>
      <c r="F4387" s="20">
        <f t="shared" si="276"/>
        <v>5.8251841688495285E-4</v>
      </c>
      <c r="G4387" s="19">
        <v>38240.089999999997</v>
      </c>
      <c r="H4387" s="20">
        <f t="shared" si="278"/>
        <v>22.275556688338114</v>
      </c>
      <c r="I4387" s="19">
        <v>37697672.105572417</v>
      </c>
      <c r="K4387" s="70">
        <f t="shared" si="273"/>
        <v>-1</v>
      </c>
      <c r="L4387" s="3">
        <f>IF(AND(O4387&gt;0,O4387&lt;366),+'PL2'!$N$3+1,IF(AND(O4387&gt;365,O4387&lt;731),+'PL2'!$O$3+1,IF(AND(O4387&gt;730,O4387&lt;1096),+'PL2'!$P$3+1,IF(AND(O4387&gt;1095,O4387&lt;1461),+'PL2'!$Q$3+1,IF(AND(O4387&gt;1460,O4387&lt;3000),+'PL2'!$R$3+1,0)))))</f>
        <v>0</v>
      </c>
      <c r="M4387" s="3">
        <f>IF(AND(O4387&gt;0,O4387&lt;366),+'PL2'!$N$2+1,IF(AND(O4387&gt;365,O4387&lt;731),+'PL2'!$O$2+1,IF(AND(O4387&gt;730,O4387&lt;1096),+'PL2'!$P$2+1,IF(AND(O4387&gt;1095,O4387&lt;1461),+'PL2'!$Q$2+1,IF(AND(O4387&gt;1460,O4387&lt;1826),+'PL2'!$R$2+1,IF(AND(O4387&gt;1825,O4387&lt;2190),+'PL2'!$S$2+1,0))))))</f>
        <v>0</v>
      </c>
      <c r="N4387" s="70">
        <f t="shared" si="274"/>
        <v>-1</v>
      </c>
      <c r="O4387" s="19" t="str">
        <f>IF(A4387&gt;'PL2'!$C$2+553,IF(A4387='PL2'!$C$2+554,1,O4386+1), "")</f>
        <v/>
      </c>
      <c r="Q4387" s="20">
        <v>54.100000000000101</v>
      </c>
    </row>
    <row r="4388" spans="1:17" x14ac:dyDescent="0.55000000000000004">
      <c r="A4388">
        <v>4386</v>
      </c>
      <c r="B4388" s="2">
        <v>44208</v>
      </c>
      <c r="C4388" s="20">
        <v>93.249002838110201</v>
      </c>
      <c r="D4388" s="19">
        <v>151611247.40167579</v>
      </c>
      <c r="E4388" s="20">
        <f t="shared" si="277"/>
        <v>1084.1122214066365</v>
      </c>
      <c r="F4388" s="20">
        <f t="shared" si="276"/>
        <v>6.6678683371653347E-4</v>
      </c>
      <c r="G4388" s="19">
        <v>35544.94</v>
      </c>
      <c r="H4388" s="20">
        <f t="shared" si="278"/>
        <v>23.700897997244162</v>
      </c>
      <c r="I4388" s="19">
        <v>38534703.863165617</v>
      </c>
      <c r="K4388" s="70">
        <f t="shared" si="273"/>
        <v>-1</v>
      </c>
      <c r="L4388" s="3">
        <f>IF(AND(O4388&gt;0,O4388&lt;366),+'PL2'!$N$3+1,IF(AND(O4388&gt;365,O4388&lt;731),+'PL2'!$O$3+1,IF(AND(O4388&gt;730,O4388&lt;1096),+'PL2'!$P$3+1,IF(AND(O4388&gt;1095,O4388&lt;1461),+'PL2'!$Q$3+1,IF(AND(O4388&gt;1460,O4388&lt;3000),+'PL2'!$R$3+1,0)))))</f>
        <v>0</v>
      </c>
      <c r="M4388" s="3">
        <f>IF(AND(O4388&gt;0,O4388&lt;366),+'PL2'!$N$2+1,IF(AND(O4388&gt;365,O4388&lt;731),+'PL2'!$O$2+1,IF(AND(O4388&gt;730,O4388&lt;1096),+'PL2'!$P$2+1,IF(AND(O4388&gt;1095,O4388&lt;1461),+'PL2'!$Q$2+1,IF(AND(O4388&gt;1460,O4388&lt;1826),+'PL2'!$R$2+1,IF(AND(O4388&gt;1825,O4388&lt;2190),+'PL2'!$S$2+1,0))))))</f>
        <v>0</v>
      </c>
      <c r="N4388" s="70">
        <f t="shared" si="274"/>
        <v>-1</v>
      </c>
      <c r="O4388" s="19" t="str">
        <f>IF(A4388&gt;'PL2'!$C$2+553,IF(A4388='PL2'!$C$2+554,1,O4387+1), "")</f>
        <v/>
      </c>
      <c r="Q4388" s="20">
        <v>55.000000000000099</v>
      </c>
    </row>
    <row r="4389" spans="1:17" x14ac:dyDescent="0.55000000000000004">
      <c r="A4389">
        <v>4387</v>
      </c>
      <c r="B4389" s="2">
        <v>44209</v>
      </c>
      <c r="C4389" s="20">
        <v>93.279001312231202</v>
      </c>
      <c r="D4389" s="19">
        <v>155708848.68280211</v>
      </c>
      <c r="E4389" s="20">
        <f t="shared" si="277"/>
        <v>1102.3732441310515</v>
      </c>
      <c r="F4389" s="20">
        <f t="shared" si="276"/>
        <v>6.6038812922791974E-4</v>
      </c>
      <c r="G4389" s="19">
        <v>34011.82</v>
      </c>
      <c r="H4389" s="20">
        <f t="shared" si="278"/>
        <v>22.461002181436744</v>
      </c>
      <c r="I4389" s="19">
        <v>37493720.35220138</v>
      </c>
      <c r="K4389" s="70">
        <f t="shared" si="273"/>
        <v>-1</v>
      </c>
      <c r="L4389" s="3">
        <f>IF(AND(O4389&gt;0,O4389&lt;366),+'PL2'!$N$3+1,IF(AND(O4389&gt;365,O4389&lt;731),+'PL2'!$O$3+1,IF(AND(O4389&gt;730,O4389&lt;1096),+'PL2'!$P$3+1,IF(AND(O4389&gt;1095,O4389&lt;1461),+'PL2'!$Q$3+1,IF(AND(O4389&gt;1460,O4389&lt;3000),+'PL2'!$R$3+1,0)))))</f>
        <v>0</v>
      </c>
      <c r="M4389" s="3">
        <f>IF(AND(O4389&gt;0,O4389&lt;366),+'PL2'!$N$2+1,IF(AND(O4389&gt;365,O4389&lt;731),+'PL2'!$O$2+1,IF(AND(O4389&gt;730,O4389&lt;1096),+'PL2'!$P$2+1,IF(AND(O4389&gt;1095,O4389&lt;1461),+'PL2'!$Q$2+1,IF(AND(O4389&gt;1460,O4389&lt;1826),+'PL2'!$R$2+1,IF(AND(O4389&gt;1825,O4389&lt;2190),+'PL2'!$S$2+1,0))))))</f>
        <v>0</v>
      </c>
      <c r="N4389" s="70">
        <f t="shared" si="274"/>
        <v>-1</v>
      </c>
      <c r="O4389" s="19" t="str">
        <f>IF(A4389&gt;'PL2'!$C$2+553,IF(A4389='PL2'!$C$2+554,1,O4388+1), "")</f>
        <v/>
      </c>
      <c r="Q4389" s="20">
        <v>55.900000000000098</v>
      </c>
    </row>
    <row r="4390" spans="1:17" x14ac:dyDescent="0.55000000000000004">
      <c r="A4390">
        <v>4388</v>
      </c>
      <c r="B4390" s="2">
        <v>44210</v>
      </c>
      <c r="C4390" s="20">
        <v>93.308999786352203</v>
      </c>
      <c r="D4390" s="19">
        <v>150586847.0813942</v>
      </c>
      <c r="E4390" s="20">
        <f t="shared" si="277"/>
        <v>1137.0575643959894</v>
      </c>
      <c r="F4390" s="20">
        <f t="shared" si="276"/>
        <v>7.045615609173908E-4</v>
      </c>
      <c r="G4390" s="19">
        <v>37393.129999999997</v>
      </c>
      <c r="H4390" s="20">
        <f t="shared" si="278"/>
        <v>26.345762040386912</v>
      </c>
      <c r="I4390" s="19">
        <v>42518141.3229426</v>
      </c>
      <c r="K4390" s="70">
        <f t="shared" si="273"/>
        <v>-1</v>
      </c>
      <c r="L4390" s="3">
        <f>IF(AND(O4390&gt;0,O4390&lt;366),+'PL2'!$N$3+1,IF(AND(O4390&gt;365,O4390&lt;731),+'PL2'!$O$3+1,IF(AND(O4390&gt;730,O4390&lt;1096),+'PL2'!$P$3+1,IF(AND(O4390&gt;1095,O4390&lt;1461),+'PL2'!$Q$3+1,IF(AND(O4390&gt;1460,O4390&lt;3000),+'PL2'!$R$3+1,0)))))</f>
        <v>0</v>
      </c>
      <c r="M4390" s="3">
        <f>IF(AND(O4390&gt;0,O4390&lt;366),+'PL2'!$N$2+1,IF(AND(O4390&gt;365,O4390&lt;731),+'PL2'!$O$2+1,IF(AND(O4390&gt;730,O4390&lt;1096),+'PL2'!$P$2+1,IF(AND(O4390&gt;1095,O4390&lt;1461),+'PL2'!$Q$2+1,IF(AND(O4390&gt;1460,O4390&lt;1826),+'PL2'!$R$2+1,IF(AND(O4390&gt;1825,O4390&lt;2190),+'PL2'!$S$2+1,0))))))</f>
        <v>0</v>
      </c>
      <c r="N4390" s="70">
        <f t="shared" si="274"/>
        <v>-1</v>
      </c>
      <c r="O4390" s="19" t="str">
        <f>IF(A4390&gt;'PL2'!$C$2+553,IF(A4390='PL2'!$C$2+554,1,O4389+1), "")</f>
        <v/>
      </c>
      <c r="Q4390" s="20">
        <v>56.800000000000097</v>
      </c>
    </row>
    <row r="4391" spans="1:17" x14ac:dyDescent="0.55000000000000004">
      <c r="A4391">
        <v>4389</v>
      </c>
      <c r="B4391" s="2">
        <v>44211</v>
      </c>
      <c r="C4391" s="20">
        <v>93.338998260473204</v>
      </c>
      <c r="D4391" s="19">
        <v>158782049.6436469</v>
      </c>
      <c r="E4391" s="20">
        <f t="shared" si="277"/>
        <v>1065.7673217074198</v>
      </c>
      <c r="F4391" s="20">
        <f t="shared" si="276"/>
        <v>6.2650440909520211E-4</v>
      </c>
      <c r="G4391" s="19">
        <v>39158.47</v>
      </c>
      <c r="H4391" s="20">
        <f t="shared" si="278"/>
        <v>24.532954108422199</v>
      </c>
      <c r="I4391" s="19">
        <v>41733817.694060348</v>
      </c>
      <c r="K4391" s="70">
        <f t="shared" si="273"/>
        <v>-1</v>
      </c>
      <c r="L4391" s="3">
        <f>IF(AND(O4391&gt;0,O4391&lt;366),+'PL2'!$N$3+1,IF(AND(O4391&gt;365,O4391&lt;731),+'PL2'!$O$3+1,IF(AND(O4391&gt;730,O4391&lt;1096),+'PL2'!$P$3+1,IF(AND(O4391&gt;1095,O4391&lt;1461),+'PL2'!$Q$3+1,IF(AND(O4391&gt;1460,O4391&lt;3000),+'PL2'!$R$3+1,0)))))</f>
        <v>0</v>
      </c>
      <c r="M4391" s="3">
        <f>IF(AND(O4391&gt;0,O4391&lt;366),+'PL2'!$N$2+1,IF(AND(O4391&gt;365,O4391&lt;731),+'PL2'!$O$2+1,IF(AND(O4391&gt;730,O4391&lt;1096),+'PL2'!$P$2+1,IF(AND(O4391&gt;1095,O4391&lt;1461),+'PL2'!$Q$2+1,IF(AND(O4391&gt;1460,O4391&lt;1826),+'PL2'!$R$2+1,IF(AND(O4391&gt;1825,O4391&lt;2190),+'PL2'!$S$2+1,0))))))</f>
        <v>0</v>
      </c>
      <c r="N4391" s="70">
        <f t="shared" si="274"/>
        <v>-1</v>
      </c>
      <c r="O4391" s="19" t="str">
        <f>IF(A4391&gt;'PL2'!$C$2+553,IF(A4391='PL2'!$C$2+554,1,O4390+1), "")</f>
        <v/>
      </c>
      <c r="Q4391" s="20">
        <v>57.700000000000102</v>
      </c>
    </row>
    <row r="4392" spans="1:17" x14ac:dyDescent="0.55000000000000004">
      <c r="A4392">
        <v>4390</v>
      </c>
      <c r="B4392" s="2">
        <v>44212</v>
      </c>
      <c r="C4392" s="20">
        <v>93.368996734594205</v>
      </c>
      <c r="D4392" s="19">
        <v>150586847.0813942</v>
      </c>
      <c r="E4392" s="20">
        <f t="shared" si="277"/>
        <v>1035.2487610796952</v>
      </c>
      <c r="F4392" s="20">
        <f t="shared" si="276"/>
        <v>6.418896475101619E-4</v>
      </c>
      <c r="G4392" s="19">
        <v>36828.519999999997</v>
      </c>
      <c r="H4392" s="20">
        <f t="shared" si="278"/>
        <v>23.639845721120945</v>
      </c>
      <c r="I4392" s="19">
        <v>38126679.702398777</v>
      </c>
      <c r="K4392" s="70">
        <f t="shared" si="273"/>
        <v>-1</v>
      </c>
      <c r="L4392" s="3">
        <f>IF(AND(O4392&gt;0,O4392&lt;366),+'PL2'!$N$3+1,IF(AND(O4392&gt;365,O4392&lt;731),+'PL2'!$O$3+1,IF(AND(O4392&gt;730,O4392&lt;1096),+'PL2'!$P$3+1,IF(AND(O4392&gt;1095,O4392&lt;1461),+'PL2'!$Q$3+1,IF(AND(O4392&gt;1460,O4392&lt;3000),+'PL2'!$R$3+1,0)))))</f>
        <v>0</v>
      </c>
      <c r="M4392" s="3">
        <f>IF(AND(O4392&gt;0,O4392&lt;366),+'PL2'!$N$2+1,IF(AND(O4392&gt;365,O4392&lt;731),+'PL2'!$O$2+1,IF(AND(O4392&gt;730,O4392&lt;1096),+'PL2'!$P$2+1,IF(AND(O4392&gt;1095,O4392&lt;1461),+'PL2'!$Q$2+1,IF(AND(O4392&gt;1460,O4392&lt;1826),+'PL2'!$R$2+1,IF(AND(O4392&gt;1825,O4392&lt;2190),+'PL2'!$S$2+1,0))))))</f>
        <v>0</v>
      </c>
      <c r="N4392" s="70">
        <f t="shared" si="274"/>
        <v>-1</v>
      </c>
      <c r="O4392" s="19" t="str">
        <f>IF(A4392&gt;'PL2'!$C$2+553,IF(A4392='PL2'!$C$2+554,1,O4391+1), "")</f>
        <v/>
      </c>
      <c r="Q4392" s="20">
        <v>58.600000000000101</v>
      </c>
    </row>
    <row r="4393" spans="1:17" x14ac:dyDescent="0.55000000000000004">
      <c r="A4393">
        <v>4391</v>
      </c>
      <c r="B4393" s="2">
        <v>44213</v>
      </c>
      <c r="C4393" s="20">
        <v>93.398995208715206</v>
      </c>
      <c r="D4393" s="19">
        <v>136245242.5974519</v>
      </c>
      <c r="E4393" s="20">
        <f t="shared" si="277"/>
        <v>885.53546135294698</v>
      </c>
      <c r="F4393" s="20">
        <f t="shared" si="276"/>
        <v>6.0705328667085619E-4</v>
      </c>
      <c r="G4393" s="19">
        <v>36065.199999999997</v>
      </c>
      <c r="H4393" s="20">
        <f t="shared" si="278"/>
        <v>21.893498194441761</v>
      </c>
      <c r="I4393" s="19">
        <v>31937013.5207863</v>
      </c>
      <c r="K4393" s="70">
        <f t="shared" si="273"/>
        <v>-1</v>
      </c>
      <c r="L4393" s="3">
        <f>IF(AND(O4393&gt;0,O4393&lt;366),+'PL2'!$N$3+1,IF(AND(O4393&gt;365,O4393&lt;731),+'PL2'!$O$3+1,IF(AND(O4393&gt;730,O4393&lt;1096),+'PL2'!$P$3+1,IF(AND(O4393&gt;1095,O4393&lt;1461),+'PL2'!$Q$3+1,IF(AND(O4393&gt;1460,O4393&lt;3000),+'PL2'!$R$3+1,0)))))</f>
        <v>0</v>
      </c>
      <c r="M4393" s="3">
        <f>IF(AND(O4393&gt;0,O4393&lt;366),+'PL2'!$N$2+1,IF(AND(O4393&gt;365,O4393&lt;731),+'PL2'!$O$2+1,IF(AND(O4393&gt;730,O4393&lt;1096),+'PL2'!$P$2+1,IF(AND(O4393&gt;1095,O4393&lt;1461),+'PL2'!$Q$2+1,IF(AND(O4393&gt;1460,O4393&lt;1826),+'PL2'!$R$2+1,IF(AND(O4393&gt;1825,O4393&lt;2190),+'PL2'!$S$2+1,0))))))</f>
        <v>0</v>
      </c>
      <c r="N4393" s="70">
        <f t="shared" si="274"/>
        <v>-1</v>
      </c>
      <c r="O4393" s="19" t="str">
        <f>IF(A4393&gt;'PL2'!$C$2+553,IF(A4393='PL2'!$C$2+554,1,O4392+1), "")</f>
        <v/>
      </c>
      <c r="Q4393" s="20">
        <v>59.500000000000099</v>
      </c>
    </row>
    <row r="4394" spans="1:17" x14ac:dyDescent="0.55000000000000004">
      <c r="A4394">
        <v>4392</v>
      </c>
      <c r="B4394" s="2">
        <v>44214</v>
      </c>
      <c r="C4394" s="20">
        <v>93.428993682836193</v>
      </c>
      <c r="D4394" s="19">
        <v>148538046.44083101</v>
      </c>
      <c r="E4394" s="20">
        <f t="shared" si="277"/>
        <v>1012.7790804380217</v>
      </c>
      <c r="F4394" s="20">
        <f t="shared" si="276"/>
        <v>6.3702824007480724E-4</v>
      </c>
      <c r="G4394" s="19">
        <v>35793.01</v>
      </c>
      <c r="H4394" s="20">
        <f t="shared" si="278"/>
        <v>22.801158167279979</v>
      </c>
      <c r="I4394" s="19">
        <v>36250411.753908917</v>
      </c>
      <c r="K4394" s="70">
        <f t="shared" si="273"/>
        <v>-1</v>
      </c>
      <c r="L4394" s="3">
        <f>IF(AND(O4394&gt;0,O4394&lt;366),+'PL2'!$N$3+1,IF(AND(O4394&gt;365,O4394&lt;731),+'PL2'!$O$3+1,IF(AND(O4394&gt;730,O4394&lt;1096),+'PL2'!$P$3+1,IF(AND(O4394&gt;1095,O4394&lt;1461),+'PL2'!$Q$3+1,IF(AND(O4394&gt;1460,O4394&lt;3000),+'PL2'!$R$3+1,0)))))</f>
        <v>0</v>
      </c>
      <c r="M4394" s="3">
        <f>IF(AND(O4394&gt;0,O4394&lt;366),+'PL2'!$N$2+1,IF(AND(O4394&gt;365,O4394&lt;731),+'PL2'!$O$2+1,IF(AND(O4394&gt;730,O4394&lt;1096),+'PL2'!$P$2+1,IF(AND(O4394&gt;1095,O4394&lt;1461),+'PL2'!$Q$2+1,IF(AND(O4394&gt;1460,O4394&lt;1826),+'PL2'!$R$2+1,IF(AND(O4394&gt;1825,O4394&lt;2190),+'PL2'!$S$2+1,0))))))</f>
        <v>0</v>
      </c>
      <c r="N4394" s="70">
        <f t="shared" si="274"/>
        <v>-1</v>
      </c>
      <c r="O4394" s="19" t="str">
        <f>IF(A4394&gt;'PL2'!$C$2+553,IF(A4394='PL2'!$C$2+554,1,O4393+1), "")</f>
        <v/>
      </c>
      <c r="Q4394" s="20">
        <v>60.400000000000098</v>
      </c>
    </row>
    <row r="4395" spans="1:17" x14ac:dyDescent="0.55000000000000004">
      <c r="A4395">
        <v>4393</v>
      </c>
      <c r="B4395" s="2">
        <v>44215</v>
      </c>
      <c r="C4395" s="20">
        <v>93.458992156957194</v>
      </c>
      <c r="D4395" s="19">
        <v>152635647.72195739</v>
      </c>
      <c r="E4395" s="20">
        <f t="shared" si="277"/>
        <v>1049.3424357256201</v>
      </c>
      <c r="F4395" s="20">
        <f t="shared" si="276"/>
        <v>6.4251364562680185E-4</v>
      </c>
      <c r="G4395" s="19">
        <v>36632.35</v>
      </c>
      <c r="H4395" s="20">
        <f t="shared" si="278"/>
        <v>23.536784746376973</v>
      </c>
      <c r="I4395" s="19">
        <v>38439879.375353418</v>
      </c>
      <c r="K4395" s="70">
        <f t="shared" si="273"/>
        <v>-1</v>
      </c>
      <c r="L4395" s="3">
        <f>IF(AND(O4395&gt;0,O4395&lt;366),+'PL2'!$N$3+1,IF(AND(O4395&gt;365,O4395&lt;731),+'PL2'!$O$3+1,IF(AND(O4395&gt;730,O4395&lt;1096),+'PL2'!$P$3+1,IF(AND(O4395&gt;1095,O4395&lt;1461),+'PL2'!$Q$3+1,IF(AND(O4395&gt;1460,O4395&lt;3000),+'PL2'!$R$3+1,0)))))</f>
        <v>0</v>
      </c>
      <c r="M4395" s="3">
        <f>IF(AND(O4395&gt;0,O4395&lt;366),+'PL2'!$N$2+1,IF(AND(O4395&gt;365,O4395&lt;731),+'PL2'!$O$2+1,IF(AND(O4395&gt;730,O4395&lt;1096),+'PL2'!$P$2+1,IF(AND(O4395&gt;1095,O4395&lt;1461),+'PL2'!$Q$2+1,IF(AND(O4395&gt;1460,O4395&lt;1826),+'PL2'!$R$2+1,IF(AND(O4395&gt;1825,O4395&lt;2190),+'PL2'!$S$2+1,0))))))</f>
        <v>0</v>
      </c>
      <c r="N4395" s="70">
        <f t="shared" si="274"/>
        <v>-1</v>
      </c>
      <c r="O4395" s="19" t="str">
        <f>IF(A4395&gt;'PL2'!$C$2+553,IF(A4395='PL2'!$C$2+554,1,O4394+1), "")</f>
        <v/>
      </c>
      <c r="Q4395" s="20">
        <v>61.300000000000097</v>
      </c>
    </row>
    <row r="4396" spans="1:17" x14ac:dyDescent="0.55000000000000004">
      <c r="A4396">
        <v>4394</v>
      </c>
      <c r="B4396" s="2">
        <v>44216</v>
      </c>
      <c r="C4396" s="20">
        <v>93.488990631078195</v>
      </c>
      <c r="D4396" s="19">
        <v>144440445.1597046</v>
      </c>
      <c r="E4396" s="20">
        <f t="shared" si="277"/>
        <v>952.16496829696018</v>
      </c>
      <c r="F4396" s="20">
        <f t="shared" si="276"/>
        <v>6.1628819893161726E-4</v>
      </c>
      <c r="G4396" s="19">
        <v>36020.129999999997</v>
      </c>
      <c r="H4396" s="20">
        <f t="shared" si="278"/>
        <v>22.198781042982713</v>
      </c>
      <c r="I4396" s="19">
        <v>34297105.939502381</v>
      </c>
      <c r="K4396" s="70">
        <f t="shared" si="273"/>
        <v>-1</v>
      </c>
      <c r="L4396" s="3">
        <f>IF(AND(O4396&gt;0,O4396&lt;366),+'PL2'!$N$3+1,IF(AND(O4396&gt;365,O4396&lt;731),+'PL2'!$O$3+1,IF(AND(O4396&gt;730,O4396&lt;1096),+'PL2'!$P$3+1,IF(AND(O4396&gt;1095,O4396&lt;1461),+'PL2'!$Q$3+1,IF(AND(O4396&gt;1460,O4396&lt;3000),+'PL2'!$R$3+1,0)))))</f>
        <v>0</v>
      </c>
      <c r="M4396" s="3">
        <f>IF(AND(O4396&gt;0,O4396&lt;366),+'PL2'!$N$2+1,IF(AND(O4396&gt;365,O4396&lt;731),+'PL2'!$O$2+1,IF(AND(O4396&gt;730,O4396&lt;1096),+'PL2'!$P$2+1,IF(AND(O4396&gt;1095,O4396&lt;1461),+'PL2'!$Q$2+1,IF(AND(O4396&gt;1460,O4396&lt;1826),+'PL2'!$R$2+1,IF(AND(O4396&gt;1825,O4396&lt;2190),+'PL2'!$S$2+1,0))))))</f>
        <v>0</v>
      </c>
      <c r="N4396" s="70">
        <f t="shared" si="274"/>
        <v>-1</v>
      </c>
      <c r="O4396" s="19" t="str">
        <f>IF(A4396&gt;'PL2'!$C$2+553,IF(A4396='PL2'!$C$2+554,1,O4395+1), "")</f>
        <v/>
      </c>
      <c r="Q4396" s="20">
        <v>62.200000000000102</v>
      </c>
    </row>
    <row r="4397" spans="1:17" x14ac:dyDescent="0.55000000000000004">
      <c r="A4397">
        <v>4395</v>
      </c>
      <c r="B4397" s="2">
        <v>44217</v>
      </c>
      <c r="C4397" s="20">
        <v>93.518989105199196</v>
      </c>
      <c r="D4397" s="19">
        <v>132147641.3163255</v>
      </c>
      <c r="E4397" s="20">
        <f t="shared" si="277"/>
        <v>852.23252673953232</v>
      </c>
      <c r="F4397" s="20">
        <f t="shared" si="276"/>
        <v>6.0311272747177352E-4</v>
      </c>
      <c r="G4397" s="19">
        <v>35538.980000000003</v>
      </c>
      <c r="H4397" s="20">
        <f t="shared" si="278"/>
        <v>21.434011159364811</v>
      </c>
      <c r="I4397" s="19">
        <v>30287474.723145708</v>
      </c>
      <c r="K4397" s="70">
        <f t="shared" ref="K4397:K4460" si="279">+L4397^(0.00273972602739726)-1</f>
        <v>-1</v>
      </c>
      <c r="L4397" s="3">
        <f>IF(AND(O4397&gt;0,O4397&lt;366),+'PL2'!$N$3+1,IF(AND(O4397&gt;365,O4397&lt;731),+'PL2'!$O$3+1,IF(AND(O4397&gt;730,O4397&lt;1096),+'PL2'!$P$3+1,IF(AND(O4397&gt;1095,O4397&lt;1461),+'PL2'!$Q$3+1,IF(AND(O4397&gt;1460,O4397&lt;3000),+'PL2'!$R$3+1,0)))))</f>
        <v>0</v>
      </c>
      <c r="M4397" s="3">
        <f>IF(AND(O4397&gt;0,O4397&lt;366),+'PL2'!$N$2+1,IF(AND(O4397&gt;365,O4397&lt;731),+'PL2'!$O$2+1,IF(AND(O4397&gt;730,O4397&lt;1096),+'PL2'!$P$2+1,IF(AND(O4397&gt;1095,O4397&lt;1461),+'PL2'!$Q$2+1,IF(AND(O4397&gt;1460,O4397&lt;1826),+'PL2'!$R$2+1,IF(AND(O4397&gt;1825,O4397&lt;2190),+'PL2'!$S$2+1,0))))))</f>
        <v>0</v>
      </c>
      <c r="N4397" s="70">
        <f t="shared" ref="N4397:N4460" si="280">+M4397^(0.00273972602739726)-1</f>
        <v>-1</v>
      </c>
      <c r="O4397" s="19" t="str">
        <f>IF(A4397&gt;'PL2'!$C$2+553,IF(A4397='PL2'!$C$2+554,1,O4396+1), "")</f>
        <v/>
      </c>
      <c r="Q4397" s="20">
        <v>63.100000000000101</v>
      </c>
    </row>
    <row r="4398" spans="1:17" x14ac:dyDescent="0.55000000000000004">
      <c r="A4398">
        <v>4396</v>
      </c>
      <c r="B4398" s="2">
        <v>44218</v>
      </c>
      <c r="C4398" s="20">
        <v>93.548987579320197</v>
      </c>
      <c r="D4398" s="19">
        <v>145464845.47998619</v>
      </c>
      <c r="E4398" s="20">
        <f t="shared" si="277"/>
        <v>1034.6748588937794</v>
      </c>
      <c r="F4398" s="20">
        <f t="shared" si="276"/>
        <v>6.6540328148635957E-4</v>
      </c>
      <c r="G4398" s="19">
        <v>30797.88</v>
      </c>
      <c r="H4398" s="20">
        <f t="shared" si="278"/>
        <v>20.493010414823125</v>
      </c>
      <c r="I4398" s="19">
        <v>31865792.143227551</v>
      </c>
      <c r="K4398" s="70">
        <f t="shared" si="279"/>
        <v>-1</v>
      </c>
      <c r="L4398" s="3">
        <f>IF(AND(O4398&gt;0,O4398&lt;366),+'PL2'!$N$3+1,IF(AND(O4398&gt;365,O4398&lt;731),+'PL2'!$O$3+1,IF(AND(O4398&gt;730,O4398&lt;1096),+'PL2'!$P$3+1,IF(AND(O4398&gt;1095,O4398&lt;1461),+'PL2'!$Q$3+1,IF(AND(O4398&gt;1460,O4398&lt;3000),+'PL2'!$R$3+1,0)))))</f>
        <v>0</v>
      </c>
      <c r="M4398" s="3">
        <f>IF(AND(O4398&gt;0,O4398&lt;366),+'PL2'!$N$2+1,IF(AND(O4398&gt;365,O4398&lt;731),+'PL2'!$O$2+1,IF(AND(O4398&gt;730,O4398&lt;1096),+'PL2'!$P$2+1,IF(AND(O4398&gt;1095,O4398&lt;1461),+'PL2'!$Q$2+1,IF(AND(O4398&gt;1460,O4398&lt;1826),+'PL2'!$R$2+1,IF(AND(O4398&gt;1825,O4398&lt;2190),+'PL2'!$S$2+1,0))))))</f>
        <v>0</v>
      </c>
      <c r="N4398" s="70">
        <f t="shared" si="280"/>
        <v>-1</v>
      </c>
      <c r="O4398" s="19" t="str">
        <f>IF(A4398&gt;'PL2'!$C$2+553,IF(A4398='PL2'!$C$2+554,1,O4397+1), "")</f>
        <v/>
      </c>
      <c r="Q4398" s="20">
        <v>64.000000000000099</v>
      </c>
    </row>
    <row r="4399" spans="1:17" x14ac:dyDescent="0.55000000000000004">
      <c r="A4399">
        <v>4397</v>
      </c>
      <c r="B4399" s="2">
        <v>44219</v>
      </c>
      <c r="C4399" s="20">
        <v>93.578986053441199</v>
      </c>
      <c r="D4399" s="19">
        <v>159781151.23197329</v>
      </c>
      <c r="E4399" s="20">
        <f t="shared" si="277"/>
        <v>1022.7033476645402</v>
      </c>
      <c r="F4399" s="20">
        <f t="shared" si="276"/>
        <v>5.9896640855318047E-4</v>
      </c>
      <c r="G4399" s="19">
        <v>33002.379999999997</v>
      </c>
      <c r="H4399" s="20">
        <f t="shared" si="278"/>
        <v>19.76731702230731</v>
      </c>
      <c r="I4399" s="19">
        <v>33751644.506897263</v>
      </c>
      <c r="K4399" s="70">
        <f t="shared" si="279"/>
        <v>-1</v>
      </c>
      <c r="L4399" s="3">
        <f>IF(AND(O4399&gt;0,O4399&lt;366),+'PL2'!$N$3+1,IF(AND(O4399&gt;365,O4399&lt;731),+'PL2'!$O$3+1,IF(AND(O4399&gt;730,O4399&lt;1096),+'PL2'!$P$3+1,IF(AND(O4399&gt;1095,O4399&lt;1461),+'PL2'!$Q$3+1,IF(AND(O4399&gt;1460,O4399&lt;3000),+'PL2'!$R$3+1,0)))))</f>
        <v>0</v>
      </c>
      <c r="M4399" s="3">
        <f>IF(AND(O4399&gt;0,O4399&lt;366),+'PL2'!$N$2+1,IF(AND(O4399&gt;365,O4399&lt;731),+'PL2'!$O$2+1,IF(AND(O4399&gt;730,O4399&lt;1096),+'PL2'!$P$2+1,IF(AND(O4399&gt;1095,O4399&lt;1461),+'PL2'!$Q$2+1,IF(AND(O4399&gt;1460,O4399&lt;1826),+'PL2'!$R$2+1,IF(AND(O4399&gt;1825,O4399&lt;2190),+'PL2'!$S$2+1,0))))))</f>
        <v>0</v>
      </c>
      <c r="N4399" s="70">
        <f t="shared" si="280"/>
        <v>-1</v>
      </c>
      <c r="O4399" s="19" t="str">
        <f>IF(A4399&gt;'PL2'!$C$2+553,IF(A4399='PL2'!$C$2+554,1,O4398+1), "")</f>
        <v/>
      </c>
      <c r="Q4399" s="20">
        <v>64.900000000000105</v>
      </c>
    </row>
    <row r="4400" spans="1:17" x14ac:dyDescent="0.55000000000000004">
      <c r="A4400">
        <v>4398</v>
      </c>
      <c r="B4400" s="2">
        <v>44220</v>
      </c>
      <c r="C4400" s="20">
        <v>93.6089845275622</v>
      </c>
      <c r="D4400" s="19">
        <v>143884925.38771519</v>
      </c>
      <c r="E4400" s="20">
        <f t="shared" si="277"/>
        <v>943.46549719066752</v>
      </c>
      <c r="F4400" s="20">
        <f t="shared" ref="F4400:F4463" si="281">+(C4400/D4400)*E4400</f>
        <v>6.13801945484071E-4</v>
      </c>
      <c r="G4400" s="19">
        <v>32099.74</v>
      </c>
      <c r="H4400" s="20">
        <f t="shared" si="278"/>
        <v>19.702882861532853</v>
      </c>
      <c r="I4400" s="19">
        <v>30284997.158791158</v>
      </c>
      <c r="K4400" s="70">
        <f t="shared" si="279"/>
        <v>-1</v>
      </c>
      <c r="L4400" s="3">
        <f>IF(AND(O4400&gt;0,O4400&lt;366),+'PL2'!$N$3+1,IF(AND(O4400&gt;365,O4400&lt;731),+'PL2'!$O$3+1,IF(AND(O4400&gt;730,O4400&lt;1096),+'PL2'!$P$3+1,IF(AND(O4400&gt;1095,O4400&lt;1461),+'PL2'!$Q$3+1,IF(AND(O4400&gt;1460,O4400&lt;3000),+'PL2'!$R$3+1,0)))))</f>
        <v>0</v>
      </c>
      <c r="M4400" s="3">
        <f>IF(AND(O4400&gt;0,O4400&lt;366),+'PL2'!$N$2+1,IF(AND(O4400&gt;365,O4400&lt;731),+'PL2'!$O$2+1,IF(AND(O4400&gt;730,O4400&lt;1096),+'PL2'!$P$2+1,IF(AND(O4400&gt;1095,O4400&lt;1461),+'PL2'!$Q$2+1,IF(AND(O4400&gt;1460,O4400&lt;1826),+'PL2'!$R$2+1,IF(AND(O4400&gt;1825,O4400&lt;2190),+'PL2'!$S$2+1,0))))))</f>
        <v>0</v>
      </c>
      <c r="N4400" s="70">
        <f t="shared" si="280"/>
        <v>-1</v>
      </c>
      <c r="O4400" s="19" t="str">
        <f>IF(A4400&gt;'PL2'!$C$2+553,IF(A4400='PL2'!$C$2+554,1,O4399+1), "")</f>
        <v/>
      </c>
      <c r="Q4400" s="20">
        <v>65.800000000000097</v>
      </c>
    </row>
    <row r="4401" spans="1:17" x14ac:dyDescent="0.55000000000000004">
      <c r="A4401">
        <v>4399</v>
      </c>
      <c r="B4401" s="2">
        <v>44221</v>
      </c>
      <c r="C4401" s="20">
        <v>93.638983001683201</v>
      </c>
      <c r="D4401" s="19">
        <v>144920068.73582831</v>
      </c>
      <c r="E4401" s="20">
        <f t="shared" si="277"/>
        <v>1026.6585552963952</v>
      </c>
      <c r="F4401" s="20">
        <f t="shared" si="281"/>
        <v>6.6336749524439366E-4</v>
      </c>
      <c r="G4401" s="19">
        <v>32276.84</v>
      </c>
      <c r="H4401" s="20">
        <f t="shared" si="278"/>
        <v>21.411406505204056</v>
      </c>
      <c r="I4401" s="19">
        <v>33137293.923932899</v>
      </c>
      <c r="K4401" s="70">
        <f t="shared" si="279"/>
        <v>-1</v>
      </c>
      <c r="L4401" s="3">
        <f>IF(AND(O4401&gt;0,O4401&lt;366),+'PL2'!$N$3+1,IF(AND(O4401&gt;365,O4401&lt;731),+'PL2'!$O$3+1,IF(AND(O4401&gt;730,O4401&lt;1096),+'PL2'!$P$3+1,IF(AND(O4401&gt;1095,O4401&lt;1461),+'PL2'!$Q$3+1,IF(AND(O4401&gt;1460,O4401&lt;3000),+'PL2'!$R$3+1,0)))))</f>
        <v>0</v>
      </c>
      <c r="M4401" s="3">
        <f>IF(AND(O4401&gt;0,O4401&lt;366),+'PL2'!$N$2+1,IF(AND(O4401&gt;365,O4401&lt;731),+'PL2'!$O$2+1,IF(AND(O4401&gt;730,O4401&lt;1096),+'PL2'!$P$2+1,IF(AND(O4401&gt;1095,O4401&lt;1461),+'PL2'!$Q$2+1,IF(AND(O4401&gt;1460,O4401&lt;1826),+'PL2'!$R$2+1,IF(AND(O4401&gt;1825,O4401&lt;2190),+'PL2'!$S$2+1,0))))))</f>
        <v>0</v>
      </c>
      <c r="N4401" s="70">
        <f t="shared" si="280"/>
        <v>-1</v>
      </c>
      <c r="O4401" s="19" t="str">
        <f>IF(A4401&gt;'PL2'!$C$2+553,IF(A4401='PL2'!$C$2+554,1,O4400+1), "")</f>
        <v/>
      </c>
      <c r="Q4401" s="20">
        <v>66.700000000000102</v>
      </c>
    </row>
    <row r="4402" spans="1:17" x14ac:dyDescent="0.55000000000000004">
      <c r="A4402">
        <v>4400</v>
      </c>
      <c r="B4402" s="2">
        <v>44222</v>
      </c>
      <c r="C4402" s="20">
        <v>93.668981475804202</v>
      </c>
      <c r="D4402" s="19">
        <v>166658079.04620251</v>
      </c>
      <c r="E4402" s="20">
        <f t="shared" si="277"/>
        <v>1092.0058247658972</v>
      </c>
      <c r="F4402" s="20">
        <f t="shared" si="281"/>
        <v>6.1375406435058052E-4</v>
      </c>
      <c r="G4402" s="19">
        <v>32243.26</v>
      </c>
      <c r="H4402" s="20">
        <f t="shared" si="278"/>
        <v>19.789431872912498</v>
      </c>
      <c r="I4402" s="19">
        <v>35209827.729441263</v>
      </c>
      <c r="K4402" s="70">
        <f t="shared" si="279"/>
        <v>-1</v>
      </c>
      <c r="L4402" s="3">
        <f>IF(AND(O4402&gt;0,O4402&lt;366),+'PL2'!$N$3+1,IF(AND(O4402&gt;365,O4402&lt;731),+'PL2'!$O$3+1,IF(AND(O4402&gt;730,O4402&lt;1096),+'PL2'!$P$3+1,IF(AND(O4402&gt;1095,O4402&lt;1461),+'PL2'!$Q$3+1,IF(AND(O4402&gt;1460,O4402&lt;3000),+'PL2'!$R$3+1,0)))))</f>
        <v>0</v>
      </c>
      <c r="M4402" s="3">
        <f>IF(AND(O4402&gt;0,O4402&lt;366),+'PL2'!$N$2+1,IF(AND(O4402&gt;365,O4402&lt;731),+'PL2'!$O$2+1,IF(AND(O4402&gt;730,O4402&lt;1096),+'PL2'!$P$2+1,IF(AND(O4402&gt;1095,O4402&lt;1461),+'PL2'!$Q$2+1,IF(AND(O4402&gt;1460,O4402&lt;1826),+'PL2'!$R$2+1,IF(AND(O4402&gt;1825,O4402&lt;2190),+'PL2'!$S$2+1,0))))))</f>
        <v>0</v>
      </c>
      <c r="N4402" s="70">
        <f t="shared" si="280"/>
        <v>-1</v>
      </c>
      <c r="O4402" s="19" t="str">
        <f>IF(A4402&gt;'PL2'!$C$2+553,IF(A4402='PL2'!$C$2+554,1,O4401+1), "")</f>
        <v/>
      </c>
      <c r="Q4402" s="20">
        <v>67.600000000000193</v>
      </c>
    </row>
    <row r="4403" spans="1:17" x14ac:dyDescent="0.55000000000000004">
      <c r="A4403">
        <v>4401</v>
      </c>
      <c r="B4403" s="2">
        <v>44223</v>
      </c>
      <c r="C4403" s="20">
        <v>93.698979949925203</v>
      </c>
      <c r="D4403" s="19">
        <v>146990355.4320544</v>
      </c>
      <c r="E4403" s="20">
        <f t="shared" si="277"/>
        <v>926.45685552687007</v>
      </c>
      <c r="F4403" s="20">
        <f t="shared" si="281"/>
        <v>5.9056978313525856E-4</v>
      </c>
      <c r="G4403" s="19">
        <v>32541.8</v>
      </c>
      <c r="H4403" s="20">
        <f t="shared" si="278"/>
        <v>19.218203768830957</v>
      </c>
      <c r="I4403" s="19">
        <v>30148573.701184299</v>
      </c>
      <c r="K4403" s="70">
        <f t="shared" si="279"/>
        <v>-1</v>
      </c>
      <c r="L4403" s="3">
        <f>IF(AND(O4403&gt;0,O4403&lt;366),+'PL2'!$N$3+1,IF(AND(O4403&gt;365,O4403&lt;731),+'PL2'!$O$3+1,IF(AND(O4403&gt;730,O4403&lt;1096),+'PL2'!$P$3+1,IF(AND(O4403&gt;1095,O4403&lt;1461),+'PL2'!$Q$3+1,IF(AND(O4403&gt;1460,O4403&lt;3000),+'PL2'!$R$3+1,0)))))</f>
        <v>0</v>
      </c>
      <c r="M4403" s="3">
        <f>IF(AND(O4403&gt;0,O4403&lt;366),+'PL2'!$N$2+1,IF(AND(O4403&gt;365,O4403&lt;731),+'PL2'!$O$2+1,IF(AND(O4403&gt;730,O4403&lt;1096),+'PL2'!$P$2+1,IF(AND(O4403&gt;1095,O4403&lt;1461),+'PL2'!$Q$2+1,IF(AND(O4403&gt;1460,O4403&lt;1826),+'PL2'!$R$2+1,IF(AND(O4403&gt;1825,O4403&lt;2190),+'PL2'!$S$2+1,0))))))</f>
        <v>0</v>
      </c>
      <c r="N4403" s="70">
        <f t="shared" si="280"/>
        <v>-1</v>
      </c>
      <c r="O4403" s="19" t="str">
        <f>IF(A4403&gt;'PL2'!$C$2+553,IF(A4403='PL2'!$C$2+554,1,O4402+1), "")</f>
        <v/>
      </c>
      <c r="Q4403" s="20">
        <v>68.500000000000199</v>
      </c>
    </row>
    <row r="4404" spans="1:17" x14ac:dyDescent="0.55000000000000004">
      <c r="A4404">
        <v>4402</v>
      </c>
      <c r="B4404" s="2">
        <v>44224</v>
      </c>
      <c r="C4404" s="20">
        <v>93.728978424046204</v>
      </c>
      <c r="D4404" s="19">
        <v>150095785.47639361</v>
      </c>
      <c r="E4404" s="20">
        <f t="shared" si="277"/>
        <v>1053.0108443018407</v>
      </c>
      <c r="F4404" s="20">
        <f t="shared" si="281"/>
        <v>6.5756430397159032E-4</v>
      </c>
      <c r="G4404" s="19">
        <v>30419.17</v>
      </c>
      <c r="H4404" s="20">
        <f t="shared" si="278"/>
        <v>20.002560348443481</v>
      </c>
      <c r="I4404" s="19">
        <v>32031715.88466122</v>
      </c>
      <c r="K4404" s="70">
        <f t="shared" si="279"/>
        <v>-1</v>
      </c>
      <c r="L4404" s="3">
        <f>IF(AND(O4404&gt;0,O4404&lt;366),+'PL2'!$N$3+1,IF(AND(O4404&gt;365,O4404&lt;731),+'PL2'!$O$3+1,IF(AND(O4404&gt;730,O4404&lt;1096),+'PL2'!$P$3+1,IF(AND(O4404&gt;1095,O4404&lt;1461),+'PL2'!$Q$3+1,IF(AND(O4404&gt;1460,O4404&lt;3000),+'PL2'!$R$3+1,0)))))</f>
        <v>0</v>
      </c>
      <c r="M4404" s="3">
        <f>IF(AND(O4404&gt;0,O4404&lt;366),+'PL2'!$N$2+1,IF(AND(O4404&gt;365,O4404&lt;731),+'PL2'!$O$2+1,IF(AND(O4404&gt;730,O4404&lt;1096),+'PL2'!$P$2+1,IF(AND(O4404&gt;1095,O4404&lt;1461),+'PL2'!$Q$2+1,IF(AND(O4404&gt;1460,O4404&lt;1826),+'PL2'!$R$2+1,IF(AND(O4404&gt;1825,O4404&lt;2190),+'PL2'!$S$2+1,0))))))</f>
        <v>0</v>
      </c>
      <c r="N4404" s="70">
        <f t="shared" si="280"/>
        <v>-1</v>
      </c>
      <c r="O4404" s="19" t="str">
        <f>IF(A4404&gt;'PL2'!$C$2+553,IF(A4404='PL2'!$C$2+554,1,O4403+1), "")</f>
        <v/>
      </c>
      <c r="Q4404" s="20">
        <v>69.400000000000205</v>
      </c>
    </row>
    <row r="4405" spans="1:17" x14ac:dyDescent="0.55000000000000004">
      <c r="A4405">
        <v>4403</v>
      </c>
      <c r="B4405" s="2">
        <v>44225</v>
      </c>
      <c r="C4405" s="20">
        <v>93.758976898167205</v>
      </c>
      <c r="D4405" s="19">
        <v>157341788.913185</v>
      </c>
      <c r="E4405" s="20">
        <f t="shared" si="277"/>
        <v>1181.1865051437801</v>
      </c>
      <c r="F4405" s="20">
        <f t="shared" si="281"/>
        <v>7.038615679481583E-4</v>
      </c>
      <c r="G4405" s="19">
        <v>33403.17</v>
      </c>
      <c r="H4405" s="20">
        <f t="shared" si="278"/>
        <v>23.511207610638881</v>
      </c>
      <c r="I4405" s="19">
        <v>39455373.63302356</v>
      </c>
      <c r="K4405" s="70">
        <f t="shared" si="279"/>
        <v>-1</v>
      </c>
      <c r="L4405" s="3">
        <f>IF(AND(O4405&gt;0,O4405&lt;366),+'PL2'!$N$3+1,IF(AND(O4405&gt;365,O4405&lt;731),+'PL2'!$O$3+1,IF(AND(O4405&gt;730,O4405&lt;1096),+'PL2'!$P$3+1,IF(AND(O4405&gt;1095,O4405&lt;1461),+'PL2'!$Q$3+1,IF(AND(O4405&gt;1460,O4405&lt;3000),+'PL2'!$R$3+1,0)))))</f>
        <v>0</v>
      </c>
      <c r="M4405" s="3">
        <f>IF(AND(O4405&gt;0,O4405&lt;366),+'PL2'!$N$2+1,IF(AND(O4405&gt;365,O4405&lt;731),+'PL2'!$O$2+1,IF(AND(O4405&gt;730,O4405&lt;1096),+'PL2'!$P$2+1,IF(AND(O4405&gt;1095,O4405&lt;1461),+'PL2'!$Q$2+1,IF(AND(O4405&gt;1460,O4405&lt;1826),+'PL2'!$R$2+1,IF(AND(O4405&gt;1825,O4405&lt;2190),+'PL2'!$S$2+1,0))))))</f>
        <v>0</v>
      </c>
      <c r="N4405" s="70">
        <f t="shared" si="280"/>
        <v>-1</v>
      </c>
      <c r="O4405" s="19" t="str">
        <f>IF(A4405&gt;'PL2'!$C$2+553,IF(A4405='PL2'!$C$2+554,1,O4404+1), "")</f>
        <v/>
      </c>
      <c r="Q4405" s="20">
        <v>69.7</v>
      </c>
    </row>
    <row r="4406" spans="1:17" x14ac:dyDescent="0.55000000000000004">
      <c r="A4406">
        <v>4404</v>
      </c>
      <c r="B4406" s="2">
        <v>44226</v>
      </c>
      <c r="C4406" s="20">
        <v>93.788975372288206</v>
      </c>
      <c r="D4406" s="19">
        <v>140779495.34337601</v>
      </c>
      <c r="E4406" s="20">
        <f t="shared" si="277"/>
        <v>980.69859656075141</v>
      </c>
      <c r="F4406" s="20">
        <f t="shared" si="281"/>
        <v>6.5335307742173771E-4</v>
      </c>
      <c r="G4406" s="19">
        <v>34314.26</v>
      </c>
      <c r="H4406" s="20">
        <f t="shared" si="278"/>
        <v>22.41932737044964</v>
      </c>
      <c r="I4406" s="19">
        <v>33651946.624020733</v>
      </c>
      <c r="K4406" s="70">
        <f t="shared" si="279"/>
        <v>-1</v>
      </c>
      <c r="L4406" s="3">
        <f>IF(AND(O4406&gt;0,O4406&lt;366),+'PL2'!$N$3+1,IF(AND(O4406&gt;365,O4406&lt;731),+'PL2'!$O$3+1,IF(AND(O4406&gt;730,O4406&lt;1096),+'PL2'!$P$3+1,IF(AND(O4406&gt;1095,O4406&lt;1461),+'PL2'!$Q$3+1,IF(AND(O4406&gt;1460,O4406&lt;3000),+'PL2'!$R$3+1,0)))))</f>
        <v>0</v>
      </c>
      <c r="M4406" s="3">
        <f>IF(AND(O4406&gt;0,O4406&lt;366),+'PL2'!$N$2+1,IF(AND(O4406&gt;365,O4406&lt;731),+'PL2'!$O$2+1,IF(AND(O4406&gt;730,O4406&lt;1096),+'PL2'!$P$2+1,IF(AND(O4406&gt;1095,O4406&lt;1461),+'PL2'!$Q$2+1,IF(AND(O4406&gt;1460,O4406&lt;1826),+'PL2'!$R$2+1,IF(AND(O4406&gt;1825,O4406&lt;2190),+'PL2'!$S$2+1,0))))))</f>
        <v>0</v>
      </c>
      <c r="N4406" s="70">
        <f t="shared" si="280"/>
        <v>-1</v>
      </c>
      <c r="O4406" s="19" t="str">
        <f>IF(A4406&gt;'PL2'!$C$2+553,IF(A4406='PL2'!$C$2+554,1,O4405+1), "")</f>
        <v/>
      </c>
      <c r="Q4406" s="20">
        <v>70</v>
      </c>
    </row>
    <row r="4407" spans="1:17" x14ac:dyDescent="0.55000000000000004">
      <c r="A4407">
        <v>4405</v>
      </c>
      <c r="B4407" s="2">
        <v>44227</v>
      </c>
      <c r="C4407" s="20">
        <v>93.818973846409193</v>
      </c>
      <c r="D4407" s="19">
        <v>149060642.12828049</v>
      </c>
      <c r="E4407" s="20">
        <f t="shared" si="277"/>
        <v>973.60300441638003</v>
      </c>
      <c r="F4407" s="20">
        <f t="shared" si="281"/>
        <v>6.1278707446810231E-4</v>
      </c>
      <c r="G4407" s="19">
        <v>34318.1</v>
      </c>
      <c r="H4407" s="20">
        <f t="shared" si="278"/>
        <v>21.02968810030378</v>
      </c>
      <c r="I4407" s="19">
        <v>33412205.265861768</v>
      </c>
      <c r="K4407" s="70">
        <f t="shared" si="279"/>
        <v>-1</v>
      </c>
      <c r="L4407" s="3">
        <f>IF(AND(O4407&gt;0,O4407&lt;366),+'PL2'!$N$3+1,IF(AND(O4407&gt;365,O4407&lt;731),+'PL2'!$O$3+1,IF(AND(O4407&gt;730,O4407&lt;1096),+'PL2'!$P$3+1,IF(AND(O4407&gt;1095,O4407&lt;1461),+'PL2'!$Q$3+1,IF(AND(O4407&gt;1460,O4407&lt;3000),+'PL2'!$R$3+1,0)))))</f>
        <v>0</v>
      </c>
      <c r="M4407" s="3">
        <f>IF(AND(O4407&gt;0,O4407&lt;366),+'PL2'!$N$2+1,IF(AND(O4407&gt;365,O4407&lt;731),+'PL2'!$O$2+1,IF(AND(O4407&gt;730,O4407&lt;1096),+'PL2'!$P$2+1,IF(AND(O4407&gt;1095,O4407&lt;1461),+'PL2'!$Q$2+1,IF(AND(O4407&gt;1460,O4407&lt;1826),+'PL2'!$R$2+1,IF(AND(O4407&gt;1825,O4407&lt;2190),+'PL2'!$S$2+1,0))))))</f>
        <v>0</v>
      </c>
      <c r="N4407" s="70">
        <f t="shared" si="280"/>
        <v>-1</v>
      </c>
      <c r="O4407" s="19" t="str">
        <f>IF(A4407&gt;'PL2'!$C$2+553,IF(A4407='PL2'!$C$2+554,1,O4406+1), "")</f>
        <v/>
      </c>
      <c r="Q4407" s="20">
        <v>70.2</v>
      </c>
    </row>
    <row r="4408" spans="1:17" x14ac:dyDescent="0.55000000000000004">
      <c r="A4408">
        <v>4406</v>
      </c>
      <c r="B4408" s="2">
        <v>44228</v>
      </c>
      <c r="C4408" s="20">
        <v>93.848972320530294</v>
      </c>
      <c r="D4408" s="19">
        <v>124217201.7735671</v>
      </c>
      <c r="E4408" s="20">
        <f t="shared" si="277"/>
        <v>908.25078279630986</v>
      </c>
      <c r="F4408" s="20">
        <f t="shared" si="281"/>
        <v>6.8620449790947747E-4</v>
      </c>
      <c r="G4408" s="19">
        <v>33136.46</v>
      </c>
      <c r="H4408" s="20">
        <f t="shared" si="278"/>
        <v>22.738387896797484</v>
      </c>
      <c r="I4408" s="19">
        <v>30096215.73409861</v>
      </c>
      <c r="K4408" s="70">
        <f t="shared" si="279"/>
        <v>-1</v>
      </c>
      <c r="L4408" s="3">
        <f>IF(AND(O4408&gt;0,O4408&lt;366),+'PL2'!$N$3+1,IF(AND(O4408&gt;365,O4408&lt;731),+'PL2'!$O$3+1,IF(AND(O4408&gt;730,O4408&lt;1096),+'PL2'!$P$3+1,IF(AND(O4408&gt;1095,O4408&lt;1461),+'PL2'!$Q$3+1,IF(AND(O4408&gt;1460,O4408&lt;3000),+'PL2'!$R$3+1,0)))))</f>
        <v>0</v>
      </c>
      <c r="M4408" s="3">
        <f>IF(AND(O4408&gt;0,O4408&lt;366),+'PL2'!$N$2+1,IF(AND(O4408&gt;365,O4408&lt;731),+'PL2'!$O$2+1,IF(AND(O4408&gt;730,O4408&lt;1096),+'PL2'!$P$2+1,IF(AND(O4408&gt;1095,O4408&lt;1461),+'PL2'!$Q$2+1,IF(AND(O4408&gt;1460,O4408&lt;1826),+'PL2'!$R$2+1,IF(AND(O4408&gt;1825,O4408&lt;2190),+'PL2'!$S$2+1,0))))))</f>
        <v>0</v>
      </c>
      <c r="N4408" s="70">
        <f t="shared" si="280"/>
        <v>-1</v>
      </c>
      <c r="O4408" s="19" t="str">
        <f>IF(A4408&gt;'PL2'!$C$2+553,IF(A4408='PL2'!$C$2+554,1,O4407+1), "")</f>
        <v/>
      </c>
      <c r="Q4408" s="20">
        <v>70.2</v>
      </c>
    </row>
    <row r="4409" spans="1:17" x14ac:dyDescent="0.55000000000000004">
      <c r="A4409">
        <v>4407</v>
      </c>
      <c r="B4409" s="2">
        <v>44229</v>
      </c>
      <c r="C4409" s="20">
        <v>93.878970794651295</v>
      </c>
      <c r="D4409" s="19">
        <v>157341788.913185</v>
      </c>
      <c r="E4409" s="20">
        <f t="shared" si="277"/>
        <v>1153.5889036524627</v>
      </c>
      <c r="F4409" s="20">
        <f t="shared" si="281"/>
        <v>6.8829609567219155E-4</v>
      </c>
      <c r="G4409" s="19">
        <v>33522.9</v>
      </c>
      <c r="H4409" s="20">
        <f t="shared" si="278"/>
        <v>23.07368118560931</v>
      </c>
      <c r="I4409" s="19">
        <v>38671645.458251141</v>
      </c>
      <c r="K4409" s="70">
        <f t="shared" si="279"/>
        <v>-1</v>
      </c>
      <c r="L4409" s="3">
        <f>IF(AND(O4409&gt;0,O4409&lt;366),+'PL2'!$N$3+1,IF(AND(O4409&gt;365,O4409&lt;731),+'PL2'!$O$3+1,IF(AND(O4409&gt;730,O4409&lt;1096),+'PL2'!$P$3+1,IF(AND(O4409&gt;1095,O4409&lt;1461),+'PL2'!$Q$3+1,IF(AND(O4409&gt;1460,O4409&lt;3000),+'PL2'!$R$3+1,0)))))</f>
        <v>0</v>
      </c>
      <c r="M4409" s="3">
        <f>IF(AND(O4409&gt;0,O4409&lt;366),+'PL2'!$N$2+1,IF(AND(O4409&gt;365,O4409&lt;731),+'PL2'!$O$2+1,IF(AND(O4409&gt;730,O4409&lt;1096),+'PL2'!$P$2+1,IF(AND(O4409&gt;1095,O4409&lt;1461),+'PL2'!$Q$2+1,IF(AND(O4409&gt;1460,O4409&lt;1826),+'PL2'!$R$2+1,IF(AND(O4409&gt;1825,O4409&lt;2190),+'PL2'!$S$2+1,0))))))</f>
        <v>0</v>
      </c>
      <c r="N4409" s="70">
        <f t="shared" si="280"/>
        <v>-1</v>
      </c>
      <c r="O4409" s="19" t="str">
        <f>IF(A4409&gt;'PL2'!$C$2+553,IF(A4409='PL2'!$C$2+554,1,O4408+1), "")</f>
        <v/>
      </c>
      <c r="Q4409" s="20">
        <v>70.2</v>
      </c>
    </row>
    <row r="4410" spans="1:17" x14ac:dyDescent="0.55000000000000004">
      <c r="A4410">
        <v>4408</v>
      </c>
      <c r="B4410" s="2">
        <v>44230</v>
      </c>
      <c r="C4410" s="20">
        <v>93.908969268772296</v>
      </c>
      <c r="D4410" s="19">
        <v>155271502.21695891</v>
      </c>
      <c r="E4410" s="20">
        <f t="shared" si="277"/>
        <v>1101.3727809208508</v>
      </c>
      <c r="F4410" s="20">
        <f t="shared" si="281"/>
        <v>6.6611568227399989E-4</v>
      </c>
      <c r="G4410" s="19">
        <v>35529.660000000003</v>
      </c>
      <c r="H4410" s="20">
        <f t="shared" si="278"/>
        <v>23.666863711863247</v>
      </c>
      <c r="I4410" s="19">
        <v>39131400.439372323</v>
      </c>
      <c r="K4410" s="70">
        <f t="shared" si="279"/>
        <v>-1</v>
      </c>
      <c r="L4410" s="3">
        <f>IF(AND(O4410&gt;0,O4410&lt;366),+'PL2'!$N$3+1,IF(AND(O4410&gt;365,O4410&lt;731),+'PL2'!$O$3+1,IF(AND(O4410&gt;730,O4410&lt;1096),+'PL2'!$P$3+1,IF(AND(O4410&gt;1095,O4410&lt;1461),+'PL2'!$Q$3+1,IF(AND(O4410&gt;1460,O4410&lt;3000),+'PL2'!$R$3+1,0)))))</f>
        <v>0</v>
      </c>
      <c r="M4410" s="3">
        <f>IF(AND(O4410&gt;0,O4410&lt;366),+'PL2'!$N$2+1,IF(AND(O4410&gt;365,O4410&lt;731),+'PL2'!$O$2+1,IF(AND(O4410&gt;730,O4410&lt;1096),+'PL2'!$P$2+1,IF(AND(O4410&gt;1095,O4410&lt;1461),+'PL2'!$Q$2+1,IF(AND(O4410&gt;1460,O4410&lt;1826),+'PL2'!$R$2+1,IF(AND(O4410&gt;1825,O4410&lt;2190),+'PL2'!$S$2+1,0))))))</f>
        <v>0</v>
      </c>
      <c r="N4410" s="70">
        <f t="shared" si="280"/>
        <v>-1</v>
      </c>
      <c r="O4410" s="19" t="str">
        <f>IF(A4410&gt;'PL2'!$C$2+553,IF(A4410='PL2'!$C$2+554,1,O4409+1), "")</f>
        <v/>
      </c>
      <c r="Q4410" s="20">
        <v>70.2</v>
      </c>
    </row>
    <row r="4411" spans="1:17" x14ac:dyDescent="0.55000000000000004">
      <c r="A4411">
        <v>4409</v>
      </c>
      <c r="B4411" s="2">
        <v>44231</v>
      </c>
      <c r="C4411" s="20">
        <v>93.938967742893297</v>
      </c>
      <c r="D4411" s="19">
        <v>165622935.69808951</v>
      </c>
      <c r="E4411" s="20">
        <f t="shared" si="277"/>
        <v>1164.6477613160482</v>
      </c>
      <c r="F4411" s="20">
        <f t="shared" si="281"/>
        <v>6.6057160514009145E-4</v>
      </c>
      <c r="G4411" s="19">
        <v>37676.25</v>
      </c>
      <c r="H4411" s="20">
        <f t="shared" si="278"/>
        <v>24.887860938159371</v>
      </c>
      <c r="I4411" s="19">
        <v>43879560.217283763</v>
      </c>
      <c r="K4411" s="70">
        <f t="shared" si="279"/>
        <v>-1</v>
      </c>
      <c r="L4411" s="3">
        <f>IF(AND(O4411&gt;0,O4411&lt;366),+'PL2'!$N$3+1,IF(AND(O4411&gt;365,O4411&lt;731),+'PL2'!$O$3+1,IF(AND(O4411&gt;730,O4411&lt;1096),+'PL2'!$P$3+1,IF(AND(O4411&gt;1095,O4411&lt;1461),+'PL2'!$Q$3+1,IF(AND(O4411&gt;1460,O4411&lt;3000),+'PL2'!$R$3+1,0)))))</f>
        <v>0</v>
      </c>
      <c r="M4411" s="3">
        <f>IF(AND(O4411&gt;0,O4411&lt;366),+'PL2'!$N$2+1,IF(AND(O4411&gt;365,O4411&lt;731),+'PL2'!$O$2+1,IF(AND(O4411&gt;730,O4411&lt;1096),+'PL2'!$P$2+1,IF(AND(O4411&gt;1095,O4411&lt;1461),+'PL2'!$Q$2+1,IF(AND(O4411&gt;1460,O4411&lt;1826),+'PL2'!$R$2+1,IF(AND(O4411&gt;1825,O4411&lt;2190),+'PL2'!$S$2+1,0))))))</f>
        <v>0</v>
      </c>
      <c r="N4411" s="70">
        <f t="shared" si="280"/>
        <v>-1</v>
      </c>
      <c r="O4411" s="19" t="str">
        <f>IF(A4411&gt;'PL2'!$C$2+553,IF(A4411='PL2'!$C$2+554,1,O4410+1), "")</f>
        <v/>
      </c>
      <c r="Q4411" s="20">
        <v>70.2</v>
      </c>
    </row>
    <row r="4412" spans="1:17" x14ac:dyDescent="0.55000000000000004">
      <c r="A4412">
        <v>4410</v>
      </c>
      <c r="B4412" s="2">
        <v>44232</v>
      </c>
      <c r="C4412" s="20">
        <v>93.968966217014298</v>
      </c>
      <c r="D4412" s="19">
        <v>174939225.83110699</v>
      </c>
      <c r="E4412" s="20">
        <f t="shared" si="277"/>
        <v>1234.284867528221</v>
      </c>
      <c r="F4412" s="20">
        <f t="shared" si="281"/>
        <v>6.6299866406695543E-4</v>
      </c>
      <c r="G4412" s="19">
        <v>37002.089999999997</v>
      </c>
      <c r="H4412" s="20">
        <f t="shared" si="278"/>
        <v>24.53233623768525</v>
      </c>
      <c r="I4412" s="19">
        <v>45671119.753917307</v>
      </c>
      <c r="K4412" s="70">
        <f t="shared" si="279"/>
        <v>-1</v>
      </c>
      <c r="L4412" s="3">
        <f>IF(AND(O4412&gt;0,O4412&lt;366),+'PL2'!$N$3+1,IF(AND(O4412&gt;365,O4412&lt;731),+'PL2'!$O$3+1,IF(AND(O4412&gt;730,O4412&lt;1096),+'PL2'!$P$3+1,IF(AND(O4412&gt;1095,O4412&lt;1461),+'PL2'!$Q$3+1,IF(AND(O4412&gt;1460,O4412&lt;3000),+'PL2'!$R$3+1,0)))))</f>
        <v>0</v>
      </c>
      <c r="M4412" s="3">
        <f>IF(AND(O4412&gt;0,O4412&lt;366),+'PL2'!$N$2+1,IF(AND(O4412&gt;365,O4412&lt;731),+'PL2'!$O$2+1,IF(AND(O4412&gt;730,O4412&lt;1096),+'PL2'!$P$2+1,IF(AND(O4412&gt;1095,O4412&lt;1461),+'PL2'!$Q$2+1,IF(AND(O4412&gt;1460,O4412&lt;1826),+'PL2'!$R$2+1,IF(AND(O4412&gt;1825,O4412&lt;2190),+'PL2'!$S$2+1,0))))))</f>
        <v>0</v>
      </c>
      <c r="N4412" s="70">
        <f t="shared" si="280"/>
        <v>-1</v>
      </c>
      <c r="O4412" s="19" t="str">
        <f>IF(A4412&gt;'PL2'!$C$2+553,IF(A4412='PL2'!$C$2+554,1,O4411+1), "")</f>
        <v/>
      </c>
      <c r="Q4412" s="20">
        <v>70.2</v>
      </c>
    </row>
    <row r="4413" spans="1:17" x14ac:dyDescent="0.55000000000000004">
      <c r="A4413">
        <v>4411</v>
      </c>
      <c r="B4413" s="2">
        <v>44233</v>
      </c>
      <c r="C4413" s="20">
        <v>93.998964691135299</v>
      </c>
      <c r="D4413" s="19">
        <v>169021265.50315759</v>
      </c>
      <c r="E4413" s="20">
        <f t="shared" si="277"/>
        <v>1184.6559039659239</v>
      </c>
      <c r="F4413" s="20">
        <f t="shared" si="281"/>
        <v>6.5883087643760154E-4</v>
      </c>
      <c r="G4413" s="19">
        <v>38278.61</v>
      </c>
      <c r="H4413" s="20">
        <f t="shared" si="278"/>
        <v>25.21913017511314</v>
      </c>
      <c r="I4413" s="19">
        <v>45346981.332109056</v>
      </c>
      <c r="K4413" s="70">
        <f t="shared" si="279"/>
        <v>-1</v>
      </c>
      <c r="L4413" s="3">
        <f>IF(AND(O4413&gt;0,O4413&lt;366),+'PL2'!$N$3+1,IF(AND(O4413&gt;365,O4413&lt;731),+'PL2'!$O$3+1,IF(AND(O4413&gt;730,O4413&lt;1096),+'PL2'!$P$3+1,IF(AND(O4413&gt;1095,O4413&lt;1461),+'PL2'!$Q$3+1,IF(AND(O4413&gt;1460,O4413&lt;3000),+'PL2'!$R$3+1,0)))))</f>
        <v>0</v>
      </c>
      <c r="M4413" s="3">
        <f>IF(AND(O4413&gt;0,O4413&lt;366),+'PL2'!$N$2+1,IF(AND(O4413&gt;365,O4413&lt;731),+'PL2'!$O$2+1,IF(AND(O4413&gt;730,O4413&lt;1096),+'PL2'!$P$2+1,IF(AND(O4413&gt;1095,O4413&lt;1461),+'PL2'!$Q$2+1,IF(AND(O4413&gt;1460,O4413&lt;1826),+'PL2'!$R$2+1,IF(AND(O4413&gt;1825,O4413&lt;2190),+'PL2'!$S$2+1,0))))))</f>
        <v>0</v>
      </c>
      <c r="N4413" s="70">
        <f t="shared" si="280"/>
        <v>-1</v>
      </c>
      <c r="O4413" s="19" t="str">
        <f>IF(A4413&gt;'PL2'!$C$2+553,IF(A4413='PL2'!$C$2+554,1,O4412+1), "")</f>
        <v/>
      </c>
      <c r="Q4413" s="20">
        <v>70.2</v>
      </c>
    </row>
    <row r="4414" spans="1:17" x14ac:dyDescent="0.55000000000000004">
      <c r="A4414">
        <v>4412</v>
      </c>
      <c r="B4414" s="2">
        <v>44234</v>
      </c>
      <c r="C4414" s="20">
        <v>94.0289631652563</v>
      </c>
      <c r="D4414" s="19">
        <v>166219498.00355691</v>
      </c>
      <c r="E4414" s="20">
        <f t="shared" si="277"/>
        <v>1044.8174816268574</v>
      </c>
      <c r="F4414" s="20">
        <f t="shared" si="281"/>
        <v>5.910444061875661E-4</v>
      </c>
      <c r="G4414" s="19">
        <v>39323.26</v>
      </c>
      <c r="H4414" s="20">
        <f t="shared" si="278"/>
        <v>23.241792856059273</v>
      </c>
      <c r="I4414" s="19">
        <v>41085629.482558139</v>
      </c>
      <c r="K4414" s="70">
        <f t="shared" si="279"/>
        <v>-1</v>
      </c>
      <c r="L4414" s="3">
        <f>IF(AND(O4414&gt;0,O4414&lt;366),+'PL2'!$N$3+1,IF(AND(O4414&gt;365,O4414&lt;731),+'PL2'!$O$3+1,IF(AND(O4414&gt;730,O4414&lt;1096),+'PL2'!$P$3+1,IF(AND(O4414&gt;1095,O4414&lt;1461),+'PL2'!$Q$3+1,IF(AND(O4414&gt;1460,O4414&lt;3000),+'PL2'!$R$3+1,0)))))</f>
        <v>0</v>
      </c>
      <c r="M4414" s="3">
        <f>IF(AND(O4414&gt;0,O4414&lt;366),+'PL2'!$N$2+1,IF(AND(O4414&gt;365,O4414&lt;731),+'PL2'!$O$2+1,IF(AND(O4414&gt;730,O4414&lt;1096),+'PL2'!$P$2+1,IF(AND(O4414&gt;1095,O4414&lt;1461),+'PL2'!$Q$2+1,IF(AND(O4414&gt;1460,O4414&lt;1826),+'PL2'!$R$2+1,IF(AND(O4414&gt;1825,O4414&lt;2190),+'PL2'!$S$2+1,0))))))</f>
        <v>0</v>
      </c>
      <c r="N4414" s="70">
        <f t="shared" si="280"/>
        <v>-1</v>
      </c>
      <c r="O4414" s="19" t="str">
        <f>IF(A4414&gt;'PL2'!$C$2+553,IF(A4414='PL2'!$C$2+554,1,O4413+1), "")</f>
        <v/>
      </c>
      <c r="Q4414" s="20">
        <v>70.2</v>
      </c>
    </row>
    <row r="4415" spans="1:17" x14ac:dyDescent="0.55000000000000004">
      <c r="A4415">
        <v>4413</v>
      </c>
      <c r="B4415" s="2">
        <v>44235</v>
      </c>
      <c r="C4415" s="20">
        <v>94.058961639377301</v>
      </c>
      <c r="D4415" s="19">
        <v>172612555.61907831</v>
      </c>
      <c r="E4415" s="20">
        <f t="shared" si="277"/>
        <v>1250.2701852897715</v>
      </c>
      <c r="F4415" s="20">
        <f t="shared" si="281"/>
        <v>6.812894634185574E-4</v>
      </c>
      <c r="G4415" s="19">
        <v>38928.1</v>
      </c>
      <c r="H4415" s="20">
        <f t="shared" si="278"/>
        <v>26.521304360903944</v>
      </c>
      <c r="I4415" s="19">
        <v>48670642.799978748</v>
      </c>
      <c r="K4415" s="70">
        <f t="shared" si="279"/>
        <v>-1</v>
      </c>
      <c r="L4415" s="3">
        <f>IF(AND(O4415&gt;0,O4415&lt;366),+'PL2'!$N$3+1,IF(AND(O4415&gt;365,O4415&lt;731),+'PL2'!$O$3+1,IF(AND(O4415&gt;730,O4415&lt;1096),+'PL2'!$P$3+1,IF(AND(O4415&gt;1095,O4415&lt;1461),+'PL2'!$Q$3+1,IF(AND(O4415&gt;1460,O4415&lt;3000),+'PL2'!$R$3+1,0)))))</f>
        <v>0</v>
      </c>
      <c r="M4415" s="3">
        <f>IF(AND(O4415&gt;0,O4415&lt;366),+'PL2'!$N$2+1,IF(AND(O4415&gt;365,O4415&lt;731),+'PL2'!$O$2+1,IF(AND(O4415&gt;730,O4415&lt;1096),+'PL2'!$P$2+1,IF(AND(O4415&gt;1095,O4415&lt;1461),+'PL2'!$Q$2+1,IF(AND(O4415&gt;1460,O4415&lt;1826),+'PL2'!$R$2+1,IF(AND(O4415&gt;1825,O4415&lt;2190),+'PL2'!$S$2+1,0))))))</f>
        <v>0</v>
      </c>
      <c r="N4415" s="70">
        <f t="shared" si="280"/>
        <v>-1</v>
      </c>
      <c r="O4415" s="19" t="str">
        <f>IF(A4415&gt;'PL2'!$C$2+553,IF(A4415='PL2'!$C$2+554,1,O4414+1), "")</f>
        <v/>
      </c>
      <c r="Q4415" s="20">
        <v>70.75</v>
      </c>
    </row>
    <row r="4416" spans="1:17" x14ac:dyDescent="0.55000000000000004">
      <c r="A4416">
        <v>4414</v>
      </c>
      <c r="B4416" s="2">
        <v>44236</v>
      </c>
      <c r="C4416" s="20">
        <v>94.088960113498302</v>
      </c>
      <c r="D4416" s="19">
        <v>152367873.16992721</v>
      </c>
      <c r="E4416" s="20">
        <f t="shared" si="277"/>
        <v>1113.7126517067661</v>
      </c>
      <c r="F4416" s="20">
        <f t="shared" si="281"/>
        <v>6.8773070782101274E-4</v>
      </c>
      <c r="G4416" s="19">
        <v>46364.3</v>
      </c>
      <c r="H4416" s="20">
        <f t="shared" si="278"/>
        <v>31.886152856625785</v>
      </c>
      <c r="I4416" s="19">
        <v>51636507.497528017</v>
      </c>
      <c r="K4416" s="70">
        <f t="shared" si="279"/>
        <v>-1</v>
      </c>
      <c r="L4416" s="3">
        <f>IF(AND(O4416&gt;0,O4416&lt;366),+'PL2'!$N$3+1,IF(AND(O4416&gt;365,O4416&lt;731),+'PL2'!$O$3+1,IF(AND(O4416&gt;730,O4416&lt;1096),+'PL2'!$P$3+1,IF(AND(O4416&gt;1095,O4416&lt;1461),+'PL2'!$Q$3+1,IF(AND(O4416&gt;1460,O4416&lt;3000),+'PL2'!$R$3+1,0)))))</f>
        <v>0</v>
      </c>
      <c r="M4416" s="3">
        <f>IF(AND(O4416&gt;0,O4416&lt;366),+'PL2'!$N$2+1,IF(AND(O4416&gt;365,O4416&lt;731),+'PL2'!$O$2+1,IF(AND(O4416&gt;730,O4416&lt;1096),+'PL2'!$P$2+1,IF(AND(O4416&gt;1095,O4416&lt;1461),+'PL2'!$Q$2+1,IF(AND(O4416&gt;1460,O4416&lt;1826),+'PL2'!$R$2+1,IF(AND(O4416&gt;1825,O4416&lt;2190),+'PL2'!$S$2+1,0))))))</f>
        <v>0</v>
      </c>
      <c r="N4416" s="70">
        <f t="shared" si="280"/>
        <v>-1</v>
      </c>
      <c r="O4416" s="19" t="str">
        <f>IF(A4416&gt;'PL2'!$C$2+553,IF(A4416='PL2'!$C$2+554,1,O4415+1), "")</f>
        <v/>
      </c>
      <c r="Q4416" s="20">
        <v>71.3</v>
      </c>
    </row>
    <row r="4417" spans="1:17" x14ac:dyDescent="0.55000000000000004">
      <c r="A4417">
        <v>4415</v>
      </c>
      <c r="B4417" s="2">
        <v>44237</v>
      </c>
      <c r="C4417" s="20">
        <v>94.118958587619304</v>
      </c>
      <c r="D4417" s="19">
        <v>152367873.16992721</v>
      </c>
      <c r="E4417" s="20">
        <f t="shared" si="277"/>
        <v>1060.9486769695477</v>
      </c>
      <c r="F4417" s="20">
        <f t="shared" si="281"/>
        <v>6.5535721221181146E-4</v>
      </c>
      <c r="G4417" s="19">
        <v>46589.58</v>
      </c>
      <c r="H4417" s="20">
        <f t="shared" si="278"/>
        <v>30.532817266919167</v>
      </c>
      <c r="I4417" s="19">
        <v>49429153.261566907</v>
      </c>
      <c r="K4417" s="70">
        <f t="shared" si="279"/>
        <v>-1</v>
      </c>
      <c r="L4417" s="3">
        <f>IF(AND(O4417&gt;0,O4417&lt;366),+'PL2'!$N$3+1,IF(AND(O4417&gt;365,O4417&lt;731),+'PL2'!$O$3+1,IF(AND(O4417&gt;730,O4417&lt;1096),+'PL2'!$P$3+1,IF(AND(O4417&gt;1095,O4417&lt;1461),+'PL2'!$Q$3+1,IF(AND(O4417&gt;1460,O4417&lt;3000),+'PL2'!$R$3+1,0)))))</f>
        <v>0</v>
      </c>
      <c r="M4417" s="3">
        <f>IF(AND(O4417&gt;0,O4417&lt;366),+'PL2'!$N$2+1,IF(AND(O4417&gt;365,O4417&lt;731),+'PL2'!$O$2+1,IF(AND(O4417&gt;730,O4417&lt;1096),+'PL2'!$P$2+1,IF(AND(O4417&gt;1095,O4417&lt;1461),+'PL2'!$Q$2+1,IF(AND(O4417&gt;1460,O4417&lt;1826),+'PL2'!$R$2+1,IF(AND(O4417&gt;1825,O4417&lt;2190),+'PL2'!$S$2+1,0))))))</f>
        <v>0</v>
      </c>
      <c r="N4417" s="70">
        <f t="shared" si="280"/>
        <v>-1</v>
      </c>
      <c r="O4417" s="19" t="str">
        <f>IF(A4417&gt;'PL2'!$C$2+553,IF(A4417='PL2'!$C$2+554,1,O4416+1), "")</f>
        <v/>
      </c>
      <c r="Q4417" s="20">
        <v>71.849999999999994</v>
      </c>
    </row>
    <row r="4418" spans="1:17" x14ac:dyDescent="0.55000000000000004">
      <c r="A4418">
        <v>4416</v>
      </c>
      <c r="B4418" s="2">
        <v>44238</v>
      </c>
      <c r="C4418" s="20">
        <v>94.148957061740305</v>
      </c>
      <c r="D4418" s="19">
        <v>137450738.7337105</v>
      </c>
      <c r="E4418" s="20">
        <f t="shared" si="277"/>
        <v>1055.6907748672825</v>
      </c>
      <c r="F4418" s="20">
        <f t="shared" si="281"/>
        <v>7.2311132227533589E-4</v>
      </c>
      <c r="G4418" s="19">
        <v>44878.17</v>
      </c>
      <c r="H4418" s="20">
        <f t="shared" si="278"/>
        <v>32.451912849997306</v>
      </c>
      <c r="I4418" s="19">
        <v>47377470.061925627</v>
      </c>
      <c r="K4418" s="70">
        <f t="shared" si="279"/>
        <v>-1</v>
      </c>
      <c r="L4418" s="3">
        <f>IF(AND(O4418&gt;0,O4418&lt;366),+'PL2'!$N$3+1,IF(AND(O4418&gt;365,O4418&lt;731),+'PL2'!$O$3+1,IF(AND(O4418&gt;730,O4418&lt;1096),+'PL2'!$P$3+1,IF(AND(O4418&gt;1095,O4418&lt;1461),+'PL2'!$Q$3+1,IF(AND(O4418&gt;1460,O4418&lt;3000),+'PL2'!$R$3+1,0)))))</f>
        <v>0</v>
      </c>
      <c r="M4418" s="3">
        <f>IF(AND(O4418&gt;0,O4418&lt;366),+'PL2'!$N$2+1,IF(AND(O4418&gt;365,O4418&lt;731),+'PL2'!$O$2+1,IF(AND(O4418&gt;730,O4418&lt;1096),+'PL2'!$P$2+1,IF(AND(O4418&gt;1095,O4418&lt;1461),+'PL2'!$Q$2+1,IF(AND(O4418&gt;1460,O4418&lt;1826),+'PL2'!$R$2+1,IF(AND(O4418&gt;1825,O4418&lt;2190),+'PL2'!$S$2+1,0))))))</f>
        <v>0</v>
      </c>
      <c r="N4418" s="70">
        <f t="shared" si="280"/>
        <v>-1</v>
      </c>
      <c r="O4418" s="19" t="str">
        <f>IF(A4418&gt;'PL2'!$C$2+553,IF(A4418='PL2'!$C$2+554,1,O4417+1), "")</f>
        <v/>
      </c>
      <c r="Q4418" s="20">
        <v>72.400000000000006</v>
      </c>
    </row>
    <row r="4419" spans="1:17" x14ac:dyDescent="0.55000000000000004">
      <c r="A4419">
        <v>4417</v>
      </c>
      <c r="B4419" s="2">
        <v>44239</v>
      </c>
      <c r="C4419" s="20">
        <v>94.178955535861306</v>
      </c>
      <c r="D4419" s="19">
        <v>151302363.5673402</v>
      </c>
      <c r="E4419" s="20">
        <f t="shared" si="277"/>
        <v>1110.2755749004591</v>
      </c>
      <c r="F4419" s="20">
        <f t="shared" si="281"/>
        <v>6.9109689720454751E-4</v>
      </c>
      <c r="G4419" s="19">
        <v>48013.38</v>
      </c>
      <c r="H4419" s="20">
        <f t="shared" si="278"/>
        <v>33.181897942302875</v>
      </c>
      <c r="I4419" s="19">
        <v>53308083.082414202</v>
      </c>
      <c r="K4419" s="70">
        <f t="shared" si="279"/>
        <v>-1</v>
      </c>
      <c r="L4419" s="3">
        <f>IF(AND(O4419&gt;0,O4419&lt;366),+'PL2'!$N$3+1,IF(AND(O4419&gt;365,O4419&lt;731),+'PL2'!$O$3+1,IF(AND(O4419&gt;730,O4419&lt;1096),+'PL2'!$P$3+1,IF(AND(O4419&gt;1095,O4419&lt;1461),+'PL2'!$Q$3+1,IF(AND(O4419&gt;1460,O4419&lt;3000),+'PL2'!$R$3+1,0)))))</f>
        <v>0</v>
      </c>
      <c r="M4419" s="3">
        <f>IF(AND(O4419&gt;0,O4419&lt;366),+'PL2'!$N$2+1,IF(AND(O4419&gt;365,O4419&lt;731),+'PL2'!$O$2+1,IF(AND(O4419&gt;730,O4419&lt;1096),+'PL2'!$P$2+1,IF(AND(O4419&gt;1095,O4419&lt;1461),+'PL2'!$Q$2+1,IF(AND(O4419&gt;1460,O4419&lt;1826),+'PL2'!$R$2+1,IF(AND(O4419&gt;1825,O4419&lt;2190),+'PL2'!$S$2+1,0))))))</f>
        <v>0</v>
      </c>
      <c r="N4419" s="70">
        <f t="shared" si="280"/>
        <v>-1</v>
      </c>
      <c r="O4419" s="19" t="str">
        <f>IF(A4419&gt;'PL2'!$C$2+553,IF(A4419='PL2'!$C$2+554,1,O4418+1), "")</f>
        <v/>
      </c>
      <c r="Q4419" s="20">
        <v>72.95</v>
      </c>
    </row>
    <row r="4420" spans="1:17" x14ac:dyDescent="0.55000000000000004">
      <c r="A4420">
        <v>4418</v>
      </c>
      <c r="B4420" s="2">
        <v>44240</v>
      </c>
      <c r="C4420" s="20">
        <v>94.208954009982307</v>
      </c>
      <c r="D4420" s="19">
        <v>167285007.6061438</v>
      </c>
      <c r="E4420" s="20">
        <f t="shared" si="277"/>
        <v>1136.5254277665078</v>
      </c>
      <c r="F4420" s="20">
        <f t="shared" si="281"/>
        <v>6.4005061354761872E-4</v>
      </c>
      <c r="G4420" s="19">
        <v>47471.4</v>
      </c>
      <c r="H4420" s="20">
        <f t="shared" si="278"/>
        <v>30.384098695964429</v>
      </c>
      <c r="I4420" s="19">
        <v>53952453.191675007</v>
      </c>
      <c r="K4420" s="70">
        <f t="shared" si="279"/>
        <v>-1</v>
      </c>
      <c r="L4420" s="3">
        <f>IF(AND(O4420&gt;0,O4420&lt;366),+'PL2'!$N$3+1,IF(AND(O4420&gt;365,O4420&lt;731),+'PL2'!$O$3+1,IF(AND(O4420&gt;730,O4420&lt;1096),+'PL2'!$P$3+1,IF(AND(O4420&gt;1095,O4420&lt;1461),+'PL2'!$Q$3+1,IF(AND(O4420&gt;1460,O4420&lt;3000),+'PL2'!$R$3+1,0)))))</f>
        <v>0</v>
      </c>
      <c r="M4420" s="3">
        <f>IF(AND(O4420&gt;0,O4420&lt;366),+'PL2'!$N$2+1,IF(AND(O4420&gt;365,O4420&lt;731),+'PL2'!$O$2+1,IF(AND(O4420&gt;730,O4420&lt;1096),+'PL2'!$P$2+1,IF(AND(O4420&gt;1095,O4420&lt;1461),+'PL2'!$Q$2+1,IF(AND(O4420&gt;1460,O4420&lt;1826),+'PL2'!$R$2+1,IF(AND(O4420&gt;1825,O4420&lt;2190),+'PL2'!$S$2+1,0))))))</f>
        <v>0</v>
      </c>
      <c r="N4420" s="70">
        <f t="shared" si="280"/>
        <v>-1</v>
      </c>
      <c r="O4420" s="19" t="str">
        <f>IF(A4420&gt;'PL2'!$C$2+553,IF(A4420='PL2'!$C$2+554,1,O4419+1), "")</f>
        <v/>
      </c>
      <c r="Q4420" s="20">
        <v>73.5</v>
      </c>
    </row>
    <row r="4421" spans="1:17" x14ac:dyDescent="0.55000000000000004">
      <c r="A4421">
        <v>4419</v>
      </c>
      <c r="B4421" s="2">
        <v>44241</v>
      </c>
      <c r="C4421" s="20">
        <v>94.238952484103294</v>
      </c>
      <c r="D4421" s="19">
        <v>158760930.78544861</v>
      </c>
      <c r="E4421" s="20">
        <f t="shared" si="277"/>
        <v>1066.8508737913228</v>
      </c>
      <c r="F4421" s="20">
        <f t="shared" si="281"/>
        <v>6.3327235677846966E-4</v>
      </c>
      <c r="G4421" s="19">
        <v>47185.19</v>
      </c>
      <c r="H4421" s="20">
        <f t="shared" si="278"/>
        <v>29.881076476339882</v>
      </c>
      <c r="I4421" s="19">
        <v>50339561.181509592</v>
      </c>
      <c r="K4421" s="70">
        <f t="shared" si="279"/>
        <v>-1</v>
      </c>
      <c r="L4421" s="3">
        <f>IF(AND(O4421&gt;0,O4421&lt;366),+'PL2'!$N$3+1,IF(AND(O4421&gt;365,O4421&lt;731),+'PL2'!$O$3+1,IF(AND(O4421&gt;730,O4421&lt;1096),+'PL2'!$P$3+1,IF(AND(O4421&gt;1095,O4421&lt;1461),+'PL2'!$Q$3+1,IF(AND(O4421&gt;1460,O4421&lt;3000),+'PL2'!$R$3+1,0)))))</f>
        <v>0</v>
      </c>
      <c r="M4421" s="3">
        <f>IF(AND(O4421&gt;0,O4421&lt;366),+'PL2'!$N$2+1,IF(AND(O4421&gt;365,O4421&lt;731),+'PL2'!$O$2+1,IF(AND(O4421&gt;730,O4421&lt;1096),+'PL2'!$P$2+1,IF(AND(O4421&gt;1095,O4421&lt;1461),+'PL2'!$Q$2+1,IF(AND(O4421&gt;1460,O4421&lt;1826),+'PL2'!$R$2+1,IF(AND(O4421&gt;1825,O4421&lt;2190),+'PL2'!$S$2+1,0))))))</f>
        <v>0</v>
      </c>
      <c r="N4421" s="70">
        <f t="shared" si="280"/>
        <v>-1</v>
      </c>
      <c r="O4421" s="19" t="str">
        <f>IF(A4421&gt;'PL2'!$C$2+553,IF(A4421='PL2'!$C$2+554,1,O4420+1), "")</f>
        <v/>
      </c>
      <c r="Q4421" s="20">
        <v>74.05</v>
      </c>
    </row>
    <row r="4422" spans="1:17" x14ac:dyDescent="0.55000000000000004">
      <c r="A4422">
        <v>4420</v>
      </c>
      <c r="B4422" s="2">
        <v>44242</v>
      </c>
      <c r="C4422" s="20">
        <v>94.268950958224295</v>
      </c>
      <c r="D4422" s="19">
        <v>160891949.9906224</v>
      </c>
      <c r="E4422" s="20">
        <f t="shared" si="277"/>
        <v>1062.421965977901</v>
      </c>
      <c r="F4422" s="20">
        <f t="shared" si="281"/>
        <v>6.224885969344547E-4</v>
      </c>
      <c r="G4422" s="19">
        <v>48720.37</v>
      </c>
      <c r="H4422" s="20">
        <f t="shared" si="278"/>
        <v>30.327874763427502</v>
      </c>
      <c r="I4422" s="19">
        <v>51761591.278570749</v>
      </c>
      <c r="K4422" s="70">
        <f t="shared" si="279"/>
        <v>-1</v>
      </c>
      <c r="L4422" s="3">
        <f>IF(AND(O4422&gt;0,O4422&lt;366),+'PL2'!$N$3+1,IF(AND(O4422&gt;365,O4422&lt;731),+'PL2'!$O$3+1,IF(AND(O4422&gt;730,O4422&lt;1096),+'PL2'!$P$3+1,IF(AND(O4422&gt;1095,O4422&lt;1461),+'PL2'!$Q$3+1,IF(AND(O4422&gt;1460,O4422&lt;3000),+'PL2'!$R$3+1,0)))))</f>
        <v>0</v>
      </c>
      <c r="M4422" s="3">
        <f>IF(AND(O4422&gt;0,O4422&lt;366),+'PL2'!$N$2+1,IF(AND(O4422&gt;365,O4422&lt;731),+'PL2'!$O$2+1,IF(AND(O4422&gt;730,O4422&lt;1096),+'PL2'!$P$2+1,IF(AND(O4422&gt;1095,O4422&lt;1461),+'PL2'!$Q$2+1,IF(AND(O4422&gt;1460,O4422&lt;1826),+'PL2'!$R$2+1,IF(AND(O4422&gt;1825,O4422&lt;2190),+'PL2'!$S$2+1,0))))))</f>
        <v>0</v>
      </c>
      <c r="N4422" s="70">
        <f t="shared" si="280"/>
        <v>-1</v>
      </c>
      <c r="O4422" s="19" t="str">
        <f>IF(A4422&gt;'PL2'!$C$2+553,IF(A4422='PL2'!$C$2+554,1,O4421+1), "")</f>
        <v/>
      </c>
      <c r="Q4422" s="20">
        <v>74.599999999999994</v>
      </c>
    </row>
    <row r="4423" spans="1:17" x14ac:dyDescent="0.55000000000000004">
      <c r="A4423">
        <v>4421</v>
      </c>
      <c r="B4423" s="2">
        <v>44243</v>
      </c>
      <c r="C4423" s="20">
        <v>94.298949432345296</v>
      </c>
      <c r="D4423" s="19">
        <v>128926661.91301531</v>
      </c>
      <c r="E4423" s="20">
        <f t="shared" si="277"/>
        <v>893.24826796616549</v>
      </c>
      <c r="F4423" s="20">
        <f t="shared" si="281"/>
        <v>6.5333556303739297E-4</v>
      </c>
      <c r="G4423" s="19">
        <v>47951.85</v>
      </c>
      <c r="H4423" s="20">
        <f t="shared" si="278"/>
        <v>31.32864891843461</v>
      </c>
      <c r="I4423" s="19">
        <v>42832906.958273374</v>
      </c>
      <c r="K4423" s="70">
        <f t="shared" si="279"/>
        <v>-1</v>
      </c>
      <c r="L4423" s="3">
        <f>IF(AND(O4423&gt;0,O4423&lt;366),+'PL2'!$N$3+1,IF(AND(O4423&gt;365,O4423&lt;731),+'PL2'!$O$3+1,IF(AND(O4423&gt;730,O4423&lt;1096),+'PL2'!$P$3+1,IF(AND(O4423&gt;1095,O4423&lt;1461),+'PL2'!$Q$3+1,IF(AND(O4423&gt;1460,O4423&lt;3000),+'PL2'!$R$3+1,0)))))</f>
        <v>0</v>
      </c>
      <c r="M4423" s="3">
        <f>IF(AND(O4423&gt;0,O4423&lt;366),+'PL2'!$N$2+1,IF(AND(O4423&gt;365,O4423&lt;731),+'PL2'!$O$2+1,IF(AND(O4423&gt;730,O4423&lt;1096),+'PL2'!$P$2+1,IF(AND(O4423&gt;1095,O4423&lt;1461),+'PL2'!$Q$2+1,IF(AND(O4423&gt;1460,O4423&lt;1826),+'PL2'!$R$2+1,IF(AND(O4423&gt;1825,O4423&lt;2190),+'PL2'!$S$2+1,0))))))</f>
        <v>0</v>
      </c>
      <c r="N4423" s="70">
        <f t="shared" si="280"/>
        <v>-1</v>
      </c>
      <c r="O4423" s="19" t="str">
        <f>IF(A4423&gt;'PL2'!$C$2+553,IF(A4423='PL2'!$C$2+554,1,O4422+1), "")</f>
        <v/>
      </c>
      <c r="Q4423" s="20">
        <v>75.150000000000006</v>
      </c>
    </row>
    <row r="4424" spans="1:17" x14ac:dyDescent="0.55000000000000004">
      <c r="A4424">
        <v>4422</v>
      </c>
      <c r="B4424" s="2">
        <v>44244</v>
      </c>
      <c r="C4424" s="20">
        <v>94.328947906466297</v>
      </c>
      <c r="D4424" s="19">
        <v>147040325.15699261</v>
      </c>
      <c r="E4424" s="20">
        <f t="shared" si="277"/>
        <v>1043.2348315641314</v>
      </c>
      <c r="F4424" s="20">
        <f t="shared" si="281"/>
        <v>6.6925344442591683E-4</v>
      </c>
      <c r="G4424" s="19">
        <v>49160.1</v>
      </c>
      <c r="H4424" s="20">
        <f t="shared" si="278"/>
        <v>32.900566253322516</v>
      </c>
      <c r="I4424" s="19">
        <v>51285528.643175848</v>
      </c>
      <c r="K4424" s="70">
        <f t="shared" si="279"/>
        <v>-1</v>
      </c>
      <c r="L4424" s="3">
        <f>IF(AND(O4424&gt;0,O4424&lt;366),+'PL2'!$N$3+1,IF(AND(O4424&gt;365,O4424&lt;731),+'PL2'!$O$3+1,IF(AND(O4424&gt;730,O4424&lt;1096),+'PL2'!$P$3+1,IF(AND(O4424&gt;1095,O4424&lt;1461),+'PL2'!$Q$3+1,IF(AND(O4424&gt;1460,O4424&lt;3000),+'PL2'!$R$3+1,0)))))</f>
        <v>0</v>
      </c>
      <c r="M4424" s="3">
        <f>IF(AND(O4424&gt;0,O4424&lt;366),+'PL2'!$N$2+1,IF(AND(O4424&gt;365,O4424&lt;731),+'PL2'!$O$2+1,IF(AND(O4424&gt;730,O4424&lt;1096),+'PL2'!$P$2+1,IF(AND(O4424&gt;1095,O4424&lt;1461),+'PL2'!$Q$2+1,IF(AND(O4424&gt;1460,O4424&lt;1826),+'PL2'!$R$2+1,IF(AND(O4424&gt;1825,O4424&lt;2190),+'PL2'!$S$2+1,0))))))</f>
        <v>0</v>
      </c>
      <c r="N4424" s="70">
        <f t="shared" si="280"/>
        <v>-1</v>
      </c>
      <c r="O4424" s="19" t="str">
        <f>IF(A4424&gt;'PL2'!$C$2+553,IF(A4424='PL2'!$C$2+554,1,O4423+1), "")</f>
        <v/>
      </c>
      <c r="Q4424" s="20">
        <v>75.7</v>
      </c>
    </row>
    <row r="4425" spans="1:17" x14ac:dyDescent="0.55000000000000004">
      <c r="A4425">
        <v>4423</v>
      </c>
      <c r="B4425" s="2">
        <v>44245</v>
      </c>
      <c r="C4425" s="20">
        <v>94.358946380587298</v>
      </c>
      <c r="D4425" s="19">
        <v>145974815.55440569</v>
      </c>
      <c r="E4425" s="20">
        <f t="shared" si="277"/>
        <v>1029.9418631213387</v>
      </c>
      <c r="F4425" s="20">
        <f t="shared" si="281"/>
        <v>6.6576024547992962E-4</v>
      </c>
      <c r="G4425" s="19">
        <v>52118.23</v>
      </c>
      <c r="H4425" s="20">
        <f t="shared" si="278"/>
        <v>34.698245598779437</v>
      </c>
      <c r="I4425" s="19">
        <v>53678746.908786453</v>
      </c>
      <c r="K4425" s="70">
        <f t="shared" si="279"/>
        <v>-1</v>
      </c>
      <c r="L4425" s="3">
        <f>IF(AND(O4425&gt;0,O4425&lt;366),+'PL2'!$N$3+1,IF(AND(O4425&gt;365,O4425&lt;731),+'PL2'!$O$3+1,IF(AND(O4425&gt;730,O4425&lt;1096),+'PL2'!$P$3+1,IF(AND(O4425&gt;1095,O4425&lt;1461),+'PL2'!$Q$3+1,IF(AND(O4425&gt;1460,O4425&lt;3000),+'PL2'!$R$3+1,0)))))</f>
        <v>0</v>
      </c>
      <c r="M4425" s="3">
        <f>IF(AND(O4425&gt;0,O4425&lt;366),+'PL2'!$N$2+1,IF(AND(O4425&gt;365,O4425&lt;731),+'PL2'!$O$2+1,IF(AND(O4425&gt;730,O4425&lt;1096),+'PL2'!$P$2+1,IF(AND(O4425&gt;1095,O4425&lt;1461),+'PL2'!$Q$2+1,IF(AND(O4425&gt;1460,O4425&lt;1826),+'PL2'!$R$2+1,IF(AND(O4425&gt;1825,O4425&lt;2190),+'PL2'!$S$2+1,0))))))</f>
        <v>0</v>
      </c>
      <c r="N4425" s="70">
        <f t="shared" si="280"/>
        <v>-1</v>
      </c>
      <c r="O4425" s="19" t="str">
        <f>IF(A4425&gt;'PL2'!$C$2+553,IF(A4425='PL2'!$C$2+554,1,O4424+1), "")</f>
        <v/>
      </c>
      <c r="Q4425" s="20">
        <v>76.25</v>
      </c>
    </row>
    <row r="4426" spans="1:17" x14ac:dyDescent="0.55000000000000004">
      <c r="A4426">
        <v>4424</v>
      </c>
      <c r="B4426" s="2">
        <v>44246</v>
      </c>
      <c r="C4426" s="20">
        <v>94.388944854708299</v>
      </c>
      <c r="D4426" s="19">
        <v>163181402.20420989</v>
      </c>
      <c r="E4426" s="20">
        <f t="shared" si="277"/>
        <v>1147.9606697302313</v>
      </c>
      <c r="F4426" s="20">
        <f t="shared" si="281"/>
        <v>6.640143722686149E-4</v>
      </c>
      <c r="G4426" s="19">
        <v>51608.15</v>
      </c>
      <c r="H4426" s="20">
        <f t="shared" si="278"/>
        <v>34.268553326194521</v>
      </c>
      <c r="I4426" s="19">
        <v>59244126.437538236</v>
      </c>
      <c r="K4426" s="70">
        <f t="shared" si="279"/>
        <v>-1</v>
      </c>
      <c r="L4426" s="3">
        <f>IF(AND(O4426&gt;0,O4426&lt;366),+'PL2'!$N$3+1,IF(AND(O4426&gt;365,O4426&lt;731),+'PL2'!$O$3+1,IF(AND(O4426&gt;730,O4426&lt;1096),+'PL2'!$P$3+1,IF(AND(O4426&gt;1095,O4426&lt;1461),+'PL2'!$Q$3+1,IF(AND(O4426&gt;1460,O4426&lt;3000),+'PL2'!$R$3+1,0)))))</f>
        <v>0</v>
      </c>
      <c r="M4426" s="3">
        <f>IF(AND(O4426&gt;0,O4426&lt;366),+'PL2'!$N$2+1,IF(AND(O4426&gt;365,O4426&lt;731),+'PL2'!$O$2+1,IF(AND(O4426&gt;730,O4426&lt;1096),+'PL2'!$P$2+1,IF(AND(O4426&gt;1095,O4426&lt;1461),+'PL2'!$Q$2+1,IF(AND(O4426&gt;1460,O4426&lt;1826),+'PL2'!$R$2+1,IF(AND(O4426&gt;1825,O4426&lt;2190),+'PL2'!$S$2+1,0))))))</f>
        <v>0</v>
      </c>
      <c r="N4426" s="70">
        <f t="shared" si="280"/>
        <v>-1</v>
      </c>
      <c r="O4426" s="19" t="str">
        <f>IF(A4426&gt;'PL2'!$C$2+553,IF(A4426='PL2'!$C$2+554,1,O4425+1), "")</f>
        <v/>
      </c>
      <c r="Q4426" s="20">
        <v>76.8</v>
      </c>
    </row>
    <row r="4427" spans="1:17" x14ac:dyDescent="0.55000000000000004">
      <c r="A4427">
        <v>4425</v>
      </c>
      <c r="B4427" s="2">
        <v>44247</v>
      </c>
      <c r="C4427" s="20">
        <v>94.4189433288293</v>
      </c>
      <c r="D4427" s="19">
        <v>157667240.08936039</v>
      </c>
      <c r="E4427" s="20">
        <f t="shared" si="277"/>
        <v>1067.5070272209186</v>
      </c>
      <c r="F4427" s="20">
        <f t="shared" si="281"/>
        <v>6.3927601858935958E-4</v>
      </c>
      <c r="G4427" s="19">
        <v>55916.5</v>
      </c>
      <c r="H4427" s="20">
        <f t="shared" si="278"/>
        <v>35.746077493451928</v>
      </c>
      <c r="I4427" s="19">
        <v>59691256.687598497</v>
      </c>
      <c r="K4427" s="70">
        <f t="shared" si="279"/>
        <v>-1</v>
      </c>
      <c r="L4427" s="3">
        <f>IF(AND(O4427&gt;0,O4427&lt;366),+'PL2'!$N$3+1,IF(AND(O4427&gt;365,O4427&lt;731),+'PL2'!$O$3+1,IF(AND(O4427&gt;730,O4427&lt;1096),+'PL2'!$P$3+1,IF(AND(O4427&gt;1095,O4427&lt;1461),+'PL2'!$Q$3+1,IF(AND(O4427&gt;1460,O4427&lt;3000),+'PL2'!$R$3+1,0)))))</f>
        <v>0</v>
      </c>
      <c r="M4427" s="3">
        <f>IF(AND(O4427&gt;0,O4427&lt;366),+'PL2'!$N$2+1,IF(AND(O4427&gt;365,O4427&lt;731),+'PL2'!$O$2+1,IF(AND(O4427&gt;730,O4427&lt;1096),+'PL2'!$P$2+1,IF(AND(O4427&gt;1095,O4427&lt;1461),+'PL2'!$Q$2+1,IF(AND(O4427&gt;1460,O4427&lt;1826),+'PL2'!$R$2+1,IF(AND(O4427&gt;1825,O4427&lt;2190),+'PL2'!$S$2+1,0))))))</f>
        <v>0</v>
      </c>
      <c r="N4427" s="70">
        <f t="shared" si="280"/>
        <v>-1</v>
      </c>
      <c r="O4427" s="19" t="str">
        <f>IF(A4427&gt;'PL2'!$C$2+553,IF(A4427='PL2'!$C$2+554,1,O4426+1), "")</f>
        <v/>
      </c>
      <c r="Q4427" s="20">
        <v>77.349999999999994</v>
      </c>
    </row>
    <row r="4428" spans="1:17" x14ac:dyDescent="0.55000000000000004">
      <c r="A4428">
        <v>4426</v>
      </c>
      <c r="B4428" s="2">
        <v>44248</v>
      </c>
      <c r="C4428" s="20">
        <v>94.448941802950301</v>
      </c>
      <c r="D4428" s="19">
        <v>152267677.07260141</v>
      </c>
      <c r="E4428" s="20">
        <f t="shared" si="277"/>
        <v>1029.1821387650939</v>
      </c>
      <c r="F4428" s="20">
        <f t="shared" si="281"/>
        <v>6.383834428794283E-4</v>
      </c>
      <c r="G4428" s="19">
        <v>56001.2</v>
      </c>
      <c r="H4428" s="20">
        <f t="shared" si="278"/>
        <v>35.750238861379437</v>
      </c>
      <c r="I4428" s="19">
        <v>57635434.789411768</v>
      </c>
      <c r="K4428" s="70">
        <f t="shared" si="279"/>
        <v>-1</v>
      </c>
      <c r="L4428" s="3">
        <f>IF(AND(O4428&gt;0,O4428&lt;366),+'PL2'!$N$3+1,IF(AND(O4428&gt;365,O4428&lt;731),+'PL2'!$O$3+1,IF(AND(O4428&gt;730,O4428&lt;1096),+'PL2'!$P$3+1,IF(AND(O4428&gt;1095,O4428&lt;1461),+'PL2'!$Q$3+1,IF(AND(O4428&gt;1460,O4428&lt;3000),+'PL2'!$R$3+1,0)))))</f>
        <v>0</v>
      </c>
      <c r="M4428" s="3">
        <f>IF(AND(O4428&gt;0,O4428&lt;366),+'PL2'!$N$2+1,IF(AND(O4428&gt;365,O4428&lt;731),+'PL2'!$O$2+1,IF(AND(O4428&gt;730,O4428&lt;1096),+'PL2'!$P$2+1,IF(AND(O4428&gt;1095,O4428&lt;1461),+'PL2'!$Q$2+1,IF(AND(O4428&gt;1460,O4428&lt;1826),+'PL2'!$R$2+1,IF(AND(O4428&gt;1825,O4428&lt;2190),+'PL2'!$S$2+1,0))))))</f>
        <v>0</v>
      </c>
      <c r="N4428" s="70">
        <f t="shared" si="280"/>
        <v>-1</v>
      </c>
      <c r="O4428" s="19" t="str">
        <f>IF(A4428&gt;'PL2'!$C$2+553,IF(A4428='PL2'!$C$2+554,1,O4427+1), "")</f>
        <v/>
      </c>
      <c r="Q4428" s="20">
        <v>77.900000000000006</v>
      </c>
    </row>
    <row r="4429" spans="1:17" x14ac:dyDescent="0.55000000000000004">
      <c r="A4429">
        <v>4427</v>
      </c>
      <c r="B4429" s="2">
        <v>44249</v>
      </c>
      <c r="C4429" s="20">
        <v>94.478940277071302</v>
      </c>
      <c r="D4429" s="19">
        <v>143628376.2457872</v>
      </c>
      <c r="E4429" s="20">
        <f t="shared" si="277"/>
        <v>920.28949938656626</v>
      </c>
      <c r="F4429" s="20">
        <f t="shared" si="281"/>
        <v>6.053676781903293E-4</v>
      </c>
      <c r="G4429" s="19">
        <v>57487.86</v>
      </c>
      <c r="H4429" s="20">
        <f t="shared" si="278"/>
        <v>34.801292332330704</v>
      </c>
      <c r="I4429" s="19">
        <v>52905473.900205009</v>
      </c>
      <c r="K4429" s="70">
        <f t="shared" si="279"/>
        <v>-1</v>
      </c>
      <c r="L4429" s="3">
        <f>IF(AND(O4429&gt;0,O4429&lt;366),+'PL2'!$N$3+1,IF(AND(O4429&gt;365,O4429&lt;731),+'PL2'!$O$3+1,IF(AND(O4429&gt;730,O4429&lt;1096),+'PL2'!$P$3+1,IF(AND(O4429&gt;1095,O4429&lt;1461),+'PL2'!$Q$3+1,IF(AND(O4429&gt;1460,O4429&lt;3000),+'PL2'!$R$3+1,0)))))</f>
        <v>0</v>
      </c>
      <c r="M4429" s="3">
        <f>IF(AND(O4429&gt;0,O4429&lt;366),+'PL2'!$N$2+1,IF(AND(O4429&gt;365,O4429&lt;731),+'PL2'!$O$2+1,IF(AND(O4429&gt;730,O4429&lt;1096),+'PL2'!$P$2+1,IF(AND(O4429&gt;1095,O4429&lt;1461),+'PL2'!$Q$2+1,IF(AND(O4429&gt;1460,O4429&lt;1826),+'PL2'!$R$2+1,IF(AND(O4429&gt;1825,O4429&lt;2190),+'PL2'!$S$2+1,0))))))</f>
        <v>0</v>
      </c>
      <c r="N4429" s="70">
        <f t="shared" si="280"/>
        <v>-1</v>
      </c>
      <c r="O4429" s="19" t="str">
        <f>IF(A4429&gt;'PL2'!$C$2+553,IF(A4429='PL2'!$C$2+554,1,O4428+1), "")</f>
        <v/>
      </c>
      <c r="Q4429" s="20">
        <v>78.45</v>
      </c>
    </row>
    <row r="4430" spans="1:17" x14ac:dyDescent="0.55000000000000004">
      <c r="A4430">
        <v>4428</v>
      </c>
      <c r="B4430" s="2">
        <v>44250</v>
      </c>
      <c r="C4430" s="20">
        <v>94.508938751192304</v>
      </c>
      <c r="D4430" s="19">
        <v>137148900.62567651</v>
      </c>
      <c r="E4430" s="20">
        <f t="shared" si="277"/>
        <v>895.87660126567027</v>
      </c>
      <c r="F4430" s="20">
        <f t="shared" si="281"/>
        <v>6.1734615772627102E-4</v>
      </c>
      <c r="G4430" s="19">
        <v>54123.4</v>
      </c>
      <c r="H4430" s="20">
        <f t="shared" si="278"/>
        <v>33.412873033082057</v>
      </c>
      <c r="I4430" s="19">
        <v>48487887.64094238</v>
      </c>
      <c r="K4430" s="70">
        <f t="shared" si="279"/>
        <v>-1</v>
      </c>
      <c r="L4430" s="3">
        <f>IF(AND(O4430&gt;0,O4430&lt;366),+'PL2'!$N$3+1,IF(AND(O4430&gt;365,O4430&lt;731),+'PL2'!$O$3+1,IF(AND(O4430&gt;730,O4430&lt;1096),+'PL2'!$P$3+1,IF(AND(O4430&gt;1095,O4430&lt;1461),+'PL2'!$Q$3+1,IF(AND(O4430&gt;1460,O4430&lt;3000),+'PL2'!$R$3+1,0)))))</f>
        <v>0</v>
      </c>
      <c r="M4430" s="3">
        <f>IF(AND(O4430&gt;0,O4430&lt;366),+'PL2'!$N$2+1,IF(AND(O4430&gt;365,O4430&lt;731),+'PL2'!$O$2+1,IF(AND(O4430&gt;730,O4430&lt;1096),+'PL2'!$P$2+1,IF(AND(O4430&gt;1095,O4430&lt;1461),+'PL2'!$Q$2+1,IF(AND(O4430&gt;1460,O4430&lt;1826),+'PL2'!$R$2+1,IF(AND(O4430&gt;1825,O4430&lt;2190),+'PL2'!$S$2+1,0))))))</f>
        <v>0</v>
      </c>
      <c r="N4430" s="70">
        <f t="shared" si="280"/>
        <v>-1</v>
      </c>
      <c r="O4430" s="19" t="str">
        <f>IF(A4430&gt;'PL2'!$C$2+553,IF(A4430='PL2'!$C$2+554,1,O4429+1), "")</f>
        <v/>
      </c>
      <c r="Q4430" s="20">
        <v>79</v>
      </c>
    </row>
    <row r="4431" spans="1:17" x14ac:dyDescent="0.55000000000000004">
      <c r="A4431">
        <v>4429</v>
      </c>
      <c r="B4431" s="2">
        <v>44251</v>
      </c>
      <c r="C4431" s="20">
        <v>94.538937225313305</v>
      </c>
      <c r="D4431" s="19">
        <v>171706103.9329336</v>
      </c>
      <c r="E4431" s="20">
        <f t="shared" si="277"/>
        <v>1222.2924098471885</v>
      </c>
      <c r="F4431" s="20">
        <f t="shared" si="281"/>
        <v>6.7297680605841721E-4</v>
      </c>
      <c r="G4431" s="19">
        <v>48880.43</v>
      </c>
      <c r="H4431" s="20">
        <f t="shared" si="278"/>
        <v>32.895395660162038</v>
      </c>
      <c r="I4431" s="19">
        <v>59746178.579066813</v>
      </c>
      <c r="K4431" s="70">
        <f t="shared" si="279"/>
        <v>-1</v>
      </c>
      <c r="L4431" s="3">
        <f>IF(AND(O4431&gt;0,O4431&lt;366),+'PL2'!$N$3+1,IF(AND(O4431&gt;365,O4431&lt;731),+'PL2'!$O$3+1,IF(AND(O4431&gt;730,O4431&lt;1096),+'PL2'!$P$3+1,IF(AND(O4431&gt;1095,O4431&lt;1461),+'PL2'!$Q$3+1,IF(AND(O4431&gt;1460,O4431&lt;3000),+'PL2'!$R$3+1,0)))))</f>
        <v>0</v>
      </c>
      <c r="M4431" s="3">
        <f>IF(AND(O4431&gt;0,O4431&lt;366),+'PL2'!$N$2+1,IF(AND(O4431&gt;365,O4431&lt;731),+'PL2'!$O$2+1,IF(AND(O4431&gt;730,O4431&lt;1096),+'PL2'!$P$2+1,IF(AND(O4431&gt;1095,O4431&lt;1461),+'PL2'!$Q$2+1,IF(AND(O4431&gt;1460,O4431&lt;1826),+'PL2'!$R$2+1,IF(AND(O4431&gt;1825,O4431&lt;2190),+'PL2'!$S$2+1,0))))))</f>
        <v>0</v>
      </c>
      <c r="N4431" s="70">
        <f t="shared" si="280"/>
        <v>-1</v>
      </c>
      <c r="O4431" s="19" t="str">
        <f>IF(A4431&gt;'PL2'!$C$2+553,IF(A4431='PL2'!$C$2+554,1,O4430+1), "")</f>
        <v/>
      </c>
      <c r="Q4431" s="20">
        <v>79.55</v>
      </c>
    </row>
    <row r="4432" spans="1:17" x14ac:dyDescent="0.55000000000000004">
      <c r="A4432">
        <v>4430</v>
      </c>
      <c r="B4432" s="2">
        <v>44252</v>
      </c>
      <c r="C4432" s="20">
        <v>94.568935699434306</v>
      </c>
      <c r="D4432" s="19">
        <v>168466366.12287831</v>
      </c>
      <c r="E4432" s="20">
        <f t="shared" si="277"/>
        <v>1141.5848112389394</v>
      </c>
      <c r="F4432" s="20">
        <f t="shared" si="281"/>
        <v>6.4083094503719444E-4</v>
      </c>
      <c r="G4432" s="19">
        <v>50624.84</v>
      </c>
      <c r="H4432" s="20">
        <f t="shared" si="278"/>
        <v>32.44196405955676</v>
      </c>
      <c r="I4432" s="19">
        <v>57792548.415401503</v>
      </c>
      <c r="K4432" s="70">
        <f t="shared" si="279"/>
        <v>-1</v>
      </c>
      <c r="L4432" s="3">
        <f>IF(AND(O4432&gt;0,O4432&lt;366),+'PL2'!$N$3+1,IF(AND(O4432&gt;365,O4432&lt;731),+'PL2'!$O$3+1,IF(AND(O4432&gt;730,O4432&lt;1096),+'PL2'!$P$3+1,IF(AND(O4432&gt;1095,O4432&lt;1461),+'PL2'!$Q$3+1,IF(AND(O4432&gt;1460,O4432&lt;3000),+'PL2'!$R$3+1,0)))))</f>
        <v>0</v>
      </c>
      <c r="M4432" s="3">
        <f>IF(AND(O4432&gt;0,O4432&lt;366),+'PL2'!$N$2+1,IF(AND(O4432&gt;365,O4432&lt;731),+'PL2'!$O$2+1,IF(AND(O4432&gt;730,O4432&lt;1096),+'PL2'!$P$2+1,IF(AND(O4432&gt;1095,O4432&lt;1461),+'PL2'!$Q$2+1,IF(AND(O4432&gt;1460,O4432&lt;1826),+'PL2'!$R$2+1,IF(AND(O4432&gt;1825,O4432&lt;2190),+'PL2'!$S$2+1,0))))))</f>
        <v>0</v>
      </c>
      <c r="N4432" s="70">
        <f t="shared" si="280"/>
        <v>-1</v>
      </c>
      <c r="O4432" s="19" t="str">
        <f>IF(A4432&gt;'PL2'!$C$2+553,IF(A4432='PL2'!$C$2+554,1,O4431+1), "")</f>
        <v/>
      </c>
      <c r="Q4432" s="20">
        <v>80.099999999999994</v>
      </c>
    </row>
    <row r="4433" spans="1:17" x14ac:dyDescent="0.55000000000000004">
      <c r="A4433">
        <v>4431</v>
      </c>
      <c r="B4433" s="2">
        <v>44253</v>
      </c>
      <c r="C4433" s="20">
        <v>94.598934173555307</v>
      </c>
      <c r="D4433" s="19">
        <v>150107851.86589789</v>
      </c>
      <c r="E4433" s="20">
        <f t="shared" si="277"/>
        <v>1012.7076594039544</v>
      </c>
      <c r="F4433" s="20">
        <f t="shared" si="281"/>
        <v>6.3821488361978499E-4</v>
      </c>
      <c r="G4433" s="19">
        <v>46800.42</v>
      </c>
      <c r="H4433" s="20">
        <f t="shared" si="278"/>
        <v>29.868724603657057</v>
      </c>
      <c r="I4433" s="19">
        <v>47395143.797322012</v>
      </c>
      <c r="K4433" s="70">
        <f t="shared" si="279"/>
        <v>-1</v>
      </c>
      <c r="L4433" s="3">
        <f>IF(AND(O4433&gt;0,O4433&lt;366),+'PL2'!$N$3+1,IF(AND(O4433&gt;365,O4433&lt;731),+'PL2'!$O$3+1,IF(AND(O4433&gt;730,O4433&lt;1096),+'PL2'!$P$3+1,IF(AND(O4433&gt;1095,O4433&lt;1461),+'PL2'!$Q$3+1,IF(AND(O4433&gt;1460,O4433&lt;3000),+'PL2'!$R$3+1,0)))))</f>
        <v>0</v>
      </c>
      <c r="M4433" s="3">
        <f>IF(AND(O4433&gt;0,O4433&lt;366),+'PL2'!$N$2+1,IF(AND(O4433&gt;365,O4433&lt;731),+'PL2'!$O$2+1,IF(AND(O4433&gt;730,O4433&lt;1096),+'PL2'!$P$2+1,IF(AND(O4433&gt;1095,O4433&lt;1461),+'PL2'!$Q$2+1,IF(AND(O4433&gt;1460,O4433&lt;1826),+'PL2'!$R$2+1,IF(AND(O4433&gt;1825,O4433&lt;2190),+'PL2'!$S$2+1,0))))))</f>
        <v>0</v>
      </c>
      <c r="N4433" s="70">
        <f t="shared" si="280"/>
        <v>-1</v>
      </c>
      <c r="O4433" s="19" t="str">
        <f>IF(A4433&gt;'PL2'!$C$2+553,IF(A4433='PL2'!$C$2+554,1,O4432+1), "")</f>
        <v/>
      </c>
      <c r="Q4433" s="20">
        <v>80.649999999999906</v>
      </c>
    </row>
    <row r="4434" spans="1:17" x14ac:dyDescent="0.55000000000000004">
      <c r="A4434">
        <v>4432</v>
      </c>
      <c r="B4434" s="2">
        <v>44254</v>
      </c>
      <c r="C4434" s="20">
        <v>94.628932647676294</v>
      </c>
      <c r="D4434" s="19">
        <v>169546278.72623</v>
      </c>
      <c r="E4434" s="20">
        <f t="shared" si="277"/>
        <v>1103.7562253215362</v>
      </c>
      <c r="F4434" s="20">
        <f t="shared" si="281"/>
        <v>6.1603990538806408E-4</v>
      </c>
      <c r="G4434" s="19">
        <v>46340.31</v>
      </c>
      <c r="H4434" s="20">
        <f t="shared" si="278"/>
        <v>28.547480188053559</v>
      </c>
      <c r="I4434" s="19">
        <v>51148405.645829841</v>
      </c>
      <c r="K4434" s="70">
        <f t="shared" si="279"/>
        <v>-1</v>
      </c>
      <c r="L4434" s="3">
        <f>IF(AND(O4434&gt;0,O4434&lt;366),+'PL2'!$N$3+1,IF(AND(O4434&gt;365,O4434&lt;731),+'PL2'!$O$3+1,IF(AND(O4434&gt;730,O4434&lt;1096),+'PL2'!$P$3+1,IF(AND(O4434&gt;1095,O4434&lt;1461),+'PL2'!$Q$3+1,IF(AND(O4434&gt;1460,O4434&lt;3000),+'PL2'!$R$3+1,0)))))</f>
        <v>0</v>
      </c>
      <c r="M4434" s="3">
        <f>IF(AND(O4434&gt;0,O4434&lt;366),+'PL2'!$N$2+1,IF(AND(O4434&gt;365,O4434&lt;731),+'PL2'!$O$2+1,IF(AND(O4434&gt;730,O4434&lt;1096),+'PL2'!$P$2+1,IF(AND(O4434&gt;1095,O4434&lt;1461),+'PL2'!$Q$2+1,IF(AND(O4434&gt;1460,O4434&lt;1826),+'PL2'!$R$2+1,IF(AND(O4434&gt;1825,O4434&lt;2190),+'PL2'!$S$2+1,0))))))</f>
        <v>0</v>
      </c>
      <c r="N4434" s="70">
        <f t="shared" si="280"/>
        <v>-1</v>
      </c>
      <c r="O4434" s="19" t="str">
        <f>IF(A4434&gt;'PL2'!$C$2+553,IF(A4434='PL2'!$C$2+554,1,O4433+1), "")</f>
        <v/>
      </c>
      <c r="Q4434" s="20">
        <v>81.199999999999903</v>
      </c>
    </row>
    <row r="4435" spans="1:17" x14ac:dyDescent="0.55000000000000004">
      <c r="A4435">
        <v>4433</v>
      </c>
      <c r="B4435" s="2">
        <v>44255</v>
      </c>
      <c r="C4435" s="20">
        <v>94.658931121797295</v>
      </c>
      <c r="D4435" s="19">
        <v>141468551.03908369</v>
      </c>
      <c r="E4435" s="20">
        <f t="shared" si="277"/>
        <v>875.20934338366442</v>
      </c>
      <c r="F4435" s="20">
        <f t="shared" si="281"/>
        <v>5.856169469751596E-4</v>
      </c>
      <c r="G4435" s="19">
        <v>46155.87</v>
      </c>
      <c r="H4435" s="20">
        <f t="shared" si="278"/>
        <v>27.029659674382362</v>
      </c>
      <c r="I4435" s="19">
        <v>40396048.67600178</v>
      </c>
      <c r="K4435" s="70">
        <f t="shared" si="279"/>
        <v>-1</v>
      </c>
      <c r="L4435" s="3">
        <f>IF(AND(O4435&gt;0,O4435&lt;366),+'PL2'!$N$3+1,IF(AND(O4435&gt;365,O4435&lt;731),+'PL2'!$O$3+1,IF(AND(O4435&gt;730,O4435&lt;1096),+'PL2'!$P$3+1,IF(AND(O4435&gt;1095,O4435&lt;1461),+'PL2'!$Q$3+1,IF(AND(O4435&gt;1460,O4435&lt;3000),+'PL2'!$R$3+1,0)))))</f>
        <v>0</v>
      </c>
      <c r="M4435" s="3">
        <f>IF(AND(O4435&gt;0,O4435&lt;366),+'PL2'!$N$2+1,IF(AND(O4435&gt;365,O4435&lt;731),+'PL2'!$O$2+1,IF(AND(O4435&gt;730,O4435&lt;1096),+'PL2'!$P$2+1,IF(AND(O4435&gt;1095,O4435&lt;1461),+'PL2'!$Q$2+1,IF(AND(O4435&gt;1460,O4435&lt;1826),+'PL2'!$R$2+1,IF(AND(O4435&gt;1825,O4435&lt;2190),+'PL2'!$S$2+1,0))))))</f>
        <v>0</v>
      </c>
      <c r="N4435" s="70">
        <f t="shared" si="280"/>
        <v>-1</v>
      </c>
      <c r="O4435" s="19" t="str">
        <f>IF(A4435&gt;'PL2'!$C$2+553,IF(A4435='PL2'!$C$2+554,1,O4434+1), "")</f>
        <v/>
      </c>
      <c r="Q4435" s="20">
        <v>81.749999999999901</v>
      </c>
    </row>
    <row r="4436" spans="1:17" x14ac:dyDescent="0.55000000000000004">
      <c r="A4436">
        <v>4434</v>
      </c>
      <c r="B4436" s="2">
        <v>44256</v>
      </c>
      <c r="C4436" s="20">
        <v>94.688929595918296</v>
      </c>
      <c r="D4436" s="19">
        <v>140388638.43573189</v>
      </c>
      <c r="E4436" s="20">
        <f t="shared" si="277"/>
        <v>986.69643647501061</v>
      </c>
      <c r="F4436" s="20">
        <f t="shared" si="281"/>
        <v>6.6550420637277177E-4</v>
      </c>
      <c r="G4436" s="19">
        <v>45113.919999999998</v>
      </c>
      <c r="H4436" s="20">
        <f t="shared" si="278"/>
        <v>30.023503525964713</v>
      </c>
      <c r="I4436" s="19">
        <v>44513744.099418707</v>
      </c>
      <c r="K4436" s="70">
        <f t="shared" si="279"/>
        <v>-1</v>
      </c>
      <c r="L4436" s="3">
        <f>IF(AND(O4436&gt;0,O4436&lt;366),+'PL2'!$N$3+1,IF(AND(O4436&gt;365,O4436&lt;731),+'PL2'!$O$3+1,IF(AND(O4436&gt;730,O4436&lt;1096),+'PL2'!$P$3+1,IF(AND(O4436&gt;1095,O4436&lt;1461),+'PL2'!$Q$3+1,IF(AND(O4436&gt;1460,O4436&lt;3000),+'PL2'!$R$3+1,0)))))</f>
        <v>0</v>
      </c>
      <c r="M4436" s="3">
        <f>IF(AND(O4436&gt;0,O4436&lt;366),+'PL2'!$N$2+1,IF(AND(O4436&gt;365,O4436&lt;731),+'PL2'!$O$2+1,IF(AND(O4436&gt;730,O4436&lt;1096),+'PL2'!$P$2+1,IF(AND(O4436&gt;1095,O4436&lt;1461),+'PL2'!$Q$2+1,IF(AND(O4436&gt;1460,O4436&lt;1826),+'PL2'!$R$2+1,IF(AND(O4436&gt;1825,O4436&lt;2190),+'PL2'!$S$2+1,0))))))</f>
        <v>0</v>
      </c>
      <c r="N4436" s="70">
        <f t="shared" si="280"/>
        <v>-1</v>
      </c>
      <c r="O4436" s="19" t="str">
        <f>IF(A4436&gt;'PL2'!$C$2+553,IF(A4436='PL2'!$C$2+554,1,O4435+1), "")</f>
        <v/>
      </c>
      <c r="Q4436" s="20">
        <v>82.299999999999898</v>
      </c>
    </row>
    <row r="4437" spans="1:17" x14ac:dyDescent="0.55000000000000004">
      <c r="A4437">
        <v>4435</v>
      </c>
      <c r="B4437" s="2">
        <v>44257</v>
      </c>
      <c r="C4437" s="20">
        <v>94.718928070039297</v>
      </c>
      <c r="D4437" s="19">
        <v>154427502.2793051</v>
      </c>
      <c r="E4437" s="20">
        <f t="shared" si="277"/>
        <v>1019.1357869956397</v>
      </c>
      <c r="F4437" s="20">
        <f t="shared" si="281"/>
        <v>6.2509234350919824E-4</v>
      </c>
      <c r="G4437" s="19">
        <v>49618.43</v>
      </c>
      <c r="H4437" s="20">
        <f t="shared" si="278"/>
        <v>31.016100689947109</v>
      </c>
      <c r="I4437" s="19">
        <v>50567917.707538061</v>
      </c>
      <c r="K4437" s="70">
        <f t="shared" si="279"/>
        <v>-1</v>
      </c>
      <c r="L4437" s="3">
        <f>IF(AND(O4437&gt;0,O4437&lt;366),+'PL2'!$N$3+1,IF(AND(O4437&gt;365,O4437&lt;731),+'PL2'!$O$3+1,IF(AND(O4437&gt;730,O4437&lt;1096),+'PL2'!$P$3+1,IF(AND(O4437&gt;1095,O4437&lt;1461),+'PL2'!$Q$3+1,IF(AND(O4437&gt;1460,O4437&lt;3000),+'PL2'!$R$3+1,0)))))</f>
        <v>0</v>
      </c>
      <c r="M4437" s="3">
        <f>IF(AND(O4437&gt;0,O4437&lt;366),+'PL2'!$N$2+1,IF(AND(O4437&gt;365,O4437&lt;731),+'PL2'!$O$2+1,IF(AND(O4437&gt;730,O4437&lt;1096),+'PL2'!$P$2+1,IF(AND(O4437&gt;1095,O4437&lt;1461),+'PL2'!$Q$2+1,IF(AND(O4437&gt;1460,O4437&lt;1826),+'PL2'!$R$2+1,IF(AND(O4437&gt;1825,O4437&lt;2190),+'PL2'!$S$2+1,0))))))</f>
        <v>0</v>
      </c>
      <c r="N4437" s="70">
        <f t="shared" si="280"/>
        <v>-1</v>
      </c>
      <c r="O4437" s="19" t="str">
        <f>IF(A4437&gt;'PL2'!$C$2+553,IF(A4437='PL2'!$C$2+554,1,O4436+1), "")</f>
        <v/>
      </c>
      <c r="Q4437" s="20">
        <v>82.849999999999895</v>
      </c>
    </row>
    <row r="4438" spans="1:17" x14ac:dyDescent="0.55000000000000004">
      <c r="A4438">
        <v>4436</v>
      </c>
      <c r="B4438" s="2">
        <v>44258</v>
      </c>
      <c r="C4438" s="20">
        <v>94.748926544160298</v>
      </c>
      <c r="D4438" s="19">
        <v>164146715.70947111</v>
      </c>
      <c r="E4438" s="20">
        <f t="shared" si="277"/>
        <v>1140.452254417693</v>
      </c>
      <c r="F4438" s="20">
        <f t="shared" si="281"/>
        <v>6.5829295708966316E-4</v>
      </c>
      <c r="G4438" s="19">
        <v>48356.04</v>
      </c>
      <c r="H4438" s="20">
        <f t="shared" si="278"/>
        <v>31.832440564746037</v>
      </c>
      <c r="I4438" s="19">
        <v>55147754.832712144</v>
      </c>
      <c r="K4438" s="70">
        <f t="shared" si="279"/>
        <v>-1</v>
      </c>
      <c r="L4438" s="3">
        <f>IF(AND(O4438&gt;0,O4438&lt;366),+'PL2'!$N$3+1,IF(AND(O4438&gt;365,O4438&lt;731),+'PL2'!$O$3+1,IF(AND(O4438&gt;730,O4438&lt;1096),+'PL2'!$P$3+1,IF(AND(O4438&gt;1095,O4438&lt;1461),+'PL2'!$Q$3+1,IF(AND(O4438&gt;1460,O4438&lt;3000),+'PL2'!$R$3+1,0)))))</f>
        <v>0</v>
      </c>
      <c r="M4438" s="3">
        <f>IF(AND(O4438&gt;0,O4438&lt;366),+'PL2'!$N$2+1,IF(AND(O4438&gt;365,O4438&lt;731),+'PL2'!$O$2+1,IF(AND(O4438&gt;730,O4438&lt;1096),+'PL2'!$P$2+1,IF(AND(O4438&gt;1095,O4438&lt;1461),+'PL2'!$Q$2+1,IF(AND(O4438&gt;1460,O4438&lt;1826),+'PL2'!$R$2+1,IF(AND(O4438&gt;1825,O4438&lt;2190),+'PL2'!$S$2+1,0))))))</f>
        <v>0</v>
      </c>
      <c r="N4438" s="70">
        <f t="shared" si="280"/>
        <v>-1</v>
      </c>
      <c r="O4438" s="19" t="str">
        <f>IF(A4438&gt;'PL2'!$C$2+553,IF(A4438='PL2'!$C$2+554,1,O4437+1), "")</f>
        <v/>
      </c>
      <c r="Q4438" s="20">
        <v>83.399999999999906</v>
      </c>
    </row>
    <row r="4439" spans="1:17" x14ac:dyDescent="0.55000000000000004">
      <c r="A4439">
        <v>4437</v>
      </c>
      <c r="B4439" s="2">
        <v>44259</v>
      </c>
      <c r="C4439" s="20">
        <v>94.778925018281299</v>
      </c>
      <c r="D4439" s="19">
        <v>138228813.22902831</v>
      </c>
      <c r="E4439" s="20">
        <f t="shared" si="277"/>
        <v>905.79305956934718</v>
      </c>
      <c r="F4439" s="20">
        <f t="shared" si="281"/>
        <v>6.2107233990904359E-4</v>
      </c>
      <c r="G4439" s="19">
        <v>50477.7</v>
      </c>
      <c r="H4439" s="20">
        <f t="shared" si="278"/>
        <v>31.350303252226727</v>
      </c>
      <c r="I4439" s="19">
        <v>45722350.323023632</v>
      </c>
      <c r="K4439" s="70">
        <f t="shared" si="279"/>
        <v>-1</v>
      </c>
      <c r="L4439" s="3">
        <f>IF(AND(O4439&gt;0,O4439&lt;366),+'PL2'!$N$3+1,IF(AND(O4439&gt;365,O4439&lt;731),+'PL2'!$O$3+1,IF(AND(O4439&gt;730,O4439&lt;1096),+'PL2'!$P$3+1,IF(AND(O4439&gt;1095,O4439&lt;1461),+'PL2'!$Q$3+1,IF(AND(O4439&gt;1460,O4439&lt;3000),+'PL2'!$R$3+1,0)))))</f>
        <v>0</v>
      </c>
      <c r="M4439" s="3">
        <f>IF(AND(O4439&gt;0,O4439&lt;366),+'PL2'!$N$2+1,IF(AND(O4439&gt;365,O4439&lt;731),+'PL2'!$O$2+1,IF(AND(O4439&gt;730,O4439&lt;1096),+'PL2'!$P$2+1,IF(AND(O4439&gt;1095,O4439&lt;1461),+'PL2'!$Q$2+1,IF(AND(O4439&gt;1460,O4439&lt;1826),+'PL2'!$R$2+1,IF(AND(O4439&gt;1825,O4439&lt;2190),+'PL2'!$S$2+1,0))))))</f>
        <v>0</v>
      </c>
      <c r="N4439" s="70">
        <f t="shared" si="280"/>
        <v>-1</v>
      </c>
      <c r="O4439" s="19" t="str">
        <f>IF(A4439&gt;'PL2'!$C$2+553,IF(A4439='PL2'!$C$2+554,1,O4438+1), "")</f>
        <v/>
      </c>
      <c r="Q4439" s="20">
        <v>83.949999999999903</v>
      </c>
    </row>
    <row r="4440" spans="1:17" x14ac:dyDescent="0.55000000000000004">
      <c r="A4440">
        <v>4438</v>
      </c>
      <c r="B4440" s="2">
        <v>44260</v>
      </c>
      <c r="C4440" s="20">
        <v>94.8089234924023</v>
      </c>
      <c r="D4440" s="19">
        <v>160906977.8994157</v>
      </c>
      <c r="E4440" s="20">
        <f t="shared" si="277"/>
        <v>1028.216816734245</v>
      </c>
      <c r="F4440" s="20">
        <f t="shared" si="281"/>
        <v>6.0584152896275649E-4</v>
      </c>
      <c r="G4440" s="19">
        <v>48448.91</v>
      </c>
      <c r="H4440" s="20">
        <f t="shared" si="278"/>
        <v>29.352361710978986</v>
      </c>
      <c r="I4440" s="19">
        <v>49815984.014443927</v>
      </c>
      <c r="K4440" s="70">
        <f t="shared" si="279"/>
        <v>-1</v>
      </c>
      <c r="L4440" s="3">
        <f>IF(AND(O4440&gt;0,O4440&lt;366),+'PL2'!$N$3+1,IF(AND(O4440&gt;365,O4440&lt;731),+'PL2'!$O$3+1,IF(AND(O4440&gt;730,O4440&lt;1096),+'PL2'!$P$3+1,IF(AND(O4440&gt;1095,O4440&lt;1461),+'PL2'!$Q$3+1,IF(AND(O4440&gt;1460,O4440&lt;3000),+'PL2'!$R$3+1,0)))))</f>
        <v>0</v>
      </c>
      <c r="M4440" s="3">
        <f>IF(AND(O4440&gt;0,O4440&lt;366),+'PL2'!$N$2+1,IF(AND(O4440&gt;365,O4440&lt;731),+'PL2'!$O$2+1,IF(AND(O4440&gt;730,O4440&lt;1096),+'PL2'!$P$2+1,IF(AND(O4440&gt;1095,O4440&lt;1461),+'PL2'!$Q$2+1,IF(AND(O4440&gt;1460,O4440&lt;1826),+'PL2'!$R$2+1,IF(AND(O4440&gt;1825,O4440&lt;2190),+'PL2'!$S$2+1,0))))))</f>
        <v>0</v>
      </c>
      <c r="N4440" s="70">
        <f t="shared" si="280"/>
        <v>-1</v>
      </c>
      <c r="O4440" s="19" t="str">
        <f>IF(A4440&gt;'PL2'!$C$2+553,IF(A4440='PL2'!$C$2+554,1,O4439+1), "")</f>
        <v/>
      </c>
      <c r="Q4440" s="20">
        <v>84.499999999999901</v>
      </c>
    </row>
    <row r="4441" spans="1:17" x14ac:dyDescent="0.55000000000000004">
      <c r="A4441">
        <v>4439</v>
      </c>
      <c r="B4441" s="2">
        <v>44261</v>
      </c>
      <c r="C4441" s="20">
        <v>94.838921966523301</v>
      </c>
      <c r="D4441" s="19">
        <v>162254330.98882541</v>
      </c>
      <c r="E4441" s="20">
        <f t="shared" ref="E4441:E4504" si="282">+I4441/G4441</f>
        <v>1017.4071811343637</v>
      </c>
      <c r="F4441" s="20">
        <f t="shared" si="281"/>
        <v>5.9468243264599013E-4</v>
      </c>
      <c r="G4441" s="19">
        <v>48861.38</v>
      </c>
      <c r="H4441" s="20">
        <f t="shared" ref="H4441:H4504" si="283">+F4441*G4441</f>
        <v>29.057004320840129</v>
      </c>
      <c r="I4441" s="19">
        <v>49711918.892134972</v>
      </c>
      <c r="K4441" s="70">
        <f t="shared" si="279"/>
        <v>-1</v>
      </c>
      <c r="L4441" s="3">
        <f>IF(AND(O4441&gt;0,O4441&lt;366),+'PL2'!$N$3+1,IF(AND(O4441&gt;365,O4441&lt;731),+'PL2'!$O$3+1,IF(AND(O4441&gt;730,O4441&lt;1096),+'PL2'!$P$3+1,IF(AND(O4441&gt;1095,O4441&lt;1461),+'PL2'!$Q$3+1,IF(AND(O4441&gt;1460,O4441&lt;3000),+'PL2'!$R$3+1,0)))))</f>
        <v>0</v>
      </c>
      <c r="M4441" s="3">
        <f>IF(AND(O4441&gt;0,O4441&lt;366),+'PL2'!$N$2+1,IF(AND(O4441&gt;365,O4441&lt;731),+'PL2'!$O$2+1,IF(AND(O4441&gt;730,O4441&lt;1096),+'PL2'!$P$2+1,IF(AND(O4441&gt;1095,O4441&lt;1461),+'PL2'!$Q$2+1,IF(AND(O4441&gt;1460,O4441&lt;1826),+'PL2'!$R$2+1,IF(AND(O4441&gt;1825,O4441&lt;2190),+'PL2'!$S$2+1,0))))))</f>
        <v>0</v>
      </c>
      <c r="N4441" s="70">
        <f t="shared" si="280"/>
        <v>-1</v>
      </c>
      <c r="O4441" s="19" t="str">
        <f>IF(A4441&gt;'PL2'!$C$2+553,IF(A4441='PL2'!$C$2+554,1,O4440+1), "")</f>
        <v/>
      </c>
      <c r="Q4441" s="20">
        <v>85.049999999999898</v>
      </c>
    </row>
    <row r="4442" spans="1:17" x14ac:dyDescent="0.55000000000000004">
      <c r="A4442">
        <v>4440</v>
      </c>
      <c r="B4442" s="2">
        <v>44262</v>
      </c>
      <c r="C4442" s="20">
        <v>94.868920440644303</v>
      </c>
      <c r="D4442" s="19">
        <v>155665151.90664831</v>
      </c>
      <c r="E4442" s="20">
        <f t="shared" si="282"/>
        <v>1011.6520862567961</v>
      </c>
      <c r="F4442" s="20">
        <f t="shared" si="281"/>
        <v>6.165435237699392E-4</v>
      </c>
      <c r="G4442" s="19">
        <v>48881.59</v>
      </c>
      <c r="H4442" s="20">
        <f t="shared" si="283"/>
        <v>30.13762774607742</v>
      </c>
      <c r="I4442" s="19">
        <v>49451162.503049336</v>
      </c>
      <c r="K4442" s="70">
        <f t="shared" si="279"/>
        <v>-1</v>
      </c>
      <c r="L4442" s="3">
        <f>IF(AND(O4442&gt;0,O4442&lt;366),+'PL2'!$N$3+1,IF(AND(O4442&gt;365,O4442&lt;731),+'PL2'!$O$3+1,IF(AND(O4442&gt;730,O4442&lt;1096),+'PL2'!$P$3+1,IF(AND(O4442&gt;1095,O4442&lt;1461),+'PL2'!$Q$3+1,IF(AND(O4442&gt;1460,O4442&lt;3000),+'PL2'!$R$3+1,0)))))</f>
        <v>0</v>
      </c>
      <c r="M4442" s="3">
        <f>IF(AND(O4442&gt;0,O4442&lt;366),+'PL2'!$N$2+1,IF(AND(O4442&gt;365,O4442&lt;731),+'PL2'!$O$2+1,IF(AND(O4442&gt;730,O4442&lt;1096),+'PL2'!$P$2+1,IF(AND(O4442&gt;1095,O4442&lt;1461),+'PL2'!$Q$2+1,IF(AND(O4442&gt;1460,O4442&lt;1826),+'PL2'!$R$2+1,IF(AND(O4442&gt;1825,O4442&lt;2190),+'PL2'!$S$2+1,0))))))</f>
        <v>0</v>
      </c>
      <c r="N4442" s="70">
        <f t="shared" si="280"/>
        <v>-1</v>
      </c>
      <c r="O4442" s="19" t="str">
        <f>IF(A4442&gt;'PL2'!$C$2+553,IF(A4442='PL2'!$C$2+554,1,O4441+1), "")</f>
        <v/>
      </c>
      <c r="Q4442" s="20">
        <v>85.599999999999895</v>
      </c>
    </row>
    <row r="4443" spans="1:17" x14ac:dyDescent="0.55000000000000004">
      <c r="A4443">
        <v>4441</v>
      </c>
      <c r="B4443" s="2">
        <v>44263</v>
      </c>
      <c r="C4443" s="20">
        <v>94.898918914765304</v>
      </c>
      <c r="D4443" s="19">
        <v>165260948.9419896</v>
      </c>
      <c r="E4443" s="20">
        <f t="shared" si="282"/>
        <v>1051.474431541433</v>
      </c>
      <c r="F4443" s="20">
        <f t="shared" si="281"/>
        <v>6.0379531558193945E-4</v>
      </c>
      <c r="G4443" s="19">
        <v>51169.7</v>
      </c>
      <c r="H4443" s="20">
        <f t="shared" si="283"/>
        <v>30.896025159733167</v>
      </c>
      <c r="I4443" s="19">
        <v>53803631.219645657</v>
      </c>
      <c r="K4443" s="70">
        <f t="shared" si="279"/>
        <v>-1</v>
      </c>
      <c r="L4443" s="3">
        <f>IF(AND(O4443&gt;0,O4443&lt;366),+'PL2'!$N$3+1,IF(AND(O4443&gt;365,O4443&lt;731),+'PL2'!$O$3+1,IF(AND(O4443&gt;730,O4443&lt;1096),+'PL2'!$P$3+1,IF(AND(O4443&gt;1095,O4443&lt;1461),+'PL2'!$Q$3+1,IF(AND(O4443&gt;1460,O4443&lt;3000),+'PL2'!$R$3+1,0)))))</f>
        <v>0</v>
      </c>
      <c r="M4443" s="3">
        <f>IF(AND(O4443&gt;0,O4443&lt;366),+'PL2'!$N$2+1,IF(AND(O4443&gt;365,O4443&lt;731),+'PL2'!$O$2+1,IF(AND(O4443&gt;730,O4443&lt;1096),+'PL2'!$P$2+1,IF(AND(O4443&gt;1095,O4443&lt;1461),+'PL2'!$Q$2+1,IF(AND(O4443&gt;1460,O4443&lt;1826),+'PL2'!$R$2+1,IF(AND(O4443&gt;1825,O4443&lt;2190),+'PL2'!$S$2+1,0))))))</f>
        <v>0</v>
      </c>
      <c r="N4443" s="70">
        <f t="shared" si="280"/>
        <v>-1</v>
      </c>
      <c r="O4443" s="19" t="str">
        <f>IF(A4443&gt;'PL2'!$C$2+553,IF(A4443='PL2'!$C$2+554,1,O4442+1), "")</f>
        <v/>
      </c>
      <c r="Q4443" s="20">
        <v>86.149999999999906</v>
      </c>
    </row>
    <row r="4444" spans="1:17" x14ac:dyDescent="0.55000000000000004">
      <c r="A4444">
        <v>4442</v>
      </c>
      <c r="B4444" s="2">
        <v>44264</v>
      </c>
      <c r="C4444" s="20">
        <v>94.928917388886305</v>
      </c>
      <c r="D4444" s="19">
        <v>149267953.8830874</v>
      </c>
      <c r="E4444" s="20">
        <f t="shared" si="282"/>
        <v>1011.2626005882536</v>
      </c>
      <c r="F4444" s="20">
        <f t="shared" si="281"/>
        <v>6.4312574382108939E-4</v>
      </c>
      <c r="G4444" s="19">
        <v>52299.33</v>
      </c>
      <c r="H4444" s="20">
        <f t="shared" si="283"/>
        <v>33.635045507594619</v>
      </c>
      <c r="I4444" s="19">
        <v>52888356.464823268</v>
      </c>
      <c r="K4444" s="70">
        <f t="shared" si="279"/>
        <v>-1</v>
      </c>
      <c r="L4444" s="3">
        <f>IF(AND(O4444&gt;0,O4444&lt;366),+'PL2'!$N$3+1,IF(AND(O4444&gt;365,O4444&lt;731),+'PL2'!$O$3+1,IF(AND(O4444&gt;730,O4444&lt;1096),+'PL2'!$P$3+1,IF(AND(O4444&gt;1095,O4444&lt;1461),+'PL2'!$Q$3+1,IF(AND(O4444&gt;1460,O4444&lt;3000),+'PL2'!$R$3+1,0)))))</f>
        <v>0</v>
      </c>
      <c r="M4444" s="3">
        <f>IF(AND(O4444&gt;0,O4444&lt;366),+'PL2'!$N$2+1,IF(AND(O4444&gt;365,O4444&lt;731),+'PL2'!$O$2+1,IF(AND(O4444&gt;730,O4444&lt;1096),+'PL2'!$P$2+1,IF(AND(O4444&gt;1095,O4444&lt;1461),+'PL2'!$Q$2+1,IF(AND(O4444&gt;1460,O4444&lt;1826),+'PL2'!$R$2+1,IF(AND(O4444&gt;1825,O4444&lt;2190),+'PL2'!$S$2+1,0))))))</f>
        <v>0</v>
      </c>
      <c r="N4444" s="70">
        <f t="shared" si="280"/>
        <v>-1</v>
      </c>
      <c r="O4444" s="19" t="str">
        <f>IF(A4444&gt;'PL2'!$C$2+553,IF(A4444='PL2'!$C$2+554,1,O4443+1), "")</f>
        <v/>
      </c>
      <c r="Q4444" s="20">
        <v>86.699999999999903</v>
      </c>
    </row>
    <row r="4445" spans="1:17" x14ac:dyDescent="0.55000000000000004">
      <c r="A4445">
        <v>4443</v>
      </c>
      <c r="B4445" s="2">
        <v>44265</v>
      </c>
      <c r="C4445" s="20">
        <v>94.958915863007306</v>
      </c>
      <c r="D4445" s="19">
        <v>158863750.91842869</v>
      </c>
      <c r="E4445" s="20">
        <f t="shared" si="282"/>
        <v>1050.4968608085828</v>
      </c>
      <c r="F4445" s="20">
        <f t="shared" si="281"/>
        <v>6.2792199254502017E-4</v>
      </c>
      <c r="G4445" s="19">
        <v>54881.52</v>
      </c>
      <c r="H4445" s="20">
        <f t="shared" si="283"/>
        <v>34.461313392299374</v>
      </c>
      <c r="I4445" s="19">
        <v>57652864.476403452</v>
      </c>
      <c r="K4445" s="70">
        <f t="shared" si="279"/>
        <v>-1</v>
      </c>
      <c r="L4445" s="3">
        <f>IF(AND(O4445&gt;0,O4445&lt;366),+'PL2'!$N$3+1,IF(AND(O4445&gt;365,O4445&lt;731),+'PL2'!$O$3+1,IF(AND(O4445&gt;730,O4445&lt;1096),+'PL2'!$P$3+1,IF(AND(O4445&gt;1095,O4445&lt;1461),+'PL2'!$Q$3+1,IF(AND(O4445&gt;1460,O4445&lt;3000),+'PL2'!$R$3+1,0)))))</f>
        <v>0</v>
      </c>
      <c r="M4445" s="3">
        <f>IF(AND(O4445&gt;0,O4445&lt;366),+'PL2'!$N$2+1,IF(AND(O4445&gt;365,O4445&lt;731),+'PL2'!$O$2+1,IF(AND(O4445&gt;730,O4445&lt;1096),+'PL2'!$P$2+1,IF(AND(O4445&gt;1095,O4445&lt;1461),+'PL2'!$Q$2+1,IF(AND(O4445&gt;1460,O4445&lt;1826),+'PL2'!$R$2+1,IF(AND(O4445&gt;1825,O4445&lt;2190),+'PL2'!$S$2+1,0))))))</f>
        <v>0</v>
      </c>
      <c r="N4445" s="70">
        <f t="shared" si="280"/>
        <v>-1</v>
      </c>
      <c r="O4445" s="19" t="str">
        <f>IF(A4445&gt;'PL2'!$C$2+553,IF(A4445='PL2'!$C$2+554,1,O4444+1), "")</f>
        <v/>
      </c>
      <c r="Q4445" s="20">
        <v>87.249999999999901</v>
      </c>
    </row>
    <row r="4446" spans="1:17" x14ac:dyDescent="0.55000000000000004">
      <c r="A4446">
        <v>4444</v>
      </c>
      <c r="B4446" s="2">
        <v>44266</v>
      </c>
      <c r="C4446" s="20">
        <v>94.988914337128307</v>
      </c>
      <c r="D4446" s="19">
        <v>140738356.51833951</v>
      </c>
      <c r="E4446" s="20">
        <f t="shared" si="282"/>
        <v>941.77716602264786</v>
      </c>
      <c r="F4446" s="20">
        <f t="shared" si="281"/>
        <v>6.3563617453733377E-4</v>
      </c>
      <c r="G4446" s="19">
        <v>55997.23</v>
      </c>
      <c r="H4446" s="20">
        <f t="shared" si="283"/>
        <v>35.593865061887222</v>
      </c>
      <c r="I4446" s="19">
        <v>52736912.574518397</v>
      </c>
      <c r="K4446" s="70">
        <f t="shared" si="279"/>
        <v>-1</v>
      </c>
      <c r="L4446" s="3">
        <f>IF(AND(O4446&gt;0,O4446&lt;366),+'PL2'!$N$3+1,IF(AND(O4446&gt;365,O4446&lt;731),+'PL2'!$O$3+1,IF(AND(O4446&gt;730,O4446&lt;1096),+'PL2'!$P$3+1,IF(AND(O4446&gt;1095,O4446&lt;1461),+'PL2'!$Q$3+1,IF(AND(O4446&gt;1460,O4446&lt;3000),+'PL2'!$R$3+1,0)))))</f>
        <v>0</v>
      </c>
      <c r="M4446" s="3">
        <f>IF(AND(O4446&gt;0,O4446&lt;366),+'PL2'!$N$2+1,IF(AND(O4446&gt;365,O4446&lt;731),+'PL2'!$O$2+1,IF(AND(O4446&gt;730,O4446&lt;1096),+'PL2'!$P$2+1,IF(AND(O4446&gt;1095,O4446&lt;1461),+'PL2'!$Q$2+1,IF(AND(O4446&gt;1460,O4446&lt;1826),+'PL2'!$R$2+1,IF(AND(O4446&gt;1825,O4446&lt;2190),+'PL2'!$S$2+1,0))))))</f>
        <v>0</v>
      </c>
      <c r="N4446" s="70">
        <f t="shared" si="280"/>
        <v>-1</v>
      </c>
      <c r="O4446" s="19" t="str">
        <f>IF(A4446&gt;'PL2'!$C$2+553,IF(A4446='PL2'!$C$2+554,1,O4445+1), "")</f>
        <v/>
      </c>
      <c r="Q4446" s="20">
        <v>87.799999999999898</v>
      </c>
    </row>
    <row r="4447" spans="1:17" x14ac:dyDescent="0.55000000000000004">
      <c r="A4447">
        <v>4445</v>
      </c>
      <c r="B4447" s="2">
        <v>44267</v>
      </c>
      <c r="C4447" s="20">
        <v>95.018912811249294</v>
      </c>
      <c r="D4447" s="19">
        <v>159929950.58902219</v>
      </c>
      <c r="E4447" s="20">
        <f t="shared" si="282"/>
        <v>1038.7112084233165</v>
      </c>
      <c r="F4447" s="20">
        <f t="shared" si="281"/>
        <v>6.1712774490169336E-4</v>
      </c>
      <c r="G4447" s="19">
        <v>57764</v>
      </c>
      <c r="H4447" s="20">
        <f t="shared" si="283"/>
        <v>35.647767056501415</v>
      </c>
      <c r="I4447" s="19">
        <v>60000114.243364461</v>
      </c>
      <c r="K4447" s="70">
        <f t="shared" si="279"/>
        <v>-1</v>
      </c>
      <c r="L4447" s="3">
        <f>IF(AND(O4447&gt;0,O4447&lt;366),+'PL2'!$N$3+1,IF(AND(O4447&gt;365,O4447&lt;731),+'PL2'!$O$3+1,IF(AND(O4447&gt;730,O4447&lt;1096),+'PL2'!$P$3+1,IF(AND(O4447&gt;1095,O4447&lt;1461),+'PL2'!$Q$3+1,IF(AND(O4447&gt;1460,O4447&lt;3000),+'PL2'!$R$3+1,0)))))</f>
        <v>0</v>
      </c>
      <c r="M4447" s="3">
        <f>IF(AND(O4447&gt;0,O4447&lt;366),+'PL2'!$N$2+1,IF(AND(O4447&gt;365,O4447&lt;731),+'PL2'!$O$2+1,IF(AND(O4447&gt;730,O4447&lt;1096),+'PL2'!$P$2+1,IF(AND(O4447&gt;1095,O4447&lt;1461),+'PL2'!$Q$2+1,IF(AND(O4447&gt;1460,O4447&lt;1826),+'PL2'!$R$2+1,IF(AND(O4447&gt;1825,O4447&lt;2190),+'PL2'!$S$2+1,0))))))</f>
        <v>0</v>
      </c>
      <c r="N4447" s="70">
        <f t="shared" si="280"/>
        <v>-1</v>
      </c>
      <c r="O4447" s="19" t="str">
        <f>IF(A4447&gt;'PL2'!$C$2+553,IF(A4447='PL2'!$C$2+554,1,O4446+1), "")</f>
        <v/>
      </c>
      <c r="Q4447" s="20">
        <v>88.349999999999895</v>
      </c>
    </row>
    <row r="4448" spans="1:17" x14ac:dyDescent="0.55000000000000004">
      <c r="A4448">
        <v>4446</v>
      </c>
      <c r="B4448" s="2">
        <v>44268</v>
      </c>
      <c r="C4448" s="20">
        <v>95.048911285370295</v>
      </c>
      <c r="D4448" s="19">
        <v>152466552.8948679</v>
      </c>
      <c r="E4448" s="20">
        <f t="shared" si="282"/>
        <v>1037.6868945467199</v>
      </c>
      <c r="F4448" s="20">
        <f t="shared" si="281"/>
        <v>6.4690260066266997E-4</v>
      </c>
      <c r="G4448" s="19">
        <v>57253.279999999999</v>
      </c>
      <c r="H4448" s="20">
        <f t="shared" si="283"/>
        <v>37.037295728468031</v>
      </c>
      <c r="I4448" s="19">
        <v>59410978.32581383</v>
      </c>
      <c r="K4448" s="70">
        <f t="shared" si="279"/>
        <v>-1</v>
      </c>
      <c r="L4448" s="3">
        <f>IF(AND(O4448&gt;0,O4448&lt;366),+'PL2'!$N$3+1,IF(AND(O4448&gt;365,O4448&lt;731),+'PL2'!$O$3+1,IF(AND(O4448&gt;730,O4448&lt;1096),+'PL2'!$P$3+1,IF(AND(O4448&gt;1095,O4448&lt;1461),+'PL2'!$Q$3+1,IF(AND(O4448&gt;1460,O4448&lt;3000),+'PL2'!$R$3+1,0)))))</f>
        <v>0</v>
      </c>
      <c r="M4448" s="3">
        <f>IF(AND(O4448&gt;0,O4448&lt;366),+'PL2'!$N$2+1,IF(AND(O4448&gt;365,O4448&lt;731),+'PL2'!$O$2+1,IF(AND(O4448&gt;730,O4448&lt;1096),+'PL2'!$P$2+1,IF(AND(O4448&gt;1095,O4448&lt;1461),+'PL2'!$Q$2+1,IF(AND(O4448&gt;1460,O4448&lt;1826),+'PL2'!$R$2+1,IF(AND(O4448&gt;1825,O4448&lt;2190),+'PL2'!$S$2+1,0))))))</f>
        <v>0</v>
      </c>
      <c r="N4448" s="70">
        <f t="shared" si="280"/>
        <v>-1</v>
      </c>
      <c r="O4448" s="19" t="str">
        <f>IF(A4448&gt;'PL2'!$C$2+553,IF(A4448='PL2'!$C$2+554,1,O4447+1), "")</f>
        <v/>
      </c>
      <c r="Q4448" s="20">
        <v>88.899999999999906</v>
      </c>
    </row>
    <row r="4449" spans="1:17" s="19" customFormat="1" x14ac:dyDescent="0.55000000000000004">
      <c r="A4449" s="19">
        <v>4447</v>
      </c>
      <c r="B4449" s="2">
        <v>44269</v>
      </c>
      <c r="C4449" s="20">
        <v>95.078909759491296</v>
      </c>
      <c r="D4449" s="19">
        <v>167393348.2831766</v>
      </c>
      <c r="E4449" s="20">
        <f t="shared" si="282"/>
        <v>1057.0962707632855</v>
      </c>
      <c r="F4449" s="20">
        <f t="shared" si="281"/>
        <v>6.0042744807858308E-4</v>
      </c>
      <c r="G4449" s="19">
        <v>61258.73</v>
      </c>
      <c r="H4449" s="20">
        <f t="shared" si="283"/>
        <v>36.781422926434942</v>
      </c>
      <c r="I4449" s="19">
        <v>64756375.034695007</v>
      </c>
      <c r="K4449" s="70">
        <f t="shared" si="279"/>
        <v>-1</v>
      </c>
      <c r="L4449" s="3">
        <f>IF(AND(O4449&gt;0,O4449&lt;366),+'PL2'!$N$3+1,IF(AND(O4449&gt;365,O4449&lt;731),+'PL2'!$O$3+1,IF(AND(O4449&gt;730,O4449&lt;1096),+'PL2'!$P$3+1,IF(AND(O4449&gt;1095,O4449&lt;1461),+'PL2'!$Q$3+1,IF(AND(O4449&gt;1460,O4449&lt;3000),+'PL2'!$R$3+1,0)))))</f>
        <v>0</v>
      </c>
      <c r="M4449" s="3">
        <f>IF(AND(O4449&gt;0,O4449&lt;366),+'PL2'!$N$2+1,IF(AND(O4449&gt;365,O4449&lt;731),+'PL2'!$O$2+1,IF(AND(O4449&gt;730,O4449&lt;1096),+'PL2'!$P$2+1,IF(AND(O4449&gt;1095,O4449&lt;1461),+'PL2'!$Q$2+1,IF(AND(O4449&gt;1460,O4449&lt;1826),+'PL2'!$R$2+1,IF(AND(O4449&gt;1825,O4449&lt;2190),+'PL2'!$S$2+1,0))))))</f>
        <v>0</v>
      </c>
      <c r="N4449" s="70">
        <f t="shared" si="280"/>
        <v>-1</v>
      </c>
      <c r="O4449" s="19" t="str">
        <f>IF(A4449&gt;'PL2'!$C$2+553,IF(A4449='PL2'!$C$2+554,1,O4448+1), "")</f>
        <v/>
      </c>
      <c r="Q4449" s="20">
        <v>89.449999999999903</v>
      </c>
    </row>
    <row r="4450" spans="1:17" x14ac:dyDescent="0.55000000000000004">
      <c r="A4450">
        <v>4448</v>
      </c>
      <c r="B4450" s="2">
        <v>44270</v>
      </c>
      <c r="C4450" s="20">
        <v>95.108908233612297</v>
      </c>
      <c r="D4450" s="19">
        <v>157797551.24783531</v>
      </c>
      <c r="E4450" s="20">
        <f t="shared" si="282"/>
        <v>1009.1300694337864</v>
      </c>
      <c r="F4450" s="20">
        <f t="shared" si="281"/>
        <v>6.0823034584875043E-4</v>
      </c>
      <c r="G4450" s="19">
        <v>59133.47</v>
      </c>
      <c r="H4450" s="20">
        <f t="shared" si="283"/>
        <v>35.966770909336709</v>
      </c>
      <c r="I4450" s="19">
        <v>59673362.686960727</v>
      </c>
      <c r="K4450" s="70">
        <f t="shared" si="279"/>
        <v>-1</v>
      </c>
      <c r="L4450" s="3">
        <f>IF(AND(O4450&gt;0,O4450&lt;366),+'PL2'!$N$3+1,IF(AND(O4450&gt;365,O4450&lt;731),+'PL2'!$O$3+1,IF(AND(O4450&gt;730,O4450&lt;1096),+'PL2'!$P$3+1,IF(AND(O4450&gt;1095,O4450&lt;1461),+'PL2'!$Q$3+1,IF(AND(O4450&gt;1460,O4450&lt;3000),+'PL2'!$R$3+1,0)))))</f>
        <v>0</v>
      </c>
      <c r="M4450" s="3">
        <f>IF(AND(O4450&gt;0,O4450&lt;366),+'PL2'!$N$2+1,IF(AND(O4450&gt;365,O4450&lt;731),+'PL2'!$O$2+1,IF(AND(O4450&gt;730,O4450&lt;1096),+'PL2'!$P$2+1,IF(AND(O4450&gt;1095,O4450&lt;1461),+'PL2'!$Q$2+1,IF(AND(O4450&gt;1460,O4450&lt;1826),+'PL2'!$R$2+1,IF(AND(O4450&gt;1825,O4450&lt;2190),+'PL2'!$S$2+1,0))))))</f>
        <v>0</v>
      </c>
      <c r="N4450" s="70">
        <f t="shared" si="280"/>
        <v>-1</v>
      </c>
      <c r="O4450" s="19" t="str">
        <f>IF(A4450&gt;'PL2'!$C$2+553,IF(A4450='PL2'!$C$2+554,1,O4449+1), "")</f>
        <v/>
      </c>
      <c r="Q4450" s="20">
        <v>89.999999999999901</v>
      </c>
    </row>
    <row r="4451" spans="1:17" x14ac:dyDescent="0.55000000000000004">
      <c r="A4451">
        <v>4449</v>
      </c>
      <c r="B4451" s="2">
        <v>44271</v>
      </c>
      <c r="C4451" s="20">
        <v>95.138906707733298</v>
      </c>
      <c r="D4451" s="19">
        <v>158863750.91842869</v>
      </c>
      <c r="E4451" s="20">
        <f t="shared" si="282"/>
        <v>1034.1223024623312</v>
      </c>
      <c r="F4451" s="20">
        <f t="shared" si="281"/>
        <v>6.1930594417896928E-4</v>
      </c>
      <c r="G4451" s="19">
        <v>55754.720000000001</v>
      </c>
      <c r="H4451" s="20">
        <f t="shared" si="283"/>
        <v>34.529229512034064</v>
      </c>
      <c r="I4451" s="19">
        <v>57657199.419542581</v>
      </c>
      <c r="K4451" s="70">
        <f t="shared" si="279"/>
        <v>-1</v>
      </c>
      <c r="L4451" s="3">
        <f>IF(AND(O4451&gt;0,O4451&lt;366),+'PL2'!$N$3+1,IF(AND(O4451&gt;365,O4451&lt;731),+'PL2'!$O$3+1,IF(AND(O4451&gt;730,O4451&lt;1096),+'PL2'!$P$3+1,IF(AND(O4451&gt;1095,O4451&lt;1461),+'PL2'!$Q$3+1,IF(AND(O4451&gt;1460,O4451&lt;3000),+'PL2'!$R$3+1,0)))))</f>
        <v>0</v>
      </c>
      <c r="M4451" s="3">
        <f>IF(AND(O4451&gt;0,O4451&lt;366),+'PL2'!$N$2+1,IF(AND(O4451&gt;365,O4451&lt;731),+'PL2'!$O$2+1,IF(AND(O4451&gt;730,O4451&lt;1096),+'PL2'!$P$2+1,IF(AND(O4451&gt;1095,O4451&lt;1461),+'PL2'!$Q$2+1,IF(AND(O4451&gt;1460,O4451&lt;1826),+'PL2'!$R$2+1,IF(AND(O4451&gt;1825,O4451&lt;2190),+'PL2'!$S$2+1,0))))))</f>
        <v>0</v>
      </c>
      <c r="N4451" s="70">
        <f t="shared" si="280"/>
        <v>-1</v>
      </c>
      <c r="O4451" s="19" t="str">
        <f>IF(A4451&gt;'PL2'!$C$2+553,IF(A4451='PL2'!$C$2+554,1,O4450+1), "")</f>
        <v/>
      </c>
      <c r="Q4451" s="20">
        <v>90.549999999999898</v>
      </c>
    </row>
    <row r="4452" spans="1:17" x14ac:dyDescent="0.55000000000000004">
      <c r="A4452">
        <v>4450</v>
      </c>
      <c r="B4452" s="2">
        <v>44272</v>
      </c>
      <c r="C4452" s="20">
        <v>95.168905181854299</v>
      </c>
      <c r="D4452" s="19">
        <v>145003155.20071349</v>
      </c>
      <c r="E4452" s="20">
        <f t="shared" si="282"/>
        <v>957.51482317989371</v>
      </c>
      <c r="F4452" s="20">
        <f t="shared" si="281"/>
        <v>6.2843899700865894E-4</v>
      </c>
      <c r="G4452" s="19">
        <v>56872.38</v>
      </c>
      <c r="H4452" s="20">
        <f t="shared" si="283"/>
        <v>35.740821444695314</v>
      </c>
      <c r="I4452" s="19">
        <v>54456146.879519723</v>
      </c>
      <c r="K4452" s="70">
        <f t="shared" si="279"/>
        <v>-1</v>
      </c>
      <c r="L4452" s="3">
        <f>IF(AND(O4452&gt;0,O4452&lt;366),+'PL2'!$N$3+1,IF(AND(O4452&gt;365,O4452&lt;731),+'PL2'!$O$3+1,IF(AND(O4452&gt;730,O4452&lt;1096),+'PL2'!$P$3+1,IF(AND(O4452&gt;1095,O4452&lt;1461),+'PL2'!$Q$3+1,IF(AND(O4452&gt;1460,O4452&lt;3000),+'PL2'!$R$3+1,0)))))</f>
        <v>0</v>
      </c>
      <c r="M4452" s="3">
        <f>IF(AND(O4452&gt;0,O4452&lt;366),+'PL2'!$N$2+1,IF(AND(O4452&gt;365,O4452&lt;731),+'PL2'!$O$2+1,IF(AND(O4452&gt;730,O4452&lt;1096),+'PL2'!$P$2+1,IF(AND(O4452&gt;1095,O4452&lt;1461),+'PL2'!$Q$2+1,IF(AND(O4452&gt;1460,O4452&lt;1826),+'PL2'!$R$2+1,IF(AND(O4452&gt;1825,O4452&lt;2190),+'PL2'!$S$2+1,0))))))</f>
        <v>0</v>
      </c>
      <c r="N4452" s="70">
        <f t="shared" si="280"/>
        <v>-1</v>
      </c>
      <c r="O4452" s="19" t="str">
        <f>IF(A4452&gt;'PL2'!$C$2+553,IF(A4452='PL2'!$C$2+554,1,O4451+1), "")</f>
        <v/>
      </c>
      <c r="Q4452" s="20">
        <v>91.099999999999895</v>
      </c>
    </row>
    <row r="4453" spans="1:17" x14ac:dyDescent="0.55000000000000004">
      <c r="A4453">
        <v>4451</v>
      </c>
      <c r="B4453" s="2">
        <v>44273</v>
      </c>
      <c r="C4453" s="20">
        <v>95.1989036559753</v>
      </c>
      <c r="D4453" s="19">
        <v>162062349.93020919</v>
      </c>
      <c r="E4453" s="20">
        <f t="shared" si="282"/>
        <v>1092.9011588625815</v>
      </c>
      <c r="F4453" s="20">
        <f t="shared" si="281"/>
        <v>6.4199360414598399E-4</v>
      </c>
      <c r="G4453" s="19">
        <v>58913</v>
      </c>
      <c r="H4453" s="20">
        <f t="shared" si="283"/>
        <v>37.821769201052355</v>
      </c>
      <c r="I4453" s="19">
        <v>64386085.97207126</v>
      </c>
      <c r="K4453" s="70">
        <f t="shared" si="279"/>
        <v>-1</v>
      </c>
      <c r="L4453" s="3">
        <f>IF(AND(O4453&gt;0,O4453&lt;366),+'PL2'!$N$3+1,IF(AND(O4453&gt;365,O4453&lt;731),+'PL2'!$O$3+1,IF(AND(O4453&gt;730,O4453&lt;1096),+'PL2'!$P$3+1,IF(AND(O4453&gt;1095,O4453&lt;1461),+'PL2'!$Q$3+1,IF(AND(O4453&gt;1460,O4453&lt;3000),+'PL2'!$R$3+1,0)))))</f>
        <v>0</v>
      </c>
      <c r="M4453" s="3">
        <f>IF(AND(O4453&gt;0,O4453&lt;366),+'PL2'!$N$2+1,IF(AND(O4453&gt;365,O4453&lt;731),+'PL2'!$O$2+1,IF(AND(O4453&gt;730,O4453&lt;1096),+'PL2'!$P$2+1,IF(AND(O4453&gt;1095,O4453&lt;1461),+'PL2'!$Q$2+1,IF(AND(O4453&gt;1460,O4453&lt;1826),+'PL2'!$R$2+1,IF(AND(O4453&gt;1825,O4453&lt;2190),+'PL2'!$S$2+1,0))))))</f>
        <v>0</v>
      </c>
      <c r="N4453" s="70">
        <f t="shared" si="280"/>
        <v>-1</v>
      </c>
      <c r="O4453" s="19" t="str">
        <f>IF(A4453&gt;'PL2'!$C$2+553,IF(A4453='PL2'!$C$2+554,1,O4452+1), "")</f>
        <v/>
      </c>
      <c r="Q4453" s="20">
        <v>91.649999999999906</v>
      </c>
    </row>
    <row r="4454" spans="1:17" x14ac:dyDescent="0.55000000000000004">
      <c r="A4454">
        <v>4452</v>
      </c>
      <c r="B4454" s="2">
        <v>44274</v>
      </c>
      <c r="C4454" s="20">
        <v>95.228902130096301</v>
      </c>
      <c r="D4454" s="19">
        <v>158357615.36380941</v>
      </c>
      <c r="E4454" s="20">
        <f t="shared" si="282"/>
        <v>1068.5252106758298</v>
      </c>
      <c r="F4454" s="20">
        <f t="shared" si="281"/>
        <v>6.4256134747431803E-4</v>
      </c>
      <c r="G4454" s="19">
        <v>57665.9</v>
      </c>
      <c r="H4454" s="20">
        <f t="shared" si="283"/>
        <v>37.053878407319274</v>
      </c>
      <c r="I4454" s="19">
        <v>61617467.946311332</v>
      </c>
      <c r="K4454" s="70">
        <f t="shared" si="279"/>
        <v>-1</v>
      </c>
      <c r="L4454" s="3">
        <f>IF(AND(O4454&gt;0,O4454&lt;366),+'PL2'!$N$3+1,IF(AND(O4454&gt;365,O4454&lt;731),+'PL2'!$O$3+1,IF(AND(O4454&gt;730,O4454&lt;1096),+'PL2'!$P$3+1,IF(AND(O4454&gt;1095,O4454&lt;1461),+'PL2'!$Q$3+1,IF(AND(O4454&gt;1460,O4454&lt;3000),+'PL2'!$R$3+1,0)))))</f>
        <v>0</v>
      </c>
      <c r="M4454" s="3">
        <f>IF(AND(O4454&gt;0,O4454&lt;366),+'PL2'!$N$2+1,IF(AND(O4454&gt;365,O4454&lt;731),+'PL2'!$O$2+1,IF(AND(O4454&gt;730,O4454&lt;1096),+'PL2'!$P$2+1,IF(AND(O4454&gt;1095,O4454&lt;1461),+'PL2'!$Q$2+1,IF(AND(O4454&gt;1460,O4454&lt;1826),+'PL2'!$R$2+1,IF(AND(O4454&gt;1825,O4454&lt;2190),+'PL2'!$S$2+1,0))))))</f>
        <v>0</v>
      </c>
      <c r="N4454" s="70">
        <f t="shared" si="280"/>
        <v>-1</v>
      </c>
      <c r="O4454" s="19" t="str">
        <f>IF(A4454&gt;'PL2'!$C$2+553,IF(A4454='PL2'!$C$2+554,1,O4453+1), "")</f>
        <v/>
      </c>
      <c r="Q4454" s="20">
        <v>92.199999999999903</v>
      </c>
    </row>
    <row r="4455" spans="1:17" x14ac:dyDescent="0.55000000000000004">
      <c r="A4455">
        <v>4453</v>
      </c>
      <c r="B4455" s="2">
        <v>44275</v>
      </c>
      <c r="C4455" s="20">
        <v>95.258900604217303</v>
      </c>
      <c r="D4455" s="19">
        <v>167389189.04398921</v>
      </c>
      <c r="E4455" s="20">
        <f t="shared" si="282"/>
        <v>1059.3607844884486</v>
      </c>
      <c r="F4455" s="20">
        <f t="shared" si="281"/>
        <v>6.0286774940447997E-4</v>
      </c>
      <c r="G4455" s="19">
        <v>58075.1</v>
      </c>
      <c r="H4455" s="20">
        <f t="shared" si="283"/>
        <v>35.011604833440117</v>
      </c>
      <c r="I4455" s="19">
        <v>61522483.495245099</v>
      </c>
      <c r="K4455" s="70">
        <f t="shared" si="279"/>
        <v>-1</v>
      </c>
      <c r="L4455" s="3">
        <f>IF(AND(O4455&gt;0,O4455&lt;366),+'PL2'!$N$3+1,IF(AND(O4455&gt;365,O4455&lt;731),+'PL2'!$O$3+1,IF(AND(O4455&gt;730,O4455&lt;1096),+'PL2'!$P$3+1,IF(AND(O4455&gt;1095,O4455&lt;1461),+'PL2'!$Q$3+1,IF(AND(O4455&gt;1460,O4455&lt;3000),+'PL2'!$R$3+1,0)))))</f>
        <v>0</v>
      </c>
      <c r="M4455" s="3">
        <f>IF(AND(O4455&gt;0,O4455&lt;366),+'PL2'!$N$2+1,IF(AND(O4455&gt;365,O4455&lt;731),+'PL2'!$O$2+1,IF(AND(O4455&gt;730,O4455&lt;1096),+'PL2'!$P$2+1,IF(AND(O4455&gt;1095,O4455&lt;1461),+'PL2'!$Q$2+1,IF(AND(O4455&gt;1460,O4455&lt;1826),+'PL2'!$R$2+1,IF(AND(O4455&gt;1825,O4455&lt;2190),+'PL2'!$S$2+1,0))))))</f>
        <v>0</v>
      </c>
      <c r="N4455" s="70">
        <f t="shared" si="280"/>
        <v>-1</v>
      </c>
      <c r="O4455" s="19" t="str">
        <f>IF(A4455&gt;'PL2'!$C$2+553,IF(A4455='PL2'!$C$2+554,1,O4454+1), "")</f>
        <v/>
      </c>
      <c r="Q4455" s="20">
        <v>92.749999999999901</v>
      </c>
    </row>
    <row r="4456" spans="1:17" x14ac:dyDescent="0.55000000000000004">
      <c r="A4456">
        <v>4454</v>
      </c>
      <c r="B4456" s="2">
        <v>44276</v>
      </c>
      <c r="C4456" s="20">
        <v>95.288899078338304</v>
      </c>
      <c r="D4456" s="19">
        <v>169563074.61598909</v>
      </c>
      <c r="E4456" s="20">
        <f t="shared" si="282"/>
        <v>1034.0954704486116</v>
      </c>
      <c r="F4456" s="20">
        <f t="shared" si="281"/>
        <v>5.811278142019066E-4</v>
      </c>
      <c r="G4456" s="19">
        <v>58085.8</v>
      </c>
      <c r="H4456" s="20">
        <f t="shared" si="283"/>
        <v>33.755273990169108</v>
      </c>
      <c r="I4456" s="19">
        <v>60066262.677383967</v>
      </c>
      <c r="K4456" s="70">
        <f t="shared" si="279"/>
        <v>-1</v>
      </c>
      <c r="L4456" s="3">
        <f>IF(AND(O4456&gt;0,O4456&lt;366),+'PL2'!$N$3+1,IF(AND(O4456&gt;365,O4456&lt;731),+'PL2'!$O$3+1,IF(AND(O4456&gt;730,O4456&lt;1096),+'PL2'!$P$3+1,IF(AND(O4456&gt;1095,O4456&lt;1461),+'PL2'!$Q$3+1,IF(AND(O4456&gt;1460,O4456&lt;3000),+'PL2'!$R$3+1,0)))))</f>
        <v>0</v>
      </c>
      <c r="M4456" s="3">
        <f>IF(AND(O4456&gt;0,O4456&lt;366),+'PL2'!$N$2+1,IF(AND(O4456&gt;365,O4456&lt;731),+'PL2'!$O$2+1,IF(AND(O4456&gt;730,O4456&lt;1096),+'PL2'!$P$2+1,IF(AND(O4456&gt;1095,O4456&lt;1461),+'PL2'!$Q$2+1,IF(AND(O4456&gt;1460,O4456&lt;1826),+'PL2'!$R$2+1,IF(AND(O4456&gt;1825,O4456&lt;2190),+'PL2'!$S$2+1,0))))))</f>
        <v>0</v>
      </c>
      <c r="N4456" s="70">
        <f t="shared" si="280"/>
        <v>-1</v>
      </c>
      <c r="O4456" s="19" t="str">
        <f>IF(A4456&gt;'PL2'!$C$2+553,IF(A4456='PL2'!$C$2+554,1,O4455+1), "")</f>
        <v/>
      </c>
      <c r="Q4456" s="20">
        <v>93.299999999999898</v>
      </c>
    </row>
    <row r="4457" spans="1:17" x14ac:dyDescent="0.55000000000000004">
      <c r="A4457">
        <v>4455</v>
      </c>
      <c r="B4457" s="2">
        <v>44277</v>
      </c>
      <c r="C4457" s="20">
        <v>95.318897552459305</v>
      </c>
      <c r="D4457" s="19">
        <v>164128360.68598941</v>
      </c>
      <c r="E4457" s="20">
        <f t="shared" si="282"/>
        <v>1019.6739933880299</v>
      </c>
      <c r="F4457" s="20">
        <f t="shared" si="281"/>
        <v>5.9218407170112881E-4</v>
      </c>
      <c r="G4457" s="19">
        <v>57411.17</v>
      </c>
      <c r="H4457" s="20">
        <f t="shared" si="283"/>
        <v>33.997980411725692</v>
      </c>
      <c r="I4457" s="19">
        <v>58540676.978979059</v>
      </c>
      <c r="K4457" s="70">
        <f t="shared" si="279"/>
        <v>-1</v>
      </c>
      <c r="L4457" s="3">
        <f>IF(AND(O4457&gt;0,O4457&lt;366),+'PL2'!$N$3+1,IF(AND(O4457&gt;365,O4457&lt;731),+'PL2'!$O$3+1,IF(AND(O4457&gt;730,O4457&lt;1096),+'PL2'!$P$3+1,IF(AND(O4457&gt;1095,O4457&lt;1461),+'PL2'!$Q$3+1,IF(AND(O4457&gt;1460,O4457&lt;3000),+'PL2'!$R$3+1,0)))))</f>
        <v>0</v>
      </c>
      <c r="M4457" s="3">
        <f>IF(AND(O4457&gt;0,O4457&lt;366),+'PL2'!$N$2+1,IF(AND(O4457&gt;365,O4457&lt;731),+'PL2'!$O$2+1,IF(AND(O4457&gt;730,O4457&lt;1096),+'PL2'!$P$2+1,IF(AND(O4457&gt;1095,O4457&lt;1461),+'PL2'!$Q$2+1,IF(AND(O4457&gt;1460,O4457&lt;1826),+'PL2'!$R$2+1,IF(AND(O4457&gt;1825,O4457&lt;2190),+'PL2'!$S$2+1,0))))))</f>
        <v>0</v>
      </c>
      <c r="N4457" s="70">
        <f t="shared" si="280"/>
        <v>-1</v>
      </c>
      <c r="O4457" s="19" t="str">
        <f>IF(A4457&gt;'PL2'!$C$2+553,IF(A4457='PL2'!$C$2+554,1,O4456+1), "")</f>
        <v/>
      </c>
      <c r="Q4457" s="20">
        <v>93.849999999999895</v>
      </c>
    </row>
    <row r="4458" spans="1:17" x14ac:dyDescent="0.55000000000000004">
      <c r="A4458">
        <v>4456</v>
      </c>
      <c r="B4458" s="2">
        <v>44278</v>
      </c>
      <c r="C4458" s="20">
        <v>95.348896026580306</v>
      </c>
      <c r="D4458" s="19">
        <v>174997788.5459888</v>
      </c>
      <c r="E4458" s="20">
        <f t="shared" si="282"/>
        <v>1123.5931862957063</v>
      </c>
      <c r="F4458" s="20">
        <f t="shared" si="281"/>
        <v>6.1219842139964597E-4</v>
      </c>
      <c r="G4458" s="19">
        <v>54204.959999999999</v>
      </c>
      <c r="H4458" s="20">
        <f t="shared" si="283"/>
        <v>33.184190944030952</v>
      </c>
      <c r="I4458" s="19">
        <v>60904323.719431311</v>
      </c>
      <c r="K4458" s="70">
        <f t="shared" si="279"/>
        <v>-1</v>
      </c>
      <c r="L4458" s="3">
        <f>IF(AND(O4458&gt;0,O4458&lt;366),+'PL2'!$N$3+1,IF(AND(O4458&gt;365,O4458&lt;731),+'PL2'!$O$3+1,IF(AND(O4458&gt;730,O4458&lt;1096),+'PL2'!$P$3+1,IF(AND(O4458&gt;1095,O4458&lt;1461),+'PL2'!$Q$3+1,IF(AND(O4458&gt;1460,O4458&lt;3000),+'PL2'!$R$3+1,0)))))</f>
        <v>0</v>
      </c>
      <c r="M4458" s="3">
        <f>IF(AND(O4458&gt;0,O4458&lt;366),+'PL2'!$N$2+1,IF(AND(O4458&gt;365,O4458&lt;731),+'PL2'!$O$2+1,IF(AND(O4458&gt;730,O4458&lt;1096),+'PL2'!$P$2+1,IF(AND(O4458&gt;1095,O4458&lt;1461),+'PL2'!$Q$2+1,IF(AND(O4458&gt;1460,O4458&lt;1826),+'PL2'!$R$2+1,IF(AND(O4458&gt;1825,O4458&lt;2190),+'PL2'!$S$2+1,0))))))</f>
        <v>0</v>
      </c>
      <c r="N4458" s="70">
        <f t="shared" si="280"/>
        <v>-1</v>
      </c>
      <c r="O4458" s="19" t="str">
        <f>IF(A4458&gt;'PL2'!$C$2+553,IF(A4458='PL2'!$C$2+554,1,O4457+1), "")</f>
        <v/>
      </c>
      <c r="Q4458" s="20">
        <v>94.399999999999906</v>
      </c>
    </row>
    <row r="4459" spans="1:17" x14ac:dyDescent="0.55000000000000004">
      <c r="A4459">
        <v>4457</v>
      </c>
      <c r="B4459" s="2">
        <v>44279</v>
      </c>
      <c r="C4459" s="20">
        <v>95.378894500701307</v>
      </c>
      <c r="D4459" s="19">
        <v>165215303.47198939</v>
      </c>
      <c r="E4459" s="20">
        <f t="shared" si="282"/>
        <v>1044.5626636974907</v>
      </c>
      <c r="F4459" s="20">
        <f t="shared" si="281"/>
        <v>6.0302665677133024E-4</v>
      </c>
      <c r="G4459" s="19">
        <v>54477.46</v>
      </c>
      <c r="H4459" s="20">
        <f t="shared" si="283"/>
        <v>32.851360573193872</v>
      </c>
      <c r="I4459" s="19">
        <v>56905120.729073502</v>
      </c>
      <c r="K4459" s="70">
        <f t="shared" si="279"/>
        <v>-1</v>
      </c>
      <c r="L4459" s="3">
        <f>IF(AND(O4459&gt;0,O4459&lt;366),+'PL2'!$N$3+1,IF(AND(O4459&gt;365,O4459&lt;731),+'PL2'!$O$3+1,IF(AND(O4459&gt;730,O4459&lt;1096),+'PL2'!$P$3+1,IF(AND(O4459&gt;1095,O4459&lt;1461),+'PL2'!$Q$3+1,IF(AND(O4459&gt;1460,O4459&lt;3000),+'PL2'!$R$3+1,0)))))</f>
        <v>0</v>
      </c>
      <c r="M4459" s="3">
        <f>IF(AND(O4459&gt;0,O4459&lt;366),+'PL2'!$N$2+1,IF(AND(O4459&gt;365,O4459&lt;731),+'PL2'!$O$2+1,IF(AND(O4459&gt;730,O4459&lt;1096),+'PL2'!$P$2+1,IF(AND(O4459&gt;1095,O4459&lt;1461),+'PL2'!$Q$2+1,IF(AND(O4459&gt;1460,O4459&lt;1826),+'PL2'!$R$2+1,IF(AND(O4459&gt;1825,O4459&lt;2190),+'PL2'!$S$2+1,0))))))</f>
        <v>0</v>
      </c>
      <c r="N4459" s="70">
        <f t="shared" si="280"/>
        <v>-1</v>
      </c>
      <c r="O4459" s="19" t="str">
        <f>IF(A4459&gt;'PL2'!$C$2+553,IF(A4459='PL2'!$C$2+554,1,O4458+1), "")</f>
        <v/>
      </c>
      <c r="Q4459" s="20">
        <v>94.949999999999903</v>
      </c>
    </row>
    <row r="4460" spans="1:17" x14ac:dyDescent="0.55000000000000004">
      <c r="A4460">
        <v>4458</v>
      </c>
      <c r="B4460" s="2">
        <v>44280</v>
      </c>
      <c r="C4460" s="20">
        <v>95.408892974822294</v>
      </c>
      <c r="D4460" s="19">
        <v>167389189.04398921</v>
      </c>
      <c r="E4460" s="20">
        <f t="shared" si="282"/>
        <v>1064.8518447102258</v>
      </c>
      <c r="F4460" s="20">
        <f t="shared" si="281"/>
        <v>6.0694681816817278E-4</v>
      </c>
      <c r="G4460" s="19">
        <v>52508.23</v>
      </c>
      <c r="H4460" s="20">
        <f t="shared" si="283"/>
        <v>31.869703126142596</v>
      </c>
      <c r="I4460" s="19">
        <v>55913485.577968821</v>
      </c>
      <c r="K4460" s="70">
        <f t="shared" si="279"/>
        <v>-1</v>
      </c>
      <c r="L4460" s="3">
        <f>IF(AND(O4460&gt;0,O4460&lt;366),+'PL2'!$N$3+1,IF(AND(O4460&gt;365,O4460&lt;731),+'PL2'!$O$3+1,IF(AND(O4460&gt;730,O4460&lt;1096),+'PL2'!$P$3+1,IF(AND(O4460&gt;1095,O4460&lt;1461),+'PL2'!$Q$3+1,IF(AND(O4460&gt;1460,O4460&lt;3000),+'PL2'!$R$3+1,0)))))</f>
        <v>0</v>
      </c>
      <c r="M4460" s="3">
        <f>IF(AND(O4460&gt;0,O4460&lt;366),+'PL2'!$N$2+1,IF(AND(O4460&gt;365,O4460&lt;731),+'PL2'!$O$2+1,IF(AND(O4460&gt;730,O4460&lt;1096),+'PL2'!$P$2+1,IF(AND(O4460&gt;1095,O4460&lt;1461),+'PL2'!$Q$2+1,IF(AND(O4460&gt;1460,O4460&lt;1826),+'PL2'!$R$2+1,IF(AND(O4460&gt;1825,O4460&lt;2190),+'PL2'!$S$2+1,0))))))</f>
        <v>0</v>
      </c>
      <c r="N4460" s="70">
        <f t="shared" si="280"/>
        <v>-1</v>
      </c>
      <c r="O4460" s="19" t="str">
        <f>IF(A4460&gt;'PL2'!$C$2+553,IF(A4460='PL2'!$C$2+554,1,O4459+1), "")</f>
        <v/>
      </c>
      <c r="Q4460" s="20">
        <v>95.499999999999901</v>
      </c>
    </row>
    <row r="4461" spans="1:17" x14ac:dyDescent="0.55000000000000004">
      <c r="A4461">
        <v>4459</v>
      </c>
      <c r="B4461" s="2">
        <v>44281</v>
      </c>
      <c r="C4461" s="20">
        <v>95.438891448943295</v>
      </c>
      <c r="D4461" s="19">
        <v>147824218.89599049</v>
      </c>
      <c r="E4461" s="20">
        <f t="shared" si="282"/>
        <v>963.78789012449863</v>
      </c>
      <c r="F4461" s="20">
        <f t="shared" si="281"/>
        <v>6.222447749926383E-4</v>
      </c>
      <c r="G4461" s="19">
        <v>51415.92</v>
      </c>
      <c r="H4461" s="20">
        <f t="shared" si="283"/>
        <v>31.993287571439492</v>
      </c>
      <c r="I4461" s="19">
        <v>49554041.055610009</v>
      </c>
      <c r="K4461" s="70">
        <f t="shared" ref="K4461:K4524" si="284">+L4461^(0.00273972602739726)-1</f>
        <v>-1</v>
      </c>
      <c r="L4461" s="3">
        <f>IF(AND(O4461&gt;0,O4461&lt;366),+'PL2'!$N$3+1,IF(AND(O4461&gt;365,O4461&lt;731),+'PL2'!$O$3+1,IF(AND(O4461&gt;730,O4461&lt;1096),+'PL2'!$P$3+1,IF(AND(O4461&gt;1095,O4461&lt;1461),+'PL2'!$Q$3+1,IF(AND(O4461&gt;1460,O4461&lt;3000),+'PL2'!$R$3+1,0)))))</f>
        <v>0</v>
      </c>
      <c r="M4461" s="3">
        <f>IF(AND(O4461&gt;0,O4461&lt;366),+'PL2'!$N$2+1,IF(AND(O4461&gt;365,O4461&lt;731),+'PL2'!$O$2+1,IF(AND(O4461&gt;730,O4461&lt;1096),+'PL2'!$P$2+1,IF(AND(O4461&gt;1095,O4461&lt;1461),+'PL2'!$Q$2+1,IF(AND(O4461&gt;1460,O4461&lt;1826),+'PL2'!$R$2+1,IF(AND(O4461&gt;1825,O4461&lt;2190),+'PL2'!$S$2+1,0))))))</f>
        <v>0</v>
      </c>
      <c r="N4461" s="70">
        <f t="shared" ref="N4461:N4524" si="285">+M4461^(0.00273972602739726)-1</f>
        <v>-1</v>
      </c>
      <c r="O4461" s="19" t="str">
        <f>IF(A4461&gt;'PL2'!$C$2+553,IF(A4461='PL2'!$C$2+554,1,O4460+1), "")</f>
        <v/>
      </c>
      <c r="Q4461" s="20">
        <v>96.049999999999898</v>
      </c>
    </row>
    <row r="4462" spans="1:17" x14ac:dyDescent="0.55000000000000004">
      <c r="A4462">
        <v>4460</v>
      </c>
      <c r="B4462" s="2">
        <v>44282</v>
      </c>
      <c r="C4462" s="20">
        <v>95.468889923064296</v>
      </c>
      <c r="D4462" s="19">
        <v>172823902.97398889</v>
      </c>
      <c r="E4462" s="20">
        <f t="shared" si="282"/>
        <v>1075.1436245389466</v>
      </c>
      <c r="F4462" s="20">
        <f t="shared" si="281"/>
        <v>5.9391534721931058E-4</v>
      </c>
      <c r="G4462" s="19">
        <v>55074.47</v>
      </c>
      <c r="H4462" s="20">
        <f t="shared" si="283"/>
        <v>32.709572972969504</v>
      </c>
      <c r="I4462" s="19">
        <v>59212965.295361482</v>
      </c>
      <c r="K4462" s="70">
        <f t="shared" si="284"/>
        <v>-1</v>
      </c>
      <c r="L4462" s="3">
        <f>IF(AND(O4462&gt;0,O4462&lt;366),+'PL2'!$N$3+1,IF(AND(O4462&gt;365,O4462&lt;731),+'PL2'!$O$3+1,IF(AND(O4462&gt;730,O4462&lt;1096),+'PL2'!$P$3+1,IF(AND(O4462&gt;1095,O4462&lt;1461),+'PL2'!$Q$3+1,IF(AND(O4462&gt;1460,O4462&lt;3000),+'PL2'!$R$3+1,0)))))</f>
        <v>0</v>
      </c>
      <c r="M4462" s="3">
        <f>IF(AND(O4462&gt;0,O4462&lt;366),+'PL2'!$N$2+1,IF(AND(O4462&gt;365,O4462&lt;731),+'PL2'!$O$2+1,IF(AND(O4462&gt;730,O4462&lt;1096),+'PL2'!$P$2+1,IF(AND(O4462&gt;1095,O4462&lt;1461),+'PL2'!$Q$2+1,IF(AND(O4462&gt;1460,O4462&lt;1826),+'PL2'!$R$2+1,IF(AND(O4462&gt;1825,O4462&lt;2190),+'PL2'!$S$2+1,0))))))</f>
        <v>0</v>
      </c>
      <c r="N4462" s="70">
        <f t="shared" si="285"/>
        <v>-1</v>
      </c>
      <c r="O4462" s="19" t="str">
        <f>IF(A4462&gt;'PL2'!$C$2+553,IF(A4462='PL2'!$C$2+554,1,O4461+1), "")</f>
        <v/>
      </c>
      <c r="Q4462" s="20">
        <v>96.599999999999895</v>
      </c>
    </row>
    <row r="4463" spans="1:17" x14ac:dyDescent="0.55000000000000004">
      <c r="A4463">
        <v>4461</v>
      </c>
      <c r="B4463" s="2">
        <v>44283</v>
      </c>
      <c r="C4463" s="20">
        <v>95.498888397185297</v>
      </c>
      <c r="D4463" s="19">
        <v>172823902.97398889</v>
      </c>
      <c r="E4463" s="20">
        <f t="shared" si="282"/>
        <v>1052.0566017242679</v>
      </c>
      <c r="F4463" s="20">
        <f t="shared" si="281"/>
        <v>5.8134456094715843E-4</v>
      </c>
      <c r="G4463" s="19">
        <v>55863.93</v>
      </c>
      <c r="H4463" s="20">
        <f t="shared" si="283"/>
        <v>32.476191858632795</v>
      </c>
      <c r="I4463" s="19">
        <v>58772016.354762383</v>
      </c>
      <c r="K4463" s="70">
        <f t="shared" si="284"/>
        <v>-1</v>
      </c>
      <c r="L4463" s="3">
        <f>IF(AND(O4463&gt;0,O4463&lt;366),+'PL2'!$N$3+1,IF(AND(O4463&gt;365,O4463&lt;731),+'PL2'!$O$3+1,IF(AND(O4463&gt;730,O4463&lt;1096),+'PL2'!$P$3+1,IF(AND(O4463&gt;1095,O4463&lt;1461),+'PL2'!$Q$3+1,IF(AND(O4463&gt;1460,O4463&lt;3000),+'PL2'!$R$3+1,0)))))</f>
        <v>0</v>
      </c>
      <c r="M4463" s="3">
        <f>IF(AND(O4463&gt;0,O4463&lt;366),+'PL2'!$N$2+1,IF(AND(O4463&gt;365,O4463&lt;731),+'PL2'!$O$2+1,IF(AND(O4463&gt;730,O4463&lt;1096),+'PL2'!$P$2+1,IF(AND(O4463&gt;1095,O4463&lt;1461),+'PL2'!$Q$2+1,IF(AND(O4463&gt;1460,O4463&lt;1826),+'PL2'!$R$2+1,IF(AND(O4463&gt;1825,O4463&lt;2190),+'PL2'!$S$2+1,0))))))</f>
        <v>0</v>
      </c>
      <c r="N4463" s="70">
        <f t="shared" si="285"/>
        <v>-1</v>
      </c>
      <c r="O4463" s="19" t="str">
        <f>IF(A4463&gt;'PL2'!$C$2+553,IF(A4463='PL2'!$C$2+554,1,O4462+1), "")</f>
        <v/>
      </c>
      <c r="Q4463" s="20">
        <v>97.149999999999906</v>
      </c>
    </row>
    <row r="4464" spans="1:17" x14ac:dyDescent="0.55000000000000004">
      <c r="A4464">
        <v>4462</v>
      </c>
      <c r="B4464" s="2">
        <v>44284</v>
      </c>
      <c r="C4464" s="20">
        <v>95.528886871306298</v>
      </c>
      <c r="D4464" s="19">
        <v>164128360.68598941</v>
      </c>
      <c r="E4464" s="20">
        <f t="shared" si="282"/>
        <v>1070.7792882219539</v>
      </c>
      <c r="F4464" s="20">
        <f t="shared" ref="F4464:F4527" si="286">+(C4464/D4464)*E4464</f>
        <v>6.2323387049721994E-4</v>
      </c>
      <c r="G4464" s="19">
        <v>55783.71</v>
      </c>
      <c r="H4464" s="20">
        <f t="shared" si="283"/>
        <v>34.766297493994472</v>
      </c>
      <c r="I4464" s="19">
        <v>59732041.288179889</v>
      </c>
      <c r="K4464" s="70">
        <f t="shared" si="284"/>
        <v>-1</v>
      </c>
      <c r="L4464" s="3">
        <f>IF(AND(O4464&gt;0,O4464&lt;366),+'PL2'!$N$3+1,IF(AND(O4464&gt;365,O4464&lt;731),+'PL2'!$O$3+1,IF(AND(O4464&gt;730,O4464&lt;1096),+'PL2'!$P$3+1,IF(AND(O4464&gt;1095,O4464&lt;1461),+'PL2'!$Q$3+1,IF(AND(O4464&gt;1460,O4464&lt;3000),+'PL2'!$R$3+1,0)))))</f>
        <v>0</v>
      </c>
      <c r="M4464" s="3">
        <f>IF(AND(O4464&gt;0,O4464&lt;366),+'PL2'!$N$2+1,IF(AND(O4464&gt;365,O4464&lt;731),+'PL2'!$O$2+1,IF(AND(O4464&gt;730,O4464&lt;1096),+'PL2'!$P$2+1,IF(AND(O4464&gt;1095,O4464&lt;1461),+'PL2'!$Q$2+1,IF(AND(O4464&gt;1460,O4464&lt;1826),+'PL2'!$R$2+1,IF(AND(O4464&gt;1825,O4464&lt;2190),+'PL2'!$S$2+1,0))))))</f>
        <v>0</v>
      </c>
      <c r="N4464" s="70">
        <f t="shared" si="285"/>
        <v>-1</v>
      </c>
      <c r="O4464" s="19" t="str">
        <f>IF(A4464&gt;'PL2'!$C$2+553,IF(A4464='PL2'!$C$2+554,1,O4463+1), "")</f>
        <v/>
      </c>
      <c r="Q4464" s="20">
        <v>97.699999999999903</v>
      </c>
    </row>
    <row r="4465" spans="1:17" x14ac:dyDescent="0.55000000000000004">
      <c r="A4465">
        <v>4463</v>
      </c>
      <c r="B4465" s="2">
        <v>44285</v>
      </c>
      <c r="C4465" s="20">
        <v>95.558885345427299</v>
      </c>
      <c r="D4465" s="19">
        <v>158693646.75598979</v>
      </c>
      <c r="E4465" s="20">
        <f t="shared" si="282"/>
        <v>1023.4457159185525</v>
      </c>
      <c r="F4465" s="20">
        <f t="shared" si="286"/>
        <v>6.1627755000871417E-4</v>
      </c>
      <c r="G4465" s="19">
        <v>57627.67</v>
      </c>
      <c r="H4465" s="20">
        <f t="shared" si="283"/>
        <v>35.514639280310675</v>
      </c>
      <c r="I4465" s="19">
        <v>58978791.979868092</v>
      </c>
      <c r="K4465" s="70">
        <f t="shared" si="284"/>
        <v>-1</v>
      </c>
      <c r="L4465" s="3">
        <f>IF(AND(O4465&gt;0,O4465&lt;366),+'PL2'!$N$3+1,IF(AND(O4465&gt;365,O4465&lt;731),+'PL2'!$O$3+1,IF(AND(O4465&gt;730,O4465&lt;1096),+'PL2'!$P$3+1,IF(AND(O4465&gt;1095,O4465&lt;1461),+'PL2'!$Q$3+1,IF(AND(O4465&gt;1460,O4465&lt;3000),+'PL2'!$R$3+1,0)))))</f>
        <v>0</v>
      </c>
      <c r="M4465" s="3">
        <f>IF(AND(O4465&gt;0,O4465&lt;366),+'PL2'!$N$2+1,IF(AND(O4465&gt;365,O4465&lt;731),+'PL2'!$O$2+1,IF(AND(O4465&gt;730,O4465&lt;1096),+'PL2'!$P$2+1,IF(AND(O4465&gt;1095,O4465&lt;1461),+'PL2'!$Q$2+1,IF(AND(O4465&gt;1460,O4465&lt;1826),+'PL2'!$R$2+1,IF(AND(O4465&gt;1825,O4465&lt;2190),+'PL2'!$S$2+1,0))))))</f>
        <v>0</v>
      </c>
      <c r="N4465" s="70">
        <f t="shared" si="285"/>
        <v>-1</v>
      </c>
      <c r="O4465" s="19" t="str">
        <f>IF(A4465&gt;'PL2'!$C$2+553,IF(A4465='PL2'!$C$2+554,1,O4464+1), "")</f>
        <v/>
      </c>
      <c r="Q4465" s="20">
        <v>98.249999999999901</v>
      </c>
    </row>
    <row r="4466" spans="1:17" x14ac:dyDescent="0.55000000000000004">
      <c r="A4466">
        <v>4464</v>
      </c>
      <c r="B4466" s="2">
        <v>44286</v>
      </c>
      <c r="C4466" s="20">
        <v>95.5888838195483</v>
      </c>
      <c r="D4466" s="19">
        <v>170650017.40198901</v>
      </c>
      <c r="E4466" s="20">
        <f t="shared" si="282"/>
        <v>1084.6005451025908</v>
      </c>
      <c r="F4466" s="20">
        <f t="shared" si="286"/>
        <v>6.0753439744578609E-4</v>
      </c>
      <c r="G4466" s="19">
        <v>58730.13</v>
      </c>
      <c r="H4466" s="20">
        <f t="shared" si="283"/>
        <v>35.680574141462685</v>
      </c>
      <c r="I4466" s="19">
        <v>63698731.011946023</v>
      </c>
      <c r="K4466" s="70">
        <f t="shared" si="284"/>
        <v>-1</v>
      </c>
      <c r="L4466" s="3">
        <f>IF(AND(O4466&gt;0,O4466&lt;366),+'PL2'!$N$3+1,IF(AND(O4466&gt;365,O4466&lt;731),+'PL2'!$O$3+1,IF(AND(O4466&gt;730,O4466&lt;1096),+'PL2'!$P$3+1,IF(AND(O4466&gt;1095,O4466&lt;1461),+'PL2'!$Q$3+1,IF(AND(O4466&gt;1460,O4466&lt;3000),+'PL2'!$R$3+1,0)))))</f>
        <v>0</v>
      </c>
      <c r="M4466" s="3">
        <f>IF(AND(O4466&gt;0,O4466&lt;366),+'PL2'!$N$2+1,IF(AND(O4466&gt;365,O4466&lt;731),+'PL2'!$O$2+1,IF(AND(O4466&gt;730,O4466&lt;1096),+'PL2'!$P$2+1,IF(AND(O4466&gt;1095,O4466&lt;1461),+'PL2'!$Q$2+1,IF(AND(O4466&gt;1460,O4466&lt;1826),+'PL2'!$R$2+1,IF(AND(O4466&gt;1825,O4466&lt;2190),+'PL2'!$S$2+1,0))))))</f>
        <v>0</v>
      </c>
      <c r="N4466" s="70">
        <f t="shared" si="285"/>
        <v>-1</v>
      </c>
      <c r="O4466" s="19" t="str">
        <f>IF(A4466&gt;'PL2'!$C$2+553,IF(A4466='PL2'!$C$2+554,1,O4465+1), "")</f>
        <v/>
      </c>
      <c r="Q4466" s="20">
        <v>98.799999999999898</v>
      </c>
    </row>
    <row r="4467" spans="1:17" x14ac:dyDescent="0.55000000000000004">
      <c r="A4467">
        <v>4465</v>
      </c>
      <c r="B4467" s="2">
        <v>44287</v>
      </c>
      <c r="C4467" s="20">
        <v>95.618882293669301</v>
      </c>
      <c r="D4467" s="19">
        <v>157606703.9699899</v>
      </c>
      <c r="E4467" s="20">
        <f t="shared" si="282"/>
        <v>999.78620433450988</v>
      </c>
      <c r="F4467" s="20">
        <f t="shared" si="286"/>
        <v>6.0656328051438045E-4</v>
      </c>
      <c r="G4467" s="19">
        <v>58735.25</v>
      </c>
      <c r="H4467" s="20">
        <f t="shared" si="283"/>
        <v>35.626645921832264</v>
      </c>
      <c r="I4467" s="19">
        <v>58722692.658138521</v>
      </c>
      <c r="K4467" s="70">
        <f t="shared" si="284"/>
        <v>-1</v>
      </c>
      <c r="L4467" s="3">
        <f>IF(AND(O4467&gt;0,O4467&lt;366),+'PL2'!$N$3+1,IF(AND(O4467&gt;365,O4467&lt;731),+'PL2'!$O$3+1,IF(AND(O4467&gt;730,O4467&lt;1096),+'PL2'!$P$3+1,IF(AND(O4467&gt;1095,O4467&lt;1461),+'PL2'!$Q$3+1,IF(AND(O4467&gt;1460,O4467&lt;3000),+'PL2'!$R$3+1,0)))))</f>
        <v>0</v>
      </c>
      <c r="M4467" s="3">
        <f>IF(AND(O4467&gt;0,O4467&lt;366),+'PL2'!$N$2+1,IF(AND(O4467&gt;365,O4467&lt;731),+'PL2'!$O$2+1,IF(AND(O4467&gt;730,O4467&lt;1096),+'PL2'!$P$2+1,IF(AND(O4467&gt;1095,O4467&lt;1461),+'PL2'!$Q$2+1,IF(AND(O4467&gt;1460,O4467&lt;1826),+'PL2'!$R$2+1,IF(AND(O4467&gt;1825,O4467&lt;2190),+'PL2'!$S$2+1,0))))))</f>
        <v>0</v>
      </c>
      <c r="N4467" s="70">
        <f t="shared" si="285"/>
        <v>-1</v>
      </c>
      <c r="O4467" s="19" t="str">
        <f>IF(A4467&gt;'PL2'!$C$2+553,IF(A4467='PL2'!$C$2+554,1,O4466+1), "")</f>
        <v/>
      </c>
      <c r="Q4467" s="20">
        <v>99.349999999999795</v>
      </c>
    </row>
    <row r="4468" spans="1:17" x14ac:dyDescent="0.55000000000000004">
      <c r="A4468">
        <v>4466</v>
      </c>
      <c r="B4468" s="2">
        <v>44288</v>
      </c>
      <c r="C4468" s="20">
        <v>95.648880767790303</v>
      </c>
      <c r="D4468" s="19">
        <v>160517766.38346809</v>
      </c>
      <c r="E4468" s="20">
        <f t="shared" si="282"/>
        <v>974.57464339268483</v>
      </c>
      <c r="F4468" s="20">
        <f t="shared" si="286"/>
        <v>5.8072683146168666E-4</v>
      </c>
      <c r="G4468" s="19">
        <v>58736.92</v>
      </c>
      <c r="H4468" s="20">
        <f t="shared" si="283"/>
        <v>34.110105441418568</v>
      </c>
      <c r="I4468" s="19">
        <v>57243512.862984657</v>
      </c>
      <c r="K4468" s="70">
        <f t="shared" si="284"/>
        <v>-1</v>
      </c>
      <c r="L4468" s="3">
        <f>IF(AND(O4468&gt;0,O4468&lt;366),+'PL2'!$N$3+1,IF(AND(O4468&gt;365,O4468&lt;731),+'PL2'!$O$3+1,IF(AND(O4468&gt;730,O4468&lt;1096),+'PL2'!$P$3+1,IF(AND(O4468&gt;1095,O4468&lt;1461),+'PL2'!$Q$3+1,IF(AND(O4468&gt;1460,O4468&lt;3000),+'PL2'!$R$3+1,0)))))</f>
        <v>0</v>
      </c>
      <c r="M4468" s="3">
        <f>IF(AND(O4468&gt;0,O4468&lt;366),+'PL2'!$N$2+1,IF(AND(O4468&gt;365,O4468&lt;731),+'PL2'!$O$2+1,IF(AND(O4468&gt;730,O4468&lt;1096),+'PL2'!$P$2+1,IF(AND(O4468&gt;1095,O4468&lt;1461),+'PL2'!$Q$2+1,IF(AND(O4468&gt;1460,O4468&lt;1826),+'PL2'!$R$2+1,IF(AND(O4468&gt;1825,O4468&lt;2190),+'PL2'!$S$2+1,0))))))</f>
        <v>0</v>
      </c>
      <c r="N4468" s="70">
        <f t="shared" si="285"/>
        <v>-1</v>
      </c>
      <c r="O4468" s="19" t="str">
        <f>IF(A4468&gt;'PL2'!$C$2+553,IF(A4468='PL2'!$C$2+554,1,O4467+1), "")</f>
        <v/>
      </c>
      <c r="Q4468" s="20">
        <v>99.899999999999807</v>
      </c>
    </row>
    <row r="4469" spans="1:17" x14ac:dyDescent="0.55000000000000004">
      <c r="A4469">
        <v>4467</v>
      </c>
      <c r="B4469" s="2">
        <v>44289</v>
      </c>
      <c r="C4469" s="20">
        <v>95.678879241911304</v>
      </c>
      <c r="D4469" s="19">
        <v>150672055.73110899</v>
      </c>
      <c r="E4469" s="20">
        <f t="shared" si="282"/>
        <v>915.72602685810136</v>
      </c>
      <c r="F4469" s="20">
        <f t="shared" si="286"/>
        <v>5.814989350035241E-4</v>
      </c>
      <c r="G4469" s="19">
        <v>59031.32</v>
      </c>
      <c r="H4469" s="20">
        <f t="shared" si="283"/>
        <v>34.326649711852234</v>
      </c>
      <c r="I4469" s="19">
        <v>54056516.123789176</v>
      </c>
      <c r="K4469" s="70">
        <f t="shared" si="284"/>
        <v>-1</v>
      </c>
      <c r="L4469" s="3">
        <f>IF(AND(O4469&gt;0,O4469&lt;366),+'PL2'!$N$3+1,IF(AND(O4469&gt;365,O4469&lt;731),+'PL2'!$O$3+1,IF(AND(O4469&gt;730,O4469&lt;1096),+'PL2'!$P$3+1,IF(AND(O4469&gt;1095,O4469&lt;1461),+'PL2'!$Q$3+1,IF(AND(O4469&gt;1460,O4469&lt;3000),+'PL2'!$R$3+1,0)))))</f>
        <v>0</v>
      </c>
      <c r="M4469" s="3">
        <f>IF(AND(O4469&gt;0,O4469&lt;366),+'PL2'!$N$2+1,IF(AND(O4469&gt;365,O4469&lt;731),+'PL2'!$O$2+1,IF(AND(O4469&gt;730,O4469&lt;1096),+'PL2'!$P$2+1,IF(AND(O4469&gt;1095,O4469&lt;1461),+'PL2'!$Q$2+1,IF(AND(O4469&gt;1460,O4469&lt;1826),+'PL2'!$R$2+1,IF(AND(O4469&gt;1825,O4469&lt;2190),+'PL2'!$S$2+1,0))))))</f>
        <v>0</v>
      </c>
      <c r="N4469" s="70">
        <f t="shared" si="285"/>
        <v>-1</v>
      </c>
      <c r="O4469" s="19" t="str">
        <f>IF(A4469&gt;'PL2'!$C$2+553,IF(A4469='PL2'!$C$2+554,1,O4468+1), "")</f>
        <v/>
      </c>
      <c r="Q4469" s="20">
        <v>100.45</v>
      </c>
    </row>
    <row r="4470" spans="1:17" x14ac:dyDescent="0.55000000000000004">
      <c r="A4470">
        <v>4468</v>
      </c>
      <c r="B4470" s="2">
        <v>44290</v>
      </c>
      <c r="C4470" s="20">
        <v>95.708877716032305</v>
      </c>
      <c r="D4470" s="19">
        <v>167924581.19650319</v>
      </c>
      <c r="E4470" s="20">
        <f t="shared" si="282"/>
        <v>989.92700808640313</v>
      </c>
      <c r="F4470" s="20">
        <f t="shared" si="286"/>
        <v>5.6421044667588085E-4</v>
      </c>
      <c r="G4470" s="19">
        <v>57076.49</v>
      </c>
      <c r="H4470" s="20">
        <f t="shared" si="283"/>
        <v>32.203151917591448</v>
      </c>
      <c r="I4470" s="19">
        <v>56501558.977773502</v>
      </c>
      <c r="K4470" s="70">
        <f t="shared" si="284"/>
        <v>-1</v>
      </c>
      <c r="L4470" s="3">
        <f>IF(AND(O4470&gt;0,O4470&lt;366),+'PL2'!$N$3+1,IF(AND(O4470&gt;365,O4470&lt;731),+'PL2'!$O$3+1,IF(AND(O4470&gt;730,O4470&lt;1096),+'PL2'!$P$3+1,IF(AND(O4470&gt;1095,O4470&lt;1461),+'PL2'!$Q$3+1,IF(AND(O4470&gt;1460,O4470&lt;3000),+'PL2'!$R$3+1,0)))))</f>
        <v>0</v>
      </c>
      <c r="M4470" s="3">
        <f>IF(AND(O4470&gt;0,O4470&lt;366),+'PL2'!$N$2+1,IF(AND(O4470&gt;365,O4470&lt;731),+'PL2'!$O$2+1,IF(AND(O4470&gt;730,O4470&lt;1096),+'PL2'!$P$2+1,IF(AND(O4470&gt;1095,O4470&lt;1461),+'PL2'!$Q$2+1,IF(AND(O4470&gt;1460,O4470&lt;1826),+'PL2'!$R$2+1,IF(AND(O4470&gt;1825,O4470&lt;2190),+'PL2'!$S$2+1,0))))))</f>
        <v>0</v>
      </c>
      <c r="N4470" s="70">
        <f t="shared" si="285"/>
        <v>-1</v>
      </c>
      <c r="O4470" s="19" t="str">
        <f>IF(A4470&gt;'PL2'!$C$2+553,IF(A4470='PL2'!$C$2+554,1,O4469+1), "")</f>
        <v/>
      </c>
      <c r="Q4470" s="20">
        <v>101</v>
      </c>
    </row>
    <row r="4471" spans="1:17" x14ac:dyDescent="0.55000000000000004">
      <c r="A4471">
        <v>4469</v>
      </c>
      <c r="B4471" s="2">
        <v>44291</v>
      </c>
      <c r="C4471" s="20">
        <v>95.738876190153306</v>
      </c>
      <c r="D4471" s="19">
        <v>179426264.8400993</v>
      </c>
      <c r="E4471" s="20">
        <f t="shared" si="282"/>
        <v>1068.8338412290957</v>
      </c>
      <c r="F4471" s="20">
        <f t="shared" si="286"/>
        <v>5.7031199353378757E-4</v>
      </c>
      <c r="G4471" s="19">
        <v>58206.55</v>
      </c>
      <c r="H4471" s="20">
        <f t="shared" si="283"/>
        <v>33.195893567224083</v>
      </c>
      <c r="I4471" s="19">
        <v>62213130.421193428</v>
      </c>
      <c r="K4471" s="70">
        <f t="shared" si="284"/>
        <v>-1</v>
      </c>
      <c r="L4471" s="3">
        <f>IF(AND(O4471&gt;0,O4471&lt;366),+'PL2'!$N$3+1,IF(AND(O4471&gt;365,O4471&lt;731),+'PL2'!$O$3+1,IF(AND(O4471&gt;730,O4471&lt;1096),+'PL2'!$P$3+1,IF(AND(O4471&gt;1095,O4471&lt;1461),+'PL2'!$Q$3+1,IF(AND(O4471&gt;1460,O4471&lt;3000),+'PL2'!$R$3+1,0)))))</f>
        <v>0</v>
      </c>
      <c r="M4471" s="3">
        <f>IF(AND(O4471&gt;0,O4471&lt;366),+'PL2'!$N$2+1,IF(AND(O4471&gt;365,O4471&lt;731),+'PL2'!$O$2+1,IF(AND(O4471&gt;730,O4471&lt;1096),+'PL2'!$P$2+1,IF(AND(O4471&gt;1095,O4471&lt;1461),+'PL2'!$Q$2+1,IF(AND(O4471&gt;1460,O4471&lt;1826),+'PL2'!$R$2+1,IF(AND(O4471&gt;1825,O4471&lt;2190),+'PL2'!$S$2+1,0))))))</f>
        <v>0</v>
      </c>
      <c r="N4471" s="70">
        <f t="shared" si="285"/>
        <v>-1</v>
      </c>
      <c r="O4471" s="19" t="str">
        <f>IF(A4471&gt;'PL2'!$C$2+553,IF(A4471='PL2'!$C$2+554,1,O4470+1), "")</f>
        <v/>
      </c>
      <c r="Q4471" s="20">
        <v>101.55</v>
      </c>
    </row>
    <row r="4472" spans="1:17" x14ac:dyDescent="0.55000000000000004">
      <c r="A4472">
        <v>4470</v>
      </c>
      <c r="B4472" s="2">
        <v>44292</v>
      </c>
      <c r="C4472" s="20">
        <v>95.768874664274307</v>
      </c>
      <c r="D4472" s="19">
        <v>165624244.46778399</v>
      </c>
      <c r="E4472" s="20">
        <f t="shared" si="282"/>
        <v>996.81061389325555</v>
      </c>
      <c r="F4472" s="20">
        <f t="shared" si="286"/>
        <v>5.7638560738932385E-4</v>
      </c>
      <c r="G4472" s="19">
        <v>59054.1</v>
      </c>
      <c r="H4472" s="20">
        <f t="shared" si="283"/>
        <v>34.037933297329872</v>
      </c>
      <c r="I4472" s="19">
        <v>58865753.673913702</v>
      </c>
      <c r="K4472" s="70">
        <f t="shared" si="284"/>
        <v>-1</v>
      </c>
      <c r="L4472" s="3">
        <f>IF(AND(O4472&gt;0,O4472&lt;366),+'PL2'!$N$3+1,IF(AND(O4472&gt;365,O4472&lt;731),+'PL2'!$O$3+1,IF(AND(O4472&gt;730,O4472&lt;1096),+'PL2'!$P$3+1,IF(AND(O4472&gt;1095,O4472&lt;1461),+'PL2'!$Q$3+1,IF(AND(O4472&gt;1460,O4472&lt;3000),+'PL2'!$R$3+1,0)))))</f>
        <v>0</v>
      </c>
      <c r="M4472" s="3">
        <f>IF(AND(O4472&gt;0,O4472&lt;366),+'PL2'!$N$2+1,IF(AND(O4472&gt;365,O4472&lt;731),+'PL2'!$O$2+1,IF(AND(O4472&gt;730,O4472&lt;1096),+'PL2'!$P$2+1,IF(AND(O4472&gt;1095,O4472&lt;1461),+'PL2'!$Q$2+1,IF(AND(O4472&gt;1460,O4472&lt;1826),+'PL2'!$R$2+1,IF(AND(O4472&gt;1825,O4472&lt;2190),+'PL2'!$S$2+1,0))))))</f>
        <v>0</v>
      </c>
      <c r="N4472" s="70">
        <f t="shared" si="285"/>
        <v>-1</v>
      </c>
      <c r="O4472" s="19" t="str">
        <f>IF(A4472&gt;'PL2'!$C$2+553,IF(A4472='PL2'!$C$2+554,1,O4471+1), "")</f>
        <v/>
      </c>
      <c r="Q4472" s="20">
        <v>102.1</v>
      </c>
    </row>
    <row r="4473" spans="1:17" x14ac:dyDescent="0.55000000000000004">
      <c r="A4473">
        <v>4471</v>
      </c>
      <c r="B4473" s="2">
        <v>44293</v>
      </c>
      <c r="C4473" s="20">
        <v>95.798873138395294</v>
      </c>
      <c r="D4473" s="19">
        <v>180576433.20445889</v>
      </c>
      <c r="E4473" s="20">
        <f t="shared" si="282"/>
        <v>1063.4167567025629</v>
      </c>
      <c r="F4473" s="20">
        <f t="shared" si="286"/>
        <v>5.6416070004686007E-4</v>
      </c>
      <c r="G4473" s="19">
        <v>58020.46</v>
      </c>
      <c r="H4473" s="20">
        <f t="shared" si="283"/>
        <v>32.732863330640839</v>
      </c>
      <c r="I4473" s="19">
        <v>61699929.395590782</v>
      </c>
      <c r="K4473" s="70">
        <f t="shared" si="284"/>
        <v>-1</v>
      </c>
      <c r="L4473" s="3">
        <f>IF(AND(O4473&gt;0,O4473&lt;366),+'PL2'!$N$3+1,IF(AND(O4473&gt;365,O4473&lt;731),+'PL2'!$O$3+1,IF(AND(O4473&gt;730,O4473&lt;1096),+'PL2'!$P$3+1,IF(AND(O4473&gt;1095,O4473&lt;1461),+'PL2'!$Q$3+1,IF(AND(O4473&gt;1460,O4473&lt;3000),+'PL2'!$R$3+1,0)))))</f>
        <v>0</v>
      </c>
      <c r="M4473" s="3">
        <f>IF(AND(O4473&gt;0,O4473&lt;366),+'PL2'!$N$2+1,IF(AND(O4473&gt;365,O4473&lt;731),+'PL2'!$O$2+1,IF(AND(O4473&gt;730,O4473&lt;1096),+'PL2'!$P$2+1,IF(AND(O4473&gt;1095,O4473&lt;1461),+'PL2'!$Q$2+1,IF(AND(O4473&gt;1460,O4473&lt;1826),+'PL2'!$R$2+1,IF(AND(O4473&gt;1825,O4473&lt;2190),+'PL2'!$S$2+1,0))))))</f>
        <v>0</v>
      </c>
      <c r="N4473" s="70">
        <f t="shared" si="285"/>
        <v>-1</v>
      </c>
      <c r="O4473" s="19" t="str">
        <f>IF(A4473&gt;'PL2'!$C$2+553,IF(A4473='PL2'!$C$2+554,1,O4472+1), "")</f>
        <v/>
      </c>
      <c r="Q4473" s="20">
        <v>102.65</v>
      </c>
    </row>
    <row r="4474" spans="1:17" x14ac:dyDescent="0.55000000000000004">
      <c r="A4474">
        <v>4472</v>
      </c>
      <c r="B4474" s="2">
        <v>44294</v>
      </c>
      <c r="C4474" s="20">
        <v>95.828871612516295</v>
      </c>
      <c r="D4474" s="19">
        <v>154122560.82418779</v>
      </c>
      <c r="E4474" s="20">
        <f t="shared" si="282"/>
        <v>947.76932884443943</v>
      </c>
      <c r="F4474" s="20">
        <f t="shared" si="286"/>
        <v>5.8929507040646558E-4</v>
      </c>
      <c r="G4474" s="19">
        <v>55947.27</v>
      </c>
      <c r="H4474" s="20">
        <f t="shared" si="283"/>
        <v>32.969450413699541</v>
      </c>
      <c r="I4474" s="19">
        <v>53025106.538578637</v>
      </c>
      <c r="K4474" s="70">
        <f t="shared" si="284"/>
        <v>-1</v>
      </c>
      <c r="L4474" s="3">
        <f>IF(AND(O4474&gt;0,O4474&lt;366),+'PL2'!$N$3+1,IF(AND(O4474&gt;365,O4474&lt;731),+'PL2'!$O$3+1,IF(AND(O4474&gt;730,O4474&lt;1096),+'PL2'!$P$3+1,IF(AND(O4474&gt;1095,O4474&lt;1461),+'PL2'!$Q$3+1,IF(AND(O4474&gt;1460,O4474&lt;3000),+'PL2'!$R$3+1,0)))))</f>
        <v>0</v>
      </c>
      <c r="M4474" s="3">
        <f>IF(AND(O4474&gt;0,O4474&lt;366),+'PL2'!$N$2+1,IF(AND(O4474&gt;365,O4474&lt;731),+'PL2'!$O$2+1,IF(AND(O4474&gt;730,O4474&lt;1096),+'PL2'!$P$2+1,IF(AND(O4474&gt;1095,O4474&lt;1461),+'PL2'!$Q$2+1,IF(AND(O4474&gt;1460,O4474&lt;1826),+'PL2'!$R$2+1,IF(AND(O4474&gt;1825,O4474&lt;2190),+'PL2'!$S$2+1,0))))))</f>
        <v>0</v>
      </c>
      <c r="N4474" s="70">
        <f t="shared" si="285"/>
        <v>-1</v>
      </c>
      <c r="O4474" s="19" t="str">
        <f>IF(A4474&gt;'PL2'!$C$2+553,IF(A4474='PL2'!$C$2+554,1,O4473+1), "")</f>
        <v/>
      </c>
      <c r="Q4474" s="20">
        <v>103.2</v>
      </c>
    </row>
    <row r="4475" spans="1:17" x14ac:dyDescent="0.55000000000000004">
      <c r="A4475">
        <v>4473</v>
      </c>
      <c r="B4475" s="2">
        <v>44295</v>
      </c>
      <c r="C4475" s="20">
        <v>95.858870086637296</v>
      </c>
      <c r="D4475" s="19">
        <v>174825591.3826609</v>
      </c>
      <c r="E4475" s="20">
        <f t="shared" si="282"/>
        <v>1084.2090308875054</v>
      </c>
      <c r="F4475" s="20">
        <f t="shared" si="286"/>
        <v>5.9448420461005876E-4</v>
      </c>
      <c r="G4475" s="19">
        <v>58048.59</v>
      </c>
      <c r="H4475" s="20">
        <f t="shared" si="283"/>
        <v>34.508969854885407</v>
      </c>
      <c r="I4475" s="19">
        <v>62936805.508286133</v>
      </c>
      <c r="K4475" s="70">
        <f t="shared" si="284"/>
        <v>-1</v>
      </c>
      <c r="L4475" s="3">
        <f>IF(AND(O4475&gt;0,O4475&lt;366),+'PL2'!$N$3+1,IF(AND(O4475&gt;365,O4475&lt;731),+'PL2'!$O$3+1,IF(AND(O4475&gt;730,O4475&lt;1096),+'PL2'!$P$3+1,IF(AND(O4475&gt;1095,O4475&lt;1461),+'PL2'!$Q$3+1,IF(AND(O4475&gt;1460,O4475&lt;3000),+'PL2'!$R$3+1,0)))))</f>
        <v>0</v>
      </c>
      <c r="M4475" s="3">
        <f>IF(AND(O4475&gt;0,O4475&lt;366),+'PL2'!$N$2+1,IF(AND(O4475&gt;365,O4475&lt;731),+'PL2'!$O$2+1,IF(AND(O4475&gt;730,O4475&lt;1096),+'PL2'!$P$2+1,IF(AND(O4475&gt;1095,O4475&lt;1461),+'PL2'!$Q$2+1,IF(AND(O4475&gt;1460,O4475&lt;1826),+'PL2'!$R$2+1,IF(AND(O4475&gt;1825,O4475&lt;2190),+'PL2'!$S$2+1,0))))))</f>
        <v>0</v>
      </c>
      <c r="N4475" s="70">
        <f t="shared" si="285"/>
        <v>-1</v>
      </c>
      <c r="O4475" s="19" t="str">
        <f>IF(A4475&gt;'PL2'!$C$2+553,IF(A4475='PL2'!$C$2+554,1,O4474+1), "")</f>
        <v/>
      </c>
      <c r="Q4475" s="20">
        <v>103.75</v>
      </c>
    </row>
    <row r="4476" spans="1:17" x14ac:dyDescent="0.55000000000000004">
      <c r="A4476">
        <v>4474</v>
      </c>
      <c r="B4476" s="2">
        <v>44296</v>
      </c>
      <c r="C4476" s="20">
        <v>95.888868560758297</v>
      </c>
      <c r="D4476" s="19">
        <v>180576433.20445889</v>
      </c>
      <c r="E4476" s="20">
        <f t="shared" si="282"/>
        <v>1103.0963241649504</v>
      </c>
      <c r="F4476" s="20">
        <f t="shared" si="286"/>
        <v>5.8576114590736482E-4</v>
      </c>
      <c r="G4476" s="19">
        <v>58102.58</v>
      </c>
      <c r="H4476" s="20">
        <f t="shared" si="283"/>
        <v>34.034233840974338</v>
      </c>
      <c r="I4476" s="19">
        <v>64092742.42249997</v>
      </c>
      <c r="K4476" s="70">
        <f t="shared" si="284"/>
        <v>-1</v>
      </c>
      <c r="L4476" s="3">
        <f>IF(AND(O4476&gt;0,O4476&lt;366),+'PL2'!$N$3+1,IF(AND(O4476&gt;365,O4476&lt;731),+'PL2'!$O$3+1,IF(AND(O4476&gt;730,O4476&lt;1096),+'PL2'!$P$3+1,IF(AND(O4476&gt;1095,O4476&lt;1461),+'PL2'!$Q$3+1,IF(AND(O4476&gt;1460,O4476&lt;3000),+'PL2'!$R$3+1,0)))))</f>
        <v>0</v>
      </c>
      <c r="M4476" s="3">
        <f>IF(AND(O4476&gt;0,O4476&lt;366),+'PL2'!$N$2+1,IF(AND(O4476&gt;365,O4476&lt;731),+'PL2'!$O$2+1,IF(AND(O4476&gt;730,O4476&lt;1096),+'PL2'!$P$2+1,IF(AND(O4476&gt;1095,O4476&lt;1461),+'PL2'!$Q$2+1,IF(AND(O4476&gt;1460,O4476&lt;1826),+'PL2'!$R$2+1,IF(AND(O4476&gt;1825,O4476&lt;2190),+'PL2'!$S$2+1,0))))))</f>
        <v>0</v>
      </c>
      <c r="N4476" s="70">
        <f t="shared" si="285"/>
        <v>-1</v>
      </c>
      <c r="O4476" s="19" t="str">
        <f>IF(A4476&gt;'PL2'!$C$2+553,IF(A4476='PL2'!$C$2+554,1,O4475+1), "")</f>
        <v/>
      </c>
      <c r="Q4476" s="20">
        <v>104.3</v>
      </c>
    </row>
    <row r="4477" spans="1:17" x14ac:dyDescent="0.55000000000000004">
      <c r="A4477">
        <v>4475</v>
      </c>
      <c r="B4477" s="2">
        <v>44297</v>
      </c>
      <c r="C4477" s="20">
        <v>95.918867034879298</v>
      </c>
      <c r="D4477" s="19">
        <v>166774412.8321436</v>
      </c>
      <c r="E4477" s="20">
        <f t="shared" si="282"/>
        <v>983.70262421056736</v>
      </c>
      <c r="F4477" s="20">
        <f t="shared" si="286"/>
        <v>5.6576809122681811E-4</v>
      </c>
      <c r="G4477" s="19">
        <v>59774</v>
      </c>
      <c r="H4477" s="20">
        <f t="shared" si="283"/>
        <v>33.818221884991829</v>
      </c>
      <c r="I4477" s="19">
        <v>58799840.659562454</v>
      </c>
      <c r="K4477" s="70">
        <f t="shared" si="284"/>
        <v>-1</v>
      </c>
      <c r="L4477" s="3">
        <f>IF(AND(O4477&gt;0,O4477&lt;366),+'PL2'!$N$3+1,IF(AND(O4477&gt;365,O4477&lt;731),+'PL2'!$O$3+1,IF(AND(O4477&gt;730,O4477&lt;1096),+'PL2'!$P$3+1,IF(AND(O4477&gt;1095,O4477&lt;1461),+'PL2'!$Q$3+1,IF(AND(O4477&gt;1460,O4477&lt;3000),+'PL2'!$R$3+1,0)))))</f>
        <v>0</v>
      </c>
      <c r="M4477" s="3">
        <f>IF(AND(O4477&gt;0,O4477&lt;366),+'PL2'!$N$2+1,IF(AND(O4477&gt;365,O4477&lt;731),+'PL2'!$O$2+1,IF(AND(O4477&gt;730,O4477&lt;1096),+'PL2'!$P$2+1,IF(AND(O4477&gt;1095,O4477&lt;1461),+'PL2'!$Q$2+1,IF(AND(O4477&gt;1460,O4477&lt;1826),+'PL2'!$R$2+1,IF(AND(O4477&gt;1825,O4477&lt;2190),+'PL2'!$S$2+1,0))))))</f>
        <v>0</v>
      </c>
      <c r="N4477" s="70">
        <f t="shared" si="285"/>
        <v>-1</v>
      </c>
      <c r="O4477" s="19" t="str">
        <f>IF(A4477&gt;'PL2'!$C$2+553,IF(A4477='PL2'!$C$2+554,1,O4476+1), "")</f>
        <v/>
      </c>
      <c r="Q4477" s="20">
        <v>104.85</v>
      </c>
    </row>
    <row r="4478" spans="1:17" x14ac:dyDescent="0.55000000000000004">
      <c r="A4478">
        <v>4476</v>
      </c>
      <c r="B4478" s="2">
        <v>44298</v>
      </c>
      <c r="C4478" s="20">
        <v>95.948865509000299</v>
      </c>
      <c r="D4478" s="19">
        <v>165624244.46778399</v>
      </c>
      <c r="E4478" s="20">
        <f t="shared" si="282"/>
        <v>994.95259771706969</v>
      </c>
      <c r="F4478" s="20">
        <f t="shared" si="286"/>
        <v>5.7639250396553305E-4</v>
      </c>
      <c r="G4478" s="19">
        <v>59964.87</v>
      </c>
      <c r="H4478" s="20">
        <f t="shared" si="283"/>
        <v>34.563301569267672</v>
      </c>
      <c r="I4478" s="19">
        <v>59662203.178266384</v>
      </c>
      <c r="K4478" s="70">
        <f t="shared" si="284"/>
        <v>-1</v>
      </c>
      <c r="L4478" s="3">
        <f>IF(AND(O4478&gt;0,O4478&lt;366),+'PL2'!$N$3+1,IF(AND(O4478&gt;365,O4478&lt;731),+'PL2'!$O$3+1,IF(AND(O4478&gt;730,O4478&lt;1096),+'PL2'!$P$3+1,IF(AND(O4478&gt;1095,O4478&lt;1461),+'PL2'!$Q$3+1,IF(AND(O4478&gt;1460,O4478&lt;3000),+'PL2'!$R$3+1,0)))))</f>
        <v>0</v>
      </c>
      <c r="M4478" s="3">
        <f>IF(AND(O4478&gt;0,O4478&lt;366),+'PL2'!$N$2+1,IF(AND(O4478&gt;365,O4478&lt;731),+'PL2'!$O$2+1,IF(AND(O4478&gt;730,O4478&lt;1096),+'PL2'!$P$2+1,IF(AND(O4478&gt;1095,O4478&lt;1461),+'PL2'!$Q$2+1,IF(AND(O4478&gt;1460,O4478&lt;1826),+'PL2'!$R$2+1,IF(AND(O4478&gt;1825,O4478&lt;2190),+'PL2'!$S$2+1,0))))))</f>
        <v>0</v>
      </c>
      <c r="N4478" s="70">
        <f t="shared" si="285"/>
        <v>-1</v>
      </c>
      <c r="O4478" s="19" t="str">
        <f>IF(A4478&gt;'PL2'!$C$2+553,IF(A4478='PL2'!$C$2+554,1,O4477+1), "")</f>
        <v/>
      </c>
      <c r="Q4478" s="20">
        <v>105.4</v>
      </c>
    </row>
    <row r="4479" spans="1:17" x14ac:dyDescent="0.55000000000000004">
      <c r="A4479">
        <v>4477</v>
      </c>
      <c r="B4479" s="2">
        <v>44299</v>
      </c>
      <c r="C4479" s="20">
        <v>95.9788639831213</v>
      </c>
      <c r="D4479" s="19">
        <v>163323907.73906469</v>
      </c>
      <c r="E4479" s="20">
        <f t="shared" si="282"/>
        <v>1026.8576254793086</v>
      </c>
      <c r="F4479" s="20">
        <f t="shared" si="286"/>
        <v>6.034427520762545E-4</v>
      </c>
      <c r="G4479" s="19">
        <v>59834.74</v>
      </c>
      <c r="H4479" s="20">
        <f t="shared" si="283"/>
        <v>36.106840175367147</v>
      </c>
      <c r="I4479" s="19">
        <v>61441759.037571803</v>
      </c>
      <c r="K4479" s="70">
        <f t="shared" si="284"/>
        <v>-1</v>
      </c>
      <c r="L4479" s="3">
        <f>IF(AND(O4479&gt;0,O4479&lt;366),+'PL2'!$N$3+1,IF(AND(O4479&gt;365,O4479&lt;731),+'PL2'!$O$3+1,IF(AND(O4479&gt;730,O4479&lt;1096),+'PL2'!$P$3+1,IF(AND(O4479&gt;1095,O4479&lt;1461),+'PL2'!$Q$3+1,IF(AND(O4479&gt;1460,O4479&lt;3000),+'PL2'!$R$3+1,0)))))</f>
        <v>0</v>
      </c>
      <c r="M4479" s="3">
        <f>IF(AND(O4479&gt;0,O4479&lt;366),+'PL2'!$N$2+1,IF(AND(O4479&gt;365,O4479&lt;731),+'PL2'!$O$2+1,IF(AND(O4479&gt;730,O4479&lt;1096),+'PL2'!$P$2+1,IF(AND(O4479&gt;1095,O4479&lt;1461),+'PL2'!$Q$2+1,IF(AND(O4479&gt;1460,O4479&lt;1826),+'PL2'!$R$2+1,IF(AND(O4479&gt;1825,O4479&lt;2190),+'PL2'!$S$2+1,0))))))</f>
        <v>0</v>
      </c>
      <c r="N4479" s="70">
        <f t="shared" si="285"/>
        <v>-1</v>
      </c>
      <c r="O4479" s="19" t="str">
        <f>IF(A4479&gt;'PL2'!$C$2+553,IF(A4479='PL2'!$C$2+554,1,O4478+1), "")</f>
        <v/>
      </c>
      <c r="Q4479" s="20">
        <v>105.95</v>
      </c>
    </row>
    <row r="4480" spans="1:17" x14ac:dyDescent="0.55000000000000004">
      <c r="A4480">
        <v>4478</v>
      </c>
      <c r="B4480" s="2">
        <v>44300</v>
      </c>
      <c r="C4480" s="20">
        <v>96.008862457242302</v>
      </c>
      <c r="D4480" s="19">
        <v>155272729.18854749</v>
      </c>
      <c r="E4480" s="20">
        <f t="shared" si="282"/>
        <v>993.49986252414033</v>
      </c>
      <c r="F4480" s="20">
        <f t="shared" si="286"/>
        <v>6.1430485669214765E-4</v>
      </c>
      <c r="G4480" s="19">
        <v>63554.44</v>
      </c>
      <c r="H4480" s="20">
        <f t="shared" si="283"/>
        <v>39.041801156349699</v>
      </c>
      <c r="I4480" s="19">
        <v>63141327.402798727</v>
      </c>
      <c r="K4480" s="70">
        <f t="shared" si="284"/>
        <v>-1</v>
      </c>
      <c r="L4480" s="3">
        <f>IF(AND(O4480&gt;0,O4480&lt;366),+'PL2'!$N$3+1,IF(AND(O4480&gt;365,O4480&lt;731),+'PL2'!$O$3+1,IF(AND(O4480&gt;730,O4480&lt;1096),+'PL2'!$P$3+1,IF(AND(O4480&gt;1095,O4480&lt;1461),+'PL2'!$Q$3+1,IF(AND(O4480&gt;1460,O4480&lt;3000),+'PL2'!$R$3+1,0)))))</f>
        <v>0</v>
      </c>
      <c r="M4480" s="3">
        <f>IF(AND(O4480&gt;0,O4480&lt;366),+'PL2'!$N$2+1,IF(AND(O4480&gt;365,O4480&lt;731),+'PL2'!$O$2+1,IF(AND(O4480&gt;730,O4480&lt;1096),+'PL2'!$P$2+1,IF(AND(O4480&gt;1095,O4480&lt;1461),+'PL2'!$Q$2+1,IF(AND(O4480&gt;1460,O4480&lt;1826),+'PL2'!$R$2+1,IF(AND(O4480&gt;1825,O4480&lt;2190),+'PL2'!$S$2+1,0))))))</f>
        <v>0</v>
      </c>
      <c r="N4480" s="70">
        <f t="shared" si="285"/>
        <v>-1</v>
      </c>
      <c r="O4480" s="19" t="str">
        <f>IF(A4480&gt;'PL2'!$C$2+553,IF(A4480='PL2'!$C$2+554,1,O4479+1), "")</f>
        <v/>
      </c>
      <c r="Q4480" s="20">
        <v>106.5</v>
      </c>
    </row>
    <row r="4481" spans="1:17" x14ac:dyDescent="0.55000000000000004">
      <c r="A4481">
        <v>4479</v>
      </c>
      <c r="B4481" s="2">
        <v>44301</v>
      </c>
      <c r="C4481" s="20">
        <v>96.038860931363303</v>
      </c>
      <c r="D4481" s="19">
        <v>198514005.70963439</v>
      </c>
      <c r="E4481" s="20">
        <f t="shared" si="282"/>
        <v>1273.1993867800093</v>
      </c>
      <c r="F4481" s="20">
        <f t="shared" si="286"/>
        <v>6.1595965689048582E-4</v>
      </c>
      <c r="G4481" s="19">
        <v>62969.120000000003</v>
      </c>
      <c r="H4481" s="20">
        <f t="shared" si="283"/>
        <v>38.78643754989583</v>
      </c>
      <c r="I4481" s="19">
        <v>80172244.970076814</v>
      </c>
      <c r="K4481" s="70">
        <f t="shared" si="284"/>
        <v>-1</v>
      </c>
      <c r="L4481" s="3">
        <f>IF(AND(O4481&gt;0,O4481&lt;366),+'PL2'!$N$3+1,IF(AND(O4481&gt;365,O4481&lt;731),+'PL2'!$O$3+1,IF(AND(O4481&gt;730,O4481&lt;1096),+'PL2'!$P$3+1,IF(AND(O4481&gt;1095,O4481&lt;1461),+'PL2'!$Q$3+1,IF(AND(O4481&gt;1460,O4481&lt;3000),+'PL2'!$R$3+1,0)))))</f>
        <v>0</v>
      </c>
      <c r="M4481" s="3">
        <f>IF(AND(O4481&gt;0,O4481&lt;366),+'PL2'!$N$2+1,IF(AND(O4481&gt;365,O4481&lt;731),+'PL2'!$O$2+1,IF(AND(O4481&gt;730,O4481&lt;1096),+'PL2'!$P$2+1,IF(AND(O4481&gt;1095,O4481&lt;1461),+'PL2'!$Q$2+1,IF(AND(O4481&gt;1460,O4481&lt;1826),+'PL2'!$R$2+1,IF(AND(O4481&gt;1825,O4481&lt;2190),+'PL2'!$S$2+1,0))))))</f>
        <v>0</v>
      </c>
      <c r="N4481" s="70">
        <f t="shared" si="285"/>
        <v>-1</v>
      </c>
      <c r="O4481" s="19" t="str">
        <f>IF(A4481&gt;'PL2'!$C$2+553,IF(A4481='PL2'!$C$2+554,1,O4480+1), "")</f>
        <v/>
      </c>
      <c r="Q4481" s="20">
        <v>107.05</v>
      </c>
    </row>
    <row r="4482" spans="1:17" x14ac:dyDescent="0.55000000000000004">
      <c r="A4482">
        <v>4480</v>
      </c>
      <c r="B4482" s="2">
        <v>44302</v>
      </c>
      <c r="C4482" s="20">
        <v>96.068859405484304</v>
      </c>
      <c r="D4482" s="19">
        <v>120743465.5644424</v>
      </c>
      <c r="E4482" s="20">
        <f t="shared" si="282"/>
        <v>764.50273330948096</v>
      </c>
      <c r="F4482" s="20">
        <f t="shared" si="286"/>
        <v>6.0827230076660724E-4</v>
      </c>
      <c r="G4482" s="19">
        <v>63252.63</v>
      </c>
      <c r="H4482" s="20">
        <f t="shared" si="283"/>
        <v>38.47482277963892</v>
      </c>
      <c r="I4482" s="19">
        <v>48356808.524013273</v>
      </c>
      <c r="K4482" s="70">
        <f t="shared" si="284"/>
        <v>-1</v>
      </c>
      <c r="L4482" s="3">
        <f>IF(AND(O4482&gt;0,O4482&lt;366),+'PL2'!$N$3+1,IF(AND(O4482&gt;365,O4482&lt;731),+'PL2'!$O$3+1,IF(AND(O4482&gt;730,O4482&lt;1096),+'PL2'!$P$3+1,IF(AND(O4482&gt;1095,O4482&lt;1461),+'PL2'!$Q$3+1,IF(AND(O4482&gt;1460,O4482&lt;3000),+'PL2'!$R$3+1,0)))))</f>
        <v>0</v>
      </c>
      <c r="M4482" s="3">
        <f>IF(AND(O4482&gt;0,O4482&lt;366),+'PL2'!$N$2+1,IF(AND(O4482&gt;365,O4482&lt;731),+'PL2'!$O$2+1,IF(AND(O4482&gt;730,O4482&lt;1096),+'PL2'!$P$2+1,IF(AND(O4482&gt;1095,O4482&lt;1461),+'PL2'!$Q$2+1,IF(AND(O4482&gt;1460,O4482&lt;1826),+'PL2'!$R$2+1,IF(AND(O4482&gt;1825,O4482&lt;2190),+'PL2'!$S$2+1,0))))))</f>
        <v>0</v>
      </c>
      <c r="N4482" s="70">
        <f t="shared" si="285"/>
        <v>-1</v>
      </c>
      <c r="O4482" s="19" t="str">
        <f>IF(A4482&gt;'PL2'!$C$2+553,IF(A4482='PL2'!$C$2+554,1,O4481+1), "")</f>
        <v/>
      </c>
      <c r="Q4482" s="20">
        <v>107.6</v>
      </c>
    </row>
    <row r="4483" spans="1:17" x14ac:dyDescent="0.55000000000000004">
      <c r="A4483">
        <v>4481</v>
      </c>
      <c r="B4483" s="2">
        <v>44303</v>
      </c>
      <c r="C4483" s="20">
        <v>96.098857879605305</v>
      </c>
      <c r="D4483" s="19">
        <v>106676265.69285689</v>
      </c>
      <c r="E4483" s="20">
        <f t="shared" si="282"/>
        <v>732.68846394833724</v>
      </c>
      <c r="F4483" s="20">
        <f t="shared" si="286"/>
        <v>6.6003927030708115E-4</v>
      </c>
      <c r="G4483" s="19">
        <v>61455.98</v>
      </c>
      <c r="H4483" s="20">
        <f t="shared" si="283"/>
        <v>40.563360195206577</v>
      </c>
      <c r="I4483" s="19">
        <v>45028087.58663974</v>
      </c>
      <c r="K4483" s="70">
        <f t="shared" si="284"/>
        <v>-1</v>
      </c>
      <c r="L4483" s="3">
        <f>IF(AND(O4483&gt;0,O4483&lt;366),+'PL2'!$N$3+1,IF(AND(O4483&gt;365,O4483&lt;731),+'PL2'!$O$3+1,IF(AND(O4483&gt;730,O4483&lt;1096),+'PL2'!$P$3+1,IF(AND(O4483&gt;1095,O4483&lt;1461),+'PL2'!$Q$3+1,IF(AND(O4483&gt;1460,O4483&lt;3000),+'PL2'!$R$3+1,0)))))</f>
        <v>0</v>
      </c>
      <c r="M4483" s="3">
        <f>IF(AND(O4483&gt;0,O4483&lt;366),+'PL2'!$N$2+1,IF(AND(O4483&gt;365,O4483&lt;731),+'PL2'!$O$2+1,IF(AND(O4483&gt;730,O4483&lt;1096),+'PL2'!$P$2+1,IF(AND(O4483&gt;1095,O4483&lt;1461),+'PL2'!$Q$2+1,IF(AND(O4483&gt;1460,O4483&lt;1826),+'PL2'!$R$2+1,IF(AND(O4483&gt;1825,O4483&lt;2190),+'PL2'!$S$2+1,0))))))</f>
        <v>0</v>
      </c>
      <c r="N4483" s="70">
        <f t="shared" si="285"/>
        <v>-1</v>
      </c>
      <c r="O4483" s="19" t="str">
        <f>IF(A4483&gt;'PL2'!$C$2+553,IF(A4483='PL2'!$C$2+554,1,O4482+1), "")</f>
        <v/>
      </c>
      <c r="Q4483" s="20">
        <v>108.15</v>
      </c>
    </row>
    <row r="4484" spans="1:17" x14ac:dyDescent="0.55000000000000004">
      <c r="A4484">
        <v>4482</v>
      </c>
      <c r="B4484" s="2">
        <v>44304</v>
      </c>
      <c r="C4484" s="20">
        <v>96.128856353726306</v>
      </c>
      <c r="D4484" s="19">
        <v>145361065.339717</v>
      </c>
      <c r="E4484" s="20">
        <f t="shared" si="282"/>
        <v>960.63839209644209</v>
      </c>
      <c r="F4484" s="20">
        <f t="shared" si="286"/>
        <v>6.3528063574587771E-4</v>
      </c>
      <c r="G4484" s="19">
        <v>60087.09</v>
      </c>
      <c r="H4484" s="20">
        <f t="shared" si="283"/>
        <v>38.172164735319768</v>
      </c>
      <c r="I4484" s="19">
        <v>57721965.523354203</v>
      </c>
      <c r="K4484" s="70">
        <f t="shared" si="284"/>
        <v>-1</v>
      </c>
      <c r="L4484" s="3">
        <f>IF(AND(O4484&gt;0,O4484&lt;366),+'PL2'!$N$3+1,IF(AND(O4484&gt;365,O4484&lt;731),+'PL2'!$O$3+1,IF(AND(O4484&gt;730,O4484&lt;1096),+'PL2'!$P$3+1,IF(AND(O4484&gt;1095,O4484&lt;1461),+'PL2'!$Q$3+1,IF(AND(O4484&gt;1460,O4484&lt;3000),+'PL2'!$R$3+1,0)))))</f>
        <v>0</v>
      </c>
      <c r="M4484" s="3">
        <f>IF(AND(O4484&gt;0,O4484&lt;366),+'PL2'!$N$2+1,IF(AND(O4484&gt;365,O4484&lt;731),+'PL2'!$O$2+1,IF(AND(O4484&gt;730,O4484&lt;1096),+'PL2'!$P$2+1,IF(AND(O4484&gt;1095,O4484&lt;1461),+'PL2'!$Q$2+1,IF(AND(O4484&gt;1460,O4484&lt;1826),+'PL2'!$R$2+1,IF(AND(O4484&gt;1825,O4484&lt;2190),+'PL2'!$S$2+1,0))))))</f>
        <v>0</v>
      </c>
      <c r="N4484" s="70">
        <f t="shared" si="285"/>
        <v>-1</v>
      </c>
      <c r="O4484" s="19" t="str">
        <f>IF(A4484&gt;'PL2'!$C$2+553,IF(A4484='PL2'!$C$2+554,1,O4483+1), "")</f>
        <v/>
      </c>
      <c r="Q4484" s="20">
        <v>108.7</v>
      </c>
    </row>
    <row r="4485" spans="1:17" x14ac:dyDescent="0.55000000000000004">
      <c r="A4485">
        <v>4483</v>
      </c>
      <c r="B4485" s="2">
        <v>44305</v>
      </c>
      <c r="C4485" s="20">
        <v>96.158854827847307</v>
      </c>
      <c r="D4485" s="19">
        <v>113709865.62864961</v>
      </c>
      <c r="E4485" s="20">
        <f t="shared" si="282"/>
        <v>838.73786913134222</v>
      </c>
      <c r="F4485" s="20">
        <f t="shared" si="286"/>
        <v>7.0927946797342926E-4</v>
      </c>
      <c r="G4485" s="19">
        <v>56251.48</v>
      </c>
      <c r="H4485" s="20">
        <f t="shared" si="283"/>
        <v>39.898019807117997</v>
      </c>
      <c r="I4485" s="19">
        <v>47180246.47068432</v>
      </c>
      <c r="K4485" s="70">
        <f t="shared" si="284"/>
        <v>-1</v>
      </c>
      <c r="L4485" s="3">
        <f>IF(AND(O4485&gt;0,O4485&lt;366),+'PL2'!$N$3+1,IF(AND(O4485&gt;365,O4485&lt;731),+'PL2'!$O$3+1,IF(AND(O4485&gt;730,O4485&lt;1096),+'PL2'!$P$3+1,IF(AND(O4485&gt;1095,O4485&lt;1461),+'PL2'!$Q$3+1,IF(AND(O4485&gt;1460,O4485&lt;3000),+'PL2'!$R$3+1,0)))))</f>
        <v>0</v>
      </c>
      <c r="M4485" s="3">
        <f>IF(AND(O4485&gt;0,O4485&lt;366),+'PL2'!$N$2+1,IF(AND(O4485&gt;365,O4485&lt;731),+'PL2'!$O$2+1,IF(AND(O4485&gt;730,O4485&lt;1096),+'PL2'!$P$2+1,IF(AND(O4485&gt;1095,O4485&lt;1461),+'PL2'!$Q$2+1,IF(AND(O4485&gt;1460,O4485&lt;1826),+'PL2'!$R$2+1,IF(AND(O4485&gt;1825,O4485&lt;2190),+'PL2'!$S$2+1,0))))))</f>
        <v>0</v>
      </c>
      <c r="N4485" s="70">
        <f t="shared" si="285"/>
        <v>-1</v>
      </c>
      <c r="O4485" s="19" t="str">
        <f>IF(A4485&gt;'PL2'!$C$2+553,IF(A4485='PL2'!$C$2+554,1,O4484+1), "")</f>
        <v/>
      </c>
      <c r="Q4485" s="20">
        <v>109.25</v>
      </c>
    </row>
    <row r="4486" spans="1:17" x14ac:dyDescent="0.55000000000000004">
      <c r="A4486">
        <v>4484</v>
      </c>
      <c r="B4486" s="2">
        <v>44306</v>
      </c>
      <c r="C4486" s="20">
        <v>96.188853301968294</v>
      </c>
      <c r="D4486" s="19">
        <v>150050131.96357891</v>
      </c>
      <c r="E4486" s="20">
        <f t="shared" si="282"/>
        <v>1113.1274432906498</v>
      </c>
      <c r="F4486" s="20">
        <f t="shared" si="286"/>
        <v>7.1356453305264768E-4</v>
      </c>
      <c r="G4486" s="19">
        <v>55703.14</v>
      </c>
      <c r="H4486" s="20">
        <f t="shared" si="283"/>
        <v>39.747785083666258</v>
      </c>
      <c r="I4486" s="19">
        <v>62004693.811461128</v>
      </c>
      <c r="K4486" s="70">
        <f t="shared" si="284"/>
        <v>-1</v>
      </c>
      <c r="L4486" s="3">
        <f>IF(AND(O4486&gt;0,O4486&lt;366),+'PL2'!$N$3+1,IF(AND(O4486&gt;365,O4486&lt;731),+'PL2'!$O$3+1,IF(AND(O4486&gt;730,O4486&lt;1096),+'PL2'!$P$3+1,IF(AND(O4486&gt;1095,O4486&lt;1461),+'PL2'!$Q$3+1,IF(AND(O4486&gt;1460,O4486&lt;3000),+'PL2'!$R$3+1,0)))))</f>
        <v>0</v>
      </c>
      <c r="M4486" s="3">
        <f>IF(AND(O4486&gt;0,O4486&lt;366),+'PL2'!$N$2+1,IF(AND(O4486&gt;365,O4486&lt;731),+'PL2'!$O$2+1,IF(AND(O4486&gt;730,O4486&lt;1096),+'PL2'!$P$2+1,IF(AND(O4486&gt;1095,O4486&lt;1461),+'PL2'!$Q$2+1,IF(AND(O4486&gt;1460,O4486&lt;1826),+'PL2'!$R$2+1,IF(AND(O4486&gt;1825,O4486&lt;2190),+'PL2'!$S$2+1,0))))))</f>
        <v>0</v>
      </c>
      <c r="N4486" s="70">
        <f t="shared" si="285"/>
        <v>-1</v>
      </c>
      <c r="O4486" s="19" t="str">
        <f>IF(A4486&gt;'PL2'!$C$2+553,IF(A4486='PL2'!$C$2+554,1,O4485+1), "")</f>
        <v/>
      </c>
      <c r="Q4486" s="20">
        <v>109.8</v>
      </c>
    </row>
    <row r="4487" spans="1:17" x14ac:dyDescent="0.55000000000000004">
      <c r="A4487">
        <v>4485</v>
      </c>
      <c r="B4487" s="2">
        <v>44307</v>
      </c>
      <c r="C4487" s="20">
        <v>96.218851776089295</v>
      </c>
      <c r="D4487" s="19">
        <v>118398932.2525115</v>
      </c>
      <c r="E4487" s="20">
        <f t="shared" si="282"/>
        <v>871.12660534171107</v>
      </c>
      <c r="F4487" s="20">
        <f t="shared" si="286"/>
        <v>7.0793545281996374E-4</v>
      </c>
      <c r="G4487" s="19">
        <v>56507.91</v>
      </c>
      <c r="H4487" s="20">
        <f t="shared" si="283"/>
        <v>40.003952853759756</v>
      </c>
      <c r="I4487" s="19">
        <v>49225543.81325493</v>
      </c>
      <c r="K4487" s="70">
        <f t="shared" si="284"/>
        <v>-1</v>
      </c>
      <c r="L4487" s="3">
        <f>IF(AND(O4487&gt;0,O4487&lt;366),+'PL2'!$N$3+1,IF(AND(O4487&gt;365,O4487&lt;731),+'PL2'!$O$3+1,IF(AND(O4487&gt;730,O4487&lt;1096),+'PL2'!$P$3+1,IF(AND(O4487&gt;1095,O4487&lt;1461),+'PL2'!$Q$3+1,IF(AND(O4487&gt;1460,O4487&lt;3000),+'PL2'!$R$3+1,0)))))</f>
        <v>0</v>
      </c>
      <c r="M4487" s="3">
        <f>IF(AND(O4487&gt;0,O4487&lt;366),+'PL2'!$N$2+1,IF(AND(O4487&gt;365,O4487&lt;731),+'PL2'!$O$2+1,IF(AND(O4487&gt;730,O4487&lt;1096),+'PL2'!$P$2+1,IF(AND(O4487&gt;1095,O4487&lt;1461),+'PL2'!$Q$2+1,IF(AND(O4487&gt;1460,O4487&lt;1826),+'PL2'!$R$2+1,IF(AND(O4487&gt;1825,O4487&lt;2190),+'PL2'!$S$2+1,0))))))</f>
        <v>0</v>
      </c>
      <c r="N4487" s="70">
        <f t="shared" si="285"/>
        <v>-1</v>
      </c>
      <c r="O4487" s="19" t="str">
        <f>IF(A4487&gt;'PL2'!$C$2+553,IF(A4487='PL2'!$C$2+554,1,O4486+1), "")</f>
        <v/>
      </c>
      <c r="Q4487" s="20">
        <v>110.35</v>
      </c>
    </row>
    <row r="4488" spans="1:17" x14ac:dyDescent="0.55000000000000004">
      <c r="A4488">
        <v>4486</v>
      </c>
      <c r="B4488" s="2">
        <v>44308</v>
      </c>
      <c r="C4488" s="20">
        <v>96.248850250210296</v>
      </c>
      <c r="D4488" s="19">
        <v>167634131.8030608</v>
      </c>
      <c r="E4488" s="20">
        <f t="shared" si="282"/>
        <v>1194.8594450535691</v>
      </c>
      <c r="F4488" s="20">
        <f t="shared" si="286"/>
        <v>6.860407636561668E-4</v>
      </c>
      <c r="G4488" s="19">
        <v>53808.800000000003</v>
      </c>
      <c r="H4488" s="20">
        <f t="shared" si="283"/>
        <v>36.915030243421953</v>
      </c>
      <c r="I4488" s="19">
        <v>64293952.906998493</v>
      </c>
      <c r="K4488" s="70">
        <f t="shared" si="284"/>
        <v>-1</v>
      </c>
      <c r="L4488" s="3">
        <f>IF(AND(O4488&gt;0,O4488&lt;366),+'PL2'!$N$3+1,IF(AND(O4488&gt;365,O4488&lt;731),+'PL2'!$O$3+1,IF(AND(O4488&gt;730,O4488&lt;1096),+'PL2'!$P$3+1,IF(AND(O4488&gt;1095,O4488&lt;1461),+'PL2'!$Q$3+1,IF(AND(O4488&gt;1460,O4488&lt;3000),+'PL2'!$R$3+1,0)))))</f>
        <v>0</v>
      </c>
      <c r="M4488" s="3">
        <f>IF(AND(O4488&gt;0,O4488&lt;366),+'PL2'!$N$2+1,IF(AND(O4488&gt;365,O4488&lt;731),+'PL2'!$O$2+1,IF(AND(O4488&gt;730,O4488&lt;1096),+'PL2'!$P$2+1,IF(AND(O4488&gt;1095,O4488&lt;1461),+'PL2'!$Q$2+1,IF(AND(O4488&gt;1460,O4488&lt;1826),+'PL2'!$R$2+1,IF(AND(O4488&gt;1825,O4488&lt;2190),+'PL2'!$S$2+1,0))))))</f>
        <v>0</v>
      </c>
      <c r="N4488" s="70">
        <f t="shared" si="285"/>
        <v>-1</v>
      </c>
      <c r="O4488" s="19" t="str">
        <f>IF(A4488&gt;'PL2'!$C$2+553,IF(A4488='PL2'!$C$2+554,1,O4487+1), "")</f>
        <v/>
      </c>
      <c r="Q4488" s="20">
        <v>110.9</v>
      </c>
    </row>
    <row r="4489" spans="1:17" x14ac:dyDescent="0.55000000000000004">
      <c r="A4489">
        <v>4487</v>
      </c>
      <c r="B4489" s="2">
        <v>44309</v>
      </c>
      <c r="C4489" s="20">
        <v>96.278848724331297</v>
      </c>
      <c r="D4489" s="19">
        <v>158255998.5553371</v>
      </c>
      <c r="E4489" s="20">
        <f t="shared" si="282"/>
        <v>1074.1455267566564</v>
      </c>
      <c r="F4489" s="20">
        <f t="shared" si="286"/>
        <v>6.5348230476306053E-4</v>
      </c>
      <c r="G4489" s="19">
        <v>51731.71</v>
      </c>
      <c r="H4489" s="20">
        <f t="shared" si="283"/>
        <v>33.805757080134264</v>
      </c>
      <c r="I4489" s="19">
        <v>55567384.887972593</v>
      </c>
      <c r="K4489" s="70">
        <f t="shared" si="284"/>
        <v>-1</v>
      </c>
      <c r="L4489" s="3">
        <f>IF(AND(O4489&gt;0,O4489&lt;366),+'PL2'!$N$3+1,IF(AND(O4489&gt;365,O4489&lt;731),+'PL2'!$O$3+1,IF(AND(O4489&gt;730,O4489&lt;1096),+'PL2'!$P$3+1,IF(AND(O4489&gt;1095,O4489&lt;1461),+'PL2'!$Q$3+1,IF(AND(O4489&gt;1460,O4489&lt;3000),+'PL2'!$R$3+1,0)))))</f>
        <v>0</v>
      </c>
      <c r="M4489" s="3">
        <f>IF(AND(O4489&gt;0,O4489&lt;366),+'PL2'!$N$2+1,IF(AND(O4489&gt;365,O4489&lt;731),+'PL2'!$O$2+1,IF(AND(O4489&gt;730,O4489&lt;1096),+'PL2'!$P$2+1,IF(AND(O4489&gt;1095,O4489&lt;1461),+'PL2'!$Q$2+1,IF(AND(O4489&gt;1460,O4489&lt;1826),+'PL2'!$R$2+1,IF(AND(O4489&gt;1825,O4489&lt;2190),+'PL2'!$S$2+1,0))))))</f>
        <v>0</v>
      </c>
      <c r="N4489" s="70">
        <f t="shared" si="285"/>
        <v>-1</v>
      </c>
      <c r="O4489" s="19" t="str">
        <f>IF(A4489&gt;'PL2'!$C$2+553,IF(A4489='PL2'!$C$2+554,1,O4488+1), "")</f>
        <v/>
      </c>
      <c r="Q4489" s="20">
        <v>111.45</v>
      </c>
    </row>
    <row r="4490" spans="1:17" x14ac:dyDescent="0.55000000000000004">
      <c r="A4490">
        <v>4488</v>
      </c>
      <c r="B4490" s="2">
        <v>44310</v>
      </c>
      <c r="C4490" s="20">
        <v>96.308847198452298</v>
      </c>
      <c r="D4490" s="19">
        <v>169978665.11499169</v>
      </c>
      <c r="E4490" s="20">
        <f t="shared" si="282"/>
        <v>1053.2636607999507</v>
      </c>
      <c r="F4490" s="20">
        <f t="shared" si="286"/>
        <v>5.9677259436671684E-4</v>
      </c>
      <c r="G4490" s="19">
        <v>51153.13</v>
      </c>
      <c r="H4490" s="20">
        <f t="shared" si="283"/>
        <v>30.526786100077931</v>
      </c>
      <c r="I4490" s="19">
        <v>53877732.965175778</v>
      </c>
      <c r="K4490" s="70">
        <f t="shared" si="284"/>
        <v>-1</v>
      </c>
      <c r="L4490" s="3">
        <f>IF(AND(O4490&gt;0,O4490&lt;366),+'PL2'!$N$3+1,IF(AND(O4490&gt;365,O4490&lt;731),+'PL2'!$O$3+1,IF(AND(O4490&gt;730,O4490&lt;1096),+'PL2'!$P$3+1,IF(AND(O4490&gt;1095,O4490&lt;1461),+'PL2'!$Q$3+1,IF(AND(O4490&gt;1460,O4490&lt;3000),+'PL2'!$R$3+1,0)))))</f>
        <v>0</v>
      </c>
      <c r="M4490" s="3">
        <f>IF(AND(O4490&gt;0,O4490&lt;366),+'PL2'!$N$2+1,IF(AND(O4490&gt;365,O4490&lt;731),+'PL2'!$O$2+1,IF(AND(O4490&gt;730,O4490&lt;1096),+'PL2'!$P$2+1,IF(AND(O4490&gt;1095,O4490&lt;1461),+'PL2'!$Q$2+1,IF(AND(O4490&gt;1460,O4490&lt;1826),+'PL2'!$R$2+1,IF(AND(O4490&gt;1825,O4490&lt;2190),+'PL2'!$S$2+1,0))))))</f>
        <v>0</v>
      </c>
      <c r="N4490" s="70">
        <f t="shared" si="285"/>
        <v>-1</v>
      </c>
      <c r="O4490" s="19" t="str">
        <f>IF(A4490&gt;'PL2'!$C$2+553,IF(A4490='PL2'!$C$2+554,1,O4489+1), "")</f>
        <v/>
      </c>
      <c r="Q4490" s="20">
        <v>112</v>
      </c>
    </row>
    <row r="4491" spans="1:17" x14ac:dyDescent="0.55000000000000004">
      <c r="A4491">
        <v>4489</v>
      </c>
      <c r="B4491" s="2">
        <v>44311</v>
      </c>
      <c r="C4491" s="20">
        <v>96.338845672573299</v>
      </c>
      <c r="D4491" s="19">
        <v>165289598.49112979</v>
      </c>
      <c r="E4491" s="20">
        <f t="shared" si="282"/>
        <v>986.8846501820592</v>
      </c>
      <c r="F4491" s="20">
        <f t="shared" si="286"/>
        <v>5.7520454328905074E-4</v>
      </c>
      <c r="G4491" s="19">
        <v>50110.53</v>
      </c>
      <c r="H4491" s="20">
        <f t="shared" si="283"/>
        <v>28.823804522622275</v>
      </c>
      <c r="I4491" s="19">
        <v>49453312.869487584</v>
      </c>
      <c r="K4491" s="70">
        <f t="shared" si="284"/>
        <v>-1</v>
      </c>
      <c r="L4491" s="3">
        <f>IF(AND(O4491&gt;0,O4491&lt;366),+'PL2'!$N$3+1,IF(AND(O4491&gt;365,O4491&lt;731),+'PL2'!$O$3+1,IF(AND(O4491&gt;730,O4491&lt;1096),+'PL2'!$P$3+1,IF(AND(O4491&gt;1095,O4491&lt;1461),+'PL2'!$Q$3+1,IF(AND(O4491&gt;1460,O4491&lt;3000),+'PL2'!$R$3+1,0)))))</f>
        <v>0</v>
      </c>
      <c r="M4491" s="3">
        <f>IF(AND(O4491&gt;0,O4491&lt;366),+'PL2'!$N$2+1,IF(AND(O4491&gt;365,O4491&lt;731),+'PL2'!$O$2+1,IF(AND(O4491&gt;730,O4491&lt;1096),+'PL2'!$P$2+1,IF(AND(O4491&gt;1095,O4491&lt;1461),+'PL2'!$Q$2+1,IF(AND(O4491&gt;1460,O4491&lt;1826),+'PL2'!$R$2+1,IF(AND(O4491&gt;1825,O4491&lt;2190),+'PL2'!$S$2+1,0))))))</f>
        <v>0</v>
      </c>
      <c r="N4491" s="70">
        <f t="shared" si="285"/>
        <v>-1</v>
      </c>
      <c r="O4491" s="19" t="str">
        <f>IF(A4491&gt;'PL2'!$C$2+553,IF(A4491='PL2'!$C$2+554,1,O4490+1), "")</f>
        <v/>
      </c>
      <c r="Q4491" s="20">
        <v>112.55</v>
      </c>
    </row>
    <row r="4492" spans="1:17" x14ac:dyDescent="0.55000000000000004">
      <c r="A4492">
        <v>4490</v>
      </c>
      <c r="B4492" s="2">
        <v>44312</v>
      </c>
      <c r="C4492" s="20">
        <v>96.3688441466943</v>
      </c>
      <c r="D4492" s="19">
        <v>133638398.78006241</v>
      </c>
      <c r="E4492" s="20">
        <f t="shared" si="282"/>
        <v>965.64498189676328</v>
      </c>
      <c r="F4492" s="20">
        <f t="shared" si="286"/>
        <v>6.9634245554377303E-4</v>
      </c>
      <c r="G4492" s="19">
        <v>49075.58</v>
      </c>
      <c r="H4492" s="20">
        <f t="shared" si="283"/>
        <v>34.173409884434875</v>
      </c>
      <c r="I4492" s="19">
        <v>47389587.560673162</v>
      </c>
      <c r="K4492" s="70">
        <f t="shared" si="284"/>
        <v>-1</v>
      </c>
      <c r="L4492" s="3">
        <f>IF(AND(O4492&gt;0,O4492&lt;366),+'PL2'!$N$3+1,IF(AND(O4492&gt;365,O4492&lt;731),+'PL2'!$O$3+1,IF(AND(O4492&gt;730,O4492&lt;1096),+'PL2'!$P$3+1,IF(AND(O4492&gt;1095,O4492&lt;1461),+'PL2'!$Q$3+1,IF(AND(O4492&gt;1460,O4492&lt;3000),+'PL2'!$R$3+1,0)))))</f>
        <v>0</v>
      </c>
      <c r="M4492" s="3">
        <f>IF(AND(O4492&gt;0,O4492&lt;366),+'PL2'!$N$2+1,IF(AND(O4492&gt;365,O4492&lt;731),+'PL2'!$O$2+1,IF(AND(O4492&gt;730,O4492&lt;1096),+'PL2'!$P$2+1,IF(AND(O4492&gt;1095,O4492&lt;1461),+'PL2'!$Q$2+1,IF(AND(O4492&gt;1460,O4492&lt;1826),+'PL2'!$R$2+1,IF(AND(O4492&gt;1825,O4492&lt;2190),+'PL2'!$S$2+1,0))))))</f>
        <v>0</v>
      </c>
      <c r="N4492" s="70">
        <f t="shared" si="285"/>
        <v>-1</v>
      </c>
      <c r="O4492" s="19" t="str">
        <f>IF(A4492&gt;'PL2'!$C$2+553,IF(A4492='PL2'!$C$2+554,1,O4491+1), "")</f>
        <v/>
      </c>
      <c r="Q4492" s="20">
        <v>113.1</v>
      </c>
    </row>
    <row r="4493" spans="1:17" x14ac:dyDescent="0.55000000000000004">
      <c r="A4493">
        <v>4491</v>
      </c>
      <c r="B4493" s="2">
        <v>44313</v>
      </c>
      <c r="C4493" s="20">
        <v>96.398842620815302</v>
      </c>
      <c r="D4493" s="19">
        <v>166461865.14709529</v>
      </c>
      <c r="E4493" s="20">
        <f t="shared" si="282"/>
        <v>1057.8180452671613</v>
      </c>
      <c r="F4493" s="20">
        <f t="shared" si="286"/>
        <v>6.1258736454177561E-4</v>
      </c>
      <c r="G4493" s="19">
        <v>54056.639999999999</v>
      </c>
      <c r="H4493" s="20">
        <f t="shared" si="283"/>
        <v>33.114414633583529</v>
      </c>
      <c r="I4493" s="19">
        <v>57182089.258510642</v>
      </c>
      <c r="K4493" s="70">
        <f t="shared" si="284"/>
        <v>-1</v>
      </c>
      <c r="L4493" s="3">
        <f>IF(AND(O4493&gt;0,O4493&lt;366),+'PL2'!$N$3+1,IF(AND(O4493&gt;365,O4493&lt;731),+'PL2'!$O$3+1,IF(AND(O4493&gt;730,O4493&lt;1096),+'PL2'!$P$3+1,IF(AND(O4493&gt;1095,O4493&lt;1461),+'PL2'!$Q$3+1,IF(AND(O4493&gt;1460,O4493&lt;3000),+'PL2'!$R$3+1,0)))))</f>
        <v>0</v>
      </c>
      <c r="M4493" s="3">
        <f>IF(AND(O4493&gt;0,O4493&lt;366),+'PL2'!$N$2+1,IF(AND(O4493&gt;365,O4493&lt;731),+'PL2'!$O$2+1,IF(AND(O4493&gt;730,O4493&lt;1096),+'PL2'!$P$2+1,IF(AND(O4493&gt;1095,O4493&lt;1461),+'PL2'!$Q$2+1,IF(AND(O4493&gt;1460,O4493&lt;1826),+'PL2'!$R$2+1,IF(AND(O4493&gt;1825,O4493&lt;2190),+'PL2'!$S$2+1,0))))))</f>
        <v>0</v>
      </c>
      <c r="N4493" s="70">
        <f t="shared" si="285"/>
        <v>-1</v>
      </c>
      <c r="O4493" s="19" t="str">
        <f>IF(A4493&gt;'PL2'!$C$2+553,IF(A4493='PL2'!$C$2+554,1,O4492+1), "")</f>
        <v/>
      </c>
      <c r="Q4493" s="20">
        <v>113.65</v>
      </c>
    </row>
    <row r="4494" spans="1:17" x14ac:dyDescent="0.55000000000000004">
      <c r="A4494">
        <v>4492</v>
      </c>
      <c r="B4494" s="2">
        <v>44314</v>
      </c>
      <c r="C4494" s="20">
        <v>96.428841094936303</v>
      </c>
      <c r="D4494" s="19">
        <v>166461865.14709529</v>
      </c>
      <c r="E4494" s="20">
        <f t="shared" si="282"/>
        <v>1017.3934222396642</v>
      </c>
      <c r="F4494" s="20">
        <f t="shared" si="286"/>
        <v>5.8936062357279153E-4</v>
      </c>
      <c r="G4494" s="19">
        <v>55071.46</v>
      </c>
      <c r="H4494" s="20">
        <f t="shared" si="283"/>
        <v>32.456950006664044</v>
      </c>
      <c r="I4494" s="19">
        <v>56029341.157134779</v>
      </c>
      <c r="K4494" s="70">
        <f t="shared" si="284"/>
        <v>-1</v>
      </c>
      <c r="L4494" s="3">
        <f>IF(AND(O4494&gt;0,O4494&lt;366),+'PL2'!$N$3+1,IF(AND(O4494&gt;365,O4494&lt;731),+'PL2'!$O$3+1,IF(AND(O4494&gt;730,O4494&lt;1096),+'PL2'!$P$3+1,IF(AND(O4494&gt;1095,O4494&lt;1461),+'PL2'!$Q$3+1,IF(AND(O4494&gt;1460,O4494&lt;3000),+'PL2'!$R$3+1,0)))))</f>
        <v>0</v>
      </c>
      <c r="M4494" s="3">
        <f>IF(AND(O4494&gt;0,O4494&lt;366),+'PL2'!$N$2+1,IF(AND(O4494&gt;365,O4494&lt;731),+'PL2'!$O$2+1,IF(AND(O4494&gt;730,O4494&lt;1096),+'PL2'!$P$2+1,IF(AND(O4494&gt;1095,O4494&lt;1461),+'PL2'!$Q$2+1,IF(AND(O4494&gt;1460,O4494&lt;1826),+'PL2'!$R$2+1,IF(AND(O4494&gt;1825,O4494&lt;2190),+'PL2'!$S$2+1,0))))))</f>
        <v>0</v>
      </c>
      <c r="N4494" s="70">
        <f t="shared" si="285"/>
        <v>-1</v>
      </c>
      <c r="O4494" s="19" t="str">
        <f>IF(A4494&gt;'PL2'!$C$2+553,IF(A4494='PL2'!$C$2+554,1,O4493+1), "")</f>
        <v/>
      </c>
      <c r="Q4494" s="20">
        <v>114.2</v>
      </c>
    </row>
    <row r="4495" spans="1:17" x14ac:dyDescent="0.55000000000000004">
      <c r="A4495">
        <v>4493</v>
      </c>
      <c r="B4495" s="2">
        <v>44315</v>
      </c>
      <c r="C4495" s="20">
        <v>96.458839569057304</v>
      </c>
      <c r="D4495" s="19">
        <v>143016532.02778611</v>
      </c>
      <c r="E4495" s="20">
        <f t="shared" si="282"/>
        <v>890.02457181215379</v>
      </c>
      <c r="F4495" s="20">
        <f t="shared" si="286"/>
        <v>6.0028540874049359E-4</v>
      </c>
      <c r="G4495" s="19">
        <v>54884.1</v>
      </c>
      <c r="H4495" s="20">
        <f t="shared" si="283"/>
        <v>32.946124401854121</v>
      </c>
      <c r="I4495" s="19">
        <v>48848197.601795428</v>
      </c>
      <c r="K4495" s="70">
        <f t="shared" si="284"/>
        <v>-1</v>
      </c>
      <c r="L4495" s="3">
        <f>IF(AND(O4495&gt;0,O4495&lt;366),+'PL2'!$N$3+1,IF(AND(O4495&gt;365,O4495&lt;731),+'PL2'!$O$3+1,IF(AND(O4495&gt;730,O4495&lt;1096),+'PL2'!$P$3+1,IF(AND(O4495&gt;1095,O4495&lt;1461),+'PL2'!$Q$3+1,IF(AND(O4495&gt;1460,O4495&lt;3000),+'PL2'!$R$3+1,0)))))</f>
        <v>0</v>
      </c>
      <c r="M4495" s="3">
        <f>IF(AND(O4495&gt;0,O4495&lt;366),+'PL2'!$N$2+1,IF(AND(O4495&gt;365,O4495&lt;731),+'PL2'!$O$2+1,IF(AND(O4495&gt;730,O4495&lt;1096),+'PL2'!$P$2+1,IF(AND(O4495&gt;1095,O4495&lt;1461),+'PL2'!$Q$2+1,IF(AND(O4495&gt;1460,O4495&lt;1826),+'PL2'!$R$2+1,IF(AND(O4495&gt;1825,O4495&lt;2190),+'PL2'!$S$2+1,0))))))</f>
        <v>0</v>
      </c>
      <c r="N4495" s="70">
        <f t="shared" si="285"/>
        <v>-1</v>
      </c>
      <c r="O4495" s="19" t="str">
        <f>IF(A4495&gt;'PL2'!$C$2+553,IF(A4495='PL2'!$C$2+554,1,O4494+1), "")</f>
        <v/>
      </c>
      <c r="Q4495" s="20">
        <v>114.75</v>
      </c>
    </row>
    <row r="4496" spans="1:17" x14ac:dyDescent="0.55000000000000004">
      <c r="A4496">
        <v>4494</v>
      </c>
      <c r="B4496" s="2">
        <v>44316</v>
      </c>
      <c r="C4496" s="20">
        <v>96.488838043178305</v>
      </c>
      <c r="D4496" s="19">
        <v>169978665.11499169</v>
      </c>
      <c r="E4496" s="20">
        <f t="shared" si="282"/>
        <v>1108.3456825045807</v>
      </c>
      <c r="F4496" s="20">
        <f t="shared" si="286"/>
        <v>6.2915535301264294E-4</v>
      </c>
      <c r="G4496" s="19">
        <v>53584.15</v>
      </c>
      <c r="H4496" s="20">
        <f t="shared" si="283"/>
        <v>33.712754809132413</v>
      </c>
      <c r="I4496" s="19">
        <v>59389761.303177834</v>
      </c>
      <c r="K4496" s="70">
        <f t="shared" si="284"/>
        <v>-1</v>
      </c>
      <c r="L4496" s="3">
        <f>IF(AND(O4496&gt;0,O4496&lt;366),+'PL2'!$N$3+1,IF(AND(O4496&gt;365,O4496&lt;731),+'PL2'!$O$3+1,IF(AND(O4496&gt;730,O4496&lt;1096),+'PL2'!$P$3+1,IF(AND(O4496&gt;1095,O4496&lt;1461),+'PL2'!$Q$3+1,IF(AND(O4496&gt;1460,O4496&lt;3000),+'PL2'!$R$3+1,0)))))</f>
        <v>0</v>
      </c>
      <c r="M4496" s="3">
        <f>IF(AND(O4496&gt;0,O4496&lt;366),+'PL2'!$N$2+1,IF(AND(O4496&gt;365,O4496&lt;731),+'PL2'!$O$2+1,IF(AND(O4496&gt;730,O4496&lt;1096),+'PL2'!$P$2+1,IF(AND(O4496&gt;1095,O4496&lt;1461),+'PL2'!$Q$2+1,IF(AND(O4496&gt;1460,O4496&lt;1826),+'PL2'!$R$2+1,IF(AND(O4496&gt;1825,O4496&lt;2190),+'PL2'!$S$2+1,0))))))</f>
        <v>0</v>
      </c>
      <c r="N4496" s="70">
        <f t="shared" si="285"/>
        <v>-1</v>
      </c>
      <c r="O4496" s="19" t="str">
        <f>IF(A4496&gt;'PL2'!$C$2+553,IF(A4496='PL2'!$C$2+554,1,O4495+1), "")</f>
        <v/>
      </c>
      <c r="Q4496" s="20">
        <v>115.3</v>
      </c>
    </row>
    <row r="4497" spans="1:17" x14ac:dyDescent="0.55000000000000004">
      <c r="A4497">
        <v>4495</v>
      </c>
      <c r="B4497" s="2">
        <v>44317</v>
      </c>
      <c r="C4497" s="20">
        <v>96.518836517299306</v>
      </c>
      <c r="D4497" s="19">
        <v>158954589.98438859</v>
      </c>
      <c r="E4497" s="20">
        <f t="shared" si="282"/>
        <v>986.13763758507798</v>
      </c>
      <c r="F4497" s="20">
        <f t="shared" si="286"/>
        <v>5.987927585795283E-4</v>
      </c>
      <c r="G4497" s="19">
        <v>57796.62</v>
      </c>
      <c r="H4497" s="20">
        <f t="shared" si="283"/>
        <v>34.608197526372741</v>
      </c>
      <c r="I4497" s="19">
        <v>56995422.307202473</v>
      </c>
      <c r="K4497" s="70">
        <f t="shared" si="284"/>
        <v>-1</v>
      </c>
      <c r="L4497" s="3">
        <f>IF(AND(O4497&gt;0,O4497&lt;366),+'PL2'!$N$3+1,IF(AND(O4497&gt;365,O4497&lt;731),+'PL2'!$O$3+1,IF(AND(O4497&gt;730,O4497&lt;1096),+'PL2'!$P$3+1,IF(AND(O4497&gt;1095,O4497&lt;1461),+'PL2'!$Q$3+1,IF(AND(O4497&gt;1460,O4497&lt;3000),+'PL2'!$R$3+1,0)))))</f>
        <v>0</v>
      </c>
      <c r="M4497" s="3">
        <f>IF(AND(O4497&gt;0,O4497&lt;366),+'PL2'!$N$2+1,IF(AND(O4497&gt;365,O4497&lt;731),+'PL2'!$O$2+1,IF(AND(O4497&gt;730,O4497&lt;1096),+'PL2'!$P$2+1,IF(AND(O4497&gt;1095,O4497&lt;1461),+'PL2'!$Q$2+1,IF(AND(O4497&gt;1460,O4497&lt;1826),+'PL2'!$R$2+1,IF(AND(O4497&gt;1825,O4497&lt;2190),+'PL2'!$S$2+1,0))))))</f>
        <v>0</v>
      </c>
      <c r="N4497" s="70">
        <f t="shared" si="285"/>
        <v>-1</v>
      </c>
      <c r="O4497" s="19" t="str">
        <f>IF(A4497&gt;'PL2'!$C$2+553,IF(A4497='PL2'!$C$2+554,1,O4496+1), "")</f>
        <v/>
      </c>
      <c r="Q4497" s="20">
        <v>115.85</v>
      </c>
    </row>
    <row r="4498" spans="1:17" x14ac:dyDescent="0.55000000000000004">
      <c r="A4498">
        <v>4496</v>
      </c>
      <c r="B4498" s="2">
        <v>44318</v>
      </c>
      <c r="C4498" s="20">
        <v>96.548834991420307</v>
      </c>
      <c r="D4498" s="19">
        <v>189527186.50027981</v>
      </c>
      <c r="E4498" s="20">
        <f t="shared" si="282"/>
        <v>1220.8831267274372</v>
      </c>
      <c r="F4498" s="20">
        <f t="shared" si="286"/>
        <v>6.2194161018710949E-4</v>
      </c>
      <c r="G4498" s="19">
        <v>57857.5</v>
      </c>
      <c r="H4498" s="20">
        <f t="shared" si="283"/>
        <v>35.983986711400689</v>
      </c>
      <c r="I4498" s="19">
        <v>70637245.504632697</v>
      </c>
      <c r="K4498" s="70">
        <f t="shared" si="284"/>
        <v>-1</v>
      </c>
      <c r="L4498" s="3">
        <f>IF(AND(O4498&gt;0,O4498&lt;366),+'PL2'!$N$3+1,IF(AND(O4498&gt;365,O4498&lt;731),+'PL2'!$O$3+1,IF(AND(O4498&gt;730,O4498&lt;1096),+'PL2'!$P$3+1,IF(AND(O4498&gt;1095,O4498&lt;1461),+'PL2'!$Q$3+1,IF(AND(O4498&gt;1460,O4498&lt;3000),+'PL2'!$R$3+1,0)))))</f>
        <v>0</v>
      </c>
      <c r="M4498" s="3">
        <f>IF(AND(O4498&gt;0,O4498&lt;366),+'PL2'!$N$2+1,IF(AND(O4498&gt;365,O4498&lt;731),+'PL2'!$O$2+1,IF(AND(O4498&gt;730,O4498&lt;1096),+'PL2'!$P$2+1,IF(AND(O4498&gt;1095,O4498&lt;1461),+'PL2'!$Q$2+1,IF(AND(O4498&gt;1460,O4498&lt;1826),+'PL2'!$R$2+1,IF(AND(O4498&gt;1825,O4498&lt;2190),+'PL2'!$S$2+1,0))))))</f>
        <v>0</v>
      </c>
      <c r="N4498" s="70">
        <f t="shared" si="285"/>
        <v>-1</v>
      </c>
      <c r="O4498" s="19" t="str">
        <f>IF(A4498&gt;'PL2'!$C$2+553,IF(A4498='PL2'!$C$2+554,1,O4497+1), "")</f>
        <v/>
      </c>
      <c r="Q4498" s="20">
        <v>116.4</v>
      </c>
    </row>
    <row r="4499" spans="1:17" x14ac:dyDescent="0.55000000000000004">
      <c r="A4499">
        <v>4497</v>
      </c>
      <c r="B4499" s="2">
        <v>44319</v>
      </c>
      <c r="C4499" s="20">
        <v>96.578833465541393</v>
      </c>
      <c r="D4499" s="19">
        <v>181331416.27324069</v>
      </c>
      <c r="E4499" s="20">
        <f t="shared" si="282"/>
        <v>1258.6507216685252</v>
      </c>
      <c r="F4499" s="20">
        <f t="shared" si="286"/>
        <v>6.7036932119989511E-4</v>
      </c>
      <c r="G4499" s="19">
        <v>56610.46</v>
      </c>
      <c r="H4499" s="20">
        <f t="shared" si="283"/>
        <v>37.94991564301381</v>
      </c>
      <c r="I4499" s="19">
        <v>71252796.332987174</v>
      </c>
      <c r="K4499" s="70">
        <f t="shared" si="284"/>
        <v>-1</v>
      </c>
      <c r="L4499" s="3">
        <f>IF(AND(O4499&gt;0,O4499&lt;366),+'PL2'!$N$3+1,IF(AND(O4499&gt;365,O4499&lt;731),+'PL2'!$O$3+1,IF(AND(O4499&gt;730,O4499&lt;1096),+'PL2'!$P$3+1,IF(AND(O4499&gt;1095,O4499&lt;1461),+'PL2'!$Q$3+1,IF(AND(O4499&gt;1460,O4499&lt;3000),+'PL2'!$R$3+1,0)))))</f>
        <v>0</v>
      </c>
      <c r="M4499" s="3">
        <f>IF(AND(O4499&gt;0,O4499&lt;366),+'PL2'!$N$2+1,IF(AND(O4499&gt;365,O4499&lt;731),+'PL2'!$O$2+1,IF(AND(O4499&gt;730,O4499&lt;1096),+'PL2'!$P$2+1,IF(AND(O4499&gt;1095,O4499&lt;1461),+'PL2'!$Q$2+1,IF(AND(O4499&gt;1460,O4499&lt;1826),+'PL2'!$R$2+1,IF(AND(O4499&gt;1825,O4499&lt;2190),+'PL2'!$S$2+1,0))))))</f>
        <v>0</v>
      </c>
      <c r="N4499" s="70">
        <f t="shared" si="285"/>
        <v>-1</v>
      </c>
      <c r="O4499" s="19" t="str">
        <f>IF(A4499&gt;'PL2'!$C$2+553,IF(A4499='PL2'!$C$2+554,1,O4498+1), "")</f>
        <v/>
      </c>
      <c r="Q4499" s="20">
        <v>116.95</v>
      </c>
    </row>
    <row r="4500" spans="1:17" x14ac:dyDescent="0.55000000000000004">
      <c r="A4500">
        <v>4498</v>
      </c>
      <c r="B4500" s="2">
        <v>44320</v>
      </c>
      <c r="C4500" s="20">
        <v>96.608831939662394</v>
      </c>
      <c r="D4500" s="19">
        <v>185429301.38676021</v>
      </c>
      <c r="E4500" s="20">
        <f t="shared" si="282"/>
        <v>1189.1315590986148</v>
      </c>
      <c r="F4500" s="20">
        <f t="shared" si="286"/>
        <v>6.1953860629337064E-4</v>
      </c>
      <c r="G4500" s="19">
        <v>57213.33</v>
      </c>
      <c r="H4500" s="20">
        <f t="shared" si="283"/>
        <v>35.445866729602692</v>
      </c>
      <c r="I4500" s="19">
        <v>68034176.304123551</v>
      </c>
      <c r="K4500" s="70">
        <f t="shared" si="284"/>
        <v>-1</v>
      </c>
      <c r="L4500" s="3">
        <f>IF(AND(O4500&gt;0,O4500&lt;366),+'PL2'!$N$3+1,IF(AND(O4500&gt;365,O4500&lt;731),+'PL2'!$O$3+1,IF(AND(O4500&gt;730,O4500&lt;1096),+'PL2'!$P$3+1,IF(AND(O4500&gt;1095,O4500&lt;1461),+'PL2'!$Q$3+1,IF(AND(O4500&gt;1460,O4500&lt;3000),+'PL2'!$R$3+1,0)))))</f>
        <v>0</v>
      </c>
      <c r="M4500" s="3">
        <f>IF(AND(O4500&gt;0,O4500&lt;366),+'PL2'!$N$2+1,IF(AND(O4500&gt;365,O4500&lt;731),+'PL2'!$O$2+1,IF(AND(O4500&gt;730,O4500&lt;1096),+'PL2'!$P$2+1,IF(AND(O4500&gt;1095,O4500&lt;1461),+'PL2'!$Q$2+1,IF(AND(O4500&gt;1460,O4500&lt;1826),+'PL2'!$R$2+1,IF(AND(O4500&gt;1825,O4500&lt;2190),+'PL2'!$S$2+1,0))))))</f>
        <v>0</v>
      </c>
      <c r="N4500" s="70">
        <f t="shared" si="285"/>
        <v>-1</v>
      </c>
      <c r="O4500" s="19" t="str">
        <f>IF(A4500&gt;'PL2'!$C$2+553,IF(A4500='PL2'!$C$2+554,1,O4499+1), "")</f>
        <v/>
      </c>
      <c r="Q4500" s="20">
        <v>117.5</v>
      </c>
    </row>
    <row r="4501" spans="1:17" x14ac:dyDescent="0.55000000000000004">
      <c r="A4501">
        <v>4499</v>
      </c>
      <c r="B4501" s="2">
        <v>44321</v>
      </c>
      <c r="C4501" s="20">
        <v>96.638830413783396</v>
      </c>
      <c r="D4501" s="19">
        <v>160841990.70564279</v>
      </c>
      <c r="E4501" s="20">
        <f t="shared" si="282"/>
        <v>1148.7600906283444</v>
      </c>
      <c r="F4501" s="20">
        <f t="shared" si="286"/>
        <v>6.9021050471529822E-4</v>
      </c>
      <c r="G4501" s="19">
        <v>53241.72</v>
      </c>
      <c r="H4501" s="20">
        <f t="shared" si="283"/>
        <v>36.747994433110591</v>
      </c>
      <c r="I4501" s="19">
        <v>61161963.09240894</v>
      </c>
      <c r="K4501" s="70">
        <f t="shared" si="284"/>
        <v>-1</v>
      </c>
      <c r="L4501" s="3">
        <f>IF(AND(O4501&gt;0,O4501&lt;366),+'PL2'!$N$3+1,IF(AND(O4501&gt;365,O4501&lt;731),+'PL2'!$O$3+1,IF(AND(O4501&gt;730,O4501&lt;1096),+'PL2'!$P$3+1,IF(AND(O4501&gt;1095,O4501&lt;1461),+'PL2'!$Q$3+1,IF(AND(O4501&gt;1460,O4501&lt;3000),+'PL2'!$R$3+1,0)))))</f>
        <v>0</v>
      </c>
      <c r="M4501" s="3">
        <f>IF(AND(O4501&gt;0,O4501&lt;366),+'PL2'!$N$2+1,IF(AND(O4501&gt;365,O4501&lt;731),+'PL2'!$O$2+1,IF(AND(O4501&gt;730,O4501&lt;1096),+'PL2'!$P$2+1,IF(AND(O4501&gt;1095,O4501&lt;1461),+'PL2'!$Q$2+1,IF(AND(O4501&gt;1460,O4501&lt;1826),+'PL2'!$R$2+1,IF(AND(O4501&gt;1825,O4501&lt;2190),+'PL2'!$S$2+1,0))))))</f>
        <v>0</v>
      </c>
      <c r="N4501" s="70">
        <f t="shared" si="285"/>
        <v>-1</v>
      </c>
      <c r="O4501" s="19" t="str">
        <f>IF(A4501&gt;'PL2'!$C$2+553,IF(A4501='PL2'!$C$2+554,1,O4500+1), "")</f>
        <v/>
      </c>
      <c r="Q4501" s="20">
        <v>118.05</v>
      </c>
    </row>
    <row r="4502" spans="1:17" x14ac:dyDescent="0.55000000000000004">
      <c r="A4502">
        <v>4500</v>
      </c>
      <c r="B4502" s="2">
        <v>44322</v>
      </c>
      <c r="C4502" s="20">
        <v>96.668828887904397</v>
      </c>
      <c r="D4502" s="19">
        <v>174160117.32458141</v>
      </c>
      <c r="E4502" s="20">
        <f t="shared" si="282"/>
        <v>1159.8326085906353</v>
      </c>
      <c r="F4502" s="20">
        <f t="shared" si="286"/>
        <v>6.4377345227382358E-4</v>
      </c>
      <c r="G4502" s="19">
        <v>57473.23</v>
      </c>
      <c r="H4502" s="20">
        <f t="shared" si="283"/>
        <v>36.999739690427489</v>
      </c>
      <c r="I4502" s="19">
        <v>66659326.275029562</v>
      </c>
      <c r="K4502" s="70">
        <f t="shared" si="284"/>
        <v>-1</v>
      </c>
      <c r="L4502" s="3">
        <f>IF(AND(O4502&gt;0,O4502&lt;366),+'PL2'!$N$3+1,IF(AND(O4502&gt;365,O4502&lt;731),+'PL2'!$O$3+1,IF(AND(O4502&gt;730,O4502&lt;1096),+'PL2'!$P$3+1,IF(AND(O4502&gt;1095,O4502&lt;1461),+'PL2'!$Q$3+1,IF(AND(O4502&gt;1460,O4502&lt;3000),+'PL2'!$R$3+1,0)))))</f>
        <v>0</v>
      </c>
      <c r="M4502" s="3">
        <f>IF(AND(O4502&gt;0,O4502&lt;366),+'PL2'!$N$2+1,IF(AND(O4502&gt;365,O4502&lt;731),+'PL2'!$O$2+1,IF(AND(O4502&gt;730,O4502&lt;1096),+'PL2'!$P$2+1,IF(AND(O4502&gt;1095,O4502&lt;1461),+'PL2'!$Q$2+1,IF(AND(O4502&gt;1460,O4502&lt;1826),+'PL2'!$R$2+1,IF(AND(O4502&gt;1825,O4502&lt;2190),+'PL2'!$S$2+1,0))))))</f>
        <v>0</v>
      </c>
      <c r="N4502" s="70">
        <f t="shared" si="285"/>
        <v>-1</v>
      </c>
      <c r="O4502" s="19" t="str">
        <f>IF(A4502&gt;'PL2'!$C$2+553,IF(A4502='PL2'!$C$2+554,1,O4501+1), "")</f>
        <v/>
      </c>
      <c r="Q4502" s="20">
        <v>118.6</v>
      </c>
    </row>
    <row r="4503" spans="1:17" x14ac:dyDescent="0.55000000000000004">
      <c r="A4503">
        <v>4501</v>
      </c>
      <c r="B4503" s="2">
        <v>44323</v>
      </c>
      <c r="C4503" s="20">
        <v>96.698827362025398</v>
      </c>
      <c r="D4503" s="19">
        <v>176209059.88134119</v>
      </c>
      <c r="E4503" s="20">
        <f t="shared" si="282"/>
        <v>1269.9917667809857</v>
      </c>
      <c r="F4503" s="20">
        <f t="shared" si="286"/>
        <v>6.9693757341334167E-4</v>
      </c>
      <c r="G4503" s="19">
        <v>56428.160000000003</v>
      </c>
      <c r="H4503" s="20">
        <f t="shared" si="283"/>
        <v>39.326904902579791</v>
      </c>
      <c r="I4503" s="19">
        <v>71663298.614600152</v>
      </c>
      <c r="K4503" s="70">
        <f t="shared" si="284"/>
        <v>-1</v>
      </c>
      <c r="L4503" s="3">
        <f>IF(AND(O4503&gt;0,O4503&lt;366),+'PL2'!$N$3+1,IF(AND(O4503&gt;365,O4503&lt;731),+'PL2'!$O$3+1,IF(AND(O4503&gt;730,O4503&lt;1096),+'PL2'!$P$3+1,IF(AND(O4503&gt;1095,O4503&lt;1461),+'PL2'!$Q$3+1,IF(AND(O4503&gt;1460,O4503&lt;3000),+'PL2'!$R$3+1,0)))))</f>
        <v>0</v>
      </c>
      <c r="M4503" s="3">
        <f>IF(AND(O4503&gt;0,O4503&lt;366),+'PL2'!$N$2+1,IF(AND(O4503&gt;365,O4503&lt;731),+'PL2'!$O$2+1,IF(AND(O4503&gt;730,O4503&lt;1096),+'PL2'!$P$2+1,IF(AND(O4503&gt;1095,O4503&lt;1461),+'PL2'!$Q$2+1,IF(AND(O4503&gt;1460,O4503&lt;1826),+'PL2'!$R$2+1,IF(AND(O4503&gt;1825,O4503&lt;2190),+'PL2'!$S$2+1,0))))))</f>
        <v>0</v>
      </c>
      <c r="N4503" s="70">
        <f t="shared" si="285"/>
        <v>-1</v>
      </c>
      <c r="O4503" s="19" t="str">
        <f>IF(A4503&gt;'PL2'!$C$2+553,IF(A4503='PL2'!$C$2+554,1,O4502+1), "")</f>
        <v/>
      </c>
      <c r="Q4503" s="20">
        <v>119.15</v>
      </c>
    </row>
    <row r="4504" spans="1:17" x14ac:dyDescent="0.55000000000000004">
      <c r="A4504">
        <v>4502</v>
      </c>
      <c r="B4504" s="2">
        <v>44324</v>
      </c>
      <c r="C4504" s="20">
        <v>96.728825836146399</v>
      </c>
      <c r="D4504" s="19">
        <v>175184588.6029613</v>
      </c>
      <c r="E4504" s="20">
        <f t="shared" si="282"/>
        <v>1179.4800707798386</v>
      </c>
      <c r="F4504" s="20">
        <f t="shared" si="286"/>
        <v>6.5125433266416941E-4</v>
      </c>
      <c r="G4504" s="19">
        <v>57380.27</v>
      </c>
      <c r="H4504" s="20">
        <f t="shared" si="283"/>
        <v>37.369149446939858</v>
      </c>
      <c r="I4504" s="19">
        <v>67678884.920966238</v>
      </c>
      <c r="K4504" s="70">
        <f t="shared" si="284"/>
        <v>-1</v>
      </c>
      <c r="L4504" s="3">
        <f>IF(AND(O4504&gt;0,O4504&lt;366),+'PL2'!$N$3+1,IF(AND(O4504&gt;365,O4504&lt;731),+'PL2'!$O$3+1,IF(AND(O4504&gt;730,O4504&lt;1096),+'PL2'!$P$3+1,IF(AND(O4504&gt;1095,O4504&lt;1461),+'PL2'!$Q$3+1,IF(AND(O4504&gt;1460,O4504&lt;3000),+'PL2'!$R$3+1,0)))))</f>
        <v>0</v>
      </c>
      <c r="M4504" s="3">
        <f>IF(AND(O4504&gt;0,O4504&lt;366),+'PL2'!$N$2+1,IF(AND(O4504&gt;365,O4504&lt;731),+'PL2'!$O$2+1,IF(AND(O4504&gt;730,O4504&lt;1096),+'PL2'!$P$2+1,IF(AND(O4504&gt;1095,O4504&lt;1461),+'PL2'!$Q$2+1,IF(AND(O4504&gt;1460,O4504&lt;1826),+'PL2'!$R$2+1,IF(AND(O4504&gt;1825,O4504&lt;2190),+'PL2'!$S$2+1,0))))))</f>
        <v>0</v>
      </c>
      <c r="N4504" s="70">
        <f t="shared" si="285"/>
        <v>-1</v>
      </c>
      <c r="O4504" s="19" t="str">
        <f>IF(A4504&gt;'PL2'!$C$2+553,IF(A4504='PL2'!$C$2+554,1,O4503+1), "")</f>
        <v/>
      </c>
      <c r="Q4504" s="20">
        <v>119.15</v>
      </c>
    </row>
    <row r="4505" spans="1:17" x14ac:dyDescent="0.55000000000000004">
      <c r="A4505">
        <v>4503</v>
      </c>
      <c r="B4505" s="2">
        <v>44325</v>
      </c>
      <c r="C4505" s="20">
        <v>96.7588243102674</v>
      </c>
      <c r="D4505" s="19">
        <v>190551657.77865961</v>
      </c>
      <c r="E4505" s="20">
        <f t="shared" ref="E4505:E4568" si="287">+I4505/G4505</f>
        <v>1212.7413401871781</v>
      </c>
      <c r="F4505" s="20">
        <f t="shared" si="286"/>
        <v>6.1580900232981856E-4</v>
      </c>
      <c r="G4505" s="19">
        <v>58928.81</v>
      </c>
      <c r="H4505" s="20">
        <f t="shared" ref="H4505:H4568" si="288">+F4505*G4505</f>
        <v>36.288891694583434</v>
      </c>
      <c r="I4505" s="19">
        <v>71465404.015035585</v>
      </c>
      <c r="K4505" s="70">
        <f t="shared" si="284"/>
        <v>-1</v>
      </c>
      <c r="L4505" s="3">
        <f>IF(AND(O4505&gt;0,O4505&lt;366),+'PL2'!$N$3+1,IF(AND(O4505&gt;365,O4505&lt;731),+'PL2'!$O$3+1,IF(AND(O4505&gt;730,O4505&lt;1096),+'PL2'!$P$3+1,IF(AND(O4505&gt;1095,O4505&lt;1461),+'PL2'!$Q$3+1,IF(AND(O4505&gt;1460,O4505&lt;3000),+'PL2'!$R$3+1,0)))))</f>
        <v>0</v>
      </c>
      <c r="M4505" s="3">
        <f>IF(AND(O4505&gt;0,O4505&lt;366),+'PL2'!$N$2+1,IF(AND(O4505&gt;365,O4505&lt;731),+'PL2'!$O$2+1,IF(AND(O4505&gt;730,O4505&lt;1096),+'PL2'!$P$2+1,IF(AND(O4505&gt;1095,O4505&lt;1461),+'PL2'!$Q$2+1,IF(AND(O4505&gt;1460,O4505&lt;1826),+'PL2'!$R$2+1,IF(AND(O4505&gt;1825,O4505&lt;2190),+'PL2'!$S$2+1,0))))))</f>
        <v>0</v>
      </c>
      <c r="N4505" s="70">
        <f t="shared" si="285"/>
        <v>-1</v>
      </c>
      <c r="O4505" s="19" t="str">
        <f>IF(A4505&gt;'PL2'!$C$2+553,IF(A4505='PL2'!$C$2+554,1,O4504+1), "")</f>
        <v/>
      </c>
      <c r="Q4505" s="20">
        <v>119.15</v>
      </c>
    </row>
    <row r="4506" spans="1:17" x14ac:dyDescent="0.55000000000000004">
      <c r="A4506">
        <v>4504</v>
      </c>
      <c r="B4506" s="2">
        <v>44326</v>
      </c>
      <c r="C4506" s="20">
        <v>96.788822784388401</v>
      </c>
      <c r="D4506" s="19">
        <v>184404830.10838029</v>
      </c>
      <c r="E4506" s="20">
        <f t="shared" si="287"/>
        <v>1219.4779045547355</v>
      </c>
      <c r="F4506" s="20">
        <f t="shared" si="286"/>
        <v>6.400690845465096E-4</v>
      </c>
      <c r="G4506" s="19">
        <v>58280.73</v>
      </c>
      <c r="H4506" s="20">
        <f t="shared" si="288"/>
        <v>37.3036934978023</v>
      </c>
      <c r="I4506" s="19">
        <v>71072062.496320307</v>
      </c>
      <c r="K4506" s="70">
        <f t="shared" si="284"/>
        <v>-1</v>
      </c>
      <c r="L4506" s="3">
        <f>IF(AND(O4506&gt;0,O4506&lt;366),+'PL2'!$N$3+1,IF(AND(O4506&gt;365,O4506&lt;731),+'PL2'!$O$3+1,IF(AND(O4506&gt;730,O4506&lt;1096),+'PL2'!$P$3+1,IF(AND(O4506&gt;1095,O4506&lt;1461),+'PL2'!$Q$3+1,IF(AND(O4506&gt;1460,O4506&lt;3000),+'PL2'!$R$3+1,0)))))</f>
        <v>0</v>
      </c>
      <c r="M4506" s="3">
        <f>IF(AND(O4506&gt;0,O4506&lt;366),+'PL2'!$N$2+1,IF(AND(O4506&gt;365,O4506&lt;731),+'PL2'!$O$2+1,IF(AND(O4506&gt;730,O4506&lt;1096),+'PL2'!$P$2+1,IF(AND(O4506&gt;1095,O4506&lt;1461),+'PL2'!$Q$2+1,IF(AND(O4506&gt;1460,O4506&lt;1826),+'PL2'!$R$2+1,IF(AND(O4506&gt;1825,O4506&lt;2190),+'PL2'!$S$2+1,0))))))</f>
        <v>0</v>
      </c>
      <c r="N4506" s="70">
        <f t="shared" si="285"/>
        <v>-1</v>
      </c>
      <c r="O4506" s="19" t="str">
        <f>IF(A4506&gt;'PL2'!$C$2+553,IF(A4506='PL2'!$C$2+554,1,O4505+1), "")</f>
        <v/>
      </c>
      <c r="Q4506" s="20">
        <v>119.15</v>
      </c>
    </row>
    <row r="4507" spans="1:17" x14ac:dyDescent="0.55000000000000004">
      <c r="A4507">
        <v>4505</v>
      </c>
      <c r="B4507" s="2">
        <v>44327</v>
      </c>
      <c r="C4507" s="20">
        <v>96.818821258509402</v>
      </c>
      <c r="D4507" s="19">
        <v>176209059.88134119</v>
      </c>
      <c r="E4507" s="20">
        <f t="shared" si="287"/>
        <v>1156.1068723343055</v>
      </c>
      <c r="F4507" s="20">
        <f t="shared" si="286"/>
        <v>6.3522786344609558E-4</v>
      </c>
      <c r="G4507" s="19">
        <v>55883.5</v>
      </c>
      <c r="H4507" s="20">
        <f t="shared" si="288"/>
        <v>35.498756306889881</v>
      </c>
      <c r="I4507" s="19">
        <v>64607298.400094166</v>
      </c>
      <c r="K4507" s="70">
        <f t="shared" si="284"/>
        <v>-1</v>
      </c>
      <c r="L4507" s="3">
        <f>IF(AND(O4507&gt;0,O4507&lt;366),+'PL2'!$N$3+1,IF(AND(O4507&gt;365,O4507&lt;731),+'PL2'!$O$3+1,IF(AND(O4507&gt;730,O4507&lt;1096),+'PL2'!$P$3+1,IF(AND(O4507&gt;1095,O4507&lt;1461),+'PL2'!$Q$3+1,IF(AND(O4507&gt;1460,O4507&lt;3000),+'PL2'!$R$3+1,0)))))</f>
        <v>0</v>
      </c>
      <c r="M4507" s="3">
        <f>IF(AND(O4507&gt;0,O4507&lt;366),+'PL2'!$N$2+1,IF(AND(O4507&gt;365,O4507&lt;731),+'PL2'!$O$2+1,IF(AND(O4507&gt;730,O4507&lt;1096),+'PL2'!$P$2+1,IF(AND(O4507&gt;1095,O4507&lt;1461),+'PL2'!$Q$2+1,IF(AND(O4507&gt;1460,O4507&lt;1826),+'PL2'!$R$2+1,IF(AND(O4507&gt;1825,O4507&lt;2190),+'PL2'!$S$2+1,0))))))</f>
        <v>0</v>
      </c>
      <c r="N4507" s="70">
        <f t="shared" si="285"/>
        <v>-1</v>
      </c>
      <c r="O4507" s="19" t="str">
        <f>IF(A4507&gt;'PL2'!$C$2+553,IF(A4507='PL2'!$C$2+554,1,O4506+1), "")</f>
        <v/>
      </c>
      <c r="Q4507" s="20">
        <v>119.15</v>
      </c>
    </row>
    <row r="4508" spans="1:17" x14ac:dyDescent="0.55000000000000004">
      <c r="A4508">
        <v>4506</v>
      </c>
      <c r="B4508" s="2">
        <v>44328</v>
      </c>
      <c r="C4508" s="20">
        <v>96.848819732630403</v>
      </c>
      <c r="D4508" s="19">
        <v>176209059.88134119</v>
      </c>
      <c r="E4508" s="20">
        <f t="shared" si="287"/>
        <v>1138.078405019103</v>
      </c>
      <c r="F4508" s="20">
        <f t="shared" si="286"/>
        <v>6.2551579563228812E-4</v>
      </c>
      <c r="G4508" s="19">
        <v>56750</v>
      </c>
      <c r="H4508" s="20">
        <f t="shared" si="288"/>
        <v>35.498021402132352</v>
      </c>
      <c r="I4508" s="19">
        <v>64585949.484834097</v>
      </c>
      <c r="K4508" s="70">
        <f t="shared" si="284"/>
        <v>-1</v>
      </c>
      <c r="L4508" s="3">
        <f>IF(AND(O4508&gt;0,O4508&lt;366),+'PL2'!$N$3+1,IF(AND(O4508&gt;365,O4508&lt;731),+'PL2'!$O$3+1,IF(AND(O4508&gt;730,O4508&lt;1096),+'PL2'!$P$3+1,IF(AND(O4508&gt;1095,O4508&lt;1461),+'PL2'!$Q$3+1,IF(AND(O4508&gt;1460,O4508&lt;3000),+'PL2'!$R$3+1,0)))))</f>
        <v>0</v>
      </c>
      <c r="M4508" s="3">
        <f>IF(AND(O4508&gt;0,O4508&lt;366),+'PL2'!$N$2+1,IF(AND(O4508&gt;365,O4508&lt;731),+'PL2'!$O$2+1,IF(AND(O4508&gt;730,O4508&lt;1096),+'PL2'!$P$2+1,IF(AND(O4508&gt;1095,O4508&lt;1461),+'PL2'!$Q$2+1,IF(AND(O4508&gt;1460,O4508&lt;1826),+'PL2'!$R$2+1,IF(AND(O4508&gt;1825,O4508&lt;2190),+'PL2'!$S$2+1,0))))))</f>
        <v>0</v>
      </c>
      <c r="N4508" s="70">
        <f t="shared" si="285"/>
        <v>-1</v>
      </c>
      <c r="O4508" s="19" t="str">
        <f>IF(A4508&gt;'PL2'!$C$2+553,IF(A4508='PL2'!$C$2+554,1,O4507+1), "")</f>
        <v/>
      </c>
      <c r="Q4508" s="20">
        <v>119.15</v>
      </c>
    </row>
    <row r="4509" spans="1:17" x14ac:dyDescent="0.55000000000000004">
      <c r="A4509">
        <v>4507</v>
      </c>
      <c r="B4509" s="2">
        <v>44329</v>
      </c>
      <c r="C4509" s="20">
        <v>96.878818206751404</v>
      </c>
      <c r="D4509" s="19">
        <v>185896531.25400171</v>
      </c>
      <c r="E4509" s="20">
        <f t="shared" si="287"/>
        <v>1094.7445055658088</v>
      </c>
      <c r="F4509" s="20">
        <f t="shared" si="286"/>
        <v>5.7051927339427913E-4</v>
      </c>
      <c r="G4509" s="19">
        <v>49007.09</v>
      </c>
      <c r="H4509" s="20">
        <f t="shared" si="288"/>
        <v>27.95948937796804</v>
      </c>
      <c r="I4509" s="19">
        <v>53650242.511269093</v>
      </c>
      <c r="K4509" s="70">
        <f t="shared" si="284"/>
        <v>-1</v>
      </c>
      <c r="L4509" s="3">
        <f>IF(AND(O4509&gt;0,O4509&lt;366),+'PL2'!$N$3+1,IF(AND(O4509&gt;365,O4509&lt;731),+'PL2'!$O$3+1,IF(AND(O4509&gt;730,O4509&lt;1096),+'PL2'!$P$3+1,IF(AND(O4509&gt;1095,O4509&lt;1461),+'PL2'!$Q$3+1,IF(AND(O4509&gt;1460,O4509&lt;3000),+'PL2'!$R$3+1,0)))))</f>
        <v>0</v>
      </c>
      <c r="M4509" s="3">
        <f>IF(AND(O4509&gt;0,O4509&lt;366),+'PL2'!$N$2+1,IF(AND(O4509&gt;365,O4509&lt;731),+'PL2'!$O$2+1,IF(AND(O4509&gt;730,O4509&lt;1096),+'PL2'!$P$2+1,IF(AND(O4509&gt;1095,O4509&lt;1461),+'PL2'!$Q$2+1,IF(AND(O4509&gt;1460,O4509&lt;1826),+'PL2'!$R$2+1,IF(AND(O4509&gt;1825,O4509&lt;2190),+'PL2'!$S$2+1,0))))))</f>
        <v>0</v>
      </c>
      <c r="N4509" s="70">
        <f t="shared" si="285"/>
        <v>-1</v>
      </c>
      <c r="O4509" s="19" t="str">
        <f>IF(A4509&gt;'PL2'!$C$2+553,IF(A4509='PL2'!$C$2+554,1,O4508+1), "")</f>
        <v/>
      </c>
      <c r="Q4509" s="20">
        <v>119.15</v>
      </c>
    </row>
    <row r="4510" spans="1:17" x14ac:dyDescent="0.55000000000000004">
      <c r="A4510">
        <v>4508</v>
      </c>
      <c r="B4510" s="2">
        <v>44330</v>
      </c>
      <c r="C4510" s="20">
        <v>96.908816680872405</v>
      </c>
      <c r="D4510" s="19">
        <v>166839065.28467849</v>
      </c>
      <c r="E4510" s="20">
        <f t="shared" si="287"/>
        <v>918.52812405605744</v>
      </c>
      <c r="F4510" s="20">
        <f t="shared" si="286"/>
        <v>5.3352896360627465E-4</v>
      </c>
      <c r="G4510" s="19">
        <v>49702.27</v>
      </c>
      <c r="H4510" s="20">
        <f t="shared" si="288"/>
        <v>26.517600601979236</v>
      </c>
      <c r="I4510" s="19">
        <v>45652932.824427657</v>
      </c>
      <c r="K4510" s="70">
        <f t="shared" si="284"/>
        <v>-1</v>
      </c>
      <c r="L4510" s="3">
        <f>IF(AND(O4510&gt;0,O4510&lt;366),+'PL2'!$N$3+1,IF(AND(O4510&gt;365,O4510&lt;731),+'PL2'!$O$3+1,IF(AND(O4510&gt;730,O4510&lt;1096),+'PL2'!$P$3+1,IF(AND(O4510&gt;1095,O4510&lt;1461),+'PL2'!$Q$3+1,IF(AND(O4510&gt;1460,O4510&lt;3000),+'PL2'!$R$3+1,0)))))</f>
        <v>0</v>
      </c>
      <c r="M4510" s="3">
        <f>IF(AND(O4510&gt;0,O4510&lt;366),+'PL2'!$N$2+1,IF(AND(O4510&gt;365,O4510&lt;731),+'PL2'!$O$2+1,IF(AND(O4510&gt;730,O4510&lt;1096),+'PL2'!$P$2+1,IF(AND(O4510&gt;1095,O4510&lt;1461),+'PL2'!$Q$2+1,IF(AND(O4510&gt;1460,O4510&lt;1826),+'PL2'!$R$2+1,IF(AND(O4510&gt;1825,O4510&lt;2190),+'PL2'!$S$2+1,0))))))</f>
        <v>0</v>
      </c>
      <c r="N4510" s="70">
        <f t="shared" si="285"/>
        <v>-1</v>
      </c>
      <c r="O4510" s="19" t="str">
        <f>IF(A4510&gt;'PL2'!$C$2+553,IF(A4510='PL2'!$C$2+554,1,O4509+1), "")</f>
        <v/>
      </c>
      <c r="Q4510" s="20">
        <v>119.15</v>
      </c>
    </row>
    <row r="4511" spans="1:17" x14ac:dyDescent="0.55000000000000004">
      <c r="A4511">
        <v>4509</v>
      </c>
      <c r="B4511" s="2">
        <v>44331</v>
      </c>
      <c r="C4511" s="20">
        <v>96.938815154993407</v>
      </c>
      <c r="D4511" s="19">
        <v>153143321.1195184</v>
      </c>
      <c r="E4511" s="20">
        <f t="shared" si="287"/>
        <v>829.02128318062512</v>
      </c>
      <c r="F4511" s="20">
        <f t="shared" si="286"/>
        <v>5.2476556171250144E-4</v>
      </c>
      <c r="G4511" s="19">
        <v>49922.52</v>
      </c>
      <c r="H4511" s="20">
        <f t="shared" si="288"/>
        <v>26.197619249903585</v>
      </c>
      <c r="I4511" s="19">
        <v>41386831.590010419</v>
      </c>
      <c r="K4511" s="70">
        <f t="shared" si="284"/>
        <v>-1</v>
      </c>
      <c r="L4511" s="3">
        <f>IF(AND(O4511&gt;0,O4511&lt;366),+'PL2'!$N$3+1,IF(AND(O4511&gt;365,O4511&lt;731),+'PL2'!$O$3+1,IF(AND(O4511&gt;730,O4511&lt;1096),+'PL2'!$P$3+1,IF(AND(O4511&gt;1095,O4511&lt;1461),+'PL2'!$Q$3+1,IF(AND(O4511&gt;1460,O4511&lt;3000),+'PL2'!$R$3+1,0)))))</f>
        <v>0</v>
      </c>
      <c r="M4511" s="3">
        <f>IF(AND(O4511&gt;0,O4511&lt;366),+'PL2'!$N$2+1,IF(AND(O4511&gt;365,O4511&lt;731),+'PL2'!$O$2+1,IF(AND(O4511&gt;730,O4511&lt;1096),+'PL2'!$P$2+1,IF(AND(O4511&gt;1095,O4511&lt;1461),+'PL2'!$Q$2+1,IF(AND(O4511&gt;1460,O4511&lt;1826),+'PL2'!$R$2+1,IF(AND(O4511&gt;1825,O4511&lt;2190),+'PL2'!$S$2+1,0))))))</f>
        <v>0</v>
      </c>
      <c r="N4511" s="70">
        <f t="shared" si="285"/>
        <v>-1</v>
      </c>
      <c r="O4511" s="19" t="str">
        <f>IF(A4511&gt;'PL2'!$C$2+553,IF(A4511='PL2'!$C$2+554,1,O4510+1), "")</f>
        <v/>
      </c>
      <c r="Q4511" s="20">
        <v>119.15</v>
      </c>
    </row>
    <row r="4512" spans="1:17" x14ac:dyDescent="0.55000000000000004">
      <c r="A4512">
        <v>4510</v>
      </c>
      <c r="B4512" s="2">
        <v>44332</v>
      </c>
      <c r="C4512" s="20">
        <v>96.968813629114393</v>
      </c>
      <c r="D4512" s="19">
        <v>164348929.98192221</v>
      </c>
      <c r="E4512" s="20">
        <f t="shared" si="287"/>
        <v>892.42907539679925</v>
      </c>
      <c r="F4512" s="20">
        <f t="shared" si="286"/>
        <v>5.2654914576489155E-4</v>
      </c>
      <c r="G4512" s="19">
        <v>46736.58</v>
      </c>
      <c r="H4512" s="20">
        <f t="shared" si="288"/>
        <v>24.609106274972515</v>
      </c>
      <c r="I4512" s="19">
        <v>41709082.876608543</v>
      </c>
      <c r="K4512" s="70">
        <f t="shared" si="284"/>
        <v>-1</v>
      </c>
      <c r="L4512" s="3">
        <f>IF(AND(O4512&gt;0,O4512&lt;366),+'PL2'!$N$3+1,IF(AND(O4512&gt;365,O4512&lt;731),+'PL2'!$O$3+1,IF(AND(O4512&gt;730,O4512&lt;1096),+'PL2'!$P$3+1,IF(AND(O4512&gt;1095,O4512&lt;1461),+'PL2'!$Q$3+1,IF(AND(O4512&gt;1460,O4512&lt;3000),+'PL2'!$R$3+1,0)))))</f>
        <v>0</v>
      </c>
      <c r="M4512" s="3">
        <f>IF(AND(O4512&gt;0,O4512&lt;366),+'PL2'!$N$2+1,IF(AND(O4512&gt;365,O4512&lt;731),+'PL2'!$O$2+1,IF(AND(O4512&gt;730,O4512&lt;1096),+'PL2'!$P$2+1,IF(AND(O4512&gt;1095,O4512&lt;1461),+'PL2'!$Q$2+1,IF(AND(O4512&gt;1460,O4512&lt;1826),+'PL2'!$R$2+1,IF(AND(O4512&gt;1825,O4512&lt;2190),+'PL2'!$S$2+1,0))))))</f>
        <v>0</v>
      </c>
      <c r="N4512" s="70">
        <f t="shared" si="285"/>
        <v>-1</v>
      </c>
      <c r="O4512" s="19" t="str">
        <f>IF(A4512&gt;'PL2'!$C$2+553,IF(A4512='PL2'!$C$2+554,1,O4511+1), "")</f>
        <v/>
      </c>
      <c r="Q4512" s="20">
        <v>119.15</v>
      </c>
    </row>
    <row r="4513" spans="1:17" x14ac:dyDescent="0.55000000000000004">
      <c r="A4513">
        <v>4511</v>
      </c>
      <c r="B4513" s="2">
        <v>44333</v>
      </c>
      <c r="C4513" s="20">
        <v>96.998812103235394</v>
      </c>
      <c r="D4513" s="19">
        <v>150653185.816762</v>
      </c>
      <c r="E4513" s="20">
        <f t="shared" si="287"/>
        <v>845.83880091266519</v>
      </c>
      <c r="F4513" s="20">
        <f t="shared" si="286"/>
        <v>5.4459757007159818E-4</v>
      </c>
      <c r="G4513" s="19">
        <v>43596.24</v>
      </c>
      <c r="H4513" s="20">
        <f t="shared" si="288"/>
        <v>23.742406368258209</v>
      </c>
      <c r="I4513" s="19">
        <v>36875391.36590077</v>
      </c>
      <c r="K4513" s="70">
        <f t="shared" si="284"/>
        <v>-1</v>
      </c>
      <c r="L4513" s="3">
        <f>IF(AND(O4513&gt;0,O4513&lt;366),+'PL2'!$N$3+1,IF(AND(O4513&gt;365,O4513&lt;731),+'PL2'!$O$3+1,IF(AND(O4513&gt;730,O4513&lt;1096),+'PL2'!$P$3+1,IF(AND(O4513&gt;1095,O4513&lt;1461),+'PL2'!$Q$3+1,IF(AND(O4513&gt;1460,O4513&lt;3000),+'PL2'!$R$3+1,0)))))</f>
        <v>0</v>
      </c>
      <c r="M4513" s="3">
        <f>IF(AND(O4513&gt;0,O4513&lt;366),+'PL2'!$N$2+1,IF(AND(O4513&gt;365,O4513&lt;731),+'PL2'!$O$2+1,IF(AND(O4513&gt;730,O4513&lt;1096),+'PL2'!$P$2+1,IF(AND(O4513&gt;1095,O4513&lt;1461),+'PL2'!$Q$2+1,IF(AND(O4513&gt;1460,O4513&lt;1826),+'PL2'!$R$2+1,IF(AND(O4513&gt;1825,O4513&lt;2190),+'PL2'!$S$2+1,0))))))</f>
        <v>0</v>
      </c>
      <c r="N4513" s="70">
        <f t="shared" si="285"/>
        <v>-1</v>
      </c>
      <c r="O4513" s="19" t="str">
        <f>IF(A4513&gt;'PL2'!$C$2+553,IF(A4513='PL2'!$C$2+554,1,O4512+1), "")</f>
        <v/>
      </c>
      <c r="Q4513" s="20">
        <v>118.15</v>
      </c>
    </row>
    <row r="4514" spans="1:17" x14ac:dyDescent="0.55000000000000004">
      <c r="A4514">
        <v>4512</v>
      </c>
      <c r="B4514" s="2">
        <v>44334</v>
      </c>
      <c r="C4514" s="20">
        <v>97.028810577356396</v>
      </c>
      <c r="D4514" s="19">
        <v>124506765.1378198</v>
      </c>
      <c r="E4514" s="20">
        <f t="shared" si="287"/>
        <v>702.55295504191281</v>
      </c>
      <c r="F4514" s="20">
        <f t="shared" si="286"/>
        <v>5.475034028863165E-4</v>
      </c>
      <c r="G4514" s="19">
        <v>43596.24</v>
      </c>
      <c r="H4514" s="20">
        <f t="shared" si="288"/>
        <v>23.869089753048545</v>
      </c>
      <c r="I4514" s="19">
        <v>30628667.240716439</v>
      </c>
      <c r="K4514" s="70">
        <f t="shared" si="284"/>
        <v>-1</v>
      </c>
      <c r="L4514" s="3">
        <f>IF(AND(O4514&gt;0,O4514&lt;366),+'PL2'!$N$3+1,IF(AND(O4514&gt;365,O4514&lt;731),+'PL2'!$O$3+1,IF(AND(O4514&gt;730,O4514&lt;1096),+'PL2'!$P$3+1,IF(AND(O4514&gt;1095,O4514&lt;1461),+'PL2'!$Q$3+1,IF(AND(O4514&gt;1460,O4514&lt;3000),+'PL2'!$R$3+1,0)))))</f>
        <v>0</v>
      </c>
      <c r="M4514" s="3">
        <f>IF(AND(O4514&gt;0,O4514&lt;366),+'PL2'!$N$2+1,IF(AND(O4514&gt;365,O4514&lt;731),+'PL2'!$O$2+1,IF(AND(O4514&gt;730,O4514&lt;1096),+'PL2'!$P$2+1,IF(AND(O4514&gt;1095,O4514&lt;1461),+'PL2'!$Q$2+1,IF(AND(O4514&gt;1460,O4514&lt;1826),+'PL2'!$R$2+1,IF(AND(O4514&gt;1825,O4514&lt;2190),+'PL2'!$S$2+1,0))))))</f>
        <v>0</v>
      </c>
      <c r="N4514" s="70">
        <f t="shared" si="285"/>
        <v>-1</v>
      </c>
      <c r="O4514" s="19" t="str">
        <f>IF(A4514&gt;'PL2'!$C$2+553,IF(A4514='PL2'!$C$2+554,1,O4513+1), "")</f>
        <v/>
      </c>
      <c r="Q4514" s="20">
        <v>117.15</v>
      </c>
    </row>
    <row r="4515" spans="1:17" x14ac:dyDescent="0.55000000000000004">
      <c r="A4515">
        <v>4513</v>
      </c>
      <c r="B4515" s="2">
        <v>44335</v>
      </c>
      <c r="C4515" s="20">
        <v>97.058809051477397</v>
      </c>
      <c r="D4515" s="19">
        <v>155633456.4222748</v>
      </c>
      <c r="E4515" s="20">
        <f t="shared" si="287"/>
        <v>851.9465016888538</v>
      </c>
      <c r="F4515" s="20">
        <f t="shared" si="286"/>
        <v>5.3130550930601775E-4</v>
      </c>
      <c r="G4515" s="19">
        <v>42912.19</v>
      </c>
      <c r="H4515" s="20">
        <f t="shared" si="288"/>
        <v>22.799482963386602</v>
      </c>
      <c r="I4515" s="19">
        <v>36558890.150307417</v>
      </c>
      <c r="K4515" s="70">
        <f t="shared" si="284"/>
        <v>-1</v>
      </c>
      <c r="L4515" s="3">
        <f>IF(AND(O4515&gt;0,O4515&lt;366),+'PL2'!$N$3+1,IF(AND(O4515&gt;365,O4515&lt;731),+'PL2'!$O$3+1,IF(AND(O4515&gt;730,O4515&lt;1096),+'PL2'!$P$3+1,IF(AND(O4515&gt;1095,O4515&lt;1461),+'PL2'!$Q$3+1,IF(AND(O4515&gt;1460,O4515&lt;3000),+'PL2'!$R$3+1,0)))))</f>
        <v>0</v>
      </c>
      <c r="M4515" s="3">
        <f>IF(AND(O4515&gt;0,O4515&lt;366),+'PL2'!$N$2+1,IF(AND(O4515&gt;365,O4515&lt;731),+'PL2'!$O$2+1,IF(AND(O4515&gt;730,O4515&lt;1096),+'PL2'!$P$2+1,IF(AND(O4515&gt;1095,O4515&lt;1461),+'PL2'!$Q$2+1,IF(AND(O4515&gt;1460,O4515&lt;1826),+'PL2'!$R$2+1,IF(AND(O4515&gt;1825,O4515&lt;2190),+'PL2'!$S$2+1,0))))))</f>
        <v>0</v>
      </c>
      <c r="N4515" s="70">
        <f t="shared" si="285"/>
        <v>-1</v>
      </c>
      <c r="O4515" s="19" t="str">
        <f>IF(A4515&gt;'PL2'!$C$2+553,IF(A4515='PL2'!$C$2+554,1,O4514+1), "")</f>
        <v/>
      </c>
      <c r="Q4515" s="20">
        <v>116.15</v>
      </c>
    </row>
    <row r="4516" spans="1:17" x14ac:dyDescent="0.55000000000000004">
      <c r="A4516">
        <v>4514</v>
      </c>
      <c r="B4516" s="2">
        <v>44336</v>
      </c>
      <c r="C4516" s="20">
        <v>97.088807525598398</v>
      </c>
      <c r="D4516" s="19">
        <v>139447576.95435819</v>
      </c>
      <c r="E4516" s="20">
        <f t="shared" si="287"/>
        <v>896.42069050917155</v>
      </c>
      <c r="F4516" s="20">
        <f t="shared" si="286"/>
        <v>6.2412282653928836E-4</v>
      </c>
      <c r="G4516" s="19">
        <v>36964.269999999997</v>
      </c>
      <c r="H4516" s="20">
        <f t="shared" si="288"/>
        <v>23.070244673361419</v>
      </c>
      <c r="I4516" s="19">
        <v>33135536.43756745</v>
      </c>
      <c r="K4516" s="70">
        <f t="shared" si="284"/>
        <v>-1</v>
      </c>
      <c r="L4516" s="3">
        <f>IF(AND(O4516&gt;0,O4516&lt;366),+'PL2'!$N$3+1,IF(AND(O4516&gt;365,O4516&lt;731),+'PL2'!$O$3+1,IF(AND(O4516&gt;730,O4516&lt;1096),+'PL2'!$P$3+1,IF(AND(O4516&gt;1095,O4516&lt;1461),+'PL2'!$Q$3+1,IF(AND(O4516&gt;1460,O4516&lt;3000),+'PL2'!$R$3+1,0)))))</f>
        <v>0</v>
      </c>
      <c r="M4516" s="3">
        <f>IF(AND(O4516&gt;0,O4516&lt;366),+'PL2'!$N$2+1,IF(AND(O4516&gt;365,O4516&lt;731),+'PL2'!$O$2+1,IF(AND(O4516&gt;730,O4516&lt;1096),+'PL2'!$P$2+1,IF(AND(O4516&gt;1095,O4516&lt;1461),+'PL2'!$Q$2+1,IF(AND(O4516&gt;1460,O4516&lt;1826),+'PL2'!$R$2+1,IF(AND(O4516&gt;1825,O4516&lt;2190),+'PL2'!$S$2+1,0))))))</f>
        <v>0</v>
      </c>
      <c r="N4516" s="70">
        <f t="shared" si="285"/>
        <v>-1</v>
      </c>
      <c r="O4516" s="19" t="str">
        <f>IF(A4516&gt;'PL2'!$C$2+553,IF(A4516='PL2'!$C$2+554,1,O4515+1), "")</f>
        <v/>
      </c>
      <c r="Q4516" s="20">
        <v>115.15</v>
      </c>
    </row>
    <row r="4517" spans="1:17" x14ac:dyDescent="0.55000000000000004">
      <c r="A4517">
        <v>4515</v>
      </c>
      <c r="B4517" s="2">
        <v>44337</v>
      </c>
      <c r="C4517" s="20">
        <v>97.118805999719399</v>
      </c>
      <c r="D4517" s="19">
        <v>136957441.65160179</v>
      </c>
      <c r="E4517" s="20">
        <f t="shared" si="287"/>
        <v>784.23078762822524</v>
      </c>
      <c r="F4517" s="20">
        <f t="shared" si="286"/>
        <v>5.5611113061253639E-4</v>
      </c>
      <c r="G4517" s="19">
        <v>40784.32</v>
      </c>
      <c r="H4517" s="20">
        <f t="shared" si="288"/>
        <v>22.680614306463479</v>
      </c>
      <c r="I4517" s="19">
        <v>31984319.396481581</v>
      </c>
      <c r="K4517" s="70">
        <f t="shared" si="284"/>
        <v>-1</v>
      </c>
      <c r="L4517" s="3">
        <f>IF(AND(O4517&gt;0,O4517&lt;366),+'PL2'!$N$3+1,IF(AND(O4517&gt;365,O4517&lt;731),+'PL2'!$O$3+1,IF(AND(O4517&gt;730,O4517&lt;1096),+'PL2'!$P$3+1,IF(AND(O4517&gt;1095,O4517&lt;1461),+'PL2'!$Q$3+1,IF(AND(O4517&gt;1460,O4517&lt;3000),+'PL2'!$R$3+1,0)))))</f>
        <v>0</v>
      </c>
      <c r="M4517" s="3">
        <f>IF(AND(O4517&gt;0,O4517&lt;366),+'PL2'!$N$2+1,IF(AND(O4517&gt;365,O4517&lt;731),+'PL2'!$O$2+1,IF(AND(O4517&gt;730,O4517&lt;1096),+'PL2'!$P$2+1,IF(AND(O4517&gt;1095,O4517&lt;1461),+'PL2'!$Q$2+1,IF(AND(O4517&gt;1460,O4517&lt;1826),+'PL2'!$R$2+1,IF(AND(O4517&gt;1825,O4517&lt;2190),+'PL2'!$S$2+1,0))))))</f>
        <v>0</v>
      </c>
      <c r="N4517" s="70">
        <f t="shared" si="285"/>
        <v>-1</v>
      </c>
      <c r="O4517" s="19" t="str">
        <f>IF(A4517&gt;'PL2'!$C$2+553,IF(A4517='PL2'!$C$2+554,1,O4516+1), "")</f>
        <v/>
      </c>
      <c r="Q4517" s="20">
        <v>114.15</v>
      </c>
    </row>
    <row r="4518" spans="1:17" x14ac:dyDescent="0.55000000000000004">
      <c r="A4518">
        <v>4516</v>
      </c>
      <c r="B4518" s="2">
        <v>44338</v>
      </c>
      <c r="C4518" s="20">
        <v>97.1488044738404</v>
      </c>
      <c r="D4518" s="19">
        <v>144427847.55987099</v>
      </c>
      <c r="E4518" s="20">
        <f t="shared" si="287"/>
        <v>833.57975131121282</v>
      </c>
      <c r="F4518" s="20">
        <f t="shared" si="286"/>
        <v>5.6070403070928286E-4</v>
      </c>
      <c r="G4518" s="19">
        <v>37280.35</v>
      </c>
      <c r="H4518" s="20">
        <f t="shared" si="288"/>
        <v>20.903242511252813</v>
      </c>
      <c r="I4518" s="19">
        <v>31076144.88179497</v>
      </c>
      <c r="K4518" s="70">
        <f t="shared" si="284"/>
        <v>-1</v>
      </c>
      <c r="L4518" s="3">
        <f>IF(AND(O4518&gt;0,O4518&lt;366),+'PL2'!$N$3+1,IF(AND(O4518&gt;365,O4518&lt;731),+'PL2'!$O$3+1,IF(AND(O4518&gt;730,O4518&lt;1096),+'PL2'!$P$3+1,IF(AND(O4518&gt;1095,O4518&lt;1461),+'PL2'!$Q$3+1,IF(AND(O4518&gt;1460,O4518&lt;3000),+'PL2'!$R$3+1,0)))))</f>
        <v>0</v>
      </c>
      <c r="M4518" s="3">
        <f>IF(AND(O4518&gt;0,O4518&lt;366),+'PL2'!$N$2+1,IF(AND(O4518&gt;365,O4518&lt;731),+'PL2'!$O$2+1,IF(AND(O4518&gt;730,O4518&lt;1096),+'PL2'!$P$2+1,IF(AND(O4518&gt;1095,O4518&lt;1461),+'PL2'!$Q$2+1,IF(AND(O4518&gt;1460,O4518&lt;1826),+'PL2'!$R$2+1,IF(AND(O4518&gt;1825,O4518&lt;2190),+'PL2'!$S$2+1,0))))))</f>
        <v>0</v>
      </c>
      <c r="N4518" s="70">
        <f t="shared" si="285"/>
        <v>-1</v>
      </c>
      <c r="O4518" s="19" t="str">
        <f>IF(A4518&gt;'PL2'!$C$2+553,IF(A4518='PL2'!$C$2+554,1,O4517+1), "")</f>
        <v/>
      </c>
      <c r="Q4518" s="20">
        <v>113.15</v>
      </c>
    </row>
    <row r="4519" spans="1:17" x14ac:dyDescent="0.55000000000000004">
      <c r="A4519">
        <v>4517</v>
      </c>
      <c r="B4519" s="2">
        <v>44339</v>
      </c>
      <c r="C4519" s="20">
        <v>97.178802947961401</v>
      </c>
      <c r="D4519" s="19">
        <v>148163050.5140056</v>
      </c>
      <c r="E4519" s="20">
        <f t="shared" si="287"/>
        <v>771.26219371019681</v>
      </c>
      <c r="F4519" s="20">
        <f t="shared" si="286"/>
        <v>5.0586388768156959E-4</v>
      </c>
      <c r="G4519" s="19">
        <v>37528.300000000003</v>
      </c>
      <c r="H4519" s="20">
        <f t="shared" si="288"/>
        <v>18.984211736080248</v>
      </c>
      <c r="I4519" s="19">
        <v>28944158.98421438</v>
      </c>
      <c r="K4519" s="70">
        <f t="shared" si="284"/>
        <v>-1</v>
      </c>
      <c r="L4519" s="3">
        <f>IF(AND(O4519&gt;0,O4519&lt;366),+'PL2'!$N$3+1,IF(AND(O4519&gt;365,O4519&lt;731),+'PL2'!$O$3+1,IF(AND(O4519&gt;730,O4519&lt;1096),+'PL2'!$P$3+1,IF(AND(O4519&gt;1095,O4519&lt;1461),+'PL2'!$Q$3+1,IF(AND(O4519&gt;1460,O4519&lt;3000),+'PL2'!$R$3+1,0)))))</f>
        <v>0</v>
      </c>
      <c r="M4519" s="3">
        <f>IF(AND(O4519&gt;0,O4519&lt;366),+'PL2'!$N$2+1,IF(AND(O4519&gt;365,O4519&lt;731),+'PL2'!$O$2+1,IF(AND(O4519&gt;730,O4519&lt;1096),+'PL2'!$P$2+1,IF(AND(O4519&gt;1095,O4519&lt;1461),+'PL2'!$Q$2+1,IF(AND(O4519&gt;1460,O4519&lt;1826),+'PL2'!$R$2+1,IF(AND(O4519&gt;1825,O4519&lt;2190),+'PL2'!$S$2+1,0))))))</f>
        <v>0</v>
      </c>
      <c r="N4519" s="70">
        <f t="shared" si="285"/>
        <v>-1</v>
      </c>
      <c r="O4519" s="19" t="str">
        <f>IF(A4519&gt;'PL2'!$C$2+553,IF(A4519='PL2'!$C$2+554,1,O4518+1), "")</f>
        <v/>
      </c>
      <c r="Q4519" s="20">
        <v>112.15</v>
      </c>
    </row>
    <row r="4520" spans="1:17" x14ac:dyDescent="0.55000000000000004">
      <c r="A4520">
        <v>4518</v>
      </c>
      <c r="B4520" s="2">
        <v>44340</v>
      </c>
      <c r="C4520" s="20">
        <v>97.208801422082402</v>
      </c>
      <c r="D4520" s="19">
        <v>156878524.07365301</v>
      </c>
      <c r="E4520" s="20">
        <f t="shared" si="287"/>
        <v>939.98646612892207</v>
      </c>
      <c r="F4520" s="20">
        <f t="shared" si="286"/>
        <v>5.82456765608476E-4</v>
      </c>
      <c r="G4520" s="19">
        <v>34754.54</v>
      </c>
      <c r="H4520" s="20">
        <f t="shared" si="288"/>
        <v>20.243016958610404</v>
      </c>
      <c r="I4520" s="19">
        <v>32668797.236536268</v>
      </c>
      <c r="K4520" s="70">
        <f t="shared" si="284"/>
        <v>-1</v>
      </c>
      <c r="L4520" s="3">
        <f>IF(AND(O4520&gt;0,O4520&lt;366),+'PL2'!$N$3+1,IF(AND(O4520&gt;365,O4520&lt;731),+'PL2'!$O$3+1,IF(AND(O4520&gt;730,O4520&lt;1096),+'PL2'!$P$3+1,IF(AND(O4520&gt;1095,O4520&lt;1461),+'PL2'!$Q$3+1,IF(AND(O4520&gt;1460,O4520&lt;3000),+'PL2'!$R$3+1,0)))))</f>
        <v>0</v>
      </c>
      <c r="M4520" s="3">
        <f>IF(AND(O4520&gt;0,O4520&lt;366),+'PL2'!$N$2+1,IF(AND(O4520&gt;365,O4520&lt;731),+'PL2'!$O$2+1,IF(AND(O4520&gt;730,O4520&lt;1096),+'PL2'!$P$2+1,IF(AND(O4520&gt;1095,O4520&lt;1461),+'PL2'!$Q$2+1,IF(AND(O4520&gt;1460,O4520&lt;1826),+'PL2'!$R$2+1,IF(AND(O4520&gt;1825,O4520&lt;2190),+'PL2'!$S$2+1,0))))))</f>
        <v>0</v>
      </c>
      <c r="N4520" s="70">
        <f t="shared" si="285"/>
        <v>-1</v>
      </c>
      <c r="O4520" s="19" t="str">
        <f>IF(A4520&gt;'PL2'!$C$2+553,IF(A4520='PL2'!$C$2+554,1,O4519+1), "")</f>
        <v/>
      </c>
      <c r="Q4520" s="20">
        <v>111.15</v>
      </c>
    </row>
    <row r="4521" spans="1:17" x14ac:dyDescent="0.55000000000000004">
      <c r="A4521">
        <v>4519</v>
      </c>
      <c r="B4521" s="2">
        <v>44341</v>
      </c>
      <c r="C4521" s="20">
        <v>97.238799896203403</v>
      </c>
      <c r="D4521" s="19">
        <v>153143321.1195184</v>
      </c>
      <c r="E4521" s="20">
        <f t="shared" si="287"/>
        <v>841.18548977095304</v>
      </c>
      <c r="F4521" s="20">
        <f t="shared" si="286"/>
        <v>5.3411318833546258E-4</v>
      </c>
      <c r="G4521" s="19">
        <v>38728.589999999997</v>
      </c>
      <c r="H4521" s="20">
        <f t="shared" si="288"/>
        <v>20.685450684636912</v>
      </c>
      <c r="I4521" s="19">
        <v>32577927.947288431</v>
      </c>
      <c r="K4521" s="70">
        <f t="shared" si="284"/>
        <v>-1</v>
      </c>
      <c r="L4521" s="3">
        <f>IF(AND(O4521&gt;0,O4521&lt;366),+'PL2'!$N$3+1,IF(AND(O4521&gt;365,O4521&lt;731),+'PL2'!$O$3+1,IF(AND(O4521&gt;730,O4521&lt;1096),+'PL2'!$P$3+1,IF(AND(O4521&gt;1095,O4521&lt;1461),+'PL2'!$Q$3+1,IF(AND(O4521&gt;1460,O4521&lt;3000),+'PL2'!$R$3+1,0)))))</f>
        <v>0</v>
      </c>
      <c r="M4521" s="3">
        <f>IF(AND(O4521&gt;0,O4521&lt;366),+'PL2'!$N$2+1,IF(AND(O4521&gt;365,O4521&lt;731),+'PL2'!$O$2+1,IF(AND(O4521&gt;730,O4521&lt;1096),+'PL2'!$P$2+1,IF(AND(O4521&gt;1095,O4521&lt;1461),+'PL2'!$Q$2+1,IF(AND(O4521&gt;1460,O4521&lt;1826),+'PL2'!$R$2+1,IF(AND(O4521&gt;1825,O4521&lt;2190),+'PL2'!$S$2+1,0))))))</f>
        <v>0</v>
      </c>
      <c r="N4521" s="70">
        <f t="shared" si="285"/>
        <v>-1</v>
      </c>
      <c r="O4521" s="19" t="str">
        <f>IF(A4521&gt;'PL2'!$C$2+553,IF(A4521='PL2'!$C$2+554,1,O4520+1), "")</f>
        <v/>
      </c>
      <c r="Q4521" s="20">
        <v>110.15</v>
      </c>
    </row>
    <row r="4522" spans="1:17" x14ac:dyDescent="0.55000000000000004">
      <c r="A4522">
        <v>4520</v>
      </c>
      <c r="B4522" s="2">
        <v>44342</v>
      </c>
      <c r="C4522" s="20">
        <v>97.268798370324404</v>
      </c>
      <c r="D4522" s="19">
        <v>151898253.46814021</v>
      </c>
      <c r="E4522" s="20">
        <f t="shared" si="287"/>
        <v>858.53129069208887</v>
      </c>
      <c r="F4522" s="20">
        <f t="shared" si="286"/>
        <v>5.4976476096519798E-4</v>
      </c>
      <c r="G4522" s="19">
        <v>38410.5</v>
      </c>
      <c r="H4522" s="20">
        <f t="shared" si="288"/>
        <v>21.116739351053738</v>
      </c>
      <c r="I4522" s="19">
        <v>32976616.14112848</v>
      </c>
      <c r="K4522" s="70">
        <f t="shared" si="284"/>
        <v>-1</v>
      </c>
      <c r="L4522" s="3">
        <f>IF(AND(O4522&gt;0,O4522&lt;366),+'PL2'!$N$3+1,IF(AND(O4522&gt;365,O4522&lt;731),+'PL2'!$O$3+1,IF(AND(O4522&gt;730,O4522&lt;1096),+'PL2'!$P$3+1,IF(AND(O4522&gt;1095,O4522&lt;1461),+'PL2'!$Q$3+1,IF(AND(O4522&gt;1460,O4522&lt;3000),+'PL2'!$R$3+1,0)))))</f>
        <v>0</v>
      </c>
      <c r="M4522" s="3">
        <f>IF(AND(O4522&gt;0,O4522&lt;366),+'PL2'!$N$2+1,IF(AND(O4522&gt;365,O4522&lt;731),+'PL2'!$O$2+1,IF(AND(O4522&gt;730,O4522&lt;1096),+'PL2'!$P$2+1,IF(AND(O4522&gt;1095,O4522&lt;1461),+'PL2'!$Q$2+1,IF(AND(O4522&gt;1460,O4522&lt;1826),+'PL2'!$R$2+1,IF(AND(O4522&gt;1825,O4522&lt;2190),+'PL2'!$S$2+1,0))))))</f>
        <v>0</v>
      </c>
      <c r="N4522" s="70">
        <f t="shared" si="285"/>
        <v>-1</v>
      </c>
      <c r="O4522" s="19" t="str">
        <f>IF(A4522&gt;'PL2'!$C$2+553,IF(A4522='PL2'!$C$2+554,1,O4521+1), "")</f>
        <v/>
      </c>
      <c r="Q4522" s="20">
        <v>109.15</v>
      </c>
    </row>
    <row r="4523" spans="1:17" x14ac:dyDescent="0.55000000000000004">
      <c r="A4523">
        <v>4521</v>
      </c>
      <c r="B4523" s="2">
        <v>44343</v>
      </c>
      <c r="C4523" s="20">
        <v>97.298796844445405</v>
      </c>
      <c r="D4523" s="19">
        <v>145672915.2112492</v>
      </c>
      <c r="E4523" s="20">
        <f t="shared" si="287"/>
        <v>786.2381175942063</v>
      </c>
      <c r="F4523" s="20">
        <f t="shared" si="286"/>
        <v>5.2514925485098237E-4</v>
      </c>
      <c r="G4523" s="19">
        <v>39266.04</v>
      </c>
      <c r="H4523" s="20">
        <f t="shared" si="288"/>
        <v>20.620531646948869</v>
      </c>
      <c r="I4523" s="19">
        <v>30872457.374978811</v>
      </c>
      <c r="K4523" s="70">
        <f t="shared" si="284"/>
        <v>-1</v>
      </c>
      <c r="L4523" s="3">
        <f>IF(AND(O4523&gt;0,O4523&lt;366),+'PL2'!$N$3+1,IF(AND(O4523&gt;365,O4523&lt;731),+'PL2'!$O$3+1,IF(AND(O4523&gt;730,O4523&lt;1096),+'PL2'!$P$3+1,IF(AND(O4523&gt;1095,O4523&lt;1461),+'PL2'!$Q$3+1,IF(AND(O4523&gt;1460,O4523&lt;3000),+'PL2'!$R$3+1,0)))))</f>
        <v>0</v>
      </c>
      <c r="M4523" s="3">
        <f>IF(AND(O4523&gt;0,O4523&lt;366),+'PL2'!$N$2+1,IF(AND(O4523&gt;365,O4523&lt;731),+'PL2'!$O$2+1,IF(AND(O4523&gt;730,O4523&lt;1096),+'PL2'!$P$2+1,IF(AND(O4523&gt;1095,O4523&lt;1461),+'PL2'!$Q$2+1,IF(AND(O4523&gt;1460,O4523&lt;1826),+'PL2'!$R$2+1,IF(AND(O4523&gt;1825,O4523&lt;2190),+'PL2'!$S$2+1,0))))))</f>
        <v>0</v>
      </c>
      <c r="N4523" s="70">
        <f t="shared" si="285"/>
        <v>-1</v>
      </c>
      <c r="O4523" s="19" t="str">
        <f>IF(A4523&gt;'PL2'!$C$2+553,IF(A4523='PL2'!$C$2+554,1,O4522+1), "")</f>
        <v/>
      </c>
      <c r="Q4523" s="20">
        <v>108.15</v>
      </c>
    </row>
    <row r="4524" spans="1:17" x14ac:dyDescent="0.55000000000000004">
      <c r="A4524">
        <v>4522</v>
      </c>
      <c r="B4524" s="2">
        <v>44344</v>
      </c>
      <c r="C4524" s="20">
        <v>97.328795318566407</v>
      </c>
      <c r="D4524" s="19">
        <v>148163050.5140056</v>
      </c>
      <c r="E4524" s="20">
        <f t="shared" si="287"/>
        <v>777.53338409274841</v>
      </c>
      <c r="F4524" s="20">
        <f t="shared" si="286"/>
        <v>5.1076423798767441E-4</v>
      </c>
      <c r="G4524" s="19">
        <v>38445.29</v>
      </c>
      <c r="H4524" s="20">
        <f t="shared" si="288"/>
        <v>19.636479251065161</v>
      </c>
      <c r="I4524" s="19">
        <v>29892496.4361271</v>
      </c>
      <c r="K4524" s="70">
        <f t="shared" si="284"/>
        <v>-1</v>
      </c>
      <c r="L4524" s="3">
        <f>IF(AND(O4524&gt;0,O4524&lt;366),+'PL2'!$N$3+1,IF(AND(O4524&gt;365,O4524&lt;731),+'PL2'!$O$3+1,IF(AND(O4524&gt;730,O4524&lt;1096),+'PL2'!$P$3+1,IF(AND(O4524&gt;1095,O4524&lt;1461),+'PL2'!$Q$3+1,IF(AND(O4524&gt;1460,O4524&lt;3000),+'PL2'!$R$3+1,0)))))</f>
        <v>0</v>
      </c>
      <c r="M4524" s="3">
        <f>IF(AND(O4524&gt;0,O4524&lt;366),+'PL2'!$N$2+1,IF(AND(O4524&gt;365,O4524&lt;731),+'PL2'!$O$2+1,IF(AND(O4524&gt;730,O4524&lt;1096),+'PL2'!$P$2+1,IF(AND(O4524&gt;1095,O4524&lt;1461),+'PL2'!$Q$2+1,IF(AND(O4524&gt;1460,O4524&lt;1826),+'PL2'!$R$2+1,IF(AND(O4524&gt;1825,O4524&lt;2190),+'PL2'!$S$2+1,0))))))</f>
        <v>0</v>
      </c>
      <c r="N4524" s="70">
        <f t="shared" si="285"/>
        <v>-1</v>
      </c>
      <c r="O4524" s="19" t="str">
        <f>IF(A4524&gt;'PL2'!$C$2+553,IF(A4524='PL2'!$C$2+554,1,O4523+1), "")</f>
        <v/>
      </c>
      <c r="Q4524" s="20">
        <v>107.15</v>
      </c>
    </row>
    <row r="4525" spans="1:17" x14ac:dyDescent="0.55000000000000004">
      <c r="A4525">
        <v>4523</v>
      </c>
      <c r="B4525" s="2">
        <v>44345</v>
      </c>
      <c r="C4525" s="20">
        <v>97.358793792687393</v>
      </c>
      <c r="D4525" s="19">
        <v>144427847.55987099</v>
      </c>
      <c r="E4525" s="20">
        <f t="shared" si="287"/>
        <v>763.1691550475191</v>
      </c>
      <c r="F4525" s="20">
        <f t="shared" si="286"/>
        <v>5.1445223099658903E-4</v>
      </c>
      <c r="G4525" s="19">
        <v>35689.620000000003</v>
      </c>
      <c r="H4525" s="20">
        <f t="shared" si="288"/>
        <v>18.360604632420486</v>
      </c>
      <c r="I4525" s="19">
        <v>27237217.13936704</v>
      </c>
      <c r="K4525" s="70">
        <f t="shared" ref="K4525:K4548" si="289">+L4525^(0.00273972602739726)-1</f>
        <v>-1</v>
      </c>
      <c r="L4525" s="3">
        <f>IF(AND(O4525&gt;0,O4525&lt;366),+'PL2'!$N$3+1,IF(AND(O4525&gt;365,O4525&lt;731),+'PL2'!$O$3+1,IF(AND(O4525&gt;730,O4525&lt;1096),+'PL2'!$P$3+1,IF(AND(O4525&gt;1095,O4525&lt;1461),+'PL2'!$Q$3+1,IF(AND(O4525&gt;1460,O4525&lt;3000),+'PL2'!$R$3+1,0)))))</f>
        <v>0</v>
      </c>
      <c r="M4525" s="3">
        <f>IF(AND(O4525&gt;0,O4525&lt;366),+'PL2'!$N$2+1,IF(AND(O4525&gt;365,O4525&lt;731),+'PL2'!$O$2+1,IF(AND(O4525&gt;730,O4525&lt;1096),+'PL2'!$P$2+1,IF(AND(O4525&gt;1095,O4525&lt;1461),+'PL2'!$Q$2+1,IF(AND(O4525&gt;1460,O4525&lt;1826),+'PL2'!$R$2+1,IF(AND(O4525&gt;1825,O4525&lt;2190),+'PL2'!$S$2+1,0))))))</f>
        <v>0</v>
      </c>
      <c r="N4525" s="70">
        <f t="shared" ref="N4525:N4548" si="290">+M4525^(0.00273972602739726)-1</f>
        <v>-1</v>
      </c>
      <c r="O4525" s="19" t="str">
        <f>IF(A4525&gt;'PL2'!$C$2+553,IF(A4525='PL2'!$C$2+554,1,O4524+1), "")</f>
        <v/>
      </c>
      <c r="Q4525" s="20">
        <v>106.15</v>
      </c>
    </row>
    <row r="4526" spans="1:17" x14ac:dyDescent="0.55000000000000004">
      <c r="A4526">
        <v>4524</v>
      </c>
      <c r="B4526" s="2">
        <v>44346</v>
      </c>
      <c r="C4526" s="20">
        <v>97.388792266808395</v>
      </c>
      <c r="D4526" s="19">
        <v>151858199.84334669</v>
      </c>
      <c r="E4526" s="20">
        <f t="shared" si="287"/>
        <v>959.23117171072772</v>
      </c>
      <c r="F4526" s="20">
        <f t="shared" si="286"/>
        <v>6.151683966618295E-4</v>
      </c>
      <c r="G4526" s="19">
        <v>34647.67</v>
      </c>
      <c r="H4526" s="20">
        <f t="shared" si="288"/>
        <v>21.31415160196817</v>
      </c>
      <c r="I4526" s="19">
        <v>33235125.091146629</v>
      </c>
      <c r="K4526" s="70">
        <f t="shared" si="289"/>
        <v>-1</v>
      </c>
      <c r="L4526" s="3">
        <f>IF(AND(O4526&gt;0,O4526&lt;366),+'PL2'!$N$3+1,IF(AND(O4526&gt;365,O4526&lt;731),+'PL2'!$O$3+1,IF(AND(O4526&gt;730,O4526&lt;1096),+'PL2'!$P$3+1,IF(AND(O4526&gt;1095,O4526&lt;1461),+'PL2'!$Q$3+1,IF(AND(O4526&gt;1460,O4526&lt;3000),+'PL2'!$R$3+1,0)))))</f>
        <v>0</v>
      </c>
      <c r="M4526" s="3">
        <f>IF(AND(O4526&gt;0,O4526&lt;366),+'PL2'!$N$2+1,IF(AND(O4526&gt;365,O4526&lt;731),+'PL2'!$O$2+1,IF(AND(O4526&gt;730,O4526&lt;1096),+'PL2'!$P$2+1,IF(AND(O4526&gt;1095,O4526&lt;1461),+'PL2'!$Q$2+1,IF(AND(O4526&gt;1460,O4526&lt;1826),+'PL2'!$R$2+1,IF(AND(O4526&gt;1825,O4526&lt;2190),+'PL2'!$S$2+1,0))))))</f>
        <v>0</v>
      </c>
      <c r="N4526" s="70">
        <f t="shared" si="290"/>
        <v>-1</v>
      </c>
      <c r="O4526" s="19" t="str">
        <f>IF(A4526&gt;'PL2'!$C$2+553,IF(A4526='PL2'!$C$2+554,1,O4525+1), "")</f>
        <v/>
      </c>
      <c r="Q4526" s="20">
        <v>105.15</v>
      </c>
    </row>
    <row r="4527" spans="1:17" x14ac:dyDescent="0.55000000000000004">
      <c r="A4527">
        <v>4525</v>
      </c>
      <c r="B4527" s="2">
        <v>44347</v>
      </c>
      <c r="C4527" s="20">
        <v>97.418790740929396</v>
      </c>
      <c r="D4527" s="19">
        <v>147526659.0206227</v>
      </c>
      <c r="E4527" s="20">
        <f t="shared" si="287"/>
        <v>950.39970141888602</v>
      </c>
      <c r="F4527" s="20">
        <f t="shared" si="286"/>
        <v>6.2759361763778279E-4</v>
      </c>
      <c r="G4527" s="19">
        <v>35684.589999999997</v>
      </c>
      <c r="H4527" s="20">
        <f t="shared" si="288"/>
        <v>22.395420932021047</v>
      </c>
      <c r="I4527" s="19">
        <v>33914623.681255363</v>
      </c>
      <c r="K4527" s="70">
        <f t="shared" si="289"/>
        <v>-1</v>
      </c>
      <c r="L4527" s="3">
        <f>IF(AND(O4527&gt;0,O4527&lt;366),+'PL2'!$N$3+1,IF(AND(O4527&gt;365,O4527&lt;731),+'PL2'!$O$3+1,IF(AND(O4527&gt;730,O4527&lt;1096),+'PL2'!$P$3+1,IF(AND(O4527&gt;1095,O4527&lt;1461),+'PL2'!$Q$3+1,IF(AND(O4527&gt;1460,O4527&lt;3000),+'PL2'!$R$3+1,0)))))</f>
        <v>0</v>
      </c>
      <c r="M4527" s="3">
        <f>IF(AND(O4527&gt;0,O4527&lt;366),+'PL2'!$N$2+1,IF(AND(O4527&gt;365,O4527&lt;731),+'PL2'!$O$2+1,IF(AND(O4527&gt;730,O4527&lt;1096),+'PL2'!$P$2+1,IF(AND(O4527&gt;1095,O4527&lt;1461),+'PL2'!$Q$2+1,IF(AND(O4527&gt;1460,O4527&lt;1826),+'PL2'!$R$2+1,IF(AND(O4527&gt;1825,O4527&lt;2190),+'PL2'!$S$2+1,0))))))</f>
        <v>0</v>
      </c>
      <c r="N4527" s="70">
        <f t="shared" si="290"/>
        <v>-1</v>
      </c>
      <c r="O4527" s="19" t="str">
        <f>IF(A4527&gt;'PL2'!$C$2+553,IF(A4527='PL2'!$C$2+554,1,O4526+1), "")</f>
        <v/>
      </c>
      <c r="Q4527" s="20">
        <v>104.15</v>
      </c>
    </row>
    <row r="4528" spans="1:17" x14ac:dyDescent="0.55000000000000004">
      <c r="A4528">
        <v>4526</v>
      </c>
      <c r="B4528" s="2">
        <v>44348</v>
      </c>
      <c r="C4528" s="20">
        <v>97.448789215050397</v>
      </c>
      <c r="D4528" s="19">
        <v>148572947.382471</v>
      </c>
      <c r="E4528" s="20">
        <f t="shared" si="287"/>
        <v>917.65774002626108</v>
      </c>
      <c r="F4528" s="20">
        <f t="shared" ref="F4528:F4591" si="291">+(C4528/D4528)*E4528</f>
        <v>6.0189043331807229E-4</v>
      </c>
      <c r="G4528" s="19">
        <v>37310.54</v>
      </c>
      <c r="H4528" s="20">
        <f t="shared" si="288"/>
        <v>22.456857087931269</v>
      </c>
      <c r="I4528" s="19">
        <v>34238305.815559417</v>
      </c>
      <c r="K4528" s="70">
        <f t="shared" si="289"/>
        <v>-1</v>
      </c>
      <c r="L4528" s="3">
        <f>IF(AND(O4528&gt;0,O4528&lt;366),+'PL2'!$N$3+1,IF(AND(O4528&gt;365,O4528&lt;731),+'PL2'!$O$3+1,IF(AND(O4528&gt;730,O4528&lt;1096),+'PL2'!$P$3+1,IF(AND(O4528&gt;1095,O4528&lt;1461),+'PL2'!$Q$3+1,IF(AND(O4528&gt;1460,O4528&lt;3000),+'PL2'!$R$3+1,0)))))</f>
        <v>0</v>
      </c>
      <c r="M4528" s="3">
        <f>IF(AND(O4528&gt;0,O4528&lt;366),+'PL2'!$N$2+1,IF(AND(O4528&gt;365,O4528&lt;731),+'PL2'!$O$2+1,IF(AND(O4528&gt;730,O4528&lt;1096),+'PL2'!$P$2+1,IF(AND(O4528&gt;1095,O4528&lt;1461),+'PL2'!$Q$2+1,IF(AND(O4528&gt;1460,O4528&lt;1826),+'PL2'!$R$2+1,IF(AND(O4528&gt;1825,O4528&lt;2190),+'PL2'!$S$2+1,0))))))</f>
        <v>0</v>
      </c>
      <c r="N4528" s="70">
        <f t="shared" si="290"/>
        <v>-1</v>
      </c>
      <c r="O4528" s="19" t="str">
        <f>IF(A4528&gt;'PL2'!$C$2+553,IF(A4528='PL2'!$C$2+554,1,O4527+1), "")</f>
        <v/>
      </c>
      <c r="Q4528" s="20">
        <v>103.15</v>
      </c>
    </row>
    <row r="4529" spans="1:17" x14ac:dyDescent="0.55000000000000004">
      <c r="A4529">
        <v>4527</v>
      </c>
      <c r="B4529" s="2">
        <v>44349</v>
      </c>
      <c r="C4529" s="20">
        <v>97.478787689171398</v>
      </c>
      <c r="D4529" s="19">
        <v>173683868.06683239</v>
      </c>
      <c r="E4529" s="20">
        <f t="shared" si="287"/>
        <v>1119.2123026628251</v>
      </c>
      <c r="F4529" s="20">
        <f t="shared" si="291"/>
        <v>6.2814963556890289E-4</v>
      </c>
      <c r="G4529" s="19">
        <v>36662.639999999999</v>
      </c>
      <c r="H4529" s="20">
        <f t="shared" si="288"/>
        <v>23.02962395499388</v>
      </c>
      <c r="I4529" s="19">
        <v>41033277.7360982</v>
      </c>
      <c r="K4529" s="70">
        <f t="shared" si="289"/>
        <v>-1</v>
      </c>
      <c r="L4529" s="3">
        <f>IF(AND(O4529&gt;0,O4529&lt;366),+'PL2'!$N$3+1,IF(AND(O4529&gt;365,O4529&lt;731),+'PL2'!$O$3+1,IF(AND(O4529&gt;730,O4529&lt;1096),+'PL2'!$P$3+1,IF(AND(O4529&gt;1095,O4529&lt;1461),+'PL2'!$Q$3+1,IF(AND(O4529&gt;1460,O4529&lt;3000),+'PL2'!$R$3+1,0)))))</f>
        <v>0</v>
      </c>
      <c r="M4529" s="3">
        <f>IF(AND(O4529&gt;0,O4529&lt;366),+'PL2'!$N$2+1,IF(AND(O4529&gt;365,O4529&lt;731),+'PL2'!$O$2+1,IF(AND(O4529&gt;730,O4529&lt;1096),+'PL2'!$P$2+1,IF(AND(O4529&gt;1095,O4529&lt;1461),+'PL2'!$Q$2+1,IF(AND(O4529&gt;1460,O4529&lt;1826),+'PL2'!$R$2+1,IF(AND(O4529&gt;1825,O4529&lt;2190),+'PL2'!$S$2+1,0))))))</f>
        <v>0</v>
      </c>
      <c r="N4529" s="70">
        <f t="shared" si="290"/>
        <v>-1</v>
      </c>
      <c r="O4529" s="19" t="str">
        <f>IF(A4529&gt;'PL2'!$C$2+553,IF(A4529='PL2'!$C$2+554,1,O4528+1), "")</f>
        <v/>
      </c>
      <c r="Q4529" s="20">
        <v>102.15</v>
      </c>
    </row>
    <row r="4530" spans="1:17" x14ac:dyDescent="0.55000000000000004">
      <c r="A4530">
        <v>4528</v>
      </c>
      <c r="B4530" s="2">
        <v>44350</v>
      </c>
      <c r="C4530" s="20">
        <v>97.508786163292399</v>
      </c>
      <c r="D4530" s="19">
        <v>153804389.19171301</v>
      </c>
      <c r="E4530" s="20">
        <f t="shared" si="287"/>
        <v>990.73852622719789</v>
      </c>
      <c r="F4530" s="20">
        <f t="shared" si="291"/>
        <v>6.2810763467359117E-4</v>
      </c>
      <c r="G4530" s="19">
        <v>37585.24</v>
      </c>
      <c r="H4530" s="20">
        <f t="shared" si="288"/>
        <v>23.607576195039243</v>
      </c>
      <c r="I4530" s="19">
        <v>37237145.285495527</v>
      </c>
      <c r="K4530" s="70">
        <f t="shared" si="289"/>
        <v>-1</v>
      </c>
      <c r="L4530" s="3">
        <f>IF(AND(O4530&gt;0,O4530&lt;366),+'PL2'!$N$3+1,IF(AND(O4530&gt;365,O4530&lt;731),+'PL2'!$O$3+1,IF(AND(O4530&gt;730,O4530&lt;1096),+'PL2'!$P$3+1,IF(AND(O4530&gt;1095,O4530&lt;1461),+'PL2'!$Q$3+1,IF(AND(O4530&gt;1460,O4530&lt;3000),+'PL2'!$R$3+1,0)))))</f>
        <v>0</v>
      </c>
      <c r="M4530" s="3">
        <f>IF(AND(O4530&gt;0,O4530&lt;366),+'PL2'!$N$2+1,IF(AND(O4530&gt;365,O4530&lt;731),+'PL2'!$O$2+1,IF(AND(O4530&gt;730,O4530&lt;1096),+'PL2'!$P$2+1,IF(AND(O4530&gt;1095,O4530&lt;1461),+'PL2'!$Q$2+1,IF(AND(O4530&gt;1460,O4530&lt;1826),+'PL2'!$R$2+1,IF(AND(O4530&gt;1825,O4530&lt;2190),+'PL2'!$S$2+1,0))))))</f>
        <v>0</v>
      </c>
      <c r="N4530" s="70">
        <f t="shared" si="290"/>
        <v>-1</v>
      </c>
      <c r="O4530" s="19" t="str">
        <f>IF(A4530&gt;'PL2'!$C$2+553,IF(A4530='PL2'!$C$2+554,1,O4529+1), "")</f>
        <v/>
      </c>
      <c r="Q4530" s="20">
        <v>101.15</v>
      </c>
    </row>
    <row r="4531" spans="1:17" x14ac:dyDescent="0.55000000000000004">
      <c r="A4531">
        <v>4529</v>
      </c>
      <c r="B4531" s="2">
        <v>44351</v>
      </c>
      <c r="C4531" s="20">
        <v>97.5387846374134</v>
      </c>
      <c r="D4531" s="19">
        <v>137063775.4021388</v>
      </c>
      <c r="E4531" s="20">
        <f t="shared" si="287"/>
        <v>827.61690617716749</v>
      </c>
      <c r="F4531" s="20">
        <f t="shared" si="291"/>
        <v>5.889575632734063E-4</v>
      </c>
      <c r="G4531" s="19">
        <v>39188.589999999997</v>
      </c>
      <c r="H4531" s="20">
        <f t="shared" si="288"/>
        <v>23.080416474520575</v>
      </c>
      <c r="I4531" s="19">
        <v>32433139.61324548</v>
      </c>
      <c r="K4531" s="70">
        <f t="shared" si="289"/>
        <v>-1</v>
      </c>
      <c r="L4531" s="3">
        <f>IF(AND(O4531&gt;0,O4531&lt;366),+'PL2'!$N$3+1,IF(AND(O4531&gt;365,O4531&lt;731),+'PL2'!$O$3+1,IF(AND(O4531&gt;730,O4531&lt;1096),+'PL2'!$P$3+1,IF(AND(O4531&gt;1095,O4531&lt;1461),+'PL2'!$Q$3+1,IF(AND(O4531&gt;1460,O4531&lt;3000),+'PL2'!$R$3+1,0)))))</f>
        <v>0</v>
      </c>
      <c r="M4531" s="3">
        <f>IF(AND(O4531&gt;0,O4531&lt;366),+'PL2'!$N$2+1,IF(AND(O4531&gt;365,O4531&lt;731),+'PL2'!$O$2+1,IF(AND(O4531&gt;730,O4531&lt;1096),+'PL2'!$P$2+1,IF(AND(O4531&gt;1095,O4531&lt;1461),+'PL2'!$Q$2+1,IF(AND(O4531&gt;1460,O4531&lt;1826),+'PL2'!$R$2+1,IF(AND(O4531&gt;1825,O4531&lt;2190),+'PL2'!$S$2+1,0))))))</f>
        <v>0</v>
      </c>
      <c r="N4531" s="70">
        <f t="shared" si="290"/>
        <v>-1</v>
      </c>
      <c r="O4531" s="19" t="str">
        <f>IF(A4531&gt;'PL2'!$C$2+553,IF(A4531='PL2'!$C$2+554,1,O4530+1), "")</f>
        <v/>
      </c>
      <c r="Q4531" s="20">
        <v>100.15</v>
      </c>
    </row>
    <row r="4532" spans="1:17" x14ac:dyDescent="0.55000000000000004">
      <c r="A4532">
        <v>4530</v>
      </c>
      <c r="B4532" s="2">
        <v>44352</v>
      </c>
      <c r="C4532" s="20">
        <v>97.568783111534401</v>
      </c>
      <c r="D4532" s="19">
        <v>137063775.4021388</v>
      </c>
      <c r="E4532" s="20">
        <f t="shared" si="287"/>
        <v>840.55089769690778</v>
      </c>
      <c r="F4532" s="20">
        <f t="shared" si="291"/>
        <v>5.9834575540457051E-4</v>
      </c>
      <c r="G4532" s="19">
        <v>36885.51</v>
      </c>
      <c r="H4532" s="20">
        <f t="shared" si="288"/>
        <v>22.070288344432839</v>
      </c>
      <c r="I4532" s="19">
        <v>31004148.542508271</v>
      </c>
      <c r="K4532" s="70">
        <f t="shared" si="289"/>
        <v>-1</v>
      </c>
      <c r="L4532" s="3">
        <f>IF(AND(O4532&gt;0,O4532&lt;366),+'PL2'!$N$3+1,IF(AND(O4532&gt;365,O4532&lt;731),+'PL2'!$O$3+1,IF(AND(O4532&gt;730,O4532&lt;1096),+'PL2'!$P$3+1,IF(AND(O4532&gt;1095,O4532&lt;1461),+'PL2'!$Q$3+1,IF(AND(O4532&gt;1460,O4532&lt;3000),+'PL2'!$R$3+1,0)))))</f>
        <v>0</v>
      </c>
      <c r="M4532" s="3">
        <f>IF(AND(O4532&gt;0,O4532&lt;366),+'PL2'!$N$2+1,IF(AND(O4532&gt;365,O4532&lt;731),+'PL2'!$O$2+1,IF(AND(O4532&gt;730,O4532&lt;1096),+'PL2'!$P$2+1,IF(AND(O4532&gt;1095,O4532&lt;1461),+'PL2'!$Q$2+1,IF(AND(O4532&gt;1460,O4532&lt;1826),+'PL2'!$R$2+1,IF(AND(O4532&gt;1825,O4532&lt;2190),+'PL2'!$S$2+1,0))))))</f>
        <v>0</v>
      </c>
      <c r="N4532" s="70">
        <f t="shared" si="290"/>
        <v>-1</v>
      </c>
      <c r="O4532" s="19" t="str">
        <f>IF(A4532&gt;'PL2'!$C$2+553,IF(A4532='PL2'!$C$2+554,1,O4531+1), "")</f>
        <v/>
      </c>
      <c r="Q4532" s="20">
        <v>99.15</v>
      </c>
    </row>
    <row r="4533" spans="1:17" x14ac:dyDescent="0.55000000000000004">
      <c r="A4533">
        <v>4531</v>
      </c>
      <c r="B4533" s="2">
        <v>44353</v>
      </c>
      <c r="C4533" s="20">
        <v>97.598781585655402</v>
      </c>
      <c r="D4533" s="19">
        <v>156943254.27725819</v>
      </c>
      <c r="E4533" s="20">
        <f t="shared" si="287"/>
        <v>972.45223087402906</v>
      </c>
      <c r="F4533" s="20">
        <f t="shared" si="291"/>
        <v>6.0474184328998353E-4</v>
      </c>
      <c r="G4533" s="19">
        <v>35530.379999999997</v>
      </c>
      <c r="H4533" s="20">
        <f t="shared" si="288"/>
        <v>21.486707493993563</v>
      </c>
      <c r="I4533" s="19">
        <v>34551597.29480198</v>
      </c>
      <c r="K4533" s="70">
        <f t="shared" si="289"/>
        <v>-1</v>
      </c>
      <c r="L4533" s="3">
        <f>IF(AND(O4533&gt;0,O4533&lt;366),+'PL2'!$N$3+1,IF(AND(O4533&gt;365,O4533&lt;731),+'PL2'!$O$3+1,IF(AND(O4533&gt;730,O4533&lt;1096),+'PL2'!$P$3+1,IF(AND(O4533&gt;1095,O4533&lt;1461),+'PL2'!$Q$3+1,IF(AND(O4533&gt;1460,O4533&lt;3000),+'PL2'!$R$3+1,0)))))</f>
        <v>0</v>
      </c>
      <c r="M4533" s="3">
        <f>IF(AND(O4533&gt;0,O4533&lt;366),+'PL2'!$N$2+1,IF(AND(O4533&gt;365,O4533&lt;731),+'PL2'!$O$2+1,IF(AND(O4533&gt;730,O4533&lt;1096),+'PL2'!$P$2+1,IF(AND(O4533&gt;1095,O4533&lt;1461),+'PL2'!$Q$2+1,IF(AND(O4533&gt;1460,O4533&lt;1826),+'PL2'!$R$2+1,IF(AND(O4533&gt;1825,O4533&lt;2190),+'PL2'!$S$2+1,0))))))</f>
        <v>0</v>
      </c>
      <c r="N4533" s="70">
        <f t="shared" si="290"/>
        <v>-1</v>
      </c>
      <c r="O4533" s="19" t="str">
        <f>IF(A4533&gt;'PL2'!$C$2+553,IF(A4533='PL2'!$C$2+554,1,O4532+1), "")</f>
        <v/>
      </c>
      <c r="Q4533" s="20">
        <v>98.15</v>
      </c>
    </row>
    <row r="4534" spans="1:17" x14ac:dyDescent="0.55000000000000004">
      <c r="A4534">
        <v>4532</v>
      </c>
      <c r="B4534" s="2">
        <v>44354</v>
      </c>
      <c r="C4534" s="20">
        <v>97.628780059776403</v>
      </c>
      <c r="D4534" s="19">
        <v>139156352.1258356</v>
      </c>
      <c r="E4534" s="20">
        <f t="shared" si="287"/>
        <v>895.27191785679906</v>
      </c>
      <c r="F4534" s="20">
        <f t="shared" si="291"/>
        <v>6.2810144004851558E-4</v>
      </c>
      <c r="G4534" s="19">
        <v>35816.17</v>
      </c>
      <c r="H4534" s="20">
        <f t="shared" si="288"/>
        <v>22.496187954022442</v>
      </c>
      <c r="I4534" s="19">
        <v>32065211.206185151</v>
      </c>
      <c r="K4534" s="70">
        <f t="shared" si="289"/>
        <v>-1</v>
      </c>
      <c r="L4534" s="3">
        <f>IF(AND(O4534&gt;0,O4534&lt;366),+'PL2'!$N$3+1,IF(AND(O4534&gt;365,O4534&lt;731),+'PL2'!$O$3+1,IF(AND(O4534&gt;730,O4534&lt;1096),+'PL2'!$P$3+1,IF(AND(O4534&gt;1095,O4534&lt;1461),+'PL2'!$Q$3+1,IF(AND(O4534&gt;1460,O4534&lt;3000),+'PL2'!$R$3+1,0)))))</f>
        <v>0</v>
      </c>
      <c r="M4534" s="3">
        <f>IF(AND(O4534&gt;0,O4534&lt;366),+'PL2'!$N$2+1,IF(AND(O4534&gt;365,O4534&lt;731),+'PL2'!$O$2+1,IF(AND(O4534&gt;730,O4534&lt;1096),+'PL2'!$P$2+1,IF(AND(O4534&gt;1095,O4534&lt;1461),+'PL2'!$Q$2+1,IF(AND(O4534&gt;1460,O4534&lt;1826),+'PL2'!$R$2+1,IF(AND(O4534&gt;1825,O4534&lt;2190),+'PL2'!$S$2+1,0))))))</f>
        <v>0</v>
      </c>
      <c r="N4534" s="70">
        <f t="shared" si="290"/>
        <v>-1</v>
      </c>
      <c r="O4534" s="19" t="str">
        <f>IF(A4534&gt;'PL2'!$C$2+553,IF(A4534='PL2'!$C$2+554,1,O4533+1), "")</f>
        <v/>
      </c>
      <c r="Q4534" s="20">
        <v>97.15</v>
      </c>
    </row>
    <row r="4535" spans="1:17" x14ac:dyDescent="0.55000000000000004">
      <c r="A4535">
        <v>4533</v>
      </c>
      <c r="B4535" s="2">
        <v>44355</v>
      </c>
      <c r="C4535" s="20">
        <v>97.658778533897404</v>
      </c>
      <c r="D4535" s="19">
        <v>155896965.9154098</v>
      </c>
      <c r="E4535" s="20">
        <f t="shared" si="287"/>
        <v>945.27801231868477</v>
      </c>
      <c r="F4535" s="20">
        <f t="shared" si="291"/>
        <v>5.9215197368294792E-4</v>
      </c>
      <c r="G4535" s="19">
        <v>33514.870000000003</v>
      </c>
      <c r="H4535" s="20">
        <f t="shared" si="288"/>
        <v>19.845896418227422</v>
      </c>
      <c r="I4535" s="19">
        <v>31680869.696719121</v>
      </c>
      <c r="K4535" s="70">
        <f t="shared" si="289"/>
        <v>-1</v>
      </c>
      <c r="L4535" s="3">
        <f>IF(AND(O4535&gt;0,O4535&lt;366),+'PL2'!$N$3+1,IF(AND(O4535&gt;365,O4535&lt;731),+'PL2'!$O$3+1,IF(AND(O4535&gt;730,O4535&lt;1096),+'PL2'!$P$3+1,IF(AND(O4535&gt;1095,O4535&lt;1461),+'PL2'!$Q$3+1,IF(AND(O4535&gt;1460,O4535&lt;3000),+'PL2'!$R$3+1,0)))))</f>
        <v>0</v>
      </c>
      <c r="M4535" s="3">
        <f>IF(AND(O4535&gt;0,O4535&lt;366),+'PL2'!$N$2+1,IF(AND(O4535&gt;365,O4535&lt;731),+'PL2'!$O$2+1,IF(AND(O4535&gt;730,O4535&lt;1096),+'PL2'!$P$2+1,IF(AND(O4535&gt;1095,O4535&lt;1461),+'PL2'!$Q$2+1,IF(AND(O4535&gt;1460,O4535&lt;1826),+'PL2'!$R$2+1,IF(AND(O4535&gt;1825,O4535&lt;2190),+'PL2'!$S$2+1,0))))))</f>
        <v>0</v>
      </c>
      <c r="N4535" s="70">
        <f t="shared" si="290"/>
        <v>-1</v>
      </c>
      <c r="O4535" s="19" t="str">
        <f>IF(A4535&gt;'PL2'!$C$2+553,IF(A4535='PL2'!$C$2+554,1,O4534+1), "")</f>
        <v/>
      </c>
      <c r="Q4535" s="20">
        <v>96.15</v>
      </c>
    </row>
    <row r="4536" spans="1:17" x14ac:dyDescent="0.55000000000000004">
      <c r="A4536">
        <v>4534</v>
      </c>
      <c r="B4536" s="2">
        <v>44356</v>
      </c>
      <c r="C4536" s="20">
        <v>97.688777008018405</v>
      </c>
      <c r="D4536" s="19">
        <v>131832333.5928968</v>
      </c>
      <c r="E4536" s="20">
        <f t="shared" si="287"/>
        <v>869.41284126148787</v>
      </c>
      <c r="F4536" s="20">
        <f t="shared" si="291"/>
        <v>6.4424162770397445E-4</v>
      </c>
      <c r="G4536" s="19">
        <v>33450.19</v>
      </c>
      <c r="H4536" s="20">
        <f t="shared" si="288"/>
        <v>21.550004852607209</v>
      </c>
      <c r="I4536" s="19">
        <v>29082024.728636611</v>
      </c>
      <c r="K4536" s="70">
        <f t="shared" si="289"/>
        <v>-1</v>
      </c>
      <c r="L4536" s="3">
        <f>IF(AND(O4536&gt;0,O4536&lt;366),+'PL2'!$N$3+1,IF(AND(O4536&gt;365,O4536&lt;731),+'PL2'!$O$3+1,IF(AND(O4536&gt;730,O4536&lt;1096),+'PL2'!$P$3+1,IF(AND(O4536&gt;1095,O4536&lt;1461),+'PL2'!$Q$3+1,IF(AND(O4536&gt;1460,O4536&lt;3000),+'PL2'!$R$3+1,0)))))</f>
        <v>0</v>
      </c>
      <c r="M4536" s="3">
        <f>IF(AND(O4536&gt;0,O4536&lt;366),+'PL2'!$N$2+1,IF(AND(O4536&gt;365,O4536&lt;731),+'PL2'!$O$2+1,IF(AND(O4536&gt;730,O4536&lt;1096),+'PL2'!$P$2+1,IF(AND(O4536&gt;1095,O4536&lt;1461),+'PL2'!$Q$2+1,IF(AND(O4536&gt;1460,O4536&lt;1826),+'PL2'!$R$2+1,IF(AND(O4536&gt;1825,O4536&lt;2190),+'PL2'!$S$2+1,0))))))</f>
        <v>0</v>
      </c>
      <c r="N4536" s="70">
        <f t="shared" si="290"/>
        <v>-1</v>
      </c>
      <c r="O4536" s="19" t="str">
        <f>IF(A4536&gt;'PL2'!$C$2+553,IF(A4536='PL2'!$C$2+554,1,O4535+1), "")</f>
        <v/>
      </c>
      <c r="Q4536" s="20">
        <v>95.15</v>
      </c>
    </row>
    <row r="4537" spans="1:17" x14ac:dyDescent="0.55000000000000004">
      <c r="A4537">
        <v>4535</v>
      </c>
      <c r="B4537" s="2">
        <v>44357</v>
      </c>
      <c r="C4537" s="20">
        <v>97.718775482139407</v>
      </c>
      <c r="D4537" s="19">
        <v>123462026.69810981</v>
      </c>
      <c r="E4537" s="20">
        <f t="shared" si="287"/>
        <v>776.43925997888925</v>
      </c>
      <c r="F4537" s="20">
        <f t="shared" si="291"/>
        <v>6.1454275254139458E-4</v>
      </c>
      <c r="G4537" s="19">
        <v>37338.36</v>
      </c>
      <c r="H4537" s="20">
        <f t="shared" si="288"/>
        <v>22.946018529781504</v>
      </c>
      <c r="I4537" s="19">
        <v>28990968.607225358</v>
      </c>
      <c r="K4537" s="70">
        <f t="shared" si="289"/>
        <v>-1</v>
      </c>
      <c r="L4537" s="3">
        <f>IF(AND(O4537&gt;0,O4537&lt;366),+'PL2'!$N$3+1,IF(AND(O4537&gt;365,O4537&lt;731),+'PL2'!$O$3+1,IF(AND(O4537&gt;730,O4537&lt;1096),+'PL2'!$P$3+1,IF(AND(O4537&gt;1095,O4537&lt;1461),+'PL2'!$Q$3+1,IF(AND(O4537&gt;1460,O4537&lt;3000),+'PL2'!$R$3+1,0)))))</f>
        <v>0</v>
      </c>
      <c r="M4537" s="3">
        <f>IF(AND(O4537&gt;0,O4537&lt;366),+'PL2'!$N$2+1,IF(AND(O4537&gt;365,O4537&lt;731),+'PL2'!$O$2+1,IF(AND(O4537&gt;730,O4537&lt;1096),+'PL2'!$P$2+1,IF(AND(O4537&gt;1095,O4537&lt;1461),+'PL2'!$Q$2+1,IF(AND(O4537&gt;1460,O4537&lt;1826),+'PL2'!$R$2+1,IF(AND(O4537&gt;1825,O4537&lt;2190),+'PL2'!$S$2+1,0))))))</f>
        <v>0</v>
      </c>
      <c r="N4537" s="70">
        <f t="shared" si="290"/>
        <v>-1</v>
      </c>
      <c r="O4537" s="19" t="str">
        <f>IF(A4537&gt;'PL2'!$C$2+553,IF(A4537='PL2'!$C$2+554,1,O4536+1), "")</f>
        <v/>
      </c>
      <c r="Q4537" s="20">
        <v>94.15</v>
      </c>
    </row>
    <row r="4538" spans="1:17" x14ac:dyDescent="0.55000000000000004">
      <c r="A4538">
        <v>4536</v>
      </c>
      <c r="B4538" s="2">
        <v>44358</v>
      </c>
      <c r="C4538" s="20">
        <v>97.748773956260393</v>
      </c>
      <c r="D4538" s="19">
        <v>109860277.99408071</v>
      </c>
      <c r="E4538" s="20">
        <f t="shared" si="287"/>
        <v>701.65089816249099</v>
      </c>
      <c r="F4538" s="20">
        <f t="shared" si="291"/>
        <v>6.242976651159377E-4</v>
      </c>
      <c r="G4538" s="19">
        <v>36704.57</v>
      </c>
      <c r="H4538" s="20">
        <f t="shared" si="288"/>
        <v>22.914577350084492</v>
      </c>
      <c r="I4538" s="19">
        <v>25753794.507168021</v>
      </c>
      <c r="K4538" s="70">
        <f t="shared" si="289"/>
        <v>-1</v>
      </c>
      <c r="L4538" s="3">
        <f>IF(AND(O4538&gt;0,O4538&lt;366),+'PL2'!$N$3+1,IF(AND(O4538&gt;365,O4538&lt;731),+'PL2'!$O$3+1,IF(AND(O4538&gt;730,O4538&lt;1096),+'PL2'!$P$3+1,IF(AND(O4538&gt;1095,O4538&lt;1461),+'PL2'!$Q$3+1,IF(AND(O4538&gt;1460,O4538&lt;3000),+'PL2'!$R$3+1,0)))))</f>
        <v>0</v>
      </c>
      <c r="M4538" s="3">
        <f>IF(AND(O4538&gt;0,O4538&lt;366),+'PL2'!$N$2+1,IF(AND(O4538&gt;365,O4538&lt;731),+'PL2'!$O$2+1,IF(AND(O4538&gt;730,O4538&lt;1096),+'PL2'!$P$2+1,IF(AND(O4538&gt;1095,O4538&lt;1461),+'PL2'!$Q$2+1,IF(AND(O4538&gt;1460,O4538&lt;1826),+'PL2'!$R$2+1,IF(AND(O4538&gt;1825,O4538&lt;2190),+'PL2'!$S$2+1,0))))))</f>
        <v>0</v>
      </c>
      <c r="N4538" s="70">
        <f t="shared" si="290"/>
        <v>-1</v>
      </c>
      <c r="O4538" s="19" t="str">
        <f>IF(A4538&gt;'PL2'!$C$2+553,IF(A4538='PL2'!$C$2+554,1,O4537+1), "")</f>
        <v/>
      </c>
      <c r="Q4538" s="20">
        <v>93.15</v>
      </c>
    </row>
    <row r="4539" spans="1:17" x14ac:dyDescent="0.55000000000000004">
      <c r="A4539">
        <v>4537</v>
      </c>
      <c r="B4539" s="2">
        <v>44359</v>
      </c>
      <c r="C4539" s="20">
        <v>97.778772430381395</v>
      </c>
      <c r="D4539" s="19">
        <v>138110063.76398721</v>
      </c>
      <c r="E4539" s="20">
        <f t="shared" si="287"/>
        <v>835.89172939380319</v>
      </c>
      <c r="F4539" s="20">
        <f t="shared" si="291"/>
        <v>5.9179226304974534E-4</v>
      </c>
      <c r="G4539" s="19">
        <v>37313.18</v>
      </c>
      <c r="H4539" s="20">
        <f t="shared" si="288"/>
        <v>22.081651233782498</v>
      </c>
      <c r="I4539" s="19">
        <v>31189778.559382271</v>
      </c>
      <c r="K4539" s="70">
        <f t="shared" si="289"/>
        <v>-1</v>
      </c>
      <c r="L4539" s="3">
        <f>IF(AND(O4539&gt;0,O4539&lt;366),+'PL2'!$N$3+1,IF(AND(O4539&gt;365,O4539&lt;731),+'PL2'!$O$3+1,IF(AND(O4539&gt;730,O4539&lt;1096),+'PL2'!$P$3+1,IF(AND(O4539&gt;1095,O4539&lt;1461),+'PL2'!$Q$3+1,IF(AND(O4539&gt;1460,O4539&lt;3000),+'PL2'!$R$3+1,0)))))</f>
        <v>0</v>
      </c>
      <c r="M4539" s="3">
        <f>IF(AND(O4539&gt;0,O4539&lt;366),+'PL2'!$N$2+1,IF(AND(O4539&gt;365,O4539&lt;731),+'PL2'!$O$2+1,IF(AND(O4539&gt;730,O4539&lt;1096),+'PL2'!$P$2+1,IF(AND(O4539&gt;1095,O4539&lt;1461),+'PL2'!$Q$2+1,IF(AND(O4539&gt;1460,O4539&lt;1826),+'PL2'!$R$2+1,IF(AND(O4539&gt;1825,O4539&lt;2190),+'PL2'!$S$2+1,0))))))</f>
        <v>0</v>
      </c>
      <c r="N4539" s="70">
        <f t="shared" si="290"/>
        <v>-1</v>
      </c>
      <c r="O4539" s="19" t="str">
        <f>IF(A4539&gt;'PL2'!$C$2+553,IF(A4539='PL2'!$C$2+554,1,O4538+1), "")</f>
        <v/>
      </c>
      <c r="Q4539" s="20">
        <v>92.15</v>
      </c>
    </row>
    <row r="4540" spans="1:17" x14ac:dyDescent="0.55000000000000004">
      <c r="A4540">
        <v>4538</v>
      </c>
      <c r="B4540" s="2">
        <v>44360</v>
      </c>
      <c r="C4540" s="20">
        <v>97.808770904502396</v>
      </c>
      <c r="D4540" s="19">
        <v>136724465.12868509</v>
      </c>
      <c r="E4540" s="20">
        <f t="shared" si="287"/>
        <v>884.13007371912101</v>
      </c>
      <c r="F4540" s="20">
        <f t="shared" si="291"/>
        <v>6.3248136131879113E-4</v>
      </c>
      <c r="G4540" s="19">
        <v>35494.9</v>
      </c>
      <c r="H4540" s="20">
        <f t="shared" si="288"/>
        <v>22.44986267187436</v>
      </c>
      <c r="I4540" s="19">
        <v>31382108.55365283</v>
      </c>
      <c r="K4540" s="70">
        <f t="shared" si="289"/>
        <v>-1</v>
      </c>
      <c r="L4540" s="3">
        <f>IF(AND(O4540&gt;0,O4540&lt;366),+'PL2'!$N$3+1,IF(AND(O4540&gt;365,O4540&lt;731),+'PL2'!$O$3+1,IF(AND(O4540&gt;730,O4540&lt;1096),+'PL2'!$P$3+1,IF(AND(O4540&gt;1095,O4540&lt;1461),+'PL2'!$Q$3+1,IF(AND(O4540&gt;1460,O4540&lt;3000),+'PL2'!$R$3+1,0)))))</f>
        <v>0</v>
      </c>
      <c r="M4540" s="3">
        <f>IF(AND(O4540&gt;0,O4540&lt;366),+'PL2'!$N$2+1,IF(AND(O4540&gt;365,O4540&lt;731),+'PL2'!$O$2+1,IF(AND(O4540&gt;730,O4540&lt;1096),+'PL2'!$P$2+1,IF(AND(O4540&gt;1095,O4540&lt;1461),+'PL2'!$Q$2+1,IF(AND(O4540&gt;1460,O4540&lt;1826),+'PL2'!$R$2+1,IF(AND(O4540&gt;1825,O4540&lt;2190),+'PL2'!$S$2+1,0))))))</f>
        <v>0</v>
      </c>
      <c r="N4540" s="70">
        <f t="shared" si="290"/>
        <v>-1</v>
      </c>
      <c r="O4540" s="19" t="str">
        <f>IF(A4540&gt;'PL2'!$C$2+553,IF(A4540='PL2'!$C$2+554,1,O4539+1), "")</f>
        <v/>
      </c>
      <c r="Q4540" s="20">
        <v>91.15</v>
      </c>
    </row>
    <row r="4541" spans="1:17" x14ac:dyDescent="0.55000000000000004">
      <c r="A4541">
        <v>4539</v>
      </c>
      <c r="B4541" s="2">
        <v>44361</v>
      </c>
      <c r="C4541" s="20">
        <v>97.838769378623397</v>
      </c>
      <c r="D4541" s="19">
        <v>133766696.21890131</v>
      </c>
      <c r="E4541" s="20">
        <f t="shared" si="287"/>
        <v>932.28225692333638</v>
      </c>
      <c r="F4541" s="20">
        <f t="shared" si="291"/>
        <v>6.8188384186180075E-4</v>
      </c>
      <c r="G4541" s="19">
        <v>39066.82</v>
      </c>
      <c r="H4541" s="20">
        <f t="shared" si="288"/>
        <v>26.639033310923434</v>
      </c>
      <c r="I4541" s="19">
        <v>36421303.120417736</v>
      </c>
      <c r="K4541" s="70">
        <f t="shared" si="289"/>
        <v>-1</v>
      </c>
      <c r="L4541" s="3">
        <f>IF(AND(O4541&gt;0,O4541&lt;366),+'PL2'!$N$3+1,IF(AND(O4541&gt;365,O4541&lt;731),+'PL2'!$O$3+1,IF(AND(O4541&gt;730,O4541&lt;1096),+'PL2'!$P$3+1,IF(AND(O4541&gt;1095,O4541&lt;1461),+'PL2'!$Q$3+1,IF(AND(O4541&gt;1460,O4541&lt;3000),+'PL2'!$R$3+1,0)))))</f>
        <v>0</v>
      </c>
      <c r="M4541" s="3">
        <f>IF(AND(O4541&gt;0,O4541&lt;366),+'PL2'!$N$2+1,IF(AND(O4541&gt;365,O4541&lt;731),+'PL2'!$O$2+1,IF(AND(O4541&gt;730,O4541&lt;1096),+'PL2'!$P$2+1,IF(AND(O4541&gt;1095,O4541&lt;1461),+'PL2'!$Q$2+1,IF(AND(O4541&gt;1460,O4541&lt;1826),+'PL2'!$R$2+1,IF(AND(O4541&gt;1825,O4541&lt;2190),+'PL2'!$S$2+1,0))))))</f>
        <v>0</v>
      </c>
      <c r="N4541" s="70">
        <f t="shared" si="290"/>
        <v>-1</v>
      </c>
      <c r="O4541" s="19" t="str">
        <f>IF(A4541&gt;'PL2'!$C$2+553,IF(A4541='PL2'!$C$2+554,1,O4540+1), "")</f>
        <v/>
      </c>
      <c r="Q4541" s="20">
        <v>90.15</v>
      </c>
    </row>
    <row r="4542" spans="1:17" x14ac:dyDescent="0.55000000000000004">
      <c r="A4542">
        <v>4540</v>
      </c>
      <c r="B4542" s="2">
        <v>44362</v>
      </c>
      <c r="C4542" s="20">
        <v>97.868767852744398</v>
      </c>
      <c r="D4542" s="19">
        <v>129803238.55315609</v>
      </c>
      <c r="E4542" s="20">
        <f t="shared" si="287"/>
        <v>850.44714579758067</v>
      </c>
      <c r="F4542" s="20">
        <f t="shared" si="291"/>
        <v>6.4121831790050316E-4</v>
      </c>
      <c r="G4542" s="19">
        <v>40525.800000000003</v>
      </c>
      <c r="H4542" s="20">
        <f t="shared" si="288"/>
        <v>25.985885307572214</v>
      </c>
      <c r="I4542" s="19">
        <v>34465050.941163599</v>
      </c>
      <c r="K4542" s="70">
        <f t="shared" si="289"/>
        <v>-1</v>
      </c>
      <c r="L4542" s="3">
        <f>IF(AND(O4542&gt;0,O4542&lt;366),+'PL2'!$N$3+1,IF(AND(O4542&gt;365,O4542&lt;731),+'PL2'!$O$3+1,IF(AND(O4542&gt;730,O4542&lt;1096),+'PL2'!$P$3+1,IF(AND(O4542&gt;1095,O4542&lt;1461),+'PL2'!$Q$3+1,IF(AND(O4542&gt;1460,O4542&lt;3000),+'PL2'!$R$3+1,0)))))</f>
        <v>0</v>
      </c>
      <c r="M4542" s="3">
        <f>IF(AND(O4542&gt;0,O4542&lt;366),+'PL2'!$N$2+1,IF(AND(O4542&gt;365,O4542&lt;731),+'PL2'!$O$2+1,IF(AND(O4542&gt;730,O4542&lt;1096),+'PL2'!$P$2+1,IF(AND(O4542&gt;1095,O4542&lt;1461),+'PL2'!$Q$2+1,IF(AND(O4542&gt;1460,O4542&lt;1826),+'PL2'!$R$2+1,IF(AND(O4542&gt;1825,O4542&lt;2190),+'PL2'!$S$2+1,0))))))</f>
        <v>0</v>
      </c>
      <c r="N4542" s="70">
        <f t="shared" si="290"/>
        <v>-1</v>
      </c>
      <c r="O4542" s="19" t="str">
        <f>IF(A4542&gt;'PL2'!$C$2+553,IF(A4542='PL2'!$C$2+554,1,O4541+1), "")</f>
        <v/>
      </c>
      <c r="Q4542" s="20">
        <v>89.15</v>
      </c>
    </row>
    <row r="4543" spans="1:17" x14ac:dyDescent="0.55000000000000004">
      <c r="A4543">
        <v>4541</v>
      </c>
      <c r="B4543" s="2">
        <v>44363</v>
      </c>
      <c r="C4543" s="20">
        <v>97.898766326865399</v>
      </c>
      <c r="D4543" s="19">
        <v>121876323.22166561</v>
      </c>
      <c r="E4543" s="20">
        <f t="shared" si="287"/>
        <v>790.77582774942505</v>
      </c>
      <c r="F4543" s="20">
        <f t="shared" si="291"/>
        <v>6.3520112792516954E-4</v>
      </c>
      <c r="G4543" s="19">
        <v>40188.559999999998</v>
      </c>
      <c r="H4543" s="20">
        <f t="shared" si="288"/>
        <v>25.527818641688349</v>
      </c>
      <c r="I4543" s="19">
        <v>31780141.80005743</v>
      </c>
      <c r="K4543" s="70">
        <f t="shared" si="289"/>
        <v>-1</v>
      </c>
      <c r="L4543" s="3">
        <f>IF(AND(O4543&gt;0,O4543&lt;366),+'PL2'!$N$3+1,IF(AND(O4543&gt;365,O4543&lt;731),+'PL2'!$O$3+1,IF(AND(O4543&gt;730,O4543&lt;1096),+'PL2'!$P$3+1,IF(AND(O4543&gt;1095,O4543&lt;1461),+'PL2'!$Q$3+1,IF(AND(O4543&gt;1460,O4543&lt;3000),+'PL2'!$R$3+1,0)))))</f>
        <v>0</v>
      </c>
      <c r="M4543" s="3">
        <f>IF(AND(O4543&gt;0,O4543&lt;366),+'PL2'!$N$2+1,IF(AND(O4543&gt;365,O4543&lt;731),+'PL2'!$O$2+1,IF(AND(O4543&gt;730,O4543&lt;1096),+'PL2'!$P$2+1,IF(AND(O4543&gt;1095,O4543&lt;1461),+'PL2'!$Q$2+1,IF(AND(O4543&gt;1460,O4543&lt;1826),+'PL2'!$R$2+1,IF(AND(O4543&gt;1825,O4543&lt;2190),+'PL2'!$S$2+1,0))))))</f>
        <v>0</v>
      </c>
      <c r="N4543" s="70">
        <f t="shared" si="290"/>
        <v>-1</v>
      </c>
      <c r="O4543" s="19" t="str">
        <f>IF(A4543&gt;'PL2'!$C$2+553,IF(A4543='PL2'!$C$2+554,1,O4542+1), "")</f>
        <v/>
      </c>
      <c r="Q4543" s="20">
        <v>88.15</v>
      </c>
    </row>
    <row r="4544" spans="1:17" x14ac:dyDescent="0.55000000000000004">
      <c r="A4544">
        <v>4542</v>
      </c>
      <c r="B4544" s="2">
        <v>44364</v>
      </c>
      <c r="C4544" s="20">
        <v>97.9287648009864</v>
      </c>
      <c r="D4544" s="19">
        <v>128812374.13671979</v>
      </c>
      <c r="E4544" s="20">
        <f t="shared" si="287"/>
        <v>850.25298569424444</v>
      </c>
      <c r="F4544" s="20">
        <f t="shared" si="291"/>
        <v>6.463992703760941E-4</v>
      </c>
      <c r="G4544" s="19">
        <v>38324.870000000003</v>
      </c>
      <c r="H4544" s="20">
        <f t="shared" si="288"/>
        <v>24.773168005258658</v>
      </c>
      <c r="I4544" s="19">
        <v>32585835.143843781</v>
      </c>
      <c r="K4544" s="70">
        <f t="shared" si="289"/>
        <v>-1</v>
      </c>
      <c r="L4544" s="3">
        <f>IF(AND(O4544&gt;0,O4544&lt;366),+'PL2'!$N$3+1,IF(AND(O4544&gt;365,O4544&lt;731),+'PL2'!$O$3+1,IF(AND(O4544&gt;730,O4544&lt;1096),+'PL2'!$P$3+1,IF(AND(O4544&gt;1095,O4544&lt;1461),+'PL2'!$Q$3+1,IF(AND(O4544&gt;1460,O4544&lt;3000),+'PL2'!$R$3+1,0)))))</f>
        <v>0</v>
      </c>
      <c r="M4544" s="3">
        <f>IF(AND(O4544&gt;0,O4544&lt;366),+'PL2'!$N$2+1,IF(AND(O4544&gt;365,O4544&lt;731),+'PL2'!$O$2+1,IF(AND(O4544&gt;730,O4544&lt;1096),+'PL2'!$P$2+1,IF(AND(O4544&gt;1095,O4544&lt;1461),+'PL2'!$Q$2+1,IF(AND(O4544&gt;1460,O4544&lt;1826),+'PL2'!$R$2+1,IF(AND(O4544&gt;1825,O4544&lt;2190),+'PL2'!$S$2+1,0))))))</f>
        <v>0</v>
      </c>
      <c r="N4544" s="70">
        <f t="shared" si="290"/>
        <v>-1</v>
      </c>
      <c r="O4544" s="19" t="str">
        <f>IF(A4544&gt;'PL2'!$C$2+553,IF(A4544='PL2'!$C$2+554,1,O4543+1), "")</f>
        <v/>
      </c>
      <c r="Q4544" s="20">
        <v>87.15</v>
      </c>
    </row>
    <row r="4545" spans="1:17" x14ac:dyDescent="0.55000000000000004">
      <c r="A4545">
        <v>4543</v>
      </c>
      <c r="B4545" s="2">
        <v>44365</v>
      </c>
      <c r="C4545" s="20">
        <v>97.958763275107401</v>
      </c>
      <c r="D4545" s="19">
        <v>122867187.63810191</v>
      </c>
      <c r="E4545" s="20">
        <f t="shared" si="287"/>
        <v>784.33862933627336</v>
      </c>
      <c r="F4545" s="20">
        <f t="shared" si="291"/>
        <v>6.2533247155441404E-4</v>
      </c>
      <c r="G4545" s="19">
        <v>38068.04</v>
      </c>
      <c r="H4545" s="20">
        <f t="shared" si="288"/>
        <v>23.805181540432297</v>
      </c>
      <c r="I4545" s="19">
        <v>29858234.315118428</v>
      </c>
      <c r="K4545" s="70">
        <f t="shared" si="289"/>
        <v>-1</v>
      </c>
      <c r="L4545" s="3">
        <f>IF(AND(O4545&gt;0,O4545&lt;366),+'PL2'!$N$3+1,IF(AND(O4545&gt;365,O4545&lt;731),+'PL2'!$O$3+1,IF(AND(O4545&gt;730,O4545&lt;1096),+'PL2'!$P$3+1,IF(AND(O4545&gt;1095,O4545&lt;1461),+'PL2'!$Q$3+1,IF(AND(O4545&gt;1460,O4545&lt;3000),+'PL2'!$R$3+1,0)))))</f>
        <v>0</v>
      </c>
      <c r="M4545" s="3">
        <f>IF(AND(O4545&gt;0,O4545&lt;366),+'PL2'!$N$2+1,IF(AND(O4545&gt;365,O4545&lt;731),+'PL2'!$O$2+1,IF(AND(O4545&gt;730,O4545&lt;1096),+'PL2'!$P$2+1,IF(AND(O4545&gt;1095,O4545&lt;1461),+'PL2'!$Q$2+1,IF(AND(O4545&gt;1460,O4545&lt;1826),+'PL2'!$R$2+1,IF(AND(O4545&gt;1825,O4545&lt;2190),+'PL2'!$S$2+1,0))))))</f>
        <v>0</v>
      </c>
      <c r="N4545" s="70">
        <f t="shared" si="290"/>
        <v>-1</v>
      </c>
      <c r="O4545" s="19" t="str">
        <f>IF(A4545&gt;'PL2'!$C$2+553,IF(A4545='PL2'!$C$2+554,1,O4544+1), "")</f>
        <v/>
      </c>
      <c r="Q4545" s="20">
        <v>86.15</v>
      </c>
    </row>
    <row r="4546" spans="1:17" x14ac:dyDescent="0.55000000000000004">
      <c r="A4546">
        <v>4544</v>
      </c>
      <c r="B4546" s="2">
        <v>44366</v>
      </c>
      <c r="C4546" s="20">
        <v>97.988761749228402</v>
      </c>
      <c r="D4546" s="19">
        <v>102059034.89293949</v>
      </c>
      <c r="E4546" s="20">
        <f t="shared" si="287"/>
        <v>667.70109678297342</v>
      </c>
      <c r="F4546" s="20">
        <f t="shared" si="291"/>
        <v>6.4107213791506838E-4</v>
      </c>
      <c r="G4546" s="19">
        <v>35729.82</v>
      </c>
      <c r="H4546" s="20">
        <f t="shared" si="288"/>
        <v>22.905392094720568</v>
      </c>
      <c r="I4546" s="19">
        <v>23856840.00185822</v>
      </c>
      <c r="K4546" s="70">
        <f t="shared" si="289"/>
        <v>-1</v>
      </c>
      <c r="L4546" s="3">
        <f>IF(AND(O4546&gt;0,O4546&lt;366),+'PL2'!$N$3+1,IF(AND(O4546&gt;365,O4546&lt;731),+'PL2'!$O$3+1,IF(AND(O4546&gt;730,O4546&lt;1096),+'PL2'!$P$3+1,IF(AND(O4546&gt;1095,O4546&lt;1461),+'PL2'!$Q$3+1,IF(AND(O4546&gt;1460,O4546&lt;3000),+'PL2'!$R$3+1,0)))))</f>
        <v>0</v>
      </c>
      <c r="M4546" s="3">
        <f>IF(AND(O4546&gt;0,O4546&lt;366),+'PL2'!$N$2+1,IF(AND(O4546&gt;365,O4546&lt;731),+'PL2'!$O$2+1,IF(AND(O4546&gt;730,O4546&lt;1096),+'PL2'!$P$2+1,IF(AND(O4546&gt;1095,O4546&lt;1461),+'PL2'!$Q$2+1,IF(AND(O4546&gt;1460,O4546&lt;1826),+'PL2'!$R$2+1,IF(AND(O4546&gt;1825,O4546&lt;2190),+'PL2'!$S$2+1,0))))))</f>
        <v>0</v>
      </c>
      <c r="N4546" s="70">
        <f t="shared" si="290"/>
        <v>-1</v>
      </c>
      <c r="O4546" s="19" t="str">
        <f>IF(A4546&gt;'PL2'!$C$2+553,IF(A4546='PL2'!$C$2+554,1,O4545+1), "")</f>
        <v/>
      </c>
      <c r="Q4546" s="20">
        <v>85.15</v>
      </c>
    </row>
    <row r="4547" spans="1:17" x14ac:dyDescent="0.55000000000000004">
      <c r="A4547">
        <v>4545</v>
      </c>
      <c r="B4547" s="2">
        <v>44367</v>
      </c>
      <c r="C4547" s="20">
        <v>98.018760223349403</v>
      </c>
      <c r="D4547" s="19">
        <v>104040763.72581211</v>
      </c>
      <c r="E4547" s="20">
        <f t="shared" si="287"/>
        <v>668.36331712294202</v>
      </c>
      <c r="F4547" s="20">
        <f t="shared" si="291"/>
        <v>6.2967765111573081E-4</v>
      </c>
      <c r="G4547" s="19">
        <v>35524.17</v>
      </c>
      <c r="H4547" s="20">
        <f t="shared" si="288"/>
        <v>22.368775923435908</v>
      </c>
      <c r="I4547" s="19">
        <v>23743052.099239301</v>
      </c>
      <c r="K4547" s="70">
        <f t="shared" si="289"/>
        <v>-1</v>
      </c>
      <c r="L4547" s="3">
        <f>IF(AND(O4547&gt;0,O4547&lt;366),+'PL2'!$N$3+1,IF(AND(O4547&gt;365,O4547&lt;731),+'PL2'!$O$3+1,IF(AND(O4547&gt;730,O4547&lt;1096),+'PL2'!$P$3+1,IF(AND(O4547&gt;1095,O4547&lt;1461),+'PL2'!$Q$3+1,IF(AND(O4547&gt;1460,O4547&lt;3000),+'PL2'!$R$3+1,0)))))</f>
        <v>0</v>
      </c>
      <c r="M4547" s="3">
        <f>IF(AND(O4547&gt;0,O4547&lt;366),+'PL2'!$N$2+1,IF(AND(O4547&gt;365,O4547&lt;731),+'PL2'!$O$2+1,IF(AND(O4547&gt;730,O4547&lt;1096),+'PL2'!$P$2+1,IF(AND(O4547&gt;1095,O4547&lt;1461),+'PL2'!$Q$2+1,IF(AND(O4547&gt;1460,O4547&lt;1826),+'PL2'!$R$2+1,IF(AND(O4547&gt;1825,O4547&lt;2190),+'PL2'!$S$2+1,0))))))</f>
        <v>0</v>
      </c>
      <c r="N4547" s="70">
        <f t="shared" si="290"/>
        <v>-1</v>
      </c>
      <c r="O4547" s="19" t="str">
        <f>IF(A4547&gt;'PL2'!$C$2+553,IF(A4547='PL2'!$C$2+554,1,O4546+1), "")</f>
        <v/>
      </c>
      <c r="Q4547" s="20">
        <v>84.15</v>
      </c>
    </row>
    <row r="4548" spans="1:17" x14ac:dyDescent="0.55000000000000004">
      <c r="A4548">
        <v>4546</v>
      </c>
      <c r="B4548" s="2">
        <v>44368</v>
      </c>
      <c r="C4548" s="20">
        <v>98.048758697470404</v>
      </c>
      <c r="D4548" s="19">
        <v>104040763.72581211</v>
      </c>
      <c r="E4548" s="20">
        <f t="shared" si="287"/>
        <v>649.76603904954413</v>
      </c>
      <c r="F4548" s="20">
        <f t="shared" si="291"/>
        <v>6.1234415522436224E-4</v>
      </c>
      <c r="G4548" s="19">
        <v>35592.35</v>
      </c>
      <c r="H4548" s="20">
        <f t="shared" si="288"/>
        <v>21.794767493199828</v>
      </c>
      <c r="I4548" s="19">
        <v>23126700.279965039</v>
      </c>
      <c r="K4548" s="70">
        <f t="shared" si="289"/>
        <v>-1</v>
      </c>
      <c r="L4548" s="3">
        <f>IF(AND(O4548&gt;0,O4548&lt;366),+'PL2'!$N$3+1,IF(AND(O4548&gt;365,O4548&lt;731),+'PL2'!$O$3+1,IF(AND(O4548&gt;730,O4548&lt;1096),+'PL2'!$P$3+1,IF(AND(O4548&gt;1095,O4548&lt;1461),+'PL2'!$Q$3+1,IF(AND(O4548&gt;1460,O4548&lt;3000),+'PL2'!$R$3+1,0)))))</f>
        <v>0</v>
      </c>
      <c r="M4548" s="3">
        <f>IF(AND(O4548&gt;0,O4548&lt;366),+'PL2'!$N$2+1,IF(AND(O4548&gt;365,O4548&lt;731),+'PL2'!$O$2+1,IF(AND(O4548&gt;730,O4548&lt;1096),+'PL2'!$P$2+1,IF(AND(O4548&gt;1095,O4548&lt;1461),+'PL2'!$Q$2+1,IF(AND(O4548&gt;1460,O4548&lt;1826),+'PL2'!$R$2+1,IF(AND(O4548&gt;1825,O4548&lt;2190),+'PL2'!$S$2+1,0))))))</f>
        <v>0</v>
      </c>
      <c r="N4548" s="70">
        <f t="shared" si="290"/>
        <v>-1</v>
      </c>
      <c r="O4548" s="19" t="str">
        <f>IF(A4548&gt;'PL2'!$C$2+553,IF(A4548='PL2'!$C$2+554,1,O4547+1), "")</f>
        <v/>
      </c>
      <c r="Q4548" s="20">
        <v>83.15</v>
      </c>
    </row>
    <row r="4549" spans="1:17" x14ac:dyDescent="0.55000000000000004">
      <c r="A4549">
        <v>4547</v>
      </c>
      <c r="B4549" s="2">
        <v>44369</v>
      </c>
      <c r="C4549" s="20">
        <v>98.078757171591405</v>
      </c>
      <c r="D4549" s="19">
        <v>90168661.895703822</v>
      </c>
      <c r="E4549" s="20">
        <f t="shared" si="287"/>
        <v>624.99849716330812</v>
      </c>
      <c r="F4549" s="20">
        <f t="shared" si="291"/>
        <v>6.7982683281684936E-4</v>
      </c>
      <c r="G4549" s="19">
        <v>31686.55</v>
      </c>
      <c r="H4549" s="20">
        <f t="shared" si="288"/>
        <v>21.541366929392737</v>
      </c>
      <c r="I4549" s="19">
        <v>19804046.13029002</v>
      </c>
      <c r="K4549" s="70">
        <f t="shared" ref="K4549:K4563" si="292">+L4549^(0.00273972602739726)-1</f>
        <v>-1</v>
      </c>
      <c r="L4549" s="3">
        <f>IF(AND(O4549&gt;0,O4549&lt;366),+'PL2'!$N$3+1,IF(AND(O4549&gt;365,O4549&lt;731),+'PL2'!$O$3+1,IF(AND(O4549&gt;730,O4549&lt;1096),+'PL2'!$P$3+1,IF(AND(O4549&gt;1095,O4549&lt;1461),+'PL2'!$Q$3+1,IF(AND(O4549&gt;1460,O4549&lt;3000),+'PL2'!$R$3+1,0)))))</f>
        <v>0</v>
      </c>
      <c r="M4549" s="3">
        <f>IF(AND(O4549&gt;0,O4549&lt;366),+'PL2'!$N$2+1,IF(AND(O4549&gt;365,O4549&lt;731),+'PL2'!$O$2+1,IF(AND(O4549&gt;730,O4549&lt;1096),+'PL2'!$P$2+1,IF(AND(O4549&gt;1095,O4549&lt;1461),+'PL2'!$Q$2+1,IF(AND(O4549&gt;1460,O4549&lt;1826),+'PL2'!$R$2+1,IF(AND(O4549&gt;1825,O4549&lt;2190),+'PL2'!$S$2+1,0))))))</f>
        <v>0</v>
      </c>
      <c r="N4549" s="70">
        <f t="shared" ref="N4549:N4563" si="293">+M4549^(0.00273972602739726)-1</f>
        <v>-1</v>
      </c>
      <c r="O4549" s="19" t="str">
        <f>IF(A4549&gt;'PL2'!$C$2+553,IF(A4549='PL2'!$C$2+554,1,O4548+1), "")</f>
        <v/>
      </c>
      <c r="Q4549" s="20">
        <v>82.15</v>
      </c>
    </row>
    <row r="4550" spans="1:17" x14ac:dyDescent="0.55000000000000004">
      <c r="A4550">
        <v>4548</v>
      </c>
      <c r="B4550" s="2">
        <v>44370</v>
      </c>
      <c r="C4550" s="20">
        <v>98.108755645712407</v>
      </c>
      <c r="D4550" s="19">
        <v>100077306.06006689</v>
      </c>
      <c r="E4550" s="20">
        <f t="shared" si="287"/>
        <v>727.98714268416518</v>
      </c>
      <c r="F4550" s="20">
        <f t="shared" si="291"/>
        <v>7.1366741878476768E-4</v>
      </c>
      <c r="G4550" s="19">
        <v>32447.59</v>
      </c>
      <c r="H4550" s="20">
        <f t="shared" si="288"/>
        <v>23.156787801086441</v>
      </c>
      <c r="I4550" s="19">
        <v>23621428.331087291</v>
      </c>
      <c r="K4550" s="70">
        <f t="shared" si="292"/>
        <v>-1</v>
      </c>
      <c r="L4550" s="3">
        <f>IF(AND(O4550&gt;0,O4550&lt;366),+'PL2'!$N$3+1,IF(AND(O4550&gt;365,O4550&lt;731),+'PL2'!$O$3+1,IF(AND(O4550&gt;730,O4550&lt;1096),+'PL2'!$P$3+1,IF(AND(O4550&gt;1095,O4550&lt;1461),+'PL2'!$Q$3+1,IF(AND(O4550&gt;1460,O4550&lt;3000),+'PL2'!$R$3+1,0)))))</f>
        <v>0</v>
      </c>
      <c r="M4550" s="3">
        <f>IF(AND(O4550&gt;0,O4550&lt;366),+'PL2'!$N$2+1,IF(AND(O4550&gt;365,O4550&lt;731),+'PL2'!$O$2+1,IF(AND(O4550&gt;730,O4550&lt;1096),+'PL2'!$P$2+1,IF(AND(O4550&gt;1095,O4550&lt;1461),+'PL2'!$Q$2+1,IF(AND(O4550&gt;1460,O4550&lt;1826),+'PL2'!$R$2+1,IF(AND(O4550&gt;1825,O4550&lt;2190),+'PL2'!$S$2+1,0))))))</f>
        <v>0</v>
      </c>
      <c r="N4550" s="70">
        <f t="shared" si="293"/>
        <v>-1</v>
      </c>
      <c r="O4550" s="19" t="str">
        <f>IF(A4550&gt;'PL2'!$C$2+553,IF(A4550='PL2'!$C$2+554,1,O4549+1), "")</f>
        <v/>
      </c>
      <c r="Q4550" s="20">
        <v>81.150000000000006</v>
      </c>
    </row>
    <row r="4551" spans="1:17" x14ac:dyDescent="0.55000000000000004">
      <c r="A4551">
        <v>4549</v>
      </c>
      <c r="B4551" s="2">
        <v>44371</v>
      </c>
      <c r="C4551" s="20">
        <v>98.138754119833393</v>
      </c>
      <c r="D4551" s="19">
        <v>104040763.72581211</v>
      </c>
      <c r="E4551" s="20">
        <f t="shared" si="287"/>
        <v>705.75715942153715</v>
      </c>
      <c r="F4551" s="20">
        <f t="shared" si="291"/>
        <v>6.6572106793943715E-4</v>
      </c>
      <c r="G4551" s="19">
        <v>33674.660000000003</v>
      </c>
      <c r="H4551" s="20">
        <f t="shared" si="288"/>
        <v>22.417930617697451</v>
      </c>
      <c r="I4551" s="19">
        <v>23766132.386086062</v>
      </c>
      <c r="K4551" s="70">
        <f t="shared" si="292"/>
        <v>-1</v>
      </c>
      <c r="L4551" s="3">
        <f>IF(AND(O4551&gt;0,O4551&lt;366),+'PL2'!$N$3+1,IF(AND(O4551&gt;365,O4551&lt;731),+'PL2'!$O$3+1,IF(AND(O4551&gt;730,O4551&lt;1096),+'PL2'!$P$3+1,IF(AND(O4551&gt;1095,O4551&lt;1461),+'PL2'!$Q$3+1,IF(AND(O4551&gt;1460,O4551&lt;3000),+'PL2'!$R$3+1,0)))))</f>
        <v>0</v>
      </c>
      <c r="M4551" s="3">
        <f>IF(AND(O4551&gt;0,O4551&lt;366),+'PL2'!$N$2+1,IF(AND(O4551&gt;365,O4551&lt;731),+'PL2'!$O$2+1,IF(AND(O4551&gt;730,O4551&lt;1096),+'PL2'!$P$2+1,IF(AND(O4551&gt;1095,O4551&lt;1461),+'PL2'!$Q$2+1,IF(AND(O4551&gt;1460,O4551&lt;1826),+'PL2'!$R$2+1,IF(AND(O4551&gt;1825,O4551&lt;2190),+'PL2'!$S$2+1,0))))))</f>
        <v>0</v>
      </c>
      <c r="N4551" s="70">
        <f t="shared" si="293"/>
        <v>-1</v>
      </c>
      <c r="O4551" s="19" t="str">
        <f>IF(A4551&gt;'PL2'!$C$2+553,IF(A4551='PL2'!$C$2+554,1,O4550+1), "")</f>
        <v/>
      </c>
      <c r="Q4551" s="20">
        <v>80.150000000000006</v>
      </c>
    </row>
    <row r="4552" spans="1:17" x14ac:dyDescent="0.55000000000000004">
      <c r="A4552">
        <v>4550</v>
      </c>
      <c r="B4552" s="2">
        <v>44372</v>
      </c>
      <c r="C4552" s="20">
        <v>98.168752593954395</v>
      </c>
      <c r="D4552" s="19">
        <v>108995085.80799361</v>
      </c>
      <c r="E4552" s="20">
        <f t="shared" si="287"/>
        <v>703.38719009196132</v>
      </c>
      <c r="F4552" s="20">
        <f t="shared" si="291"/>
        <v>6.3352069985553794E-4</v>
      </c>
      <c r="G4552" s="19">
        <v>34639.379999999997</v>
      </c>
      <c r="H4552" s="20">
        <f t="shared" si="288"/>
        <v>21.944764260161921</v>
      </c>
      <c r="I4552" s="19">
        <v>24364896.16472768</v>
      </c>
      <c r="K4552" s="70">
        <f t="shared" si="292"/>
        <v>-1</v>
      </c>
      <c r="L4552" s="3">
        <f>IF(AND(O4552&gt;0,O4552&lt;366),+'PL2'!$N$3+1,IF(AND(O4552&gt;365,O4552&lt;731),+'PL2'!$O$3+1,IF(AND(O4552&gt;730,O4552&lt;1096),+'PL2'!$P$3+1,IF(AND(O4552&gt;1095,O4552&lt;1461),+'PL2'!$Q$3+1,IF(AND(O4552&gt;1460,O4552&lt;3000),+'PL2'!$R$3+1,0)))))</f>
        <v>0</v>
      </c>
      <c r="M4552" s="3">
        <f>IF(AND(O4552&gt;0,O4552&lt;366),+'PL2'!$N$2+1,IF(AND(O4552&gt;365,O4552&lt;731),+'PL2'!$O$2+1,IF(AND(O4552&gt;730,O4552&lt;1096),+'PL2'!$P$2+1,IF(AND(O4552&gt;1095,O4552&lt;1461),+'PL2'!$Q$2+1,IF(AND(O4552&gt;1460,O4552&lt;1826),+'PL2'!$R$2+1,IF(AND(O4552&gt;1825,O4552&lt;2190),+'PL2'!$S$2+1,0))))))</f>
        <v>0</v>
      </c>
      <c r="N4552" s="70">
        <f t="shared" si="293"/>
        <v>-1</v>
      </c>
      <c r="O4552" s="19" t="str">
        <f>IF(A4552&gt;'PL2'!$C$2+553,IF(A4552='PL2'!$C$2+554,1,O4551+1), "")</f>
        <v/>
      </c>
      <c r="Q4552" s="20">
        <v>79.150000000000006</v>
      </c>
    </row>
    <row r="4553" spans="1:17" x14ac:dyDescent="0.55000000000000004">
      <c r="A4553">
        <v>4551</v>
      </c>
      <c r="B4553" s="2">
        <v>44373</v>
      </c>
      <c r="C4553" s="20">
        <v>98.198751068075396</v>
      </c>
      <c r="D4553" s="19">
        <v>88186933.062831208</v>
      </c>
      <c r="E4553" s="20">
        <f t="shared" si="287"/>
        <v>583.41226631627728</v>
      </c>
      <c r="F4553" s="20">
        <f t="shared" si="291"/>
        <v>6.4964676647996959E-4</v>
      </c>
      <c r="G4553" s="19">
        <v>31640.58</v>
      </c>
      <c r="H4553" s="20">
        <f t="shared" si="288"/>
        <v>20.555200486550799</v>
      </c>
      <c r="I4553" s="19">
        <v>18459502.485361479</v>
      </c>
      <c r="K4553" s="70">
        <f t="shared" si="292"/>
        <v>-1</v>
      </c>
      <c r="L4553" s="3">
        <f>IF(AND(O4553&gt;0,O4553&lt;366),+'PL2'!$N$3+1,IF(AND(O4553&gt;365,O4553&lt;731),+'PL2'!$O$3+1,IF(AND(O4553&gt;730,O4553&lt;1096),+'PL2'!$P$3+1,IF(AND(O4553&gt;1095,O4553&lt;1461),+'PL2'!$Q$3+1,IF(AND(O4553&gt;1460,O4553&lt;3000),+'PL2'!$R$3+1,0)))))</f>
        <v>0</v>
      </c>
      <c r="M4553" s="3">
        <f>IF(AND(O4553&gt;0,O4553&lt;366),+'PL2'!$N$2+1,IF(AND(O4553&gt;365,O4553&lt;731),+'PL2'!$O$2+1,IF(AND(O4553&gt;730,O4553&lt;1096),+'PL2'!$P$2+1,IF(AND(O4553&gt;1095,O4553&lt;1461),+'PL2'!$Q$2+1,IF(AND(O4553&gt;1460,O4553&lt;1826),+'PL2'!$R$2+1,IF(AND(O4553&gt;1825,O4553&lt;2190),+'PL2'!$S$2+1,0))))))</f>
        <v>0</v>
      </c>
      <c r="N4553" s="70">
        <f t="shared" si="293"/>
        <v>-1</v>
      </c>
      <c r="O4553" s="19" t="str">
        <f>IF(A4553&gt;'PL2'!$C$2+553,IF(A4553='PL2'!$C$2+554,1,O4552+1), "")</f>
        <v/>
      </c>
      <c r="Q4553" s="20">
        <v>78.150000000000006</v>
      </c>
    </row>
    <row r="4554" spans="1:17" x14ac:dyDescent="0.55000000000000004">
      <c r="A4554">
        <v>4552</v>
      </c>
      <c r="B4554" s="2">
        <v>44374</v>
      </c>
      <c r="C4554" s="20">
        <v>98.228749542196397</v>
      </c>
      <c r="D4554" s="19">
        <v>58461000.569742046</v>
      </c>
      <c r="E4554" s="20">
        <f t="shared" si="287"/>
        <v>406.2232670727912</v>
      </c>
      <c r="F4554" s="20">
        <f t="shared" si="291"/>
        <v>6.8255423565498569E-4</v>
      </c>
      <c r="G4554" s="19">
        <v>32160.91</v>
      </c>
      <c r="H4554" s="20">
        <f t="shared" si="288"/>
        <v>21.951565343018785</v>
      </c>
      <c r="I4554" s="19">
        <v>13064509.932234</v>
      </c>
      <c r="K4554" s="70">
        <f t="shared" si="292"/>
        <v>-1</v>
      </c>
      <c r="L4554" s="3">
        <f>IF(AND(O4554&gt;0,O4554&lt;366),+'PL2'!$N$3+1,IF(AND(O4554&gt;365,O4554&lt;731),+'PL2'!$O$3+1,IF(AND(O4554&gt;730,O4554&lt;1096),+'PL2'!$P$3+1,IF(AND(O4554&gt;1095,O4554&lt;1461),+'PL2'!$Q$3+1,IF(AND(O4554&gt;1460,O4554&lt;3000),+'PL2'!$R$3+1,0)))))</f>
        <v>0</v>
      </c>
      <c r="M4554" s="3">
        <f>IF(AND(O4554&gt;0,O4554&lt;366),+'PL2'!$N$2+1,IF(AND(O4554&gt;365,O4554&lt;731),+'PL2'!$O$2+1,IF(AND(O4554&gt;730,O4554&lt;1096),+'PL2'!$P$2+1,IF(AND(O4554&gt;1095,O4554&lt;1461),+'PL2'!$Q$2+1,IF(AND(O4554&gt;1460,O4554&lt;1826),+'PL2'!$R$2+1,IF(AND(O4554&gt;1825,O4554&lt;2190),+'PL2'!$S$2+1,0))))))</f>
        <v>0</v>
      </c>
      <c r="N4554" s="70">
        <f t="shared" si="293"/>
        <v>-1</v>
      </c>
      <c r="O4554" s="19" t="str">
        <f>IF(A4554&gt;'PL2'!$C$2+553,IF(A4554='PL2'!$C$2+554,1,O4553+1), "")</f>
        <v/>
      </c>
      <c r="Q4554" s="20">
        <v>77.150000000000006</v>
      </c>
    </row>
    <row r="4555" spans="1:17" x14ac:dyDescent="0.55000000000000004">
      <c r="A4555">
        <v>4553</v>
      </c>
      <c r="B4555" s="2">
        <v>44375</v>
      </c>
      <c r="C4555" s="20">
        <v>98.258748016317398</v>
      </c>
      <c r="D4555" s="19">
        <v>86205204.229958609</v>
      </c>
      <c r="E4555" s="20">
        <f t="shared" si="287"/>
        <v>594.07107226796188</v>
      </c>
      <c r="F4555" s="20">
        <f t="shared" si="291"/>
        <v>6.7713637842615408E-4</v>
      </c>
      <c r="G4555" s="19">
        <v>34644.449999999997</v>
      </c>
      <c r="H4555" s="20">
        <f t="shared" si="288"/>
        <v>23.459017405565973</v>
      </c>
      <c r="I4555" s="19">
        <v>20581265.559633791</v>
      </c>
      <c r="K4555" s="70">
        <f t="shared" si="292"/>
        <v>-1</v>
      </c>
      <c r="L4555" s="3">
        <f>IF(AND(O4555&gt;0,O4555&lt;366),+'PL2'!$N$3+1,IF(AND(O4555&gt;365,O4555&lt;731),+'PL2'!$O$3+1,IF(AND(O4555&gt;730,O4555&lt;1096),+'PL2'!$P$3+1,IF(AND(O4555&gt;1095,O4555&lt;1461),+'PL2'!$Q$3+1,IF(AND(O4555&gt;1460,O4555&lt;3000),+'PL2'!$R$3+1,0)))))</f>
        <v>0</v>
      </c>
      <c r="M4555" s="3">
        <f>IF(AND(O4555&gt;0,O4555&lt;366),+'PL2'!$N$2+1,IF(AND(O4555&gt;365,O4555&lt;731),+'PL2'!$O$2+1,IF(AND(O4555&gt;730,O4555&lt;1096),+'PL2'!$P$2+1,IF(AND(O4555&gt;1095,O4555&lt;1461),+'PL2'!$Q$2+1,IF(AND(O4555&gt;1460,O4555&lt;1826),+'PL2'!$R$2+1,IF(AND(O4555&gt;1825,O4555&lt;2190),+'PL2'!$S$2+1,0))))))</f>
        <v>0</v>
      </c>
      <c r="N4555" s="70">
        <f t="shared" si="293"/>
        <v>-1</v>
      </c>
      <c r="O4555" s="19" t="str">
        <f>IF(A4555&gt;'PL2'!$C$2+553,IF(A4555='PL2'!$C$2+554,1,O4554+1), "")</f>
        <v/>
      </c>
      <c r="Q4555" s="20">
        <v>75.8</v>
      </c>
    </row>
    <row r="4556" spans="1:17" x14ac:dyDescent="0.55000000000000004">
      <c r="A4556">
        <v>4554</v>
      </c>
      <c r="B4556" s="2">
        <v>44376</v>
      </c>
      <c r="C4556" s="20">
        <v>98.288746490438399</v>
      </c>
      <c r="D4556" s="19">
        <v>89177797.479267538</v>
      </c>
      <c r="E4556" s="20">
        <f t="shared" si="287"/>
        <v>634.43145378885947</v>
      </c>
      <c r="F4556" s="20">
        <f t="shared" si="291"/>
        <v>6.9924884993387108E-4</v>
      </c>
      <c r="G4556" s="19">
        <v>34456.67</v>
      </c>
      <c r="H4556" s="20">
        <f t="shared" si="288"/>
        <v>24.093786870050916</v>
      </c>
      <c r="I4556" s="19">
        <v>21860395.240822978</v>
      </c>
      <c r="K4556" s="70">
        <f t="shared" si="292"/>
        <v>-1</v>
      </c>
      <c r="L4556" s="3">
        <f>IF(AND(O4556&gt;0,O4556&lt;366),+'PL2'!$N$3+1,IF(AND(O4556&gt;365,O4556&lt;731),+'PL2'!$O$3+1,IF(AND(O4556&gt;730,O4556&lt;1096),+'PL2'!$P$3+1,IF(AND(O4556&gt;1095,O4556&lt;1461),+'PL2'!$Q$3+1,IF(AND(O4556&gt;1460,O4556&lt;3000),+'PL2'!$R$3+1,0)))))</f>
        <v>0</v>
      </c>
      <c r="M4556" s="3">
        <f>IF(AND(O4556&gt;0,O4556&lt;366),+'PL2'!$N$2+1,IF(AND(O4556&gt;365,O4556&lt;731),+'PL2'!$O$2+1,IF(AND(O4556&gt;730,O4556&lt;1096),+'PL2'!$P$2+1,IF(AND(O4556&gt;1095,O4556&lt;1461),+'PL2'!$Q$2+1,IF(AND(O4556&gt;1460,O4556&lt;1826),+'PL2'!$R$2+1,IF(AND(O4556&gt;1825,O4556&lt;2190),+'PL2'!$S$2+1,0))))))</f>
        <v>0</v>
      </c>
      <c r="N4556" s="70">
        <f t="shared" si="293"/>
        <v>-1</v>
      </c>
      <c r="O4556" s="19" t="str">
        <f>IF(A4556&gt;'PL2'!$C$2+553,IF(A4556='PL2'!$C$2+554,1,O4555+1), "")</f>
        <v/>
      </c>
      <c r="Q4556" s="20">
        <v>74.45</v>
      </c>
    </row>
    <row r="4557" spans="1:17" x14ac:dyDescent="0.55000000000000004">
      <c r="A4557">
        <v>4555</v>
      </c>
      <c r="B4557" s="2">
        <v>44377</v>
      </c>
      <c r="C4557" s="20">
        <v>98.3187449645594</v>
      </c>
      <c r="D4557" s="19">
        <v>88186933.062831208</v>
      </c>
      <c r="E4557" s="20">
        <f t="shared" si="287"/>
        <v>602.46699258551735</v>
      </c>
      <c r="F4557" s="20">
        <f t="shared" si="291"/>
        <v>6.7168452894691131E-4</v>
      </c>
      <c r="G4557" s="19">
        <v>35847.699999999997</v>
      </c>
      <c r="H4557" s="20">
        <f t="shared" si="288"/>
        <v>24.078345488330189</v>
      </c>
      <c r="I4557" s="19">
        <v>21597056.010107849</v>
      </c>
      <c r="K4557" s="70">
        <f t="shared" si="292"/>
        <v>-1</v>
      </c>
      <c r="L4557" s="3">
        <f>IF(AND(O4557&gt;0,O4557&lt;366),+'PL2'!$N$3+1,IF(AND(O4557&gt;365,O4557&lt;731),+'PL2'!$O$3+1,IF(AND(O4557&gt;730,O4557&lt;1096),+'PL2'!$P$3+1,IF(AND(O4557&gt;1095,O4557&lt;1461),+'PL2'!$Q$3+1,IF(AND(O4557&gt;1460,O4557&lt;3000),+'PL2'!$R$3+1,0)))))</f>
        <v>0</v>
      </c>
      <c r="M4557" s="3">
        <f>IF(AND(O4557&gt;0,O4557&lt;366),+'PL2'!$N$2+1,IF(AND(O4557&gt;365,O4557&lt;731),+'PL2'!$O$2+1,IF(AND(O4557&gt;730,O4557&lt;1096),+'PL2'!$P$2+1,IF(AND(O4557&gt;1095,O4557&lt;1461),+'PL2'!$Q$2+1,IF(AND(O4557&gt;1460,O4557&lt;1826),+'PL2'!$R$2+1,IF(AND(O4557&gt;1825,O4557&lt;2190),+'PL2'!$S$2+1,0))))))</f>
        <v>0</v>
      </c>
      <c r="N4557" s="70">
        <f t="shared" si="293"/>
        <v>-1</v>
      </c>
      <c r="O4557" s="19" t="str">
        <f>IF(A4557&gt;'PL2'!$C$2+553,IF(A4557='PL2'!$C$2+554,1,O4556+1), "")</f>
        <v/>
      </c>
      <c r="Q4557" s="20">
        <v>73.099999999999994</v>
      </c>
    </row>
    <row r="4558" spans="1:17" x14ac:dyDescent="0.55000000000000004">
      <c r="A4558">
        <v>4556</v>
      </c>
      <c r="B4558" s="2">
        <v>44378</v>
      </c>
      <c r="C4558" s="20">
        <v>98.348743438680401</v>
      </c>
      <c r="D4558" s="19">
        <v>94132119.561449066</v>
      </c>
      <c r="E4558" s="20">
        <f t="shared" si="287"/>
        <v>641.48037397247924</v>
      </c>
      <c r="F4558" s="20">
        <f t="shared" si="291"/>
        <v>6.7021532092012451E-4</v>
      </c>
      <c r="G4558" s="19">
        <v>35047.360000000001</v>
      </c>
      <c r="H4558" s="20">
        <f t="shared" si="288"/>
        <v>23.489277629803134</v>
      </c>
      <c r="I4558" s="19">
        <v>22482193.599548109</v>
      </c>
      <c r="K4558" s="70">
        <f t="shared" si="292"/>
        <v>-1</v>
      </c>
      <c r="L4558" s="3">
        <f>IF(AND(O4558&gt;0,O4558&lt;366),+'PL2'!$N$3+1,IF(AND(O4558&gt;365,O4558&lt;731),+'PL2'!$O$3+1,IF(AND(O4558&gt;730,O4558&lt;1096),+'PL2'!$P$3+1,IF(AND(O4558&gt;1095,O4558&lt;1461),+'PL2'!$Q$3+1,IF(AND(O4558&gt;1460,O4558&lt;3000),+'PL2'!$R$3+1,0)))))</f>
        <v>0</v>
      </c>
      <c r="M4558" s="3">
        <f>IF(AND(O4558&gt;0,O4558&lt;366),+'PL2'!$N$2+1,IF(AND(O4558&gt;365,O4558&lt;731),+'PL2'!$O$2+1,IF(AND(O4558&gt;730,O4558&lt;1096),+'PL2'!$P$2+1,IF(AND(O4558&gt;1095,O4558&lt;1461),+'PL2'!$Q$2+1,IF(AND(O4558&gt;1460,O4558&lt;1826),+'PL2'!$R$2+1,IF(AND(O4558&gt;1825,O4558&lt;2190),+'PL2'!$S$2+1,0))))))</f>
        <v>0</v>
      </c>
      <c r="N4558" s="70">
        <f t="shared" si="293"/>
        <v>-1</v>
      </c>
      <c r="O4558" s="19" t="str">
        <f>IF(A4558&gt;'PL2'!$C$2+553,IF(A4558='PL2'!$C$2+554,1,O4557+1), "")</f>
        <v/>
      </c>
      <c r="Q4558" s="20">
        <v>71.75</v>
      </c>
    </row>
    <row r="4559" spans="1:17" x14ac:dyDescent="0.55000000000000004">
      <c r="A4559">
        <v>4557</v>
      </c>
      <c r="B4559" s="2">
        <v>44379</v>
      </c>
      <c r="C4559" s="20">
        <v>98.378741912801402</v>
      </c>
      <c r="D4559" s="19">
        <v>89177797.479267538</v>
      </c>
      <c r="E4559" s="20">
        <f t="shared" si="287"/>
        <v>619.8474798755642</v>
      </c>
      <c r="F4559" s="20">
        <f t="shared" si="291"/>
        <v>6.8380041862051329E-4</v>
      </c>
      <c r="G4559" s="19">
        <v>33536.879999999997</v>
      </c>
      <c r="H4559" s="20">
        <f t="shared" si="288"/>
        <v>22.932532583225917</v>
      </c>
      <c r="I4559" s="19">
        <v>20787750.550889209</v>
      </c>
      <c r="K4559" s="70">
        <f t="shared" si="292"/>
        <v>-1</v>
      </c>
      <c r="L4559" s="3">
        <f>IF(AND(O4559&gt;0,O4559&lt;366),+'PL2'!$N$3+1,IF(AND(O4559&gt;365,O4559&lt;731),+'PL2'!$O$3+1,IF(AND(O4559&gt;730,O4559&lt;1096),+'PL2'!$P$3+1,IF(AND(O4559&gt;1095,O4559&lt;1461),+'PL2'!$Q$3+1,IF(AND(O4559&gt;1460,O4559&lt;3000),+'PL2'!$R$3+1,0)))))</f>
        <v>0</v>
      </c>
      <c r="M4559" s="3">
        <f>IF(AND(O4559&gt;0,O4559&lt;366),+'PL2'!$N$2+1,IF(AND(O4559&gt;365,O4559&lt;731),+'PL2'!$O$2+1,IF(AND(O4559&gt;730,O4559&lt;1096),+'PL2'!$P$2+1,IF(AND(O4559&gt;1095,O4559&lt;1461),+'PL2'!$Q$2+1,IF(AND(O4559&gt;1460,O4559&lt;1826),+'PL2'!$R$2+1,IF(AND(O4559&gt;1825,O4559&lt;2190),+'PL2'!$S$2+1,0))))))</f>
        <v>0</v>
      </c>
      <c r="N4559" s="70">
        <f t="shared" si="293"/>
        <v>-1</v>
      </c>
      <c r="O4559" s="19" t="str">
        <f>IF(A4559&gt;'PL2'!$C$2+553,IF(A4559='PL2'!$C$2+554,1,O4558+1), "")</f>
        <v/>
      </c>
      <c r="Q4559" s="20">
        <v>70.400000000000006</v>
      </c>
    </row>
    <row r="4560" spans="1:17" x14ac:dyDescent="0.55000000000000004">
      <c r="A4560">
        <v>4558</v>
      </c>
      <c r="B4560" s="2">
        <v>44380</v>
      </c>
      <c r="C4560" s="20">
        <v>98.408740386922403</v>
      </c>
      <c r="D4560" s="19">
        <v>98706076.212276161</v>
      </c>
      <c r="E4560" s="20">
        <f t="shared" si="287"/>
        <v>865.00387680081678</v>
      </c>
      <c r="F4560" s="20">
        <f t="shared" si="291"/>
        <v>8.6239819484574003E-4</v>
      </c>
      <c r="G4560" s="19">
        <v>33856.86</v>
      </c>
      <c r="H4560" s="20">
        <f t="shared" si="288"/>
        <v>29.198094947144941</v>
      </c>
      <c r="I4560" s="19">
        <v>29286315.156302501</v>
      </c>
      <c r="K4560" s="70">
        <f t="shared" si="292"/>
        <v>-1</v>
      </c>
      <c r="L4560" s="3">
        <f>IF(AND(O4560&gt;0,O4560&lt;366),+'PL2'!$N$3+1,IF(AND(O4560&gt;365,O4560&lt;731),+'PL2'!$O$3+1,IF(AND(O4560&gt;730,O4560&lt;1096),+'PL2'!$P$3+1,IF(AND(O4560&gt;1095,O4560&lt;1461),+'PL2'!$Q$3+1,IF(AND(O4560&gt;1460,O4560&lt;3000),+'PL2'!$R$3+1,0)))))</f>
        <v>0</v>
      </c>
      <c r="M4560" s="3">
        <f>IF(AND(O4560&gt;0,O4560&lt;366),+'PL2'!$N$2+1,IF(AND(O4560&gt;365,O4560&lt;731),+'PL2'!$O$2+1,IF(AND(O4560&gt;730,O4560&lt;1096),+'PL2'!$P$2+1,IF(AND(O4560&gt;1095,O4560&lt;1461),+'PL2'!$Q$2+1,IF(AND(O4560&gt;1460,O4560&lt;1826),+'PL2'!$R$2+1,IF(AND(O4560&gt;1825,O4560&lt;2190),+'PL2'!$S$2+1,0))))))</f>
        <v>0</v>
      </c>
      <c r="N4560" s="70">
        <f t="shared" si="293"/>
        <v>-1</v>
      </c>
      <c r="O4560" s="19" t="str">
        <f>IF(A4560&gt;'PL2'!$C$2+553,IF(A4560='PL2'!$C$2+554,1,O4559+1), "")</f>
        <v/>
      </c>
      <c r="Q4560" s="20">
        <v>69.05</v>
      </c>
    </row>
    <row r="4561" spans="1:17" x14ac:dyDescent="0.55000000000000004">
      <c r="A4561">
        <v>4559</v>
      </c>
      <c r="B4561" s="2">
        <v>44381</v>
      </c>
      <c r="C4561" s="20">
        <v>98.438738861043404</v>
      </c>
      <c r="D4561" s="19">
        <v>82108836.077517107</v>
      </c>
      <c r="E4561" s="20">
        <f t="shared" si="287"/>
        <v>774.04889664744064</v>
      </c>
      <c r="F4561" s="20">
        <f t="shared" si="291"/>
        <v>9.2799266002042556E-4</v>
      </c>
      <c r="G4561" s="19">
        <v>34688.980000000003</v>
      </c>
      <c r="H4561" s="20">
        <f t="shared" si="288"/>
        <v>32.191118823595346</v>
      </c>
      <c r="I4561" s="19">
        <v>26850966.694825139</v>
      </c>
      <c r="K4561" s="70">
        <f t="shared" si="292"/>
        <v>-1</v>
      </c>
      <c r="L4561" s="3">
        <f>IF(AND(O4561&gt;0,O4561&lt;366),+'PL2'!$N$3+1,IF(AND(O4561&gt;365,O4561&lt;731),+'PL2'!$O$3+1,IF(AND(O4561&gt;730,O4561&lt;1096),+'PL2'!$P$3+1,IF(AND(O4561&gt;1095,O4561&lt;1461),+'PL2'!$Q$3+1,IF(AND(O4561&gt;1460,O4561&lt;3000),+'PL2'!$R$3+1,0)))))</f>
        <v>0</v>
      </c>
      <c r="M4561" s="3">
        <f>IF(AND(O4561&gt;0,O4561&lt;366),+'PL2'!$N$2+1,IF(AND(O4561&gt;365,O4561&lt;731),+'PL2'!$O$2+1,IF(AND(O4561&gt;730,O4561&lt;1096),+'PL2'!$P$2+1,IF(AND(O4561&gt;1095,O4561&lt;1461),+'PL2'!$Q$2+1,IF(AND(O4561&gt;1460,O4561&lt;1826),+'PL2'!$R$2+1,IF(AND(O4561&gt;1825,O4561&lt;2190),+'PL2'!$S$2+1,0))))))</f>
        <v>0</v>
      </c>
      <c r="N4561" s="70">
        <f t="shared" si="293"/>
        <v>-1</v>
      </c>
      <c r="O4561" s="19" t="str">
        <f>IF(A4561&gt;'PL2'!$C$2+553,IF(A4561='PL2'!$C$2+554,1,O4560+1), "")</f>
        <v/>
      </c>
      <c r="Q4561" s="20">
        <v>67.699999999999903</v>
      </c>
    </row>
    <row r="4562" spans="1:17" x14ac:dyDescent="0.55000000000000004">
      <c r="A4562">
        <v>4560</v>
      </c>
      <c r="B4562" s="2">
        <v>44382</v>
      </c>
      <c r="C4562" s="20">
        <v>98.468737335164406</v>
      </c>
      <c r="D4562" s="19">
        <v>94246664.019410938</v>
      </c>
      <c r="E4562" s="20">
        <f t="shared" si="287"/>
        <v>843.44505339204318</v>
      </c>
      <c r="F4562" s="20">
        <f t="shared" si="291"/>
        <v>8.8122980567247793E-4</v>
      </c>
      <c r="G4562" s="19">
        <v>35309.300000000003</v>
      </c>
      <c r="H4562" s="20">
        <f t="shared" si="288"/>
        <v>31.115607577431227</v>
      </c>
      <c r="I4562" s="19">
        <v>29781454.423735671</v>
      </c>
      <c r="K4562" s="70">
        <f t="shared" si="292"/>
        <v>-1</v>
      </c>
      <c r="L4562" s="3">
        <f>IF(AND(O4562&gt;0,O4562&lt;366),+'PL2'!$N$3+1,IF(AND(O4562&gt;365,O4562&lt;731),+'PL2'!$O$3+1,IF(AND(O4562&gt;730,O4562&lt;1096),+'PL2'!$P$3+1,IF(AND(O4562&gt;1095,O4562&lt;1461),+'PL2'!$Q$3+1,IF(AND(O4562&gt;1460,O4562&lt;3000),+'PL2'!$R$3+1,0)))))</f>
        <v>0</v>
      </c>
      <c r="M4562" s="3">
        <f>IF(AND(O4562&gt;0,O4562&lt;366),+'PL2'!$N$2+1,IF(AND(O4562&gt;365,O4562&lt;731),+'PL2'!$O$2+1,IF(AND(O4562&gt;730,O4562&lt;1096),+'PL2'!$P$2+1,IF(AND(O4562&gt;1095,O4562&lt;1461),+'PL2'!$Q$2+1,IF(AND(O4562&gt;1460,O4562&lt;1826),+'PL2'!$R$2+1,IF(AND(O4562&gt;1825,O4562&lt;2190),+'PL2'!$S$2+1,0))))))</f>
        <v>0</v>
      </c>
      <c r="N4562" s="70">
        <f t="shared" si="293"/>
        <v>-1</v>
      </c>
      <c r="O4562" s="19" t="str">
        <f>IF(A4562&gt;'PL2'!$C$2+553,IF(A4562='PL2'!$C$2+554,1,O4561+1), "")</f>
        <v/>
      </c>
      <c r="Q4562" s="20">
        <v>66.349999999999895</v>
      </c>
    </row>
    <row r="4563" spans="1:17" x14ac:dyDescent="0.55000000000000004">
      <c r="A4563">
        <v>4561</v>
      </c>
      <c r="B4563" s="2">
        <v>44383</v>
      </c>
      <c r="C4563" s="20">
        <v>98.498735809285407</v>
      </c>
      <c r="D4563" s="19">
        <v>101386562.8087602</v>
      </c>
      <c r="E4563" s="20">
        <f t="shared" si="287"/>
        <v>945.90598525280245</v>
      </c>
      <c r="F4563" s="20">
        <f t="shared" si="291"/>
        <v>9.1896343224081862E-4</v>
      </c>
      <c r="G4563" s="19">
        <v>33747.97</v>
      </c>
      <c r="H4563" s="20">
        <f t="shared" si="288"/>
        <v>31.013150342360181</v>
      </c>
      <c r="I4563" s="19">
        <v>31922406.813132022</v>
      </c>
      <c r="K4563" s="70">
        <f t="shared" si="292"/>
        <v>-1</v>
      </c>
      <c r="L4563" s="3">
        <f>IF(AND(O4563&gt;0,O4563&lt;366),+'PL2'!$N$3+1,IF(AND(O4563&gt;365,O4563&lt;731),+'PL2'!$O$3+1,IF(AND(O4563&gt;730,O4563&lt;1096),+'PL2'!$P$3+1,IF(AND(O4563&gt;1095,O4563&lt;1461),+'PL2'!$Q$3+1,IF(AND(O4563&gt;1460,O4563&lt;3000),+'PL2'!$R$3+1,0)))))</f>
        <v>0</v>
      </c>
      <c r="M4563" s="3">
        <f>IF(AND(O4563&gt;0,O4563&lt;366),+'PL2'!$N$2+1,IF(AND(O4563&gt;365,O4563&lt;731),+'PL2'!$O$2+1,IF(AND(O4563&gt;730,O4563&lt;1096),+'PL2'!$P$2+1,IF(AND(O4563&gt;1095,O4563&lt;1461),+'PL2'!$Q$2+1,IF(AND(O4563&gt;1460,O4563&lt;1826),+'PL2'!$R$2+1,IF(AND(O4563&gt;1825,O4563&lt;2190),+'PL2'!$S$2+1,0))))))</f>
        <v>0</v>
      </c>
      <c r="N4563" s="70">
        <f t="shared" si="293"/>
        <v>-1</v>
      </c>
      <c r="O4563" s="19" t="str">
        <f>IF(A4563&gt;'PL2'!$C$2+553,IF(A4563='PL2'!$C$2+554,1,O4562+1), "")</f>
        <v/>
      </c>
      <c r="Q4563" s="20">
        <v>64.999999999999901</v>
      </c>
    </row>
    <row r="4564" spans="1:17" x14ac:dyDescent="0.55000000000000004">
      <c r="A4564">
        <v>4562</v>
      </c>
      <c r="B4564" s="2">
        <v>44384</v>
      </c>
      <c r="C4564" s="20">
        <v>98.528734283406394</v>
      </c>
      <c r="D4564" s="19">
        <v>87820755.10899657</v>
      </c>
      <c r="E4564" s="20">
        <f t="shared" si="287"/>
        <v>814.6931194529293</v>
      </c>
      <c r="F4564" s="20">
        <f t="shared" si="291"/>
        <v>9.1402860052240676E-4</v>
      </c>
      <c r="G4564" s="19">
        <v>34211.01</v>
      </c>
      <c r="H4564" s="20">
        <f t="shared" si="288"/>
        <v>31.269841592758066</v>
      </c>
      <c r="I4564" s="19">
        <v>27871474.456535362</v>
      </c>
      <c r="K4564" s="70">
        <f t="shared" ref="K4564:K4627" si="294">+L4564^(0.00273972602739726)-1</f>
        <v>1.1114805470662237E-3</v>
      </c>
      <c r="L4564" s="3">
        <f>IF(AND(O4564&gt;0,O4564&lt;366),+'PL2'!$N$3+1,IF(AND(O4564&gt;365,O4564&lt;731),+'PL2'!$O$3+1,IF(AND(O4564&gt;730,O4564&lt;1096),+'PL2'!$P$3+1,IF(AND(O4564&gt;1095,O4564&lt;1461),+'PL2'!$Q$3+1,IF(AND(O4564&gt;1460,O4564&lt;3000),+'PL2'!$R$3+1,0)))))</f>
        <v>1.5</v>
      </c>
      <c r="M4564" s="3">
        <f>IF(AND(O4564&gt;0,O4564&lt;366),+'PL2'!$N$2+1,IF(AND(O4564&gt;365,O4564&lt;731),+'PL2'!$O$2+1,IF(AND(O4564&gt;730,O4564&lt;1096),+'PL2'!$P$2+1,IF(AND(O4564&gt;1095,O4564&lt;1461),+'PL2'!$Q$2+1,IF(AND(O4564&gt;1460,O4564&lt;1826),+'PL2'!$R$2+1,IF(AND(O4564&gt;1825,O4564&lt;2190),+'PL2'!$S$2+1,0))))))</f>
        <v>1.2</v>
      </c>
      <c r="N4564" s="70">
        <f t="shared" ref="N4564:N4627" si="295">+M4564^(0.00273972602739726)-1</f>
        <v>4.9963589095569638E-4</v>
      </c>
      <c r="O4564" s="19">
        <f>IF(A4564&gt;'PL2'!$C$2+553,IF(A4564='PL2'!$C$2+554,1,O4563+1), "")</f>
        <v>1</v>
      </c>
      <c r="Q4564" s="20">
        <v>63.649999999999899</v>
      </c>
    </row>
    <row r="4565" spans="1:17" x14ac:dyDescent="0.55000000000000004">
      <c r="A4565">
        <v>4563</v>
      </c>
      <c r="B4565" s="2">
        <v>44385</v>
      </c>
      <c r="C4565" s="20">
        <v>98.558732757527395</v>
      </c>
      <c r="D4565" s="19">
        <v>99244593.171955466</v>
      </c>
      <c r="E4565" s="20">
        <f t="shared" si="287"/>
        <v>884.97688257192726</v>
      </c>
      <c r="F4565" s="20">
        <f t="shared" si="291"/>
        <v>8.7886097648535208E-4</v>
      </c>
      <c r="G4565" s="19">
        <v>33839.040000000001</v>
      </c>
      <c r="H4565" s="20">
        <f t="shared" si="288"/>
        <v>29.739811737726889</v>
      </c>
      <c r="I4565" s="19">
        <v>29946768.128426749</v>
      </c>
      <c r="K4565" s="70">
        <f t="shared" si="294"/>
        <v>1.1114805470662237E-3</v>
      </c>
      <c r="L4565" s="3">
        <f>IF(AND(O4565&gt;0,O4565&lt;366),+'PL2'!$N$3+1,IF(AND(O4565&gt;365,O4565&lt;731),+'PL2'!$O$3+1,IF(AND(O4565&gt;730,O4565&lt;1096),+'PL2'!$P$3+1,IF(AND(O4565&gt;1095,O4565&lt;1461),+'PL2'!$Q$3+1,IF(AND(O4565&gt;1460,O4565&lt;3000),+'PL2'!$R$3+1,0)))))</f>
        <v>1.5</v>
      </c>
      <c r="M4565" s="3">
        <f>IF(AND(O4565&gt;0,O4565&lt;366),+'PL2'!$N$2+1,IF(AND(O4565&gt;365,O4565&lt;731),+'PL2'!$O$2+1,IF(AND(O4565&gt;730,O4565&lt;1096),+'PL2'!$P$2+1,IF(AND(O4565&gt;1095,O4565&lt;1461),+'PL2'!$Q$2+1,IF(AND(O4565&gt;1460,O4565&lt;1826),+'PL2'!$R$2+1,IF(AND(O4565&gt;1825,O4565&lt;2190),+'PL2'!$S$2+1,0))))))</f>
        <v>1.2</v>
      </c>
      <c r="N4565" s="70">
        <f t="shared" si="295"/>
        <v>4.9963589095569638E-4</v>
      </c>
      <c r="O4565" s="19">
        <f>IF(A4565&gt;'PL2'!$C$2+489,IF(A4565='PL2'!$C$2+490,1,O4564+1), "")</f>
        <v>2</v>
      </c>
      <c r="Q4565" s="20">
        <v>62.299999999999898</v>
      </c>
    </row>
    <row r="4566" spans="1:17" x14ac:dyDescent="0.55000000000000004">
      <c r="A4566">
        <v>4564</v>
      </c>
      <c r="B4566" s="2">
        <v>44386</v>
      </c>
      <c r="C4566" s="20">
        <v>98.588731231648396</v>
      </c>
      <c r="D4566" s="19">
        <v>93532674.140476018</v>
      </c>
      <c r="E4566" s="20">
        <f t="shared" si="287"/>
        <v>852.93805343053043</v>
      </c>
      <c r="F4566" s="20">
        <f t="shared" si="291"/>
        <v>8.9904497310334215E-4</v>
      </c>
      <c r="G4566" s="19">
        <v>32877.410000000003</v>
      </c>
      <c r="H4566" s="20">
        <f t="shared" si="288"/>
        <v>29.558270189157554</v>
      </c>
      <c r="I4566" s="19">
        <v>28042394.087237459</v>
      </c>
      <c r="K4566" s="70">
        <f t="shared" si="294"/>
        <v>1.1114805470662237E-3</v>
      </c>
      <c r="L4566" s="3">
        <f>IF(AND(O4566&gt;0,O4566&lt;366),+'PL2'!$N$3+1,IF(AND(O4566&gt;365,O4566&lt;731),+'PL2'!$O$3+1,IF(AND(O4566&gt;730,O4566&lt;1096),+'PL2'!$P$3+1,IF(AND(O4566&gt;1095,O4566&lt;1461),+'PL2'!$Q$3+1,IF(AND(O4566&gt;1460,O4566&lt;3000),+'PL2'!$R$3+1,0)))))</f>
        <v>1.5</v>
      </c>
      <c r="M4566" s="3">
        <f>IF(AND(O4566&gt;0,O4566&lt;366),+'PL2'!$N$2+1,IF(AND(O4566&gt;365,O4566&lt;731),+'PL2'!$O$2+1,IF(AND(O4566&gt;730,O4566&lt;1096),+'PL2'!$P$2+1,IF(AND(O4566&gt;1095,O4566&lt;1461),+'PL2'!$Q$2+1,IF(AND(O4566&gt;1460,O4566&lt;1826),+'PL2'!$R$2+1,IF(AND(O4566&gt;1825,O4566&lt;2190),+'PL2'!$S$2+1,0))))))</f>
        <v>1.2</v>
      </c>
      <c r="N4566" s="70">
        <f t="shared" si="295"/>
        <v>4.9963589095569638E-4</v>
      </c>
      <c r="O4566" s="19">
        <f>IF(A4566&gt;'PL2'!$C$2+489,IF(A4566='PL2'!$C$2+490,1,O4565+1), "")</f>
        <v>3</v>
      </c>
      <c r="Q4566" s="20">
        <v>62.299999999999898</v>
      </c>
    </row>
    <row r="4567" spans="1:17" x14ac:dyDescent="0.55000000000000004">
      <c r="A4567">
        <v>4565</v>
      </c>
      <c r="B4567" s="2">
        <v>44387</v>
      </c>
      <c r="C4567" s="20">
        <v>98.618729705769397</v>
      </c>
      <c r="D4567" s="19">
        <v>114952370.508524</v>
      </c>
      <c r="E4567" s="20">
        <f t="shared" si="287"/>
        <v>1022.0091933051048</v>
      </c>
      <c r="F4567" s="20">
        <f t="shared" si="291"/>
        <v>8.7679138712405918E-4</v>
      </c>
      <c r="G4567" s="19">
        <v>33818.519999999997</v>
      </c>
      <c r="H4567" s="20">
        <f t="shared" si="288"/>
        <v>29.651787061282736</v>
      </c>
      <c r="I4567" s="19">
        <v>34562838.343972549</v>
      </c>
      <c r="K4567" s="70">
        <f t="shared" si="294"/>
        <v>1.1114805470662237E-3</v>
      </c>
      <c r="L4567" s="3">
        <f>IF(AND(O4567&gt;0,O4567&lt;366),+'PL2'!$N$3+1,IF(AND(O4567&gt;365,O4567&lt;731),+'PL2'!$O$3+1,IF(AND(O4567&gt;730,O4567&lt;1096),+'PL2'!$P$3+1,IF(AND(O4567&gt;1095,O4567&lt;1461),+'PL2'!$Q$3+1,IF(AND(O4567&gt;1460,O4567&lt;3000),+'PL2'!$R$3+1,0)))))</f>
        <v>1.5</v>
      </c>
      <c r="M4567" s="3">
        <f>IF(AND(O4567&gt;0,O4567&lt;366),+'PL2'!$N$2+1,IF(AND(O4567&gt;365,O4567&lt;731),+'PL2'!$O$2+1,IF(AND(O4567&gt;730,O4567&lt;1096),+'PL2'!$P$2+1,IF(AND(O4567&gt;1095,O4567&lt;1461),+'PL2'!$Q$2+1,IF(AND(O4567&gt;1460,O4567&lt;1826),+'PL2'!$R$2+1,IF(AND(O4567&gt;1825,O4567&lt;2190),+'PL2'!$S$2+1,0))))))</f>
        <v>1.2</v>
      </c>
      <c r="N4567" s="70">
        <f t="shared" si="295"/>
        <v>4.9963589095569638E-4</v>
      </c>
      <c r="O4567" s="19">
        <f>IF(A4567&gt;'PL2'!$C$2+489,IF(A4567='PL2'!$C$2+490,1,O4566+1), "")</f>
        <v>4</v>
      </c>
      <c r="Q4567" s="20">
        <v>62.299999999999898</v>
      </c>
    </row>
    <row r="4568" spans="1:17" x14ac:dyDescent="0.55000000000000004">
      <c r="A4568">
        <v>4566</v>
      </c>
      <c r="B4568" s="2">
        <v>44388</v>
      </c>
      <c r="C4568" s="20">
        <v>98.648728179890398</v>
      </c>
      <c r="D4568" s="19">
        <v>89248734.866866425</v>
      </c>
      <c r="E4568" s="20">
        <f t="shared" si="287"/>
        <v>819.0361222669917</v>
      </c>
      <c r="F4568" s="20">
        <f t="shared" si="291"/>
        <v>9.0529991170803441E-4</v>
      </c>
      <c r="G4568" s="19">
        <v>33515.57</v>
      </c>
      <c r="H4568" s="20">
        <f t="shared" si="288"/>
        <v>30.341642561844445</v>
      </c>
      <c r="I4568" s="19">
        <v>27450462.488367919</v>
      </c>
      <c r="K4568" s="70">
        <f t="shared" si="294"/>
        <v>1.1114805470662237E-3</v>
      </c>
      <c r="L4568" s="3">
        <f>IF(AND(O4568&gt;0,O4568&lt;366),+'PL2'!$N$3+1,IF(AND(O4568&gt;365,O4568&lt;731),+'PL2'!$O$3+1,IF(AND(O4568&gt;730,O4568&lt;1096),+'PL2'!$P$3+1,IF(AND(O4568&gt;1095,O4568&lt;1461),+'PL2'!$Q$3+1,IF(AND(O4568&gt;1460,O4568&lt;3000),+'PL2'!$R$3+1,0)))))</f>
        <v>1.5</v>
      </c>
      <c r="M4568" s="3">
        <f>IF(AND(O4568&gt;0,O4568&lt;366),+'PL2'!$N$2+1,IF(AND(O4568&gt;365,O4568&lt;731),+'PL2'!$O$2+1,IF(AND(O4568&gt;730,O4568&lt;1096),+'PL2'!$P$2+1,IF(AND(O4568&gt;1095,O4568&lt;1461),+'PL2'!$Q$2+1,IF(AND(O4568&gt;1460,O4568&lt;1826),+'PL2'!$R$2+1,IF(AND(O4568&gt;1825,O4568&lt;2190),+'PL2'!$S$2+1,0))))))</f>
        <v>1.2</v>
      </c>
      <c r="N4568" s="70">
        <f t="shared" si="295"/>
        <v>4.9963589095569638E-4</v>
      </c>
      <c r="O4568" s="19">
        <f>IF(A4568&gt;'PL2'!$C$2+489,IF(A4568='PL2'!$C$2+490,1,O4567+1), "")</f>
        <v>5</v>
      </c>
      <c r="Q4568" s="20">
        <v>62.299999999999898</v>
      </c>
    </row>
    <row r="4569" spans="1:17" x14ac:dyDescent="0.55000000000000004">
      <c r="A4569">
        <v>4567</v>
      </c>
      <c r="B4569" s="2">
        <v>44389</v>
      </c>
      <c r="C4569" s="20">
        <v>98.678726654011399</v>
      </c>
      <c r="D4569" s="19">
        <v>89962724.74580133</v>
      </c>
      <c r="E4569" s="20">
        <f t="shared" ref="E4569:E4632" si="296">+I4569/G4569</f>
        <v>814.75948877649614</v>
      </c>
      <c r="F4569" s="20">
        <f t="shared" si="291"/>
        <v>8.9369712966025144E-4</v>
      </c>
      <c r="G4569" s="19">
        <v>34227.64</v>
      </c>
      <c r="H4569" s="20">
        <f t="shared" ref="H4569:H4632" si="297">+F4569*G4569</f>
        <v>30.589143623044407</v>
      </c>
      <c r="I4569" s="19">
        <v>27887294.468425948</v>
      </c>
      <c r="K4569" s="70">
        <f t="shared" si="294"/>
        <v>1.1114805470662237E-3</v>
      </c>
      <c r="L4569" s="3">
        <f>IF(AND(O4569&gt;0,O4569&lt;366),+'PL2'!$N$3+1,IF(AND(O4569&gt;365,O4569&lt;731),+'PL2'!$O$3+1,IF(AND(O4569&gt;730,O4569&lt;1096),+'PL2'!$P$3+1,IF(AND(O4569&gt;1095,O4569&lt;1461),+'PL2'!$Q$3+1,IF(AND(O4569&gt;1460,O4569&lt;3000),+'PL2'!$R$3+1,0)))))</f>
        <v>1.5</v>
      </c>
      <c r="M4569" s="3">
        <f>IF(AND(O4569&gt;0,O4569&lt;366),+'PL2'!$N$2+1,IF(AND(O4569&gt;365,O4569&lt;731),+'PL2'!$O$2+1,IF(AND(O4569&gt;730,O4569&lt;1096),+'PL2'!$P$2+1,IF(AND(O4569&gt;1095,O4569&lt;1461),+'PL2'!$Q$2+1,IF(AND(O4569&gt;1460,O4569&lt;1826),+'PL2'!$R$2+1,IF(AND(O4569&gt;1825,O4569&lt;2190),+'PL2'!$S$2+1,0))))))</f>
        <v>1.2</v>
      </c>
      <c r="N4569" s="70">
        <f t="shared" si="295"/>
        <v>4.9963589095569638E-4</v>
      </c>
      <c r="O4569" s="19">
        <f>IF(A4569&gt;'PL2'!$C$2+489,IF(A4569='PL2'!$C$2+490,1,O4568+1), "")</f>
        <v>6</v>
      </c>
      <c r="Q4569" s="20">
        <v>62.299999999999898</v>
      </c>
    </row>
    <row r="4570" spans="1:17" x14ac:dyDescent="0.55000000000000004">
      <c r="A4570">
        <v>4568</v>
      </c>
      <c r="B4570" s="2">
        <v>44390</v>
      </c>
      <c r="C4570" s="20">
        <v>98.7087251281324</v>
      </c>
      <c r="D4570" s="19">
        <v>97102623.535150662</v>
      </c>
      <c r="E4570" s="20">
        <f t="shared" si="296"/>
        <v>872.36449903443042</v>
      </c>
      <c r="F4570" s="20">
        <f t="shared" si="291"/>
        <v>8.8679362525729416E-4</v>
      </c>
      <c r="G4570" s="19">
        <v>33158.25</v>
      </c>
      <c r="H4570" s="20">
        <f t="shared" si="297"/>
        <v>29.404524724687676</v>
      </c>
      <c r="I4570" s="19">
        <v>28926080.150108401</v>
      </c>
      <c r="K4570" s="70">
        <f t="shared" si="294"/>
        <v>1.1114805470662237E-3</v>
      </c>
      <c r="L4570" s="3">
        <f>IF(AND(O4570&gt;0,O4570&lt;366),+'PL2'!$N$3+1,IF(AND(O4570&gt;365,O4570&lt;731),+'PL2'!$O$3+1,IF(AND(O4570&gt;730,O4570&lt;1096),+'PL2'!$P$3+1,IF(AND(O4570&gt;1095,O4570&lt;1461),+'PL2'!$Q$3+1,IF(AND(O4570&gt;1460,O4570&lt;3000),+'PL2'!$R$3+1,0)))))</f>
        <v>1.5</v>
      </c>
      <c r="M4570" s="3">
        <f>IF(AND(O4570&gt;0,O4570&lt;366),+'PL2'!$N$2+1,IF(AND(O4570&gt;365,O4570&lt;731),+'PL2'!$O$2+1,IF(AND(O4570&gt;730,O4570&lt;1096),+'PL2'!$P$2+1,IF(AND(O4570&gt;1095,O4570&lt;1461),+'PL2'!$Q$2+1,IF(AND(O4570&gt;1460,O4570&lt;1826),+'PL2'!$R$2+1,IF(AND(O4570&gt;1825,O4570&lt;2190),+'PL2'!$S$2+1,0))))))</f>
        <v>1.2</v>
      </c>
      <c r="N4570" s="70">
        <f t="shared" si="295"/>
        <v>4.9963589095569638E-4</v>
      </c>
      <c r="O4570" s="19">
        <f>IF(A4570&gt;'PL2'!$C$2+489,IF(A4570='PL2'!$C$2+490,1,O4569+1), "")</f>
        <v>7</v>
      </c>
      <c r="Q4570" s="20">
        <v>62.299999999999898</v>
      </c>
    </row>
    <row r="4571" spans="1:17" x14ac:dyDescent="0.55000000000000004">
      <c r="A4571">
        <v>4569</v>
      </c>
      <c r="B4571" s="2">
        <v>44391</v>
      </c>
      <c r="C4571" s="20">
        <v>98.738723602253401</v>
      </c>
      <c r="D4571" s="19">
        <v>121378279.41893829</v>
      </c>
      <c r="E4571" s="20">
        <f t="shared" si="296"/>
        <v>1092.6172439730497</v>
      </c>
      <c r="F4571" s="20">
        <f t="shared" si="291"/>
        <v>8.8882156323331484E-4</v>
      </c>
      <c r="G4571" s="19">
        <v>32686.560000000001</v>
      </c>
      <c r="H4571" s="20">
        <f t="shared" si="297"/>
        <v>29.052519355919539</v>
      </c>
      <c r="I4571" s="19">
        <v>35713899.102159724</v>
      </c>
      <c r="K4571" s="70">
        <f t="shared" si="294"/>
        <v>1.1114805470662237E-3</v>
      </c>
      <c r="L4571" s="3">
        <f>IF(AND(O4571&gt;0,O4571&lt;366),+'PL2'!$N$3+1,IF(AND(O4571&gt;365,O4571&lt;731),+'PL2'!$O$3+1,IF(AND(O4571&gt;730,O4571&lt;1096),+'PL2'!$P$3+1,IF(AND(O4571&gt;1095,O4571&lt;1461),+'PL2'!$Q$3+1,IF(AND(O4571&gt;1460,O4571&lt;3000),+'PL2'!$R$3+1,0)))))</f>
        <v>1.5</v>
      </c>
      <c r="M4571" s="3">
        <f>IF(AND(O4571&gt;0,O4571&lt;366),+'PL2'!$N$2+1,IF(AND(O4571&gt;365,O4571&lt;731),+'PL2'!$O$2+1,IF(AND(O4571&gt;730,O4571&lt;1096),+'PL2'!$P$2+1,IF(AND(O4571&gt;1095,O4571&lt;1461),+'PL2'!$Q$2+1,IF(AND(O4571&gt;1460,O4571&lt;1826),+'PL2'!$R$2+1,IF(AND(O4571&gt;1825,O4571&lt;2190),+'PL2'!$S$2+1,0))))))</f>
        <v>1.2</v>
      </c>
      <c r="N4571" s="70">
        <f t="shared" si="295"/>
        <v>4.9963589095569638E-4</v>
      </c>
      <c r="O4571" s="19">
        <f>IF(A4571&gt;'PL2'!$C$2+489,IF(A4571='PL2'!$C$2+490,1,O4570+1), "")</f>
        <v>8</v>
      </c>
      <c r="Q4571" s="20">
        <v>62.299999999999898</v>
      </c>
    </row>
    <row r="4572" spans="1:17" x14ac:dyDescent="0.55000000000000004">
      <c r="A4572">
        <v>4570</v>
      </c>
      <c r="B4572" s="2">
        <v>44392</v>
      </c>
      <c r="C4572" s="20">
        <v>98.768722076374402</v>
      </c>
      <c r="D4572" s="19">
        <v>91390704.503671214</v>
      </c>
      <c r="E4572" s="20">
        <f t="shared" si="296"/>
        <v>803.33014386171919</v>
      </c>
      <c r="F4572" s="20">
        <f t="shared" si="291"/>
        <v>8.6818339070211152E-4</v>
      </c>
      <c r="G4572" s="19">
        <v>32814.61</v>
      </c>
      <c r="H4572" s="20">
        <f t="shared" si="297"/>
        <v>28.489099374367417</v>
      </c>
      <c r="I4572" s="19">
        <v>26360965.372066211</v>
      </c>
      <c r="K4572" s="70">
        <f t="shared" si="294"/>
        <v>1.1114805470662237E-3</v>
      </c>
      <c r="L4572" s="3">
        <f>IF(AND(O4572&gt;0,O4572&lt;366),+'PL2'!$N$3+1,IF(AND(O4572&gt;365,O4572&lt;731),+'PL2'!$O$3+1,IF(AND(O4572&gt;730,O4572&lt;1096),+'PL2'!$P$3+1,IF(AND(O4572&gt;1095,O4572&lt;1461),+'PL2'!$Q$3+1,IF(AND(O4572&gt;1460,O4572&lt;3000),+'PL2'!$R$3+1,0)))))</f>
        <v>1.5</v>
      </c>
      <c r="M4572" s="3">
        <f>IF(AND(O4572&gt;0,O4572&lt;366),+'PL2'!$N$2+1,IF(AND(O4572&gt;365,O4572&lt;731),+'PL2'!$O$2+1,IF(AND(O4572&gt;730,O4572&lt;1096),+'PL2'!$P$2+1,IF(AND(O4572&gt;1095,O4572&lt;1461),+'PL2'!$Q$2+1,IF(AND(O4572&gt;1460,O4572&lt;1826),+'PL2'!$R$2+1,IF(AND(O4572&gt;1825,O4572&lt;2190),+'PL2'!$S$2+1,0))))))</f>
        <v>1.2</v>
      </c>
      <c r="N4572" s="70">
        <f t="shared" si="295"/>
        <v>4.9963589095569638E-4</v>
      </c>
      <c r="O4572" s="19">
        <f>IF(A4572&gt;'PL2'!$C$2+489,IF(A4572='PL2'!$C$2+490,1,O4571+1), "")</f>
        <v>9</v>
      </c>
      <c r="Q4572" s="20">
        <v>62.299999999999898</v>
      </c>
    </row>
    <row r="4573" spans="1:17" x14ac:dyDescent="0.55000000000000004">
      <c r="A4573">
        <v>4571</v>
      </c>
      <c r="B4573" s="2">
        <v>44393</v>
      </c>
      <c r="C4573" s="20">
        <v>98.798720550495403</v>
      </c>
      <c r="D4573" s="19">
        <v>107098481.8402397</v>
      </c>
      <c r="E4573" s="20">
        <f t="shared" si="296"/>
        <v>955.07302950132157</v>
      </c>
      <c r="F4573" s="20">
        <f t="shared" si="291"/>
        <v>8.8105817865629721E-4</v>
      </c>
      <c r="G4573" s="19">
        <v>31738.59</v>
      </c>
      <c r="H4573" s="20">
        <f t="shared" si="297"/>
        <v>27.963544298518968</v>
      </c>
      <c r="I4573" s="19">
        <v>30312671.303400349</v>
      </c>
      <c r="K4573" s="70">
        <f t="shared" si="294"/>
        <v>1.1114805470662237E-3</v>
      </c>
      <c r="L4573" s="3">
        <f>IF(AND(O4573&gt;0,O4573&lt;366),+'PL2'!$N$3+1,IF(AND(O4573&gt;365,O4573&lt;731),+'PL2'!$O$3+1,IF(AND(O4573&gt;730,O4573&lt;1096),+'PL2'!$P$3+1,IF(AND(O4573&gt;1095,O4573&lt;1461),+'PL2'!$Q$3+1,IF(AND(O4573&gt;1460,O4573&lt;3000),+'PL2'!$R$3+1,0)))))</f>
        <v>1.5</v>
      </c>
      <c r="M4573" s="3">
        <f>IF(AND(O4573&gt;0,O4573&lt;366),+'PL2'!$N$2+1,IF(AND(O4573&gt;365,O4573&lt;731),+'PL2'!$O$2+1,IF(AND(O4573&gt;730,O4573&lt;1096),+'PL2'!$P$2+1,IF(AND(O4573&gt;1095,O4573&lt;1461),+'PL2'!$Q$2+1,IF(AND(O4573&gt;1460,O4573&lt;1826),+'PL2'!$R$2+1,IF(AND(O4573&gt;1825,O4573&lt;2190),+'PL2'!$S$2+1,0))))))</f>
        <v>1.2</v>
      </c>
      <c r="N4573" s="70">
        <f t="shared" si="295"/>
        <v>4.9963589095569638E-4</v>
      </c>
      <c r="O4573" s="19">
        <f>IF(A4573&gt;'PL2'!$C$2+489,IF(A4573='PL2'!$C$2+490,1,O4572+1), "")</f>
        <v>10</v>
      </c>
      <c r="Q4573" s="20">
        <v>62.299999999999898</v>
      </c>
    </row>
    <row r="4574" spans="1:17" x14ac:dyDescent="0.55000000000000004">
      <c r="A4574">
        <v>4572</v>
      </c>
      <c r="B4574" s="2">
        <v>44394</v>
      </c>
      <c r="C4574" s="20">
        <v>98.828719024616404</v>
      </c>
      <c r="D4574" s="19">
        <v>101997588.0944047</v>
      </c>
      <c r="E4574" s="20">
        <f t="shared" si="296"/>
        <v>909.68421187922979</v>
      </c>
      <c r="F4574" s="20">
        <f t="shared" si="291"/>
        <v>8.8142207140948898E-4</v>
      </c>
      <c r="G4574" s="19">
        <v>31421.25</v>
      </c>
      <c r="H4574" s="20">
        <f t="shared" si="297"/>
        <v>27.695383261275406</v>
      </c>
      <c r="I4574" s="19">
        <v>28583415.042510249</v>
      </c>
      <c r="K4574" s="70">
        <f t="shared" si="294"/>
        <v>1.1114805470662237E-3</v>
      </c>
      <c r="L4574" s="3">
        <f>IF(AND(O4574&gt;0,O4574&lt;366),+'PL2'!$N$3+1,IF(AND(O4574&gt;365,O4574&lt;731),+'PL2'!$O$3+1,IF(AND(O4574&gt;730,O4574&lt;1096),+'PL2'!$P$3+1,IF(AND(O4574&gt;1095,O4574&lt;1461),+'PL2'!$Q$3+1,IF(AND(O4574&gt;1460,O4574&lt;3000),+'PL2'!$R$3+1,0)))))</f>
        <v>1.5</v>
      </c>
      <c r="M4574" s="3">
        <f>IF(AND(O4574&gt;0,O4574&lt;366),+'PL2'!$N$2+1,IF(AND(O4574&gt;365,O4574&lt;731),+'PL2'!$O$2+1,IF(AND(O4574&gt;730,O4574&lt;1096),+'PL2'!$P$2+1,IF(AND(O4574&gt;1095,O4574&lt;1461),+'PL2'!$Q$2+1,IF(AND(O4574&gt;1460,O4574&lt;1826),+'PL2'!$R$2+1,IF(AND(O4574&gt;1825,O4574&lt;2190),+'PL2'!$S$2+1,0))))))</f>
        <v>1.2</v>
      </c>
      <c r="N4574" s="70">
        <f t="shared" si="295"/>
        <v>4.9963589095569638E-4</v>
      </c>
      <c r="O4574" s="19">
        <f>IF(A4574&gt;'PL2'!$C$2+489,IF(A4574='PL2'!$C$2+490,1,O4573+1), "")</f>
        <v>11</v>
      </c>
      <c r="Q4574" s="20">
        <v>62.299999999999898</v>
      </c>
    </row>
    <row r="4575" spans="1:17" x14ac:dyDescent="0.55000000000000004">
      <c r="A4575">
        <v>4573</v>
      </c>
      <c r="B4575" s="2">
        <v>44395</v>
      </c>
      <c r="C4575" s="20">
        <v>98.858717498737406</v>
      </c>
      <c r="D4575" s="19">
        <v>97872242.088688388</v>
      </c>
      <c r="E4575" s="20">
        <f t="shared" si="296"/>
        <v>919.5665404331661</v>
      </c>
      <c r="F4575" s="20">
        <f t="shared" si="291"/>
        <v>9.2883504967217136E-4</v>
      </c>
      <c r="G4575" s="19">
        <v>31520.66</v>
      </c>
      <c r="H4575" s="20">
        <f t="shared" si="297"/>
        <v>29.277493796799625</v>
      </c>
      <c r="I4575" s="19">
        <v>28985344.268370081</v>
      </c>
      <c r="K4575" s="70">
        <f t="shared" si="294"/>
        <v>1.1114805470662237E-3</v>
      </c>
      <c r="L4575" s="3">
        <f>IF(AND(O4575&gt;0,O4575&lt;366),+'PL2'!$N$3+1,IF(AND(O4575&gt;365,O4575&lt;731),+'PL2'!$O$3+1,IF(AND(O4575&gt;730,O4575&lt;1096),+'PL2'!$P$3+1,IF(AND(O4575&gt;1095,O4575&lt;1461),+'PL2'!$Q$3+1,IF(AND(O4575&gt;1460,O4575&lt;3000),+'PL2'!$R$3+1,0)))))</f>
        <v>1.5</v>
      </c>
      <c r="M4575" s="3">
        <f>IF(AND(O4575&gt;0,O4575&lt;366),+'PL2'!$N$2+1,IF(AND(O4575&gt;365,O4575&lt;731),+'PL2'!$O$2+1,IF(AND(O4575&gt;730,O4575&lt;1096),+'PL2'!$P$2+1,IF(AND(O4575&gt;1095,O4575&lt;1461),+'PL2'!$Q$2+1,IF(AND(O4575&gt;1460,O4575&lt;1826),+'PL2'!$R$2+1,IF(AND(O4575&gt;1825,O4575&lt;2190),+'PL2'!$S$2+1,0))))))</f>
        <v>1.2</v>
      </c>
      <c r="N4575" s="70">
        <f t="shared" si="295"/>
        <v>4.9963589095569638E-4</v>
      </c>
      <c r="O4575" s="19">
        <f>IF(A4575&gt;'PL2'!$C$2+489,IF(A4575='PL2'!$C$2+490,1,O4574+1), "")</f>
        <v>12</v>
      </c>
      <c r="Q4575" s="20">
        <v>62.299999999999898</v>
      </c>
    </row>
    <row r="4576" spans="1:17" x14ac:dyDescent="0.55000000000000004">
      <c r="A4576">
        <v>4574</v>
      </c>
      <c r="B4576" s="2">
        <v>44396</v>
      </c>
      <c r="C4576" s="20">
        <v>98.888715972858407</v>
      </c>
      <c r="D4576" s="19">
        <v>115543619.1324793</v>
      </c>
      <c r="E4576" s="20">
        <f t="shared" si="296"/>
        <v>1059.2214152737056</v>
      </c>
      <c r="F4576" s="20">
        <f t="shared" si="291"/>
        <v>9.0654115280284445E-4</v>
      </c>
      <c r="G4576" s="19">
        <v>31783.49</v>
      </c>
      <c r="H4576" s="20">
        <f t="shared" si="297"/>
        <v>28.813041664697678</v>
      </c>
      <c r="I4576" s="19">
        <v>33665753.26013767</v>
      </c>
      <c r="K4576" s="70">
        <f t="shared" si="294"/>
        <v>1.1114805470662237E-3</v>
      </c>
      <c r="L4576" s="3">
        <f>IF(AND(O4576&gt;0,O4576&lt;366),+'PL2'!$N$3+1,IF(AND(O4576&gt;365,O4576&lt;731),+'PL2'!$O$3+1,IF(AND(O4576&gt;730,O4576&lt;1096),+'PL2'!$P$3+1,IF(AND(O4576&gt;1095,O4576&lt;1461),+'PL2'!$Q$3+1,IF(AND(O4576&gt;1460,O4576&lt;3000),+'PL2'!$R$3+1,0)))))</f>
        <v>1.5</v>
      </c>
      <c r="M4576" s="3">
        <f>IF(AND(O4576&gt;0,O4576&lt;366),+'PL2'!$N$2+1,IF(AND(O4576&gt;365,O4576&lt;731),+'PL2'!$O$2+1,IF(AND(O4576&gt;730,O4576&lt;1096),+'PL2'!$P$2+1,IF(AND(O4576&gt;1095,O4576&lt;1461),+'PL2'!$Q$2+1,IF(AND(O4576&gt;1460,O4576&lt;1826),+'PL2'!$R$2+1,IF(AND(O4576&gt;1825,O4576&lt;2190),+'PL2'!$S$2+1,0))))))</f>
        <v>1.2</v>
      </c>
      <c r="N4576" s="70">
        <f t="shared" si="295"/>
        <v>4.9963589095569638E-4</v>
      </c>
      <c r="O4576" s="19">
        <f>IF(A4576&gt;'PL2'!$C$2+489,IF(A4576='PL2'!$C$2+490,1,O4575+1), "")</f>
        <v>13</v>
      </c>
      <c r="Q4576" s="20">
        <v>62.299999999999898</v>
      </c>
    </row>
    <row r="4577" spans="1:17" x14ac:dyDescent="0.55000000000000004">
      <c r="A4577">
        <v>4575</v>
      </c>
      <c r="B4577" s="2">
        <v>44397</v>
      </c>
      <c r="C4577" s="20">
        <v>98.918714446979394</v>
      </c>
      <c r="D4577" s="19">
        <v>82919538.436249882</v>
      </c>
      <c r="E4577" s="20">
        <f t="shared" si="296"/>
        <v>766.56450549928866</v>
      </c>
      <c r="F4577" s="20">
        <f t="shared" si="291"/>
        <v>9.1447175002031379E-4</v>
      </c>
      <c r="G4577" s="19">
        <v>30815.94</v>
      </c>
      <c r="H4577" s="20">
        <f t="shared" si="297"/>
        <v>28.180306580320988</v>
      </c>
      <c r="I4577" s="19">
        <v>23622405.807595748</v>
      </c>
      <c r="K4577" s="70">
        <f t="shared" si="294"/>
        <v>1.1114805470662237E-3</v>
      </c>
      <c r="L4577" s="3">
        <f>IF(AND(O4577&gt;0,O4577&lt;366),+'PL2'!$N$3+1,IF(AND(O4577&gt;365,O4577&lt;731),+'PL2'!$O$3+1,IF(AND(O4577&gt;730,O4577&lt;1096),+'PL2'!$P$3+1,IF(AND(O4577&gt;1095,O4577&lt;1461),+'PL2'!$Q$3+1,IF(AND(O4577&gt;1460,O4577&lt;3000),+'PL2'!$R$3+1,0)))))</f>
        <v>1.5</v>
      </c>
      <c r="M4577" s="3">
        <f>IF(AND(O4577&gt;0,O4577&lt;366),+'PL2'!$N$2+1,IF(AND(O4577&gt;365,O4577&lt;731),+'PL2'!$O$2+1,IF(AND(O4577&gt;730,O4577&lt;1096),+'PL2'!$P$2+1,IF(AND(O4577&gt;1095,O4577&lt;1461),+'PL2'!$Q$2+1,IF(AND(O4577&gt;1460,O4577&lt;1826),+'PL2'!$R$2+1,IF(AND(O4577&gt;1825,O4577&lt;2190),+'PL2'!$S$2+1,0))))))</f>
        <v>1.2</v>
      </c>
      <c r="N4577" s="70">
        <f t="shared" si="295"/>
        <v>4.9963589095569638E-4</v>
      </c>
      <c r="O4577" s="19">
        <f>IF(A4577&gt;'PL2'!$C$2+489,IF(A4577='PL2'!$C$2+490,1,O4576+1), "")</f>
        <v>14</v>
      </c>
      <c r="Q4577" s="20">
        <v>62.299999999999898</v>
      </c>
    </row>
    <row r="4578" spans="1:17" x14ac:dyDescent="0.55000000000000004">
      <c r="A4578">
        <v>4576</v>
      </c>
      <c r="B4578" s="2">
        <v>44398</v>
      </c>
      <c r="C4578" s="20">
        <v>98.948712921100395</v>
      </c>
      <c r="D4578" s="19">
        <v>98551910.436526507</v>
      </c>
      <c r="E4578" s="20">
        <f t="shared" si="296"/>
        <v>960.03827195828364</v>
      </c>
      <c r="F4578" s="20">
        <f t="shared" si="291"/>
        <v>9.6390370257156863E-4</v>
      </c>
      <c r="G4578" s="19">
        <v>29790.240000000002</v>
      </c>
      <c r="H4578" s="20">
        <f t="shared" si="297"/>
        <v>28.714922636495647</v>
      </c>
      <c r="I4578" s="19">
        <v>28599770.530822542</v>
      </c>
      <c r="K4578" s="70">
        <f t="shared" si="294"/>
        <v>1.1114805470662237E-3</v>
      </c>
      <c r="L4578" s="3">
        <f>IF(AND(O4578&gt;0,O4578&lt;366),+'PL2'!$N$3+1,IF(AND(O4578&gt;365,O4578&lt;731),+'PL2'!$O$3+1,IF(AND(O4578&gt;730,O4578&lt;1096),+'PL2'!$P$3+1,IF(AND(O4578&gt;1095,O4578&lt;1461),+'PL2'!$Q$3+1,IF(AND(O4578&gt;1460,O4578&lt;3000),+'PL2'!$R$3+1,0)))))</f>
        <v>1.5</v>
      </c>
      <c r="M4578" s="3">
        <f>IF(AND(O4578&gt;0,O4578&lt;366),+'PL2'!$N$2+1,IF(AND(O4578&gt;365,O4578&lt;731),+'PL2'!$O$2+1,IF(AND(O4578&gt;730,O4578&lt;1096),+'PL2'!$P$2+1,IF(AND(O4578&gt;1095,O4578&lt;1461),+'PL2'!$Q$2+1,IF(AND(O4578&gt;1460,O4578&lt;1826),+'PL2'!$R$2+1,IF(AND(O4578&gt;1825,O4578&lt;2190),+'PL2'!$S$2+1,0))))))</f>
        <v>1.2</v>
      </c>
      <c r="N4578" s="70">
        <f t="shared" si="295"/>
        <v>4.9963589095569638E-4</v>
      </c>
      <c r="O4578" s="19">
        <f>IF(A4578&gt;'PL2'!$C$2+489,IF(A4578='PL2'!$C$2+490,1,O4577+1), "")</f>
        <v>15</v>
      </c>
      <c r="Q4578" s="20">
        <v>62.299999999999898</v>
      </c>
    </row>
    <row r="4579" spans="1:17" x14ac:dyDescent="0.55000000000000004">
      <c r="A4579">
        <v>4577</v>
      </c>
      <c r="B4579" s="2">
        <v>44399</v>
      </c>
      <c r="C4579" s="20">
        <v>98.978711395221396</v>
      </c>
      <c r="D4579" s="19">
        <v>103989257.2192314</v>
      </c>
      <c r="E4579" s="20">
        <f t="shared" si="296"/>
        <v>1007.5199422569959</v>
      </c>
      <c r="F4579" s="20">
        <f t="shared" si="291"/>
        <v>9.5897430423363874E-4</v>
      </c>
      <c r="G4579" s="19">
        <v>32118.06</v>
      </c>
      <c r="H4579" s="20">
        <f t="shared" si="297"/>
        <v>30.800394241834265</v>
      </c>
      <c r="I4579" s="19">
        <v>32359585.956606731</v>
      </c>
      <c r="K4579" s="70">
        <f t="shared" si="294"/>
        <v>1.1114805470662237E-3</v>
      </c>
      <c r="L4579" s="3">
        <f>IF(AND(O4579&gt;0,O4579&lt;366),+'PL2'!$N$3+1,IF(AND(O4579&gt;365,O4579&lt;731),+'PL2'!$O$3+1,IF(AND(O4579&gt;730,O4579&lt;1096),+'PL2'!$P$3+1,IF(AND(O4579&gt;1095,O4579&lt;1461),+'PL2'!$Q$3+1,IF(AND(O4579&gt;1460,O4579&lt;3000),+'PL2'!$R$3+1,0)))))</f>
        <v>1.5</v>
      </c>
      <c r="M4579" s="3">
        <f>IF(AND(O4579&gt;0,O4579&lt;366),+'PL2'!$N$2+1,IF(AND(O4579&gt;365,O4579&lt;731),+'PL2'!$O$2+1,IF(AND(O4579&gt;730,O4579&lt;1096),+'PL2'!$P$2+1,IF(AND(O4579&gt;1095,O4579&lt;1461),+'PL2'!$Q$2+1,IF(AND(O4579&gt;1460,O4579&lt;1826),+'PL2'!$R$2+1,IF(AND(O4579&gt;1825,O4579&lt;2190),+'PL2'!$S$2+1,0))))))</f>
        <v>1.2</v>
      </c>
      <c r="N4579" s="70">
        <f t="shared" si="295"/>
        <v>4.9963589095569638E-4</v>
      </c>
      <c r="O4579" s="19">
        <f>IF(A4579&gt;'PL2'!$C$2+489,IF(A4579='PL2'!$C$2+490,1,O4578+1), "")</f>
        <v>16</v>
      </c>
      <c r="Q4579" s="20">
        <v>62.8</v>
      </c>
    </row>
    <row r="4580" spans="1:17" x14ac:dyDescent="0.55000000000000004">
      <c r="A4580">
        <v>4578</v>
      </c>
      <c r="B4580" s="2">
        <v>44400</v>
      </c>
      <c r="C4580" s="20">
        <v>99.008709869342397</v>
      </c>
      <c r="D4580" s="19">
        <v>91755226.958145365</v>
      </c>
      <c r="E4580" s="20">
        <f t="shared" si="296"/>
        <v>866.07700521509571</v>
      </c>
      <c r="F4580" s="20">
        <f t="shared" si="291"/>
        <v>9.3454258440192498E-4</v>
      </c>
      <c r="G4580" s="19">
        <v>32297.89</v>
      </c>
      <c r="H4580" s="20">
        <f t="shared" si="297"/>
        <v>30.183753591329086</v>
      </c>
      <c r="I4580" s="19">
        <v>27972459.845966589</v>
      </c>
      <c r="K4580" s="70">
        <f t="shared" si="294"/>
        <v>1.1114805470662237E-3</v>
      </c>
      <c r="L4580" s="3">
        <f>IF(AND(O4580&gt;0,O4580&lt;366),+'PL2'!$N$3+1,IF(AND(O4580&gt;365,O4580&lt;731),+'PL2'!$O$3+1,IF(AND(O4580&gt;730,O4580&lt;1096),+'PL2'!$P$3+1,IF(AND(O4580&gt;1095,O4580&lt;1461),+'PL2'!$Q$3+1,IF(AND(O4580&gt;1460,O4580&lt;3000),+'PL2'!$R$3+1,0)))))</f>
        <v>1.5</v>
      </c>
      <c r="M4580" s="3">
        <f>IF(AND(O4580&gt;0,O4580&lt;366),+'PL2'!$N$2+1,IF(AND(O4580&gt;365,O4580&lt;731),+'PL2'!$O$2+1,IF(AND(O4580&gt;730,O4580&lt;1096),+'PL2'!$P$2+1,IF(AND(O4580&gt;1095,O4580&lt;1461),+'PL2'!$Q$2+1,IF(AND(O4580&gt;1460,O4580&lt;1826),+'PL2'!$R$2+1,IF(AND(O4580&gt;1825,O4580&lt;2190),+'PL2'!$S$2+1,0))))))</f>
        <v>1.2</v>
      </c>
      <c r="N4580" s="70">
        <f t="shared" si="295"/>
        <v>4.9963589095569638E-4</v>
      </c>
      <c r="O4580" s="19">
        <f>IF(A4580&gt;'PL2'!$C$2+489,IF(A4580='PL2'!$C$2+490,1,O4579+1), "")</f>
        <v>17</v>
      </c>
      <c r="Q4580" s="20">
        <v>63.300000000000097</v>
      </c>
    </row>
    <row r="4581" spans="1:17" x14ac:dyDescent="0.55000000000000004">
      <c r="A4581">
        <v>4579</v>
      </c>
      <c r="B4581" s="2">
        <v>44401</v>
      </c>
      <c r="C4581" s="20">
        <v>99.038708343463398</v>
      </c>
      <c r="D4581" s="19">
        <v>104668925.5670695</v>
      </c>
      <c r="E4581" s="20">
        <f t="shared" si="296"/>
        <v>983.33545622092299</v>
      </c>
      <c r="F4581" s="20">
        <f t="shared" si="291"/>
        <v>9.3044113068731454E-4</v>
      </c>
      <c r="G4581" s="19">
        <v>33581.629999999997</v>
      </c>
      <c r="H4581" s="20">
        <f t="shared" si="297"/>
        <v>31.24572978752304</v>
      </c>
      <c r="I4581" s="19">
        <v>33022007.45669223</v>
      </c>
      <c r="K4581" s="70">
        <f t="shared" si="294"/>
        <v>1.1114805470662237E-3</v>
      </c>
      <c r="L4581" s="3">
        <f>IF(AND(O4581&gt;0,O4581&lt;366),+'PL2'!$N$3+1,IF(AND(O4581&gt;365,O4581&lt;731),+'PL2'!$O$3+1,IF(AND(O4581&gt;730,O4581&lt;1096),+'PL2'!$P$3+1,IF(AND(O4581&gt;1095,O4581&lt;1461),+'PL2'!$Q$3+1,IF(AND(O4581&gt;1460,O4581&lt;3000),+'PL2'!$R$3+1,0)))))</f>
        <v>1.5</v>
      </c>
      <c r="M4581" s="3">
        <f>IF(AND(O4581&gt;0,O4581&lt;366),+'PL2'!$N$2+1,IF(AND(O4581&gt;365,O4581&lt;731),+'PL2'!$O$2+1,IF(AND(O4581&gt;730,O4581&lt;1096),+'PL2'!$P$2+1,IF(AND(O4581&gt;1095,O4581&lt;1461),+'PL2'!$Q$2+1,IF(AND(O4581&gt;1460,O4581&lt;1826),+'PL2'!$R$2+1,IF(AND(O4581&gt;1825,O4581&lt;2190),+'PL2'!$S$2+1,0))))))</f>
        <v>1.2</v>
      </c>
      <c r="N4581" s="70">
        <f t="shared" si="295"/>
        <v>4.9963589095569638E-4</v>
      </c>
      <c r="O4581" s="19">
        <f>IF(A4581&gt;'PL2'!$C$2+489,IF(A4581='PL2'!$C$2+490,1,O4580+1), "")</f>
        <v>18</v>
      </c>
      <c r="Q4581" s="20">
        <v>63.800000000000203</v>
      </c>
    </row>
    <row r="4582" spans="1:17" x14ac:dyDescent="0.55000000000000004">
      <c r="A4582">
        <v>4580</v>
      </c>
      <c r="B4582" s="2">
        <v>44402</v>
      </c>
      <c r="C4582" s="20">
        <v>99.068706817584399</v>
      </c>
      <c r="D4582" s="19">
        <v>103989257.2192314</v>
      </c>
      <c r="E4582" s="20">
        <f t="shared" si="296"/>
        <v>968.42276700911168</v>
      </c>
      <c r="F4582" s="20">
        <f t="shared" si="291"/>
        <v>9.2259906211308786E-4</v>
      </c>
      <c r="G4582" s="19">
        <v>34279.339999999997</v>
      </c>
      <c r="H4582" s="20">
        <f t="shared" si="297"/>
        <v>31.626086933855653</v>
      </c>
      <c r="I4582" s="19">
        <v>33196893.294046119</v>
      </c>
      <c r="K4582" s="70">
        <f t="shared" si="294"/>
        <v>1.1114805470662237E-3</v>
      </c>
      <c r="L4582" s="3">
        <f>IF(AND(O4582&gt;0,O4582&lt;366),+'PL2'!$N$3+1,IF(AND(O4582&gt;365,O4582&lt;731),+'PL2'!$O$3+1,IF(AND(O4582&gt;730,O4582&lt;1096),+'PL2'!$P$3+1,IF(AND(O4582&gt;1095,O4582&lt;1461),+'PL2'!$Q$3+1,IF(AND(O4582&gt;1460,O4582&lt;3000),+'PL2'!$R$3+1,0)))))</f>
        <v>1.5</v>
      </c>
      <c r="M4582" s="3">
        <f>IF(AND(O4582&gt;0,O4582&lt;366),+'PL2'!$N$2+1,IF(AND(O4582&gt;365,O4582&lt;731),+'PL2'!$O$2+1,IF(AND(O4582&gt;730,O4582&lt;1096),+'PL2'!$P$2+1,IF(AND(O4582&gt;1095,O4582&lt;1461),+'PL2'!$Q$2+1,IF(AND(O4582&gt;1460,O4582&lt;1826),+'PL2'!$R$2+1,IF(AND(O4582&gt;1825,O4582&lt;2190),+'PL2'!$S$2+1,0))))))</f>
        <v>1.2</v>
      </c>
      <c r="N4582" s="70">
        <f t="shared" si="295"/>
        <v>4.9963589095569638E-4</v>
      </c>
      <c r="O4582" s="19">
        <f>IF(A4582&gt;'PL2'!$C$2+489,IF(A4582='PL2'!$C$2+490,1,O4581+1), "")</f>
        <v>19</v>
      </c>
      <c r="Q4582" s="20">
        <v>64.300000000000296</v>
      </c>
    </row>
    <row r="4583" spans="1:17" x14ac:dyDescent="0.55000000000000004">
      <c r="A4583">
        <v>4581</v>
      </c>
      <c r="B4583" s="2">
        <v>44403</v>
      </c>
      <c r="C4583" s="20">
        <v>99.0987052917054</v>
      </c>
      <c r="D4583" s="19">
        <v>101950252.1757171</v>
      </c>
      <c r="E4583" s="20">
        <f t="shared" si="296"/>
        <v>1031.8942317575979</v>
      </c>
      <c r="F4583" s="20">
        <f t="shared" si="291"/>
        <v>1.0030321669916721E-3</v>
      </c>
      <c r="G4583" s="19">
        <v>35365.199999999997</v>
      </c>
      <c r="H4583" s="20">
        <f t="shared" si="297"/>
        <v>35.472433192093881</v>
      </c>
      <c r="I4583" s="19">
        <v>36493145.884953797</v>
      </c>
      <c r="K4583" s="70">
        <f t="shared" si="294"/>
        <v>1.1114805470662237E-3</v>
      </c>
      <c r="L4583" s="3">
        <f>IF(AND(O4583&gt;0,O4583&lt;366),+'PL2'!$N$3+1,IF(AND(O4583&gt;365,O4583&lt;731),+'PL2'!$O$3+1,IF(AND(O4583&gt;730,O4583&lt;1096),+'PL2'!$P$3+1,IF(AND(O4583&gt;1095,O4583&lt;1461),+'PL2'!$Q$3+1,IF(AND(O4583&gt;1460,O4583&lt;3000),+'PL2'!$R$3+1,0)))))</f>
        <v>1.5</v>
      </c>
      <c r="M4583" s="3">
        <f>IF(AND(O4583&gt;0,O4583&lt;366),+'PL2'!$N$2+1,IF(AND(O4583&gt;365,O4583&lt;731),+'PL2'!$O$2+1,IF(AND(O4583&gt;730,O4583&lt;1096),+'PL2'!$P$2+1,IF(AND(O4583&gt;1095,O4583&lt;1461),+'PL2'!$Q$2+1,IF(AND(O4583&gt;1460,O4583&lt;1826),+'PL2'!$R$2+1,IF(AND(O4583&gt;1825,O4583&lt;2190),+'PL2'!$S$2+1,0))))))</f>
        <v>1.2</v>
      </c>
      <c r="N4583" s="70">
        <f t="shared" si="295"/>
        <v>4.9963589095569638E-4</v>
      </c>
      <c r="O4583" s="19">
        <f>IF(A4583&gt;'PL2'!$C$2+489,IF(A4583='PL2'!$C$2+490,1,O4582+1), "")</f>
        <v>20</v>
      </c>
      <c r="Q4583" s="20">
        <v>64.800000000000395</v>
      </c>
    </row>
    <row r="4584" spans="1:17" x14ac:dyDescent="0.55000000000000004">
      <c r="A4584">
        <v>4582</v>
      </c>
      <c r="B4584" s="2">
        <v>44404</v>
      </c>
      <c r="C4584" s="20">
        <v>99.128703765826401</v>
      </c>
      <c r="D4584" s="19">
        <v>115543619.1324793</v>
      </c>
      <c r="E4584" s="20">
        <f t="shared" si="296"/>
        <v>1088.635300042464</v>
      </c>
      <c r="F4584" s="20">
        <f t="shared" si="291"/>
        <v>9.3397633705067198E-4</v>
      </c>
      <c r="G4584" s="19">
        <v>37318.14</v>
      </c>
      <c r="H4584" s="20">
        <f t="shared" si="297"/>
        <v>34.854259702744166</v>
      </c>
      <c r="I4584" s="19">
        <v>40625844.535926677</v>
      </c>
      <c r="K4584" s="70">
        <f t="shared" si="294"/>
        <v>1.1114805470662237E-3</v>
      </c>
      <c r="L4584" s="3">
        <f>IF(AND(O4584&gt;0,O4584&lt;366),+'PL2'!$N$3+1,IF(AND(O4584&gt;365,O4584&lt;731),+'PL2'!$O$3+1,IF(AND(O4584&gt;730,O4584&lt;1096),+'PL2'!$P$3+1,IF(AND(O4584&gt;1095,O4584&lt;1461),+'PL2'!$Q$3+1,IF(AND(O4584&gt;1460,O4584&lt;3000),+'PL2'!$R$3+1,0)))))</f>
        <v>1.5</v>
      </c>
      <c r="M4584" s="3">
        <f>IF(AND(O4584&gt;0,O4584&lt;366),+'PL2'!$N$2+1,IF(AND(O4584&gt;365,O4584&lt;731),+'PL2'!$O$2+1,IF(AND(O4584&gt;730,O4584&lt;1096),+'PL2'!$P$2+1,IF(AND(O4584&gt;1095,O4584&lt;1461),+'PL2'!$Q$2+1,IF(AND(O4584&gt;1460,O4584&lt;1826),+'PL2'!$R$2+1,IF(AND(O4584&gt;1825,O4584&lt;2190),+'PL2'!$S$2+1,0))))))</f>
        <v>1.2</v>
      </c>
      <c r="N4584" s="70">
        <f t="shared" si="295"/>
        <v>4.9963589095569638E-4</v>
      </c>
      <c r="O4584" s="19">
        <f>IF(A4584&gt;'PL2'!$C$2+489,IF(A4584='PL2'!$C$2+490,1,O4583+1), "")</f>
        <v>21</v>
      </c>
      <c r="Q4584" s="20">
        <v>65.300000000000495</v>
      </c>
    </row>
    <row r="4585" spans="1:17" x14ac:dyDescent="0.55000000000000004">
      <c r="A4585">
        <v>4583</v>
      </c>
      <c r="B4585" s="2">
        <v>44405</v>
      </c>
      <c r="C4585" s="20">
        <v>99.158702239947402</v>
      </c>
      <c r="D4585" s="19">
        <v>106707930.6105839</v>
      </c>
      <c r="E4585" s="20">
        <f t="shared" si="296"/>
        <v>1008.0682316518771</v>
      </c>
      <c r="F4585" s="20">
        <f t="shared" si="291"/>
        <v>9.3675078363860916E-4</v>
      </c>
      <c r="G4585" s="19">
        <v>39405.949999999997</v>
      </c>
      <c r="H4585" s="20">
        <f t="shared" si="297"/>
        <v>36.913554542523848</v>
      </c>
      <c r="I4585" s="19">
        <v>39723886.333062284</v>
      </c>
      <c r="K4585" s="70">
        <f t="shared" si="294"/>
        <v>1.1114805470662237E-3</v>
      </c>
      <c r="L4585" s="3">
        <f>IF(AND(O4585&gt;0,O4585&lt;366),+'PL2'!$N$3+1,IF(AND(O4585&gt;365,O4585&lt;731),+'PL2'!$O$3+1,IF(AND(O4585&gt;730,O4585&lt;1096),+'PL2'!$P$3+1,IF(AND(O4585&gt;1095,O4585&lt;1461),+'PL2'!$Q$3+1,IF(AND(O4585&gt;1460,O4585&lt;3000),+'PL2'!$R$3+1,0)))))</f>
        <v>1.5</v>
      </c>
      <c r="M4585" s="3">
        <f>IF(AND(O4585&gt;0,O4585&lt;366),+'PL2'!$N$2+1,IF(AND(O4585&gt;365,O4585&lt;731),+'PL2'!$O$2+1,IF(AND(O4585&gt;730,O4585&lt;1096),+'PL2'!$P$2+1,IF(AND(O4585&gt;1095,O4585&lt;1461),+'PL2'!$Q$2+1,IF(AND(O4585&gt;1460,O4585&lt;1826),+'PL2'!$R$2+1,IF(AND(O4585&gt;1825,O4585&lt;2190),+'PL2'!$S$2+1,0))))))</f>
        <v>1.2</v>
      </c>
      <c r="N4585" s="70">
        <f t="shared" si="295"/>
        <v>4.9963589095569638E-4</v>
      </c>
      <c r="O4585" s="19">
        <f>IF(A4585&gt;'PL2'!$C$2+489,IF(A4585='PL2'!$C$2+490,1,O4584+1), "")</f>
        <v>22</v>
      </c>
      <c r="Q4585" s="20">
        <v>65.800000000000594</v>
      </c>
    </row>
    <row r="4586" spans="1:17" x14ac:dyDescent="0.55000000000000004">
      <c r="A4586">
        <v>4584</v>
      </c>
      <c r="B4586" s="2">
        <v>44406</v>
      </c>
      <c r="C4586" s="20">
        <v>99.188700714068403</v>
      </c>
      <c r="D4586" s="19">
        <v>108746935.6540982</v>
      </c>
      <c r="E4586" s="20">
        <f t="shared" si="296"/>
        <v>1022.4807755221985</v>
      </c>
      <c r="F4586" s="20">
        <f t="shared" si="291"/>
        <v>9.3261055145270094E-4</v>
      </c>
      <c r="G4586" s="19">
        <v>40002.53</v>
      </c>
      <c r="H4586" s="20">
        <f t="shared" si="297"/>
        <v>37.306781562803209</v>
      </c>
      <c r="I4586" s="19">
        <v>40901817.897250012</v>
      </c>
      <c r="K4586" s="70">
        <f t="shared" si="294"/>
        <v>1.1114805470662237E-3</v>
      </c>
      <c r="L4586" s="3">
        <f>IF(AND(O4586&gt;0,O4586&lt;366),+'PL2'!$N$3+1,IF(AND(O4586&gt;365,O4586&lt;731),+'PL2'!$O$3+1,IF(AND(O4586&gt;730,O4586&lt;1096),+'PL2'!$P$3+1,IF(AND(O4586&gt;1095,O4586&lt;1461),+'PL2'!$Q$3+1,IF(AND(O4586&gt;1460,O4586&lt;3000),+'PL2'!$R$3+1,0)))))</f>
        <v>1.5</v>
      </c>
      <c r="M4586" s="3">
        <f>IF(AND(O4586&gt;0,O4586&lt;366),+'PL2'!$N$2+1,IF(AND(O4586&gt;365,O4586&lt;731),+'PL2'!$O$2+1,IF(AND(O4586&gt;730,O4586&lt;1096),+'PL2'!$P$2+1,IF(AND(O4586&gt;1095,O4586&lt;1461),+'PL2'!$Q$2+1,IF(AND(O4586&gt;1460,O4586&lt;1826),+'PL2'!$R$2+1,IF(AND(O4586&gt;1825,O4586&lt;2190),+'PL2'!$S$2+1,0))))))</f>
        <v>1.2</v>
      </c>
      <c r="N4586" s="70">
        <f t="shared" si="295"/>
        <v>4.9963589095569638E-4</v>
      </c>
      <c r="O4586" s="19">
        <f>IF(A4586&gt;'PL2'!$C$2+489,IF(A4586='PL2'!$C$2+490,1,O4585+1), "")</f>
        <v>23</v>
      </c>
      <c r="Q4586" s="20">
        <v>66.300000000000693</v>
      </c>
    </row>
    <row r="4587" spans="1:17" x14ac:dyDescent="0.55000000000000004">
      <c r="A4587">
        <v>4585</v>
      </c>
      <c r="B4587" s="2">
        <v>44407</v>
      </c>
      <c r="C4587" s="20">
        <v>99.218699188189404</v>
      </c>
      <c r="D4587" s="19">
        <v>112824945.74112689</v>
      </c>
      <c r="E4587" s="20">
        <f t="shared" si="296"/>
        <v>1052.0301662933095</v>
      </c>
      <c r="F4587" s="20">
        <f t="shared" si="291"/>
        <v>9.2515944874332716E-4</v>
      </c>
      <c r="G4587" s="19">
        <v>40005.93</v>
      </c>
      <c r="H4587" s="20">
        <f t="shared" si="297"/>
        <v>37.011864145264134</v>
      </c>
      <c r="I4587" s="19">
        <v>42087445.1906185</v>
      </c>
      <c r="K4587" s="70">
        <f t="shared" si="294"/>
        <v>1.1114805470662237E-3</v>
      </c>
      <c r="L4587" s="3">
        <f>IF(AND(O4587&gt;0,O4587&lt;366),+'PL2'!$N$3+1,IF(AND(O4587&gt;365,O4587&lt;731),+'PL2'!$O$3+1,IF(AND(O4587&gt;730,O4587&lt;1096),+'PL2'!$P$3+1,IF(AND(O4587&gt;1095,O4587&lt;1461),+'PL2'!$Q$3+1,IF(AND(O4587&gt;1460,O4587&lt;3000),+'PL2'!$R$3+1,0)))))</f>
        <v>1.5</v>
      </c>
      <c r="M4587" s="3">
        <f>IF(AND(O4587&gt;0,O4587&lt;366),+'PL2'!$N$2+1,IF(AND(O4587&gt;365,O4587&lt;731),+'PL2'!$O$2+1,IF(AND(O4587&gt;730,O4587&lt;1096),+'PL2'!$P$2+1,IF(AND(O4587&gt;1095,O4587&lt;1461),+'PL2'!$Q$2+1,IF(AND(O4587&gt;1460,O4587&lt;1826),+'PL2'!$R$2+1,IF(AND(O4587&gt;1825,O4587&lt;2190),+'PL2'!$S$2+1,0))))))</f>
        <v>1.2</v>
      </c>
      <c r="N4587" s="70">
        <f t="shared" si="295"/>
        <v>4.9963589095569638E-4</v>
      </c>
      <c r="O4587" s="19">
        <f>IF(A4587&gt;'PL2'!$C$2+489,IF(A4587='PL2'!$C$2+490,1,O4586+1), "")</f>
        <v>24</v>
      </c>
      <c r="Q4587" s="20">
        <v>66.800000000000793</v>
      </c>
    </row>
    <row r="4588" spans="1:17" x14ac:dyDescent="0.55000000000000004">
      <c r="A4588">
        <v>4586</v>
      </c>
      <c r="B4588" s="2">
        <v>44408</v>
      </c>
      <c r="C4588" s="20">
        <v>99.248697662310406</v>
      </c>
      <c r="D4588" s="19">
        <v>112465862.1258896</v>
      </c>
      <c r="E4588" s="20">
        <f t="shared" si="296"/>
        <v>985.97127081574251</v>
      </c>
      <c r="F4588" s="20">
        <f t="shared" si="291"/>
        <v>8.7009838106588526E-4</v>
      </c>
      <c r="G4588" s="19">
        <v>42214.15</v>
      </c>
      <c r="H4588" s="20">
        <f t="shared" si="297"/>
        <v>36.730463573072441</v>
      </c>
      <c r="I4588" s="19">
        <v>41621939.121906377</v>
      </c>
      <c r="K4588" s="70">
        <f t="shared" si="294"/>
        <v>1.1114805470662237E-3</v>
      </c>
      <c r="L4588" s="3">
        <f>IF(AND(O4588&gt;0,O4588&lt;366),+'PL2'!$N$3+1,IF(AND(O4588&gt;365,O4588&lt;731),+'PL2'!$O$3+1,IF(AND(O4588&gt;730,O4588&lt;1096),+'PL2'!$P$3+1,IF(AND(O4588&gt;1095,O4588&lt;1461),+'PL2'!$Q$3+1,IF(AND(O4588&gt;1460,O4588&lt;3000),+'PL2'!$R$3+1,0)))))</f>
        <v>1.5</v>
      </c>
      <c r="M4588" s="3">
        <f>IF(AND(O4588&gt;0,O4588&lt;366),+'PL2'!$N$2+1,IF(AND(O4588&gt;365,O4588&lt;731),+'PL2'!$O$2+1,IF(AND(O4588&gt;730,O4588&lt;1096),+'PL2'!$P$2+1,IF(AND(O4588&gt;1095,O4588&lt;1461),+'PL2'!$Q$2+1,IF(AND(O4588&gt;1460,O4588&lt;1826),+'PL2'!$R$2+1,IF(AND(O4588&gt;1825,O4588&lt;2190),+'PL2'!$S$2+1,0))))))</f>
        <v>1.2</v>
      </c>
      <c r="N4588" s="70">
        <f t="shared" si="295"/>
        <v>4.9963589095569638E-4</v>
      </c>
      <c r="O4588" s="19">
        <f>IF(A4588&gt;'PL2'!$C$2+489,IF(A4588='PL2'!$C$2+490,1,O4587+1), "")</f>
        <v>25</v>
      </c>
      <c r="Q4588" s="20">
        <v>67.300000000000907</v>
      </c>
    </row>
    <row r="4589" spans="1:17" x14ac:dyDescent="0.55000000000000004">
      <c r="A4589">
        <v>4587</v>
      </c>
      <c r="B4589" s="2">
        <v>44409</v>
      </c>
      <c r="C4589" s="20">
        <v>99.278696136431407</v>
      </c>
      <c r="D4589" s="19">
        <v>110975800.79118261</v>
      </c>
      <c r="E4589" s="20">
        <f t="shared" si="296"/>
        <v>981.15603457413306</v>
      </c>
      <c r="F4589" s="20">
        <f t="shared" si="291"/>
        <v>8.7773993180908605E-4</v>
      </c>
      <c r="G4589" s="19">
        <v>41659.06</v>
      </c>
      <c r="H4589" s="20">
        <f t="shared" si="297"/>
        <v>36.565820483630624</v>
      </c>
      <c r="I4589" s="19">
        <v>40874038.113685884</v>
      </c>
      <c r="K4589" s="70">
        <f t="shared" si="294"/>
        <v>1.1114805470662237E-3</v>
      </c>
      <c r="L4589" s="3">
        <f>IF(AND(O4589&gt;0,O4589&lt;366),+'PL2'!$N$3+1,IF(AND(O4589&gt;365,O4589&lt;731),+'PL2'!$O$3+1,IF(AND(O4589&gt;730,O4589&lt;1096),+'PL2'!$P$3+1,IF(AND(O4589&gt;1095,O4589&lt;1461),+'PL2'!$Q$3+1,IF(AND(O4589&gt;1460,O4589&lt;3000),+'PL2'!$R$3+1,0)))))</f>
        <v>1.5</v>
      </c>
      <c r="M4589" s="3">
        <f>IF(AND(O4589&gt;0,O4589&lt;366),+'PL2'!$N$2+1,IF(AND(O4589&gt;365,O4589&lt;731),+'PL2'!$O$2+1,IF(AND(O4589&gt;730,O4589&lt;1096),+'PL2'!$P$2+1,IF(AND(O4589&gt;1095,O4589&lt;1461),+'PL2'!$Q$2+1,IF(AND(O4589&gt;1460,O4589&lt;1826),+'PL2'!$R$2+1,IF(AND(O4589&gt;1825,O4589&lt;2190),+'PL2'!$S$2+1,0))))))</f>
        <v>1.2</v>
      </c>
      <c r="N4589" s="70">
        <f t="shared" si="295"/>
        <v>4.9963589095569638E-4</v>
      </c>
      <c r="O4589" s="19">
        <f>IF(A4589&gt;'PL2'!$C$2+489,IF(A4589='PL2'!$C$2+490,1,O4588+1), "")</f>
        <v>26</v>
      </c>
      <c r="Q4589" s="20">
        <v>67.800000000001006</v>
      </c>
    </row>
    <row r="4590" spans="1:17" x14ac:dyDescent="0.55000000000000004">
      <c r="A4590">
        <v>4588</v>
      </c>
      <c r="B4590" s="2">
        <v>44410</v>
      </c>
      <c r="C4590" s="20">
        <v>99.308694610552394</v>
      </c>
      <c r="D4590" s="19">
        <v>103048957.8775267</v>
      </c>
      <c r="E4590" s="20">
        <f t="shared" si="296"/>
        <v>898.43689617636301</v>
      </c>
      <c r="F4590" s="20">
        <f t="shared" si="291"/>
        <v>8.6582724548531307E-4</v>
      </c>
      <c r="G4590" s="19">
        <v>40000.46</v>
      </c>
      <c r="H4590" s="20">
        <f t="shared" si="297"/>
        <v>34.633488099945446</v>
      </c>
      <c r="I4590" s="19">
        <v>35937889.128026761</v>
      </c>
      <c r="K4590" s="70">
        <f t="shared" si="294"/>
        <v>1.1114805470662237E-3</v>
      </c>
      <c r="L4590" s="3">
        <f>IF(AND(O4590&gt;0,O4590&lt;366),+'PL2'!$N$3+1,IF(AND(O4590&gt;365,O4590&lt;731),+'PL2'!$O$3+1,IF(AND(O4590&gt;730,O4590&lt;1096),+'PL2'!$P$3+1,IF(AND(O4590&gt;1095,O4590&lt;1461),+'PL2'!$Q$3+1,IF(AND(O4590&gt;1460,O4590&lt;3000),+'PL2'!$R$3+1,0)))))</f>
        <v>1.5</v>
      </c>
      <c r="M4590" s="3">
        <f>IF(AND(O4590&gt;0,O4590&lt;366),+'PL2'!$N$2+1,IF(AND(O4590&gt;365,O4590&lt;731),+'PL2'!$O$2+1,IF(AND(O4590&gt;730,O4590&lt;1096),+'PL2'!$P$2+1,IF(AND(O4590&gt;1095,O4590&lt;1461),+'PL2'!$Q$2+1,IF(AND(O4590&gt;1460,O4590&lt;1826),+'PL2'!$R$2+1,IF(AND(O4590&gt;1825,O4590&lt;2190),+'PL2'!$S$2+1,0))))))</f>
        <v>1.2</v>
      </c>
      <c r="N4590" s="70">
        <f t="shared" si="295"/>
        <v>4.9963589095569638E-4</v>
      </c>
      <c r="O4590" s="19">
        <f>IF(A4590&gt;'PL2'!$C$2+489,IF(A4590='PL2'!$C$2+490,1,O4589+1), "")</f>
        <v>27</v>
      </c>
      <c r="Q4590" s="20">
        <v>68.300000000001106</v>
      </c>
    </row>
    <row r="4591" spans="1:17" x14ac:dyDescent="0.55000000000000004">
      <c r="A4591">
        <v>4589</v>
      </c>
      <c r="B4591" s="2">
        <v>44411</v>
      </c>
      <c r="C4591" s="20">
        <v>99.338693084673395</v>
      </c>
      <c r="D4591" s="19">
        <v>121785132.03707699</v>
      </c>
      <c r="E4591" s="20">
        <f t="shared" si="296"/>
        <v>1062.3477093373203</v>
      </c>
      <c r="F4591" s="20">
        <f t="shared" si="291"/>
        <v>8.6654447289129688E-4</v>
      </c>
      <c r="G4591" s="19">
        <v>39193.94</v>
      </c>
      <c r="H4591" s="20">
        <f t="shared" si="297"/>
        <v>33.963292077833117</v>
      </c>
      <c r="I4591" s="19">
        <v>41637592.37890438</v>
      </c>
      <c r="K4591" s="70">
        <f t="shared" si="294"/>
        <v>1.1114805470662237E-3</v>
      </c>
      <c r="L4591" s="3">
        <f>IF(AND(O4591&gt;0,O4591&lt;366),+'PL2'!$N$3+1,IF(AND(O4591&gt;365,O4591&lt;731),+'PL2'!$O$3+1,IF(AND(O4591&gt;730,O4591&lt;1096),+'PL2'!$P$3+1,IF(AND(O4591&gt;1095,O4591&lt;1461),+'PL2'!$Q$3+1,IF(AND(O4591&gt;1460,O4591&lt;3000),+'PL2'!$R$3+1,0)))))</f>
        <v>1.5</v>
      </c>
      <c r="M4591" s="3">
        <f>IF(AND(O4591&gt;0,O4591&lt;366),+'PL2'!$N$2+1,IF(AND(O4591&gt;365,O4591&lt;731),+'PL2'!$O$2+1,IF(AND(O4591&gt;730,O4591&lt;1096),+'PL2'!$P$2+1,IF(AND(O4591&gt;1095,O4591&lt;1461),+'PL2'!$Q$2+1,IF(AND(O4591&gt;1460,O4591&lt;1826),+'PL2'!$R$2+1,IF(AND(O4591&gt;1825,O4591&lt;2190),+'PL2'!$S$2+1,0))))))</f>
        <v>1.2</v>
      </c>
      <c r="N4591" s="70">
        <f t="shared" si="295"/>
        <v>4.9963589095569638E-4</v>
      </c>
      <c r="O4591" s="19">
        <f>IF(A4591&gt;'PL2'!$C$2+489,IF(A4591='PL2'!$C$2+490,1,O4590+1), "")</f>
        <v>28</v>
      </c>
      <c r="Q4591" s="20">
        <v>68.800000000001205</v>
      </c>
    </row>
    <row r="4592" spans="1:17" x14ac:dyDescent="0.55000000000000004">
      <c r="A4592">
        <v>4590</v>
      </c>
      <c r="B4592" s="2">
        <v>44412</v>
      </c>
      <c r="C4592" s="20">
        <v>99.368691558794396</v>
      </c>
      <c r="D4592" s="19">
        <v>98004603.296109274</v>
      </c>
      <c r="E4592" s="20">
        <f t="shared" si="296"/>
        <v>878.92509232970679</v>
      </c>
      <c r="F4592" s="20">
        <f t="shared" ref="F4592:F4655" si="298">+(C4592/D4592)*E4592</f>
        <v>8.911585115967994E-4</v>
      </c>
      <c r="G4592" s="19">
        <v>38138</v>
      </c>
      <c r="H4592" s="20">
        <f t="shared" si="297"/>
        <v>33.987003315278734</v>
      </c>
      <c r="I4592" s="19">
        <v>33520445.171270359</v>
      </c>
      <c r="K4592" s="70">
        <f t="shared" si="294"/>
        <v>1.1114805470662237E-3</v>
      </c>
      <c r="L4592" s="3">
        <f>IF(AND(O4592&gt;0,O4592&lt;366),+'PL2'!$N$3+1,IF(AND(O4592&gt;365,O4592&lt;731),+'PL2'!$O$3+1,IF(AND(O4592&gt;730,O4592&lt;1096),+'PL2'!$P$3+1,IF(AND(O4592&gt;1095,O4592&lt;1461),+'PL2'!$Q$3+1,IF(AND(O4592&gt;1460,O4592&lt;3000),+'PL2'!$R$3+1,0)))))</f>
        <v>1.5</v>
      </c>
      <c r="M4592" s="3">
        <f>IF(AND(O4592&gt;0,O4592&lt;366),+'PL2'!$N$2+1,IF(AND(O4592&gt;365,O4592&lt;731),+'PL2'!$O$2+1,IF(AND(O4592&gt;730,O4592&lt;1096),+'PL2'!$P$2+1,IF(AND(O4592&gt;1095,O4592&lt;1461),+'PL2'!$Q$2+1,IF(AND(O4592&gt;1460,O4592&lt;1826),+'PL2'!$R$2+1,IF(AND(O4592&gt;1825,O4592&lt;2190),+'PL2'!$S$2+1,0))))))</f>
        <v>1.2</v>
      </c>
      <c r="N4592" s="70">
        <f t="shared" si="295"/>
        <v>4.9963589095569638E-4</v>
      </c>
      <c r="O4592" s="19">
        <f>IF(A4592&gt;'PL2'!$C$2+489,IF(A4592='PL2'!$C$2+490,1,O4591+1), "")</f>
        <v>29</v>
      </c>
      <c r="Q4592" s="20">
        <v>69.300000000001305</v>
      </c>
    </row>
    <row r="4593" spans="1:17" x14ac:dyDescent="0.55000000000000004">
      <c r="A4593">
        <v>4591</v>
      </c>
      <c r="B4593" s="2">
        <v>44413</v>
      </c>
      <c r="C4593" s="20">
        <v>99.398690032915397</v>
      </c>
      <c r="D4593" s="19">
        <v>115299533.28954031</v>
      </c>
      <c r="E4593" s="20">
        <f t="shared" si="296"/>
        <v>1004.6553841224744</v>
      </c>
      <c r="F4593" s="20">
        <f t="shared" si="298"/>
        <v>8.661043654488806E-4</v>
      </c>
      <c r="G4593" s="19">
        <v>39750.14</v>
      </c>
      <c r="H4593" s="20">
        <f t="shared" si="297"/>
        <v>34.427769781204169</v>
      </c>
      <c r="I4593" s="19">
        <v>39935192.170622133</v>
      </c>
      <c r="K4593" s="70">
        <f t="shared" si="294"/>
        <v>1.1114805470662237E-3</v>
      </c>
      <c r="L4593" s="3">
        <f>IF(AND(O4593&gt;0,O4593&lt;366),+'PL2'!$N$3+1,IF(AND(O4593&gt;365,O4593&lt;731),+'PL2'!$O$3+1,IF(AND(O4593&gt;730,O4593&lt;1096),+'PL2'!$P$3+1,IF(AND(O4593&gt;1095,O4593&lt;1461),+'PL2'!$Q$3+1,IF(AND(O4593&gt;1460,O4593&lt;3000),+'PL2'!$R$3+1,0)))))</f>
        <v>1.5</v>
      </c>
      <c r="M4593" s="3">
        <f>IF(AND(O4593&gt;0,O4593&lt;366),+'PL2'!$N$2+1,IF(AND(O4593&gt;365,O4593&lt;731),+'PL2'!$O$2+1,IF(AND(O4593&gt;730,O4593&lt;1096),+'PL2'!$P$2+1,IF(AND(O4593&gt;1095,O4593&lt;1461),+'PL2'!$Q$2+1,IF(AND(O4593&gt;1460,O4593&lt;1826),+'PL2'!$R$2+1,IF(AND(O4593&gt;1825,O4593&lt;2190),+'PL2'!$S$2+1,0))))))</f>
        <v>1.2</v>
      </c>
      <c r="N4593" s="70">
        <f t="shared" si="295"/>
        <v>4.9963589095569638E-4</v>
      </c>
      <c r="O4593" s="19">
        <f>IF(A4593&gt;'PL2'!$C$2+489,IF(A4593='PL2'!$C$2+490,1,O4592+1), "")</f>
        <v>30</v>
      </c>
      <c r="Q4593" s="20">
        <v>69.800000000001404</v>
      </c>
    </row>
    <row r="4594" spans="1:17" x14ac:dyDescent="0.55000000000000004">
      <c r="A4594">
        <v>4592</v>
      </c>
      <c r="B4594" s="2">
        <v>44414</v>
      </c>
      <c r="C4594" s="20">
        <v>99.428688507036497</v>
      </c>
      <c r="D4594" s="19">
        <v>114578911.2064807</v>
      </c>
      <c r="E4594" s="20">
        <f t="shared" si="296"/>
        <v>1016.9054073065174</v>
      </c>
      <c r="F4594" s="20">
        <f t="shared" si="298"/>
        <v>8.8244485760554118E-4</v>
      </c>
      <c r="G4594" s="19">
        <v>40882</v>
      </c>
      <c r="H4594" s="20">
        <f t="shared" si="297"/>
        <v>36.076110668629738</v>
      </c>
      <c r="I4594" s="19">
        <v>41573126.861505046</v>
      </c>
      <c r="K4594" s="70">
        <f t="shared" si="294"/>
        <v>1.1114805470662237E-3</v>
      </c>
      <c r="L4594" s="3">
        <f>IF(AND(O4594&gt;0,O4594&lt;366),+'PL2'!$N$3+1,IF(AND(O4594&gt;365,O4594&lt;731),+'PL2'!$O$3+1,IF(AND(O4594&gt;730,O4594&lt;1096),+'PL2'!$P$3+1,IF(AND(O4594&gt;1095,O4594&lt;1461),+'PL2'!$Q$3+1,IF(AND(O4594&gt;1460,O4594&lt;3000),+'PL2'!$R$3+1,0)))))</f>
        <v>1.5</v>
      </c>
      <c r="M4594" s="3">
        <f>IF(AND(O4594&gt;0,O4594&lt;366),+'PL2'!$N$2+1,IF(AND(O4594&gt;365,O4594&lt;731),+'PL2'!$O$2+1,IF(AND(O4594&gt;730,O4594&lt;1096),+'PL2'!$P$2+1,IF(AND(O4594&gt;1095,O4594&lt;1461),+'PL2'!$Q$2+1,IF(AND(O4594&gt;1460,O4594&lt;1826),+'PL2'!$R$2+1,IF(AND(O4594&gt;1825,O4594&lt;2190),+'PL2'!$S$2+1,0))))))</f>
        <v>1.2</v>
      </c>
      <c r="N4594" s="70">
        <f t="shared" si="295"/>
        <v>4.9963589095569638E-4</v>
      </c>
      <c r="O4594" s="19">
        <f>IF(A4594&gt;'PL2'!$C$2+489,IF(A4594='PL2'!$C$2+490,1,O4593+1), "")</f>
        <v>31</v>
      </c>
      <c r="Q4594" s="20">
        <v>70.300000000001504</v>
      </c>
    </row>
    <row r="4595" spans="1:17" x14ac:dyDescent="0.55000000000000004">
      <c r="A4595">
        <v>4593</v>
      </c>
      <c r="B4595" s="2">
        <v>44415</v>
      </c>
      <c r="C4595" s="20">
        <v>99.458686981157499</v>
      </c>
      <c r="D4595" s="19">
        <v>120343887.8709577</v>
      </c>
      <c r="E4595" s="20">
        <f t="shared" si="296"/>
        <v>1070.6188371866233</v>
      </c>
      <c r="F4595" s="20">
        <f t="shared" si="298"/>
        <v>8.8481721579457392E-4</v>
      </c>
      <c r="G4595" s="19">
        <v>42825.95</v>
      </c>
      <c r="H4595" s="20">
        <f t="shared" si="297"/>
        <v>37.893137842757632</v>
      </c>
      <c r="I4595" s="19">
        <v>45850268.790412463</v>
      </c>
      <c r="K4595" s="70">
        <f t="shared" si="294"/>
        <v>1.1114805470662237E-3</v>
      </c>
      <c r="L4595" s="3">
        <f>IF(AND(O4595&gt;0,O4595&lt;366),+'PL2'!$N$3+1,IF(AND(O4595&gt;365,O4595&lt;731),+'PL2'!$O$3+1,IF(AND(O4595&gt;730,O4595&lt;1096),+'PL2'!$P$3+1,IF(AND(O4595&gt;1095,O4595&lt;1461),+'PL2'!$Q$3+1,IF(AND(O4595&gt;1460,O4595&lt;3000),+'PL2'!$R$3+1,0)))))</f>
        <v>1.5</v>
      </c>
      <c r="M4595" s="3">
        <f>IF(AND(O4595&gt;0,O4595&lt;366),+'PL2'!$N$2+1,IF(AND(O4595&gt;365,O4595&lt;731),+'PL2'!$O$2+1,IF(AND(O4595&gt;730,O4595&lt;1096),+'PL2'!$P$2+1,IF(AND(O4595&gt;1095,O4595&lt;1461),+'PL2'!$Q$2+1,IF(AND(O4595&gt;1460,O4595&lt;1826),+'PL2'!$R$2+1,IF(AND(O4595&gt;1825,O4595&lt;2190),+'PL2'!$S$2+1,0))))))</f>
        <v>1.2</v>
      </c>
      <c r="N4595" s="70">
        <f t="shared" si="295"/>
        <v>4.9963589095569638E-4</v>
      </c>
      <c r="O4595" s="19">
        <f>IF(A4595&gt;'PL2'!$C$2+489,IF(A4595='PL2'!$C$2+490,1,O4594+1), "")</f>
        <v>32</v>
      </c>
      <c r="Q4595" s="20">
        <v>70.800000000001603</v>
      </c>
    </row>
    <row r="4596" spans="1:17" x14ac:dyDescent="0.55000000000000004">
      <c r="A4596">
        <v>4594</v>
      </c>
      <c r="B4596" s="2">
        <v>44416</v>
      </c>
      <c r="C4596" s="20">
        <v>99.4886854552785</v>
      </c>
      <c r="D4596" s="19">
        <v>113858289.1234211</v>
      </c>
      <c r="E4596" s="20">
        <f t="shared" si="296"/>
        <v>989.81104408508099</v>
      </c>
      <c r="F4596" s="20">
        <f t="shared" si="298"/>
        <v>8.6489091293472391E-4</v>
      </c>
      <c r="G4596" s="19">
        <v>44634.13</v>
      </c>
      <c r="H4596" s="20">
        <f t="shared" si="297"/>
        <v>38.603653443747149</v>
      </c>
      <c r="I4596" s="19">
        <v>44179354.817129232</v>
      </c>
      <c r="K4596" s="70">
        <f t="shared" si="294"/>
        <v>1.1114805470662237E-3</v>
      </c>
      <c r="L4596" s="3">
        <f>IF(AND(O4596&gt;0,O4596&lt;366),+'PL2'!$N$3+1,IF(AND(O4596&gt;365,O4596&lt;731),+'PL2'!$O$3+1,IF(AND(O4596&gt;730,O4596&lt;1096),+'PL2'!$P$3+1,IF(AND(O4596&gt;1095,O4596&lt;1461),+'PL2'!$Q$3+1,IF(AND(O4596&gt;1460,O4596&lt;3000),+'PL2'!$R$3+1,0)))))</f>
        <v>1.5</v>
      </c>
      <c r="M4596" s="3">
        <f>IF(AND(O4596&gt;0,O4596&lt;366),+'PL2'!$N$2+1,IF(AND(O4596&gt;365,O4596&lt;731),+'PL2'!$O$2+1,IF(AND(O4596&gt;730,O4596&lt;1096),+'PL2'!$P$2+1,IF(AND(O4596&gt;1095,O4596&lt;1461),+'PL2'!$Q$2+1,IF(AND(O4596&gt;1460,O4596&lt;1826),+'PL2'!$R$2+1,IF(AND(O4596&gt;1825,O4596&lt;2190),+'PL2'!$S$2+1,0))))))</f>
        <v>1.2</v>
      </c>
      <c r="N4596" s="70">
        <f t="shared" si="295"/>
        <v>4.9963589095569638E-4</v>
      </c>
      <c r="O4596" s="19">
        <f>IF(A4596&gt;'PL2'!$C$2+489,IF(A4596='PL2'!$C$2+490,1,O4595+1), "")</f>
        <v>33</v>
      </c>
      <c r="Q4596" s="20">
        <v>71.300000000001702</v>
      </c>
    </row>
    <row r="4597" spans="1:17" x14ac:dyDescent="0.55000000000000004">
      <c r="A4597">
        <v>4595</v>
      </c>
      <c r="B4597" s="2">
        <v>44417</v>
      </c>
      <c r="C4597" s="20">
        <v>99.518683929399501</v>
      </c>
      <c r="D4597" s="19">
        <v>109534556.6250633</v>
      </c>
      <c r="E4597" s="20">
        <f t="shared" si="296"/>
        <v>986.58732184773953</v>
      </c>
      <c r="F4597" s="20">
        <f t="shared" si="298"/>
        <v>8.9637348136443595E-4</v>
      </c>
      <c r="G4597" s="19">
        <v>43816.14</v>
      </c>
      <c r="H4597" s="20">
        <f t="shared" si="297"/>
        <v>39.275625951751515</v>
      </c>
      <c r="I4597" s="19">
        <v>43228448.216305614</v>
      </c>
      <c r="K4597" s="70">
        <f t="shared" si="294"/>
        <v>1.1114805470662237E-3</v>
      </c>
      <c r="L4597" s="3">
        <f>IF(AND(O4597&gt;0,O4597&lt;366),+'PL2'!$N$3+1,IF(AND(O4597&gt;365,O4597&lt;731),+'PL2'!$O$3+1,IF(AND(O4597&gt;730,O4597&lt;1096),+'PL2'!$P$3+1,IF(AND(O4597&gt;1095,O4597&lt;1461),+'PL2'!$Q$3+1,IF(AND(O4597&gt;1460,O4597&lt;3000),+'PL2'!$R$3+1,0)))))</f>
        <v>1.5</v>
      </c>
      <c r="M4597" s="3">
        <f>IF(AND(O4597&gt;0,O4597&lt;366),+'PL2'!$N$2+1,IF(AND(O4597&gt;365,O4597&lt;731),+'PL2'!$O$2+1,IF(AND(O4597&gt;730,O4597&lt;1096),+'PL2'!$P$2+1,IF(AND(O4597&gt;1095,O4597&lt;1461),+'PL2'!$Q$2+1,IF(AND(O4597&gt;1460,O4597&lt;1826),+'PL2'!$R$2+1,IF(AND(O4597&gt;1825,O4597&lt;2190),+'PL2'!$S$2+1,0))))))</f>
        <v>1.2</v>
      </c>
      <c r="N4597" s="70">
        <f t="shared" si="295"/>
        <v>4.9963589095569638E-4</v>
      </c>
      <c r="O4597" s="19">
        <f>IF(A4597&gt;'PL2'!$C$2+489,IF(A4597='PL2'!$C$2+490,1,O4596+1), "")</f>
        <v>34</v>
      </c>
      <c r="Q4597" s="20">
        <v>71.800000000001802</v>
      </c>
    </row>
    <row r="4598" spans="1:17" x14ac:dyDescent="0.55000000000000004">
      <c r="A4598">
        <v>4596</v>
      </c>
      <c r="B4598" s="2">
        <v>44418</v>
      </c>
      <c r="C4598" s="20">
        <v>99.548682403520502</v>
      </c>
      <c r="D4598" s="19">
        <v>118902643.7048385</v>
      </c>
      <c r="E4598" s="20">
        <f t="shared" si="296"/>
        <v>1041.0051110047248</v>
      </c>
      <c r="F4598" s="20">
        <f t="shared" si="298"/>
        <v>8.715591508049364E-4</v>
      </c>
      <c r="G4598" s="19">
        <v>46333.46</v>
      </c>
      <c r="H4598" s="20">
        <f t="shared" si="297"/>
        <v>40.382351051454485</v>
      </c>
      <c r="I4598" s="19">
        <v>48233368.670532979</v>
      </c>
      <c r="K4598" s="70">
        <f t="shared" si="294"/>
        <v>1.1114805470662237E-3</v>
      </c>
      <c r="L4598" s="3">
        <f>IF(AND(O4598&gt;0,O4598&lt;366),+'PL2'!$N$3+1,IF(AND(O4598&gt;365,O4598&lt;731),+'PL2'!$O$3+1,IF(AND(O4598&gt;730,O4598&lt;1096),+'PL2'!$P$3+1,IF(AND(O4598&gt;1095,O4598&lt;1461),+'PL2'!$Q$3+1,IF(AND(O4598&gt;1460,O4598&lt;3000),+'PL2'!$R$3+1,0)))))</f>
        <v>1.5</v>
      </c>
      <c r="M4598" s="3">
        <f>IF(AND(O4598&gt;0,O4598&lt;366),+'PL2'!$N$2+1,IF(AND(O4598&gt;365,O4598&lt;731),+'PL2'!$O$2+1,IF(AND(O4598&gt;730,O4598&lt;1096),+'PL2'!$P$2+1,IF(AND(O4598&gt;1095,O4598&lt;1461),+'PL2'!$Q$2+1,IF(AND(O4598&gt;1460,O4598&lt;1826),+'PL2'!$R$2+1,IF(AND(O4598&gt;1825,O4598&lt;2190),+'PL2'!$S$2+1,0))))))</f>
        <v>1.2</v>
      </c>
      <c r="N4598" s="70">
        <f t="shared" si="295"/>
        <v>4.9963589095569638E-4</v>
      </c>
      <c r="O4598" s="19">
        <f>IF(A4598&gt;'PL2'!$C$2+489,IF(A4598='PL2'!$C$2+490,1,O4597+1), "")</f>
        <v>35</v>
      </c>
      <c r="Q4598" s="20">
        <v>72.300000000001901</v>
      </c>
    </row>
    <row r="4599" spans="1:17" x14ac:dyDescent="0.55000000000000004">
      <c r="A4599">
        <v>4597</v>
      </c>
      <c r="B4599" s="2">
        <v>44419</v>
      </c>
      <c r="C4599" s="20">
        <v>99.578680877641503</v>
      </c>
      <c r="D4599" s="19">
        <v>105931446.2097652</v>
      </c>
      <c r="E4599" s="20">
        <f t="shared" si="296"/>
        <v>941.47654525120402</v>
      </c>
      <c r="F4599" s="20">
        <f t="shared" si="298"/>
        <v>8.8501569465698196E-4</v>
      </c>
      <c r="G4599" s="19">
        <v>45608.37</v>
      </c>
      <c r="H4599" s="20">
        <f t="shared" si="297"/>
        <v>40.36412325772266</v>
      </c>
      <c r="I4599" s="19">
        <v>42939210.622138657</v>
      </c>
      <c r="K4599" s="70">
        <f t="shared" si="294"/>
        <v>1.1114805470662237E-3</v>
      </c>
      <c r="L4599" s="3">
        <f>IF(AND(O4599&gt;0,O4599&lt;366),+'PL2'!$N$3+1,IF(AND(O4599&gt;365,O4599&lt;731),+'PL2'!$O$3+1,IF(AND(O4599&gt;730,O4599&lt;1096),+'PL2'!$P$3+1,IF(AND(O4599&gt;1095,O4599&lt;1461),+'PL2'!$Q$3+1,IF(AND(O4599&gt;1460,O4599&lt;3000),+'PL2'!$R$3+1,0)))))</f>
        <v>1.5</v>
      </c>
      <c r="M4599" s="3">
        <f>IF(AND(O4599&gt;0,O4599&lt;366),+'PL2'!$N$2+1,IF(AND(O4599&gt;365,O4599&lt;731),+'PL2'!$O$2+1,IF(AND(O4599&gt;730,O4599&lt;1096),+'PL2'!$P$2+1,IF(AND(O4599&gt;1095,O4599&lt;1461),+'PL2'!$Q$2+1,IF(AND(O4599&gt;1460,O4599&lt;1826),+'PL2'!$R$2+1,IF(AND(O4599&gt;1825,O4599&lt;2190),+'PL2'!$S$2+1,0))))))</f>
        <v>1.2</v>
      </c>
      <c r="N4599" s="70">
        <f t="shared" si="295"/>
        <v>4.9963589095569638E-4</v>
      </c>
      <c r="O4599" s="19">
        <f>IF(A4599&gt;'PL2'!$C$2+489,IF(A4599='PL2'!$C$2+490,1,O4598+1), "")</f>
        <v>36</v>
      </c>
      <c r="Q4599" s="20">
        <v>72.800000000002001</v>
      </c>
    </row>
    <row r="4600" spans="1:17" x14ac:dyDescent="0.55000000000000004">
      <c r="A4600">
        <v>4598</v>
      </c>
      <c r="B4600" s="2">
        <v>44420</v>
      </c>
      <c r="C4600" s="20">
        <v>99.608679351762504</v>
      </c>
      <c r="D4600" s="19">
        <v>108813934.54200371</v>
      </c>
      <c r="E4600" s="20">
        <f t="shared" si="296"/>
        <v>941.19716368273896</v>
      </c>
      <c r="F4600" s="20">
        <f t="shared" si="298"/>
        <v>8.615753752371937E-4</v>
      </c>
      <c r="G4600" s="19">
        <v>45611.46</v>
      </c>
      <c r="H4600" s="20">
        <f t="shared" si="297"/>
        <v>39.297710764616248</v>
      </c>
      <c r="I4600" s="19">
        <v>42929376.783428699</v>
      </c>
      <c r="K4600" s="70">
        <f t="shared" si="294"/>
        <v>1.1114805470662237E-3</v>
      </c>
      <c r="L4600" s="3">
        <f>IF(AND(O4600&gt;0,O4600&lt;366),+'PL2'!$N$3+1,IF(AND(O4600&gt;365,O4600&lt;731),+'PL2'!$O$3+1,IF(AND(O4600&gt;730,O4600&lt;1096),+'PL2'!$P$3+1,IF(AND(O4600&gt;1095,O4600&lt;1461),+'PL2'!$Q$3+1,IF(AND(O4600&gt;1460,O4600&lt;3000),+'PL2'!$R$3+1,0)))))</f>
        <v>1.5</v>
      </c>
      <c r="M4600" s="3">
        <f>IF(AND(O4600&gt;0,O4600&lt;366),+'PL2'!$N$2+1,IF(AND(O4600&gt;365,O4600&lt;731),+'PL2'!$O$2+1,IF(AND(O4600&gt;730,O4600&lt;1096),+'PL2'!$P$2+1,IF(AND(O4600&gt;1095,O4600&lt;1461),+'PL2'!$Q$2+1,IF(AND(O4600&gt;1460,O4600&lt;1826),+'PL2'!$R$2+1,IF(AND(O4600&gt;1825,O4600&lt;2190),+'PL2'!$S$2+1,0))))))</f>
        <v>1.2</v>
      </c>
      <c r="N4600" s="70">
        <f t="shared" si="295"/>
        <v>4.9963589095569638E-4</v>
      </c>
      <c r="O4600" s="19">
        <f>IF(A4600&gt;'PL2'!$C$2+489,IF(A4600='PL2'!$C$2+490,1,O4599+1), "")</f>
        <v>37</v>
      </c>
      <c r="Q4600" s="20">
        <v>73.3000000000021</v>
      </c>
    </row>
    <row r="4601" spans="1:17" x14ac:dyDescent="0.55000000000000004">
      <c r="A4601">
        <v>4599</v>
      </c>
      <c r="B4601" s="2">
        <v>44421</v>
      </c>
      <c r="C4601" s="20">
        <v>99.638677825883505</v>
      </c>
      <c r="D4601" s="19">
        <v>108175319.6279276</v>
      </c>
      <c r="E4601" s="20">
        <f t="shared" si="296"/>
        <v>945.98240798492702</v>
      </c>
      <c r="F4601" s="20">
        <f t="shared" si="298"/>
        <v>8.7133032472066271E-4</v>
      </c>
      <c r="G4601" s="19">
        <v>44417.78</v>
      </c>
      <c r="H4601" s="20">
        <f t="shared" si="297"/>
        <v>38.702558670770955</v>
      </c>
      <c r="I4601" s="19">
        <v>42018438.481744729</v>
      </c>
      <c r="K4601" s="70">
        <f t="shared" si="294"/>
        <v>1.1114805470662237E-3</v>
      </c>
      <c r="L4601" s="3">
        <f>IF(AND(O4601&gt;0,O4601&lt;366),+'PL2'!$N$3+1,IF(AND(O4601&gt;365,O4601&lt;731),+'PL2'!$O$3+1,IF(AND(O4601&gt;730,O4601&lt;1096),+'PL2'!$P$3+1,IF(AND(O4601&gt;1095,O4601&lt;1461),+'PL2'!$Q$3+1,IF(AND(O4601&gt;1460,O4601&lt;3000),+'PL2'!$R$3+1,0)))))</f>
        <v>1.5</v>
      </c>
      <c r="M4601" s="3">
        <f>IF(AND(O4601&gt;0,O4601&lt;366),+'PL2'!$N$2+1,IF(AND(O4601&gt;365,O4601&lt;731),+'PL2'!$O$2+1,IF(AND(O4601&gt;730,O4601&lt;1096),+'PL2'!$P$2+1,IF(AND(O4601&gt;1095,O4601&lt;1461),+'PL2'!$Q$2+1,IF(AND(O4601&gt;1460,O4601&lt;1826),+'PL2'!$R$2+1,IF(AND(O4601&gt;1825,O4601&lt;2190),+'PL2'!$S$2+1,0))))))</f>
        <v>1.2</v>
      </c>
      <c r="N4601" s="70">
        <f t="shared" si="295"/>
        <v>4.9963589095569638E-4</v>
      </c>
      <c r="O4601" s="19">
        <f>IF(A4601&gt;'PL2'!$C$2+489,IF(A4601='PL2'!$C$2+490,1,O4600+1), "")</f>
        <v>38</v>
      </c>
      <c r="Q4601" s="20">
        <v>73.8000000000022</v>
      </c>
    </row>
    <row r="4602" spans="1:17" x14ac:dyDescent="0.55000000000000004">
      <c r="A4602">
        <v>4600</v>
      </c>
      <c r="B4602" s="2">
        <v>44422</v>
      </c>
      <c r="C4602" s="20">
        <v>99.668676300004506</v>
      </c>
      <c r="D4602" s="19">
        <v>126820808.54689179</v>
      </c>
      <c r="E4602" s="20">
        <f t="shared" si="296"/>
        <v>1019.4829603349443</v>
      </c>
      <c r="F4602" s="20">
        <f t="shared" si="298"/>
        <v>8.0121328929568815E-4</v>
      </c>
      <c r="G4602" s="19">
        <v>47833.98</v>
      </c>
      <c r="H4602" s="20">
        <f t="shared" si="297"/>
        <v>38.325220455904166</v>
      </c>
      <c r="I4602" s="19">
        <v>48765927.535002522</v>
      </c>
      <c r="K4602" s="70">
        <f t="shared" si="294"/>
        <v>1.1114805470662237E-3</v>
      </c>
      <c r="L4602" s="3">
        <f>IF(AND(O4602&gt;0,O4602&lt;366),+'PL2'!$N$3+1,IF(AND(O4602&gt;365,O4602&lt;731),+'PL2'!$O$3+1,IF(AND(O4602&gt;730,O4602&lt;1096),+'PL2'!$P$3+1,IF(AND(O4602&gt;1095,O4602&lt;1461),+'PL2'!$Q$3+1,IF(AND(O4602&gt;1460,O4602&lt;3000),+'PL2'!$R$3+1,0)))))</f>
        <v>1.5</v>
      </c>
      <c r="M4602" s="3">
        <f>IF(AND(O4602&gt;0,O4602&lt;366),+'PL2'!$N$2+1,IF(AND(O4602&gt;365,O4602&lt;731),+'PL2'!$O$2+1,IF(AND(O4602&gt;730,O4602&lt;1096),+'PL2'!$P$2+1,IF(AND(O4602&gt;1095,O4602&lt;1461),+'PL2'!$Q$2+1,IF(AND(O4602&gt;1460,O4602&lt;1826),+'PL2'!$R$2+1,IF(AND(O4602&gt;1825,O4602&lt;2190),+'PL2'!$S$2+1,0))))))</f>
        <v>1.2</v>
      </c>
      <c r="N4602" s="70">
        <f t="shared" si="295"/>
        <v>4.9963589095569638E-4</v>
      </c>
      <c r="O4602" s="19">
        <f>IF(A4602&gt;'PL2'!$C$2+489,IF(A4602='PL2'!$C$2+490,1,O4601+1), "")</f>
        <v>39</v>
      </c>
      <c r="Q4602" s="20">
        <v>74.300000000002299</v>
      </c>
    </row>
    <row r="4603" spans="1:17" x14ac:dyDescent="0.55000000000000004">
      <c r="A4603">
        <v>4601</v>
      </c>
      <c r="B4603" s="2">
        <v>44423</v>
      </c>
      <c r="C4603" s="20">
        <v>99.698674774125493</v>
      </c>
      <c r="D4603" s="19">
        <v>140740165.5825263</v>
      </c>
      <c r="E4603" s="20">
        <f t="shared" si="296"/>
        <v>1129.4633822774001</v>
      </c>
      <c r="F4603" s="20">
        <f t="shared" si="298"/>
        <v>8.0009855006834651E-4</v>
      </c>
      <c r="G4603" s="19">
        <v>47112.19</v>
      </c>
      <c r="H4603" s="20">
        <f t="shared" si="297"/>
        <v>37.694394909544457</v>
      </c>
      <c r="I4603" s="19">
        <v>53211493.463895507</v>
      </c>
      <c r="K4603" s="70">
        <f t="shared" si="294"/>
        <v>1.1114805470662237E-3</v>
      </c>
      <c r="L4603" s="3">
        <f>IF(AND(O4603&gt;0,O4603&lt;366),+'PL2'!$N$3+1,IF(AND(O4603&gt;365,O4603&lt;731),+'PL2'!$O$3+1,IF(AND(O4603&gt;730,O4603&lt;1096),+'PL2'!$P$3+1,IF(AND(O4603&gt;1095,O4603&lt;1461),+'PL2'!$Q$3+1,IF(AND(O4603&gt;1460,O4603&lt;3000),+'PL2'!$R$3+1,0)))))</f>
        <v>1.5</v>
      </c>
      <c r="M4603" s="3">
        <f>IF(AND(O4603&gt;0,O4603&lt;366),+'PL2'!$N$2+1,IF(AND(O4603&gt;365,O4603&lt;731),+'PL2'!$O$2+1,IF(AND(O4603&gt;730,O4603&lt;1096),+'PL2'!$P$2+1,IF(AND(O4603&gt;1095,O4603&lt;1461),+'PL2'!$Q$2+1,IF(AND(O4603&gt;1460,O4603&lt;1826),+'PL2'!$R$2+1,IF(AND(O4603&gt;1825,O4603&lt;2190),+'PL2'!$S$2+1,0))))))</f>
        <v>1.2</v>
      </c>
      <c r="N4603" s="70">
        <f t="shared" si="295"/>
        <v>4.9963589095569638E-4</v>
      </c>
      <c r="O4603" s="19">
        <f>IF(A4603&gt;'PL2'!$C$2+489,IF(A4603='PL2'!$C$2+490,1,O4602+1), "")</f>
        <v>40</v>
      </c>
      <c r="Q4603" s="20">
        <v>74.800000000002399</v>
      </c>
    </row>
    <row r="4604" spans="1:17" x14ac:dyDescent="0.55000000000000004">
      <c r="A4604">
        <v>4602</v>
      </c>
      <c r="B4604" s="2">
        <v>44424</v>
      </c>
      <c r="C4604" s="20">
        <v>99.728673248246494</v>
      </c>
      <c r="D4604" s="19">
        <v>124500915.7076194</v>
      </c>
      <c r="E4604" s="20">
        <f t="shared" si="296"/>
        <v>1019.2456725306434</v>
      </c>
      <c r="F4604" s="20">
        <f t="shared" si="298"/>
        <v>8.164439438679323E-4</v>
      </c>
      <c r="G4604" s="19">
        <v>47056.41</v>
      </c>
      <c r="H4604" s="20">
        <f t="shared" si="297"/>
        <v>38.418920964666412</v>
      </c>
      <c r="I4604" s="19">
        <v>47962042.257327698</v>
      </c>
      <c r="K4604" s="70">
        <f t="shared" si="294"/>
        <v>1.1114805470662237E-3</v>
      </c>
      <c r="L4604" s="3">
        <f>IF(AND(O4604&gt;0,O4604&lt;366),+'PL2'!$N$3+1,IF(AND(O4604&gt;365,O4604&lt;731),+'PL2'!$O$3+1,IF(AND(O4604&gt;730,O4604&lt;1096),+'PL2'!$P$3+1,IF(AND(O4604&gt;1095,O4604&lt;1461),+'PL2'!$Q$3+1,IF(AND(O4604&gt;1460,O4604&lt;3000),+'PL2'!$R$3+1,0)))))</f>
        <v>1.5</v>
      </c>
      <c r="M4604" s="3">
        <f>IF(AND(O4604&gt;0,O4604&lt;366),+'PL2'!$N$2+1,IF(AND(O4604&gt;365,O4604&lt;731),+'PL2'!$O$2+1,IF(AND(O4604&gt;730,O4604&lt;1096),+'PL2'!$P$2+1,IF(AND(O4604&gt;1095,O4604&lt;1461),+'PL2'!$Q$2+1,IF(AND(O4604&gt;1460,O4604&lt;1826),+'PL2'!$R$2+1,IF(AND(O4604&gt;1825,O4604&lt;2190),+'PL2'!$S$2+1,0))))))</f>
        <v>1.2</v>
      </c>
      <c r="N4604" s="70">
        <f t="shared" si="295"/>
        <v>4.9963589095569638E-4</v>
      </c>
      <c r="O4604" s="19">
        <f>IF(A4604&gt;'PL2'!$C$2+489,IF(A4604='PL2'!$C$2+490,1,O4603+1), "")</f>
        <v>41</v>
      </c>
      <c r="Q4604" s="20">
        <v>75.300000000002498</v>
      </c>
    </row>
    <row r="4605" spans="1:17" x14ac:dyDescent="0.55000000000000004">
      <c r="A4605">
        <v>4603</v>
      </c>
      <c r="B4605" s="2">
        <v>44425</v>
      </c>
      <c r="C4605" s="20">
        <v>99.758671722367495</v>
      </c>
      <c r="D4605" s="19">
        <v>133007189.45161819</v>
      </c>
      <c r="E4605" s="20">
        <f t="shared" si="296"/>
        <v>1114.309622510418</v>
      </c>
      <c r="F4605" s="20">
        <f t="shared" si="298"/>
        <v>8.3575969304672498E-4</v>
      </c>
      <c r="G4605" s="19">
        <v>45982.55</v>
      </c>
      <c r="H4605" s="20">
        <f t="shared" si="297"/>
        <v>38.430361873505689</v>
      </c>
      <c r="I4605" s="19">
        <v>51238797.932566419</v>
      </c>
      <c r="K4605" s="70">
        <f t="shared" si="294"/>
        <v>1.1114805470662237E-3</v>
      </c>
      <c r="L4605" s="3">
        <f>IF(AND(O4605&gt;0,O4605&lt;366),+'PL2'!$N$3+1,IF(AND(O4605&gt;365,O4605&lt;731),+'PL2'!$O$3+1,IF(AND(O4605&gt;730,O4605&lt;1096),+'PL2'!$P$3+1,IF(AND(O4605&gt;1095,O4605&lt;1461),+'PL2'!$Q$3+1,IF(AND(O4605&gt;1460,O4605&lt;3000),+'PL2'!$R$3+1,0)))))</f>
        <v>1.5</v>
      </c>
      <c r="M4605" s="3">
        <f>IF(AND(O4605&gt;0,O4605&lt;366),+'PL2'!$N$2+1,IF(AND(O4605&gt;365,O4605&lt;731),+'PL2'!$O$2+1,IF(AND(O4605&gt;730,O4605&lt;1096),+'PL2'!$P$2+1,IF(AND(O4605&gt;1095,O4605&lt;1461),+'PL2'!$Q$2+1,IF(AND(O4605&gt;1460,O4605&lt;1826),+'PL2'!$R$2+1,IF(AND(O4605&gt;1825,O4605&lt;2190),+'PL2'!$S$2+1,0))))))</f>
        <v>1.2</v>
      </c>
      <c r="N4605" s="70">
        <f t="shared" si="295"/>
        <v>4.9963589095569638E-4</v>
      </c>
      <c r="O4605" s="19">
        <f>IF(A4605&gt;'PL2'!$C$2+489,IF(A4605='PL2'!$C$2+490,1,O4604+1), "")</f>
        <v>42</v>
      </c>
      <c r="Q4605" s="20">
        <v>75.800000000002598</v>
      </c>
    </row>
    <row r="4606" spans="1:17" x14ac:dyDescent="0.55000000000000004">
      <c r="A4606">
        <v>4604</v>
      </c>
      <c r="B4606" s="2">
        <v>44426</v>
      </c>
      <c r="C4606" s="20">
        <v>99.788670196488496</v>
      </c>
      <c r="D4606" s="19">
        <v>104395177.7672585</v>
      </c>
      <c r="E4606" s="20">
        <f t="shared" si="296"/>
        <v>867.52905776934961</v>
      </c>
      <c r="F4606" s="20">
        <f t="shared" si="298"/>
        <v>8.2924875346844713E-4</v>
      </c>
      <c r="G4606" s="19">
        <v>44648.57</v>
      </c>
      <c r="H4606" s="20">
        <f t="shared" si="297"/>
        <v>37.024771016648707</v>
      </c>
      <c r="I4606" s="19">
        <v>38733931.862848848</v>
      </c>
      <c r="K4606" s="70">
        <f t="shared" si="294"/>
        <v>1.1114805470662237E-3</v>
      </c>
      <c r="L4606" s="3">
        <f>IF(AND(O4606&gt;0,O4606&lt;366),+'PL2'!$N$3+1,IF(AND(O4606&gt;365,O4606&lt;731),+'PL2'!$O$3+1,IF(AND(O4606&gt;730,O4606&lt;1096),+'PL2'!$P$3+1,IF(AND(O4606&gt;1095,O4606&lt;1461),+'PL2'!$Q$3+1,IF(AND(O4606&gt;1460,O4606&lt;3000),+'PL2'!$R$3+1,0)))))</f>
        <v>1.5</v>
      </c>
      <c r="M4606" s="3">
        <f>IF(AND(O4606&gt;0,O4606&lt;366),+'PL2'!$N$2+1,IF(AND(O4606&gt;365,O4606&lt;731),+'PL2'!$O$2+1,IF(AND(O4606&gt;730,O4606&lt;1096),+'PL2'!$P$2+1,IF(AND(O4606&gt;1095,O4606&lt;1461),+'PL2'!$Q$2+1,IF(AND(O4606&gt;1460,O4606&lt;1826),+'PL2'!$R$2+1,IF(AND(O4606&gt;1825,O4606&lt;2190),+'PL2'!$S$2+1,0))))))</f>
        <v>1.2</v>
      </c>
      <c r="N4606" s="70">
        <f t="shared" si="295"/>
        <v>4.9963589095569638E-4</v>
      </c>
      <c r="O4606" s="19">
        <f>IF(A4606&gt;'PL2'!$C$2+489,IF(A4606='PL2'!$C$2+490,1,O4605+1), "")</f>
        <v>43</v>
      </c>
      <c r="Q4606" s="20">
        <v>76.300000000002697</v>
      </c>
    </row>
    <row r="4607" spans="1:17" x14ac:dyDescent="0.55000000000000004">
      <c r="A4607">
        <v>4605</v>
      </c>
      <c r="B4607" s="2">
        <v>44427</v>
      </c>
      <c r="C4607" s="20">
        <v>99.818668670609497</v>
      </c>
      <c r="D4607" s="19">
        <v>119087832.4159838</v>
      </c>
      <c r="E4607" s="20">
        <f t="shared" si="296"/>
        <v>984.06629952115009</v>
      </c>
      <c r="F4607" s="20">
        <f t="shared" si="298"/>
        <v>8.248381544026693E-4</v>
      </c>
      <c r="G4607" s="19">
        <v>44777.86</v>
      </c>
      <c r="H4607" s="20">
        <f t="shared" si="297"/>
        <v>36.934487400501112</v>
      </c>
      <c r="I4607" s="19">
        <v>44064382.990676127</v>
      </c>
      <c r="K4607" s="70">
        <f t="shared" si="294"/>
        <v>1.1114805470662237E-3</v>
      </c>
      <c r="L4607" s="3">
        <f>IF(AND(O4607&gt;0,O4607&lt;366),+'PL2'!$N$3+1,IF(AND(O4607&gt;365,O4607&lt;731),+'PL2'!$O$3+1,IF(AND(O4607&gt;730,O4607&lt;1096),+'PL2'!$P$3+1,IF(AND(O4607&gt;1095,O4607&lt;1461),+'PL2'!$Q$3+1,IF(AND(O4607&gt;1460,O4607&lt;3000),+'PL2'!$R$3+1,0)))))</f>
        <v>1.5</v>
      </c>
      <c r="M4607" s="3">
        <f>IF(AND(O4607&gt;0,O4607&lt;366),+'PL2'!$N$2+1,IF(AND(O4607&gt;365,O4607&lt;731),+'PL2'!$O$2+1,IF(AND(O4607&gt;730,O4607&lt;1096),+'PL2'!$P$2+1,IF(AND(O4607&gt;1095,O4607&lt;1461),+'PL2'!$Q$2+1,IF(AND(O4607&gt;1460,O4607&lt;1826),+'PL2'!$R$2+1,IF(AND(O4607&gt;1825,O4607&lt;2190),+'PL2'!$S$2+1,0))))))</f>
        <v>1.2</v>
      </c>
      <c r="N4607" s="70">
        <f t="shared" si="295"/>
        <v>4.9963589095569638E-4</v>
      </c>
      <c r="O4607" s="19">
        <f>IF(A4607&gt;'PL2'!$C$2+489,IF(A4607='PL2'!$C$2+490,1,O4606+1), "")</f>
        <v>44</v>
      </c>
      <c r="Q4607" s="20">
        <v>76.800000000002797</v>
      </c>
    </row>
    <row r="4608" spans="1:17" x14ac:dyDescent="0.55000000000000004">
      <c r="A4608">
        <v>4606</v>
      </c>
      <c r="B4608" s="2">
        <v>44428</v>
      </c>
      <c r="C4608" s="20">
        <v>99.848667144730499</v>
      </c>
      <c r="D4608" s="19">
        <v>123727618.0945286</v>
      </c>
      <c r="E4608" s="20">
        <f t="shared" si="296"/>
        <v>1036.6943196464167</v>
      </c>
      <c r="F4608" s="20">
        <f t="shared" si="298"/>
        <v>8.366163322898832E-4</v>
      </c>
      <c r="G4608" s="19">
        <v>46734.65</v>
      </c>
      <c r="H4608" s="20">
        <f t="shared" si="297"/>
        <v>39.098971473851392</v>
      </c>
      <c r="I4608" s="19">
        <v>48449546.18566341</v>
      </c>
      <c r="K4608" s="70">
        <f t="shared" si="294"/>
        <v>1.1114805470662237E-3</v>
      </c>
      <c r="L4608" s="3">
        <f>IF(AND(O4608&gt;0,O4608&lt;366),+'PL2'!$N$3+1,IF(AND(O4608&gt;365,O4608&lt;731),+'PL2'!$O$3+1,IF(AND(O4608&gt;730,O4608&lt;1096),+'PL2'!$P$3+1,IF(AND(O4608&gt;1095,O4608&lt;1461),+'PL2'!$Q$3+1,IF(AND(O4608&gt;1460,O4608&lt;3000),+'PL2'!$R$3+1,0)))))</f>
        <v>1.5</v>
      </c>
      <c r="M4608" s="3">
        <f>IF(AND(O4608&gt;0,O4608&lt;366),+'PL2'!$N$2+1,IF(AND(O4608&gt;365,O4608&lt;731),+'PL2'!$O$2+1,IF(AND(O4608&gt;730,O4608&lt;1096),+'PL2'!$P$2+1,IF(AND(O4608&gt;1095,O4608&lt;1461),+'PL2'!$Q$2+1,IF(AND(O4608&gt;1460,O4608&lt;1826),+'PL2'!$R$2+1,IF(AND(O4608&gt;1825,O4608&lt;2190),+'PL2'!$S$2+1,0))))))</f>
        <v>1.2</v>
      </c>
      <c r="N4608" s="70">
        <f t="shared" si="295"/>
        <v>4.9963589095569638E-4</v>
      </c>
      <c r="O4608" s="19">
        <f>IF(A4608&gt;'PL2'!$C$2+489,IF(A4608='PL2'!$C$2+490,1,O4607+1), "")</f>
        <v>45</v>
      </c>
      <c r="Q4608" s="20">
        <v>77.300000000002896</v>
      </c>
    </row>
    <row r="4609" spans="1:17" x14ac:dyDescent="0.55000000000000004">
      <c r="A4609">
        <v>4607</v>
      </c>
      <c r="B4609" s="2">
        <v>44429</v>
      </c>
      <c r="C4609" s="20">
        <v>99.8786656188515</v>
      </c>
      <c r="D4609" s="19">
        <v>131460594.2254366</v>
      </c>
      <c r="E4609" s="20">
        <f t="shared" si="296"/>
        <v>1068.4850313567242</v>
      </c>
      <c r="F4609" s="20">
        <f t="shared" si="298"/>
        <v>8.1179352485367853E-4</v>
      </c>
      <c r="G4609" s="19">
        <v>49327.75</v>
      </c>
      <c r="H4609" s="20">
        <f t="shared" si="297"/>
        <v>40.043948045601041</v>
      </c>
      <c r="I4609" s="19">
        <v>52705962.505506657</v>
      </c>
      <c r="K4609" s="70">
        <f t="shared" si="294"/>
        <v>1.1114805470662237E-3</v>
      </c>
      <c r="L4609" s="3">
        <f>IF(AND(O4609&gt;0,O4609&lt;366),+'PL2'!$N$3+1,IF(AND(O4609&gt;365,O4609&lt;731),+'PL2'!$O$3+1,IF(AND(O4609&gt;730,O4609&lt;1096),+'PL2'!$P$3+1,IF(AND(O4609&gt;1095,O4609&lt;1461),+'PL2'!$Q$3+1,IF(AND(O4609&gt;1460,O4609&lt;3000),+'PL2'!$R$3+1,0)))))</f>
        <v>1.5</v>
      </c>
      <c r="M4609" s="3">
        <f>IF(AND(O4609&gt;0,O4609&lt;366),+'PL2'!$N$2+1,IF(AND(O4609&gt;365,O4609&lt;731),+'PL2'!$O$2+1,IF(AND(O4609&gt;730,O4609&lt;1096),+'PL2'!$P$2+1,IF(AND(O4609&gt;1095,O4609&lt;1461),+'PL2'!$Q$2+1,IF(AND(O4609&gt;1460,O4609&lt;1826),+'PL2'!$R$2+1,IF(AND(O4609&gt;1825,O4609&lt;2190),+'PL2'!$S$2+1,0))))))</f>
        <v>1.2</v>
      </c>
      <c r="N4609" s="70">
        <f t="shared" si="295"/>
        <v>4.9963589095569638E-4</v>
      </c>
      <c r="O4609" s="19">
        <f>IF(A4609&gt;'PL2'!$C$2+489,IF(A4609='PL2'!$C$2+490,1,O4608+1), "")</f>
        <v>46</v>
      </c>
      <c r="Q4609" s="20">
        <v>77.800000000002996</v>
      </c>
    </row>
    <row r="4610" spans="1:17" x14ac:dyDescent="0.55000000000000004">
      <c r="A4610">
        <v>4608</v>
      </c>
      <c r="B4610" s="2">
        <v>44430</v>
      </c>
      <c r="C4610" s="20">
        <v>99.908664092972501</v>
      </c>
      <c r="D4610" s="19">
        <v>126820808.54689179</v>
      </c>
      <c r="E4610" s="20">
        <f t="shared" si="296"/>
        <v>1036.6043222784829</v>
      </c>
      <c r="F4610" s="20">
        <f t="shared" si="298"/>
        <v>8.1663060043928894E-4</v>
      </c>
      <c r="G4610" s="19">
        <v>48932.02</v>
      </c>
      <c r="H4610" s="20">
        <f t="shared" si="297"/>
        <v>39.959384873307293</v>
      </c>
      <c r="I4610" s="19">
        <v>50723143.429817162</v>
      </c>
      <c r="K4610" s="70">
        <f t="shared" si="294"/>
        <v>1.1114805470662237E-3</v>
      </c>
      <c r="L4610" s="3">
        <f>IF(AND(O4610&gt;0,O4610&lt;366),+'PL2'!$N$3+1,IF(AND(O4610&gt;365,O4610&lt;731),+'PL2'!$O$3+1,IF(AND(O4610&gt;730,O4610&lt;1096),+'PL2'!$P$3+1,IF(AND(O4610&gt;1095,O4610&lt;1461),+'PL2'!$Q$3+1,IF(AND(O4610&gt;1460,O4610&lt;3000),+'PL2'!$R$3+1,0)))))</f>
        <v>1.5</v>
      </c>
      <c r="M4610" s="3">
        <f>IF(AND(O4610&gt;0,O4610&lt;366),+'PL2'!$N$2+1,IF(AND(O4610&gt;365,O4610&lt;731),+'PL2'!$O$2+1,IF(AND(O4610&gt;730,O4610&lt;1096),+'PL2'!$P$2+1,IF(AND(O4610&gt;1095,O4610&lt;1461),+'PL2'!$Q$2+1,IF(AND(O4610&gt;1460,O4610&lt;1826),+'PL2'!$R$2+1,IF(AND(O4610&gt;1825,O4610&lt;2190),+'PL2'!$S$2+1,0))))))</f>
        <v>1.2</v>
      </c>
      <c r="N4610" s="70">
        <f t="shared" si="295"/>
        <v>4.9963589095569638E-4</v>
      </c>
      <c r="O4610" s="19">
        <f>IF(A4610&gt;'PL2'!$C$2+489,IF(A4610='PL2'!$C$2+490,1,O4609+1), "")</f>
        <v>47</v>
      </c>
      <c r="Q4610" s="20">
        <v>78.300000000003095</v>
      </c>
    </row>
    <row r="4611" spans="1:17" x14ac:dyDescent="0.55000000000000004">
      <c r="A4611">
        <v>4609</v>
      </c>
      <c r="B4611" s="2">
        <v>44431</v>
      </c>
      <c r="C4611" s="20">
        <v>99.938662567093502</v>
      </c>
      <c r="D4611" s="19">
        <v>152339629.77888829</v>
      </c>
      <c r="E4611" s="20">
        <f t="shared" si="296"/>
        <v>1272.5768620021397</v>
      </c>
      <c r="F4611" s="20">
        <f t="shared" si="298"/>
        <v>8.3484271155782679E-4</v>
      </c>
      <c r="G4611" s="19">
        <v>49335.68</v>
      </c>
      <c r="H4611" s="20">
        <f t="shared" si="297"/>
        <v>41.187532867749248</v>
      </c>
      <c r="I4611" s="19">
        <v>62783444.839141726</v>
      </c>
      <c r="K4611" s="70">
        <f t="shared" si="294"/>
        <v>1.1114805470662237E-3</v>
      </c>
      <c r="L4611" s="3">
        <f>IF(AND(O4611&gt;0,O4611&lt;366),+'PL2'!$N$3+1,IF(AND(O4611&gt;365,O4611&lt;731),+'PL2'!$O$3+1,IF(AND(O4611&gt;730,O4611&lt;1096),+'PL2'!$P$3+1,IF(AND(O4611&gt;1095,O4611&lt;1461),+'PL2'!$Q$3+1,IF(AND(O4611&gt;1460,O4611&lt;3000),+'PL2'!$R$3+1,0)))))</f>
        <v>1.5</v>
      </c>
      <c r="M4611" s="3">
        <f>IF(AND(O4611&gt;0,O4611&lt;366),+'PL2'!$N$2+1,IF(AND(O4611&gt;365,O4611&lt;731),+'PL2'!$O$2+1,IF(AND(O4611&gt;730,O4611&lt;1096),+'PL2'!$P$2+1,IF(AND(O4611&gt;1095,O4611&lt;1461),+'PL2'!$Q$2+1,IF(AND(O4611&gt;1460,O4611&lt;1826),+'PL2'!$R$2+1,IF(AND(O4611&gt;1825,O4611&lt;2190),+'PL2'!$S$2+1,0))))))</f>
        <v>1.2</v>
      </c>
      <c r="N4611" s="70">
        <f t="shared" si="295"/>
        <v>4.9963589095569638E-4</v>
      </c>
      <c r="O4611" s="19">
        <f>IF(A4611&gt;'PL2'!$C$2+489,IF(A4611='PL2'!$C$2+490,1,O4610+1), "")</f>
        <v>48</v>
      </c>
      <c r="Q4611" s="20">
        <v>78.800000000003195</v>
      </c>
    </row>
    <row r="4612" spans="1:17" x14ac:dyDescent="0.55000000000000004">
      <c r="A4612">
        <v>4610</v>
      </c>
      <c r="B4612" s="2">
        <v>44432</v>
      </c>
      <c r="C4612" s="20">
        <v>99.968661041214503</v>
      </c>
      <c r="D4612" s="19">
        <v>119087832.4159838</v>
      </c>
      <c r="E4612" s="20">
        <f t="shared" si="296"/>
        <v>978.24461996912567</v>
      </c>
      <c r="F4612" s="20">
        <f t="shared" si="298"/>
        <v>8.2119056871808073E-4</v>
      </c>
      <c r="G4612" s="19">
        <v>49523.5</v>
      </c>
      <c r="H4612" s="20">
        <f t="shared" si="297"/>
        <v>40.66823112990987</v>
      </c>
      <c r="I4612" s="19">
        <v>48446097.437040992</v>
      </c>
      <c r="K4612" s="70">
        <f t="shared" si="294"/>
        <v>1.1114805470662237E-3</v>
      </c>
      <c r="L4612" s="3">
        <f>IF(AND(O4612&gt;0,O4612&lt;366),+'PL2'!$N$3+1,IF(AND(O4612&gt;365,O4612&lt;731),+'PL2'!$O$3+1,IF(AND(O4612&gt;730,O4612&lt;1096),+'PL2'!$P$3+1,IF(AND(O4612&gt;1095,O4612&lt;1461),+'PL2'!$Q$3+1,IF(AND(O4612&gt;1460,O4612&lt;3000),+'PL2'!$R$3+1,0)))))</f>
        <v>1.5</v>
      </c>
      <c r="M4612" s="3">
        <f>IF(AND(O4612&gt;0,O4612&lt;366),+'PL2'!$N$2+1,IF(AND(O4612&gt;365,O4612&lt;731),+'PL2'!$O$2+1,IF(AND(O4612&gt;730,O4612&lt;1096),+'PL2'!$P$2+1,IF(AND(O4612&gt;1095,O4612&lt;1461),+'PL2'!$Q$2+1,IF(AND(O4612&gt;1460,O4612&lt;1826),+'PL2'!$R$2+1,IF(AND(O4612&gt;1825,O4612&lt;2190),+'PL2'!$S$2+1,0))))))</f>
        <v>1.2</v>
      </c>
      <c r="N4612" s="70">
        <f t="shared" si="295"/>
        <v>4.9963589095569638E-4</v>
      </c>
      <c r="O4612" s="19">
        <f>IF(A4612&gt;'PL2'!$C$2+489,IF(A4612='PL2'!$C$2+490,1,O4611+1), "")</f>
        <v>49</v>
      </c>
      <c r="Q4612" s="20">
        <v>79.300000000003294</v>
      </c>
    </row>
    <row r="4613" spans="1:17" x14ac:dyDescent="0.55000000000000004">
      <c r="A4613">
        <v>4611</v>
      </c>
      <c r="B4613" s="2">
        <v>44433</v>
      </c>
      <c r="C4613" s="20">
        <v>99.998659515335504</v>
      </c>
      <c r="D4613" s="19">
        <v>130687447.25473671</v>
      </c>
      <c r="E4613" s="20">
        <f t="shared" si="296"/>
        <v>1022.9500865540311</v>
      </c>
      <c r="F4613" s="20">
        <f t="shared" si="298"/>
        <v>7.8273498760066985E-4</v>
      </c>
      <c r="G4613" s="19">
        <v>47744.58</v>
      </c>
      <c r="H4613" s="20">
        <f t="shared" si="297"/>
        <v>37.371353234299193</v>
      </c>
      <c r="I4613" s="19">
        <v>48840322.243485868</v>
      </c>
      <c r="K4613" s="70">
        <f t="shared" si="294"/>
        <v>1.1114805470662237E-3</v>
      </c>
      <c r="L4613" s="3">
        <f>IF(AND(O4613&gt;0,O4613&lt;366),+'PL2'!$N$3+1,IF(AND(O4613&gt;365,O4613&lt;731),+'PL2'!$O$3+1,IF(AND(O4613&gt;730,O4613&lt;1096),+'PL2'!$P$3+1,IF(AND(O4613&gt;1095,O4613&lt;1461),+'PL2'!$Q$3+1,IF(AND(O4613&gt;1460,O4613&lt;3000),+'PL2'!$R$3+1,0)))))</f>
        <v>1.5</v>
      </c>
      <c r="M4613" s="3">
        <f>IF(AND(O4613&gt;0,O4613&lt;366),+'PL2'!$N$2+1,IF(AND(O4613&gt;365,O4613&lt;731),+'PL2'!$O$2+1,IF(AND(O4613&gt;730,O4613&lt;1096),+'PL2'!$P$2+1,IF(AND(O4613&gt;1095,O4613&lt;1461),+'PL2'!$Q$2+1,IF(AND(O4613&gt;1460,O4613&lt;1826),+'PL2'!$R$2+1,IF(AND(O4613&gt;1825,O4613&lt;2190),+'PL2'!$S$2+1,0))))))</f>
        <v>1.2</v>
      </c>
      <c r="N4613" s="70">
        <f t="shared" si="295"/>
        <v>4.9963589095569638E-4</v>
      </c>
      <c r="O4613" s="19">
        <f>IF(A4613&gt;'PL2'!$C$2+489,IF(A4613='PL2'!$C$2+490,1,O4612+1), "")</f>
        <v>50</v>
      </c>
      <c r="Q4613" s="20">
        <v>79.800000000003394</v>
      </c>
    </row>
    <row r="4614" spans="1:17" x14ac:dyDescent="0.55000000000000004">
      <c r="A4614">
        <v>4612</v>
      </c>
      <c r="B4614" s="2">
        <v>44434</v>
      </c>
      <c r="C4614" s="20">
        <v>100.028657989457</v>
      </c>
      <c r="D4614" s="19">
        <v>127844614.1199394</v>
      </c>
      <c r="E4614" s="20">
        <f t="shared" si="296"/>
        <v>905.51048437907411</v>
      </c>
      <c r="F4614" s="20">
        <f t="shared" si="298"/>
        <v>7.084928776338262E-4</v>
      </c>
      <c r="G4614" s="19">
        <v>48972.09</v>
      </c>
      <c r="H4614" s="20">
        <f t="shared" si="297"/>
        <v>34.696376967842724</v>
      </c>
      <c r="I4614" s="19">
        <v>44344740.936955608</v>
      </c>
      <c r="K4614" s="70">
        <f t="shared" si="294"/>
        <v>1.1114805470662237E-3</v>
      </c>
      <c r="L4614" s="3">
        <f>IF(AND(O4614&gt;0,O4614&lt;366),+'PL2'!$N$3+1,IF(AND(O4614&gt;365,O4614&lt;731),+'PL2'!$O$3+1,IF(AND(O4614&gt;730,O4614&lt;1096),+'PL2'!$P$3+1,IF(AND(O4614&gt;1095,O4614&lt;1461),+'PL2'!$Q$3+1,IF(AND(O4614&gt;1460,O4614&lt;3000),+'PL2'!$R$3+1,0)))))</f>
        <v>1.5</v>
      </c>
      <c r="M4614" s="3">
        <f>IF(AND(O4614&gt;0,O4614&lt;366),+'PL2'!$N$2+1,IF(AND(O4614&gt;365,O4614&lt;731),+'PL2'!$O$2+1,IF(AND(O4614&gt;730,O4614&lt;1096),+'PL2'!$P$2+1,IF(AND(O4614&gt;1095,O4614&lt;1461),+'PL2'!$Q$2+1,IF(AND(O4614&gt;1460,O4614&lt;1826),+'PL2'!$R$2+1,IF(AND(O4614&gt;1825,O4614&lt;2190),+'PL2'!$S$2+1,0))))))</f>
        <v>1.2</v>
      </c>
      <c r="N4614" s="70">
        <f t="shared" si="295"/>
        <v>4.9963589095569638E-4</v>
      </c>
      <c r="O4614" s="19">
        <f>IF(A4614&gt;'PL2'!$C$2+489,IF(A4614='PL2'!$C$2+490,1,O4613+1), "")</f>
        <v>51</v>
      </c>
      <c r="Q4614" s="20">
        <v>80.300000000003493</v>
      </c>
    </row>
    <row r="4615" spans="1:17" x14ac:dyDescent="0.55000000000000004">
      <c r="A4615">
        <v>4613</v>
      </c>
      <c r="B4615" s="2">
        <v>44435</v>
      </c>
      <c r="C4615" s="20">
        <v>100.058656463578</v>
      </c>
      <c r="D4615" s="19">
        <v>127844614.1199394</v>
      </c>
      <c r="E4615" s="20">
        <f t="shared" si="296"/>
        <v>937.87533317343048</v>
      </c>
      <c r="F4615" s="20">
        <f t="shared" si="298"/>
        <v>7.340359733858182E-4</v>
      </c>
      <c r="G4615" s="19">
        <v>46962.8</v>
      </c>
      <c r="H4615" s="20">
        <f t="shared" si="297"/>
        <v>34.472384610923505</v>
      </c>
      <c r="I4615" s="19">
        <v>44045251.696757182</v>
      </c>
      <c r="K4615" s="70">
        <f t="shared" si="294"/>
        <v>1.1114805470662237E-3</v>
      </c>
      <c r="L4615" s="3">
        <f>IF(AND(O4615&gt;0,O4615&lt;366),+'PL2'!$N$3+1,IF(AND(O4615&gt;365,O4615&lt;731),+'PL2'!$O$3+1,IF(AND(O4615&gt;730,O4615&lt;1096),+'PL2'!$P$3+1,IF(AND(O4615&gt;1095,O4615&lt;1461),+'PL2'!$Q$3+1,IF(AND(O4615&gt;1460,O4615&lt;3000),+'PL2'!$R$3+1,0)))))</f>
        <v>1.5</v>
      </c>
      <c r="M4615" s="3">
        <f>IF(AND(O4615&gt;0,O4615&lt;366),+'PL2'!$N$2+1,IF(AND(O4615&gt;365,O4615&lt;731),+'PL2'!$O$2+1,IF(AND(O4615&gt;730,O4615&lt;1096),+'PL2'!$P$2+1,IF(AND(O4615&gt;1095,O4615&lt;1461),+'PL2'!$Q$2+1,IF(AND(O4615&gt;1460,O4615&lt;1826),+'PL2'!$R$2+1,IF(AND(O4615&gt;1825,O4615&lt;2190),+'PL2'!$S$2+1,0))))))</f>
        <v>1.2</v>
      </c>
      <c r="N4615" s="70">
        <f t="shared" si="295"/>
        <v>4.9963589095569638E-4</v>
      </c>
      <c r="O4615" s="19">
        <f>IF(A4615&gt;'PL2'!$C$2+489,IF(A4615='PL2'!$C$2+490,1,O4614+1), "")</f>
        <v>52</v>
      </c>
      <c r="Q4615" s="20">
        <v>80.800000000003607</v>
      </c>
    </row>
    <row r="4616" spans="1:17" x14ac:dyDescent="0.55000000000000004">
      <c r="A4616">
        <v>4614</v>
      </c>
      <c r="B4616" s="2">
        <v>44436</v>
      </c>
      <c r="C4616" s="20">
        <v>100.088654937699</v>
      </c>
      <c r="D4616" s="19">
        <v>123466373.9103525</v>
      </c>
      <c r="E4616" s="20">
        <f t="shared" si="296"/>
        <v>889.86170230480161</v>
      </c>
      <c r="F4616" s="20">
        <f t="shared" si="298"/>
        <v>7.2137099392687943E-4</v>
      </c>
      <c r="G4616" s="19">
        <v>49056.86</v>
      </c>
      <c r="H4616" s="20">
        <f t="shared" si="297"/>
        <v>35.388195857131777</v>
      </c>
      <c r="I4616" s="19">
        <v>43653820.949328333</v>
      </c>
      <c r="K4616" s="70">
        <f t="shared" si="294"/>
        <v>1.1114805470662237E-3</v>
      </c>
      <c r="L4616" s="3">
        <f>IF(AND(O4616&gt;0,O4616&lt;366),+'PL2'!$N$3+1,IF(AND(O4616&gt;365,O4616&lt;731),+'PL2'!$O$3+1,IF(AND(O4616&gt;730,O4616&lt;1096),+'PL2'!$P$3+1,IF(AND(O4616&gt;1095,O4616&lt;1461),+'PL2'!$Q$3+1,IF(AND(O4616&gt;1460,O4616&lt;3000),+'PL2'!$R$3+1,0)))))</f>
        <v>1.5</v>
      </c>
      <c r="M4616" s="3">
        <f>IF(AND(O4616&gt;0,O4616&lt;366),+'PL2'!$N$2+1,IF(AND(O4616&gt;365,O4616&lt;731),+'PL2'!$O$2+1,IF(AND(O4616&gt;730,O4616&lt;1096),+'PL2'!$P$2+1,IF(AND(O4616&gt;1095,O4616&lt;1461),+'PL2'!$Q$2+1,IF(AND(O4616&gt;1460,O4616&lt;1826),+'PL2'!$R$2+1,IF(AND(O4616&gt;1825,O4616&lt;2190),+'PL2'!$S$2+1,0))))))</f>
        <v>1.2</v>
      </c>
      <c r="N4616" s="70">
        <f t="shared" si="295"/>
        <v>4.9963589095569638E-4</v>
      </c>
      <c r="O4616" s="19">
        <f>IF(A4616&gt;'PL2'!$C$2+489,IF(A4616='PL2'!$C$2+490,1,O4615+1), "")</f>
        <v>53</v>
      </c>
      <c r="Q4616" s="20">
        <v>81.300000000003706</v>
      </c>
    </row>
    <row r="4617" spans="1:17" x14ac:dyDescent="0.55000000000000004">
      <c r="A4617">
        <v>4615</v>
      </c>
      <c r="B4617" s="2">
        <v>44437</v>
      </c>
      <c r="C4617" s="20">
        <v>100.11865341182001</v>
      </c>
      <c r="D4617" s="19">
        <v>136601094.5391134</v>
      </c>
      <c r="E4617" s="20">
        <f t="shared" si="296"/>
        <v>992.8963886400602</v>
      </c>
      <c r="F4617" s="20">
        <f t="shared" si="298"/>
        <v>7.2772073857459683E-4</v>
      </c>
      <c r="G4617" s="19">
        <v>48897.65</v>
      </c>
      <c r="H4617" s="20">
        <f t="shared" si="297"/>
        <v>35.583833972562132</v>
      </c>
      <c r="I4617" s="19">
        <v>48550300.09798564</v>
      </c>
      <c r="K4617" s="70">
        <f t="shared" si="294"/>
        <v>1.1114805470662237E-3</v>
      </c>
      <c r="L4617" s="3">
        <f>IF(AND(O4617&gt;0,O4617&lt;366),+'PL2'!$N$3+1,IF(AND(O4617&gt;365,O4617&lt;731),+'PL2'!$O$3+1,IF(AND(O4617&gt;730,O4617&lt;1096),+'PL2'!$P$3+1,IF(AND(O4617&gt;1095,O4617&lt;1461),+'PL2'!$Q$3+1,IF(AND(O4617&gt;1460,O4617&lt;3000),+'PL2'!$R$3+1,0)))))</f>
        <v>1.5</v>
      </c>
      <c r="M4617" s="3">
        <f>IF(AND(O4617&gt;0,O4617&lt;366),+'PL2'!$N$2+1,IF(AND(O4617&gt;365,O4617&lt;731),+'PL2'!$O$2+1,IF(AND(O4617&gt;730,O4617&lt;1096),+'PL2'!$P$2+1,IF(AND(O4617&gt;1095,O4617&lt;1461),+'PL2'!$Q$2+1,IF(AND(O4617&gt;1460,O4617&lt;1826),+'PL2'!$R$2+1,IF(AND(O4617&gt;1825,O4617&lt;2190),+'PL2'!$S$2+1,0))))))</f>
        <v>1.2</v>
      </c>
      <c r="N4617" s="70">
        <f t="shared" si="295"/>
        <v>4.9963589095569638E-4</v>
      </c>
      <c r="O4617" s="19">
        <f>IF(A4617&gt;'PL2'!$C$2+489,IF(A4617='PL2'!$C$2+490,1,O4616+1), "")</f>
        <v>54</v>
      </c>
      <c r="Q4617" s="20">
        <v>81.800000000003806</v>
      </c>
    </row>
    <row r="4618" spans="1:17" x14ac:dyDescent="0.55000000000000004">
      <c r="A4618">
        <v>4616</v>
      </c>
      <c r="B4618" s="2">
        <v>44438</v>
      </c>
      <c r="C4618" s="20">
        <v>100.14865188594101</v>
      </c>
      <c r="D4618" s="19">
        <v>118212485.65884811</v>
      </c>
      <c r="E4618" s="20">
        <f t="shared" si="296"/>
        <v>844.30139615882683</v>
      </c>
      <c r="F4618" s="20">
        <f t="shared" si="298"/>
        <v>7.1528524368183271E-4</v>
      </c>
      <c r="G4618" s="19">
        <v>48806.78</v>
      </c>
      <c r="H4618" s="20">
        <f t="shared" si="297"/>
        <v>34.910769525625597</v>
      </c>
      <c r="I4618" s="19">
        <v>41207632.496016704</v>
      </c>
      <c r="K4618" s="70">
        <f t="shared" si="294"/>
        <v>1.1114805470662237E-3</v>
      </c>
      <c r="L4618" s="3">
        <f>IF(AND(O4618&gt;0,O4618&lt;366),+'PL2'!$N$3+1,IF(AND(O4618&gt;365,O4618&lt;731),+'PL2'!$O$3+1,IF(AND(O4618&gt;730,O4618&lt;1096),+'PL2'!$P$3+1,IF(AND(O4618&gt;1095,O4618&lt;1461),+'PL2'!$Q$3+1,IF(AND(O4618&gt;1460,O4618&lt;3000),+'PL2'!$R$3+1,0)))))</f>
        <v>1.5</v>
      </c>
      <c r="M4618" s="3">
        <f>IF(AND(O4618&gt;0,O4618&lt;366),+'PL2'!$N$2+1,IF(AND(O4618&gt;365,O4618&lt;731),+'PL2'!$O$2+1,IF(AND(O4618&gt;730,O4618&lt;1096),+'PL2'!$P$2+1,IF(AND(O4618&gt;1095,O4618&lt;1461),+'PL2'!$Q$2+1,IF(AND(O4618&gt;1460,O4618&lt;1826),+'PL2'!$R$2+1,IF(AND(O4618&gt;1825,O4618&lt;2190),+'PL2'!$S$2+1,0))))))</f>
        <v>1.2</v>
      </c>
      <c r="N4618" s="70">
        <f t="shared" si="295"/>
        <v>4.9963589095569638E-4</v>
      </c>
      <c r="O4618" s="19">
        <f>IF(A4618&gt;'PL2'!$C$2+489,IF(A4618='PL2'!$C$2+490,1,O4617+1), "")</f>
        <v>55</v>
      </c>
      <c r="Q4618" s="20">
        <v>82.300000000003905</v>
      </c>
    </row>
    <row r="4619" spans="1:17" x14ac:dyDescent="0.55000000000000004">
      <c r="A4619">
        <v>4617</v>
      </c>
      <c r="B4619" s="2">
        <v>44439</v>
      </c>
      <c r="C4619" s="20">
        <v>100.17865036006199</v>
      </c>
      <c r="D4619" s="19">
        <v>126093318.03610469</v>
      </c>
      <c r="E4619" s="20">
        <f t="shared" si="296"/>
        <v>917.47130691531686</v>
      </c>
      <c r="F4619" s="20">
        <f t="shared" si="298"/>
        <v>7.2891282981816271E-4</v>
      </c>
      <c r="G4619" s="19">
        <v>47074.77</v>
      </c>
      <c r="H4619" s="20">
        <f t="shared" si="297"/>
        <v>34.31340381373915</v>
      </c>
      <c r="I4619" s="19">
        <v>43189750.754637949</v>
      </c>
      <c r="K4619" s="70">
        <f t="shared" si="294"/>
        <v>1.1114805470662237E-3</v>
      </c>
      <c r="L4619" s="3">
        <f>IF(AND(O4619&gt;0,O4619&lt;366),+'PL2'!$N$3+1,IF(AND(O4619&gt;365,O4619&lt;731),+'PL2'!$O$3+1,IF(AND(O4619&gt;730,O4619&lt;1096),+'PL2'!$P$3+1,IF(AND(O4619&gt;1095,O4619&lt;1461),+'PL2'!$Q$3+1,IF(AND(O4619&gt;1460,O4619&lt;3000),+'PL2'!$R$3+1,0)))))</f>
        <v>1.5</v>
      </c>
      <c r="M4619" s="3">
        <f>IF(AND(O4619&gt;0,O4619&lt;366),+'PL2'!$N$2+1,IF(AND(O4619&gt;365,O4619&lt;731),+'PL2'!$O$2+1,IF(AND(O4619&gt;730,O4619&lt;1096),+'PL2'!$P$2+1,IF(AND(O4619&gt;1095,O4619&lt;1461),+'PL2'!$Q$2+1,IF(AND(O4619&gt;1460,O4619&lt;1826),+'PL2'!$R$2+1,IF(AND(O4619&gt;1825,O4619&lt;2190),+'PL2'!$S$2+1,0))))))</f>
        <v>1.2</v>
      </c>
      <c r="N4619" s="70">
        <f t="shared" si="295"/>
        <v>4.9963589095569638E-4</v>
      </c>
      <c r="O4619" s="19">
        <f>IF(A4619&gt;'PL2'!$C$2+489,IF(A4619='PL2'!$C$2+490,1,O4618+1), "")</f>
        <v>56</v>
      </c>
      <c r="Q4619" s="20">
        <v>82.800000000004005</v>
      </c>
    </row>
    <row r="4620" spans="1:17" x14ac:dyDescent="0.55000000000000004">
      <c r="A4620">
        <v>4618</v>
      </c>
      <c r="B4620" s="2">
        <v>44440</v>
      </c>
      <c r="C4620" s="20">
        <v>100.208648834182</v>
      </c>
      <c r="D4620" s="19">
        <v>119963781.7426829</v>
      </c>
      <c r="E4620" s="20">
        <f t="shared" si="296"/>
        <v>883.56887114069377</v>
      </c>
      <c r="F4620" s="20">
        <f t="shared" si="298"/>
        <v>7.3806645174682398E-4</v>
      </c>
      <c r="G4620" s="19">
        <v>47155.87</v>
      </c>
      <c r="H4620" s="20">
        <f t="shared" si="297"/>
        <v>34.804165649934504</v>
      </c>
      <c r="I4620" s="19">
        <v>41665458.82355731</v>
      </c>
      <c r="K4620" s="70">
        <f t="shared" si="294"/>
        <v>1.1114805470662237E-3</v>
      </c>
      <c r="L4620" s="3">
        <f>IF(AND(O4620&gt;0,O4620&lt;366),+'PL2'!$N$3+1,IF(AND(O4620&gt;365,O4620&lt;731),+'PL2'!$O$3+1,IF(AND(O4620&gt;730,O4620&lt;1096),+'PL2'!$P$3+1,IF(AND(O4620&gt;1095,O4620&lt;1461),+'PL2'!$Q$3+1,IF(AND(O4620&gt;1460,O4620&lt;3000),+'PL2'!$R$3+1,0)))))</f>
        <v>1.5</v>
      </c>
      <c r="M4620" s="3">
        <f>IF(AND(O4620&gt;0,O4620&lt;366),+'PL2'!$N$2+1,IF(AND(O4620&gt;365,O4620&lt;731),+'PL2'!$O$2+1,IF(AND(O4620&gt;730,O4620&lt;1096),+'PL2'!$P$2+1,IF(AND(O4620&gt;1095,O4620&lt;1461),+'PL2'!$Q$2+1,IF(AND(O4620&gt;1460,O4620&lt;1826),+'PL2'!$R$2+1,IF(AND(O4620&gt;1825,O4620&lt;2190),+'PL2'!$S$2+1,0))))))</f>
        <v>1.2</v>
      </c>
      <c r="N4620" s="70">
        <f t="shared" si="295"/>
        <v>4.9963589095569638E-4</v>
      </c>
      <c r="O4620" s="19">
        <f>IF(A4620&gt;'PL2'!$C$2+489,IF(A4620='PL2'!$C$2+490,1,O4619+1), "")</f>
        <v>57</v>
      </c>
      <c r="Q4620" s="20">
        <v>83.300000000004104</v>
      </c>
    </row>
    <row r="4621" spans="1:17" x14ac:dyDescent="0.55000000000000004">
      <c r="A4621">
        <v>4619</v>
      </c>
      <c r="B4621" s="2">
        <v>44441</v>
      </c>
      <c r="C4621" s="20">
        <v>100.238647308303</v>
      </c>
      <c r="D4621" s="19">
        <v>130471558.2456916</v>
      </c>
      <c r="E4621" s="20">
        <f t="shared" si="296"/>
        <v>968.16424814460629</v>
      </c>
      <c r="F4621" s="20">
        <f t="shared" si="298"/>
        <v>7.4382092090542057E-4</v>
      </c>
      <c r="G4621" s="19">
        <v>48862.76</v>
      </c>
      <c r="H4621" s="20">
        <f t="shared" si="297"/>
        <v>36.34514314118055</v>
      </c>
      <c r="I4621" s="19">
        <v>47307177.297670342</v>
      </c>
      <c r="K4621" s="70">
        <f t="shared" si="294"/>
        <v>1.1114805470662237E-3</v>
      </c>
      <c r="L4621" s="3">
        <f>IF(AND(O4621&gt;0,O4621&lt;366),+'PL2'!$N$3+1,IF(AND(O4621&gt;365,O4621&lt;731),+'PL2'!$O$3+1,IF(AND(O4621&gt;730,O4621&lt;1096),+'PL2'!$P$3+1,IF(AND(O4621&gt;1095,O4621&lt;1461),+'PL2'!$Q$3+1,IF(AND(O4621&gt;1460,O4621&lt;3000),+'PL2'!$R$3+1,0)))))</f>
        <v>1.5</v>
      </c>
      <c r="M4621" s="3">
        <f>IF(AND(O4621&gt;0,O4621&lt;366),+'PL2'!$N$2+1,IF(AND(O4621&gt;365,O4621&lt;731),+'PL2'!$O$2+1,IF(AND(O4621&gt;730,O4621&lt;1096),+'PL2'!$P$2+1,IF(AND(O4621&gt;1095,O4621&lt;1461),+'PL2'!$Q$2+1,IF(AND(O4621&gt;1460,O4621&lt;1826),+'PL2'!$R$2+1,IF(AND(O4621&gt;1825,O4621&lt;2190),+'PL2'!$S$2+1,0))))))</f>
        <v>1.2</v>
      </c>
      <c r="N4621" s="70">
        <f t="shared" si="295"/>
        <v>4.9963589095569638E-4</v>
      </c>
      <c r="O4621" s="19">
        <f>IF(A4621&gt;'PL2'!$C$2+489,IF(A4621='PL2'!$C$2+490,1,O4620+1), "")</f>
        <v>58</v>
      </c>
      <c r="Q4621" s="20">
        <v>83.800000000004204</v>
      </c>
    </row>
    <row r="4622" spans="1:17" x14ac:dyDescent="0.55000000000000004">
      <c r="A4622">
        <v>4620</v>
      </c>
      <c r="B4622" s="2">
        <v>44442</v>
      </c>
      <c r="C4622" s="20">
        <v>100.268645782424</v>
      </c>
      <c r="D4622" s="19">
        <v>129595910.2037742</v>
      </c>
      <c r="E4622" s="20">
        <f t="shared" si="296"/>
        <v>955.15253315468544</v>
      </c>
      <c r="F4622" s="20">
        <f t="shared" si="298"/>
        <v>7.3900365269615592E-4</v>
      </c>
      <c r="G4622" s="19">
        <v>49329.01</v>
      </c>
      <c r="H4622" s="20">
        <f t="shared" si="297"/>
        <v>36.454318573885203</v>
      </c>
      <c r="I4622" s="19">
        <v>47116728.859512813</v>
      </c>
      <c r="K4622" s="70">
        <f t="shared" si="294"/>
        <v>1.1114805470662237E-3</v>
      </c>
      <c r="L4622" s="3">
        <f>IF(AND(O4622&gt;0,O4622&lt;366),+'PL2'!$N$3+1,IF(AND(O4622&gt;365,O4622&lt;731),+'PL2'!$O$3+1,IF(AND(O4622&gt;730,O4622&lt;1096),+'PL2'!$P$3+1,IF(AND(O4622&gt;1095,O4622&lt;1461),+'PL2'!$Q$3+1,IF(AND(O4622&gt;1460,O4622&lt;3000),+'PL2'!$R$3+1,0)))))</f>
        <v>1.5</v>
      </c>
      <c r="M4622" s="3">
        <f>IF(AND(O4622&gt;0,O4622&lt;366),+'PL2'!$N$2+1,IF(AND(O4622&gt;365,O4622&lt;731),+'PL2'!$O$2+1,IF(AND(O4622&gt;730,O4622&lt;1096),+'PL2'!$P$2+1,IF(AND(O4622&gt;1095,O4622&lt;1461),+'PL2'!$Q$2+1,IF(AND(O4622&gt;1460,O4622&lt;1826),+'PL2'!$R$2+1,IF(AND(O4622&gt;1825,O4622&lt;2190),+'PL2'!$S$2+1,0))))))</f>
        <v>1.2</v>
      </c>
      <c r="N4622" s="70">
        <f t="shared" si="295"/>
        <v>4.9963589095569638E-4</v>
      </c>
      <c r="O4622" s="19">
        <f>IF(A4622&gt;'PL2'!$C$2+489,IF(A4622='PL2'!$C$2+490,1,O4621+1), "")</f>
        <v>59</v>
      </c>
      <c r="Q4622" s="20">
        <v>84.300000000004303</v>
      </c>
    </row>
    <row r="4623" spans="1:17" x14ac:dyDescent="0.55000000000000004">
      <c r="A4623">
        <v>4621</v>
      </c>
      <c r="B4623" s="2">
        <v>44443</v>
      </c>
      <c r="C4623" s="20">
        <v>100.298644256546</v>
      </c>
      <c r="D4623" s="19">
        <v>135725446.49719599</v>
      </c>
      <c r="E4623" s="20">
        <f t="shared" si="296"/>
        <v>982.29669529906175</v>
      </c>
      <c r="F4623" s="20">
        <f t="shared" si="298"/>
        <v>7.2589944876856073E-4</v>
      </c>
      <c r="G4623" s="19">
        <v>50035.33</v>
      </c>
      <c r="H4623" s="20">
        <f t="shared" si="297"/>
        <v>36.320618465953032</v>
      </c>
      <c r="I4623" s="19">
        <v>49149539.307198003</v>
      </c>
      <c r="K4623" s="70">
        <f t="shared" si="294"/>
        <v>1.1114805470662237E-3</v>
      </c>
      <c r="L4623" s="3">
        <f>IF(AND(O4623&gt;0,O4623&lt;366),+'PL2'!$N$3+1,IF(AND(O4623&gt;365,O4623&lt;731),+'PL2'!$O$3+1,IF(AND(O4623&gt;730,O4623&lt;1096),+'PL2'!$P$3+1,IF(AND(O4623&gt;1095,O4623&lt;1461),+'PL2'!$Q$3+1,IF(AND(O4623&gt;1460,O4623&lt;3000),+'PL2'!$R$3+1,0)))))</f>
        <v>1.5</v>
      </c>
      <c r="M4623" s="3">
        <f>IF(AND(O4623&gt;0,O4623&lt;366),+'PL2'!$N$2+1,IF(AND(O4623&gt;365,O4623&lt;731),+'PL2'!$O$2+1,IF(AND(O4623&gt;730,O4623&lt;1096),+'PL2'!$P$2+1,IF(AND(O4623&gt;1095,O4623&lt;1461),+'PL2'!$Q$2+1,IF(AND(O4623&gt;1460,O4623&lt;1826),+'PL2'!$R$2+1,IF(AND(O4623&gt;1825,O4623&lt;2190),+'PL2'!$S$2+1,0))))))</f>
        <v>1.2</v>
      </c>
      <c r="N4623" s="70">
        <f t="shared" si="295"/>
        <v>4.9963589095569638E-4</v>
      </c>
      <c r="O4623" s="19">
        <f>IF(A4623&gt;'PL2'!$C$2+489,IF(A4623='PL2'!$C$2+490,1,O4622+1), "")</f>
        <v>60</v>
      </c>
      <c r="Q4623" s="20">
        <v>84.800000000004403</v>
      </c>
    </row>
    <row r="4624" spans="1:17" x14ac:dyDescent="0.55000000000000004">
      <c r="A4624">
        <v>4622</v>
      </c>
      <c r="B4624" s="2">
        <v>44444</v>
      </c>
      <c r="C4624" s="20">
        <v>100.328642730667</v>
      </c>
      <c r="D4624" s="19">
        <v>143606278.8744525</v>
      </c>
      <c r="E4624" s="20">
        <f t="shared" si="296"/>
        <v>1043.7957810139433</v>
      </c>
      <c r="F4624" s="20">
        <f t="shared" si="298"/>
        <v>7.2923422859998328E-4</v>
      </c>
      <c r="G4624" s="19">
        <v>49947.38</v>
      </c>
      <c r="H4624" s="20">
        <f t="shared" si="297"/>
        <v>36.423339124890234</v>
      </c>
      <c r="I4624" s="19">
        <v>52134864.516700208</v>
      </c>
      <c r="K4624" s="70">
        <f t="shared" si="294"/>
        <v>1.1114805470662237E-3</v>
      </c>
      <c r="L4624" s="3">
        <f>IF(AND(O4624&gt;0,O4624&lt;366),+'PL2'!$N$3+1,IF(AND(O4624&gt;365,O4624&lt;731),+'PL2'!$O$3+1,IF(AND(O4624&gt;730,O4624&lt;1096),+'PL2'!$P$3+1,IF(AND(O4624&gt;1095,O4624&lt;1461),+'PL2'!$Q$3+1,IF(AND(O4624&gt;1460,O4624&lt;3000),+'PL2'!$R$3+1,0)))))</f>
        <v>1.5</v>
      </c>
      <c r="M4624" s="3">
        <f>IF(AND(O4624&gt;0,O4624&lt;366),+'PL2'!$N$2+1,IF(AND(O4624&gt;365,O4624&lt;731),+'PL2'!$O$2+1,IF(AND(O4624&gt;730,O4624&lt;1096),+'PL2'!$P$2+1,IF(AND(O4624&gt;1095,O4624&lt;1461),+'PL2'!$Q$2+1,IF(AND(O4624&gt;1460,O4624&lt;1826),+'PL2'!$R$2+1,IF(AND(O4624&gt;1825,O4624&lt;2190),+'PL2'!$S$2+1,0))))))</f>
        <v>1.2</v>
      </c>
      <c r="N4624" s="70">
        <f t="shared" si="295"/>
        <v>4.9963589095569638E-4</v>
      </c>
      <c r="O4624" s="19">
        <f>IF(A4624&gt;'PL2'!$C$2+489,IF(A4624='PL2'!$C$2+490,1,O4623+1), "")</f>
        <v>61</v>
      </c>
      <c r="Q4624" s="20">
        <v>85.300000000004502</v>
      </c>
    </row>
    <row r="4625" spans="1:17" x14ac:dyDescent="0.55000000000000004">
      <c r="A4625">
        <v>4623</v>
      </c>
      <c r="B4625" s="2">
        <v>44445</v>
      </c>
      <c r="C4625" s="20">
        <v>100.358641204788</v>
      </c>
      <c r="D4625" s="19">
        <v>150611463.20979169</v>
      </c>
      <c r="E4625" s="20">
        <f t="shared" si="296"/>
        <v>1106.1926905023083</v>
      </c>
      <c r="F4625" s="20">
        <f t="shared" si="298"/>
        <v>7.3710189758160972E-4</v>
      </c>
      <c r="G4625" s="19">
        <v>51769.06</v>
      </c>
      <c r="H4625" s="20">
        <f t="shared" si="297"/>
        <v>38.159072362016204</v>
      </c>
      <c r="I4625" s="19">
        <v>57266555.766175427</v>
      </c>
      <c r="K4625" s="70">
        <f t="shared" si="294"/>
        <v>1.1114805470662237E-3</v>
      </c>
      <c r="L4625" s="3">
        <f>IF(AND(O4625&gt;0,O4625&lt;366),+'PL2'!$N$3+1,IF(AND(O4625&gt;365,O4625&lt;731),+'PL2'!$O$3+1,IF(AND(O4625&gt;730,O4625&lt;1096),+'PL2'!$P$3+1,IF(AND(O4625&gt;1095,O4625&lt;1461),+'PL2'!$Q$3+1,IF(AND(O4625&gt;1460,O4625&lt;3000),+'PL2'!$R$3+1,0)))))</f>
        <v>1.5</v>
      </c>
      <c r="M4625" s="3">
        <f>IF(AND(O4625&gt;0,O4625&lt;366),+'PL2'!$N$2+1,IF(AND(O4625&gt;365,O4625&lt;731),+'PL2'!$O$2+1,IF(AND(O4625&gt;730,O4625&lt;1096),+'PL2'!$P$2+1,IF(AND(O4625&gt;1095,O4625&lt;1461),+'PL2'!$Q$2+1,IF(AND(O4625&gt;1460,O4625&lt;1826),+'PL2'!$R$2+1,IF(AND(O4625&gt;1825,O4625&lt;2190),+'PL2'!$S$2+1,0))))))</f>
        <v>1.2</v>
      </c>
      <c r="N4625" s="70">
        <f t="shared" si="295"/>
        <v>4.9963589095569638E-4</v>
      </c>
      <c r="O4625" s="19">
        <f>IF(A4625&gt;'PL2'!$C$2+489,IF(A4625='PL2'!$C$2+490,1,O4624+1), "")</f>
        <v>62</v>
      </c>
      <c r="Q4625" s="20">
        <v>85.800000000004601</v>
      </c>
    </row>
    <row r="4626" spans="1:17" x14ac:dyDescent="0.55000000000000004">
      <c r="A4626">
        <v>4624</v>
      </c>
      <c r="B4626" s="2">
        <v>44446</v>
      </c>
      <c r="C4626" s="20">
        <v>100.388639678909</v>
      </c>
      <c r="D4626" s="19">
        <v>133974150.41336121</v>
      </c>
      <c r="E4626" s="20">
        <f t="shared" si="296"/>
        <v>954.33022086632957</v>
      </c>
      <c r="F4626" s="20">
        <f t="shared" si="298"/>
        <v>7.150925188303273E-4</v>
      </c>
      <c r="G4626" s="19">
        <v>52677.4</v>
      </c>
      <c r="H4626" s="20">
        <f t="shared" si="297"/>
        <v>37.669214651432682</v>
      </c>
      <c r="I4626" s="19">
        <v>50271634.776663989</v>
      </c>
      <c r="K4626" s="70">
        <f t="shared" si="294"/>
        <v>1.1114805470662237E-3</v>
      </c>
      <c r="L4626" s="3">
        <f>IF(AND(O4626&gt;0,O4626&lt;366),+'PL2'!$N$3+1,IF(AND(O4626&gt;365,O4626&lt;731),+'PL2'!$O$3+1,IF(AND(O4626&gt;730,O4626&lt;1096),+'PL2'!$P$3+1,IF(AND(O4626&gt;1095,O4626&lt;1461),+'PL2'!$Q$3+1,IF(AND(O4626&gt;1460,O4626&lt;3000),+'PL2'!$R$3+1,0)))))</f>
        <v>1.5</v>
      </c>
      <c r="M4626" s="3">
        <f>IF(AND(O4626&gt;0,O4626&lt;366),+'PL2'!$N$2+1,IF(AND(O4626&gt;365,O4626&lt;731),+'PL2'!$O$2+1,IF(AND(O4626&gt;730,O4626&lt;1096),+'PL2'!$P$2+1,IF(AND(O4626&gt;1095,O4626&lt;1461),+'PL2'!$Q$2+1,IF(AND(O4626&gt;1460,O4626&lt;1826),+'PL2'!$R$2+1,IF(AND(O4626&gt;1825,O4626&lt;2190),+'PL2'!$S$2+1,0))))))</f>
        <v>1.2</v>
      </c>
      <c r="N4626" s="70">
        <f t="shared" si="295"/>
        <v>4.9963589095569638E-4</v>
      </c>
      <c r="O4626" s="19">
        <f>IF(A4626&gt;'PL2'!$C$2+489,IF(A4626='PL2'!$C$2+490,1,O4625+1), "")</f>
        <v>63</v>
      </c>
      <c r="Q4626" s="20">
        <v>86.300000000004701</v>
      </c>
    </row>
    <row r="4627" spans="1:17" x14ac:dyDescent="0.55000000000000004">
      <c r="A4627">
        <v>4625</v>
      </c>
      <c r="B4627" s="2">
        <v>44447</v>
      </c>
      <c r="C4627" s="20">
        <v>100.41863815303</v>
      </c>
      <c r="D4627" s="19">
        <v>129910433.6793451</v>
      </c>
      <c r="E4627" s="20">
        <f t="shared" si="296"/>
        <v>892.3557812423752</v>
      </c>
      <c r="F4627" s="20">
        <f t="shared" si="298"/>
        <v>6.8977640796367946E-4</v>
      </c>
      <c r="G4627" s="19">
        <v>46809.17</v>
      </c>
      <c r="H4627" s="20">
        <f t="shared" si="297"/>
        <v>32.287861142361223</v>
      </c>
      <c r="I4627" s="19">
        <v>41770433.46465715</v>
      </c>
      <c r="K4627" s="70">
        <f t="shared" si="294"/>
        <v>1.1114805470662237E-3</v>
      </c>
      <c r="L4627" s="3">
        <f>IF(AND(O4627&gt;0,O4627&lt;366),+'PL2'!$N$3+1,IF(AND(O4627&gt;365,O4627&lt;731),+'PL2'!$O$3+1,IF(AND(O4627&gt;730,O4627&lt;1096),+'PL2'!$P$3+1,IF(AND(O4627&gt;1095,O4627&lt;1461),+'PL2'!$Q$3+1,IF(AND(O4627&gt;1460,O4627&lt;3000),+'PL2'!$R$3+1,0)))))</f>
        <v>1.5</v>
      </c>
      <c r="M4627" s="3">
        <f>IF(AND(O4627&gt;0,O4627&lt;366),+'PL2'!$N$2+1,IF(AND(O4627&gt;365,O4627&lt;731),+'PL2'!$O$2+1,IF(AND(O4627&gt;730,O4627&lt;1096),+'PL2'!$P$2+1,IF(AND(O4627&gt;1095,O4627&lt;1461),+'PL2'!$Q$2+1,IF(AND(O4627&gt;1460,O4627&lt;1826),+'PL2'!$R$2+1,IF(AND(O4627&gt;1825,O4627&lt;2190),+'PL2'!$S$2+1,0))))))</f>
        <v>1.2</v>
      </c>
      <c r="N4627" s="70">
        <f t="shared" si="295"/>
        <v>4.9963589095569638E-4</v>
      </c>
      <c r="O4627" s="19">
        <f>IF(A4627&gt;'PL2'!$C$2+489,IF(A4627='PL2'!$C$2+490,1,O4626+1), "")</f>
        <v>64</v>
      </c>
      <c r="Q4627" s="20">
        <v>86.8000000000048</v>
      </c>
    </row>
    <row r="4628" spans="1:17" x14ac:dyDescent="0.55000000000000004">
      <c r="A4628">
        <v>4626</v>
      </c>
      <c r="B4628" s="2">
        <v>44448</v>
      </c>
      <c r="C4628" s="20">
        <v>100.448636627151</v>
      </c>
      <c r="D4628" s="19">
        <v>125412870.36132079</v>
      </c>
      <c r="E4628" s="20">
        <f t="shared" si="296"/>
        <v>876.09017777603435</v>
      </c>
      <c r="F4628" s="20">
        <f t="shared" si="298"/>
        <v>7.0169882617711105E-4</v>
      </c>
      <c r="G4628" s="19">
        <v>46078.38</v>
      </c>
      <c r="H4628" s="20">
        <f t="shared" si="297"/>
        <v>32.333145158142869</v>
      </c>
      <c r="I4628" s="19">
        <v>40368816.125831664</v>
      </c>
      <c r="K4628" s="70">
        <f t="shared" ref="K4628:K4691" si="299">+L4628^(0.00273972602739726)-1</f>
        <v>1.1114805470662237E-3</v>
      </c>
      <c r="L4628" s="3">
        <f>IF(AND(O4628&gt;0,O4628&lt;366),+'PL2'!$N$3+1,IF(AND(O4628&gt;365,O4628&lt;731),+'PL2'!$O$3+1,IF(AND(O4628&gt;730,O4628&lt;1096),+'PL2'!$P$3+1,IF(AND(O4628&gt;1095,O4628&lt;1461),+'PL2'!$Q$3+1,IF(AND(O4628&gt;1460,O4628&lt;3000),+'PL2'!$R$3+1,0)))))</f>
        <v>1.5</v>
      </c>
      <c r="M4628" s="3">
        <f>IF(AND(O4628&gt;0,O4628&lt;366),+'PL2'!$N$2+1,IF(AND(O4628&gt;365,O4628&lt;731),+'PL2'!$O$2+1,IF(AND(O4628&gt;730,O4628&lt;1096),+'PL2'!$P$2+1,IF(AND(O4628&gt;1095,O4628&lt;1461),+'PL2'!$Q$2+1,IF(AND(O4628&gt;1460,O4628&lt;1826),+'PL2'!$R$2+1,IF(AND(O4628&gt;1825,O4628&lt;2190),+'PL2'!$S$2+1,0))))))</f>
        <v>1.2</v>
      </c>
      <c r="N4628" s="70">
        <f t="shared" ref="N4628:N4691" si="300">+M4628^(0.00273972602739726)-1</f>
        <v>4.9963589095569638E-4</v>
      </c>
      <c r="O4628" s="19">
        <f>IF(A4628&gt;'PL2'!$C$2+489,IF(A4628='PL2'!$C$2+490,1,O4627+1), "")</f>
        <v>65</v>
      </c>
      <c r="Q4628" s="20">
        <v>87.3000000000049</v>
      </c>
    </row>
    <row r="4629" spans="1:17" x14ac:dyDescent="0.55000000000000004">
      <c r="A4629">
        <v>4627</v>
      </c>
      <c r="B4629" s="2">
        <v>44449</v>
      </c>
      <c r="C4629" s="20">
        <v>100.478635101272</v>
      </c>
      <c r="D4629" s="19">
        <v>124497447.94992431</v>
      </c>
      <c r="E4629" s="20">
        <f t="shared" si="296"/>
        <v>857.50091342161636</v>
      </c>
      <c r="F4629" s="20">
        <f t="shared" si="298"/>
        <v>6.9206656680507821E-4</v>
      </c>
      <c r="G4629" s="19">
        <v>46368.69</v>
      </c>
      <c r="H4629" s="20">
        <f t="shared" si="297"/>
        <v>32.090220095548965</v>
      </c>
      <c r="I4629" s="19">
        <v>39761194.02916377</v>
      </c>
      <c r="K4629" s="70">
        <f t="shared" si="299"/>
        <v>1.1114805470662237E-3</v>
      </c>
      <c r="L4629" s="3">
        <f>IF(AND(O4629&gt;0,O4629&lt;366),+'PL2'!$N$3+1,IF(AND(O4629&gt;365,O4629&lt;731),+'PL2'!$O$3+1,IF(AND(O4629&gt;730,O4629&lt;1096),+'PL2'!$P$3+1,IF(AND(O4629&gt;1095,O4629&lt;1461),+'PL2'!$Q$3+1,IF(AND(O4629&gt;1460,O4629&lt;3000),+'PL2'!$R$3+1,0)))))</f>
        <v>1.5</v>
      </c>
      <c r="M4629" s="3">
        <f>IF(AND(O4629&gt;0,O4629&lt;366),+'PL2'!$N$2+1,IF(AND(O4629&gt;365,O4629&lt;731),+'PL2'!$O$2+1,IF(AND(O4629&gt;730,O4629&lt;1096),+'PL2'!$P$2+1,IF(AND(O4629&gt;1095,O4629&lt;1461),+'PL2'!$Q$2+1,IF(AND(O4629&gt;1460,O4629&lt;1826),+'PL2'!$R$2+1,IF(AND(O4629&gt;1825,O4629&lt;2190),+'PL2'!$S$2+1,0))))))</f>
        <v>1.2</v>
      </c>
      <c r="N4629" s="70">
        <f t="shared" si="300"/>
        <v>4.9963589095569638E-4</v>
      </c>
      <c r="O4629" s="19">
        <f>IF(A4629&gt;'PL2'!$C$2+489,IF(A4629='PL2'!$C$2+490,1,O4628+1), "")</f>
        <v>66</v>
      </c>
      <c r="Q4629" s="20">
        <v>87.800000000004999</v>
      </c>
    </row>
    <row r="4630" spans="1:17" x14ac:dyDescent="0.55000000000000004">
      <c r="A4630">
        <v>4628</v>
      </c>
      <c r="B4630" s="2">
        <v>44450</v>
      </c>
      <c r="C4630" s="20">
        <v>100.50863357539301</v>
      </c>
      <c r="D4630" s="19">
        <v>135482516.8866823</v>
      </c>
      <c r="E4630" s="20">
        <f t="shared" si="296"/>
        <v>946.66190881760747</v>
      </c>
      <c r="F4630" s="20">
        <f t="shared" si="298"/>
        <v>7.0228762426012971E-4</v>
      </c>
      <c r="G4630" s="19">
        <v>44847.48</v>
      </c>
      <c r="H4630" s="20">
        <f t="shared" si="297"/>
        <v>31.495830183253684</v>
      </c>
      <c r="I4630" s="19">
        <v>42455401.022459477</v>
      </c>
      <c r="K4630" s="70">
        <f t="shared" si="299"/>
        <v>1.1114805470662237E-3</v>
      </c>
      <c r="L4630" s="3">
        <f>IF(AND(O4630&gt;0,O4630&lt;366),+'PL2'!$N$3+1,IF(AND(O4630&gt;365,O4630&lt;731),+'PL2'!$O$3+1,IF(AND(O4630&gt;730,O4630&lt;1096),+'PL2'!$P$3+1,IF(AND(O4630&gt;1095,O4630&lt;1461),+'PL2'!$Q$3+1,IF(AND(O4630&gt;1460,O4630&lt;3000),+'PL2'!$R$3+1,0)))))</f>
        <v>1.5</v>
      </c>
      <c r="M4630" s="3">
        <f>IF(AND(O4630&gt;0,O4630&lt;366),+'PL2'!$N$2+1,IF(AND(O4630&gt;365,O4630&lt;731),+'PL2'!$O$2+1,IF(AND(O4630&gt;730,O4630&lt;1096),+'PL2'!$P$2+1,IF(AND(O4630&gt;1095,O4630&lt;1461),+'PL2'!$Q$2+1,IF(AND(O4630&gt;1460,O4630&lt;1826),+'PL2'!$R$2+1,IF(AND(O4630&gt;1825,O4630&lt;2190),+'PL2'!$S$2+1,0))))))</f>
        <v>1.2</v>
      </c>
      <c r="N4630" s="70">
        <f t="shared" si="300"/>
        <v>4.9963589095569638E-4</v>
      </c>
      <c r="O4630" s="19">
        <f>IF(A4630&gt;'PL2'!$C$2+489,IF(A4630='PL2'!$C$2+490,1,O4629+1), "")</f>
        <v>67</v>
      </c>
      <c r="Q4630" s="20">
        <v>88.300000000005099</v>
      </c>
    </row>
    <row r="4631" spans="1:17" x14ac:dyDescent="0.55000000000000004">
      <c r="A4631">
        <v>4629</v>
      </c>
      <c r="B4631" s="2">
        <v>44451</v>
      </c>
      <c r="C4631" s="20">
        <v>100.53863204951401</v>
      </c>
      <c r="D4631" s="19">
        <v>134567094.4752858</v>
      </c>
      <c r="E4631" s="20">
        <f t="shared" si="296"/>
        <v>949.6081019128477</v>
      </c>
      <c r="F4631" s="20">
        <f t="shared" si="298"/>
        <v>7.0947730514451558E-4</v>
      </c>
      <c r="G4631" s="19">
        <v>45144.79</v>
      </c>
      <c r="H4631" s="20">
        <f t="shared" si="297"/>
        <v>32.029203950515075</v>
      </c>
      <c r="I4631" s="19">
        <v>42869858.34315411</v>
      </c>
      <c r="K4631" s="70">
        <f t="shared" si="299"/>
        <v>1.1114805470662237E-3</v>
      </c>
      <c r="L4631" s="3">
        <f>IF(AND(O4631&gt;0,O4631&lt;366),+'PL2'!$N$3+1,IF(AND(O4631&gt;365,O4631&lt;731),+'PL2'!$O$3+1,IF(AND(O4631&gt;730,O4631&lt;1096),+'PL2'!$P$3+1,IF(AND(O4631&gt;1095,O4631&lt;1461),+'PL2'!$Q$3+1,IF(AND(O4631&gt;1460,O4631&lt;3000),+'PL2'!$R$3+1,0)))))</f>
        <v>1.5</v>
      </c>
      <c r="M4631" s="3">
        <f>IF(AND(O4631&gt;0,O4631&lt;366),+'PL2'!$N$2+1,IF(AND(O4631&gt;365,O4631&lt;731),+'PL2'!$O$2+1,IF(AND(O4631&gt;730,O4631&lt;1096),+'PL2'!$P$2+1,IF(AND(O4631&gt;1095,O4631&lt;1461),+'PL2'!$Q$2+1,IF(AND(O4631&gt;1460,O4631&lt;1826),+'PL2'!$R$2+1,IF(AND(O4631&gt;1825,O4631&lt;2190),+'PL2'!$S$2+1,0))))))</f>
        <v>1.2</v>
      </c>
      <c r="N4631" s="70">
        <f t="shared" si="300"/>
        <v>4.9963589095569638E-4</v>
      </c>
      <c r="O4631" s="19">
        <f>IF(A4631&gt;'PL2'!$C$2+489,IF(A4631='PL2'!$C$2+490,1,O4630+1), "")</f>
        <v>68</v>
      </c>
      <c r="Q4631" s="20">
        <v>88.800000000005198</v>
      </c>
    </row>
    <row r="4632" spans="1:17" x14ac:dyDescent="0.55000000000000004">
      <c r="A4632">
        <v>4630</v>
      </c>
      <c r="B4632" s="2">
        <v>44452</v>
      </c>
      <c r="C4632" s="20">
        <v>100.56863052363499</v>
      </c>
      <c r="D4632" s="19">
        <v>145552163.41204381</v>
      </c>
      <c r="E4632" s="20">
        <f t="shared" si="296"/>
        <v>984.49002135317016</v>
      </c>
      <c r="F4632" s="20">
        <f t="shared" si="298"/>
        <v>6.8022907314258408E-4</v>
      </c>
      <c r="G4632" s="19">
        <v>46059.12</v>
      </c>
      <c r="H4632" s="20">
        <f t="shared" si="297"/>
        <v>31.330752507363059</v>
      </c>
      <c r="I4632" s="19">
        <v>45344744.032308228</v>
      </c>
      <c r="K4632" s="70">
        <f t="shared" si="299"/>
        <v>1.1114805470662237E-3</v>
      </c>
      <c r="L4632" s="3">
        <f>IF(AND(O4632&gt;0,O4632&lt;366),+'PL2'!$N$3+1,IF(AND(O4632&gt;365,O4632&lt;731),+'PL2'!$O$3+1,IF(AND(O4632&gt;730,O4632&lt;1096),+'PL2'!$P$3+1,IF(AND(O4632&gt;1095,O4632&lt;1461),+'PL2'!$Q$3+1,IF(AND(O4632&gt;1460,O4632&lt;3000),+'PL2'!$R$3+1,0)))))</f>
        <v>1.5</v>
      </c>
      <c r="M4632" s="3">
        <f>IF(AND(O4632&gt;0,O4632&lt;366),+'PL2'!$N$2+1,IF(AND(O4632&gt;365,O4632&lt;731),+'PL2'!$O$2+1,IF(AND(O4632&gt;730,O4632&lt;1096),+'PL2'!$P$2+1,IF(AND(O4632&gt;1095,O4632&lt;1461),+'PL2'!$Q$2+1,IF(AND(O4632&gt;1460,O4632&lt;1826),+'PL2'!$R$2+1,IF(AND(O4632&gt;1825,O4632&lt;2190),+'PL2'!$S$2+1,0))))))</f>
        <v>1.2</v>
      </c>
      <c r="N4632" s="70">
        <f t="shared" si="300"/>
        <v>4.9963589095569638E-4</v>
      </c>
      <c r="O4632" s="19">
        <f>IF(A4632&gt;'PL2'!$C$2+489,IF(A4632='PL2'!$C$2+490,1,O4631+1), "")</f>
        <v>69</v>
      </c>
      <c r="Q4632" s="20">
        <v>89.300000000005298</v>
      </c>
    </row>
    <row r="4633" spans="1:17" x14ac:dyDescent="0.55000000000000004">
      <c r="A4633">
        <v>4631</v>
      </c>
      <c r="B4633" s="2">
        <v>44453</v>
      </c>
      <c r="C4633" s="20">
        <v>100.598628997755</v>
      </c>
      <c r="D4633" s="19">
        <v>153790965.11461231</v>
      </c>
      <c r="E4633" s="20">
        <f t="shared" ref="E4633:E4696" si="301">+I4633/G4633</f>
        <v>1100.0940165602242</v>
      </c>
      <c r="F4633" s="20">
        <f t="shared" si="298"/>
        <v>7.1959981363090572E-4</v>
      </c>
      <c r="G4633" s="19">
        <v>44968.76</v>
      </c>
      <c r="H4633" s="20">
        <f t="shared" ref="H4633:H4696" si="302">+F4633*G4633</f>
        <v>32.359511315212927</v>
      </c>
      <c r="I4633" s="19">
        <v>49469863.808132753</v>
      </c>
      <c r="K4633" s="70">
        <f t="shared" si="299"/>
        <v>1.1114805470662237E-3</v>
      </c>
      <c r="L4633" s="3">
        <f>IF(AND(O4633&gt;0,O4633&lt;366),+'PL2'!$N$3+1,IF(AND(O4633&gt;365,O4633&lt;731),+'PL2'!$O$3+1,IF(AND(O4633&gt;730,O4633&lt;1096),+'PL2'!$P$3+1,IF(AND(O4633&gt;1095,O4633&lt;1461),+'PL2'!$Q$3+1,IF(AND(O4633&gt;1460,O4633&lt;3000),+'PL2'!$R$3+1,0)))))</f>
        <v>1.5</v>
      </c>
      <c r="M4633" s="3">
        <f>IF(AND(O4633&gt;0,O4633&lt;366),+'PL2'!$N$2+1,IF(AND(O4633&gt;365,O4633&lt;731),+'PL2'!$O$2+1,IF(AND(O4633&gt;730,O4633&lt;1096),+'PL2'!$P$2+1,IF(AND(O4633&gt;1095,O4633&lt;1461),+'PL2'!$Q$2+1,IF(AND(O4633&gt;1460,O4633&lt;1826),+'PL2'!$R$2+1,IF(AND(O4633&gt;1825,O4633&lt;2190),+'PL2'!$S$2+1,0))))))</f>
        <v>1.2</v>
      </c>
      <c r="N4633" s="70">
        <f t="shared" si="300"/>
        <v>4.9963589095569638E-4</v>
      </c>
      <c r="O4633" s="19">
        <f>IF(A4633&gt;'PL2'!$C$2+489,IF(A4633='PL2'!$C$2+490,1,O4632+1), "")</f>
        <v>70</v>
      </c>
      <c r="Q4633" s="20">
        <v>89.800000000005397</v>
      </c>
    </row>
    <row r="4634" spans="1:17" x14ac:dyDescent="0.55000000000000004">
      <c r="A4634">
        <v>4632</v>
      </c>
      <c r="B4634" s="2">
        <v>44454</v>
      </c>
      <c r="C4634" s="20">
        <v>100.628627471876</v>
      </c>
      <c r="D4634" s="19">
        <v>129989982.4183033</v>
      </c>
      <c r="E4634" s="20">
        <f t="shared" si="301"/>
        <v>914.06279123457512</v>
      </c>
      <c r="F4634" s="20">
        <f t="shared" si="298"/>
        <v>7.075997887980006E-4</v>
      </c>
      <c r="G4634" s="19">
        <v>47072.12</v>
      </c>
      <c r="H4634" s="20">
        <f t="shared" si="302"/>
        <v>33.308222170274142</v>
      </c>
      <c r="I4634" s="19">
        <v>43026873.39652887</v>
      </c>
      <c r="K4634" s="70">
        <f t="shared" si="299"/>
        <v>1.1114805470662237E-3</v>
      </c>
      <c r="L4634" s="3">
        <f>IF(AND(O4634&gt;0,O4634&lt;366),+'PL2'!$N$3+1,IF(AND(O4634&gt;365,O4634&lt;731),+'PL2'!$O$3+1,IF(AND(O4634&gt;730,O4634&lt;1096),+'PL2'!$P$3+1,IF(AND(O4634&gt;1095,O4634&lt;1461),+'PL2'!$Q$3+1,IF(AND(O4634&gt;1460,O4634&lt;3000),+'PL2'!$R$3+1,0)))))</f>
        <v>1.5</v>
      </c>
      <c r="M4634" s="3">
        <f>IF(AND(O4634&gt;0,O4634&lt;366),+'PL2'!$N$2+1,IF(AND(O4634&gt;365,O4634&lt;731),+'PL2'!$O$2+1,IF(AND(O4634&gt;730,O4634&lt;1096),+'PL2'!$P$2+1,IF(AND(O4634&gt;1095,O4634&lt;1461),+'PL2'!$Q$2+1,IF(AND(O4634&gt;1460,O4634&lt;1826),+'PL2'!$R$2+1,IF(AND(O4634&gt;1825,O4634&lt;2190),+'PL2'!$S$2+1,0))))))</f>
        <v>1.2</v>
      </c>
      <c r="N4634" s="70">
        <f t="shared" si="300"/>
        <v>4.9963589095569638E-4</v>
      </c>
      <c r="O4634" s="19">
        <f>IF(A4634&gt;'PL2'!$C$2+489,IF(A4634='PL2'!$C$2+490,1,O4633+1), "")</f>
        <v>71</v>
      </c>
      <c r="Q4634" s="20">
        <v>91</v>
      </c>
    </row>
    <row r="4635" spans="1:17" x14ac:dyDescent="0.55000000000000004">
      <c r="A4635">
        <v>4633</v>
      </c>
      <c r="B4635" s="2">
        <v>44455</v>
      </c>
      <c r="C4635" s="20">
        <v>100.658625945997</v>
      </c>
      <c r="D4635" s="19">
        <v>124497447.94992431</v>
      </c>
      <c r="E4635" s="20">
        <f t="shared" si="301"/>
        <v>860.4880155502176</v>
      </c>
      <c r="F4635" s="20">
        <f t="shared" si="298"/>
        <v>6.9572142011393946E-4</v>
      </c>
      <c r="G4635" s="19">
        <v>48167.85</v>
      </c>
      <c r="H4635" s="20">
        <f t="shared" si="302"/>
        <v>33.511405005835215</v>
      </c>
      <c r="I4635" s="19">
        <v>41447857.659820549</v>
      </c>
      <c r="K4635" s="70">
        <f t="shared" si="299"/>
        <v>1.1114805470662237E-3</v>
      </c>
      <c r="L4635" s="3">
        <f>IF(AND(O4635&gt;0,O4635&lt;366),+'PL2'!$N$3+1,IF(AND(O4635&gt;365,O4635&lt;731),+'PL2'!$O$3+1,IF(AND(O4635&gt;730,O4635&lt;1096),+'PL2'!$P$3+1,IF(AND(O4635&gt;1095,O4635&lt;1461),+'PL2'!$Q$3+1,IF(AND(O4635&gt;1460,O4635&lt;3000),+'PL2'!$R$3+1,0)))))</f>
        <v>1.5</v>
      </c>
      <c r="M4635" s="3">
        <f>IF(AND(O4635&gt;0,O4635&lt;366),+'PL2'!$N$2+1,IF(AND(O4635&gt;365,O4635&lt;731),+'PL2'!$O$2+1,IF(AND(O4635&gt;730,O4635&lt;1096),+'PL2'!$P$2+1,IF(AND(O4635&gt;1095,O4635&lt;1461),+'PL2'!$Q$2+1,IF(AND(O4635&gt;1460,O4635&lt;1826),+'PL2'!$R$2+1,IF(AND(O4635&gt;1825,O4635&lt;2190),+'PL2'!$S$2+1,0))))))</f>
        <v>1.2</v>
      </c>
      <c r="N4635" s="70">
        <f t="shared" si="300"/>
        <v>4.9963589095569638E-4</v>
      </c>
      <c r="O4635" s="19">
        <f>IF(A4635&gt;'PL2'!$C$2+489,IF(A4635='PL2'!$C$2+490,1,O4634+1), "")</f>
        <v>72</v>
      </c>
      <c r="Q4635" s="20">
        <v>92.199999999994603</v>
      </c>
    </row>
    <row r="4636" spans="1:17" x14ac:dyDescent="0.55000000000000004">
      <c r="A4636">
        <v>4634</v>
      </c>
      <c r="B4636" s="2">
        <v>44456</v>
      </c>
      <c r="C4636" s="20">
        <v>100.688624420119</v>
      </c>
      <c r="D4636" s="19">
        <v>134567094.4752858</v>
      </c>
      <c r="E4636" s="20">
        <f t="shared" si="301"/>
        <v>941.7284892198935</v>
      </c>
      <c r="F4636" s="20">
        <f t="shared" si="298"/>
        <v>7.0463991606954516E-4</v>
      </c>
      <c r="G4636" s="19">
        <v>47785.26</v>
      </c>
      <c r="H4636" s="20">
        <f t="shared" si="302"/>
        <v>33.671401595761395</v>
      </c>
      <c r="I4636" s="19">
        <v>45000740.706779808</v>
      </c>
      <c r="K4636" s="70">
        <f t="shared" si="299"/>
        <v>1.1114805470662237E-3</v>
      </c>
      <c r="L4636" s="3">
        <f>IF(AND(O4636&gt;0,O4636&lt;366),+'PL2'!$N$3+1,IF(AND(O4636&gt;365,O4636&lt;731),+'PL2'!$O$3+1,IF(AND(O4636&gt;730,O4636&lt;1096),+'PL2'!$P$3+1,IF(AND(O4636&gt;1095,O4636&lt;1461),+'PL2'!$Q$3+1,IF(AND(O4636&gt;1460,O4636&lt;3000),+'PL2'!$R$3+1,0)))))</f>
        <v>1.5</v>
      </c>
      <c r="M4636" s="3">
        <f>IF(AND(O4636&gt;0,O4636&lt;366),+'PL2'!$N$2+1,IF(AND(O4636&gt;365,O4636&lt;731),+'PL2'!$O$2+1,IF(AND(O4636&gt;730,O4636&lt;1096),+'PL2'!$P$2+1,IF(AND(O4636&gt;1095,O4636&lt;1461),+'PL2'!$Q$2+1,IF(AND(O4636&gt;1460,O4636&lt;1826),+'PL2'!$R$2+1,IF(AND(O4636&gt;1825,O4636&lt;2190),+'PL2'!$S$2+1,0))))))</f>
        <v>1.2</v>
      </c>
      <c r="N4636" s="70">
        <f t="shared" si="300"/>
        <v>4.9963589095569638E-4</v>
      </c>
      <c r="O4636" s="19">
        <f>IF(A4636&gt;'PL2'!$C$2+489,IF(A4636='PL2'!$C$2+490,1,O4635+1), "")</f>
        <v>73</v>
      </c>
      <c r="Q4636" s="20">
        <v>93.399999999989205</v>
      </c>
    </row>
    <row r="4637" spans="1:17" x14ac:dyDescent="0.55000000000000004">
      <c r="A4637">
        <v>4635</v>
      </c>
      <c r="B4637" s="2">
        <v>44457</v>
      </c>
      <c r="C4637" s="20">
        <v>100.71862289424</v>
      </c>
      <c r="D4637" s="19">
        <v>141890473.7664578</v>
      </c>
      <c r="E4637" s="20">
        <f t="shared" si="301"/>
        <v>1011.7231781188185</v>
      </c>
      <c r="F4637" s="20">
        <f t="shared" si="298"/>
        <v>7.1815508501318285E-4</v>
      </c>
      <c r="G4637" s="19">
        <v>47263.6</v>
      </c>
      <c r="H4637" s="20">
        <f t="shared" si="302"/>
        <v>33.942594676029067</v>
      </c>
      <c r="I4637" s="19">
        <v>47817679.601336591</v>
      </c>
      <c r="K4637" s="70">
        <f t="shared" si="299"/>
        <v>1.1114805470662237E-3</v>
      </c>
      <c r="L4637" s="3">
        <f>IF(AND(O4637&gt;0,O4637&lt;366),+'PL2'!$N$3+1,IF(AND(O4637&gt;365,O4637&lt;731),+'PL2'!$O$3+1,IF(AND(O4637&gt;730,O4637&lt;1096),+'PL2'!$P$3+1,IF(AND(O4637&gt;1095,O4637&lt;1461),+'PL2'!$Q$3+1,IF(AND(O4637&gt;1460,O4637&lt;3000),+'PL2'!$R$3+1,0)))))</f>
        <v>1.5</v>
      </c>
      <c r="M4637" s="3">
        <f>IF(AND(O4637&gt;0,O4637&lt;366),+'PL2'!$N$2+1,IF(AND(O4637&gt;365,O4637&lt;731),+'PL2'!$O$2+1,IF(AND(O4637&gt;730,O4637&lt;1096),+'PL2'!$P$2+1,IF(AND(O4637&gt;1095,O4637&lt;1461),+'PL2'!$Q$2+1,IF(AND(O4637&gt;1460,O4637&lt;1826),+'PL2'!$R$2+1,IF(AND(O4637&gt;1825,O4637&lt;2190),+'PL2'!$S$2+1,0))))))</f>
        <v>1.2</v>
      </c>
      <c r="N4637" s="70">
        <f t="shared" si="300"/>
        <v>4.9963589095569638E-4</v>
      </c>
      <c r="O4637" s="19">
        <f>IF(A4637&gt;'PL2'!$C$2+489,IF(A4637='PL2'!$C$2+490,1,O4636+1), "")</f>
        <v>74</v>
      </c>
      <c r="Q4637" s="20">
        <v>94.599999999983794</v>
      </c>
    </row>
    <row r="4638" spans="1:17" x14ac:dyDescent="0.55000000000000004">
      <c r="A4638">
        <v>4636</v>
      </c>
      <c r="B4638" s="2">
        <v>44458</v>
      </c>
      <c r="C4638" s="20">
        <v>100.748621368361</v>
      </c>
      <c r="D4638" s="19">
        <v>146467585.82344031</v>
      </c>
      <c r="E4638" s="20">
        <f t="shared" si="301"/>
        <v>997.3588998734607</v>
      </c>
      <c r="F4638" s="20">
        <f t="shared" si="298"/>
        <v>6.8603939640845353E-4</v>
      </c>
      <c r="G4638" s="19">
        <v>48259.45</v>
      </c>
      <c r="H4638" s="20">
        <f t="shared" si="302"/>
        <v>33.107883949003941</v>
      </c>
      <c r="I4638" s="19">
        <v>48131991.960498281</v>
      </c>
      <c r="K4638" s="70">
        <f t="shared" si="299"/>
        <v>1.1114805470662237E-3</v>
      </c>
      <c r="L4638" s="3">
        <f>IF(AND(O4638&gt;0,O4638&lt;366),+'PL2'!$N$3+1,IF(AND(O4638&gt;365,O4638&lt;731),+'PL2'!$O$3+1,IF(AND(O4638&gt;730,O4638&lt;1096),+'PL2'!$P$3+1,IF(AND(O4638&gt;1095,O4638&lt;1461),+'PL2'!$Q$3+1,IF(AND(O4638&gt;1460,O4638&lt;3000),+'PL2'!$R$3+1,0)))))</f>
        <v>1.5</v>
      </c>
      <c r="M4638" s="3">
        <f>IF(AND(O4638&gt;0,O4638&lt;366),+'PL2'!$N$2+1,IF(AND(O4638&gt;365,O4638&lt;731),+'PL2'!$O$2+1,IF(AND(O4638&gt;730,O4638&lt;1096),+'PL2'!$P$2+1,IF(AND(O4638&gt;1095,O4638&lt;1461),+'PL2'!$Q$2+1,IF(AND(O4638&gt;1460,O4638&lt;1826),+'PL2'!$R$2+1,IF(AND(O4638&gt;1825,O4638&lt;2190),+'PL2'!$S$2+1,0))))))</f>
        <v>1.2</v>
      </c>
      <c r="N4638" s="70">
        <f t="shared" si="300"/>
        <v>4.9963589095569638E-4</v>
      </c>
      <c r="O4638" s="19">
        <f>IF(A4638&gt;'PL2'!$C$2+489,IF(A4638='PL2'!$C$2+490,1,O4637+1), "")</f>
        <v>75</v>
      </c>
      <c r="Q4638" s="20">
        <v>95.799999999978397</v>
      </c>
    </row>
    <row r="4639" spans="1:17" x14ac:dyDescent="0.55000000000000004">
      <c r="A4639">
        <v>4637</v>
      </c>
      <c r="B4639" s="2">
        <v>44459</v>
      </c>
      <c r="C4639" s="20">
        <v>100.778619842482</v>
      </c>
      <c r="D4639" s="19">
        <v>150129275.4690263</v>
      </c>
      <c r="E4639" s="20">
        <f t="shared" si="301"/>
        <v>983.99493083422067</v>
      </c>
      <c r="F4639" s="20">
        <f t="shared" si="298"/>
        <v>6.6053506720566645E-4</v>
      </c>
      <c r="G4639" s="19">
        <v>47249.38</v>
      </c>
      <c r="H4639" s="20">
        <f t="shared" si="302"/>
        <v>31.209872393726069</v>
      </c>
      <c r="I4639" s="19">
        <v>46493150.405059807</v>
      </c>
      <c r="K4639" s="70">
        <f t="shared" si="299"/>
        <v>1.1114805470662237E-3</v>
      </c>
      <c r="L4639" s="3">
        <f>IF(AND(O4639&gt;0,O4639&lt;366),+'PL2'!$N$3+1,IF(AND(O4639&gt;365,O4639&lt;731),+'PL2'!$O$3+1,IF(AND(O4639&gt;730,O4639&lt;1096),+'PL2'!$P$3+1,IF(AND(O4639&gt;1095,O4639&lt;1461),+'PL2'!$Q$3+1,IF(AND(O4639&gt;1460,O4639&lt;3000),+'PL2'!$R$3+1,0)))))</f>
        <v>1.5</v>
      </c>
      <c r="M4639" s="3">
        <f>IF(AND(O4639&gt;0,O4639&lt;366),+'PL2'!$N$2+1,IF(AND(O4639&gt;365,O4639&lt;731),+'PL2'!$O$2+1,IF(AND(O4639&gt;730,O4639&lt;1096),+'PL2'!$P$2+1,IF(AND(O4639&gt;1095,O4639&lt;1461),+'PL2'!$Q$2+1,IF(AND(O4639&gt;1460,O4639&lt;1826),+'PL2'!$R$2+1,IF(AND(O4639&gt;1825,O4639&lt;2190),+'PL2'!$S$2+1,0))))))</f>
        <v>1.2</v>
      </c>
      <c r="N4639" s="70">
        <f t="shared" si="300"/>
        <v>4.9963589095569638E-4</v>
      </c>
      <c r="O4639" s="19">
        <f>IF(A4639&gt;'PL2'!$C$2+489,IF(A4639='PL2'!$C$2+490,1,O4638+1), "")</f>
        <v>76</v>
      </c>
      <c r="Q4639" s="20">
        <v>96.999999999972999</v>
      </c>
    </row>
    <row r="4640" spans="1:17" x14ac:dyDescent="0.55000000000000004">
      <c r="A4640">
        <v>4638</v>
      </c>
      <c r="B4640" s="2">
        <v>44460</v>
      </c>
      <c r="C4640" s="20">
        <v>100.808618316603</v>
      </c>
      <c r="D4640" s="19">
        <v>113928907.44351821</v>
      </c>
      <c r="E4640" s="20">
        <f t="shared" si="301"/>
        <v>776.8653176367161</v>
      </c>
      <c r="F4640" s="20">
        <f t="shared" si="298"/>
        <v>6.8739989741297086E-4</v>
      </c>
      <c r="G4640" s="19">
        <v>42901.56</v>
      </c>
      <c r="H4640" s="20">
        <f t="shared" si="302"/>
        <v>29.490527942856414</v>
      </c>
      <c r="I4640" s="19">
        <v>33328734.036510631</v>
      </c>
      <c r="K4640" s="70">
        <f t="shared" si="299"/>
        <v>1.1114805470662237E-3</v>
      </c>
      <c r="L4640" s="3">
        <f>IF(AND(O4640&gt;0,O4640&lt;366),+'PL2'!$N$3+1,IF(AND(O4640&gt;365,O4640&lt;731),+'PL2'!$O$3+1,IF(AND(O4640&gt;730,O4640&lt;1096),+'PL2'!$P$3+1,IF(AND(O4640&gt;1095,O4640&lt;1461),+'PL2'!$Q$3+1,IF(AND(O4640&gt;1460,O4640&lt;3000),+'PL2'!$R$3+1,0)))))</f>
        <v>1.5</v>
      </c>
      <c r="M4640" s="3">
        <f>IF(AND(O4640&gt;0,O4640&lt;366),+'PL2'!$N$2+1,IF(AND(O4640&gt;365,O4640&lt;731),+'PL2'!$O$2+1,IF(AND(O4640&gt;730,O4640&lt;1096),+'PL2'!$P$2+1,IF(AND(O4640&gt;1095,O4640&lt;1461),+'PL2'!$Q$2+1,IF(AND(O4640&gt;1460,O4640&lt;1826),+'PL2'!$R$2+1,IF(AND(O4640&gt;1825,O4640&lt;2190),+'PL2'!$S$2+1,0))))))</f>
        <v>1.2</v>
      </c>
      <c r="N4640" s="70">
        <f t="shared" si="300"/>
        <v>4.9963589095569638E-4</v>
      </c>
      <c r="O4640" s="19">
        <f>IF(A4640&gt;'PL2'!$C$2+489,IF(A4640='PL2'!$C$2+490,1,O4639+1), "")</f>
        <v>77</v>
      </c>
      <c r="Q4640" s="20">
        <v>98.199999999967602</v>
      </c>
    </row>
    <row r="4641" spans="1:17" x14ac:dyDescent="0.55000000000000004">
      <c r="A4641">
        <v>4639</v>
      </c>
      <c r="B4641" s="2">
        <v>44461</v>
      </c>
      <c r="C4641" s="20">
        <v>100.838616790724</v>
      </c>
      <c r="D4641" s="19">
        <v>126546633.8400507</v>
      </c>
      <c r="E4641" s="20">
        <f t="shared" si="301"/>
        <v>888.43830381177384</v>
      </c>
      <c r="F4641" s="20">
        <f t="shared" si="298"/>
        <v>7.0795158228793864E-4</v>
      </c>
      <c r="G4641" s="19">
        <v>40619.269999999997</v>
      </c>
      <c r="H4641" s="20">
        <f t="shared" si="302"/>
        <v>28.756476467880994</v>
      </c>
      <c r="I4641" s="19">
        <v>36087715.340872467</v>
      </c>
      <c r="K4641" s="70">
        <f t="shared" si="299"/>
        <v>1.1114805470662237E-3</v>
      </c>
      <c r="L4641" s="3">
        <f>IF(AND(O4641&gt;0,O4641&lt;366),+'PL2'!$N$3+1,IF(AND(O4641&gt;365,O4641&lt;731),+'PL2'!$O$3+1,IF(AND(O4641&gt;730,O4641&lt;1096),+'PL2'!$P$3+1,IF(AND(O4641&gt;1095,O4641&lt;1461),+'PL2'!$Q$3+1,IF(AND(O4641&gt;1460,O4641&lt;3000),+'PL2'!$R$3+1,0)))))</f>
        <v>1.5</v>
      </c>
      <c r="M4641" s="3">
        <f>IF(AND(O4641&gt;0,O4641&lt;366),+'PL2'!$N$2+1,IF(AND(O4641&gt;365,O4641&lt;731),+'PL2'!$O$2+1,IF(AND(O4641&gt;730,O4641&lt;1096),+'PL2'!$P$2+1,IF(AND(O4641&gt;1095,O4641&lt;1461),+'PL2'!$Q$2+1,IF(AND(O4641&gt;1460,O4641&lt;1826),+'PL2'!$R$2+1,IF(AND(O4641&gt;1825,O4641&lt;2190),+'PL2'!$S$2+1,0))))))</f>
        <v>1.2</v>
      </c>
      <c r="N4641" s="70">
        <f t="shared" si="300"/>
        <v>4.9963589095569638E-4</v>
      </c>
      <c r="O4641" s="19">
        <f>IF(A4641&gt;'PL2'!$C$2+489,IF(A4641='PL2'!$C$2+490,1,O4640+1), "")</f>
        <v>78</v>
      </c>
      <c r="Q4641" s="20">
        <v>98.199999999967602</v>
      </c>
    </row>
    <row r="4642" spans="1:17" x14ac:dyDescent="0.55000000000000004">
      <c r="A4642">
        <v>4640</v>
      </c>
      <c r="B4642" s="2">
        <v>44462</v>
      </c>
      <c r="C4642" s="20">
        <v>100.868615264845</v>
      </c>
      <c r="D4642" s="19">
        <v>155822347.63886839</v>
      </c>
      <c r="E4642" s="20">
        <f t="shared" si="301"/>
        <v>1055.4390868265218</v>
      </c>
      <c r="F4642" s="20">
        <f t="shared" si="298"/>
        <v>6.83218298259217E-4</v>
      </c>
      <c r="G4642" s="19">
        <v>43604.76</v>
      </c>
      <c r="H4642" s="20">
        <f t="shared" si="302"/>
        <v>29.791569923201575</v>
      </c>
      <c r="I4642" s="19">
        <v>46022168.075689651</v>
      </c>
      <c r="K4642" s="70">
        <f t="shared" si="299"/>
        <v>1.1114805470662237E-3</v>
      </c>
      <c r="L4642" s="3">
        <f>IF(AND(O4642&gt;0,O4642&lt;366),+'PL2'!$N$3+1,IF(AND(O4642&gt;365,O4642&lt;731),+'PL2'!$O$3+1,IF(AND(O4642&gt;730,O4642&lt;1096),+'PL2'!$P$3+1,IF(AND(O4642&gt;1095,O4642&lt;1461),+'PL2'!$Q$3+1,IF(AND(O4642&gt;1460,O4642&lt;3000),+'PL2'!$R$3+1,0)))))</f>
        <v>1.5</v>
      </c>
      <c r="M4642" s="3">
        <f>IF(AND(O4642&gt;0,O4642&lt;366),+'PL2'!$N$2+1,IF(AND(O4642&gt;365,O4642&lt;731),+'PL2'!$O$2+1,IF(AND(O4642&gt;730,O4642&lt;1096),+'PL2'!$P$2+1,IF(AND(O4642&gt;1095,O4642&lt;1461),+'PL2'!$Q$2+1,IF(AND(O4642&gt;1460,O4642&lt;1826),+'PL2'!$R$2+1,IF(AND(O4642&gt;1825,O4642&lt;2190),+'PL2'!$S$2+1,0))))))</f>
        <v>1.2</v>
      </c>
      <c r="N4642" s="70">
        <f t="shared" si="300"/>
        <v>4.9963589095569638E-4</v>
      </c>
      <c r="O4642" s="19">
        <f>IF(A4642&gt;'PL2'!$C$2+489,IF(A4642='PL2'!$C$2+490,1,O4641+1), "")</f>
        <v>79</v>
      </c>
      <c r="Q4642" s="20">
        <v>98.199999999967602</v>
      </c>
    </row>
    <row r="4643" spans="1:17" x14ac:dyDescent="0.55000000000000004">
      <c r="A4643">
        <v>4641</v>
      </c>
      <c r="B4643" s="2">
        <v>44463</v>
      </c>
      <c r="C4643" s="20">
        <v>100.89861373896601</v>
      </c>
      <c r="D4643" s="19">
        <v>139767923.94274259</v>
      </c>
      <c r="E4643" s="20">
        <f t="shared" si="301"/>
        <v>903.84788434414963</v>
      </c>
      <c r="F4643" s="20">
        <f t="shared" si="298"/>
        <v>6.5248875413347193E-4</v>
      </c>
      <c r="G4643" s="19">
        <v>44888.959999999999</v>
      </c>
      <c r="H4643" s="20">
        <f t="shared" si="302"/>
        <v>29.289541584747255</v>
      </c>
      <c r="I4643" s="19">
        <v>40572791.526409157</v>
      </c>
      <c r="K4643" s="70">
        <f t="shared" si="299"/>
        <v>1.1114805470662237E-3</v>
      </c>
      <c r="L4643" s="3">
        <f>IF(AND(O4643&gt;0,O4643&lt;366),+'PL2'!$N$3+1,IF(AND(O4643&gt;365,O4643&lt;731),+'PL2'!$O$3+1,IF(AND(O4643&gt;730,O4643&lt;1096),+'PL2'!$P$3+1,IF(AND(O4643&gt;1095,O4643&lt;1461),+'PL2'!$Q$3+1,IF(AND(O4643&gt;1460,O4643&lt;3000),+'PL2'!$R$3+1,0)))))</f>
        <v>1.5</v>
      </c>
      <c r="M4643" s="3">
        <f>IF(AND(O4643&gt;0,O4643&lt;366),+'PL2'!$N$2+1,IF(AND(O4643&gt;365,O4643&lt;731),+'PL2'!$O$2+1,IF(AND(O4643&gt;730,O4643&lt;1096),+'PL2'!$P$2+1,IF(AND(O4643&gt;1095,O4643&lt;1461),+'PL2'!$Q$2+1,IF(AND(O4643&gt;1460,O4643&lt;1826),+'PL2'!$R$2+1,IF(AND(O4643&gt;1825,O4643&lt;2190),+'PL2'!$S$2+1,0))))))</f>
        <v>1.2</v>
      </c>
      <c r="N4643" s="70">
        <f t="shared" si="300"/>
        <v>4.9963589095569638E-4</v>
      </c>
      <c r="O4643" s="19">
        <f>IF(A4643&gt;'PL2'!$C$2+489,IF(A4643='PL2'!$C$2+490,1,O4642+1), "")</f>
        <v>80</v>
      </c>
      <c r="Q4643" s="20">
        <v>98.199999999967602</v>
      </c>
    </row>
    <row r="4644" spans="1:17" x14ac:dyDescent="0.55000000000000004">
      <c r="A4644">
        <v>4642</v>
      </c>
      <c r="B4644" s="2">
        <v>44464</v>
      </c>
      <c r="C4644" s="20">
        <v>100.92861221308701</v>
      </c>
      <c r="D4644" s="19">
        <v>135990412.48483059</v>
      </c>
      <c r="E4644" s="20">
        <f t="shared" si="301"/>
        <v>903.39117986128497</v>
      </c>
      <c r="F4644" s="20">
        <f t="shared" si="298"/>
        <v>6.7047386946571296E-4</v>
      </c>
      <c r="G4644" s="19">
        <v>42815.56</v>
      </c>
      <c r="H4644" s="20">
        <f t="shared" si="302"/>
        <v>28.706714186541401</v>
      </c>
      <c r="I4644" s="19">
        <v>38679199.264821634</v>
      </c>
      <c r="K4644" s="70">
        <f t="shared" si="299"/>
        <v>1.1114805470662237E-3</v>
      </c>
      <c r="L4644" s="3">
        <f>IF(AND(O4644&gt;0,O4644&lt;366),+'PL2'!$N$3+1,IF(AND(O4644&gt;365,O4644&lt;731),+'PL2'!$O$3+1,IF(AND(O4644&gt;730,O4644&lt;1096),+'PL2'!$P$3+1,IF(AND(O4644&gt;1095,O4644&lt;1461),+'PL2'!$Q$3+1,IF(AND(O4644&gt;1460,O4644&lt;3000),+'PL2'!$R$3+1,0)))))</f>
        <v>1.5</v>
      </c>
      <c r="M4644" s="3">
        <f>IF(AND(O4644&gt;0,O4644&lt;366),+'PL2'!$N$2+1,IF(AND(O4644&gt;365,O4644&lt;731),+'PL2'!$O$2+1,IF(AND(O4644&gt;730,O4644&lt;1096),+'PL2'!$P$2+1,IF(AND(O4644&gt;1095,O4644&lt;1461),+'PL2'!$Q$2+1,IF(AND(O4644&gt;1460,O4644&lt;1826),+'PL2'!$R$2+1,IF(AND(O4644&gt;1825,O4644&lt;2190),+'PL2'!$S$2+1,0))))))</f>
        <v>1.2</v>
      </c>
      <c r="N4644" s="70">
        <f t="shared" si="300"/>
        <v>4.9963589095569638E-4</v>
      </c>
      <c r="O4644" s="19">
        <f>IF(A4644&gt;'PL2'!$C$2+489,IF(A4644='PL2'!$C$2+490,1,O4643+1), "")</f>
        <v>81</v>
      </c>
      <c r="Q4644" s="20">
        <v>98.199999999967602</v>
      </c>
    </row>
    <row r="4645" spans="1:17" x14ac:dyDescent="0.55000000000000004">
      <c r="A4645">
        <v>4643</v>
      </c>
      <c r="B4645" s="2">
        <v>44465</v>
      </c>
      <c r="C4645" s="20">
        <v>100.95861068720799</v>
      </c>
      <c r="D4645" s="19">
        <v>131268523.1624406</v>
      </c>
      <c r="E4645" s="20">
        <f t="shared" si="301"/>
        <v>891.02613154775304</v>
      </c>
      <c r="F4645" s="20">
        <f t="shared" si="298"/>
        <v>6.852881266572944E-4</v>
      </c>
      <c r="G4645" s="19">
        <v>42742.01</v>
      </c>
      <c r="H4645" s="20">
        <f t="shared" si="302"/>
        <v>29.290591962467346</v>
      </c>
      <c r="I4645" s="19">
        <v>38084247.824875377</v>
      </c>
      <c r="K4645" s="70">
        <f t="shared" si="299"/>
        <v>1.1114805470662237E-3</v>
      </c>
      <c r="L4645" s="3">
        <f>IF(AND(O4645&gt;0,O4645&lt;366),+'PL2'!$N$3+1,IF(AND(O4645&gt;365,O4645&lt;731),+'PL2'!$O$3+1,IF(AND(O4645&gt;730,O4645&lt;1096),+'PL2'!$P$3+1,IF(AND(O4645&gt;1095,O4645&lt;1461),+'PL2'!$Q$3+1,IF(AND(O4645&gt;1460,O4645&lt;3000),+'PL2'!$R$3+1,0)))))</f>
        <v>1.5</v>
      </c>
      <c r="M4645" s="3">
        <f>IF(AND(O4645&gt;0,O4645&lt;366),+'PL2'!$N$2+1,IF(AND(O4645&gt;365,O4645&lt;731),+'PL2'!$O$2+1,IF(AND(O4645&gt;730,O4645&lt;1096),+'PL2'!$P$2+1,IF(AND(O4645&gt;1095,O4645&lt;1461),+'PL2'!$Q$2+1,IF(AND(O4645&gt;1460,O4645&lt;1826),+'PL2'!$R$2+1,IF(AND(O4645&gt;1825,O4645&lt;2190),+'PL2'!$S$2+1,0))))))</f>
        <v>1.2</v>
      </c>
      <c r="N4645" s="70">
        <f t="shared" si="300"/>
        <v>4.9963589095569638E-4</v>
      </c>
      <c r="O4645" s="19">
        <f>IF(A4645&gt;'PL2'!$C$2+489,IF(A4645='PL2'!$C$2+490,1,O4644+1), "")</f>
        <v>82</v>
      </c>
      <c r="Q4645" s="20">
        <v>98.199999999967602</v>
      </c>
    </row>
    <row r="4646" spans="1:17" x14ac:dyDescent="0.55000000000000004">
      <c r="A4646">
        <v>4644</v>
      </c>
      <c r="B4646" s="2">
        <v>44466</v>
      </c>
      <c r="C4646" s="20">
        <v>100.988609161328</v>
      </c>
      <c r="D4646" s="19">
        <v>146378568.99408841</v>
      </c>
      <c r="E4646" s="20">
        <f t="shared" si="301"/>
        <v>1000.8379899510221</v>
      </c>
      <c r="F4646" s="20">
        <f t="shared" si="298"/>
        <v>6.9049203920728858E-4</v>
      </c>
      <c r="G4646" s="19">
        <v>43182.63</v>
      </c>
      <c r="H4646" s="20">
        <f t="shared" si="302"/>
        <v>29.817262247033835</v>
      </c>
      <c r="I4646" s="19">
        <v>43218816.609998703</v>
      </c>
      <c r="K4646" s="70">
        <f t="shared" si="299"/>
        <v>1.1114805470662237E-3</v>
      </c>
      <c r="L4646" s="3">
        <f>IF(AND(O4646&gt;0,O4646&lt;366),+'PL2'!$N$3+1,IF(AND(O4646&gt;365,O4646&lt;731),+'PL2'!$O$3+1,IF(AND(O4646&gt;730,O4646&lt;1096),+'PL2'!$P$3+1,IF(AND(O4646&gt;1095,O4646&lt;1461),+'PL2'!$Q$3+1,IF(AND(O4646&gt;1460,O4646&lt;3000),+'PL2'!$R$3+1,0)))))</f>
        <v>1.5</v>
      </c>
      <c r="M4646" s="3">
        <f>IF(AND(O4646&gt;0,O4646&lt;366),+'PL2'!$N$2+1,IF(AND(O4646&gt;365,O4646&lt;731),+'PL2'!$O$2+1,IF(AND(O4646&gt;730,O4646&lt;1096),+'PL2'!$P$2+1,IF(AND(O4646&gt;1095,O4646&lt;1461),+'PL2'!$Q$2+1,IF(AND(O4646&gt;1460,O4646&lt;1826),+'PL2'!$R$2+1,IF(AND(O4646&gt;1825,O4646&lt;2190),+'PL2'!$S$2+1,0))))))</f>
        <v>1.2</v>
      </c>
      <c r="N4646" s="70">
        <f t="shared" si="300"/>
        <v>4.9963589095569638E-4</v>
      </c>
      <c r="O4646" s="19">
        <f>IF(A4646&gt;'PL2'!$C$2+489,IF(A4646='PL2'!$C$2+490,1,O4645+1), "")</f>
        <v>83</v>
      </c>
      <c r="Q4646" s="20">
        <v>98.199999999967602</v>
      </c>
    </row>
    <row r="4647" spans="1:17" x14ac:dyDescent="0.55000000000000004">
      <c r="A4647">
        <v>4645</v>
      </c>
      <c r="B4647" s="2">
        <v>44467</v>
      </c>
      <c r="C4647" s="20">
        <v>101.018607635449</v>
      </c>
      <c r="D4647" s="19">
        <v>143545435.40065449</v>
      </c>
      <c r="E4647" s="20">
        <f t="shared" si="301"/>
        <v>956.45703387227366</v>
      </c>
      <c r="F4647" s="20">
        <f t="shared" si="298"/>
        <v>6.7309669273167311E-4</v>
      </c>
      <c r="G4647" s="19">
        <v>42238.2</v>
      </c>
      <c r="H4647" s="20">
        <f t="shared" si="302"/>
        <v>28.430392726938955</v>
      </c>
      <c r="I4647" s="19">
        <v>40399023.488103867</v>
      </c>
      <c r="K4647" s="70">
        <f t="shared" si="299"/>
        <v>1.1114805470662237E-3</v>
      </c>
      <c r="L4647" s="3">
        <f>IF(AND(O4647&gt;0,O4647&lt;366),+'PL2'!$N$3+1,IF(AND(O4647&gt;365,O4647&lt;731),+'PL2'!$O$3+1,IF(AND(O4647&gt;730,O4647&lt;1096),+'PL2'!$P$3+1,IF(AND(O4647&gt;1095,O4647&lt;1461),+'PL2'!$Q$3+1,IF(AND(O4647&gt;1460,O4647&lt;3000),+'PL2'!$R$3+1,0)))))</f>
        <v>1.5</v>
      </c>
      <c r="M4647" s="3">
        <f>IF(AND(O4647&gt;0,O4647&lt;366),+'PL2'!$N$2+1,IF(AND(O4647&gt;365,O4647&lt;731),+'PL2'!$O$2+1,IF(AND(O4647&gt;730,O4647&lt;1096),+'PL2'!$P$2+1,IF(AND(O4647&gt;1095,O4647&lt;1461),+'PL2'!$Q$2+1,IF(AND(O4647&gt;1460,O4647&lt;1826),+'PL2'!$R$2+1,IF(AND(O4647&gt;1825,O4647&lt;2190),+'PL2'!$S$2+1,0))))))</f>
        <v>1.2</v>
      </c>
      <c r="N4647" s="70">
        <f t="shared" si="300"/>
        <v>4.9963589095569638E-4</v>
      </c>
      <c r="O4647" s="19">
        <f>IF(A4647&gt;'PL2'!$C$2+489,IF(A4647='PL2'!$C$2+490,1,O4646+1), "")</f>
        <v>84</v>
      </c>
      <c r="Q4647" s="20">
        <v>98.199999999967602</v>
      </c>
    </row>
    <row r="4648" spans="1:17" x14ac:dyDescent="0.55000000000000004">
      <c r="A4648">
        <v>4646</v>
      </c>
      <c r="B4648" s="2">
        <v>44468</v>
      </c>
      <c r="C4648" s="20">
        <v>101.04860610957</v>
      </c>
      <c r="D4648" s="19">
        <v>122769122.3821387</v>
      </c>
      <c r="E4648" s="20">
        <f t="shared" si="301"/>
        <v>841.32953649687101</v>
      </c>
      <c r="F4648" s="20">
        <f t="shared" si="298"/>
        <v>6.9248012278849702E-4</v>
      </c>
      <c r="G4648" s="19">
        <v>41011.160000000003</v>
      </c>
      <c r="H4648" s="20">
        <f t="shared" si="302"/>
        <v>28.399413112498699</v>
      </c>
      <c r="I4648" s="19">
        <v>34503900.233999021</v>
      </c>
      <c r="K4648" s="70">
        <f t="shared" si="299"/>
        <v>1.1114805470662237E-3</v>
      </c>
      <c r="L4648" s="3">
        <f>IF(AND(O4648&gt;0,O4648&lt;366),+'PL2'!$N$3+1,IF(AND(O4648&gt;365,O4648&lt;731),+'PL2'!$O$3+1,IF(AND(O4648&gt;730,O4648&lt;1096),+'PL2'!$P$3+1,IF(AND(O4648&gt;1095,O4648&lt;1461),+'PL2'!$Q$3+1,IF(AND(O4648&gt;1460,O4648&lt;3000),+'PL2'!$R$3+1,0)))))</f>
        <v>1.5</v>
      </c>
      <c r="M4648" s="3">
        <f>IF(AND(O4648&gt;0,O4648&lt;366),+'PL2'!$N$2+1,IF(AND(O4648&gt;365,O4648&lt;731),+'PL2'!$O$2+1,IF(AND(O4648&gt;730,O4648&lt;1096),+'PL2'!$P$2+1,IF(AND(O4648&gt;1095,O4648&lt;1461),+'PL2'!$Q$2+1,IF(AND(O4648&gt;1460,O4648&lt;1826),+'PL2'!$R$2+1,IF(AND(O4648&gt;1825,O4648&lt;2190),+'PL2'!$S$2+1,0))))))</f>
        <v>1.2</v>
      </c>
      <c r="N4648" s="70">
        <f t="shared" si="300"/>
        <v>4.9963589095569638E-4</v>
      </c>
      <c r="O4648" s="19">
        <f>IF(A4648&gt;'PL2'!$C$2+489,IF(A4648='PL2'!$C$2+490,1,O4647+1), "")</f>
        <v>85</v>
      </c>
      <c r="Q4648" s="20">
        <v>98.199999999967602</v>
      </c>
    </row>
    <row r="4649" spans="1:17" x14ac:dyDescent="0.55000000000000004">
      <c r="A4649">
        <v>4647</v>
      </c>
      <c r="B4649" s="2">
        <v>44469</v>
      </c>
      <c r="C4649" s="20">
        <v>101.078604583692</v>
      </c>
      <c r="D4649" s="19">
        <v>161488614.82573631</v>
      </c>
      <c r="E4649" s="20">
        <f t="shared" si="301"/>
        <v>1126.8454758061894</v>
      </c>
      <c r="F4649" s="20">
        <f t="shared" si="298"/>
        <v>7.0531268349069984E-4</v>
      </c>
      <c r="G4649" s="19">
        <v>41522.379999999997</v>
      </c>
      <c r="H4649" s="20">
        <f t="shared" si="302"/>
        <v>29.286261262720565</v>
      </c>
      <c r="I4649" s="19">
        <v>46789306.047705397</v>
      </c>
      <c r="K4649" s="70">
        <f t="shared" si="299"/>
        <v>1.1114805470662237E-3</v>
      </c>
      <c r="L4649" s="3">
        <f>IF(AND(O4649&gt;0,O4649&lt;366),+'PL2'!$N$3+1,IF(AND(O4649&gt;365,O4649&lt;731),+'PL2'!$O$3+1,IF(AND(O4649&gt;730,O4649&lt;1096),+'PL2'!$P$3+1,IF(AND(O4649&gt;1095,O4649&lt;1461),+'PL2'!$Q$3+1,IF(AND(O4649&gt;1460,O4649&lt;3000),+'PL2'!$R$3+1,0)))))</f>
        <v>1.5</v>
      </c>
      <c r="M4649" s="3">
        <f>IF(AND(O4649&gt;0,O4649&lt;366),+'PL2'!$N$2+1,IF(AND(O4649&gt;365,O4649&lt;731),+'PL2'!$O$2+1,IF(AND(O4649&gt;730,O4649&lt;1096),+'PL2'!$P$2+1,IF(AND(O4649&gt;1095,O4649&lt;1461),+'PL2'!$Q$2+1,IF(AND(O4649&gt;1460,O4649&lt;1826),+'PL2'!$R$2+1,IF(AND(O4649&gt;1825,O4649&lt;2190),+'PL2'!$S$2+1,0))))))</f>
        <v>1.2</v>
      </c>
      <c r="N4649" s="70">
        <f t="shared" si="300"/>
        <v>4.9963589095569638E-4</v>
      </c>
      <c r="O4649" s="19">
        <f>IF(A4649&gt;'PL2'!$C$2+489,IF(A4649='PL2'!$C$2+490,1,O4648+1), "")</f>
        <v>86</v>
      </c>
      <c r="Q4649" s="20">
        <v>98.199999999967602</v>
      </c>
    </row>
    <row r="4650" spans="1:17" x14ac:dyDescent="0.55000000000000004">
      <c r="A4650">
        <v>4648</v>
      </c>
      <c r="B4650" s="2">
        <v>44470</v>
      </c>
      <c r="C4650" s="20">
        <v>101.108603057813</v>
      </c>
      <c r="D4650" s="19">
        <v>132212901.0269186</v>
      </c>
      <c r="E4650" s="20">
        <f t="shared" si="301"/>
        <v>934.34693686775699</v>
      </c>
      <c r="F4650" s="20">
        <f t="shared" si="298"/>
        <v>7.1453324769578472E-4</v>
      </c>
      <c r="G4650" s="19">
        <v>43757.81</v>
      </c>
      <c r="H4650" s="20">
        <f t="shared" si="302"/>
        <v>31.266410091355084</v>
      </c>
      <c r="I4650" s="19">
        <v>40884975.737541303</v>
      </c>
      <c r="K4650" s="70">
        <f t="shared" si="299"/>
        <v>1.1114805470662237E-3</v>
      </c>
      <c r="L4650" s="3">
        <f>IF(AND(O4650&gt;0,O4650&lt;366),+'PL2'!$N$3+1,IF(AND(O4650&gt;365,O4650&lt;731),+'PL2'!$O$3+1,IF(AND(O4650&gt;730,O4650&lt;1096),+'PL2'!$P$3+1,IF(AND(O4650&gt;1095,O4650&lt;1461),+'PL2'!$Q$3+1,IF(AND(O4650&gt;1460,O4650&lt;3000),+'PL2'!$R$3+1,0)))))</f>
        <v>1.5</v>
      </c>
      <c r="M4650" s="3">
        <f>IF(AND(O4650&gt;0,O4650&lt;366),+'PL2'!$N$2+1,IF(AND(O4650&gt;365,O4650&lt;731),+'PL2'!$O$2+1,IF(AND(O4650&gt;730,O4650&lt;1096),+'PL2'!$P$2+1,IF(AND(O4650&gt;1095,O4650&lt;1461),+'PL2'!$Q$2+1,IF(AND(O4650&gt;1460,O4650&lt;1826),+'PL2'!$R$2+1,IF(AND(O4650&gt;1825,O4650&lt;2190),+'PL2'!$S$2+1,0))))))</f>
        <v>1.2</v>
      </c>
      <c r="N4650" s="70">
        <f t="shared" si="300"/>
        <v>4.9963589095569638E-4</v>
      </c>
      <c r="O4650" s="19">
        <f>IF(A4650&gt;'PL2'!$C$2+489,IF(A4650='PL2'!$C$2+490,1,O4649+1), "")</f>
        <v>87</v>
      </c>
      <c r="Q4650" s="20">
        <v>98.199999999967602</v>
      </c>
    </row>
    <row r="4651" spans="1:17" x14ac:dyDescent="0.55000000000000004">
      <c r="A4651">
        <v>4649</v>
      </c>
      <c r="B4651" s="2">
        <v>44471</v>
      </c>
      <c r="C4651" s="20">
        <v>101.138601531934</v>
      </c>
      <c r="D4651" s="19">
        <v>177543038.52186209</v>
      </c>
      <c r="E4651" s="20">
        <f t="shared" si="301"/>
        <v>1178.6235693655947</v>
      </c>
      <c r="F4651" s="20">
        <f t="shared" si="298"/>
        <v>6.7141094649866655E-4</v>
      </c>
      <c r="G4651" s="19">
        <v>48140.11</v>
      </c>
      <c r="H4651" s="20">
        <f t="shared" si="302"/>
        <v>32.321796819649926</v>
      </c>
      <c r="I4651" s="19">
        <v>56739068.277852356</v>
      </c>
      <c r="K4651" s="70">
        <f t="shared" si="299"/>
        <v>1.1114805470662237E-3</v>
      </c>
      <c r="L4651" s="3">
        <f>IF(AND(O4651&gt;0,O4651&lt;366),+'PL2'!$N$3+1,IF(AND(O4651&gt;365,O4651&lt;731),+'PL2'!$O$3+1,IF(AND(O4651&gt;730,O4651&lt;1096),+'PL2'!$P$3+1,IF(AND(O4651&gt;1095,O4651&lt;1461),+'PL2'!$Q$3+1,IF(AND(O4651&gt;1460,O4651&lt;3000),+'PL2'!$R$3+1,0)))))</f>
        <v>1.5</v>
      </c>
      <c r="M4651" s="3">
        <f>IF(AND(O4651&gt;0,O4651&lt;366),+'PL2'!$N$2+1,IF(AND(O4651&gt;365,O4651&lt;731),+'PL2'!$O$2+1,IF(AND(O4651&gt;730,O4651&lt;1096),+'PL2'!$P$2+1,IF(AND(O4651&gt;1095,O4651&lt;1461),+'PL2'!$Q$2+1,IF(AND(O4651&gt;1460,O4651&lt;1826),+'PL2'!$R$2+1,IF(AND(O4651&gt;1825,O4651&lt;2190),+'PL2'!$S$2+1,0))))))</f>
        <v>1.2</v>
      </c>
      <c r="N4651" s="70">
        <f t="shared" si="300"/>
        <v>4.9963589095569638E-4</v>
      </c>
      <c r="O4651" s="19">
        <f>IF(A4651&gt;'PL2'!$C$2+489,IF(A4651='PL2'!$C$2+490,1,O4650+1), "")</f>
        <v>88</v>
      </c>
      <c r="Q4651" s="20">
        <v>98.199999999967602</v>
      </c>
    </row>
    <row r="4652" spans="1:17" x14ac:dyDescent="0.55000000000000004">
      <c r="A4652">
        <v>4650</v>
      </c>
      <c r="B4652" s="2">
        <v>44472</v>
      </c>
      <c r="C4652" s="20">
        <v>101.168600006055</v>
      </c>
      <c r="D4652" s="19">
        <v>141656679.67169851</v>
      </c>
      <c r="E4652" s="20">
        <f t="shared" si="301"/>
        <v>951.99835196748927</v>
      </c>
      <c r="F4652" s="20">
        <f t="shared" si="298"/>
        <v>6.7989974563737192E-4</v>
      </c>
      <c r="G4652" s="19">
        <v>47727.1</v>
      </c>
      <c r="H4652" s="20">
        <f t="shared" si="302"/>
        <v>32.449643150009415</v>
      </c>
      <c r="I4652" s="19">
        <v>45436120.544187553</v>
      </c>
      <c r="K4652" s="70">
        <f t="shared" si="299"/>
        <v>1.1114805470662237E-3</v>
      </c>
      <c r="L4652" s="3">
        <f>IF(AND(O4652&gt;0,O4652&lt;366),+'PL2'!$N$3+1,IF(AND(O4652&gt;365,O4652&lt;731),+'PL2'!$O$3+1,IF(AND(O4652&gt;730,O4652&lt;1096),+'PL2'!$P$3+1,IF(AND(O4652&gt;1095,O4652&lt;1461),+'PL2'!$Q$3+1,IF(AND(O4652&gt;1460,O4652&lt;3000),+'PL2'!$R$3+1,0)))))</f>
        <v>1.5</v>
      </c>
      <c r="M4652" s="3">
        <f>IF(AND(O4652&gt;0,O4652&lt;366),+'PL2'!$N$2+1,IF(AND(O4652&gt;365,O4652&lt;731),+'PL2'!$O$2+1,IF(AND(O4652&gt;730,O4652&lt;1096),+'PL2'!$P$2+1,IF(AND(O4652&gt;1095,O4652&lt;1461),+'PL2'!$Q$2+1,IF(AND(O4652&gt;1460,O4652&lt;1826),+'PL2'!$R$2+1,IF(AND(O4652&gt;1825,O4652&lt;2190),+'PL2'!$S$2+1,0))))))</f>
        <v>1.2</v>
      </c>
      <c r="N4652" s="70">
        <f t="shared" si="300"/>
        <v>4.9963589095569638E-4</v>
      </c>
      <c r="O4652" s="19">
        <f>IF(A4652&gt;'PL2'!$C$2+489,IF(A4652='PL2'!$C$2+490,1,O4651+1), "")</f>
        <v>89</v>
      </c>
      <c r="Q4652" s="20">
        <v>98.199999999967602</v>
      </c>
    </row>
    <row r="4653" spans="1:17" x14ac:dyDescent="0.55000000000000004">
      <c r="A4653">
        <v>4651</v>
      </c>
      <c r="B4653" s="2">
        <v>44473</v>
      </c>
      <c r="C4653" s="20">
        <v>101.198598480176</v>
      </c>
      <c r="D4653" s="19">
        <v>147411968.39584851</v>
      </c>
      <c r="E4653" s="20">
        <f t="shared" si="301"/>
        <v>988.2514530385688</v>
      </c>
      <c r="F4653" s="20">
        <f t="shared" si="298"/>
        <v>6.7843651422483245E-4</v>
      </c>
      <c r="G4653" s="19">
        <v>48205.72</v>
      </c>
      <c r="H4653" s="20">
        <f t="shared" si="302"/>
        <v>32.704520642498288</v>
      </c>
      <c r="I4653" s="19">
        <v>47639372.834770396</v>
      </c>
      <c r="K4653" s="70">
        <f t="shared" si="299"/>
        <v>1.1114805470662237E-3</v>
      </c>
      <c r="L4653" s="3">
        <f>IF(AND(O4653&gt;0,O4653&lt;366),+'PL2'!$N$3+1,IF(AND(O4653&gt;365,O4653&lt;731),+'PL2'!$O$3+1,IF(AND(O4653&gt;730,O4653&lt;1096),+'PL2'!$P$3+1,IF(AND(O4653&gt;1095,O4653&lt;1461),+'PL2'!$Q$3+1,IF(AND(O4653&gt;1460,O4653&lt;3000),+'PL2'!$R$3+1,0)))))</f>
        <v>1.5</v>
      </c>
      <c r="M4653" s="3">
        <f>IF(AND(O4653&gt;0,O4653&lt;366),+'PL2'!$N$2+1,IF(AND(O4653&gt;365,O4653&lt;731),+'PL2'!$O$2+1,IF(AND(O4653&gt;730,O4653&lt;1096),+'PL2'!$P$2+1,IF(AND(O4653&gt;1095,O4653&lt;1461),+'PL2'!$Q$2+1,IF(AND(O4653&gt;1460,O4653&lt;1826),+'PL2'!$R$2+1,IF(AND(O4653&gt;1825,O4653&lt;2190),+'PL2'!$S$2+1,0))))))</f>
        <v>1.2</v>
      </c>
      <c r="N4653" s="70">
        <f t="shared" si="300"/>
        <v>4.9963589095569638E-4</v>
      </c>
      <c r="O4653" s="19">
        <f>IF(A4653&gt;'PL2'!$C$2+489,IF(A4653='PL2'!$C$2+490,1,O4652+1), "")</f>
        <v>90</v>
      </c>
      <c r="Q4653" s="20">
        <v>98.199999999967602</v>
      </c>
    </row>
    <row r="4654" spans="1:17" x14ac:dyDescent="0.55000000000000004">
      <c r="A4654">
        <v>4652</v>
      </c>
      <c r="B4654" s="2">
        <v>44474</v>
      </c>
      <c r="C4654" s="20">
        <v>101.228596954297</v>
      </c>
      <c r="D4654" s="19">
        <v>162177735.83152121</v>
      </c>
      <c r="E4654" s="20">
        <f t="shared" si="301"/>
        <v>1059.681880238129</v>
      </c>
      <c r="F4654" s="20">
        <f t="shared" si="298"/>
        <v>6.6143548869022949E-4</v>
      </c>
      <c r="G4654" s="19">
        <v>49143.95</v>
      </c>
      <c r="H4654" s="20">
        <f t="shared" si="302"/>
        <v>32.505552584418204</v>
      </c>
      <c r="I4654" s="19">
        <v>52076953.338328592</v>
      </c>
      <c r="K4654" s="70">
        <f t="shared" si="299"/>
        <v>1.1114805470662237E-3</v>
      </c>
      <c r="L4654" s="3">
        <f>IF(AND(O4654&gt;0,O4654&lt;366),+'PL2'!$N$3+1,IF(AND(O4654&gt;365,O4654&lt;731),+'PL2'!$O$3+1,IF(AND(O4654&gt;730,O4654&lt;1096),+'PL2'!$P$3+1,IF(AND(O4654&gt;1095,O4654&lt;1461),+'PL2'!$Q$3+1,IF(AND(O4654&gt;1460,O4654&lt;3000),+'PL2'!$R$3+1,0)))))</f>
        <v>1.5</v>
      </c>
      <c r="M4654" s="3">
        <f>IF(AND(O4654&gt;0,O4654&lt;366),+'PL2'!$N$2+1,IF(AND(O4654&gt;365,O4654&lt;731),+'PL2'!$O$2+1,IF(AND(O4654&gt;730,O4654&lt;1096),+'PL2'!$P$2+1,IF(AND(O4654&gt;1095,O4654&lt;1461),+'PL2'!$Q$2+1,IF(AND(O4654&gt;1460,O4654&lt;1826),+'PL2'!$R$2+1,IF(AND(O4654&gt;1825,O4654&lt;2190),+'PL2'!$S$2+1,0))))))</f>
        <v>1.2</v>
      </c>
      <c r="N4654" s="70">
        <f t="shared" si="300"/>
        <v>4.9963589095569638E-4</v>
      </c>
      <c r="O4654" s="19">
        <f>IF(A4654&gt;'PL2'!$C$2+489,IF(A4654='PL2'!$C$2+490,1,O4653+1), "")</f>
        <v>91</v>
      </c>
      <c r="Q4654" s="20">
        <v>98.199999999967602</v>
      </c>
    </row>
    <row r="4655" spans="1:17" x14ac:dyDescent="0.55000000000000004">
      <c r="A4655">
        <v>4653</v>
      </c>
      <c r="B4655" s="2">
        <v>44475</v>
      </c>
      <c r="C4655" s="20">
        <v>101.258595428418</v>
      </c>
      <c r="D4655" s="19">
        <v>129544410.93859319</v>
      </c>
      <c r="E4655" s="20">
        <f t="shared" si="301"/>
        <v>853.16350978762705</v>
      </c>
      <c r="F4655" s="20">
        <f t="shared" si="298"/>
        <v>6.6687661818791422E-4</v>
      </c>
      <c r="G4655" s="19">
        <v>51505.83</v>
      </c>
      <c r="H4655" s="20">
        <f t="shared" si="302"/>
        <v>34.348033727361617</v>
      </c>
      <c r="I4655" s="19">
        <v>43942894.697324857</v>
      </c>
      <c r="K4655" s="70">
        <f t="shared" si="299"/>
        <v>1.1114805470662237E-3</v>
      </c>
      <c r="L4655" s="3">
        <f>IF(AND(O4655&gt;0,O4655&lt;366),+'PL2'!$N$3+1,IF(AND(O4655&gt;365,O4655&lt;731),+'PL2'!$O$3+1,IF(AND(O4655&gt;730,O4655&lt;1096),+'PL2'!$P$3+1,IF(AND(O4655&gt;1095,O4655&lt;1461),+'PL2'!$Q$3+1,IF(AND(O4655&gt;1460,O4655&lt;3000),+'PL2'!$R$3+1,0)))))</f>
        <v>1.5</v>
      </c>
      <c r="M4655" s="3">
        <f>IF(AND(O4655&gt;0,O4655&lt;366),+'PL2'!$N$2+1,IF(AND(O4655&gt;365,O4655&lt;731),+'PL2'!$O$2+1,IF(AND(O4655&gt;730,O4655&lt;1096),+'PL2'!$P$2+1,IF(AND(O4655&gt;1095,O4655&lt;1461),+'PL2'!$Q$2+1,IF(AND(O4655&gt;1460,O4655&lt;1826),+'PL2'!$R$2+1,IF(AND(O4655&gt;1825,O4655&lt;2190),+'PL2'!$S$2+1,0))))))</f>
        <v>1.2</v>
      </c>
      <c r="N4655" s="70">
        <f t="shared" si="300"/>
        <v>4.9963589095569638E-4</v>
      </c>
      <c r="O4655" s="19">
        <f>IF(A4655&gt;'PL2'!$C$2+489,IF(A4655='PL2'!$C$2+490,1,O4654+1), "")</f>
        <v>92</v>
      </c>
      <c r="Q4655" s="20">
        <v>98.199999999967602</v>
      </c>
    </row>
    <row r="4656" spans="1:17" x14ac:dyDescent="0.55000000000000004">
      <c r="A4656">
        <v>4654</v>
      </c>
      <c r="B4656" s="2">
        <v>44476</v>
      </c>
      <c r="C4656" s="20">
        <v>101.28859390253901</v>
      </c>
      <c r="D4656" s="19">
        <v>139433297.2697835</v>
      </c>
      <c r="E4656" s="20">
        <f t="shared" si="301"/>
        <v>892.70024313676709</v>
      </c>
      <c r="F4656" s="20">
        <f t="shared" ref="F4656:F4719" si="303">+(C4656/D4656)*E4656</f>
        <v>6.4848464587929358E-4</v>
      </c>
      <c r="G4656" s="19">
        <v>55343.76</v>
      </c>
      <c r="H4656" s="20">
        <f t="shared" si="302"/>
        <v>35.889578605228614</v>
      </c>
      <c r="I4656" s="19">
        <v>49405388.008102886</v>
      </c>
      <c r="K4656" s="70">
        <f t="shared" si="299"/>
        <v>1.1114805470662237E-3</v>
      </c>
      <c r="L4656" s="3">
        <f>IF(AND(O4656&gt;0,O4656&lt;366),+'PL2'!$N$3+1,IF(AND(O4656&gt;365,O4656&lt;731),+'PL2'!$O$3+1,IF(AND(O4656&gt;730,O4656&lt;1096),+'PL2'!$P$3+1,IF(AND(O4656&gt;1095,O4656&lt;1461),+'PL2'!$Q$3+1,IF(AND(O4656&gt;1460,O4656&lt;3000),+'PL2'!$R$3+1,0)))))</f>
        <v>1.5</v>
      </c>
      <c r="M4656" s="3">
        <f>IF(AND(O4656&gt;0,O4656&lt;366),+'PL2'!$N$2+1,IF(AND(O4656&gt;365,O4656&lt;731),+'PL2'!$O$2+1,IF(AND(O4656&gt;730,O4656&lt;1096),+'PL2'!$P$2+1,IF(AND(O4656&gt;1095,O4656&lt;1461),+'PL2'!$Q$2+1,IF(AND(O4656&gt;1460,O4656&lt;1826),+'PL2'!$R$2+1,IF(AND(O4656&gt;1825,O4656&lt;2190),+'PL2'!$S$2+1,0))))))</f>
        <v>1.2</v>
      </c>
      <c r="N4656" s="70">
        <f t="shared" si="300"/>
        <v>4.9963589095569638E-4</v>
      </c>
      <c r="O4656" s="19">
        <f>IF(A4656&gt;'PL2'!$C$2+489,IF(A4656='PL2'!$C$2+490,1,O4655+1), "")</f>
        <v>93</v>
      </c>
      <c r="Q4656" s="20">
        <v>98.199999999967602</v>
      </c>
    </row>
    <row r="4657" spans="1:17" x14ac:dyDescent="0.55000000000000004">
      <c r="A4657">
        <v>4655</v>
      </c>
      <c r="B4657" s="2">
        <v>44477</v>
      </c>
      <c r="C4657" s="20">
        <v>101.31859237666001</v>
      </c>
      <c r="D4657" s="19">
        <v>118666635.9742838</v>
      </c>
      <c r="E4657" s="20">
        <f t="shared" si="301"/>
        <v>780.02856413972575</v>
      </c>
      <c r="F4657" s="20">
        <f t="shared" si="303"/>
        <v>6.659950834820255E-4</v>
      </c>
      <c r="G4657" s="19">
        <v>53801.1</v>
      </c>
      <c r="H4657" s="20">
        <f t="shared" si="302"/>
        <v>35.831268085924805</v>
      </c>
      <c r="I4657" s="19">
        <v>41966394.782137796</v>
      </c>
      <c r="K4657" s="70">
        <f t="shared" si="299"/>
        <v>1.1114805470662237E-3</v>
      </c>
      <c r="L4657" s="3">
        <f>IF(AND(O4657&gt;0,O4657&lt;366),+'PL2'!$N$3+1,IF(AND(O4657&gt;365,O4657&lt;731),+'PL2'!$O$3+1,IF(AND(O4657&gt;730,O4657&lt;1096),+'PL2'!$P$3+1,IF(AND(O4657&gt;1095,O4657&lt;1461),+'PL2'!$Q$3+1,IF(AND(O4657&gt;1460,O4657&lt;3000),+'PL2'!$R$3+1,0)))))</f>
        <v>1.5</v>
      </c>
      <c r="M4657" s="3">
        <f>IF(AND(O4657&gt;0,O4657&lt;366),+'PL2'!$N$2+1,IF(AND(O4657&gt;365,O4657&lt;731),+'PL2'!$O$2+1,IF(AND(O4657&gt;730,O4657&lt;1096),+'PL2'!$P$2+1,IF(AND(O4657&gt;1095,O4657&lt;1461),+'PL2'!$Q$2+1,IF(AND(O4657&gt;1460,O4657&lt;1826),+'PL2'!$R$2+1,IF(AND(O4657&gt;1825,O4657&lt;2190),+'PL2'!$S$2+1,0))))))</f>
        <v>1.2</v>
      </c>
      <c r="N4657" s="70">
        <f t="shared" si="300"/>
        <v>4.9963589095569638E-4</v>
      </c>
      <c r="O4657" s="19">
        <f>IF(A4657&gt;'PL2'!$C$2+489,IF(A4657='PL2'!$C$2+490,1,O4656+1), "")</f>
        <v>94</v>
      </c>
      <c r="Q4657" s="20">
        <v>98.199999999967602</v>
      </c>
    </row>
    <row r="4658" spans="1:17" x14ac:dyDescent="0.55000000000000004">
      <c r="A4658">
        <v>4656</v>
      </c>
      <c r="B4658" s="2">
        <v>44478</v>
      </c>
      <c r="C4658" s="20">
        <v>101.34859085078099</v>
      </c>
      <c r="D4658" s="19">
        <v>148333294.9678548</v>
      </c>
      <c r="E4658" s="20">
        <f t="shared" si="301"/>
        <v>967.83123408130155</v>
      </c>
      <c r="F4658" s="20">
        <f t="shared" si="303"/>
        <v>6.6126982331761008E-4</v>
      </c>
      <c r="G4658" s="19">
        <v>53867.3</v>
      </c>
      <c r="H4658" s="20">
        <f t="shared" si="302"/>
        <v>35.620819953596701</v>
      </c>
      <c r="I4658" s="19">
        <v>52134455.435627699</v>
      </c>
      <c r="K4658" s="70">
        <f t="shared" si="299"/>
        <v>1.1114805470662237E-3</v>
      </c>
      <c r="L4658" s="3">
        <f>IF(AND(O4658&gt;0,O4658&lt;366),+'PL2'!$N$3+1,IF(AND(O4658&gt;365,O4658&lt;731),+'PL2'!$O$3+1,IF(AND(O4658&gt;730,O4658&lt;1096),+'PL2'!$P$3+1,IF(AND(O4658&gt;1095,O4658&lt;1461),+'PL2'!$Q$3+1,IF(AND(O4658&gt;1460,O4658&lt;3000),+'PL2'!$R$3+1,0)))))</f>
        <v>1.5</v>
      </c>
      <c r="M4658" s="3">
        <f>IF(AND(O4658&gt;0,O4658&lt;366),+'PL2'!$N$2+1,IF(AND(O4658&gt;365,O4658&lt;731),+'PL2'!$O$2+1,IF(AND(O4658&gt;730,O4658&lt;1096),+'PL2'!$P$2+1,IF(AND(O4658&gt;1095,O4658&lt;1461),+'PL2'!$Q$2+1,IF(AND(O4658&gt;1460,O4658&lt;1826),+'PL2'!$R$2+1,IF(AND(O4658&gt;1825,O4658&lt;2190),+'PL2'!$S$2+1,0))))))</f>
        <v>1.2</v>
      </c>
      <c r="N4658" s="70">
        <f t="shared" si="300"/>
        <v>4.9963589095569638E-4</v>
      </c>
      <c r="O4658" s="19">
        <f>IF(A4658&gt;'PL2'!$C$2+489,IF(A4658='PL2'!$C$2+490,1,O4657+1), "")</f>
        <v>95</v>
      </c>
      <c r="Q4658" s="20">
        <v>98.199999999967602</v>
      </c>
    </row>
    <row r="4659" spans="1:17" x14ac:dyDescent="0.55000000000000004">
      <c r="A4659">
        <v>4657</v>
      </c>
      <c r="B4659" s="2">
        <v>44479</v>
      </c>
      <c r="C4659" s="20">
        <v>101.378589324901</v>
      </c>
      <c r="D4659" s="19">
        <v>157233292.6659261</v>
      </c>
      <c r="E4659" s="20">
        <f t="shared" si="301"/>
        <v>1009.1298712882179</v>
      </c>
      <c r="F4659" s="20">
        <f t="shared" si="303"/>
        <v>6.5065204106730954E-4</v>
      </c>
      <c r="G4659" s="19">
        <v>55122.59</v>
      </c>
      <c r="H4659" s="20">
        <f t="shared" si="302"/>
        <v>35.865625692416465</v>
      </c>
      <c r="I4659" s="19">
        <v>55625852.151773207</v>
      </c>
      <c r="K4659" s="70">
        <f t="shared" si="299"/>
        <v>1.1114805470662237E-3</v>
      </c>
      <c r="L4659" s="3">
        <f>IF(AND(O4659&gt;0,O4659&lt;366),+'PL2'!$N$3+1,IF(AND(O4659&gt;365,O4659&lt;731),+'PL2'!$O$3+1,IF(AND(O4659&gt;730,O4659&lt;1096),+'PL2'!$P$3+1,IF(AND(O4659&gt;1095,O4659&lt;1461),+'PL2'!$Q$3+1,IF(AND(O4659&gt;1460,O4659&lt;3000),+'PL2'!$R$3+1,0)))))</f>
        <v>1.5</v>
      </c>
      <c r="M4659" s="3">
        <f>IF(AND(O4659&gt;0,O4659&lt;366),+'PL2'!$N$2+1,IF(AND(O4659&gt;365,O4659&lt;731),+'PL2'!$O$2+1,IF(AND(O4659&gt;730,O4659&lt;1096),+'PL2'!$P$2+1,IF(AND(O4659&gt;1095,O4659&lt;1461),+'PL2'!$Q$2+1,IF(AND(O4659&gt;1460,O4659&lt;1826),+'PL2'!$R$2+1,IF(AND(O4659&gt;1825,O4659&lt;2190),+'PL2'!$S$2+1,0))))))</f>
        <v>1.2</v>
      </c>
      <c r="N4659" s="70">
        <f t="shared" si="300"/>
        <v>4.9963589095569638E-4</v>
      </c>
      <c r="O4659" s="19">
        <f>IF(A4659&gt;'PL2'!$C$2+489,IF(A4659='PL2'!$C$2+490,1,O4658+1), "")</f>
        <v>96</v>
      </c>
      <c r="Q4659" s="20">
        <v>98.199999999967602</v>
      </c>
    </row>
    <row r="4660" spans="1:17" x14ac:dyDescent="0.55000000000000004">
      <c r="A4660">
        <v>4658</v>
      </c>
      <c r="B4660" s="2">
        <v>44480</v>
      </c>
      <c r="C4660" s="20">
        <v>101.408587799022</v>
      </c>
      <c r="D4660" s="19">
        <v>144377740.43537861</v>
      </c>
      <c r="E4660" s="20">
        <f t="shared" si="301"/>
        <v>968.37424076933576</v>
      </c>
      <c r="F4660" s="20">
        <f t="shared" si="303"/>
        <v>6.8017039137222132E-4</v>
      </c>
      <c r="G4660" s="19">
        <v>54625.74</v>
      </c>
      <c r="H4660" s="20">
        <f t="shared" si="302"/>
        <v>37.154810954797206</v>
      </c>
      <c r="I4660" s="19">
        <v>52898159.498963133</v>
      </c>
      <c r="K4660" s="70">
        <f t="shared" si="299"/>
        <v>1.1114805470662237E-3</v>
      </c>
      <c r="L4660" s="3">
        <f>IF(AND(O4660&gt;0,O4660&lt;366),+'PL2'!$N$3+1,IF(AND(O4660&gt;365,O4660&lt;731),+'PL2'!$O$3+1,IF(AND(O4660&gt;730,O4660&lt;1096),+'PL2'!$P$3+1,IF(AND(O4660&gt;1095,O4660&lt;1461),+'PL2'!$Q$3+1,IF(AND(O4660&gt;1460,O4660&lt;3000),+'PL2'!$R$3+1,0)))))</f>
        <v>1.5</v>
      </c>
      <c r="M4660" s="3">
        <f>IF(AND(O4660&gt;0,O4660&lt;366),+'PL2'!$N$2+1,IF(AND(O4660&gt;365,O4660&lt;731),+'PL2'!$O$2+1,IF(AND(O4660&gt;730,O4660&lt;1096),+'PL2'!$P$2+1,IF(AND(O4660&gt;1095,O4660&lt;1461),+'PL2'!$Q$2+1,IF(AND(O4660&gt;1460,O4660&lt;1826),+'PL2'!$R$2+1,IF(AND(O4660&gt;1825,O4660&lt;2190),+'PL2'!$S$2+1,0))))))</f>
        <v>1.2</v>
      </c>
      <c r="N4660" s="70">
        <f t="shared" si="300"/>
        <v>4.9963589095569638E-4</v>
      </c>
      <c r="O4660" s="19">
        <f>IF(A4660&gt;'PL2'!$C$2+489,IF(A4660='PL2'!$C$2+490,1,O4659+1), "")</f>
        <v>97</v>
      </c>
      <c r="Q4660" s="20">
        <v>98.199999999967602</v>
      </c>
    </row>
    <row r="4661" spans="1:17" x14ac:dyDescent="0.55000000000000004">
      <c r="A4661">
        <v>4659</v>
      </c>
      <c r="B4661" s="2">
        <v>44481</v>
      </c>
      <c r="C4661" s="20">
        <v>101.438586273143</v>
      </c>
      <c r="D4661" s="19">
        <v>132511076.8379503</v>
      </c>
      <c r="E4661" s="20">
        <f t="shared" si="301"/>
        <v>846.38609294408491</v>
      </c>
      <c r="F4661" s="20">
        <f t="shared" si="303"/>
        <v>6.479172213994743E-4</v>
      </c>
      <c r="G4661" s="19">
        <v>57452.01</v>
      </c>
      <c r="H4661" s="20">
        <f t="shared" si="302"/>
        <v>37.224146683014816</v>
      </c>
      <c r="I4661" s="19">
        <v>48626582.275684498</v>
      </c>
      <c r="K4661" s="70">
        <f t="shared" si="299"/>
        <v>1.1114805470662237E-3</v>
      </c>
      <c r="L4661" s="3">
        <f>IF(AND(O4661&gt;0,O4661&lt;366),+'PL2'!$N$3+1,IF(AND(O4661&gt;365,O4661&lt;731),+'PL2'!$O$3+1,IF(AND(O4661&gt;730,O4661&lt;1096),+'PL2'!$P$3+1,IF(AND(O4661&gt;1095,O4661&lt;1461),+'PL2'!$Q$3+1,IF(AND(O4661&gt;1460,O4661&lt;3000),+'PL2'!$R$3+1,0)))))</f>
        <v>1.5</v>
      </c>
      <c r="M4661" s="3">
        <f>IF(AND(O4661&gt;0,O4661&lt;366),+'PL2'!$N$2+1,IF(AND(O4661&gt;365,O4661&lt;731),+'PL2'!$O$2+1,IF(AND(O4661&gt;730,O4661&lt;1096),+'PL2'!$P$2+1,IF(AND(O4661&gt;1095,O4661&lt;1461),+'PL2'!$Q$2+1,IF(AND(O4661&gt;1460,O4661&lt;1826),+'PL2'!$R$2+1,IF(AND(O4661&gt;1825,O4661&lt;2190),+'PL2'!$S$2+1,0))))))</f>
        <v>1.2</v>
      </c>
      <c r="N4661" s="70">
        <f t="shared" si="300"/>
        <v>4.9963589095569638E-4</v>
      </c>
      <c r="O4661" s="19">
        <f>IF(A4661&gt;'PL2'!$C$2+489,IF(A4661='PL2'!$C$2+490,1,O4660+1), "")</f>
        <v>98</v>
      </c>
      <c r="Q4661" s="20">
        <v>98.199999999967602</v>
      </c>
    </row>
    <row r="4662" spans="1:17" x14ac:dyDescent="0.55000000000000004">
      <c r="A4662">
        <v>4660</v>
      </c>
      <c r="B4662" s="2">
        <v>44482</v>
      </c>
      <c r="C4662" s="20">
        <v>101.468584747265</v>
      </c>
      <c r="D4662" s="19">
        <v>167122178.99711639</v>
      </c>
      <c r="E4662" s="20">
        <f t="shared" si="301"/>
        <v>1070.2908746992707</v>
      </c>
      <c r="F4662" s="20">
        <f t="shared" si="303"/>
        <v>6.4982937019700531E-4</v>
      </c>
      <c r="G4662" s="19">
        <v>56242.94</v>
      </c>
      <c r="H4662" s="20">
        <f t="shared" si="302"/>
        <v>36.548314278227956</v>
      </c>
      <c r="I4662" s="19">
        <v>60196305.448258609</v>
      </c>
      <c r="K4662" s="70">
        <f t="shared" si="299"/>
        <v>1.1114805470662237E-3</v>
      </c>
      <c r="L4662" s="3">
        <f>IF(AND(O4662&gt;0,O4662&lt;366),+'PL2'!$N$3+1,IF(AND(O4662&gt;365,O4662&lt;731),+'PL2'!$O$3+1,IF(AND(O4662&gt;730,O4662&lt;1096),+'PL2'!$P$3+1,IF(AND(O4662&gt;1095,O4662&lt;1461),+'PL2'!$Q$3+1,IF(AND(O4662&gt;1460,O4662&lt;3000),+'PL2'!$R$3+1,0)))))</f>
        <v>1.5</v>
      </c>
      <c r="M4662" s="3">
        <f>IF(AND(O4662&gt;0,O4662&lt;366),+'PL2'!$N$2+1,IF(AND(O4662&gt;365,O4662&lt;731),+'PL2'!$O$2+1,IF(AND(O4662&gt;730,O4662&lt;1096),+'PL2'!$P$2+1,IF(AND(O4662&gt;1095,O4662&lt;1461),+'PL2'!$Q$2+1,IF(AND(O4662&gt;1460,O4662&lt;1826),+'PL2'!$R$2+1,IF(AND(O4662&gt;1825,O4662&lt;2190),+'PL2'!$S$2+1,0))))))</f>
        <v>1.2</v>
      </c>
      <c r="N4662" s="70">
        <f t="shared" si="300"/>
        <v>4.9963589095569638E-4</v>
      </c>
      <c r="O4662" s="19">
        <f>IF(A4662&gt;'PL2'!$C$2+489,IF(A4662='PL2'!$C$2+490,1,O4661+1), "")</f>
        <v>99</v>
      </c>
      <c r="Q4662" s="20">
        <v>98.199999999967602</v>
      </c>
    </row>
    <row r="4663" spans="1:17" x14ac:dyDescent="0.55000000000000004">
      <c r="A4663">
        <v>4661</v>
      </c>
      <c r="B4663" s="2">
        <v>44483</v>
      </c>
      <c r="C4663" s="20">
        <v>101.498583221386</v>
      </c>
      <c r="D4663" s="19">
        <v>135477742.7373074</v>
      </c>
      <c r="E4663" s="20">
        <f t="shared" si="301"/>
        <v>901.91298366055491</v>
      </c>
      <c r="F4663" s="20">
        <f t="shared" si="303"/>
        <v>6.7570427570543381E-4</v>
      </c>
      <c r="G4663" s="19">
        <v>57406.69</v>
      </c>
      <c r="H4663" s="20">
        <f t="shared" si="302"/>
        <v>38.789945887096373</v>
      </c>
      <c r="I4663" s="19">
        <v>51775839.059976541</v>
      </c>
      <c r="K4663" s="70">
        <f t="shared" si="299"/>
        <v>1.1114805470662237E-3</v>
      </c>
      <c r="L4663" s="3">
        <f>IF(AND(O4663&gt;0,O4663&lt;366),+'PL2'!$N$3+1,IF(AND(O4663&gt;365,O4663&lt;731),+'PL2'!$O$3+1,IF(AND(O4663&gt;730,O4663&lt;1096),+'PL2'!$P$3+1,IF(AND(O4663&gt;1095,O4663&lt;1461),+'PL2'!$Q$3+1,IF(AND(O4663&gt;1460,O4663&lt;3000),+'PL2'!$R$3+1,0)))))</f>
        <v>1.5</v>
      </c>
      <c r="M4663" s="3">
        <f>IF(AND(O4663&gt;0,O4663&lt;366),+'PL2'!$N$2+1,IF(AND(O4663&gt;365,O4663&lt;731),+'PL2'!$O$2+1,IF(AND(O4663&gt;730,O4663&lt;1096),+'PL2'!$P$2+1,IF(AND(O4663&gt;1095,O4663&lt;1461),+'PL2'!$Q$2+1,IF(AND(O4663&gt;1460,O4663&lt;1826),+'PL2'!$R$2+1,IF(AND(O4663&gt;1825,O4663&lt;2190),+'PL2'!$S$2+1,0))))))</f>
        <v>1.2</v>
      </c>
      <c r="N4663" s="70">
        <f t="shared" si="300"/>
        <v>4.9963589095569638E-4</v>
      </c>
      <c r="O4663" s="19">
        <f>IF(A4663&gt;'PL2'!$C$2+489,IF(A4663='PL2'!$C$2+490,1,O4662+1), "")</f>
        <v>100</v>
      </c>
      <c r="Q4663" s="20">
        <v>98.199999999967602</v>
      </c>
    </row>
    <row r="4664" spans="1:17" x14ac:dyDescent="0.55000000000000004">
      <c r="A4664">
        <v>4662</v>
      </c>
      <c r="B4664" s="2">
        <v>44484</v>
      </c>
      <c r="C4664" s="20">
        <v>101.528581695507</v>
      </c>
      <c r="D4664" s="19">
        <v>139433297.2697835</v>
      </c>
      <c r="E4664" s="20">
        <f t="shared" si="301"/>
        <v>952.48251660218978</v>
      </c>
      <c r="F4664" s="20">
        <f t="shared" si="303"/>
        <v>6.9355169026289842E-4</v>
      </c>
      <c r="G4664" s="19">
        <v>57397.74</v>
      </c>
      <c r="H4664" s="20">
        <f t="shared" si="302"/>
        <v>39.808299594270373</v>
      </c>
      <c r="I4664" s="19">
        <v>54670343.842478171</v>
      </c>
      <c r="K4664" s="70">
        <f t="shared" si="299"/>
        <v>1.1114805470662237E-3</v>
      </c>
      <c r="L4664" s="3">
        <f>IF(AND(O4664&gt;0,O4664&lt;366),+'PL2'!$N$3+1,IF(AND(O4664&gt;365,O4664&lt;731),+'PL2'!$O$3+1,IF(AND(O4664&gt;730,O4664&lt;1096),+'PL2'!$P$3+1,IF(AND(O4664&gt;1095,O4664&lt;1461),+'PL2'!$Q$3+1,IF(AND(O4664&gt;1460,O4664&lt;3000),+'PL2'!$R$3+1,0)))))</f>
        <v>1.5</v>
      </c>
      <c r="M4664" s="3">
        <f>IF(AND(O4664&gt;0,O4664&lt;366),+'PL2'!$N$2+1,IF(AND(O4664&gt;365,O4664&lt;731),+'PL2'!$O$2+1,IF(AND(O4664&gt;730,O4664&lt;1096),+'PL2'!$P$2+1,IF(AND(O4664&gt;1095,O4664&lt;1461),+'PL2'!$Q$2+1,IF(AND(O4664&gt;1460,O4664&lt;1826),+'PL2'!$R$2+1,IF(AND(O4664&gt;1825,O4664&lt;2190),+'PL2'!$S$2+1,0))))))</f>
        <v>1.2</v>
      </c>
      <c r="N4664" s="70">
        <f t="shared" si="300"/>
        <v>4.9963589095569638E-4</v>
      </c>
      <c r="O4664" s="19">
        <f>IF(A4664&gt;'PL2'!$C$2+489,IF(A4664='PL2'!$C$2+490,1,O4663+1), "")</f>
        <v>101</v>
      </c>
      <c r="Q4664" s="20">
        <v>98.199999999967602</v>
      </c>
    </row>
    <row r="4665" spans="1:17" x14ac:dyDescent="0.55000000000000004">
      <c r="A4665">
        <v>4663</v>
      </c>
      <c r="B4665" s="2">
        <v>44485</v>
      </c>
      <c r="C4665" s="20">
        <v>101.558580169628</v>
      </c>
      <c r="D4665" s="19">
        <v>131522188.2048312</v>
      </c>
      <c r="E4665" s="20">
        <f t="shared" si="301"/>
        <v>842.24590009256929</v>
      </c>
      <c r="F4665" s="20">
        <f t="shared" si="303"/>
        <v>6.5036401032103315E-4</v>
      </c>
      <c r="G4665" s="19">
        <v>61641.17</v>
      </c>
      <c r="H4665" s="20">
        <f t="shared" si="302"/>
        <v>40.089198522080558</v>
      </c>
      <c r="I4665" s="19">
        <v>51917022.70940908</v>
      </c>
      <c r="K4665" s="70">
        <f t="shared" si="299"/>
        <v>1.1114805470662237E-3</v>
      </c>
      <c r="L4665" s="3">
        <f>IF(AND(O4665&gt;0,O4665&lt;366),+'PL2'!$N$3+1,IF(AND(O4665&gt;365,O4665&lt;731),+'PL2'!$O$3+1,IF(AND(O4665&gt;730,O4665&lt;1096),+'PL2'!$P$3+1,IF(AND(O4665&gt;1095,O4665&lt;1461),+'PL2'!$Q$3+1,IF(AND(O4665&gt;1460,O4665&lt;3000),+'PL2'!$R$3+1,0)))))</f>
        <v>1.5</v>
      </c>
      <c r="M4665" s="3">
        <f>IF(AND(O4665&gt;0,O4665&lt;366),+'PL2'!$N$2+1,IF(AND(O4665&gt;365,O4665&lt;731),+'PL2'!$O$2+1,IF(AND(O4665&gt;730,O4665&lt;1096),+'PL2'!$P$2+1,IF(AND(O4665&gt;1095,O4665&lt;1461),+'PL2'!$Q$2+1,IF(AND(O4665&gt;1460,O4665&lt;1826),+'PL2'!$R$2+1,IF(AND(O4665&gt;1825,O4665&lt;2190),+'PL2'!$S$2+1,0))))))</f>
        <v>1.2</v>
      </c>
      <c r="N4665" s="70">
        <f t="shared" si="300"/>
        <v>4.9963589095569638E-4</v>
      </c>
      <c r="O4665" s="19">
        <f>IF(A4665&gt;'PL2'!$C$2+489,IF(A4665='PL2'!$C$2+490,1,O4664+1), "")</f>
        <v>102</v>
      </c>
      <c r="Q4665" s="20">
        <v>98.34</v>
      </c>
    </row>
    <row r="4666" spans="1:17" x14ac:dyDescent="0.55000000000000004">
      <c r="A4666">
        <v>4664</v>
      </c>
      <c r="B4666" s="2">
        <v>44486</v>
      </c>
      <c r="C4666" s="20">
        <v>101.588578643749</v>
      </c>
      <c r="D4666" s="19">
        <v>158222181.29904509</v>
      </c>
      <c r="E4666" s="20">
        <f t="shared" si="301"/>
        <v>1009.9594537913713</v>
      </c>
      <c r="F4666" s="20">
        <f t="shared" si="303"/>
        <v>6.4845740689520965E-4</v>
      </c>
      <c r="G4666" s="19">
        <v>60948.78</v>
      </c>
      <c r="H4666" s="20">
        <f t="shared" si="302"/>
        <v>39.522687832226616</v>
      </c>
      <c r="I4666" s="19">
        <v>61555796.558050454</v>
      </c>
      <c r="K4666" s="70">
        <f t="shared" si="299"/>
        <v>1.1114805470662237E-3</v>
      </c>
      <c r="L4666" s="3">
        <f>IF(AND(O4666&gt;0,O4666&lt;366),+'PL2'!$N$3+1,IF(AND(O4666&gt;365,O4666&lt;731),+'PL2'!$O$3+1,IF(AND(O4666&gt;730,O4666&lt;1096),+'PL2'!$P$3+1,IF(AND(O4666&gt;1095,O4666&lt;1461),+'PL2'!$Q$3+1,IF(AND(O4666&gt;1460,O4666&lt;3000),+'PL2'!$R$3+1,0)))))</f>
        <v>1.5</v>
      </c>
      <c r="M4666" s="3">
        <f>IF(AND(O4666&gt;0,O4666&lt;366),+'PL2'!$N$2+1,IF(AND(O4666&gt;365,O4666&lt;731),+'PL2'!$O$2+1,IF(AND(O4666&gt;730,O4666&lt;1096),+'PL2'!$P$2+1,IF(AND(O4666&gt;1095,O4666&lt;1461),+'PL2'!$Q$2+1,IF(AND(O4666&gt;1460,O4666&lt;1826),+'PL2'!$R$2+1,IF(AND(O4666&gt;1825,O4666&lt;2190),+'PL2'!$S$2+1,0))))))</f>
        <v>1.2</v>
      </c>
      <c r="N4666" s="70">
        <f t="shared" si="300"/>
        <v>4.9963589095569638E-4</v>
      </c>
      <c r="O4666" s="19">
        <f>IF(A4666&gt;'PL2'!$C$2+489,IF(A4666='PL2'!$C$2+490,1,O4665+1), "")</f>
        <v>103</v>
      </c>
      <c r="Q4666" s="20">
        <v>98.480000000032405</v>
      </c>
    </row>
    <row r="4667" spans="1:17" x14ac:dyDescent="0.55000000000000004">
      <c r="A4667">
        <v>4665</v>
      </c>
      <c r="B4667" s="2">
        <v>44487</v>
      </c>
      <c r="C4667" s="20">
        <v>101.61857711787</v>
      </c>
      <c r="D4667" s="19">
        <v>146534419.32302311</v>
      </c>
      <c r="E4667" s="20">
        <f t="shared" si="301"/>
        <v>945.20689126635011</v>
      </c>
      <c r="F4667" s="20">
        <f t="shared" si="303"/>
        <v>6.554813525466405E-4</v>
      </c>
      <c r="G4667" s="19">
        <v>61546.21</v>
      </c>
      <c r="H4667" s="20">
        <f t="shared" si="302"/>
        <v>40.342392974919569</v>
      </c>
      <c r="I4667" s="19">
        <v>58173901.823325947</v>
      </c>
      <c r="K4667" s="70">
        <f t="shared" si="299"/>
        <v>1.1114805470662237E-3</v>
      </c>
      <c r="L4667" s="3">
        <f>IF(AND(O4667&gt;0,O4667&lt;366),+'PL2'!$N$3+1,IF(AND(O4667&gt;365,O4667&lt;731),+'PL2'!$O$3+1,IF(AND(O4667&gt;730,O4667&lt;1096),+'PL2'!$P$3+1,IF(AND(O4667&gt;1095,O4667&lt;1461),+'PL2'!$Q$3+1,IF(AND(O4667&gt;1460,O4667&lt;3000),+'PL2'!$R$3+1,0)))))</f>
        <v>1.5</v>
      </c>
      <c r="M4667" s="3">
        <f>IF(AND(O4667&gt;0,O4667&lt;366),+'PL2'!$N$2+1,IF(AND(O4667&gt;365,O4667&lt;731),+'PL2'!$O$2+1,IF(AND(O4667&gt;730,O4667&lt;1096),+'PL2'!$P$2+1,IF(AND(O4667&gt;1095,O4667&lt;1461),+'PL2'!$Q$2+1,IF(AND(O4667&gt;1460,O4667&lt;1826),+'PL2'!$R$2+1,IF(AND(O4667&gt;1825,O4667&lt;2190),+'PL2'!$S$2+1,0))))))</f>
        <v>1.2</v>
      </c>
      <c r="N4667" s="70">
        <f t="shared" si="300"/>
        <v>4.9963589095569638E-4</v>
      </c>
      <c r="O4667" s="19">
        <f>IF(A4667&gt;'PL2'!$C$2+489,IF(A4667='PL2'!$C$2+490,1,O4666+1), "")</f>
        <v>104</v>
      </c>
      <c r="Q4667" s="20">
        <v>98.620000000064806</v>
      </c>
    </row>
    <row r="4668" spans="1:17" x14ac:dyDescent="0.55000000000000004">
      <c r="A4668">
        <v>4666</v>
      </c>
      <c r="B4668" s="2">
        <v>44488</v>
      </c>
      <c r="C4668" s="20">
        <v>101.648575591991</v>
      </c>
      <c r="D4668" s="19">
        <v>154737198.7291339</v>
      </c>
      <c r="E4668" s="20">
        <f t="shared" si="301"/>
        <v>997.30755426547466</v>
      </c>
      <c r="F4668" s="20">
        <f t="shared" si="303"/>
        <v>6.5514235200595568E-4</v>
      </c>
      <c r="G4668" s="19">
        <v>61971.59</v>
      </c>
      <c r="H4668" s="20">
        <f t="shared" si="302"/>
        <v>40.600213230148761</v>
      </c>
      <c r="I4668" s="19">
        <v>61804734.856842741</v>
      </c>
      <c r="K4668" s="70">
        <f t="shared" si="299"/>
        <v>1.1114805470662237E-3</v>
      </c>
      <c r="L4668" s="3">
        <f>IF(AND(O4668&gt;0,O4668&lt;366),+'PL2'!$N$3+1,IF(AND(O4668&gt;365,O4668&lt;731),+'PL2'!$O$3+1,IF(AND(O4668&gt;730,O4668&lt;1096),+'PL2'!$P$3+1,IF(AND(O4668&gt;1095,O4668&lt;1461),+'PL2'!$Q$3+1,IF(AND(O4668&gt;1460,O4668&lt;3000),+'PL2'!$R$3+1,0)))))</f>
        <v>1.5</v>
      </c>
      <c r="M4668" s="3">
        <f>IF(AND(O4668&gt;0,O4668&lt;366),+'PL2'!$N$2+1,IF(AND(O4668&gt;365,O4668&lt;731),+'PL2'!$O$2+1,IF(AND(O4668&gt;730,O4668&lt;1096),+'PL2'!$P$2+1,IF(AND(O4668&gt;1095,O4668&lt;1461),+'PL2'!$Q$2+1,IF(AND(O4668&gt;1460,O4668&lt;1826),+'PL2'!$R$2+1,IF(AND(O4668&gt;1825,O4668&lt;2190),+'PL2'!$S$2+1,0))))))</f>
        <v>1.2</v>
      </c>
      <c r="N4668" s="70">
        <f t="shared" si="300"/>
        <v>4.9963589095569638E-4</v>
      </c>
      <c r="O4668" s="19">
        <f>IF(A4668&gt;'PL2'!$C$2+489,IF(A4668='PL2'!$C$2+490,1,O4667+1), "")</f>
        <v>105</v>
      </c>
      <c r="Q4668" s="20">
        <v>98.760000000097193</v>
      </c>
    </row>
    <row r="4669" spans="1:17" x14ac:dyDescent="0.55000000000000004">
      <c r="A4669">
        <v>4667</v>
      </c>
      <c r="B4669" s="2">
        <v>44489</v>
      </c>
      <c r="C4669" s="20">
        <v>101.67857406611201</v>
      </c>
      <c r="D4669" s="19">
        <v>148747371.6815545</v>
      </c>
      <c r="E4669" s="20">
        <f t="shared" si="301"/>
        <v>960.40999805218962</v>
      </c>
      <c r="F4669" s="20">
        <f t="shared" si="303"/>
        <v>6.5650315711019444E-4</v>
      </c>
      <c r="G4669" s="19">
        <v>64287.64</v>
      </c>
      <c r="H4669" s="20">
        <f t="shared" si="302"/>
        <v>42.205038623163617</v>
      </c>
      <c r="I4669" s="19">
        <v>61742492.207179867</v>
      </c>
      <c r="K4669" s="70">
        <f t="shared" si="299"/>
        <v>1.1114805470662237E-3</v>
      </c>
      <c r="L4669" s="3">
        <f>IF(AND(O4669&gt;0,O4669&lt;366),+'PL2'!$N$3+1,IF(AND(O4669&gt;365,O4669&lt;731),+'PL2'!$O$3+1,IF(AND(O4669&gt;730,O4669&lt;1096),+'PL2'!$P$3+1,IF(AND(O4669&gt;1095,O4669&lt;1461),+'PL2'!$Q$3+1,IF(AND(O4669&gt;1460,O4669&lt;3000),+'PL2'!$R$3+1,0)))))</f>
        <v>1.5</v>
      </c>
      <c r="M4669" s="3">
        <f>IF(AND(O4669&gt;0,O4669&lt;366),+'PL2'!$N$2+1,IF(AND(O4669&gt;365,O4669&lt;731),+'PL2'!$O$2+1,IF(AND(O4669&gt;730,O4669&lt;1096),+'PL2'!$P$2+1,IF(AND(O4669&gt;1095,O4669&lt;1461),+'PL2'!$Q$2+1,IF(AND(O4669&gt;1460,O4669&lt;1826),+'PL2'!$R$2+1,IF(AND(O4669&gt;1825,O4669&lt;2190),+'PL2'!$S$2+1,0))))))</f>
        <v>1.2</v>
      </c>
      <c r="N4669" s="70">
        <f t="shared" si="300"/>
        <v>4.9963589095569638E-4</v>
      </c>
      <c r="O4669" s="19">
        <f>IF(A4669&gt;'PL2'!$C$2+489,IF(A4669='PL2'!$C$2+490,1,O4668+1), "")</f>
        <v>106</v>
      </c>
      <c r="Q4669" s="20">
        <v>98.900000000129594</v>
      </c>
    </row>
    <row r="4670" spans="1:17" x14ac:dyDescent="0.55000000000000004">
      <c r="A4670">
        <v>4668</v>
      </c>
      <c r="B4670" s="2">
        <v>44490</v>
      </c>
      <c r="C4670" s="20">
        <v>101.70857254023301</v>
      </c>
      <c r="D4670" s="19">
        <v>147749067.1736246</v>
      </c>
      <c r="E4670" s="20">
        <f t="shared" si="301"/>
        <v>920.43408117111744</v>
      </c>
      <c r="F4670" s="20">
        <f t="shared" si="303"/>
        <v>6.3361507658985178E-4</v>
      </c>
      <c r="G4670" s="19">
        <v>66063.56</v>
      </c>
      <c r="H4670" s="20">
        <f t="shared" si="302"/>
        <v>41.858867629198265</v>
      </c>
      <c r="I4670" s="19">
        <v>60807152.147492982</v>
      </c>
      <c r="K4670" s="70">
        <f t="shared" si="299"/>
        <v>1.1114805470662237E-3</v>
      </c>
      <c r="L4670" s="3">
        <f>IF(AND(O4670&gt;0,O4670&lt;366),+'PL2'!$N$3+1,IF(AND(O4670&gt;365,O4670&lt;731),+'PL2'!$O$3+1,IF(AND(O4670&gt;730,O4670&lt;1096),+'PL2'!$P$3+1,IF(AND(O4670&gt;1095,O4670&lt;1461),+'PL2'!$Q$3+1,IF(AND(O4670&gt;1460,O4670&lt;3000),+'PL2'!$R$3+1,0)))))</f>
        <v>1.5</v>
      </c>
      <c r="M4670" s="3">
        <f>IF(AND(O4670&gt;0,O4670&lt;366),+'PL2'!$N$2+1,IF(AND(O4670&gt;365,O4670&lt;731),+'PL2'!$O$2+1,IF(AND(O4670&gt;730,O4670&lt;1096),+'PL2'!$P$2+1,IF(AND(O4670&gt;1095,O4670&lt;1461),+'PL2'!$Q$2+1,IF(AND(O4670&gt;1460,O4670&lt;1826),+'PL2'!$R$2+1,IF(AND(O4670&gt;1825,O4670&lt;2190),+'PL2'!$S$2+1,0))))))</f>
        <v>1.2</v>
      </c>
      <c r="N4670" s="70">
        <f t="shared" si="300"/>
        <v>4.9963589095569638E-4</v>
      </c>
      <c r="O4670" s="19">
        <f>IF(A4670&gt;'PL2'!$C$2+489,IF(A4670='PL2'!$C$2+490,1,O4669+1), "")</f>
        <v>107</v>
      </c>
      <c r="Q4670" s="20">
        <v>99.040000000161996</v>
      </c>
    </row>
    <row r="4671" spans="1:17" x14ac:dyDescent="0.55000000000000004">
      <c r="A4671">
        <v>4669</v>
      </c>
      <c r="B4671" s="2">
        <v>44491</v>
      </c>
      <c r="C4671" s="20">
        <v>101.73857101435399</v>
      </c>
      <c r="D4671" s="19">
        <v>157732112.25292361</v>
      </c>
      <c r="E4671" s="20">
        <f t="shared" si="301"/>
        <v>1013.6404106867075</v>
      </c>
      <c r="F4671" s="20">
        <f t="shared" si="303"/>
        <v>6.5380679579251028E-4</v>
      </c>
      <c r="G4671" s="19">
        <v>62354.86</v>
      </c>
      <c r="H4671" s="20">
        <f t="shared" si="302"/>
        <v>40.768031218690567</v>
      </c>
      <c r="I4671" s="19">
        <v>63205405.898712151</v>
      </c>
      <c r="K4671" s="70">
        <f t="shared" si="299"/>
        <v>1.1114805470662237E-3</v>
      </c>
      <c r="L4671" s="3">
        <f>IF(AND(O4671&gt;0,O4671&lt;366),+'PL2'!$N$3+1,IF(AND(O4671&gt;365,O4671&lt;731),+'PL2'!$O$3+1,IF(AND(O4671&gt;730,O4671&lt;1096),+'PL2'!$P$3+1,IF(AND(O4671&gt;1095,O4671&lt;1461),+'PL2'!$Q$3+1,IF(AND(O4671&gt;1460,O4671&lt;3000),+'PL2'!$R$3+1,0)))))</f>
        <v>1.5</v>
      </c>
      <c r="M4671" s="3">
        <f>IF(AND(O4671&gt;0,O4671&lt;366),+'PL2'!$N$2+1,IF(AND(O4671&gt;365,O4671&lt;731),+'PL2'!$O$2+1,IF(AND(O4671&gt;730,O4671&lt;1096),+'PL2'!$P$2+1,IF(AND(O4671&gt;1095,O4671&lt;1461),+'PL2'!$Q$2+1,IF(AND(O4671&gt;1460,O4671&lt;1826),+'PL2'!$R$2+1,IF(AND(O4671&gt;1825,O4671&lt;2190),+'PL2'!$S$2+1,0))))))</f>
        <v>1.2</v>
      </c>
      <c r="N4671" s="70">
        <f t="shared" si="300"/>
        <v>4.9963589095569638E-4</v>
      </c>
      <c r="O4671" s="19">
        <f>IF(A4671&gt;'PL2'!$C$2+489,IF(A4671='PL2'!$C$2+490,1,O4670+1), "")</f>
        <v>108</v>
      </c>
      <c r="Q4671" s="20">
        <v>99.180000000194397</v>
      </c>
    </row>
    <row r="4672" spans="1:17" x14ac:dyDescent="0.55000000000000004">
      <c r="A4672">
        <v>4670</v>
      </c>
      <c r="B4672" s="2">
        <v>44492</v>
      </c>
      <c r="C4672" s="20">
        <v>101.768569488474</v>
      </c>
      <c r="D4672" s="19">
        <v>144754153.64983499</v>
      </c>
      <c r="E4672" s="20">
        <f t="shared" si="301"/>
        <v>922.69062706361933</v>
      </c>
      <c r="F4672" s="20">
        <f t="shared" si="303"/>
        <v>6.4869230228679269E-4</v>
      </c>
      <c r="G4672" s="19">
        <v>60697.06</v>
      </c>
      <c r="H4672" s="20">
        <f t="shared" si="302"/>
        <v>39.373715593439591</v>
      </c>
      <c r="I4672" s="19">
        <v>56004608.352318123</v>
      </c>
      <c r="K4672" s="70">
        <f t="shared" si="299"/>
        <v>1.1114805470662237E-3</v>
      </c>
      <c r="L4672" s="3">
        <f>IF(AND(O4672&gt;0,O4672&lt;366),+'PL2'!$N$3+1,IF(AND(O4672&gt;365,O4672&lt;731),+'PL2'!$O$3+1,IF(AND(O4672&gt;730,O4672&lt;1096),+'PL2'!$P$3+1,IF(AND(O4672&gt;1095,O4672&lt;1461),+'PL2'!$Q$3+1,IF(AND(O4672&gt;1460,O4672&lt;3000),+'PL2'!$R$3+1,0)))))</f>
        <v>1.5</v>
      </c>
      <c r="M4672" s="3">
        <f>IF(AND(O4672&gt;0,O4672&lt;366),+'PL2'!$N$2+1,IF(AND(O4672&gt;365,O4672&lt;731),+'PL2'!$O$2+1,IF(AND(O4672&gt;730,O4672&lt;1096),+'PL2'!$P$2+1,IF(AND(O4672&gt;1095,O4672&lt;1461),+'PL2'!$Q$2+1,IF(AND(O4672&gt;1460,O4672&lt;1826),+'PL2'!$R$2+1,IF(AND(O4672&gt;1825,O4672&lt;2190),+'PL2'!$S$2+1,0))))))</f>
        <v>1.2</v>
      </c>
      <c r="N4672" s="70">
        <f t="shared" si="300"/>
        <v>4.9963589095569638E-4</v>
      </c>
      <c r="O4672" s="19">
        <f>IF(A4672&gt;'PL2'!$C$2+489,IF(A4672='PL2'!$C$2+490,1,O4671+1), "")</f>
        <v>109</v>
      </c>
      <c r="Q4672" s="20">
        <v>99.320000000226798</v>
      </c>
    </row>
    <row r="4673" spans="1:17" x14ac:dyDescent="0.55000000000000004">
      <c r="A4673">
        <v>4671</v>
      </c>
      <c r="B4673" s="2">
        <v>44493</v>
      </c>
      <c r="C4673" s="20">
        <v>101.798567962595</v>
      </c>
      <c r="D4673" s="19">
        <v>152740589.71327409</v>
      </c>
      <c r="E4673" s="20">
        <f t="shared" si="301"/>
        <v>956.25590189050536</v>
      </c>
      <c r="F4673" s="20">
        <f t="shared" si="303"/>
        <v>6.3732555701775755E-4</v>
      </c>
      <c r="G4673" s="19">
        <v>61277.279999999999</v>
      </c>
      <c r="H4673" s="20">
        <f t="shared" si="302"/>
        <v>39.053576608533092</v>
      </c>
      <c r="I4673" s="19">
        <v>58596760.651797026</v>
      </c>
      <c r="K4673" s="70">
        <f t="shared" si="299"/>
        <v>1.1114805470662237E-3</v>
      </c>
      <c r="L4673" s="3">
        <f>IF(AND(O4673&gt;0,O4673&lt;366),+'PL2'!$N$3+1,IF(AND(O4673&gt;365,O4673&lt;731),+'PL2'!$O$3+1,IF(AND(O4673&gt;730,O4673&lt;1096),+'PL2'!$P$3+1,IF(AND(O4673&gt;1095,O4673&lt;1461),+'PL2'!$Q$3+1,IF(AND(O4673&gt;1460,O4673&lt;3000),+'PL2'!$R$3+1,0)))))</f>
        <v>1.5</v>
      </c>
      <c r="M4673" s="3">
        <f>IF(AND(O4673&gt;0,O4673&lt;366),+'PL2'!$N$2+1,IF(AND(O4673&gt;365,O4673&lt;731),+'PL2'!$O$2+1,IF(AND(O4673&gt;730,O4673&lt;1096),+'PL2'!$P$2+1,IF(AND(O4673&gt;1095,O4673&lt;1461),+'PL2'!$Q$2+1,IF(AND(O4673&gt;1460,O4673&lt;1826),+'PL2'!$R$2+1,IF(AND(O4673&gt;1825,O4673&lt;2190),+'PL2'!$S$2+1,0))))))</f>
        <v>1.2</v>
      </c>
      <c r="N4673" s="70">
        <f t="shared" si="300"/>
        <v>4.9963589095569638E-4</v>
      </c>
      <c r="O4673" s="19">
        <f>IF(A4673&gt;'PL2'!$C$2+489,IF(A4673='PL2'!$C$2+490,1,O4672+1), "")</f>
        <v>110</v>
      </c>
      <c r="Q4673" s="20">
        <v>99.4600000002592</v>
      </c>
    </row>
    <row r="4674" spans="1:17" x14ac:dyDescent="0.55000000000000004">
      <c r="A4674">
        <v>4672</v>
      </c>
      <c r="B4674" s="2">
        <v>44494</v>
      </c>
      <c r="C4674" s="20">
        <v>101.828566436716</v>
      </c>
      <c r="D4674" s="19">
        <v>181691420.44324109</v>
      </c>
      <c r="E4674" s="20">
        <f t="shared" si="301"/>
        <v>1222.2838935631346</v>
      </c>
      <c r="F4674" s="20">
        <f t="shared" si="303"/>
        <v>6.850263835055597E-4</v>
      </c>
      <c r="G4674" s="19">
        <v>60884.18</v>
      </c>
      <c r="H4674" s="20">
        <f t="shared" si="302"/>
        <v>41.707269638101529</v>
      </c>
      <c r="I4674" s="19">
        <v>74417752.586798728</v>
      </c>
      <c r="K4674" s="70">
        <f t="shared" si="299"/>
        <v>1.1114805470662237E-3</v>
      </c>
      <c r="L4674" s="3">
        <f>IF(AND(O4674&gt;0,O4674&lt;366),+'PL2'!$N$3+1,IF(AND(O4674&gt;365,O4674&lt;731),+'PL2'!$O$3+1,IF(AND(O4674&gt;730,O4674&lt;1096),+'PL2'!$P$3+1,IF(AND(O4674&gt;1095,O4674&lt;1461),+'PL2'!$Q$3+1,IF(AND(O4674&gt;1460,O4674&lt;3000),+'PL2'!$R$3+1,0)))))</f>
        <v>1.5</v>
      </c>
      <c r="M4674" s="3">
        <f>IF(AND(O4674&gt;0,O4674&lt;366),+'PL2'!$N$2+1,IF(AND(O4674&gt;365,O4674&lt;731),+'PL2'!$O$2+1,IF(AND(O4674&gt;730,O4674&lt;1096),+'PL2'!$P$2+1,IF(AND(O4674&gt;1095,O4674&lt;1461),+'PL2'!$Q$2+1,IF(AND(O4674&gt;1460,O4674&lt;1826),+'PL2'!$R$2+1,IF(AND(O4674&gt;1825,O4674&lt;2190),+'PL2'!$S$2+1,0))))))</f>
        <v>1.2</v>
      </c>
      <c r="N4674" s="70">
        <f t="shared" si="300"/>
        <v>4.9963589095569638E-4</v>
      </c>
      <c r="O4674" s="19">
        <f>IF(A4674&gt;'PL2'!$C$2+489,IF(A4674='PL2'!$C$2+490,1,O4673+1), "")</f>
        <v>111</v>
      </c>
      <c r="Q4674" s="20">
        <v>99.600000000291601</v>
      </c>
    </row>
    <row r="4675" spans="1:17" x14ac:dyDescent="0.55000000000000004">
      <c r="A4675">
        <v>4673</v>
      </c>
      <c r="B4675" s="2">
        <v>44495</v>
      </c>
      <c r="C4675" s="20">
        <v>101.858564910838</v>
      </c>
      <c r="D4675" s="19">
        <v>149745676.18948439</v>
      </c>
      <c r="E4675" s="20">
        <f t="shared" si="301"/>
        <v>941.2337819572557</v>
      </c>
      <c r="F4675" s="20">
        <f t="shared" si="303"/>
        <v>6.4023699859254543E-4</v>
      </c>
      <c r="G4675" s="19">
        <v>63070.54</v>
      </c>
      <c r="H4675" s="20">
        <f t="shared" si="302"/>
        <v>40.380093229211084</v>
      </c>
      <c r="I4675" s="19">
        <v>59364122.894286372</v>
      </c>
      <c r="K4675" s="70">
        <f t="shared" si="299"/>
        <v>1.1114805470662237E-3</v>
      </c>
      <c r="L4675" s="3">
        <f>IF(AND(O4675&gt;0,O4675&lt;366),+'PL2'!$N$3+1,IF(AND(O4675&gt;365,O4675&lt;731),+'PL2'!$O$3+1,IF(AND(O4675&gt;730,O4675&lt;1096),+'PL2'!$P$3+1,IF(AND(O4675&gt;1095,O4675&lt;1461),+'PL2'!$Q$3+1,IF(AND(O4675&gt;1460,O4675&lt;3000),+'PL2'!$R$3+1,0)))))</f>
        <v>1.5</v>
      </c>
      <c r="M4675" s="3">
        <f>IF(AND(O4675&gt;0,O4675&lt;366),+'PL2'!$N$2+1,IF(AND(O4675&gt;365,O4675&lt;731),+'PL2'!$O$2+1,IF(AND(O4675&gt;730,O4675&lt;1096),+'PL2'!$P$2+1,IF(AND(O4675&gt;1095,O4675&lt;1461),+'PL2'!$Q$2+1,IF(AND(O4675&gt;1460,O4675&lt;1826),+'PL2'!$R$2+1,IF(AND(O4675&gt;1825,O4675&lt;2190),+'PL2'!$S$2+1,0))))))</f>
        <v>1.2</v>
      </c>
      <c r="N4675" s="70">
        <f t="shared" si="300"/>
        <v>4.9963589095569638E-4</v>
      </c>
      <c r="O4675" s="19">
        <f>IF(A4675&gt;'PL2'!$C$2+489,IF(A4675='PL2'!$C$2+490,1,O4674+1), "")</f>
        <v>112</v>
      </c>
      <c r="Q4675" s="20">
        <v>99.740000000324002</v>
      </c>
    </row>
    <row r="4676" spans="1:17" x14ac:dyDescent="0.55000000000000004">
      <c r="A4676">
        <v>4674</v>
      </c>
      <c r="B4676" s="2">
        <v>44496</v>
      </c>
      <c r="C4676" s="20">
        <v>101.888563384959</v>
      </c>
      <c r="D4676" s="19">
        <v>156733807.74499369</v>
      </c>
      <c r="E4676" s="20">
        <f t="shared" si="301"/>
        <v>979.040604461371</v>
      </c>
      <c r="F4676" s="20">
        <f t="shared" si="303"/>
        <v>6.3644877974514233E-4</v>
      </c>
      <c r="G4676" s="19">
        <v>60345.17</v>
      </c>
      <c r="H4676" s="20">
        <f t="shared" si="302"/>
        <v>38.406609810013173</v>
      </c>
      <c r="I4676" s="19">
        <v>59080371.713124193</v>
      </c>
      <c r="K4676" s="70">
        <f t="shared" si="299"/>
        <v>1.1114805470662237E-3</v>
      </c>
      <c r="L4676" s="3">
        <f>IF(AND(O4676&gt;0,O4676&lt;366),+'PL2'!$N$3+1,IF(AND(O4676&gt;365,O4676&lt;731),+'PL2'!$O$3+1,IF(AND(O4676&gt;730,O4676&lt;1096),+'PL2'!$P$3+1,IF(AND(O4676&gt;1095,O4676&lt;1461),+'PL2'!$Q$3+1,IF(AND(O4676&gt;1460,O4676&lt;3000),+'PL2'!$R$3+1,0)))))</f>
        <v>1.5</v>
      </c>
      <c r="M4676" s="3">
        <f>IF(AND(O4676&gt;0,O4676&lt;366),+'PL2'!$N$2+1,IF(AND(O4676&gt;365,O4676&lt;731),+'PL2'!$O$2+1,IF(AND(O4676&gt;730,O4676&lt;1096),+'PL2'!$P$2+1,IF(AND(O4676&gt;1095,O4676&lt;1461),+'PL2'!$Q$2+1,IF(AND(O4676&gt;1460,O4676&lt;1826),+'PL2'!$R$2+1,IF(AND(O4676&gt;1825,O4676&lt;2190),+'PL2'!$S$2+1,0))))))</f>
        <v>1.2</v>
      </c>
      <c r="N4676" s="70">
        <f t="shared" si="300"/>
        <v>4.9963589095569638E-4</v>
      </c>
      <c r="O4676" s="19">
        <f>IF(A4676&gt;'PL2'!$C$2+489,IF(A4676='PL2'!$C$2+490,1,O4675+1), "")</f>
        <v>113</v>
      </c>
      <c r="Q4676" s="20">
        <v>99.880000000356404</v>
      </c>
    </row>
    <row r="4677" spans="1:17" x14ac:dyDescent="0.55000000000000004">
      <c r="A4677">
        <v>4675</v>
      </c>
      <c r="B4677" s="2">
        <v>44497</v>
      </c>
      <c r="C4677" s="20">
        <v>101.91856185908</v>
      </c>
      <c r="D4677" s="19">
        <v>152740589.71327409</v>
      </c>
      <c r="E4677" s="20">
        <f t="shared" si="301"/>
        <v>996.09445934229791</v>
      </c>
      <c r="F4677" s="20">
        <f t="shared" si="303"/>
        <v>6.6465970154063175E-4</v>
      </c>
      <c r="G4677" s="19">
        <v>58538.49</v>
      </c>
      <c r="H4677" s="20">
        <f t="shared" si="302"/>
        <v>38.908175292039253</v>
      </c>
      <c r="I4677" s="19">
        <v>58309865.547264509</v>
      </c>
      <c r="K4677" s="70">
        <f t="shared" si="299"/>
        <v>1.1114805470662237E-3</v>
      </c>
      <c r="L4677" s="3">
        <f>IF(AND(O4677&gt;0,O4677&lt;366),+'PL2'!$N$3+1,IF(AND(O4677&gt;365,O4677&lt;731),+'PL2'!$O$3+1,IF(AND(O4677&gt;730,O4677&lt;1096),+'PL2'!$P$3+1,IF(AND(O4677&gt;1095,O4677&lt;1461),+'PL2'!$Q$3+1,IF(AND(O4677&gt;1460,O4677&lt;3000),+'PL2'!$R$3+1,0)))))</f>
        <v>1.5</v>
      </c>
      <c r="M4677" s="3">
        <f>IF(AND(O4677&gt;0,O4677&lt;366),+'PL2'!$N$2+1,IF(AND(O4677&gt;365,O4677&lt;731),+'PL2'!$O$2+1,IF(AND(O4677&gt;730,O4677&lt;1096),+'PL2'!$P$2+1,IF(AND(O4677&gt;1095,O4677&lt;1461),+'PL2'!$Q$2+1,IF(AND(O4677&gt;1460,O4677&lt;1826),+'PL2'!$R$2+1,IF(AND(O4677&gt;1825,O4677&lt;2190),+'PL2'!$S$2+1,0))))))</f>
        <v>1.2</v>
      </c>
      <c r="N4677" s="70">
        <f t="shared" si="300"/>
        <v>4.9963589095569638E-4</v>
      </c>
      <c r="O4677" s="19">
        <f>IF(A4677&gt;'PL2'!$C$2+489,IF(A4677='PL2'!$C$2+490,1,O4676+1), "")</f>
        <v>114</v>
      </c>
      <c r="Q4677" s="20">
        <v>100.020000000389</v>
      </c>
    </row>
    <row r="4678" spans="1:17" x14ac:dyDescent="0.55000000000000004">
      <c r="A4678">
        <v>4676</v>
      </c>
      <c r="B4678" s="2">
        <v>44498</v>
      </c>
      <c r="C4678" s="20">
        <v>101.948560333201</v>
      </c>
      <c r="D4678" s="19">
        <v>170710070.85601231</v>
      </c>
      <c r="E4678" s="20">
        <f t="shared" si="301"/>
        <v>1128.8720127615932</v>
      </c>
      <c r="F4678" s="20">
        <f t="shared" si="303"/>
        <v>6.7416571221834301E-4</v>
      </c>
      <c r="G4678" s="19">
        <v>60587.09</v>
      </c>
      <c r="H4678" s="20">
        <f t="shared" si="302"/>
        <v>40.845738681086843</v>
      </c>
      <c r="I4678" s="19">
        <v>68395070.235667795</v>
      </c>
      <c r="K4678" s="70">
        <f t="shared" si="299"/>
        <v>1.1114805470662237E-3</v>
      </c>
      <c r="L4678" s="3">
        <f>IF(AND(O4678&gt;0,O4678&lt;366),+'PL2'!$N$3+1,IF(AND(O4678&gt;365,O4678&lt;731),+'PL2'!$O$3+1,IF(AND(O4678&gt;730,O4678&lt;1096),+'PL2'!$P$3+1,IF(AND(O4678&gt;1095,O4678&lt;1461),+'PL2'!$Q$3+1,IF(AND(O4678&gt;1460,O4678&lt;3000),+'PL2'!$R$3+1,0)))))</f>
        <v>1.5</v>
      </c>
      <c r="M4678" s="3">
        <f>IF(AND(O4678&gt;0,O4678&lt;366),+'PL2'!$N$2+1,IF(AND(O4678&gt;365,O4678&lt;731),+'PL2'!$O$2+1,IF(AND(O4678&gt;730,O4678&lt;1096),+'PL2'!$P$2+1,IF(AND(O4678&gt;1095,O4678&lt;1461),+'PL2'!$Q$2+1,IF(AND(O4678&gt;1460,O4678&lt;1826),+'PL2'!$R$2+1,IF(AND(O4678&gt;1825,O4678&lt;2190),+'PL2'!$S$2+1,0))))))</f>
        <v>1.2</v>
      </c>
      <c r="N4678" s="70">
        <f t="shared" si="300"/>
        <v>4.9963589095569638E-4</v>
      </c>
      <c r="O4678" s="19">
        <f>IF(A4678&gt;'PL2'!$C$2+489,IF(A4678='PL2'!$C$2+490,1,O4677+1), "")</f>
        <v>115</v>
      </c>
      <c r="Q4678" s="20">
        <v>100.16000000042099</v>
      </c>
    </row>
    <row r="4679" spans="1:17" x14ac:dyDescent="0.55000000000000004">
      <c r="A4679">
        <v>4677</v>
      </c>
      <c r="B4679" s="2">
        <v>44499</v>
      </c>
      <c r="C4679" s="20">
        <v>101.978558807322</v>
      </c>
      <c r="D4679" s="19">
        <v>154737198.7291339</v>
      </c>
      <c r="E4679" s="20">
        <f t="shared" si="301"/>
        <v>970.07782219372189</v>
      </c>
      <c r="F4679" s="20">
        <f t="shared" si="303"/>
        <v>6.3932356957962253E-4</v>
      </c>
      <c r="G4679" s="19">
        <v>62249.18</v>
      </c>
      <c r="H4679" s="20">
        <f t="shared" si="302"/>
        <v>39.797367961004447</v>
      </c>
      <c r="I4679" s="19">
        <v>60386548.967744991</v>
      </c>
      <c r="K4679" s="70">
        <f t="shared" si="299"/>
        <v>1.1114805470662237E-3</v>
      </c>
      <c r="L4679" s="3">
        <f>IF(AND(O4679&gt;0,O4679&lt;366),+'PL2'!$N$3+1,IF(AND(O4679&gt;365,O4679&lt;731),+'PL2'!$O$3+1,IF(AND(O4679&gt;730,O4679&lt;1096),+'PL2'!$P$3+1,IF(AND(O4679&gt;1095,O4679&lt;1461),+'PL2'!$Q$3+1,IF(AND(O4679&gt;1460,O4679&lt;3000),+'PL2'!$R$3+1,0)))))</f>
        <v>1.5</v>
      </c>
      <c r="M4679" s="3">
        <f>IF(AND(O4679&gt;0,O4679&lt;366),+'PL2'!$N$2+1,IF(AND(O4679&gt;365,O4679&lt;731),+'PL2'!$O$2+1,IF(AND(O4679&gt;730,O4679&lt;1096),+'PL2'!$P$2+1,IF(AND(O4679&gt;1095,O4679&lt;1461),+'PL2'!$Q$2+1,IF(AND(O4679&gt;1460,O4679&lt;1826),+'PL2'!$R$2+1,IF(AND(O4679&gt;1825,O4679&lt;2190),+'PL2'!$S$2+1,0))))))</f>
        <v>1.2</v>
      </c>
      <c r="N4679" s="70">
        <f t="shared" si="300"/>
        <v>4.9963589095569638E-4</v>
      </c>
      <c r="O4679" s="19">
        <f>IF(A4679&gt;'PL2'!$C$2+489,IF(A4679='PL2'!$C$2+490,1,O4678+1), "")</f>
        <v>116</v>
      </c>
      <c r="Q4679" s="20">
        <v>100.30000000045401</v>
      </c>
    </row>
    <row r="4680" spans="1:17" x14ac:dyDescent="0.55000000000000004">
      <c r="A4680">
        <v>4678</v>
      </c>
      <c r="B4680" s="2">
        <v>44500</v>
      </c>
      <c r="C4680" s="20">
        <v>102.008557281443</v>
      </c>
      <c r="D4680" s="19">
        <v>140175299.14944649</v>
      </c>
      <c r="E4680" s="20">
        <f t="shared" si="301"/>
        <v>869.30043598696739</v>
      </c>
      <c r="F4680" s="20">
        <f t="shared" si="303"/>
        <v>6.3260848278710521E-4</v>
      </c>
      <c r="G4680" s="19">
        <v>61731.29</v>
      </c>
      <c r="H4680" s="20">
        <f t="shared" si="302"/>
        <v>39.051737707390799</v>
      </c>
      <c r="I4680" s="19">
        <v>53663037.31103792</v>
      </c>
      <c r="K4680" s="70">
        <f t="shared" si="299"/>
        <v>1.1114805470662237E-3</v>
      </c>
      <c r="L4680" s="3">
        <f>IF(AND(O4680&gt;0,O4680&lt;366),+'PL2'!$N$3+1,IF(AND(O4680&gt;365,O4680&lt;731),+'PL2'!$O$3+1,IF(AND(O4680&gt;730,O4680&lt;1096),+'PL2'!$P$3+1,IF(AND(O4680&gt;1095,O4680&lt;1461),+'PL2'!$Q$3+1,IF(AND(O4680&gt;1460,O4680&lt;3000),+'PL2'!$R$3+1,0)))))</f>
        <v>1.5</v>
      </c>
      <c r="M4680" s="3">
        <f>IF(AND(O4680&gt;0,O4680&lt;366),+'PL2'!$N$2+1,IF(AND(O4680&gt;365,O4680&lt;731),+'PL2'!$O$2+1,IF(AND(O4680&gt;730,O4680&lt;1096),+'PL2'!$P$2+1,IF(AND(O4680&gt;1095,O4680&lt;1461),+'PL2'!$Q$2+1,IF(AND(O4680&gt;1460,O4680&lt;1826),+'PL2'!$R$2+1,IF(AND(O4680&gt;1825,O4680&lt;2190),+'PL2'!$S$2+1,0))))))</f>
        <v>1.2</v>
      </c>
      <c r="N4680" s="70">
        <f t="shared" si="300"/>
        <v>4.9963589095569638E-4</v>
      </c>
      <c r="O4680" s="19">
        <f>IF(A4680&gt;'PL2'!$C$2+489,IF(A4680='PL2'!$C$2+490,1,O4679+1), "")</f>
        <v>117</v>
      </c>
      <c r="Q4680" s="20">
        <v>100.44000000048599</v>
      </c>
    </row>
    <row r="4681" spans="1:17" x14ac:dyDescent="0.55000000000000004">
      <c r="A4681">
        <v>4679</v>
      </c>
      <c r="B4681" s="2">
        <v>44501</v>
      </c>
      <c r="C4681" s="20">
        <v>102.038555755564</v>
      </c>
      <c r="D4681" s="19">
        <v>159350397.00608379</v>
      </c>
      <c r="E4681" s="20">
        <f t="shared" si="301"/>
        <v>939.14423221683694</v>
      </c>
      <c r="F4681" s="20">
        <f t="shared" si="303"/>
        <v>6.0137233983744288E-4</v>
      </c>
      <c r="G4681" s="19">
        <v>61373.440000000002</v>
      </c>
      <c r="H4681" s="20">
        <f t="shared" si="302"/>
        <v>36.908289216672912</v>
      </c>
      <c r="I4681" s="19">
        <v>57638512.187306114</v>
      </c>
      <c r="K4681" s="70">
        <f t="shared" si="299"/>
        <v>1.1114805470662237E-3</v>
      </c>
      <c r="L4681" s="3">
        <f>IF(AND(O4681&gt;0,O4681&lt;366),+'PL2'!$N$3+1,IF(AND(O4681&gt;365,O4681&lt;731),+'PL2'!$O$3+1,IF(AND(O4681&gt;730,O4681&lt;1096),+'PL2'!$P$3+1,IF(AND(O4681&gt;1095,O4681&lt;1461),+'PL2'!$Q$3+1,IF(AND(O4681&gt;1460,O4681&lt;3000),+'PL2'!$R$3+1,0)))))</f>
        <v>1.5</v>
      </c>
      <c r="M4681" s="3">
        <f>IF(AND(O4681&gt;0,O4681&lt;366),+'PL2'!$N$2+1,IF(AND(O4681&gt;365,O4681&lt;731),+'PL2'!$O$2+1,IF(AND(O4681&gt;730,O4681&lt;1096),+'PL2'!$P$2+1,IF(AND(O4681&gt;1095,O4681&lt;1461),+'PL2'!$Q$2+1,IF(AND(O4681&gt;1460,O4681&lt;1826),+'PL2'!$R$2+1,IF(AND(O4681&gt;1825,O4681&lt;2190),+'PL2'!$S$2+1,0))))))</f>
        <v>1.2</v>
      </c>
      <c r="N4681" s="70">
        <f t="shared" si="300"/>
        <v>4.9963589095569638E-4</v>
      </c>
      <c r="O4681" s="19">
        <f>IF(A4681&gt;'PL2'!$C$2+489,IF(A4681='PL2'!$C$2+490,1,O4680+1), "")</f>
        <v>118</v>
      </c>
      <c r="Q4681" s="20">
        <v>100.580000000518</v>
      </c>
    </row>
    <row r="4682" spans="1:17" x14ac:dyDescent="0.55000000000000004">
      <c r="A4682">
        <v>4680</v>
      </c>
      <c r="B4682" s="2">
        <v>44502</v>
      </c>
      <c r="C4682" s="20">
        <v>102.06855422968501</v>
      </c>
      <c r="D4682" s="19">
        <v>170117315.72271109</v>
      </c>
      <c r="E4682" s="20">
        <f t="shared" si="301"/>
        <v>1030.0131924219254</v>
      </c>
      <c r="F4682" s="20">
        <f t="shared" si="303"/>
        <v>6.1799680380198298E-4</v>
      </c>
      <c r="G4682" s="19">
        <v>61029.5</v>
      </c>
      <c r="H4682" s="20">
        <f t="shared" si="302"/>
        <v>37.716035937633123</v>
      </c>
      <c r="I4682" s="19">
        <v>62861190.126913898</v>
      </c>
      <c r="K4682" s="70">
        <f t="shared" si="299"/>
        <v>1.1114805470662237E-3</v>
      </c>
      <c r="L4682" s="3">
        <f>IF(AND(O4682&gt;0,O4682&lt;366),+'PL2'!$N$3+1,IF(AND(O4682&gt;365,O4682&lt;731),+'PL2'!$O$3+1,IF(AND(O4682&gt;730,O4682&lt;1096),+'PL2'!$P$3+1,IF(AND(O4682&gt;1095,O4682&lt;1461),+'PL2'!$Q$3+1,IF(AND(O4682&gt;1460,O4682&lt;3000),+'PL2'!$R$3+1,0)))))</f>
        <v>1.5</v>
      </c>
      <c r="M4682" s="3">
        <f>IF(AND(O4682&gt;0,O4682&lt;366),+'PL2'!$N$2+1,IF(AND(O4682&gt;365,O4682&lt;731),+'PL2'!$O$2+1,IF(AND(O4682&gt;730,O4682&lt;1096),+'PL2'!$P$2+1,IF(AND(O4682&gt;1095,O4682&lt;1461),+'PL2'!$Q$2+1,IF(AND(O4682&gt;1460,O4682&lt;1826),+'PL2'!$R$2+1,IF(AND(O4682&gt;1825,O4682&lt;2190),+'PL2'!$S$2+1,0))))))</f>
        <v>1.2</v>
      </c>
      <c r="N4682" s="70">
        <f t="shared" si="300"/>
        <v>4.9963589095569638E-4</v>
      </c>
      <c r="O4682" s="19">
        <f>IF(A4682&gt;'PL2'!$C$2+489,IF(A4682='PL2'!$C$2+490,1,O4681+1), "")</f>
        <v>119</v>
      </c>
      <c r="Q4682" s="20">
        <v>100.720000000551</v>
      </c>
    </row>
    <row r="4683" spans="1:17" x14ac:dyDescent="0.55000000000000004">
      <c r="A4683">
        <v>4681</v>
      </c>
      <c r="B4683" s="2">
        <v>44503</v>
      </c>
      <c r="C4683" s="20">
        <v>102.09855270380601</v>
      </c>
      <c r="D4683" s="19">
        <v>173347391.33769929</v>
      </c>
      <c r="E4683" s="20">
        <f t="shared" si="301"/>
        <v>1015.8105857233398</v>
      </c>
      <c r="F4683" s="20">
        <f t="shared" si="303"/>
        <v>5.982944988281643E-4</v>
      </c>
      <c r="G4683" s="19">
        <v>63241.11</v>
      </c>
      <c r="H4683" s="20">
        <f t="shared" si="302"/>
        <v>37.836808212786806</v>
      </c>
      <c r="I4683" s="19">
        <v>64240988.990894169</v>
      </c>
      <c r="K4683" s="70">
        <f t="shared" si="299"/>
        <v>1.1114805470662237E-3</v>
      </c>
      <c r="L4683" s="3">
        <f>IF(AND(O4683&gt;0,O4683&lt;366),+'PL2'!$N$3+1,IF(AND(O4683&gt;365,O4683&lt;731),+'PL2'!$O$3+1,IF(AND(O4683&gt;730,O4683&lt;1096),+'PL2'!$P$3+1,IF(AND(O4683&gt;1095,O4683&lt;1461),+'PL2'!$Q$3+1,IF(AND(O4683&gt;1460,O4683&lt;3000),+'PL2'!$R$3+1,0)))))</f>
        <v>1.5</v>
      </c>
      <c r="M4683" s="3">
        <f>IF(AND(O4683&gt;0,O4683&lt;366),+'PL2'!$N$2+1,IF(AND(O4683&gt;365,O4683&lt;731),+'PL2'!$O$2+1,IF(AND(O4683&gt;730,O4683&lt;1096),+'PL2'!$P$2+1,IF(AND(O4683&gt;1095,O4683&lt;1461),+'PL2'!$Q$2+1,IF(AND(O4683&gt;1460,O4683&lt;1826),+'PL2'!$R$2+1,IF(AND(O4683&gt;1825,O4683&lt;2190),+'PL2'!$S$2+1,0))))))</f>
        <v>1.2</v>
      </c>
      <c r="N4683" s="70">
        <f t="shared" si="300"/>
        <v>4.9963589095569638E-4</v>
      </c>
      <c r="O4683" s="19">
        <f>IF(A4683&gt;'PL2'!$C$2+489,IF(A4683='PL2'!$C$2+490,1,O4682+1), "")</f>
        <v>120</v>
      </c>
      <c r="Q4683" s="20">
        <v>100.860000000583</v>
      </c>
    </row>
    <row r="4684" spans="1:17" x14ac:dyDescent="0.55000000000000004">
      <c r="A4684">
        <v>4682</v>
      </c>
      <c r="B4684" s="2">
        <v>44504</v>
      </c>
      <c r="C4684" s="20">
        <v>102.12855117792699</v>
      </c>
      <c r="D4684" s="19">
        <v>153966937.6477702</v>
      </c>
      <c r="E4684" s="20">
        <f t="shared" si="301"/>
        <v>893.93958704406737</v>
      </c>
      <c r="F4684" s="20">
        <f t="shared" si="303"/>
        <v>5.9296337421651081E-4</v>
      </c>
      <c r="G4684" s="19">
        <v>62954.86</v>
      </c>
      <c r="H4684" s="20">
        <f t="shared" si="302"/>
        <v>37.32992620892805</v>
      </c>
      <c r="I4684" s="19">
        <v>56277841.550817072</v>
      </c>
      <c r="K4684" s="70">
        <f t="shared" si="299"/>
        <v>1.1114805470662237E-3</v>
      </c>
      <c r="L4684" s="3">
        <f>IF(AND(O4684&gt;0,O4684&lt;366),+'PL2'!$N$3+1,IF(AND(O4684&gt;365,O4684&lt;731),+'PL2'!$O$3+1,IF(AND(O4684&gt;730,O4684&lt;1096),+'PL2'!$P$3+1,IF(AND(O4684&gt;1095,O4684&lt;1461),+'PL2'!$Q$3+1,IF(AND(O4684&gt;1460,O4684&lt;3000),+'PL2'!$R$3+1,0)))))</f>
        <v>1.5</v>
      </c>
      <c r="M4684" s="3">
        <f>IF(AND(O4684&gt;0,O4684&lt;366),+'PL2'!$N$2+1,IF(AND(O4684&gt;365,O4684&lt;731),+'PL2'!$O$2+1,IF(AND(O4684&gt;730,O4684&lt;1096),+'PL2'!$P$2+1,IF(AND(O4684&gt;1095,O4684&lt;1461),+'PL2'!$Q$2+1,IF(AND(O4684&gt;1460,O4684&lt;1826),+'PL2'!$R$2+1,IF(AND(O4684&gt;1825,O4684&lt;2190),+'PL2'!$S$2+1,0))))))</f>
        <v>1.2</v>
      </c>
      <c r="N4684" s="70">
        <f t="shared" si="300"/>
        <v>4.9963589095569638E-4</v>
      </c>
      <c r="O4684" s="19">
        <f>IF(A4684&gt;'PL2'!$C$2+489,IF(A4684='PL2'!$C$2+490,1,O4683+1), "")</f>
        <v>121</v>
      </c>
      <c r="Q4684" s="20">
        <v>101.000000000616</v>
      </c>
    </row>
    <row r="4685" spans="1:17" x14ac:dyDescent="0.55000000000000004">
      <c r="A4685">
        <v>4683</v>
      </c>
      <c r="B4685" s="2">
        <v>44505</v>
      </c>
      <c r="C4685" s="20">
        <v>102.158549652047</v>
      </c>
      <c r="D4685" s="19">
        <v>166887240.10772291</v>
      </c>
      <c r="E4685" s="20">
        <f t="shared" si="301"/>
        <v>987.10799983686536</v>
      </c>
      <c r="F4685" s="20">
        <f t="shared" si="303"/>
        <v>6.0424944140831675E-4</v>
      </c>
      <c r="G4685" s="19">
        <v>61441.83</v>
      </c>
      <c r="H4685" s="20">
        <f t="shared" si="302"/>
        <v>37.126191456604758</v>
      </c>
      <c r="I4685" s="19">
        <v>60649721.91761671</v>
      </c>
      <c r="K4685" s="70">
        <f t="shared" si="299"/>
        <v>1.1114805470662237E-3</v>
      </c>
      <c r="L4685" s="3">
        <f>IF(AND(O4685&gt;0,O4685&lt;366),+'PL2'!$N$3+1,IF(AND(O4685&gt;365,O4685&lt;731),+'PL2'!$O$3+1,IF(AND(O4685&gt;730,O4685&lt;1096),+'PL2'!$P$3+1,IF(AND(O4685&gt;1095,O4685&lt;1461),+'PL2'!$Q$3+1,IF(AND(O4685&gt;1460,O4685&lt;3000),+'PL2'!$R$3+1,0)))))</f>
        <v>1.5</v>
      </c>
      <c r="M4685" s="3">
        <f>IF(AND(O4685&gt;0,O4685&lt;366),+'PL2'!$N$2+1,IF(AND(O4685&gt;365,O4685&lt;731),+'PL2'!$O$2+1,IF(AND(O4685&gt;730,O4685&lt;1096),+'PL2'!$P$2+1,IF(AND(O4685&gt;1095,O4685&lt;1461),+'PL2'!$Q$2+1,IF(AND(O4685&gt;1460,O4685&lt;1826),+'PL2'!$R$2+1,IF(AND(O4685&gt;1825,O4685&lt;2190),+'PL2'!$S$2+1,0))))))</f>
        <v>1.2</v>
      </c>
      <c r="N4685" s="70">
        <f t="shared" si="300"/>
        <v>4.9963589095569638E-4</v>
      </c>
      <c r="O4685" s="19">
        <f>IF(A4685&gt;'PL2'!$C$2+489,IF(A4685='PL2'!$C$2+490,1,O4684+1), "")</f>
        <v>122</v>
      </c>
      <c r="Q4685" s="20">
        <v>101.140000000648</v>
      </c>
    </row>
    <row r="4686" spans="1:17" x14ac:dyDescent="0.55000000000000004">
      <c r="A4686">
        <v>4684</v>
      </c>
      <c r="B4686" s="2">
        <v>44506</v>
      </c>
      <c r="C4686" s="20">
        <v>102.188548126169</v>
      </c>
      <c r="D4686" s="19">
        <v>165810548.2360602</v>
      </c>
      <c r="E4686" s="20">
        <f t="shared" si="301"/>
        <v>972.2775339285497</v>
      </c>
      <c r="F4686" s="20">
        <f t="shared" si="303"/>
        <v>5.9921175476966917E-4</v>
      </c>
      <c r="G4686" s="19">
        <v>61072.32</v>
      </c>
      <c r="H4686" s="20">
        <f t="shared" si="302"/>
        <v>36.595252035054763</v>
      </c>
      <c r="I4686" s="19">
        <v>59379244.680895247</v>
      </c>
      <c r="K4686" s="70">
        <f t="shared" si="299"/>
        <v>1.1114805470662237E-3</v>
      </c>
      <c r="L4686" s="3">
        <f>IF(AND(O4686&gt;0,O4686&lt;366),+'PL2'!$N$3+1,IF(AND(O4686&gt;365,O4686&lt;731),+'PL2'!$O$3+1,IF(AND(O4686&gt;730,O4686&lt;1096),+'PL2'!$P$3+1,IF(AND(O4686&gt;1095,O4686&lt;1461),+'PL2'!$Q$3+1,IF(AND(O4686&gt;1460,O4686&lt;3000),+'PL2'!$R$3+1,0)))))</f>
        <v>1.5</v>
      </c>
      <c r="M4686" s="3">
        <f>IF(AND(O4686&gt;0,O4686&lt;366),+'PL2'!$N$2+1,IF(AND(O4686&gt;365,O4686&lt;731),+'PL2'!$O$2+1,IF(AND(O4686&gt;730,O4686&lt;1096),+'PL2'!$P$2+1,IF(AND(O4686&gt;1095,O4686&lt;1461),+'PL2'!$Q$2+1,IF(AND(O4686&gt;1460,O4686&lt;1826),+'PL2'!$R$2+1,IF(AND(O4686&gt;1825,O4686&lt;2190),+'PL2'!$S$2+1,0))))))</f>
        <v>1.2</v>
      </c>
      <c r="N4686" s="70">
        <f t="shared" si="300"/>
        <v>4.9963589095569638E-4</v>
      </c>
      <c r="O4686" s="19">
        <f>IF(A4686&gt;'PL2'!$C$2+489,IF(A4686='PL2'!$C$2+490,1,O4685+1), "")</f>
        <v>123</v>
      </c>
      <c r="Q4686" s="20">
        <v>101.28000000068</v>
      </c>
    </row>
    <row r="4687" spans="1:17" x14ac:dyDescent="0.55000000000000004">
      <c r="A4687">
        <v>4685</v>
      </c>
      <c r="B4687" s="2">
        <v>44507</v>
      </c>
      <c r="C4687" s="20">
        <v>102.21854660029</v>
      </c>
      <c r="D4687" s="19">
        <v>164733856.3643975</v>
      </c>
      <c r="E4687" s="20">
        <f t="shared" si="301"/>
        <v>975.83957737240019</v>
      </c>
      <c r="F4687" s="20">
        <f t="shared" si="303"/>
        <v>6.0551549945749863E-4</v>
      </c>
      <c r="G4687" s="19">
        <v>61516.31</v>
      </c>
      <c r="H4687" s="20">
        <f t="shared" si="302"/>
        <v>37.249079174432318</v>
      </c>
      <c r="I4687" s="19">
        <v>60030049.95190955</v>
      </c>
      <c r="K4687" s="70">
        <f t="shared" si="299"/>
        <v>1.1114805470662237E-3</v>
      </c>
      <c r="L4687" s="3">
        <f>IF(AND(O4687&gt;0,O4687&lt;366),+'PL2'!$N$3+1,IF(AND(O4687&gt;365,O4687&lt;731),+'PL2'!$O$3+1,IF(AND(O4687&gt;730,O4687&lt;1096),+'PL2'!$P$3+1,IF(AND(O4687&gt;1095,O4687&lt;1461),+'PL2'!$Q$3+1,IF(AND(O4687&gt;1460,O4687&lt;3000),+'PL2'!$R$3+1,0)))))</f>
        <v>1.5</v>
      </c>
      <c r="M4687" s="3">
        <f>IF(AND(O4687&gt;0,O4687&lt;366),+'PL2'!$N$2+1,IF(AND(O4687&gt;365,O4687&lt;731),+'PL2'!$O$2+1,IF(AND(O4687&gt;730,O4687&lt;1096),+'PL2'!$P$2+1,IF(AND(O4687&gt;1095,O4687&lt;1461),+'PL2'!$Q$2+1,IF(AND(O4687&gt;1460,O4687&lt;1826),+'PL2'!$R$2+1,IF(AND(O4687&gt;1825,O4687&lt;2190),+'PL2'!$S$2+1,0))))))</f>
        <v>1.2</v>
      </c>
      <c r="N4687" s="70">
        <f t="shared" si="300"/>
        <v>4.9963589095569638E-4</v>
      </c>
      <c r="O4687" s="19">
        <f>IF(A4687&gt;'PL2'!$C$2+489,IF(A4687='PL2'!$C$2+490,1,O4686+1), "")</f>
        <v>124</v>
      </c>
      <c r="Q4687" s="20">
        <v>101.420000000713</v>
      </c>
    </row>
    <row r="4688" spans="1:17" x14ac:dyDescent="0.55000000000000004">
      <c r="A4688">
        <v>4686</v>
      </c>
      <c r="B4688" s="2">
        <v>44508</v>
      </c>
      <c r="C4688" s="20">
        <v>102.248545074411</v>
      </c>
      <c r="D4688" s="19">
        <v>145353402.6744684</v>
      </c>
      <c r="E4688" s="20">
        <f t="shared" si="301"/>
        <v>904.84404943743209</v>
      </c>
      <c r="F4688" s="20">
        <f t="shared" si="303"/>
        <v>6.3651064145653455E-4</v>
      </c>
      <c r="G4688" s="19">
        <v>63293.22</v>
      </c>
      <c r="H4688" s="20">
        <f t="shared" si="302"/>
        <v>40.286808062049566</v>
      </c>
      <c r="I4688" s="19">
        <v>57270493.486734264</v>
      </c>
      <c r="K4688" s="70">
        <f t="shared" si="299"/>
        <v>1.1114805470662237E-3</v>
      </c>
      <c r="L4688" s="3">
        <f>IF(AND(O4688&gt;0,O4688&lt;366),+'PL2'!$N$3+1,IF(AND(O4688&gt;365,O4688&lt;731),+'PL2'!$O$3+1,IF(AND(O4688&gt;730,O4688&lt;1096),+'PL2'!$P$3+1,IF(AND(O4688&gt;1095,O4688&lt;1461),+'PL2'!$Q$3+1,IF(AND(O4688&gt;1460,O4688&lt;3000),+'PL2'!$R$3+1,0)))))</f>
        <v>1.5</v>
      </c>
      <c r="M4688" s="3">
        <f>IF(AND(O4688&gt;0,O4688&lt;366),+'PL2'!$N$2+1,IF(AND(O4688&gt;365,O4688&lt;731),+'PL2'!$O$2+1,IF(AND(O4688&gt;730,O4688&lt;1096),+'PL2'!$P$2+1,IF(AND(O4688&gt;1095,O4688&lt;1461),+'PL2'!$Q$2+1,IF(AND(O4688&gt;1460,O4688&lt;1826),+'PL2'!$R$2+1,IF(AND(O4688&gt;1825,O4688&lt;2190),+'PL2'!$S$2+1,0))))))</f>
        <v>1.2</v>
      </c>
      <c r="N4688" s="70">
        <f t="shared" si="300"/>
        <v>4.9963589095569638E-4</v>
      </c>
      <c r="O4688" s="19">
        <f>IF(A4688&gt;'PL2'!$C$2+489,IF(A4688='PL2'!$C$2+490,1,O4687+1), "")</f>
        <v>125</v>
      </c>
      <c r="Q4688" s="20">
        <v>101.56000000074501</v>
      </c>
    </row>
    <row r="4689" spans="1:17" x14ac:dyDescent="0.55000000000000004">
      <c r="A4689">
        <v>4687</v>
      </c>
      <c r="B4689" s="2">
        <v>44509</v>
      </c>
      <c r="C4689" s="20">
        <v>102.278543548532</v>
      </c>
      <c r="D4689" s="19">
        <v>163657164.4927347</v>
      </c>
      <c r="E4689" s="20">
        <f t="shared" si="301"/>
        <v>974.51605329262918</v>
      </c>
      <c r="F4689" s="20">
        <f t="shared" si="303"/>
        <v>6.0902975378055314E-4</v>
      </c>
      <c r="G4689" s="19">
        <v>67562.17</v>
      </c>
      <c r="H4689" s="20">
        <f t="shared" si="302"/>
        <v>41.147371759979876</v>
      </c>
      <c r="I4689" s="19">
        <v>65840419.260285668</v>
      </c>
      <c r="K4689" s="70">
        <f t="shared" si="299"/>
        <v>1.1114805470662237E-3</v>
      </c>
      <c r="L4689" s="3">
        <f>IF(AND(O4689&gt;0,O4689&lt;366),+'PL2'!$N$3+1,IF(AND(O4689&gt;365,O4689&lt;731),+'PL2'!$O$3+1,IF(AND(O4689&gt;730,O4689&lt;1096),+'PL2'!$P$3+1,IF(AND(O4689&gt;1095,O4689&lt;1461),+'PL2'!$Q$3+1,IF(AND(O4689&gt;1460,O4689&lt;3000),+'PL2'!$R$3+1,0)))))</f>
        <v>1.5</v>
      </c>
      <c r="M4689" s="3">
        <f>IF(AND(O4689&gt;0,O4689&lt;366),+'PL2'!$N$2+1,IF(AND(O4689&gt;365,O4689&lt;731),+'PL2'!$O$2+1,IF(AND(O4689&gt;730,O4689&lt;1096),+'PL2'!$P$2+1,IF(AND(O4689&gt;1095,O4689&lt;1461),+'PL2'!$Q$2+1,IF(AND(O4689&gt;1460,O4689&lt;1826),+'PL2'!$R$2+1,IF(AND(O4689&gt;1825,O4689&lt;2190),+'PL2'!$S$2+1,0))))))</f>
        <v>1.2</v>
      </c>
      <c r="N4689" s="70">
        <f t="shared" si="300"/>
        <v>4.9963589095569638E-4</v>
      </c>
      <c r="O4689" s="19">
        <f>IF(A4689&gt;'PL2'!$C$2+489,IF(A4689='PL2'!$C$2+490,1,O4688+1), "")</f>
        <v>126</v>
      </c>
      <c r="Q4689" s="20">
        <v>101.700000000778</v>
      </c>
    </row>
    <row r="4690" spans="1:17" x14ac:dyDescent="0.55000000000000004">
      <c r="A4690">
        <v>4688</v>
      </c>
      <c r="B4690" s="2">
        <v>44510</v>
      </c>
      <c r="C4690" s="20">
        <v>102.308542022653</v>
      </c>
      <c r="D4690" s="19">
        <v>160427088.87774661</v>
      </c>
      <c r="E4690" s="20">
        <f t="shared" si="301"/>
        <v>949.12937406871868</v>
      </c>
      <c r="F4690" s="20">
        <f t="shared" si="303"/>
        <v>6.0528457588507345E-4</v>
      </c>
      <c r="G4690" s="19">
        <v>66954.11</v>
      </c>
      <c r="H4690" s="20">
        <f t="shared" si="302"/>
        <v>40.526290075112556</v>
      </c>
      <c r="I4690" s="19">
        <v>63548112.515628137</v>
      </c>
      <c r="K4690" s="70">
        <f t="shared" si="299"/>
        <v>1.1114805470662237E-3</v>
      </c>
      <c r="L4690" s="3">
        <f>IF(AND(O4690&gt;0,O4690&lt;366),+'PL2'!$N$3+1,IF(AND(O4690&gt;365,O4690&lt;731),+'PL2'!$O$3+1,IF(AND(O4690&gt;730,O4690&lt;1096),+'PL2'!$P$3+1,IF(AND(O4690&gt;1095,O4690&lt;1461),+'PL2'!$Q$3+1,IF(AND(O4690&gt;1460,O4690&lt;3000),+'PL2'!$R$3+1,0)))))</f>
        <v>1.5</v>
      </c>
      <c r="M4690" s="3">
        <f>IF(AND(O4690&gt;0,O4690&lt;366),+'PL2'!$N$2+1,IF(AND(O4690&gt;365,O4690&lt;731),+'PL2'!$O$2+1,IF(AND(O4690&gt;730,O4690&lt;1096),+'PL2'!$P$2+1,IF(AND(O4690&gt;1095,O4690&lt;1461),+'PL2'!$Q$2+1,IF(AND(O4690&gt;1460,O4690&lt;1826),+'PL2'!$R$2+1,IF(AND(O4690&gt;1825,O4690&lt;2190),+'PL2'!$S$2+1,0))))))</f>
        <v>1.2</v>
      </c>
      <c r="N4690" s="70">
        <f t="shared" si="300"/>
        <v>4.9963589095569638E-4</v>
      </c>
      <c r="O4690" s="19">
        <f>IF(A4690&gt;'PL2'!$C$2+489,IF(A4690='PL2'!$C$2+490,1,O4689+1), "")</f>
        <v>127</v>
      </c>
      <c r="Q4690" s="20">
        <v>101.84000000080999</v>
      </c>
    </row>
    <row r="4691" spans="1:17" x14ac:dyDescent="0.55000000000000004">
      <c r="A4691">
        <v>4689</v>
      </c>
      <c r="B4691" s="2">
        <v>44511</v>
      </c>
      <c r="C4691" s="20">
        <v>102.338540496774</v>
      </c>
      <c r="D4691" s="19">
        <v>170117315.72271109</v>
      </c>
      <c r="E4691" s="20">
        <f t="shared" si="301"/>
        <v>1003.1798961708284</v>
      </c>
      <c r="F4691" s="20">
        <f t="shared" si="303"/>
        <v>6.0348922150387516E-4</v>
      </c>
      <c r="G4691" s="19">
        <v>64976.73</v>
      </c>
      <c r="H4691" s="20">
        <f t="shared" si="302"/>
        <v>39.212756203567494</v>
      </c>
      <c r="I4691" s="19">
        <v>65183349.254919954</v>
      </c>
      <c r="K4691" s="70">
        <f t="shared" si="299"/>
        <v>1.1114805470662237E-3</v>
      </c>
      <c r="L4691" s="3">
        <f>IF(AND(O4691&gt;0,O4691&lt;366),+'PL2'!$N$3+1,IF(AND(O4691&gt;365,O4691&lt;731),+'PL2'!$O$3+1,IF(AND(O4691&gt;730,O4691&lt;1096),+'PL2'!$P$3+1,IF(AND(O4691&gt;1095,O4691&lt;1461),+'PL2'!$Q$3+1,IF(AND(O4691&gt;1460,O4691&lt;3000),+'PL2'!$R$3+1,0)))))</f>
        <v>1.5</v>
      </c>
      <c r="M4691" s="3">
        <f>IF(AND(O4691&gt;0,O4691&lt;366),+'PL2'!$N$2+1,IF(AND(O4691&gt;365,O4691&lt;731),+'PL2'!$O$2+1,IF(AND(O4691&gt;730,O4691&lt;1096),+'PL2'!$P$2+1,IF(AND(O4691&gt;1095,O4691&lt;1461),+'PL2'!$Q$2+1,IF(AND(O4691&gt;1460,O4691&lt;1826),+'PL2'!$R$2+1,IF(AND(O4691&gt;1825,O4691&lt;2190),+'PL2'!$S$2+1,0))))))</f>
        <v>1.2</v>
      </c>
      <c r="N4691" s="70">
        <f t="shared" si="300"/>
        <v>4.9963589095569638E-4</v>
      </c>
      <c r="O4691" s="19">
        <f>IF(A4691&gt;'PL2'!$C$2+489,IF(A4691='PL2'!$C$2+490,1,O4690+1), "")</f>
        <v>128</v>
      </c>
      <c r="Q4691" s="20">
        <v>101.980000000842</v>
      </c>
    </row>
    <row r="4692" spans="1:17" x14ac:dyDescent="0.55000000000000004">
      <c r="A4692">
        <v>4690</v>
      </c>
      <c r="B4692" s="2">
        <v>44512</v>
      </c>
      <c r="C4692" s="20">
        <v>102.368538970895</v>
      </c>
      <c r="D4692" s="19">
        <v>152890245.7761074</v>
      </c>
      <c r="E4692" s="20">
        <f t="shared" si="301"/>
        <v>893.35410087563127</v>
      </c>
      <c r="F4692" s="20">
        <f t="shared" si="303"/>
        <v>5.9815035044300576E-4</v>
      </c>
      <c r="G4692" s="19">
        <v>64838.81</v>
      </c>
      <c r="H4692" s="20">
        <f t="shared" si="302"/>
        <v>38.783356923807467</v>
      </c>
      <c r="I4692" s="19">
        <v>57924016.809395887</v>
      </c>
      <c r="K4692" s="70">
        <f t="shared" ref="K4692:K4755" si="304">+L4692^(0.00273972602739726)-1</f>
        <v>1.1114805470662237E-3</v>
      </c>
      <c r="L4692" s="3">
        <f>IF(AND(O4692&gt;0,O4692&lt;366),+'PL2'!$N$3+1,IF(AND(O4692&gt;365,O4692&lt;731),+'PL2'!$O$3+1,IF(AND(O4692&gt;730,O4692&lt;1096),+'PL2'!$P$3+1,IF(AND(O4692&gt;1095,O4692&lt;1461),+'PL2'!$Q$3+1,IF(AND(O4692&gt;1460,O4692&lt;3000),+'PL2'!$R$3+1,0)))))</f>
        <v>1.5</v>
      </c>
      <c r="M4692" s="3">
        <f>IF(AND(O4692&gt;0,O4692&lt;366),+'PL2'!$N$2+1,IF(AND(O4692&gt;365,O4692&lt;731),+'PL2'!$O$2+1,IF(AND(O4692&gt;730,O4692&lt;1096),+'PL2'!$P$2+1,IF(AND(O4692&gt;1095,O4692&lt;1461),+'PL2'!$Q$2+1,IF(AND(O4692&gt;1460,O4692&lt;1826),+'PL2'!$R$2+1,IF(AND(O4692&gt;1825,O4692&lt;2190),+'PL2'!$S$2+1,0))))))</f>
        <v>1.2</v>
      </c>
      <c r="N4692" s="70">
        <f t="shared" ref="N4692:N4755" si="305">+M4692^(0.00273972602739726)-1</f>
        <v>4.9963589095569638E-4</v>
      </c>
      <c r="O4692" s="19">
        <f>IF(A4692&gt;'PL2'!$C$2+489,IF(A4692='PL2'!$C$2+490,1,O4691+1), "")</f>
        <v>129</v>
      </c>
      <c r="Q4692" s="20">
        <v>102.120000000875</v>
      </c>
    </row>
    <row r="4693" spans="1:17" x14ac:dyDescent="0.55000000000000004">
      <c r="A4693">
        <v>4691</v>
      </c>
      <c r="B4693" s="2">
        <v>44513</v>
      </c>
      <c r="C4693" s="20">
        <v>102.398537445016</v>
      </c>
      <c r="D4693" s="19">
        <v>164733856.3643975</v>
      </c>
      <c r="E4693" s="20">
        <f t="shared" si="301"/>
        <v>975.77622862476369</v>
      </c>
      <c r="F4693" s="20">
        <f t="shared" si="303"/>
        <v>6.0654233980759152E-4</v>
      </c>
      <c r="G4693" s="19">
        <v>64254.67</v>
      </c>
      <c r="H4693" s="20">
        <f t="shared" si="302"/>
        <v>38.973177885364656</v>
      </c>
      <c r="I4693" s="19">
        <v>62698179.564128742</v>
      </c>
      <c r="K4693" s="70">
        <f t="shared" si="304"/>
        <v>1.1114805470662237E-3</v>
      </c>
      <c r="L4693" s="3">
        <f>IF(AND(O4693&gt;0,O4693&lt;366),+'PL2'!$N$3+1,IF(AND(O4693&gt;365,O4693&lt;731),+'PL2'!$O$3+1,IF(AND(O4693&gt;730,O4693&lt;1096),+'PL2'!$P$3+1,IF(AND(O4693&gt;1095,O4693&lt;1461),+'PL2'!$Q$3+1,IF(AND(O4693&gt;1460,O4693&lt;3000),+'PL2'!$R$3+1,0)))))</f>
        <v>1.5</v>
      </c>
      <c r="M4693" s="3">
        <f>IF(AND(O4693&gt;0,O4693&lt;366),+'PL2'!$N$2+1,IF(AND(O4693&gt;365,O4693&lt;731),+'PL2'!$O$2+1,IF(AND(O4693&gt;730,O4693&lt;1096),+'PL2'!$P$2+1,IF(AND(O4693&gt;1095,O4693&lt;1461),+'PL2'!$Q$2+1,IF(AND(O4693&gt;1460,O4693&lt;1826),+'PL2'!$R$2+1,IF(AND(O4693&gt;1825,O4693&lt;2190),+'PL2'!$S$2+1,0))))))</f>
        <v>1.2</v>
      </c>
      <c r="N4693" s="70">
        <f t="shared" si="305"/>
        <v>4.9963589095569638E-4</v>
      </c>
      <c r="O4693" s="19">
        <f>IF(A4693&gt;'PL2'!$C$2+489,IF(A4693='PL2'!$C$2+490,1,O4692+1), "")</f>
        <v>130</v>
      </c>
      <c r="Q4693" s="20">
        <v>102.260000000907</v>
      </c>
    </row>
    <row r="4694" spans="1:17" x14ac:dyDescent="0.55000000000000004">
      <c r="A4694">
        <v>4692</v>
      </c>
      <c r="B4694" s="2">
        <v>44514</v>
      </c>
      <c r="C4694" s="20">
        <v>102.428535919137</v>
      </c>
      <c r="D4694" s="19">
        <v>175094161.9283776</v>
      </c>
      <c r="E4694" s="20">
        <f t="shared" si="301"/>
        <v>1015.6448985539511</v>
      </c>
      <c r="F4694" s="20">
        <f t="shared" si="303"/>
        <v>5.941432816884872E-4</v>
      </c>
      <c r="G4694" s="19">
        <v>64420.94</v>
      </c>
      <c r="H4694" s="20">
        <f t="shared" si="302"/>
        <v>38.275268701057136</v>
      </c>
      <c r="I4694" s="19">
        <v>65428799.071050167</v>
      </c>
      <c r="K4694" s="70">
        <f t="shared" si="304"/>
        <v>1.1114805470662237E-3</v>
      </c>
      <c r="L4694" s="3">
        <f>IF(AND(O4694&gt;0,O4694&lt;366),+'PL2'!$N$3+1,IF(AND(O4694&gt;365,O4694&lt;731),+'PL2'!$O$3+1,IF(AND(O4694&gt;730,O4694&lt;1096),+'PL2'!$P$3+1,IF(AND(O4694&gt;1095,O4694&lt;1461),+'PL2'!$Q$3+1,IF(AND(O4694&gt;1460,O4694&lt;3000),+'PL2'!$R$3+1,0)))))</f>
        <v>1.5</v>
      </c>
      <c r="M4694" s="3">
        <f>IF(AND(O4694&gt;0,O4694&lt;366),+'PL2'!$N$2+1,IF(AND(O4694&gt;365,O4694&lt;731),+'PL2'!$O$2+1,IF(AND(O4694&gt;730,O4694&lt;1096),+'PL2'!$P$2+1,IF(AND(O4694&gt;1095,O4694&lt;1461),+'PL2'!$Q$2+1,IF(AND(O4694&gt;1460,O4694&lt;1826),+'PL2'!$R$2+1,IF(AND(O4694&gt;1825,O4694&lt;2190),+'PL2'!$S$2+1,0))))))</f>
        <v>1.2</v>
      </c>
      <c r="N4694" s="70">
        <f t="shared" si="305"/>
        <v>4.9963589095569638E-4</v>
      </c>
      <c r="O4694" s="19">
        <f>IF(A4694&gt;'PL2'!$C$2+489,IF(A4694='PL2'!$C$2+490,1,O4693+1), "")</f>
        <v>131</v>
      </c>
      <c r="Q4694" s="20">
        <v>102.40000000094</v>
      </c>
    </row>
    <row r="4695" spans="1:17" x14ac:dyDescent="0.55000000000000004">
      <c r="A4695">
        <v>4693</v>
      </c>
      <c r="B4695" s="2">
        <v>44515</v>
      </c>
      <c r="C4695" s="20">
        <v>102.45853439325801</v>
      </c>
      <c r="D4695" s="19">
        <v>170197841.36837801</v>
      </c>
      <c r="E4695" s="20">
        <f t="shared" si="301"/>
        <v>964.63340718961103</v>
      </c>
      <c r="F4695" s="20">
        <f t="shared" si="303"/>
        <v>5.8070610257331676E-4</v>
      </c>
      <c r="G4695" s="19">
        <v>65468.75</v>
      </c>
      <c r="H4695" s="20">
        <f t="shared" si="302"/>
        <v>38.018102652846835</v>
      </c>
      <c r="I4695" s="19">
        <v>63153343.376944847</v>
      </c>
      <c r="K4695" s="70">
        <f t="shared" si="304"/>
        <v>1.1114805470662237E-3</v>
      </c>
      <c r="L4695" s="3">
        <f>IF(AND(O4695&gt;0,O4695&lt;366),+'PL2'!$N$3+1,IF(AND(O4695&gt;365,O4695&lt;731),+'PL2'!$O$3+1,IF(AND(O4695&gt;730,O4695&lt;1096),+'PL2'!$P$3+1,IF(AND(O4695&gt;1095,O4695&lt;1461),+'PL2'!$Q$3+1,IF(AND(O4695&gt;1460,O4695&lt;3000),+'PL2'!$R$3+1,0)))))</f>
        <v>1.5</v>
      </c>
      <c r="M4695" s="3">
        <f>IF(AND(O4695&gt;0,O4695&lt;366),+'PL2'!$N$2+1,IF(AND(O4695&gt;365,O4695&lt;731),+'PL2'!$O$2+1,IF(AND(O4695&gt;730,O4695&lt;1096),+'PL2'!$P$2+1,IF(AND(O4695&gt;1095,O4695&lt;1461),+'PL2'!$Q$2+1,IF(AND(O4695&gt;1460,O4695&lt;1826),+'PL2'!$R$2+1,IF(AND(O4695&gt;1825,O4695&lt;2190),+'PL2'!$S$2+1,0))))))</f>
        <v>1.2</v>
      </c>
      <c r="N4695" s="70">
        <f t="shared" si="305"/>
        <v>4.9963589095569638E-4</v>
      </c>
      <c r="O4695" s="19">
        <f>IF(A4695&gt;'PL2'!$C$2+489,IF(A4695='PL2'!$C$2+490,1,O4694+1), "")</f>
        <v>132</v>
      </c>
      <c r="Q4695" s="20">
        <v>102.540000000972</v>
      </c>
    </row>
    <row r="4696" spans="1:17" x14ac:dyDescent="0.55000000000000004">
      <c r="A4696">
        <v>4694</v>
      </c>
      <c r="B4696" s="2">
        <v>44516</v>
      </c>
      <c r="C4696" s="20">
        <v>102.48853286737901</v>
      </c>
      <c r="D4696" s="19">
        <v>169070703.34607089</v>
      </c>
      <c r="E4696" s="20">
        <f t="shared" si="301"/>
        <v>921.87985535857615</v>
      </c>
      <c r="F4696" s="20">
        <f t="shared" si="303"/>
        <v>5.5883196784422531E-4</v>
      </c>
      <c r="G4696" s="19">
        <v>63584.25</v>
      </c>
      <c r="H4696" s="20">
        <f t="shared" si="302"/>
        <v>35.532911551399181</v>
      </c>
      <c r="I4696" s="19">
        <v>58617039.193083547</v>
      </c>
      <c r="K4696" s="70">
        <f t="shared" si="304"/>
        <v>1.1114805470662237E-3</v>
      </c>
      <c r="L4696" s="3">
        <f>IF(AND(O4696&gt;0,O4696&lt;366),+'PL2'!$N$3+1,IF(AND(O4696&gt;365,O4696&lt;731),+'PL2'!$O$3+1,IF(AND(O4696&gt;730,O4696&lt;1096),+'PL2'!$P$3+1,IF(AND(O4696&gt;1095,O4696&lt;1461),+'PL2'!$Q$3+1,IF(AND(O4696&gt;1460,O4696&lt;3000),+'PL2'!$R$3+1,0)))))</f>
        <v>1.5</v>
      </c>
      <c r="M4696" s="3">
        <f>IF(AND(O4696&gt;0,O4696&lt;366),+'PL2'!$N$2+1,IF(AND(O4696&gt;365,O4696&lt;731),+'PL2'!$O$2+1,IF(AND(O4696&gt;730,O4696&lt;1096),+'PL2'!$P$2+1,IF(AND(O4696&gt;1095,O4696&lt;1461),+'PL2'!$Q$2+1,IF(AND(O4696&gt;1460,O4696&lt;1826),+'PL2'!$R$2+1,IF(AND(O4696&gt;1825,O4696&lt;2190),+'PL2'!$S$2+1,0))))))</f>
        <v>1.2</v>
      </c>
      <c r="N4696" s="70">
        <f t="shared" si="305"/>
        <v>4.9963589095569638E-4</v>
      </c>
      <c r="O4696" s="19">
        <f>IF(A4696&gt;'PL2'!$C$2+489,IF(A4696='PL2'!$C$2+490,1,O4695+1), "")</f>
        <v>133</v>
      </c>
      <c r="Q4696" s="20">
        <v>102.680000001004</v>
      </c>
    </row>
    <row r="4697" spans="1:17" x14ac:dyDescent="0.55000000000000004">
      <c r="A4697">
        <v>4695</v>
      </c>
      <c r="B4697" s="2">
        <v>44517</v>
      </c>
      <c r="C4697" s="20">
        <v>102.51853134149999</v>
      </c>
      <c r="D4697" s="19">
        <v>167943565.3237637</v>
      </c>
      <c r="E4697" s="20">
        <f t="shared" ref="E4697:E4760" si="306">+I4697/G4697</f>
        <v>939.49302418475474</v>
      </c>
      <c r="F4697" s="20">
        <f t="shared" si="303"/>
        <v>5.73498870643405E-4</v>
      </c>
      <c r="G4697" s="19">
        <v>60172.26</v>
      </c>
      <c r="H4697" s="20">
        <f t="shared" ref="H4697:H4760" si="307">+F4697*G4697</f>
        <v>34.508723154061336</v>
      </c>
      <c r="I4697" s="19">
        <v>56531418.519431353</v>
      </c>
      <c r="K4697" s="70">
        <f t="shared" si="304"/>
        <v>1.1114805470662237E-3</v>
      </c>
      <c r="L4697" s="3">
        <f>IF(AND(O4697&gt;0,O4697&lt;366),+'PL2'!$N$3+1,IF(AND(O4697&gt;365,O4697&lt;731),+'PL2'!$O$3+1,IF(AND(O4697&gt;730,O4697&lt;1096),+'PL2'!$P$3+1,IF(AND(O4697&gt;1095,O4697&lt;1461),+'PL2'!$Q$3+1,IF(AND(O4697&gt;1460,O4697&lt;3000),+'PL2'!$R$3+1,0)))))</f>
        <v>1.5</v>
      </c>
      <c r="M4697" s="3">
        <f>IF(AND(O4697&gt;0,O4697&lt;366),+'PL2'!$N$2+1,IF(AND(O4697&gt;365,O4697&lt;731),+'PL2'!$O$2+1,IF(AND(O4697&gt;730,O4697&lt;1096),+'PL2'!$P$2+1,IF(AND(O4697&gt;1095,O4697&lt;1461),+'PL2'!$Q$2+1,IF(AND(O4697&gt;1460,O4697&lt;1826),+'PL2'!$R$2+1,IF(AND(O4697&gt;1825,O4697&lt;2190),+'PL2'!$S$2+1,0))))))</f>
        <v>1.2</v>
      </c>
      <c r="N4697" s="70">
        <f t="shared" si="305"/>
        <v>4.9963589095569638E-4</v>
      </c>
      <c r="O4697" s="19">
        <f>IF(A4697&gt;'PL2'!$C$2+489,IF(A4697='PL2'!$C$2+490,1,O4696+1), "")</f>
        <v>134</v>
      </c>
      <c r="Q4697" s="20">
        <v>102.820000001037</v>
      </c>
    </row>
    <row r="4698" spans="1:17" x14ac:dyDescent="0.55000000000000004">
      <c r="A4698">
        <v>4696</v>
      </c>
      <c r="B4698" s="2">
        <v>44518</v>
      </c>
      <c r="C4698" s="20">
        <v>102.548529815621</v>
      </c>
      <c r="D4698" s="19">
        <v>162307875.212228</v>
      </c>
      <c r="E4698" s="20">
        <f t="shared" si="306"/>
        <v>891.48234085543368</v>
      </c>
      <c r="F4698" s="20">
        <f t="shared" si="303"/>
        <v>5.6325180335073226E-4</v>
      </c>
      <c r="G4698" s="19">
        <v>60381.35</v>
      </c>
      <c r="H4698" s="20">
        <f t="shared" si="307"/>
        <v>34.009904276251739</v>
      </c>
      <c r="I4698" s="19">
        <v>53828907.242011242</v>
      </c>
      <c r="K4698" s="70">
        <f t="shared" si="304"/>
        <v>1.1114805470662237E-3</v>
      </c>
      <c r="L4698" s="3">
        <f>IF(AND(O4698&gt;0,O4698&lt;366),+'PL2'!$N$3+1,IF(AND(O4698&gt;365,O4698&lt;731),+'PL2'!$O$3+1,IF(AND(O4698&gt;730,O4698&lt;1096),+'PL2'!$P$3+1,IF(AND(O4698&gt;1095,O4698&lt;1461),+'PL2'!$Q$3+1,IF(AND(O4698&gt;1460,O4698&lt;3000),+'PL2'!$R$3+1,0)))))</f>
        <v>1.5</v>
      </c>
      <c r="M4698" s="3">
        <f>IF(AND(O4698&gt;0,O4698&lt;366),+'PL2'!$N$2+1,IF(AND(O4698&gt;365,O4698&lt;731),+'PL2'!$O$2+1,IF(AND(O4698&gt;730,O4698&lt;1096),+'PL2'!$P$2+1,IF(AND(O4698&gt;1095,O4698&lt;1461),+'PL2'!$Q$2+1,IF(AND(O4698&gt;1460,O4698&lt;1826),+'PL2'!$R$2+1,IF(AND(O4698&gt;1825,O4698&lt;2190),+'PL2'!$S$2+1,0))))))</f>
        <v>1.2</v>
      </c>
      <c r="N4698" s="70">
        <f t="shared" si="305"/>
        <v>4.9963589095569638E-4</v>
      </c>
      <c r="O4698" s="19">
        <f>IF(A4698&gt;'PL2'!$C$2+489,IF(A4698='PL2'!$C$2+490,1,O4697+1), "")</f>
        <v>135</v>
      </c>
      <c r="Q4698" s="20">
        <v>102.96000000106901</v>
      </c>
    </row>
    <row r="4699" spans="1:17" x14ac:dyDescent="0.55000000000000004">
      <c r="A4699">
        <v>4697</v>
      </c>
      <c r="B4699" s="2">
        <v>44519</v>
      </c>
      <c r="C4699" s="20">
        <v>102.578528289742</v>
      </c>
      <c r="D4699" s="19">
        <v>154417909.05607799</v>
      </c>
      <c r="E4699" s="20">
        <f t="shared" si="306"/>
        <v>872.55733283170127</v>
      </c>
      <c r="F4699" s="20">
        <f t="shared" si="303"/>
        <v>5.7963255426411622E-4</v>
      </c>
      <c r="G4699" s="19">
        <v>56921.34</v>
      </c>
      <c r="H4699" s="20">
        <f t="shared" si="307"/>
        <v>32.993461696336205</v>
      </c>
      <c r="I4699" s="19">
        <v>49667132.611606427</v>
      </c>
      <c r="K4699" s="70">
        <f t="shared" si="304"/>
        <v>1.1114805470662237E-3</v>
      </c>
      <c r="L4699" s="3">
        <f>IF(AND(O4699&gt;0,O4699&lt;366),+'PL2'!$N$3+1,IF(AND(O4699&gt;365,O4699&lt;731),+'PL2'!$O$3+1,IF(AND(O4699&gt;730,O4699&lt;1096),+'PL2'!$P$3+1,IF(AND(O4699&gt;1095,O4699&lt;1461),+'PL2'!$Q$3+1,IF(AND(O4699&gt;1460,O4699&lt;3000),+'PL2'!$R$3+1,0)))))</f>
        <v>1.5</v>
      </c>
      <c r="M4699" s="3">
        <f>IF(AND(O4699&gt;0,O4699&lt;366),+'PL2'!$N$2+1,IF(AND(O4699&gt;365,O4699&lt;731),+'PL2'!$O$2+1,IF(AND(O4699&gt;730,O4699&lt;1096),+'PL2'!$P$2+1,IF(AND(O4699&gt;1095,O4699&lt;1461),+'PL2'!$Q$2+1,IF(AND(O4699&gt;1460,O4699&lt;1826),+'PL2'!$R$2+1,IF(AND(O4699&gt;1825,O4699&lt;2190),+'PL2'!$S$2+1,0))))))</f>
        <v>1.2</v>
      </c>
      <c r="N4699" s="70">
        <f t="shared" si="305"/>
        <v>4.9963589095569638E-4</v>
      </c>
      <c r="O4699" s="19">
        <f>IF(A4699&gt;'PL2'!$C$2+489,IF(A4699='PL2'!$C$2+490,1,O4698+1), "")</f>
        <v>136</v>
      </c>
      <c r="Q4699" s="20">
        <v>103.100000001102</v>
      </c>
    </row>
    <row r="4700" spans="1:17" x14ac:dyDescent="0.55000000000000004">
      <c r="A4700">
        <v>4698</v>
      </c>
      <c r="B4700" s="2">
        <v>44520</v>
      </c>
      <c r="C4700" s="20">
        <v>102.608526763863</v>
      </c>
      <c r="D4700" s="19">
        <v>163435013.23453519</v>
      </c>
      <c r="E4700" s="20">
        <f t="shared" si="306"/>
        <v>927.80365110103685</v>
      </c>
      <c r="F4700" s="20">
        <f t="shared" si="303"/>
        <v>5.8249798425380418E-4</v>
      </c>
      <c r="G4700" s="19">
        <v>58133.02</v>
      </c>
      <c r="H4700" s="20">
        <f t="shared" si="307"/>
        <v>33.86236696858608</v>
      </c>
      <c r="I4700" s="19">
        <v>53936028.205529593</v>
      </c>
      <c r="K4700" s="70">
        <f t="shared" si="304"/>
        <v>1.1114805470662237E-3</v>
      </c>
      <c r="L4700" s="3">
        <f>IF(AND(O4700&gt;0,O4700&lt;366),+'PL2'!$N$3+1,IF(AND(O4700&gt;365,O4700&lt;731),+'PL2'!$O$3+1,IF(AND(O4700&gt;730,O4700&lt;1096),+'PL2'!$P$3+1,IF(AND(O4700&gt;1095,O4700&lt;1461),+'PL2'!$Q$3+1,IF(AND(O4700&gt;1460,O4700&lt;3000),+'PL2'!$R$3+1,0)))))</f>
        <v>1.5</v>
      </c>
      <c r="M4700" s="3">
        <f>IF(AND(O4700&gt;0,O4700&lt;366),+'PL2'!$N$2+1,IF(AND(O4700&gt;365,O4700&lt;731),+'PL2'!$O$2+1,IF(AND(O4700&gt;730,O4700&lt;1096),+'PL2'!$P$2+1,IF(AND(O4700&gt;1095,O4700&lt;1461),+'PL2'!$Q$2+1,IF(AND(O4700&gt;1460,O4700&lt;1826),+'PL2'!$R$2+1,IF(AND(O4700&gt;1825,O4700&lt;2190),+'PL2'!$S$2+1,0))))))</f>
        <v>1.2</v>
      </c>
      <c r="N4700" s="70">
        <f t="shared" si="305"/>
        <v>4.9963589095569638E-4</v>
      </c>
      <c r="O4700" s="19">
        <f>IF(A4700&gt;'PL2'!$C$2+489,IF(A4700='PL2'!$C$2+490,1,O4699+1), "")</f>
        <v>137</v>
      </c>
      <c r="Q4700" s="20">
        <v>103.24000000113401</v>
      </c>
    </row>
    <row r="4701" spans="1:17" x14ac:dyDescent="0.55000000000000004">
      <c r="A4701">
        <v>4699</v>
      </c>
      <c r="B4701" s="2">
        <v>44521</v>
      </c>
      <c r="C4701" s="20">
        <v>102.638525237984</v>
      </c>
      <c r="D4701" s="19">
        <v>148782218.94454229</v>
      </c>
      <c r="E4701" s="20">
        <f t="shared" si="306"/>
        <v>838.24500892204969</v>
      </c>
      <c r="F4701" s="20">
        <f t="shared" si="303"/>
        <v>5.7826958163548713E-4</v>
      </c>
      <c r="G4701" s="19">
        <v>59777.98</v>
      </c>
      <c r="H4701" s="20">
        <f t="shared" si="307"/>
        <v>34.567787485614517</v>
      </c>
      <c r="I4701" s="19">
        <v>50108593.378442109</v>
      </c>
      <c r="K4701" s="70">
        <f t="shared" si="304"/>
        <v>1.1114805470662237E-3</v>
      </c>
      <c r="L4701" s="3">
        <f>IF(AND(O4701&gt;0,O4701&lt;366),+'PL2'!$N$3+1,IF(AND(O4701&gt;365,O4701&lt;731),+'PL2'!$O$3+1,IF(AND(O4701&gt;730,O4701&lt;1096),+'PL2'!$P$3+1,IF(AND(O4701&gt;1095,O4701&lt;1461),+'PL2'!$Q$3+1,IF(AND(O4701&gt;1460,O4701&lt;3000),+'PL2'!$R$3+1,0)))))</f>
        <v>1.5</v>
      </c>
      <c r="M4701" s="3">
        <f>IF(AND(O4701&gt;0,O4701&lt;366),+'PL2'!$N$2+1,IF(AND(O4701&gt;365,O4701&lt;731),+'PL2'!$O$2+1,IF(AND(O4701&gt;730,O4701&lt;1096),+'PL2'!$P$2+1,IF(AND(O4701&gt;1095,O4701&lt;1461),+'PL2'!$Q$2+1,IF(AND(O4701&gt;1460,O4701&lt;1826),+'PL2'!$R$2+1,IF(AND(O4701&gt;1825,O4701&lt;2190),+'PL2'!$S$2+1,0))))))</f>
        <v>1.2</v>
      </c>
      <c r="N4701" s="70">
        <f t="shared" si="305"/>
        <v>4.9963589095569638E-4</v>
      </c>
      <c r="O4701" s="19">
        <f>IF(A4701&gt;'PL2'!$C$2+489,IF(A4701='PL2'!$C$2+490,1,O4700+1), "")</f>
        <v>138</v>
      </c>
      <c r="Q4701" s="20">
        <v>103.380000001166</v>
      </c>
    </row>
    <row r="4702" spans="1:17" x14ac:dyDescent="0.55000000000000004">
      <c r="A4702">
        <v>4700</v>
      </c>
      <c r="B4702" s="2">
        <v>44522</v>
      </c>
      <c r="C4702" s="20">
        <v>102.668523712105</v>
      </c>
      <c r="D4702" s="19">
        <v>158926461.14530659</v>
      </c>
      <c r="E4702" s="20">
        <f t="shared" si="306"/>
        <v>873.54501645585708</v>
      </c>
      <c r="F4702" s="20">
        <f t="shared" si="303"/>
        <v>5.6432123756653535E-4</v>
      </c>
      <c r="G4702" s="19">
        <v>58755.9</v>
      </c>
      <c r="H4702" s="20">
        <f t="shared" si="307"/>
        <v>33.157202202335597</v>
      </c>
      <c r="I4702" s="19">
        <v>51325923.632378697</v>
      </c>
      <c r="K4702" s="70">
        <f t="shared" si="304"/>
        <v>1.1114805470662237E-3</v>
      </c>
      <c r="L4702" s="3">
        <f>IF(AND(O4702&gt;0,O4702&lt;366),+'PL2'!$N$3+1,IF(AND(O4702&gt;365,O4702&lt;731),+'PL2'!$O$3+1,IF(AND(O4702&gt;730,O4702&lt;1096),+'PL2'!$P$3+1,IF(AND(O4702&gt;1095,O4702&lt;1461),+'PL2'!$Q$3+1,IF(AND(O4702&gt;1460,O4702&lt;3000),+'PL2'!$R$3+1,0)))))</f>
        <v>1.5</v>
      </c>
      <c r="M4702" s="3">
        <f>IF(AND(O4702&gt;0,O4702&lt;366),+'PL2'!$N$2+1,IF(AND(O4702&gt;365,O4702&lt;731),+'PL2'!$O$2+1,IF(AND(O4702&gt;730,O4702&lt;1096),+'PL2'!$P$2+1,IF(AND(O4702&gt;1095,O4702&lt;1461),+'PL2'!$Q$2+1,IF(AND(O4702&gt;1460,O4702&lt;1826),+'PL2'!$R$2+1,IF(AND(O4702&gt;1825,O4702&lt;2190),+'PL2'!$S$2+1,0))))))</f>
        <v>1.2</v>
      </c>
      <c r="N4702" s="70">
        <f t="shared" si="305"/>
        <v>4.9963589095569638E-4</v>
      </c>
      <c r="O4702" s="19">
        <f>IF(A4702&gt;'PL2'!$C$2+489,IF(A4702='PL2'!$C$2+490,1,O4701+1), "")</f>
        <v>139</v>
      </c>
      <c r="Q4702" s="20">
        <v>103.52000000119899</v>
      </c>
    </row>
    <row r="4703" spans="1:17" x14ac:dyDescent="0.55000000000000004">
      <c r="A4703">
        <v>4701</v>
      </c>
      <c r="B4703" s="2">
        <v>44523</v>
      </c>
      <c r="C4703" s="20">
        <v>102.698522186226</v>
      </c>
      <c r="D4703" s="19">
        <v>148782218.94454229</v>
      </c>
      <c r="E4703" s="20">
        <f t="shared" si="306"/>
        <v>858.34449608624061</v>
      </c>
      <c r="F4703" s="20">
        <f t="shared" si="303"/>
        <v>5.9248149342090012E-4</v>
      </c>
      <c r="G4703" s="19">
        <v>56301.52</v>
      </c>
      <c r="H4703" s="20">
        <f t="shared" si="307"/>
        <v>33.357608651466677</v>
      </c>
      <c r="I4703" s="19">
        <v>48326099.813289396</v>
      </c>
      <c r="K4703" s="70">
        <f t="shared" si="304"/>
        <v>1.1114805470662237E-3</v>
      </c>
      <c r="L4703" s="3">
        <f>IF(AND(O4703&gt;0,O4703&lt;366),+'PL2'!$N$3+1,IF(AND(O4703&gt;365,O4703&lt;731),+'PL2'!$O$3+1,IF(AND(O4703&gt;730,O4703&lt;1096),+'PL2'!$P$3+1,IF(AND(O4703&gt;1095,O4703&lt;1461),+'PL2'!$Q$3+1,IF(AND(O4703&gt;1460,O4703&lt;3000),+'PL2'!$R$3+1,0)))))</f>
        <v>1.5</v>
      </c>
      <c r="M4703" s="3">
        <f>IF(AND(O4703&gt;0,O4703&lt;366),+'PL2'!$N$2+1,IF(AND(O4703&gt;365,O4703&lt;731),+'PL2'!$O$2+1,IF(AND(O4703&gt;730,O4703&lt;1096),+'PL2'!$P$2+1,IF(AND(O4703&gt;1095,O4703&lt;1461),+'PL2'!$Q$2+1,IF(AND(O4703&gt;1460,O4703&lt;1826),+'PL2'!$R$2+1,IF(AND(O4703&gt;1825,O4703&lt;2190),+'PL2'!$S$2+1,0))))))</f>
        <v>1.2</v>
      </c>
      <c r="N4703" s="70">
        <f t="shared" si="305"/>
        <v>4.9963589095569638E-4</v>
      </c>
      <c r="O4703" s="19">
        <f>IF(A4703&gt;'PL2'!$C$2+489,IF(A4703='PL2'!$C$2+490,1,O4702+1), "")</f>
        <v>140</v>
      </c>
      <c r="Q4703" s="20">
        <v>103.660000001231</v>
      </c>
    </row>
    <row r="4704" spans="1:17" x14ac:dyDescent="0.55000000000000004">
      <c r="A4704">
        <v>4702</v>
      </c>
      <c r="B4704" s="2">
        <v>44524</v>
      </c>
      <c r="C4704" s="20">
        <v>102.728520660347</v>
      </c>
      <c r="D4704" s="19">
        <v>176960669.50222081</v>
      </c>
      <c r="E4704" s="20">
        <f t="shared" si="306"/>
        <v>992.40796379309654</v>
      </c>
      <c r="F4704" s="20">
        <f t="shared" si="303"/>
        <v>5.7610881728006001E-4</v>
      </c>
      <c r="G4704" s="19">
        <v>57578.22</v>
      </c>
      <c r="H4704" s="20">
        <f t="shared" si="307"/>
        <v>33.171320225291097</v>
      </c>
      <c r="I4704" s="19">
        <v>57141084.069030948</v>
      </c>
      <c r="K4704" s="70">
        <f t="shared" si="304"/>
        <v>1.1114805470662237E-3</v>
      </c>
      <c r="L4704" s="3">
        <f>IF(AND(O4704&gt;0,O4704&lt;366),+'PL2'!$N$3+1,IF(AND(O4704&gt;365,O4704&lt;731),+'PL2'!$O$3+1,IF(AND(O4704&gt;730,O4704&lt;1096),+'PL2'!$P$3+1,IF(AND(O4704&gt;1095,O4704&lt;1461),+'PL2'!$Q$3+1,IF(AND(O4704&gt;1460,O4704&lt;3000),+'PL2'!$R$3+1,0)))))</f>
        <v>1.5</v>
      </c>
      <c r="M4704" s="3">
        <f>IF(AND(O4704&gt;0,O4704&lt;366),+'PL2'!$N$2+1,IF(AND(O4704&gt;365,O4704&lt;731),+'PL2'!$O$2+1,IF(AND(O4704&gt;730,O4704&lt;1096),+'PL2'!$P$2+1,IF(AND(O4704&gt;1095,O4704&lt;1461),+'PL2'!$Q$2+1,IF(AND(O4704&gt;1460,O4704&lt;1826),+'PL2'!$R$2+1,IF(AND(O4704&gt;1825,O4704&lt;2190),+'PL2'!$S$2+1,0))))))</f>
        <v>1.2</v>
      </c>
      <c r="N4704" s="70">
        <f t="shared" si="305"/>
        <v>4.9963589095569638E-4</v>
      </c>
      <c r="O4704" s="19">
        <f>IF(A4704&gt;'PL2'!$C$2+489,IF(A4704='PL2'!$C$2+490,1,O4703+1), "")</f>
        <v>141</v>
      </c>
      <c r="Q4704" s="20">
        <v>103.800000001264</v>
      </c>
    </row>
    <row r="4705" spans="1:17" x14ac:dyDescent="0.55000000000000004">
      <c r="A4705">
        <v>4703</v>
      </c>
      <c r="B4705" s="2">
        <v>44525</v>
      </c>
      <c r="C4705" s="20">
        <v>102.758519134468</v>
      </c>
      <c r="D4705" s="19">
        <v>146527942.89992809</v>
      </c>
      <c r="E4705" s="20">
        <f t="shared" si="306"/>
        <v>841.63193624658902</v>
      </c>
      <c r="F4705" s="20">
        <f t="shared" si="303"/>
        <v>5.9022770478692709E-4</v>
      </c>
      <c r="G4705" s="19">
        <v>57187.54</v>
      </c>
      <c r="H4705" s="20">
        <f t="shared" si="307"/>
        <v>33.753670476610587</v>
      </c>
      <c r="I4705" s="19">
        <v>48130860.019379258</v>
      </c>
      <c r="K4705" s="70">
        <f t="shared" si="304"/>
        <v>1.1114805470662237E-3</v>
      </c>
      <c r="L4705" s="3">
        <f>IF(AND(O4705&gt;0,O4705&lt;366),+'PL2'!$N$3+1,IF(AND(O4705&gt;365,O4705&lt;731),+'PL2'!$O$3+1,IF(AND(O4705&gt;730,O4705&lt;1096),+'PL2'!$P$3+1,IF(AND(O4705&gt;1095,O4705&lt;1461),+'PL2'!$Q$3+1,IF(AND(O4705&gt;1460,O4705&lt;3000),+'PL2'!$R$3+1,0)))))</f>
        <v>1.5</v>
      </c>
      <c r="M4705" s="3">
        <f>IF(AND(O4705&gt;0,O4705&lt;366),+'PL2'!$N$2+1,IF(AND(O4705&gt;365,O4705&lt;731),+'PL2'!$O$2+1,IF(AND(O4705&gt;730,O4705&lt;1096),+'PL2'!$P$2+1,IF(AND(O4705&gt;1095,O4705&lt;1461),+'PL2'!$Q$2+1,IF(AND(O4705&gt;1460,O4705&lt;1826),+'PL2'!$R$2+1,IF(AND(O4705&gt;1825,O4705&lt;2190),+'PL2'!$S$2+1,0))))))</f>
        <v>1.2</v>
      </c>
      <c r="N4705" s="70">
        <f t="shared" si="305"/>
        <v>4.9963589095569638E-4</v>
      </c>
      <c r="O4705" s="19">
        <f>IF(A4705&gt;'PL2'!$C$2+489,IF(A4705='PL2'!$C$2+490,1,O4704+1), "")</f>
        <v>142</v>
      </c>
      <c r="Q4705" s="20">
        <v>103.940000001296</v>
      </c>
    </row>
    <row r="4706" spans="1:17" x14ac:dyDescent="0.55000000000000004">
      <c r="A4706">
        <v>4704</v>
      </c>
      <c r="B4706" s="2">
        <v>44526</v>
      </c>
      <c r="C4706" s="20">
        <v>102.788517608589</v>
      </c>
      <c r="D4706" s="19">
        <v>148782218.94454229</v>
      </c>
      <c r="E4706" s="20">
        <f t="shared" si="306"/>
        <v>790.5186018117605</v>
      </c>
      <c r="F4706" s="20">
        <f t="shared" si="303"/>
        <v>5.4614211159556027E-4</v>
      </c>
      <c r="G4706" s="19">
        <v>58935.45</v>
      </c>
      <c r="H4706" s="20">
        <f t="shared" si="307"/>
        <v>32.187131110834564</v>
      </c>
      <c r="I4706" s="19">
        <v>46589569.531146921</v>
      </c>
      <c r="K4706" s="70">
        <f t="shared" si="304"/>
        <v>1.1114805470662237E-3</v>
      </c>
      <c r="L4706" s="3">
        <f>IF(AND(O4706&gt;0,O4706&lt;366),+'PL2'!$N$3+1,IF(AND(O4706&gt;365,O4706&lt;731),+'PL2'!$O$3+1,IF(AND(O4706&gt;730,O4706&lt;1096),+'PL2'!$P$3+1,IF(AND(O4706&gt;1095,O4706&lt;1461),+'PL2'!$Q$3+1,IF(AND(O4706&gt;1460,O4706&lt;3000),+'PL2'!$R$3+1,0)))))</f>
        <v>1.5</v>
      </c>
      <c r="M4706" s="3">
        <f>IF(AND(O4706&gt;0,O4706&lt;366),+'PL2'!$N$2+1,IF(AND(O4706&gt;365,O4706&lt;731),+'PL2'!$O$2+1,IF(AND(O4706&gt;730,O4706&lt;1096),+'PL2'!$P$2+1,IF(AND(O4706&gt;1095,O4706&lt;1461),+'PL2'!$Q$2+1,IF(AND(O4706&gt;1460,O4706&lt;1826),+'PL2'!$R$2+1,IF(AND(O4706&gt;1825,O4706&lt;2190),+'PL2'!$S$2+1,0))))))</f>
        <v>1.2</v>
      </c>
      <c r="N4706" s="70">
        <f t="shared" si="305"/>
        <v>4.9963589095569638E-4</v>
      </c>
      <c r="O4706" s="19">
        <f>IF(A4706&gt;'PL2'!$C$2+489,IF(A4706='PL2'!$C$2+490,1,O4705+1), "")</f>
        <v>143</v>
      </c>
      <c r="Q4706" s="20">
        <v>104.080000001328</v>
      </c>
    </row>
    <row r="4707" spans="1:17" x14ac:dyDescent="0.55000000000000004">
      <c r="A4707">
        <v>4705</v>
      </c>
      <c r="B4707" s="2">
        <v>44527</v>
      </c>
      <c r="C4707" s="20">
        <v>102.81851608271</v>
      </c>
      <c r="D4707" s="19">
        <v>161180737.1899209</v>
      </c>
      <c r="E4707" s="20">
        <f t="shared" si="306"/>
        <v>919.07373287150187</v>
      </c>
      <c r="F4707" s="20">
        <f t="shared" si="303"/>
        <v>5.8628468284703972E-4</v>
      </c>
      <c r="G4707" s="19">
        <v>53588.21</v>
      </c>
      <c r="H4707" s="20">
        <f t="shared" si="307"/>
        <v>31.417946704190562</v>
      </c>
      <c r="I4707" s="19">
        <v>49251516.202601947</v>
      </c>
      <c r="K4707" s="70">
        <f t="shared" si="304"/>
        <v>1.1114805470662237E-3</v>
      </c>
      <c r="L4707" s="3">
        <f>IF(AND(O4707&gt;0,O4707&lt;366),+'PL2'!$N$3+1,IF(AND(O4707&gt;365,O4707&lt;731),+'PL2'!$O$3+1,IF(AND(O4707&gt;730,O4707&lt;1096),+'PL2'!$P$3+1,IF(AND(O4707&gt;1095,O4707&lt;1461),+'PL2'!$Q$3+1,IF(AND(O4707&gt;1460,O4707&lt;3000),+'PL2'!$R$3+1,0)))))</f>
        <v>1.5</v>
      </c>
      <c r="M4707" s="3">
        <f>IF(AND(O4707&gt;0,O4707&lt;366),+'PL2'!$N$2+1,IF(AND(O4707&gt;365,O4707&lt;731),+'PL2'!$O$2+1,IF(AND(O4707&gt;730,O4707&lt;1096),+'PL2'!$P$2+1,IF(AND(O4707&gt;1095,O4707&lt;1461),+'PL2'!$Q$2+1,IF(AND(O4707&gt;1460,O4707&lt;1826),+'PL2'!$R$2+1,IF(AND(O4707&gt;1825,O4707&lt;2190),+'PL2'!$S$2+1,0))))))</f>
        <v>1.2</v>
      </c>
      <c r="N4707" s="70">
        <f t="shared" si="305"/>
        <v>4.9963589095569638E-4</v>
      </c>
      <c r="O4707" s="19">
        <f>IF(A4707&gt;'PL2'!$C$2+489,IF(A4707='PL2'!$C$2+490,1,O4706+1), "")</f>
        <v>144</v>
      </c>
      <c r="Q4707" s="20">
        <v>104.220000001361</v>
      </c>
    </row>
    <row r="4708" spans="1:17" x14ac:dyDescent="0.55000000000000004">
      <c r="A4708">
        <v>4706</v>
      </c>
      <c r="B4708" s="2">
        <v>44528</v>
      </c>
      <c r="C4708" s="20">
        <v>102.84851455683101</v>
      </c>
      <c r="D4708" s="19">
        <v>155225116.61911201</v>
      </c>
      <c r="E4708" s="20">
        <f t="shared" si="306"/>
        <v>872.028460231743</v>
      </c>
      <c r="F4708" s="20">
        <f t="shared" si="303"/>
        <v>5.7778556550346766E-4</v>
      </c>
      <c r="G4708" s="19">
        <v>54801.15</v>
      </c>
      <c r="H4708" s="20">
        <f t="shared" si="307"/>
        <v>31.663313442990358</v>
      </c>
      <c r="I4708" s="19">
        <v>47788162.453428783</v>
      </c>
      <c r="K4708" s="70">
        <f t="shared" si="304"/>
        <v>1.1114805470662237E-3</v>
      </c>
      <c r="L4708" s="3">
        <f>IF(AND(O4708&gt;0,O4708&lt;366),+'PL2'!$N$3+1,IF(AND(O4708&gt;365,O4708&lt;731),+'PL2'!$O$3+1,IF(AND(O4708&gt;730,O4708&lt;1096),+'PL2'!$P$3+1,IF(AND(O4708&gt;1095,O4708&lt;1461),+'PL2'!$Q$3+1,IF(AND(O4708&gt;1460,O4708&lt;3000),+'PL2'!$R$3+1,0)))))</f>
        <v>1.5</v>
      </c>
      <c r="M4708" s="3">
        <f>IF(AND(O4708&gt;0,O4708&lt;366),+'PL2'!$N$2+1,IF(AND(O4708&gt;365,O4708&lt;731),+'PL2'!$O$2+1,IF(AND(O4708&gt;730,O4708&lt;1096),+'PL2'!$P$2+1,IF(AND(O4708&gt;1095,O4708&lt;1461),+'PL2'!$Q$2+1,IF(AND(O4708&gt;1460,O4708&lt;1826),+'PL2'!$R$2+1,IF(AND(O4708&gt;1825,O4708&lt;2190),+'PL2'!$S$2+1,0))))))</f>
        <v>1.2</v>
      </c>
      <c r="N4708" s="70">
        <f t="shared" si="305"/>
        <v>4.9963589095569638E-4</v>
      </c>
      <c r="O4708" s="19">
        <f>IF(A4708&gt;'PL2'!$C$2+489,IF(A4708='PL2'!$C$2+490,1,O4707+1), "")</f>
        <v>145</v>
      </c>
      <c r="Q4708" s="20">
        <v>104.360000001393</v>
      </c>
    </row>
    <row r="4709" spans="1:17" x14ac:dyDescent="0.55000000000000004">
      <c r="A4709">
        <v>4707</v>
      </c>
      <c r="B4709" s="2">
        <v>44529</v>
      </c>
      <c r="C4709" s="20">
        <v>102.87851303095201</v>
      </c>
      <c r="D4709" s="19">
        <v>158774565.17985129</v>
      </c>
      <c r="E4709" s="20">
        <f t="shared" si="306"/>
        <v>909.92419146883879</v>
      </c>
      <c r="F4709" s="20">
        <f t="shared" si="303"/>
        <v>5.8958843743748982E-4</v>
      </c>
      <c r="G4709" s="19">
        <v>57292.28</v>
      </c>
      <c r="H4709" s="20">
        <f t="shared" si="307"/>
        <v>33.778865842431145</v>
      </c>
      <c r="I4709" s="19">
        <v>52131631.556406319</v>
      </c>
      <c r="K4709" s="70">
        <f t="shared" si="304"/>
        <v>1.1114805470662237E-3</v>
      </c>
      <c r="L4709" s="3">
        <f>IF(AND(O4709&gt;0,O4709&lt;366),+'PL2'!$N$3+1,IF(AND(O4709&gt;365,O4709&lt;731),+'PL2'!$O$3+1,IF(AND(O4709&gt;730,O4709&lt;1096),+'PL2'!$P$3+1,IF(AND(O4709&gt;1095,O4709&lt;1461),+'PL2'!$Q$3+1,IF(AND(O4709&gt;1460,O4709&lt;3000),+'PL2'!$R$3+1,0)))))</f>
        <v>1.5</v>
      </c>
      <c r="M4709" s="3">
        <f>IF(AND(O4709&gt;0,O4709&lt;366),+'PL2'!$N$2+1,IF(AND(O4709&gt;365,O4709&lt;731),+'PL2'!$O$2+1,IF(AND(O4709&gt;730,O4709&lt;1096),+'PL2'!$P$2+1,IF(AND(O4709&gt;1095,O4709&lt;1461),+'PL2'!$Q$2+1,IF(AND(O4709&gt;1460,O4709&lt;1826),+'PL2'!$R$2+1,IF(AND(O4709&gt;1825,O4709&lt;2190),+'PL2'!$S$2+1,0))))))</f>
        <v>1.2</v>
      </c>
      <c r="N4709" s="70">
        <f t="shared" si="305"/>
        <v>4.9963589095569638E-4</v>
      </c>
      <c r="O4709" s="19">
        <f>IF(A4709&gt;'PL2'!$C$2+489,IF(A4709='PL2'!$C$2+490,1,O4708+1), "")</f>
        <v>146</v>
      </c>
      <c r="Q4709" s="20">
        <v>104.500000001426</v>
      </c>
    </row>
    <row r="4710" spans="1:17" x14ac:dyDescent="0.55000000000000004">
      <c r="A4710">
        <v>4708</v>
      </c>
      <c r="B4710" s="2">
        <v>44530</v>
      </c>
      <c r="C4710" s="20">
        <v>102.90851150507299</v>
      </c>
      <c r="D4710" s="19">
        <v>148781760.37832221</v>
      </c>
      <c r="E4710" s="20">
        <f t="shared" si="306"/>
        <v>843.78025620037602</v>
      </c>
      <c r="F4710" s="20">
        <f t="shared" si="303"/>
        <v>5.8362107009725535E-4</v>
      </c>
      <c r="G4710" s="19">
        <v>57828.45</v>
      </c>
      <c r="H4710" s="20">
        <f t="shared" si="307"/>
        <v>33.749901871065624</v>
      </c>
      <c r="I4710" s="19">
        <v>48794504.356670633</v>
      </c>
      <c r="K4710" s="70">
        <f t="shared" si="304"/>
        <v>1.1114805470662237E-3</v>
      </c>
      <c r="L4710" s="3">
        <f>IF(AND(O4710&gt;0,O4710&lt;366),+'PL2'!$N$3+1,IF(AND(O4710&gt;365,O4710&lt;731),+'PL2'!$O$3+1,IF(AND(O4710&gt;730,O4710&lt;1096),+'PL2'!$P$3+1,IF(AND(O4710&gt;1095,O4710&lt;1461),+'PL2'!$Q$3+1,IF(AND(O4710&gt;1460,O4710&lt;3000),+'PL2'!$R$3+1,0)))))</f>
        <v>1.5</v>
      </c>
      <c r="M4710" s="3">
        <f>IF(AND(O4710&gt;0,O4710&lt;366),+'PL2'!$N$2+1,IF(AND(O4710&gt;365,O4710&lt;731),+'PL2'!$O$2+1,IF(AND(O4710&gt;730,O4710&lt;1096),+'PL2'!$P$2+1,IF(AND(O4710&gt;1095,O4710&lt;1461),+'PL2'!$Q$2+1,IF(AND(O4710&gt;1460,O4710&lt;1826),+'PL2'!$R$2+1,IF(AND(O4710&gt;1825,O4710&lt;2190),+'PL2'!$S$2+1,0))))))</f>
        <v>1.2</v>
      </c>
      <c r="N4710" s="70">
        <f t="shared" si="305"/>
        <v>4.9963589095569638E-4</v>
      </c>
      <c r="O4710" s="19">
        <f>IF(A4710&gt;'PL2'!$C$2+489,IF(A4710='PL2'!$C$2+490,1,O4709+1), "")</f>
        <v>147</v>
      </c>
      <c r="Q4710" s="20">
        <v>104.64000000145801</v>
      </c>
    </row>
    <row r="4711" spans="1:17" x14ac:dyDescent="0.55000000000000004">
      <c r="A4711">
        <v>4709</v>
      </c>
      <c r="B4711" s="2">
        <v>44531</v>
      </c>
      <c r="C4711" s="20">
        <v>102.938509979194</v>
      </c>
      <c r="D4711" s="19">
        <v>152112695.3121652</v>
      </c>
      <c r="E4711" s="20">
        <f t="shared" si="306"/>
        <v>882.51427830849991</v>
      </c>
      <c r="F4711" s="20">
        <f t="shared" si="303"/>
        <v>5.9721974328315916E-4</v>
      </c>
      <c r="G4711" s="19">
        <v>57025.79</v>
      </c>
      <c r="H4711" s="20">
        <f t="shared" si="307"/>
        <v>34.056927664319346</v>
      </c>
      <c r="I4711" s="19">
        <v>50326073.90682207</v>
      </c>
      <c r="K4711" s="70">
        <f t="shared" si="304"/>
        <v>1.1114805470662237E-3</v>
      </c>
      <c r="L4711" s="3">
        <f>IF(AND(O4711&gt;0,O4711&lt;366),+'PL2'!$N$3+1,IF(AND(O4711&gt;365,O4711&lt;731),+'PL2'!$O$3+1,IF(AND(O4711&gt;730,O4711&lt;1096),+'PL2'!$P$3+1,IF(AND(O4711&gt;1095,O4711&lt;1461),+'PL2'!$Q$3+1,IF(AND(O4711&gt;1460,O4711&lt;3000),+'PL2'!$R$3+1,0)))))</f>
        <v>1.5</v>
      </c>
      <c r="M4711" s="3">
        <f>IF(AND(O4711&gt;0,O4711&lt;366),+'PL2'!$N$2+1,IF(AND(O4711&gt;365,O4711&lt;731),+'PL2'!$O$2+1,IF(AND(O4711&gt;730,O4711&lt;1096),+'PL2'!$P$2+1,IF(AND(O4711&gt;1095,O4711&lt;1461),+'PL2'!$Q$2+1,IF(AND(O4711&gt;1460,O4711&lt;1826),+'PL2'!$R$2+1,IF(AND(O4711&gt;1825,O4711&lt;2190),+'PL2'!$S$2+1,0))))))</f>
        <v>1.2</v>
      </c>
      <c r="N4711" s="70">
        <f t="shared" si="305"/>
        <v>4.9963589095569638E-4</v>
      </c>
      <c r="O4711" s="19">
        <f>IF(A4711&gt;'PL2'!$C$2+489,IF(A4711='PL2'!$C$2+490,1,O4710+1), "")</f>
        <v>148</v>
      </c>
      <c r="Q4711" s="20">
        <v>104.78000000149</v>
      </c>
    </row>
    <row r="4712" spans="1:17" x14ac:dyDescent="0.55000000000000004">
      <c r="A4712">
        <v>4710</v>
      </c>
      <c r="B4712" s="2">
        <v>44532</v>
      </c>
      <c r="C4712" s="20">
        <v>102.968508453315</v>
      </c>
      <c r="D4712" s="19">
        <v>172098304.91522339</v>
      </c>
      <c r="E4712" s="20">
        <f t="shared" si="306"/>
        <v>978.95519397214093</v>
      </c>
      <c r="F4712" s="20">
        <f t="shared" si="303"/>
        <v>5.8572079612052212E-4</v>
      </c>
      <c r="G4712" s="19">
        <v>57229.760000000002</v>
      </c>
      <c r="H4712" s="20">
        <f t="shared" si="307"/>
        <v>33.520660588986416</v>
      </c>
      <c r="I4712" s="19">
        <v>56025370.801779076</v>
      </c>
      <c r="K4712" s="70">
        <f t="shared" si="304"/>
        <v>1.1114805470662237E-3</v>
      </c>
      <c r="L4712" s="3">
        <f>IF(AND(O4712&gt;0,O4712&lt;366),+'PL2'!$N$3+1,IF(AND(O4712&gt;365,O4712&lt;731),+'PL2'!$O$3+1,IF(AND(O4712&gt;730,O4712&lt;1096),+'PL2'!$P$3+1,IF(AND(O4712&gt;1095,O4712&lt;1461),+'PL2'!$Q$3+1,IF(AND(O4712&gt;1460,O4712&lt;3000),+'PL2'!$R$3+1,0)))))</f>
        <v>1.5</v>
      </c>
      <c r="M4712" s="3">
        <f>IF(AND(O4712&gt;0,O4712&lt;366),+'PL2'!$N$2+1,IF(AND(O4712&gt;365,O4712&lt;731),+'PL2'!$O$2+1,IF(AND(O4712&gt;730,O4712&lt;1096),+'PL2'!$P$2+1,IF(AND(O4712&gt;1095,O4712&lt;1461),+'PL2'!$Q$2+1,IF(AND(O4712&gt;1460,O4712&lt;1826),+'PL2'!$R$2+1,IF(AND(O4712&gt;1825,O4712&lt;2190),+'PL2'!$S$2+1,0))))))</f>
        <v>1.2</v>
      </c>
      <c r="N4712" s="70">
        <f t="shared" si="305"/>
        <v>4.9963589095569638E-4</v>
      </c>
      <c r="O4712" s="19">
        <f>IF(A4712&gt;'PL2'!$C$2+489,IF(A4712='PL2'!$C$2+490,1,O4711+1), "")</f>
        <v>149</v>
      </c>
      <c r="Q4712" s="20">
        <v>104.92000000152299</v>
      </c>
    </row>
    <row r="4713" spans="1:17" x14ac:dyDescent="0.55000000000000004">
      <c r="A4713">
        <v>4711</v>
      </c>
      <c r="B4713" s="2">
        <v>44533</v>
      </c>
      <c r="C4713" s="20">
        <v>102.998506927436</v>
      </c>
      <c r="D4713" s="19">
        <v>186532356.29520991</v>
      </c>
      <c r="E4713" s="20">
        <f t="shared" si="306"/>
        <v>1064.6831127641985</v>
      </c>
      <c r="F4713" s="20">
        <f t="shared" si="303"/>
        <v>5.8789141542830276E-4</v>
      </c>
      <c r="G4713" s="19">
        <v>56508.480000000003</v>
      </c>
      <c r="H4713" s="20">
        <f t="shared" si="307"/>
        <v>33.220850290901943</v>
      </c>
      <c r="I4713" s="19">
        <v>60163624.383973457</v>
      </c>
      <c r="K4713" s="70">
        <f t="shared" si="304"/>
        <v>1.1114805470662237E-3</v>
      </c>
      <c r="L4713" s="3">
        <f>IF(AND(O4713&gt;0,O4713&lt;366),+'PL2'!$N$3+1,IF(AND(O4713&gt;365,O4713&lt;731),+'PL2'!$O$3+1,IF(AND(O4713&gt;730,O4713&lt;1096),+'PL2'!$P$3+1,IF(AND(O4713&gt;1095,O4713&lt;1461),+'PL2'!$Q$3+1,IF(AND(O4713&gt;1460,O4713&lt;3000),+'PL2'!$R$3+1,0)))))</f>
        <v>1.5</v>
      </c>
      <c r="M4713" s="3">
        <f>IF(AND(O4713&gt;0,O4713&lt;366),+'PL2'!$N$2+1,IF(AND(O4713&gt;365,O4713&lt;731),+'PL2'!$O$2+1,IF(AND(O4713&gt;730,O4713&lt;1096),+'PL2'!$P$2+1,IF(AND(O4713&gt;1095,O4713&lt;1461),+'PL2'!$Q$2+1,IF(AND(O4713&gt;1460,O4713&lt;1826),+'PL2'!$R$2+1,IF(AND(O4713&gt;1825,O4713&lt;2190),+'PL2'!$S$2+1,0))))))</f>
        <v>1.2</v>
      </c>
      <c r="N4713" s="70">
        <f t="shared" si="305"/>
        <v>4.9963589095569638E-4</v>
      </c>
      <c r="O4713" s="19">
        <f>IF(A4713&gt;'PL2'!$C$2+489,IF(A4713='PL2'!$C$2+490,1,O4712+1), "")</f>
        <v>150</v>
      </c>
      <c r="Q4713" s="20">
        <v>105.060000001555</v>
      </c>
    </row>
    <row r="4714" spans="1:17" x14ac:dyDescent="0.55000000000000004">
      <c r="A4714">
        <v>4712</v>
      </c>
      <c r="B4714" s="2">
        <v>44534</v>
      </c>
      <c r="C4714" s="20">
        <v>103.028505401557</v>
      </c>
      <c r="D4714" s="19">
        <v>172098304.91522339</v>
      </c>
      <c r="E4714" s="20">
        <f t="shared" si="306"/>
        <v>899.54730844993833</v>
      </c>
      <c r="F4714" s="20">
        <f t="shared" si="303"/>
        <v>5.3852369303256499E-4</v>
      </c>
      <c r="G4714" s="19">
        <v>53713.84</v>
      </c>
      <c r="H4714" s="20">
        <f t="shared" si="307"/>
        <v>28.926175483760307</v>
      </c>
      <c r="I4714" s="19">
        <v>48318140.198510632</v>
      </c>
      <c r="K4714" s="70">
        <f t="shared" si="304"/>
        <v>1.1114805470662237E-3</v>
      </c>
      <c r="L4714" s="3">
        <f>IF(AND(O4714&gt;0,O4714&lt;366),+'PL2'!$N$3+1,IF(AND(O4714&gt;365,O4714&lt;731),+'PL2'!$O$3+1,IF(AND(O4714&gt;730,O4714&lt;1096),+'PL2'!$P$3+1,IF(AND(O4714&gt;1095,O4714&lt;1461),+'PL2'!$Q$3+1,IF(AND(O4714&gt;1460,O4714&lt;3000),+'PL2'!$R$3+1,0)))))</f>
        <v>1.5</v>
      </c>
      <c r="M4714" s="3">
        <f>IF(AND(O4714&gt;0,O4714&lt;366),+'PL2'!$N$2+1,IF(AND(O4714&gt;365,O4714&lt;731),+'PL2'!$O$2+1,IF(AND(O4714&gt;730,O4714&lt;1096),+'PL2'!$P$2+1,IF(AND(O4714&gt;1095,O4714&lt;1461),+'PL2'!$Q$2+1,IF(AND(O4714&gt;1460,O4714&lt;1826),+'PL2'!$R$2+1,IF(AND(O4714&gt;1825,O4714&lt;2190),+'PL2'!$S$2+1,0))))))</f>
        <v>1.2</v>
      </c>
      <c r="N4714" s="70">
        <f t="shared" si="305"/>
        <v>4.9963589095569638E-4</v>
      </c>
      <c r="O4714" s="19">
        <f>IF(A4714&gt;'PL2'!$C$2+489,IF(A4714='PL2'!$C$2+490,1,O4713+1), "")</f>
        <v>151</v>
      </c>
      <c r="Q4714" s="20">
        <v>105.20000000158799</v>
      </c>
    </row>
    <row r="4715" spans="1:17" x14ac:dyDescent="0.55000000000000004">
      <c r="A4715">
        <v>4713</v>
      </c>
      <c r="B4715" s="2">
        <v>44535</v>
      </c>
      <c r="C4715" s="20">
        <v>103.058503875678</v>
      </c>
      <c r="D4715" s="19">
        <v>184311733.0059813</v>
      </c>
      <c r="E4715" s="20">
        <f t="shared" si="306"/>
        <v>1056.6452546474557</v>
      </c>
      <c r="F4715" s="20">
        <f t="shared" si="303"/>
        <v>5.90826624519708E-4</v>
      </c>
      <c r="G4715" s="19">
        <v>49253.86</v>
      </c>
      <c r="H4715" s="20">
        <f t="shared" si="307"/>
        <v>29.100491848366264</v>
      </c>
      <c r="I4715" s="19">
        <v>52043857.442070127</v>
      </c>
      <c r="K4715" s="70">
        <f t="shared" si="304"/>
        <v>1.1114805470662237E-3</v>
      </c>
      <c r="L4715" s="3">
        <f>IF(AND(O4715&gt;0,O4715&lt;366),+'PL2'!$N$3+1,IF(AND(O4715&gt;365,O4715&lt;731),+'PL2'!$O$3+1,IF(AND(O4715&gt;730,O4715&lt;1096),+'PL2'!$P$3+1,IF(AND(O4715&gt;1095,O4715&lt;1461),+'PL2'!$Q$3+1,IF(AND(O4715&gt;1460,O4715&lt;3000),+'PL2'!$R$3+1,0)))))</f>
        <v>1.5</v>
      </c>
      <c r="M4715" s="3">
        <f>IF(AND(O4715&gt;0,O4715&lt;366),+'PL2'!$N$2+1,IF(AND(O4715&gt;365,O4715&lt;731),+'PL2'!$O$2+1,IF(AND(O4715&gt;730,O4715&lt;1096),+'PL2'!$P$2+1,IF(AND(O4715&gt;1095,O4715&lt;1461),+'PL2'!$Q$2+1,IF(AND(O4715&gt;1460,O4715&lt;1826),+'PL2'!$R$2+1,IF(AND(O4715&gt;1825,O4715&lt;2190),+'PL2'!$S$2+1,0))))))</f>
        <v>1.2</v>
      </c>
      <c r="N4715" s="70">
        <f t="shared" si="305"/>
        <v>4.9963589095569638E-4</v>
      </c>
      <c r="O4715" s="19">
        <f>IF(A4715&gt;'PL2'!$C$2+489,IF(A4715='PL2'!$C$2+490,1,O4714+1), "")</f>
        <v>152</v>
      </c>
      <c r="Q4715" s="20">
        <v>105.34000000162</v>
      </c>
    </row>
    <row r="4716" spans="1:17" x14ac:dyDescent="0.55000000000000004">
      <c r="A4716">
        <v>4714</v>
      </c>
      <c r="B4716" s="2">
        <v>44536</v>
      </c>
      <c r="C4716" s="20">
        <v>103.088502349799</v>
      </c>
      <c r="D4716" s="19">
        <v>190973602.8736673</v>
      </c>
      <c r="E4716" s="20">
        <f t="shared" si="306"/>
        <v>1075.0395769409276</v>
      </c>
      <c r="F4716" s="20">
        <f t="shared" si="303"/>
        <v>5.8031171997584448E-4</v>
      </c>
      <c r="G4716" s="19">
        <v>49380.43</v>
      </c>
      <c r="H4716" s="20">
        <f t="shared" si="307"/>
        <v>28.656042266446789</v>
      </c>
      <c r="I4716" s="19">
        <v>53085916.57636109</v>
      </c>
      <c r="K4716" s="70">
        <f t="shared" si="304"/>
        <v>1.1114805470662237E-3</v>
      </c>
      <c r="L4716" s="3">
        <f>IF(AND(O4716&gt;0,O4716&lt;366),+'PL2'!$N$3+1,IF(AND(O4716&gt;365,O4716&lt;731),+'PL2'!$O$3+1,IF(AND(O4716&gt;730,O4716&lt;1096),+'PL2'!$P$3+1,IF(AND(O4716&gt;1095,O4716&lt;1461),+'PL2'!$Q$3+1,IF(AND(O4716&gt;1460,O4716&lt;3000),+'PL2'!$R$3+1,0)))))</f>
        <v>1.5</v>
      </c>
      <c r="M4716" s="3">
        <f>IF(AND(O4716&gt;0,O4716&lt;366),+'PL2'!$N$2+1,IF(AND(O4716&gt;365,O4716&lt;731),+'PL2'!$O$2+1,IF(AND(O4716&gt;730,O4716&lt;1096),+'PL2'!$P$2+1,IF(AND(O4716&gt;1095,O4716&lt;1461),+'PL2'!$Q$2+1,IF(AND(O4716&gt;1460,O4716&lt;1826),+'PL2'!$R$2+1,IF(AND(O4716&gt;1825,O4716&lt;2190),+'PL2'!$S$2+1,0))))))</f>
        <v>1.2</v>
      </c>
      <c r="N4716" s="70">
        <f t="shared" si="305"/>
        <v>4.9963589095569638E-4</v>
      </c>
      <c r="O4716" s="19">
        <f>IF(A4716&gt;'PL2'!$C$2+489,IF(A4716='PL2'!$C$2+490,1,O4715+1), "")</f>
        <v>153</v>
      </c>
      <c r="Q4716" s="20">
        <v>105.480000001652</v>
      </c>
    </row>
    <row r="4717" spans="1:17" x14ac:dyDescent="0.55000000000000004">
      <c r="A4717">
        <v>4715</v>
      </c>
      <c r="B4717" s="2">
        <v>44537</v>
      </c>
      <c r="C4717" s="20">
        <v>103.11850082392</v>
      </c>
      <c r="D4717" s="19">
        <v>170987993.27060911</v>
      </c>
      <c r="E4717" s="20">
        <f t="shared" si="306"/>
        <v>982.60366403683452</v>
      </c>
      <c r="F4717" s="20">
        <f t="shared" si="303"/>
        <v>5.9258322646790014E-4</v>
      </c>
      <c r="G4717" s="19">
        <v>50564.63</v>
      </c>
      <c r="H4717" s="20">
        <f t="shared" si="307"/>
        <v>29.963751590555574</v>
      </c>
      <c r="I4717" s="19">
        <v>49684990.708666839</v>
      </c>
      <c r="K4717" s="70">
        <f t="shared" si="304"/>
        <v>1.1114805470662237E-3</v>
      </c>
      <c r="L4717" s="3">
        <f>IF(AND(O4717&gt;0,O4717&lt;366),+'PL2'!$N$3+1,IF(AND(O4717&gt;365,O4717&lt;731),+'PL2'!$O$3+1,IF(AND(O4717&gt;730,O4717&lt;1096),+'PL2'!$P$3+1,IF(AND(O4717&gt;1095,O4717&lt;1461),+'PL2'!$Q$3+1,IF(AND(O4717&gt;1460,O4717&lt;3000),+'PL2'!$R$3+1,0)))))</f>
        <v>1.5</v>
      </c>
      <c r="M4717" s="3">
        <f>IF(AND(O4717&gt;0,O4717&lt;366),+'PL2'!$N$2+1,IF(AND(O4717&gt;365,O4717&lt;731),+'PL2'!$O$2+1,IF(AND(O4717&gt;730,O4717&lt;1096),+'PL2'!$P$2+1,IF(AND(O4717&gt;1095,O4717&lt;1461),+'PL2'!$Q$2+1,IF(AND(O4717&gt;1460,O4717&lt;1826),+'PL2'!$R$2+1,IF(AND(O4717&gt;1825,O4717&lt;2190),+'PL2'!$S$2+1,0))))))</f>
        <v>1.2</v>
      </c>
      <c r="N4717" s="70">
        <f t="shared" si="305"/>
        <v>4.9963589095569638E-4</v>
      </c>
      <c r="O4717" s="19">
        <f>IF(A4717&gt;'PL2'!$C$2+489,IF(A4717='PL2'!$C$2+490,1,O4716+1), "")</f>
        <v>154</v>
      </c>
      <c r="Q4717">
        <f>+Q4716-0.26</f>
        <v>105.220000001652</v>
      </c>
    </row>
    <row r="4718" spans="1:17" x14ac:dyDescent="0.55000000000000004">
      <c r="A4718">
        <v>4716</v>
      </c>
      <c r="B4718" s="2">
        <v>44538</v>
      </c>
      <c r="C4718" s="20">
        <v>103.148499298041</v>
      </c>
      <c r="D4718" s="19">
        <v>186532356.29520991</v>
      </c>
      <c r="E4718" s="20">
        <f t="shared" si="306"/>
        <v>1049.4640170528864</v>
      </c>
      <c r="F4718" s="20">
        <f t="shared" si="303"/>
        <v>5.8033169459876046E-4</v>
      </c>
      <c r="G4718" s="19">
        <v>50645.41</v>
      </c>
      <c r="H4718" s="20">
        <f t="shared" si="307"/>
        <v>29.391136608949012</v>
      </c>
      <c r="I4718" s="19">
        <v>53150535.423890427</v>
      </c>
      <c r="K4718" s="70">
        <f t="shared" si="304"/>
        <v>1.1114805470662237E-3</v>
      </c>
      <c r="L4718" s="3">
        <f>IF(AND(O4718&gt;0,O4718&lt;366),+'PL2'!$N$3+1,IF(AND(O4718&gt;365,O4718&lt;731),+'PL2'!$O$3+1,IF(AND(O4718&gt;730,O4718&lt;1096),+'PL2'!$P$3+1,IF(AND(O4718&gt;1095,O4718&lt;1461),+'PL2'!$Q$3+1,IF(AND(O4718&gt;1460,O4718&lt;3000),+'PL2'!$R$3+1,0)))))</f>
        <v>1.5</v>
      </c>
      <c r="M4718" s="3">
        <f>IF(AND(O4718&gt;0,O4718&lt;366),+'PL2'!$N$2+1,IF(AND(O4718&gt;365,O4718&lt;731),+'PL2'!$O$2+1,IF(AND(O4718&gt;730,O4718&lt;1096),+'PL2'!$P$2+1,IF(AND(O4718&gt;1095,O4718&lt;1461),+'PL2'!$Q$2+1,IF(AND(O4718&gt;1460,O4718&lt;1826),+'PL2'!$R$2+1,IF(AND(O4718&gt;1825,O4718&lt;2190),+'PL2'!$S$2+1,0))))))</f>
        <v>1.2</v>
      </c>
      <c r="N4718" s="70">
        <f t="shared" si="305"/>
        <v>4.9963589095569638E-4</v>
      </c>
      <c r="O4718" s="19">
        <f>IF(A4718&gt;'PL2'!$C$2+489,IF(A4718='PL2'!$C$2+490,1,O4717+1), "")</f>
        <v>155</v>
      </c>
      <c r="Q4718" s="19">
        <f t="shared" ref="Q4718:Q4781" si="308">+Q4717-0.26</f>
        <v>104.96000000165199</v>
      </c>
    </row>
    <row r="4719" spans="1:17" x14ac:dyDescent="0.55000000000000004">
      <c r="A4719">
        <v>4717</v>
      </c>
      <c r="B4719" s="2">
        <v>44539</v>
      </c>
      <c r="C4719" s="20">
        <v>103.178497772162</v>
      </c>
      <c r="D4719" s="19">
        <v>180980798.07213819</v>
      </c>
      <c r="E4719" s="20">
        <f t="shared" si="306"/>
        <v>1000.6958389653483</v>
      </c>
      <c r="F4719" s="20">
        <f t="shared" si="303"/>
        <v>5.705041335387572E-4</v>
      </c>
      <c r="G4719" s="19">
        <v>50511.12</v>
      </c>
      <c r="H4719" s="20">
        <f t="shared" si="307"/>
        <v>28.816802749672192</v>
      </c>
      <c r="I4719" s="19">
        <v>50546267.605479389</v>
      </c>
      <c r="K4719" s="70">
        <f t="shared" si="304"/>
        <v>1.1114805470662237E-3</v>
      </c>
      <c r="L4719" s="3">
        <f>IF(AND(O4719&gt;0,O4719&lt;366),+'PL2'!$N$3+1,IF(AND(O4719&gt;365,O4719&lt;731),+'PL2'!$O$3+1,IF(AND(O4719&gt;730,O4719&lt;1096),+'PL2'!$P$3+1,IF(AND(O4719&gt;1095,O4719&lt;1461),+'PL2'!$Q$3+1,IF(AND(O4719&gt;1460,O4719&lt;3000),+'PL2'!$R$3+1,0)))))</f>
        <v>1.5</v>
      </c>
      <c r="M4719" s="3">
        <f>IF(AND(O4719&gt;0,O4719&lt;366),+'PL2'!$N$2+1,IF(AND(O4719&gt;365,O4719&lt;731),+'PL2'!$O$2+1,IF(AND(O4719&gt;730,O4719&lt;1096),+'PL2'!$P$2+1,IF(AND(O4719&gt;1095,O4719&lt;1461),+'PL2'!$Q$2+1,IF(AND(O4719&gt;1460,O4719&lt;1826),+'PL2'!$R$2+1,IF(AND(O4719&gt;1825,O4719&lt;2190),+'PL2'!$S$2+1,0))))))</f>
        <v>1.2</v>
      </c>
      <c r="N4719" s="70">
        <f t="shared" si="305"/>
        <v>4.9963589095569638E-4</v>
      </c>
      <c r="O4719" s="19">
        <f>IF(A4719&gt;'PL2'!$C$2+489,IF(A4719='PL2'!$C$2+490,1,O4718+1), "")</f>
        <v>156</v>
      </c>
      <c r="Q4719" s="19">
        <f t="shared" si="308"/>
        <v>104.70000000165199</v>
      </c>
    </row>
    <row r="4720" spans="1:17" x14ac:dyDescent="0.55000000000000004">
      <c r="A4720">
        <v>4718</v>
      </c>
      <c r="B4720" s="2">
        <v>44540</v>
      </c>
      <c r="C4720" s="20">
        <v>103.208496246283</v>
      </c>
      <c r="D4720" s="19">
        <v>173208616.55983779</v>
      </c>
      <c r="E4720" s="20">
        <f t="shared" si="306"/>
        <v>997.43777427247312</v>
      </c>
      <c r="F4720" s="20">
        <f t="shared" ref="F4720:F4729" si="309">+(C4720/D4720)*E4720</f>
        <v>5.943356331025118E-4</v>
      </c>
      <c r="G4720" s="19">
        <v>47659.68</v>
      </c>
      <c r="H4720" s="20">
        <f t="shared" si="307"/>
        <v>28.32584608626312</v>
      </c>
      <c r="I4720" s="19">
        <v>47537565.141738303</v>
      </c>
      <c r="K4720" s="70">
        <f t="shared" si="304"/>
        <v>1.1114805470662237E-3</v>
      </c>
      <c r="L4720" s="3">
        <f>IF(AND(O4720&gt;0,O4720&lt;366),+'PL2'!$N$3+1,IF(AND(O4720&gt;365,O4720&lt;731),+'PL2'!$O$3+1,IF(AND(O4720&gt;730,O4720&lt;1096),+'PL2'!$P$3+1,IF(AND(O4720&gt;1095,O4720&lt;1461),+'PL2'!$Q$3+1,IF(AND(O4720&gt;1460,O4720&lt;3000),+'PL2'!$R$3+1,0)))))</f>
        <v>1.5</v>
      </c>
      <c r="M4720" s="3">
        <f>IF(AND(O4720&gt;0,O4720&lt;366),+'PL2'!$N$2+1,IF(AND(O4720&gt;365,O4720&lt;731),+'PL2'!$O$2+1,IF(AND(O4720&gt;730,O4720&lt;1096),+'PL2'!$P$2+1,IF(AND(O4720&gt;1095,O4720&lt;1461),+'PL2'!$Q$2+1,IF(AND(O4720&gt;1460,O4720&lt;1826),+'PL2'!$R$2+1,IF(AND(O4720&gt;1825,O4720&lt;2190),+'PL2'!$S$2+1,0))))))</f>
        <v>1.2</v>
      </c>
      <c r="N4720" s="70">
        <f t="shared" si="305"/>
        <v>4.9963589095569638E-4</v>
      </c>
      <c r="O4720" s="19">
        <f>IF(A4720&gt;'PL2'!$C$2+489,IF(A4720='PL2'!$C$2+490,1,O4719+1), "")</f>
        <v>157</v>
      </c>
      <c r="Q4720" s="19">
        <f t="shared" si="308"/>
        <v>104.44000000165198</v>
      </c>
    </row>
    <row r="4721" spans="1:17" x14ac:dyDescent="0.55000000000000004">
      <c r="A4721">
        <v>4719</v>
      </c>
      <c r="B4721" s="2">
        <v>44541</v>
      </c>
      <c r="C4721" s="20">
        <v>103.23849472040401</v>
      </c>
      <c r="D4721" s="19">
        <v>176161777.07292461</v>
      </c>
      <c r="E4721" s="20">
        <f t="shared" si="306"/>
        <v>977.32584958762891</v>
      </c>
      <c r="F4721" s="20">
        <f t="shared" si="309"/>
        <v>5.7275562973572178E-4</v>
      </c>
      <c r="G4721" s="19">
        <v>47137.46</v>
      </c>
      <c r="H4721" s="20">
        <f t="shared" si="307"/>
        <v>26.998245586442394</v>
      </c>
      <c r="I4721" s="19">
        <v>46068658.141902871</v>
      </c>
      <c r="K4721" s="70">
        <f t="shared" si="304"/>
        <v>1.1114805470662237E-3</v>
      </c>
      <c r="L4721" s="3">
        <f>IF(AND(O4721&gt;0,O4721&lt;366),+'PL2'!$N$3+1,IF(AND(O4721&gt;365,O4721&lt;731),+'PL2'!$O$3+1,IF(AND(O4721&gt;730,O4721&lt;1096),+'PL2'!$P$3+1,IF(AND(O4721&gt;1095,O4721&lt;1461),+'PL2'!$Q$3+1,IF(AND(O4721&gt;1460,O4721&lt;3000),+'PL2'!$R$3+1,0)))))</f>
        <v>1.5</v>
      </c>
      <c r="M4721" s="3">
        <f>IF(AND(O4721&gt;0,O4721&lt;366),+'PL2'!$N$2+1,IF(AND(O4721&gt;365,O4721&lt;731),+'PL2'!$O$2+1,IF(AND(O4721&gt;730,O4721&lt;1096),+'PL2'!$P$2+1,IF(AND(O4721&gt;1095,O4721&lt;1461),+'PL2'!$Q$2+1,IF(AND(O4721&gt;1460,O4721&lt;1826),+'PL2'!$R$2+1,IF(AND(O4721&gt;1825,O4721&lt;2190),+'PL2'!$S$2+1,0))))))</f>
        <v>1.2</v>
      </c>
      <c r="N4721" s="70">
        <f t="shared" si="305"/>
        <v>4.9963589095569638E-4</v>
      </c>
      <c r="O4721" s="19">
        <f>IF(A4721&gt;'PL2'!$C$2+489,IF(A4721='PL2'!$C$2+490,1,O4720+1), "")</f>
        <v>158</v>
      </c>
      <c r="Q4721" s="19">
        <f t="shared" si="308"/>
        <v>104.18000000165198</v>
      </c>
    </row>
    <row r="4722" spans="1:17" x14ac:dyDescent="0.55000000000000004">
      <c r="A4722">
        <v>4720</v>
      </c>
      <c r="B4722" s="2">
        <v>44542</v>
      </c>
      <c r="C4722" s="20">
        <v>103.26849319452501</v>
      </c>
      <c r="D4722" s="19">
        <v>168385593.5401625</v>
      </c>
      <c r="E4722" s="20">
        <f t="shared" si="306"/>
        <v>884.14235230247687</v>
      </c>
      <c r="F4722" s="20">
        <f t="shared" si="309"/>
        <v>5.4223194854233334E-4</v>
      </c>
      <c r="G4722" s="19">
        <v>49379.67</v>
      </c>
      <c r="H4722" s="20">
        <f t="shared" si="307"/>
        <v>26.7752346824774</v>
      </c>
      <c r="I4722" s="19">
        <v>43658657.589720048</v>
      </c>
      <c r="K4722" s="70">
        <f t="shared" si="304"/>
        <v>1.1114805470662237E-3</v>
      </c>
      <c r="L4722" s="3">
        <f>IF(AND(O4722&gt;0,O4722&lt;366),+'PL2'!$N$3+1,IF(AND(O4722&gt;365,O4722&lt;731),+'PL2'!$O$3+1,IF(AND(O4722&gt;730,O4722&lt;1096),+'PL2'!$P$3+1,IF(AND(O4722&gt;1095,O4722&lt;1461),+'PL2'!$Q$3+1,IF(AND(O4722&gt;1460,O4722&lt;3000),+'PL2'!$R$3+1,0)))))</f>
        <v>1.5</v>
      </c>
      <c r="M4722" s="3">
        <f>IF(AND(O4722&gt;0,O4722&lt;366),+'PL2'!$N$2+1,IF(AND(O4722&gt;365,O4722&lt;731),+'PL2'!$O$2+1,IF(AND(O4722&gt;730,O4722&lt;1096),+'PL2'!$P$2+1,IF(AND(O4722&gt;1095,O4722&lt;1461),+'PL2'!$Q$2+1,IF(AND(O4722&gt;1460,O4722&lt;1826),+'PL2'!$R$2+1,IF(AND(O4722&gt;1825,O4722&lt;2190),+'PL2'!$S$2+1,0))))))</f>
        <v>1.2</v>
      </c>
      <c r="N4722" s="70">
        <f t="shared" si="305"/>
        <v>4.9963589095569638E-4</v>
      </c>
      <c r="O4722" s="19">
        <f>IF(A4722&gt;'PL2'!$C$2+489,IF(A4722='PL2'!$C$2+490,1,O4721+1), "")</f>
        <v>159</v>
      </c>
      <c r="Q4722" s="19">
        <f t="shared" si="308"/>
        <v>103.92000000165197</v>
      </c>
    </row>
    <row r="4723" spans="1:17" x14ac:dyDescent="0.55000000000000004">
      <c r="A4723">
        <v>4721</v>
      </c>
      <c r="B4723" s="2">
        <v>44543</v>
      </c>
      <c r="C4723" s="20">
        <v>103.29849166864599</v>
      </c>
      <c r="D4723" s="19">
        <v>169588347.77973509</v>
      </c>
      <c r="E4723" s="20">
        <f t="shared" si="306"/>
        <v>871.38988165666581</v>
      </c>
      <c r="F4723" s="20">
        <f t="shared" si="309"/>
        <v>5.3077503029491516E-4</v>
      </c>
      <c r="G4723" s="19">
        <v>50117.25</v>
      </c>
      <c r="H4723" s="20">
        <f t="shared" si="307"/>
        <v>26.600984887047836</v>
      </c>
      <c r="I4723" s="19">
        <v>43671664.546457537</v>
      </c>
      <c r="K4723" s="70">
        <f t="shared" si="304"/>
        <v>1.1114805470662237E-3</v>
      </c>
      <c r="L4723" s="3">
        <f>IF(AND(O4723&gt;0,O4723&lt;366),+'PL2'!$N$3+1,IF(AND(O4723&gt;365,O4723&lt;731),+'PL2'!$O$3+1,IF(AND(O4723&gt;730,O4723&lt;1096),+'PL2'!$P$3+1,IF(AND(O4723&gt;1095,O4723&lt;1461),+'PL2'!$Q$3+1,IF(AND(O4723&gt;1460,O4723&lt;3000),+'PL2'!$R$3+1,0)))))</f>
        <v>1.5</v>
      </c>
      <c r="M4723" s="3">
        <f>IF(AND(O4723&gt;0,O4723&lt;366),+'PL2'!$N$2+1,IF(AND(O4723&gt;365,O4723&lt;731),+'PL2'!$O$2+1,IF(AND(O4723&gt;730,O4723&lt;1096),+'PL2'!$P$2+1,IF(AND(O4723&gt;1095,O4723&lt;1461),+'PL2'!$Q$2+1,IF(AND(O4723&gt;1460,O4723&lt;1826),+'PL2'!$R$2+1,IF(AND(O4723&gt;1825,O4723&lt;2190),+'PL2'!$S$2+1,0))))))</f>
        <v>1.2</v>
      </c>
      <c r="N4723" s="70">
        <f t="shared" si="305"/>
        <v>4.9963589095569638E-4</v>
      </c>
      <c r="O4723" s="19">
        <f>IF(A4723&gt;'PL2'!$C$2+489,IF(A4723='PL2'!$C$2+490,1,O4722+1), "")</f>
        <v>160</v>
      </c>
      <c r="Q4723" s="19">
        <f t="shared" si="308"/>
        <v>103.66000000165197</v>
      </c>
    </row>
    <row r="4724" spans="1:17" x14ac:dyDescent="0.55000000000000004">
      <c r="A4724">
        <v>4722</v>
      </c>
      <c r="B4724" s="2">
        <v>44544</v>
      </c>
      <c r="C4724" s="20">
        <v>103.328490142767</v>
      </c>
      <c r="D4724" s="19">
        <v>178007627.45674321</v>
      </c>
      <c r="E4724" s="20">
        <f t="shared" si="306"/>
        <v>954.95963230508539</v>
      </c>
      <c r="F4724" s="20">
        <f t="shared" si="309"/>
        <v>5.5432757777390659E-4</v>
      </c>
      <c r="G4724" s="19">
        <v>46757.09</v>
      </c>
      <c r="H4724" s="20">
        <f t="shared" si="307"/>
        <v>25.91874444345655</v>
      </c>
      <c r="I4724" s="19">
        <v>44651133.474055782</v>
      </c>
      <c r="K4724" s="70">
        <f t="shared" si="304"/>
        <v>1.1114805470662237E-3</v>
      </c>
      <c r="L4724" s="3">
        <f>IF(AND(O4724&gt;0,O4724&lt;366),+'PL2'!$N$3+1,IF(AND(O4724&gt;365,O4724&lt;731),+'PL2'!$O$3+1,IF(AND(O4724&gt;730,O4724&lt;1096),+'PL2'!$P$3+1,IF(AND(O4724&gt;1095,O4724&lt;1461),+'PL2'!$Q$3+1,IF(AND(O4724&gt;1460,O4724&lt;3000),+'PL2'!$R$3+1,0)))))</f>
        <v>1.5</v>
      </c>
      <c r="M4724" s="3">
        <f>IF(AND(O4724&gt;0,O4724&lt;366),+'PL2'!$N$2+1,IF(AND(O4724&gt;365,O4724&lt;731),+'PL2'!$O$2+1,IF(AND(O4724&gt;730,O4724&lt;1096),+'PL2'!$P$2+1,IF(AND(O4724&gt;1095,O4724&lt;1461),+'PL2'!$Q$2+1,IF(AND(O4724&gt;1460,O4724&lt;1826),+'PL2'!$R$2+1,IF(AND(O4724&gt;1825,O4724&lt;2190),+'PL2'!$S$2+1,0))))))</f>
        <v>1.2</v>
      </c>
      <c r="N4724" s="70">
        <f t="shared" si="305"/>
        <v>4.9963589095569638E-4</v>
      </c>
      <c r="O4724" s="19">
        <f>IF(A4724&gt;'PL2'!$C$2+489,IF(A4724='PL2'!$C$2+490,1,O4723+1), "")</f>
        <v>161</v>
      </c>
      <c r="Q4724" s="19">
        <f t="shared" si="308"/>
        <v>103.40000000165196</v>
      </c>
    </row>
    <row r="4725" spans="1:17" x14ac:dyDescent="0.55000000000000004">
      <c r="A4725">
        <v>4723</v>
      </c>
      <c r="B4725" s="2">
        <v>44545</v>
      </c>
      <c r="C4725" s="20">
        <v>103.358488616888</v>
      </c>
      <c r="D4725" s="19">
        <v>169588347.77973509</v>
      </c>
      <c r="E4725" s="20">
        <f t="shared" si="306"/>
        <v>892.87215150999998</v>
      </c>
      <c r="F4725" s="20">
        <f t="shared" si="309"/>
        <v>5.4417604343929052E-4</v>
      </c>
      <c r="G4725" s="19">
        <v>48392.79</v>
      </c>
      <c r="H4725" s="20">
        <f t="shared" si="307"/>
        <v>26.334196993188463</v>
      </c>
      <c r="I4725" s="19">
        <v>43208574.52487161</v>
      </c>
      <c r="K4725" s="70">
        <f t="shared" si="304"/>
        <v>1.1114805470662237E-3</v>
      </c>
      <c r="L4725" s="3">
        <f>IF(AND(O4725&gt;0,O4725&lt;366),+'PL2'!$N$3+1,IF(AND(O4725&gt;365,O4725&lt;731),+'PL2'!$O$3+1,IF(AND(O4725&gt;730,O4725&lt;1096),+'PL2'!$P$3+1,IF(AND(O4725&gt;1095,O4725&lt;1461),+'PL2'!$Q$3+1,IF(AND(O4725&gt;1460,O4725&lt;3000),+'PL2'!$R$3+1,0)))))</f>
        <v>1.5</v>
      </c>
      <c r="M4725" s="3">
        <f>IF(AND(O4725&gt;0,O4725&lt;366),+'PL2'!$N$2+1,IF(AND(O4725&gt;365,O4725&lt;731),+'PL2'!$O$2+1,IF(AND(O4725&gt;730,O4725&lt;1096),+'PL2'!$P$2+1,IF(AND(O4725&gt;1095,O4725&lt;1461),+'PL2'!$Q$2+1,IF(AND(O4725&gt;1460,O4725&lt;1826),+'PL2'!$R$2+1,IF(AND(O4725&gt;1825,O4725&lt;2190),+'PL2'!$S$2+1,0))))))</f>
        <v>1.2</v>
      </c>
      <c r="N4725" s="70">
        <f t="shared" si="305"/>
        <v>4.9963589095569638E-4</v>
      </c>
      <c r="O4725" s="19">
        <f>IF(A4725&gt;'PL2'!$C$2+489,IF(A4725='PL2'!$C$2+490,1,O4724+1), "")</f>
        <v>162</v>
      </c>
      <c r="Q4725" s="19">
        <f t="shared" si="308"/>
        <v>103.14000000165196</v>
      </c>
    </row>
    <row r="4726" spans="1:17" x14ac:dyDescent="0.55000000000000004">
      <c r="A4726">
        <v>4724</v>
      </c>
      <c r="B4726" s="2">
        <v>44546</v>
      </c>
      <c r="C4726" s="20">
        <v>103.388487091009</v>
      </c>
      <c r="D4726" s="19">
        <v>138316737.5508478</v>
      </c>
      <c r="E4726" s="20">
        <f t="shared" si="306"/>
        <v>729.22070690999976</v>
      </c>
      <c r="F4726" s="20">
        <f t="shared" si="309"/>
        <v>5.4507521633197198E-4</v>
      </c>
      <c r="G4726" s="19">
        <v>48884.66</v>
      </c>
      <c r="H4726" s="20">
        <f t="shared" si="307"/>
        <v>26.645816624814898</v>
      </c>
      <c r="I4726" s="19">
        <v>35647706.322254993</v>
      </c>
      <c r="K4726" s="70">
        <f t="shared" si="304"/>
        <v>1.1114805470662237E-3</v>
      </c>
      <c r="L4726" s="3">
        <f>IF(AND(O4726&gt;0,O4726&lt;366),+'PL2'!$N$3+1,IF(AND(O4726&gt;365,O4726&lt;731),+'PL2'!$O$3+1,IF(AND(O4726&gt;730,O4726&lt;1096),+'PL2'!$P$3+1,IF(AND(O4726&gt;1095,O4726&lt;1461),+'PL2'!$Q$3+1,IF(AND(O4726&gt;1460,O4726&lt;3000),+'PL2'!$R$3+1,0)))))</f>
        <v>1.5</v>
      </c>
      <c r="M4726" s="3">
        <f>IF(AND(O4726&gt;0,O4726&lt;366),+'PL2'!$N$2+1,IF(AND(O4726&gt;365,O4726&lt;731),+'PL2'!$O$2+1,IF(AND(O4726&gt;730,O4726&lt;1096),+'PL2'!$P$2+1,IF(AND(O4726&gt;1095,O4726&lt;1461),+'PL2'!$Q$2+1,IF(AND(O4726&gt;1460,O4726&lt;1826),+'PL2'!$R$2+1,IF(AND(O4726&gt;1825,O4726&lt;2190),+'PL2'!$S$2+1,0))))))</f>
        <v>1.2</v>
      </c>
      <c r="N4726" s="70">
        <f t="shared" si="305"/>
        <v>4.9963589095569638E-4</v>
      </c>
      <c r="O4726" s="19">
        <f>IF(A4726&gt;'PL2'!$C$2+489,IF(A4726='PL2'!$C$2+490,1,O4725+1), "")</f>
        <v>163</v>
      </c>
      <c r="Q4726" s="19">
        <f t="shared" si="308"/>
        <v>102.88000000165195</v>
      </c>
    </row>
    <row r="4727" spans="1:17" x14ac:dyDescent="0.55000000000000004">
      <c r="A4727">
        <v>4725</v>
      </c>
      <c r="B4727" s="2">
        <v>44547</v>
      </c>
      <c r="C4727" s="20">
        <v>103.41848556513</v>
      </c>
      <c r="D4727" s="19">
        <v>179210381.6963158</v>
      </c>
      <c r="E4727" s="20">
        <f t="shared" si="306"/>
        <v>944.24668263000012</v>
      </c>
      <c r="F4727" s="20">
        <f t="shared" si="309"/>
        <v>5.449046031438707E-4</v>
      </c>
      <c r="G4727" s="19">
        <v>47658.38</v>
      </c>
      <c r="H4727" s="20">
        <f t="shared" si="307"/>
        <v>25.969270640379783</v>
      </c>
      <c r="I4727" s="19">
        <v>45001267.21451994</v>
      </c>
      <c r="K4727" s="70">
        <f t="shared" si="304"/>
        <v>1.1114805470662237E-3</v>
      </c>
      <c r="L4727" s="3">
        <f>IF(AND(O4727&gt;0,O4727&lt;366),+'PL2'!$N$3+1,IF(AND(O4727&gt;365,O4727&lt;731),+'PL2'!$O$3+1,IF(AND(O4727&gt;730,O4727&lt;1096),+'PL2'!$P$3+1,IF(AND(O4727&gt;1095,O4727&lt;1461),+'PL2'!$Q$3+1,IF(AND(O4727&gt;1460,O4727&lt;3000),+'PL2'!$R$3+1,0)))))</f>
        <v>1.5</v>
      </c>
      <c r="M4727" s="3">
        <f>IF(AND(O4727&gt;0,O4727&lt;366),+'PL2'!$N$2+1,IF(AND(O4727&gt;365,O4727&lt;731),+'PL2'!$O$2+1,IF(AND(O4727&gt;730,O4727&lt;1096),+'PL2'!$P$2+1,IF(AND(O4727&gt;1095,O4727&lt;1461),+'PL2'!$Q$2+1,IF(AND(O4727&gt;1460,O4727&lt;1826),+'PL2'!$R$2+1,IF(AND(O4727&gt;1825,O4727&lt;2190),+'PL2'!$S$2+1,0))))))</f>
        <v>1.2</v>
      </c>
      <c r="N4727" s="70">
        <f t="shared" si="305"/>
        <v>4.9963589095569638E-4</v>
      </c>
      <c r="O4727" s="19">
        <f>IF(A4727&gt;'PL2'!$C$2+489,IF(A4727='PL2'!$C$2+490,1,O4726+1), "")</f>
        <v>164</v>
      </c>
      <c r="Q4727" s="19">
        <f t="shared" si="308"/>
        <v>102.62000000165195</v>
      </c>
    </row>
    <row r="4728" spans="1:17" x14ac:dyDescent="0.55000000000000004">
      <c r="A4728">
        <v>4726</v>
      </c>
      <c r="B4728" s="2">
        <v>44548</v>
      </c>
      <c r="C4728" s="20">
        <v>103.448484039251</v>
      </c>
      <c r="D4728" s="19">
        <v>153952542.6652914</v>
      </c>
      <c r="E4728" s="20">
        <f t="shared" si="306"/>
        <v>808.78718026999957</v>
      </c>
      <c r="F4728" s="20">
        <f t="shared" si="309"/>
        <v>5.4346492926209253E-4</v>
      </c>
      <c r="G4728" s="19">
        <v>46173.51</v>
      </c>
      <c r="H4728" s="20">
        <f t="shared" si="307"/>
        <v>25.093683345932522</v>
      </c>
      <c r="I4728" s="19">
        <v>37344542.956068628</v>
      </c>
      <c r="K4728" s="70">
        <f t="shared" si="304"/>
        <v>1.1114805470662237E-3</v>
      </c>
      <c r="L4728" s="3">
        <f>IF(AND(O4728&gt;0,O4728&lt;366),+'PL2'!$N$3+1,IF(AND(O4728&gt;365,O4728&lt;731),+'PL2'!$O$3+1,IF(AND(O4728&gt;730,O4728&lt;1096),+'PL2'!$P$3+1,IF(AND(O4728&gt;1095,O4728&lt;1461),+'PL2'!$Q$3+1,IF(AND(O4728&gt;1460,O4728&lt;3000),+'PL2'!$R$3+1,0)))))</f>
        <v>1.5</v>
      </c>
      <c r="M4728" s="3">
        <f>IF(AND(O4728&gt;0,O4728&lt;366),+'PL2'!$N$2+1,IF(AND(O4728&gt;365,O4728&lt;731),+'PL2'!$O$2+1,IF(AND(O4728&gt;730,O4728&lt;1096),+'PL2'!$P$2+1,IF(AND(O4728&gt;1095,O4728&lt;1461),+'PL2'!$Q$2+1,IF(AND(O4728&gt;1460,O4728&lt;1826),+'PL2'!$R$2+1,IF(AND(O4728&gt;1825,O4728&lt;2190),+'PL2'!$S$2+1,0))))))</f>
        <v>1.2</v>
      </c>
      <c r="N4728" s="70">
        <f t="shared" si="305"/>
        <v>4.9963589095569638E-4</v>
      </c>
      <c r="O4728" s="19">
        <f>IF(A4728&gt;'PL2'!$C$2+489,IF(A4728='PL2'!$C$2+490,1,O4727+1), "")</f>
        <v>165</v>
      </c>
      <c r="Q4728" s="19">
        <f t="shared" si="308"/>
        <v>102.36000000165194</v>
      </c>
    </row>
    <row r="4729" spans="1:17" x14ac:dyDescent="0.55000000000000004">
      <c r="A4729">
        <v>4727</v>
      </c>
      <c r="B4729" s="2">
        <v>44549</v>
      </c>
      <c r="C4729" s="20">
        <v>103.478482513372</v>
      </c>
      <c r="D4729" s="19">
        <v>179210381.6963158</v>
      </c>
      <c r="E4729" s="20">
        <f t="shared" si="306"/>
        <v>950.76202634000003</v>
      </c>
      <c r="F4729" s="20">
        <f t="shared" si="309"/>
        <v>5.4898276978015265E-4</v>
      </c>
      <c r="G4729" s="19">
        <v>46863.67</v>
      </c>
      <c r="H4729" s="20">
        <f t="shared" si="307"/>
        <v>25.727347358663046</v>
      </c>
      <c r="I4729" s="19">
        <v>44556197.850929067</v>
      </c>
      <c r="K4729" s="70">
        <f t="shared" si="304"/>
        <v>1.1114805470662237E-3</v>
      </c>
      <c r="L4729" s="3">
        <f>IF(AND(O4729&gt;0,O4729&lt;366),+'PL2'!$N$3+1,IF(AND(O4729&gt;365,O4729&lt;731),+'PL2'!$O$3+1,IF(AND(O4729&gt;730,O4729&lt;1096),+'PL2'!$P$3+1,IF(AND(O4729&gt;1095,O4729&lt;1461),+'PL2'!$Q$3+1,IF(AND(O4729&gt;1460,O4729&lt;3000),+'PL2'!$R$3+1,0)))))</f>
        <v>1.5</v>
      </c>
      <c r="M4729" s="3">
        <f>IF(AND(O4729&gt;0,O4729&lt;366),+'PL2'!$N$2+1,IF(AND(O4729&gt;365,O4729&lt;731),+'PL2'!$O$2+1,IF(AND(O4729&gt;730,O4729&lt;1096),+'PL2'!$P$2+1,IF(AND(O4729&gt;1095,O4729&lt;1461),+'PL2'!$Q$2+1,IF(AND(O4729&gt;1460,O4729&lt;1826),+'PL2'!$R$2+1,IF(AND(O4729&gt;1825,O4729&lt;2190),+'PL2'!$S$2+1,0))))))</f>
        <v>1.2</v>
      </c>
      <c r="N4729" s="70">
        <f t="shared" si="305"/>
        <v>4.9963589095569638E-4</v>
      </c>
      <c r="O4729" s="19">
        <f>IF(A4729&gt;'PL2'!$C$2+489,IF(A4729='PL2'!$C$2+490,1,O4728+1), "")</f>
        <v>166</v>
      </c>
      <c r="Q4729" s="19">
        <f t="shared" si="308"/>
        <v>102.10000000165194</v>
      </c>
    </row>
    <row r="4730" spans="1:17" x14ac:dyDescent="0.55000000000000004">
      <c r="A4730">
        <v>4728</v>
      </c>
      <c r="B4730" s="2">
        <v>44550</v>
      </c>
      <c r="C4730" s="20">
        <v>103.508480987493</v>
      </c>
      <c r="D4730" s="19">
        <v>173196610.4984529</v>
      </c>
      <c r="E4730" s="20">
        <f t="shared" si="306"/>
        <v>910.99737319000019</v>
      </c>
      <c r="F4730" s="20">
        <f t="shared" ref="F4730:F4783" si="310">+(C4730/D4730)*E4730</f>
        <v>5.4444457089034958E-4</v>
      </c>
      <c r="G4730" s="19">
        <v>46689.279999999999</v>
      </c>
      <c r="H4730" s="20">
        <f t="shared" si="307"/>
        <v>25.419725014779381</v>
      </c>
      <c r="I4730" s="19">
        <v>42533811.436132409</v>
      </c>
      <c r="K4730" s="70">
        <f t="shared" si="304"/>
        <v>1.1114805470662237E-3</v>
      </c>
      <c r="L4730" s="3">
        <f>IF(AND(O4730&gt;0,O4730&lt;366),+'PL2'!$N$3+1,IF(AND(O4730&gt;365,O4730&lt;731),+'PL2'!$O$3+1,IF(AND(O4730&gt;730,O4730&lt;1096),+'PL2'!$P$3+1,IF(AND(O4730&gt;1095,O4730&lt;1461),+'PL2'!$Q$3+1,IF(AND(O4730&gt;1460,O4730&lt;3000),+'PL2'!$R$3+1,0)))))</f>
        <v>1.5</v>
      </c>
      <c r="M4730" s="3">
        <f>IF(AND(O4730&gt;0,O4730&lt;366),+'PL2'!$N$2+1,IF(AND(O4730&gt;365,O4730&lt;731),+'PL2'!$O$2+1,IF(AND(O4730&gt;730,O4730&lt;1096),+'PL2'!$P$2+1,IF(AND(O4730&gt;1095,O4730&lt;1461),+'PL2'!$Q$2+1,IF(AND(O4730&gt;1460,O4730&lt;1826),+'PL2'!$R$2+1,IF(AND(O4730&gt;1825,O4730&lt;2190),+'PL2'!$S$2+1,0))))))</f>
        <v>1.2</v>
      </c>
      <c r="N4730" s="70">
        <f t="shared" si="305"/>
        <v>4.9963589095569638E-4</v>
      </c>
      <c r="O4730" s="19">
        <f>IF(A4730&gt;'PL2'!$C$2+489,IF(A4730='PL2'!$C$2+490,1,O4729+1), "")</f>
        <v>167</v>
      </c>
      <c r="Q4730" s="19">
        <f t="shared" si="308"/>
        <v>101.84000000165193</v>
      </c>
    </row>
    <row r="4731" spans="1:17" x14ac:dyDescent="0.55000000000000004">
      <c r="A4731">
        <v>4729</v>
      </c>
      <c r="B4731" s="2">
        <v>44551</v>
      </c>
      <c r="C4731" s="20">
        <v>103.538479461614</v>
      </c>
      <c r="D4731" s="19">
        <v>193643432.5711869</v>
      </c>
      <c r="E4731" s="20">
        <f t="shared" si="306"/>
        <v>1030.6850528699999</v>
      </c>
      <c r="F4731" s="20">
        <f t="shared" si="310"/>
        <v>5.5109311873379656E-4</v>
      </c>
      <c r="G4731" s="19">
        <v>46910.13</v>
      </c>
      <c r="H4731" s="20">
        <f t="shared" si="307"/>
        <v>25.851849841907832</v>
      </c>
      <c r="I4731" s="19">
        <v>48349569.819188572</v>
      </c>
      <c r="K4731" s="70">
        <f t="shared" si="304"/>
        <v>1.1114805470662237E-3</v>
      </c>
      <c r="L4731" s="3">
        <f>IF(AND(O4731&gt;0,O4731&lt;366),+'PL2'!$N$3+1,IF(AND(O4731&gt;365,O4731&lt;731),+'PL2'!$O$3+1,IF(AND(O4731&gt;730,O4731&lt;1096),+'PL2'!$P$3+1,IF(AND(O4731&gt;1095,O4731&lt;1461),+'PL2'!$Q$3+1,IF(AND(O4731&gt;1460,O4731&lt;3000),+'PL2'!$R$3+1,0)))))</f>
        <v>1.5</v>
      </c>
      <c r="M4731" s="3">
        <f>IF(AND(O4731&gt;0,O4731&lt;366),+'PL2'!$N$2+1,IF(AND(O4731&gt;365,O4731&lt;731),+'PL2'!$O$2+1,IF(AND(O4731&gt;730,O4731&lt;1096),+'PL2'!$P$2+1,IF(AND(O4731&gt;1095,O4731&lt;1461),+'PL2'!$Q$2+1,IF(AND(O4731&gt;1460,O4731&lt;1826),+'PL2'!$R$2+1,IF(AND(O4731&gt;1825,O4731&lt;2190),+'PL2'!$S$2+1,0))))))</f>
        <v>1.2</v>
      </c>
      <c r="N4731" s="70">
        <f t="shared" si="305"/>
        <v>4.9963589095569638E-4</v>
      </c>
      <c r="O4731" s="19">
        <f>IF(A4731&gt;'PL2'!$C$2+489,IF(A4731='PL2'!$C$2+490,1,O4730+1), "")</f>
        <v>168</v>
      </c>
      <c r="Q4731" s="19">
        <f t="shared" si="308"/>
        <v>101.58000000165192</v>
      </c>
    </row>
    <row r="4732" spans="1:17" x14ac:dyDescent="0.55000000000000004">
      <c r="A4732">
        <v>4730</v>
      </c>
      <c r="B4732" s="2">
        <v>44552</v>
      </c>
      <c r="C4732" s="20">
        <v>103.568477935735</v>
      </c>
      <c r="D4732" s="19">
        <v>178007627.45674321</v>
      </c>
      <c r="E4732" s="20">
        <f t="shared" si="306"/>
        <v>935.8507569300001</v>
      </c>
      <c r="F4732" s="20">
        <f t="shared" si="310"/>
        <v>5.4449710866349705E-4</v>
      </c>
      <c r="G4732" s="19">
        <v>48934.57</v>
      </c>
      <c r="H4732" s="20">
        <f t="shared" si="307"/>
        <v>26.644731878691502</v>
      </c>
      <c r="I4732" s="19">
        <v>45795454.374544077</v>
      </c>
      <c r="K4732" s="70">
        <f t="shared" si="304"/>
        <v>1.1114805470662237E-3</v>
      </c>
      <c r="L4732" s="3">
        <f>IF(AND(O4732&gt;0,O4732&lt;366),+'PL2'!$N$3+1,IF(AND(O4732&gt;365,O4732&lt;731),+'PL2'!$O$3+1,IF(AND(O4732&gt;730,O4732&lt;1096),+'PL2'!$P$3+1,IF(AND(O4732&gt;1095,O4732&lt;1461),+'PL2'!$Q$3+1,IF(AND(O4732&gt;1460,O4732&lt;3000),+'PL2'!$R$3+1,0)))))</f>
        <v>1.5</v>
      </c>
      <c r="M4732" s="3">
        <f>IF(AND(O4732&gt;0,O4732&lt;366),+'PL2'!$N$2+1,IF(AND(O4732&gt;365,O4732&lt;731),+'PL2'!$O$2+1,IF(AND(O4732&gt;730,O4732&lt;1096),+'PL2'!$P$2+1,IF(AND(O4732&gt;1095,O4732&lt;1461),+'PL2'!$Q$2+1,IF(AND(O4732&gt;1460,O4732&lt;1826),+'PL2'!$R$2+1,IF(AND(O4732&gt;1825,O4732&lt;2190),+'PL2'!$S$2+1,0))))))</f>
        <v>1.2</v>
      </c>
      <c r="N4732" s="70">
        <f t="shared" si="305"/>
        <v>4.9963589095569638E-4</v>
      </c>
      <c r="O4732" s="19">
        <f>IF(A4732&gt;'PL2'!$C$2+489,IF(A4732='PL2'!$C$2+490,1,O4731+1), "")</f>
        <v>169</v>
      </c>
      <c r="Q4732" s="19">
        <f t="shared" si="308"/>
        <v>101.32000000165192</v>
      </c>
    </row>
    <row r="4733" spans="1:17" x14ac:dyDescent="0.55000000000000004">
      <c r="A4733">
        <v>4731</v>
      </c>
      <c r="B4733" s="2">
        <v>44553</v>
      </c>
      <c r="C4733" s="20">
        <v>103.598476409856</v>
      </c>
      <c r="D4733" s="19">
        <v>182818644.41503361</v>
      </c>
      <c r="E4733" s="20">
        <f t="shared" si="306"/>
        <v>973.51743761999967</v>
      </c>
      <c r="F4733" s="20">
        <f t="shared" si="310"/>
        <v>5.5166650873364345E-4</v>
      </c>
      <c r="G4733" s="19">
        <v>48628.35</v>
      </c>
      <c r="H4733" s="20">
        <f t="shared" si="307"/>
        <v>26.82663206997767</v>
      </c>
      <c r="I4733" s="19">
        <v>47340546.687688507</v>
      </c>
      <c r="K4733" s="70">
        <f t="shared" si="304"/>
        <v>1.1114805470662237E-3</v>
      </c>
      <c r="L4733" s="3">
        <f>IF(AND(O4733&gt;0,O4733&lt;366),+'PL2'!$N$3+1,IF(AND(O4733&gt;365,O4733&lt;731),+'PL2'!$O$3+1,IF(AND(O4733&gt;730,O4733&lt;1096),+'PL2'!$P$3+1,IF(AND(O4733&gt;1095,O4733&lt;1461),+'PL2'!$Q$3+1,IF(AND(O4733&gt;1460,O4733&lt;3000),+'PL2'!$R$3+1,0)))))</f>
        <v>1.5</v>
      </c>
      <c r="M4733" s="3">
        <f>IF(AND(O4733&gt;0,O4733&lt;366),+'PL2'!$N$2+1,IF(AND(O4733&gt;365,O4733&lt;731),+'PL2'!$O$2+1,IF(AND(O4733&gt;730,O4733&lt;1096),+'PL2'!$P$2+1,IF(AND(O4733&gt;1095,O4733&lt;1461),+'PL2'!$Q$2+1,IF(AND(O4733&gt;1460,O4733&lt;1826),+'PL2'!$R$2+1,IF(AND(O4733&gt;1825,O4733&lt;2190),+'PL2'!$S$2+1,0))))))</f>
        <v>1.2</v>
      </c>
      <c r="N4733" s="70">
        <f t="shared" si="305"/>
        <v>4.9963589095569638E-4</v>
      </c>
      <c r="O4733" s="19">
        <f>IF(A4733&gt;'PL2'!$C$2+489,IF(A4733='PL2'!$C$2+490,1,O4732+1), "")</f>
        <v>170</v>
      </c>
      <c r="Q4733" s="19">
        <f t="shared" si="308"/>
        <v>101.06000000165191</v>
      </c>
    </row>
    <row r="4734" spans="1:17" x14ac:dyDescent="0.55000000000000004">
      <c r="A4734">
        <v>4732</v>
      </c>
      <c r="B4734" s="2">
        <v>44554</v>
      </c>
      <c r="C4734" s="20">
        <v>103.62847488397701</v>
      </c>
      <c r="D4734" s="19">
        <v>181615890.17546099</v>
      </c>
      <c r="E4734" s="20">
        <f t="shared" si="306"/>
        <v>968.39832485000022</v>
      </c>
      <c r="F4734" s="20">
        <f t="shared" si="310"/>
        <v>5.5255980843664596E-4</v>
      </c>
      <c r="G4734" s="19">
        <v>50785.69</v>
      </c>
      <c r="H4734" s="20">
        <f t="shared" si="307"/>
        <v>28.062131137722886</v>
      </c>
      <c r="I4734" s="19">
        <v>49180777.122351408</v>
      </c>
      <c r="K4734" s="70">
        <f t="shared" si="304"/>
        <v>1.1114805470662237E-3</v>
      </c>
      <c r="L4734" s="3">
        <f>IF(AND(O4734&gt;0,O4734&lt;366),+'PL2'!$N$3+1,IF(AND(O4734&gt;365,O4734&lt;731),+'PL2'!$O$3+1,IF(AND(O4734&gt;730,O4734&lt;1096),+'PL2'!$P$3+1,IF(AND(O4734&gt;1095,O4734&lt;1461),+'PL2'!$Q$3+1,IF(AND(O4734&gt;1460,O4734&lt;3000),+'PL2'!$R$3+1,0)))))</f>
        <v>1.5</v>
      </c>
      <c r="M4734" s="3">
        <f>IF(AND(O4734&gt;0,O4734&lt;366),+'PL2'!$N$2+1,IF(AND(O4734&gt;365,O4734&lt;731),+'PL2'!$O$2+1,IF(AND(O4734&gt;730,O4734&lt;1096),+'PL2'!$P$2+1,IF(AND(O4734&gt;1095,O4734&lt;1461),+'PL2'!$Q$2+1,IF(AND(O4734&gt;1460,O4734&lt;1826),+'PL2'!$R$2+1,IF(AND(O4734&gt;1825,O4734&lt;2190),+'PL2'!$S$2+1,0))))))</f>
        <v>1.2</v>
      </c>
      <c r="N4734" s="70">
        <f t="shared" si="305"/>
        <v>4.9963589095569638E-4</v>
      </c>
      <c r="O4734" s="19">
        <f>IF(A4734&gt;'PL2'!$C$2+489,IF(A4734='PL2'!$C$2+490,1,O4733+1), "")</f>
        <v>171</v>
      </c>
      <c r="Q4734" s="19">
        <f t="shared" si="308"/>
        <v>100.80000000165191</v>
      </c>
    </row>
    <row r="4735" spans="1:17" x14ac:dyDescent="0.55000000000000004">
      <c r="A4735">
        <v>4733</v>
      </c>
      <c r="B4735" s="2">
        <v>44555</v>
      </c>
      <c r="C4735" s="20">
        <v>103.65847335809799</v>
      </c>
      <c r="D4735" s="19">
        <v>177149566.7855162</v>
      </c>
      <c r="E4735" s="20">
        <f t="shared" si="306"/>
        <v>927.0723100200006</v>
      </c>
      <c r="F4735" s="20">
        <f t="shared" si="310"/>
        <v>5.42473245026844E-4</v>
      </c>
      <c r="G4735" s="19">
        <v>50814.92</v>
      </c>
      <c r="H4735" s="20">
        <f t="shared" si="307"/>
        <v>27.565734548179474</v>
      </c>
      <c r="I4735" s="19">
        <v>47109105.267881528</v>
      </c>
      <c r="K4735" s="70">
        <f t="shared" si="304"/>
        <v>1.1114805470662237E-3</v>
      </c>
      <c r="L4735" s="3">
        <f>IF(AND(O4735&gt;0,O4735&lt;366),+'PL2'!$N$3+1,IF(AND(O4735&gt;365,O4735&lt;731),+'PL2'!$O$3+1,IF(AND(O4735&gt;730,O4735&lt;1096),+'PL2'!$P$3+1,IF(AND(O4735&gt;1095,O4735&lt;1461),+'PL2'!$Q$3+1,IF(AND(O4735&gt;1460,O4735&lt;3000),+'PL2'!$R$3+1,0)))))</f>
        <v>1.5</v>
      </c>
      <c r="M4735" s="3">
        <f>IF(AND(O4735&gt;0,O4735&lt;366),+'PL2'!$N$2+1,IF(AND(O4735&gt;365,O4735&lt;731),+'PL2'!$O$2+1,IF(AND(O4735&gt;730,O4735&lt;1096),+'PL2'!$P$2+1,IF(AND(O4735&gt;1095,O4735&lt;1461),+'PL2'!$Q$2+1,IF(AND(O4735&gt;1460,O4735&lt;1826),+'PL2'!$R$2+1,IF(AND(O4735&gt;1825,O4735&lt;2190),+'PL2'!$S$2+1,0))))))</f>
        <v>1.2</v>
      </c>
      <c r="N4735" s="70">
        <f t="shared" si="305"/>
        <v>4.9963589095569638E-4</v>
      </c>
      <c r="O4735" s="19">
        <f>IF(A4735&gt;'PL2'!$C$2+489,IF(A4735='PL2'!$C$2+490,1,O4734+1), "")</f>
        <v>172</v>
      </c>
      <c r="Q4735" s="19">
        <f t="shared" si="308"/>
        <v>100.5400000016519</v>
      </c>
    </row>
    <row r="4736" spans="1:17" x14ac:dyDescent="0.55000000000000004">
      <c r="A4736">
        <v>4734</v>
      </c>
      <c r="B4736" s="2">
        <v>44556</v>
      </c>
      <c r="C4736" s="20">
        <v>103.68847183221899</v>
      </c>
      <c r="D4736" s="19">
        <v>161682278.5267081</v>
      </c>
      <c r="E4736" s="20">
        <f t="shared" si="306"/>
        <v>845.25341049000019</v>
      </c>
      <c r="F4736" s="20">
        <f t="shared" si="310"/>
        <v>5.420695158634951E-4</v>
      </c>
      <c r="G4736" s="19">
        <v>50470.89</v>
      </c>
      <c r="H4736" s="20">
        <f t="shared" si="307"/>
        <v>27.358730907499716</v>
      </c>
      <c r="I4736" s="19">
        <v>42660691.902965643</v>
      </c>
      <c r="K4736" s="70">
        <f t="shared" si="304"/>
        <v>1.1114805470662237E-3</v>
      </c>
      <c r="L4736" s="3">
        <f>IF(AND(O4736&gt;0,O4736&lt;366),+'PL2'!$N$3+1,IF(AND(O4736&gt;365,O4736&lt;731),+'PL2'!$O$3+1,IF(AND(O4736&gt;730,O4736&lt;1096),+'PL2'!$P$3+1,IF(AND(O4736&gt;1095,O4736&lt;1461),+'PL2'!$Q$3+1,IF(AND(O4736&gt;1460,O4736&lt;3000),+'PL2'!$R$3+1,0)))))</f>
        <v>1.5</v>
      </c>
      <c r="M4736" s="3">
        <f>IF(AND(O4736&gt;0,O4736&lt;366),+'PL2'!$N$2+1,IF(AND(O4736&gt;365,O4736&lt;731),+'PL2'!$O$2+1,IF(AND(O4736&gt;730,O4736&lt;1096),+'PL2'!$P$2+1,IF(AND(O4736&gt;1095,O4736&lt;1461),+'PL2'!$Q$2+1,IF(AND(O4736&gt;1460,O4736&lt;1826),+'PL2'!$R$2+1,IF(AND(O4736&gt;1825,O4736&lt;2190),+'PL2'!$S$2+1,0))))))</f>
        <v>1.2</v>
      </c>
      <c r="N4736" s="70">
        <f t="shared" si="305"/>
        <v>4.9963589095569638E-4</v>
      </c>
      <c r="O4736" s="19">
        <f>IF(A4736&gt;'PL2'!$C$2+489,IF(A4736='PL2'!$C$2+490,1,O4735+1), "")</f>
        <v>173</v>
      </c>
      <c r="Q4736" s="19">
        <f t="shared" si="308"/>
        <v>100.2800000016519</v>
      </c>
    </row>
    <row r="4737" spans="1:17" x14ac:dyDescent="0.55000000000000004">
      <c r="A4737">
        <v>4735</v>
      </c>
      <c r="B4737" s="2">
        <v>44557</v>
      </c>
      <c r="C4737" s="20">
        <v>103.71847030634</v>
      </c>
      <c r="D4737" s="19">
        <v>178574456.88024491</v>
      </c>
      <c r="E4737" s="20">
        <f t="shared" si="306"/>
        <v>938.15912640999966</v>
      </c>
      <c r="F4737" s="20">
        <f t="shared" si="310"/>
        <v>5.4489556454555786E-4</v>
      </c>
      <c r="G4737" s="19">
        <v>50801.11</v>
      </c>
      <c r="H4737" s="20">
        <f t="shared" si="307"/>
        <v>27.681299512990986</v>
      </c>
      <c r="I4737" s="19">
        <v>47659524.978258297</v>
      </c>
      <c r="K4737" s="70">
        <f t="shared" si="304"/>
        <v>1.1114805470662237E-3</v>
      </c>
      <c r="L4737" s="3">
        <f>IF(AND(O4737&gt;0,O4737&lt;366),+'PL2'!$N$3+1,IF(AND(O4737&gt;365,O4737&lt;731),+'PL2'!$O$3+1,IF(AND(O4737&gt;730,O4737&lt;1096),+'PL2'!$P$3+1,IF(AND(O4737&gt;1095,O4737&lt;1461),+'PL2'!$Q$3+1,IF(AND(O4737&gt;1460,O4737&lt;3000),+'PL2'!$R$3+1,0)))))</f>
        <v>1.5</v>
      </c>
      <c r="M4737" s="3">
        <f>IF(AND(O4737&gt;0,O4737&lt;366),+'PL2'!$N$2+1,IF(AND(O4737&gt;365,O4737&lt;731),+'PL2'!$O$2+1,IF(AND(O4737&gt;730,O4737&lt;1096),+'PL2'!$P$2+1,IF(AND(O4737&gt;1095,O4737&lt;1461),+'PL2'!$Q$2+1,IF(AND(O4737&gt;1460,O4737&lt;1826),+'PL2'!$R$2+1,IF(AND(O4737&gt;1825,O4737&lt;2190),+'PL2'!$S$2+1,0))))))</f>
        <v>1.2</v>
      </c>
      <c r="N4737" s="70">
        <f t="shared" si="305"/>
        <v>4.9963589095569638E-4</v>
      </c>
      <c r="O4737" s="19">
        <f>IF(A4737&gt;'PL2'!$C$2+489,IF(A4737='PL2'!$C$2+490,1,O4736+1), "")</f>
        <v>174</v>
      </c>
      <c r="Q4737" s="19">
        <f t="shared" si="308"/>
        <v>100.02000000165189</v>
      </c>
    </row>
    <row r="4738" spans="1:17" x14ac:dyDescent="0.55000000000000004">
      <c r="A4738">
        <v>4736</v>
      </c>
      <c r="B4738" s="2">
        <v>44558</v>
      </c>
      <c r="C4738" s="20">
        <v>103.748468780461</v>
      </c>
      <c r="D4738" s="19">
        <v>161682278.5267081</v>
      </c>
      <c r="E4738" s="20">
        <f t="shared" si="306"/>
        <v>855.36068218000025</v>
      </c>
      <c r="F4738" s="20">
        <f t="shared" si="310"/>
        <v>5.4886881753417609E-4</v>
      </c>
      <c r="G4738" s="19">
        <v>50692.3</v>
      </c>
      <c r="H4738" s="20">
        <f t="shared" si="307"/>
        <v>27.823422759087716</v>
      </c>
      <c r="I4738" s="19">
        <v>43360200.309273228</v>
      </c>
      <c r="K4738" s="70">
        <f t="shared" si="304"/>
        <v>1.1114805470662237E-3</v>
      </c>
      <c r="L4738" s="3">
        <f>IF(AND(O4738&gt;0,O4738&lt;366),+'PL2'!$N$3+1,IF(AND(O4738&gt;365,O4738&lt;731),+'PL2'!$O$3+1,IF(AND(O4738&gt;730,O4738&lt;1096),+'PL2'!$P$3+1,IF(AND(O4738&gt;1095,O4738&lt;1461),+'PL2'!$Q$3+1,IF(AND(O4738&gt;1460,O4738&lt;3000),+'PL2'!$R$3+1,0)))))</f>
        <v>1.5</v>
      </c>
      <c r="M4738" s="3">
        <f>IF(AND(O4738&gt;0,O4738&lt;366),+'PL2'!$N$2+1,IF(AND(O4738&gt;365,O4738&lt;731),+'PL2'!$O$2+1,IF(AND(O4738&gt;730,O4738&lt;1096),+'PL2'!$P$2+1,IF(AND(O4738&gt;1095,O4738&lt;1461),+'PL2'!$Q$2+1,IF(AND(O4738&gt;1460,O4738&lt;1826),+'PL2'!$R$2+1,IF(AND(O4738&gt;1825,O4738&lt;2190),+'PL2'!$S$2+1,0))))))</f>
        <v>1.2</v>
      </c>
      <c r="N4738" s="70">
        <f t="shared" si="305"/>
        <v>4.9963589095569638E-4</v>
      </c>
      <c r="O4738" s="19">
        <f>IF(A4738&gt;'PL2'!$C$2+489,IF(A4738='PL2'!$C$2+490,1,O4737+1), "")</f>
        <v>175</v>
      </c>
      <c r="Q4738" s="19">
        <f t="shared" si="308"/>
        <v>99.760000001651889</v>
      </c>
    </row>
    <row r="4739" spans="1:17" x14ac:dyDescent="0.55000000000000004">
      <c r="A4739">
        <v>4737</v>
      </c>
      <c r="B4739" s="2">
        <v>44559</v>
      </c>
      <c r="C4739" s="20">
        <v>103.778467254582</v>
      </c>
      <c r="D4739" s="19">
        <v>174954704.37591559</v>
      </c>
      <c r="E4739" s="20">
        <f t="shared" si="306"/>
        <v>922.65915858000051</v>
      </c>
      <c r="F4739" s="20">
        <f t="shared" si="310"/>
        <v>5.4729681958192648E-4</v>
      </c>
      <c r="G4739" s="19">
        <v>47601.26</v>
      </c>
      <c r="H4739" s="20">
        <f t="shared" si="307"/>
        <v>26.052018206092374</v>
      </c>
      <c r="I4739" s="19">
        <v>43919738.498947836</v>
      </c>
      <c r="K4739" s="70">
        <f t="shared" si="304"/>
        <v>1.1114805470662237E-3</v>
      </c>
      <c r="L4739" s="3">
        <f>IF(AND(O4739&gt;0,O4739&lt;366),+'PL2'!$N$3+1,IF(AND(O4739&gt;365,O4739&lt;731),+'PL2'!$O$3+1,IF(AND(O4739&gt;730,O4739&lt;1096),+'PL2'!$P$3+1,IF(AND(O4739&gt;1095,O4739&lt;1461),+'PL2'!$Q$3+1,IF(AND(O4739&gt;1460,O4739&lt;3000),+'PL2'!$R$3+1,0)))))</f>
        <v>1.5</v>
      </c>
      <c r="M4739" s="3">
        <f>IF(AND(O4739&gt;0,O4739&lt;366),+'PL2'!$N$2+1,IF(AND(O4739&gt;365,O4739&lt;731),+'PL2'!$O$2+1,IF(AND(O4739&gt;730,O4739&lt;1096),+'PL2'!$P$2+1,IF(AND(O4739&gt;1095,O4739&lt;1461),+'PL2'!$Q$2+1,IF(AND(O4739&gt;1460,O4739&lt;1826),+'PL2'!$R$2+1,IF(AND(O4739&gt;1825,O4739&lt;2190),+'PL2'!$S$2+1,0))))))</f>
        <v>1.2</v>
      </c>
      <c r="N4739" s="70">
        <f t="shared" si="305"/>
        <v>4.9963589095569638E-4</v>
      </c>
      <c r="O4739" s="19">
        <f>IF(A4739&gt;'PL2'!$C$2+489,IF(A4739='PL2'!$C$2+490,1,O4738+1), "")</f>
        <v>176</v>
      </c>
      <c r="Q4739" s="19">
        <f t="shared" si="308"/>
        <v>99.500000001651884</v>
      </c>
    </row>
    <row r="4740" spans="1:17" x14ac:dyDescent="0.55000000000000004">
      <c r="A4740">
        <v>4738</v>
      </c>
      <c r="B4740" s="2">
        <v>44560</v>
      </c>
      <c r="C4740" s="20">
        <v>103.808465728703</v>
      </c>
      <c r="D4740" s="19">
        <v>143583516.00506169</v>
      </c>
      <c r="E4740" s="20">
        <f t="shared" si="306"/>
        <v>761.40403925999954</v>
      </c>
      <c r="F4740" s="20">
        <f t="shared" si="310"/>
        <v>5.5048230684385331E-4</v>
      </c>
      <c r="G4740" s="19">
        <v>46408.87</v>
      </c>
      <c r="H4740" s="20">
        <f t="shared" si="307"/>
        <v>25.547261815616501</v>
      </c>
      <c r="I4740" s="19">
        <v>35335901.075492218</v>
      </c>
      <c r="K4740" s="70">
        <f t="shared" si="304"/>
        <v>1.1114805470662237E-3</v>
      </c>
      <c r="L4740" s="3">
        <f>IF(AND(O4740&gt;0,O4740&lt;366),+'PL2'!$N$3+1,IF(AND(O4740&gt;365,O4740&lt;731),+'PL2'!$O$3+1,IF(AND(O4740&gt;730,O4740&lt;1096),+'PL2'!$P$3+1,IF(AND(O4740&gt;1095,O4740&lt;1461),+'PL2'!$Q$3+1,IF(AND(O4740&gt;1460,O4740&lt;3000),+'PL2'!$R$3+1,0)))))</f>
        <v>1.5</v>
      </c>
      <c r="M4740" s="3">
        <f>IF(AND(O4740&gt;0,O4740&lt;366),+'PL2'!$N$2+1,IF(AND(O4740&gt;365,O4740&lt;731),+'PL2'!$O$2+1,IF(AND(O4740&gt;730,O4740&lt;1096),+'PL2'!$P$2+1,IF(AND(O4740&gt;1095,O4740&lt;1461),+'PL2'!$Q$2+1,IF(AND(O4740&gt;1460,O4740&lt;1826),+'PL2'!$R$2+1,IF(AND(O4740&gt;1825,O4740&lt;2190),+'PL2'!$S$2+1,0))))))</f>
        <v>1.2</v>
      </c>
      <c r="N4740" s="70">
        <f t="shared" si="305"/>
        <v>4.9963589095569638E-4</v>
      </c>
      <c r="O4740" s="19">
        <f>IF(A4740&gt;'PL2'!$C$2+489,IF(A4740='PL2'!$C$2+490,1,O4739+1), "")</f>
        <v>177</v>
      </c>
      <c r="Q4740" s="19">
        <f t="shared" si="308"/>
        <v>99.240000001651879</v>
      </c>
    </row>
    <row r="4741" spans="1:17" x14ac:dyDescent="0.55000000000000004">
      <c r="A4741">
        <v>4739</v>
      </c>
      <c r="B4741" s="2">
        <v>44561</v>
      </c>
      <c r="C4741" s="20">
        <v>103.838464202824</v>
      </c>
      <c r="D4741" s="19">
        <v>179781041.0483546</v>
      </c>
      <c r="E4741" s="20">
        <f t="shared" si="306"/>
        <v>949.32228242999997</v>
      </c>
      <c r="F4741" s="20">
        <f t="shared" si="310"/>
        <v>5.4831236523175599E-4</v>
      </c>
      <c r="G4741" s="19">
        <v>47132.959999999999</v>
      </c>
      <c r="H4741" s="20">
        <f t="shared" si="307"/>
        <v>25.843584777973746</v>
      </c>
      <c r="I4741" s="19">
        <v>44744369.164881893</v>
      </c>
      <c r="K4741" s="70">
        <f t="shared" si="304"/>
        <v>1.1114805470662237E-3</v>
      </c>
      <c r="L4741" s="3">
        <f>IF(AND(O4741&gt;0,O4741&lt;366),+'PL2'!$N$3+1,IF(AND(O4741&gt;365,O4741&lt;731),+'PL2'!$O$3+1,IF(AND(O4741&gt;730,O4741&lt;1096),+'PL2'!$P$3+1,IF(AND(O4741&gt;1095,O4741&lt;1461),+'PL2'!$Q$3+1,IF(AND(O4741&gt;1460,O4741&lt;3000),+'PL2'!$R$3+1,0)))))</f>
        <v>1.5</v>
      </c>
      <c r="M4741" s="3">
        <f>IF(AND(O4741&gt;0,O4741&lt;366),+'PL2'!$N$2+1,IF(AND(O4741&gt;365,O4741&lt;731),+'PL2'!$O$2+1,IF(AND(O4741&gt;730,O4741&lt;1096),+'PL2'!$P$2+1,IF(AND(O4741&gt;1095,O4741&lt;1461),+'PL2'!$Q$2+1,IF(AND(O4741&gt;1460,O4741&lt;1826),+'PL2'!$R$2+1,IF(AND(O4741&gt;1825,O4741&lt;2190),+'PL2'!$S$2+1,0))))))</f>
        <v>1.2</v>
      </c>
      <c r="N4741" s="70">
        <f t="shared" si="305"/>
        <v>4.9963589095569638E-4</v>
      </c>
      <c r="O4741" s="19">
        <f>IF(A4741&gt;'PL2'!$C$2+489,IF(A4741='PL2'!$C$2+490,1,O4740+1), "")</f>
        <v>178</v>
      </c>
      <c r="Q4741" s="19">
        <f t="shared" si="308"/>
        <v>98.980000001651874</v>
      </c>
    </row>
    <row r="4742" spans="1:17" x14ac:dyDescent="0.55000000000000004">
      <c r="A4742">
        <v>4740</v>
      </c>
      <c r="B4742" s="2">
        <v>44562</v>
      </c>
      <c r="C4742" s="20">
        <v>103.868462676945</v>
      </c>
      <c r="D4742" s="19">
        <v>207532476.91487911</v>
      </c>
      <c r="E4742" s="20">
        <f t="shared" si="306"/>
        <v>1084.3132508599997</v>
      </c>
      <c r="F4742" s="20">
        <f t="shared" si="310"/>
        <v>5.4269072533289853E-4</v>
      </c>
      <c r="G4742" s="19">
        <v>46249.56</v>
      </c>
      <c r="H4742" s="20">
        <f t="shared" si="307"/>
        <v>25.099207262727408</v>
      </c>
      <c r="I4742" s="19">
        <v>50149010.754444607</v>
      </c>
      <c r="K4742" s="70">
        <f t="shared" si="304"/>
        <v>1.1114805470662237E-3</v>
      </c>
      <c r="L4742" s="3">
        <f>IF(AND(O4742&gt;0,O4742&lt;366),+'PL2'!$N$3+1,IF(AND(O4742&gt;365,O4742&lt;731),+'PL2'!$O$3+1,IF(AND(O4742&gt;730,O4742&lt;1096),+'PL2'!$P$3+1,IF(AND(O4742&gt;1095,O4742&lt;1461),+'PL2'!$Q$3+1,IF(AND(O4742&gt;1460,O4742&lt;3000),+'PL2'!$R$3+1,0)))))</f>
        <v>1.5</v>
      </c>
      <c r="M4742" s="3">
        <f>IF(AND(O4742&gt;0,O4742&lt;366),+'PL2'!$N$2+1,IF(AND(O4742&gt;365,O4742&lt;731),+'PL2'!$O$2+1,IF(AND(O4742&gt;730,O4742&lt;1096),+'PL2'!$P$2+1,IF(AND(O4742&gt;1095,O4742&lt;1461),+'PL2'!$Q$2+1,IF(AND(O4742&gt;1460,O4742&lt;1826),+'PL2'!$R$2+1,IF(AND(O4742&gt;1825,O4742&lt;2190),+'PL2'!$S$2+1,0))))))</f>
        <v>1.2</v>
      </c>
      <c r="N4742" s="70">
        <f t="shared" si="305"/>
        <v>4.9963589095569638E-4</v>
      </c>
      <c r="O4742" s="19">
        <f>IF(A4742&gt;'PL2'!$C$2+489,IF(A4742='PL2'!$C$2+490,1,O4741+1), "")</f>
        <v>179</v>
      </c>
      <c r="Q4742" s="19">
        <f t="shared" si="308"/>
        <v>98.720000001651869</v>
      </c>
    </row>
    <row r="4743" spans="1:17" x14ac:dyDescent="0.55000000000000004">
      <c r="A4743">
        <v>4741</v>
      </c>
      <c r="B4743" s="2">
        <v>44563</v>
      </c>
      <c r="C4743" s="20">
        <v>103.898461151066</v>
      </c>
      <c r="D4743" s="19">
        <v>190640298.56134239</v>
      </c>
      <c r="E4743" s="20">
        <f t="shared" si="306"/>
        <v>1009.28756413</v>
      </c>
      <c r="F4743" s="20">
        <f t="shared" si="310"/>
        <v>5.5005906706693966E-4</v>
      </c>
      <c r="G4743" s="19">
        <v>47763.33</v>
      </c>
      <c r="H4743" s="20">
        <f t="shared" si="307"/>
        <v>26.272652739810372</v>
      </c>
      <c r="I4743" s="19">
        <v>48206934.990437351</v>
      </c>
      <c r="K4743" s="70">
        <f t="shared" si="304"/>
        <v>1.1114805470662237E-3</v>
      </c>
      <c r="L4743" s="3">
        <f>IF(AND(O4743&gt;0,O4743&lt;366),+'PL2'!$N$3+1,IF(AND(O4743&gt;365,O4743&lt;731),+'PL2'!$O$3+1,IF(AND(O4743&gt;730,O4743&lt;1096),+'PL2'!$P$3+1,IF(AND(O4743&gt;1095,O4743&lt;1461),+'PL2'!$Q$3+1,IF(AND(O4743&gt;1460,O4743&lt;3000),+'PL2'!$R$3+1,0)))))</f>
        <v>1.5</v>
      </c>
      <c r="M4743" s="3">
        <f>IF(AND(O4743&gt;0,O4743&lt;366),+'PL2'!$N$2+1,IF(AND(O4743&gt;365,O4743&lt;731),+'PL2'!$O$2+1,IF(AND(O4743&gt;730,O4743&lt;1096),+'PL2'!$P$2+1,IF(AND(O4743&gt;1095,O4743&lt;1461),+'PL2'!$Q$2+1,IF(AND(O4743&gt;1460,O4743&lt;1826),+'PL2'!$R$2+1,IF(AND(O4743&gt;1825,O4743&lt;2190),+'PL2'!$S$2+1,0))))))</f>
        <v>1.2</v>
      </c>
      <c r="N4743" s="70">
        <f t="shared" si="305"/>
        <v>4.9963589095569638E-4</v>
      </c>
      <c r="O4743" s="19">
        <f>IF(A4743&gt;'PL2'!$C$2+489,IF(A4743='PL2'!$C$2+490,1,O4742+1), "")</f>
        <v>180</v>
      </c>
      <c r="Q4743" s="19">
        <f t="shared" si="308"/>
        <v>98.460000001651863</v>
      </c>
    </row>
    <row r="4744" spans="1:17" x14ac:dyDescent="0.55000000000000004">
      <c r="A4744">
        <v>4742</v>
      </c>
      <c r="B4744" s="2">
        <v>44564</v>
      </c>
      <c r="C4744" s="20">
        <v>103.928459625187</v>
      </c>
      <c r="D4744" s="19">
        <v>168921783.53536671</v>
      </c>
      <c r="E4744" s="20">
        <f t="shared" si="306"/>
        <v>886.58893996000029</v>
      </c>
      <c r="F4744" s="20">
        <f t="shared" si="310"/>
        <v>5.454703409017626E-4</v>
      </c>
      <c r="G4744" s="19">
        <v>47327.87</v>
      </c>
      <c r="H4744" s="20">
        <f t="shared" si="307"/>
        <v>25.815949383054303</v>
      </c>
      <c r="I4744" s="19">
        <v>41960366.093864702</v>
      </c>
      <c r="K4744" s="70">
        <f t="shared" si="304"/>
        <v>1.1114805470662237E-3</v>
      </c>
      <c r="L4744" s="3">
        <f>IF(AND(O4744&gt;0,O4744&lt;366),+'PL2'!$N$3+1,IF(AND(O4744&gt;365,O4744&lt;731),+'PL2'!$O$3+1,IF(AND(O4744&gt;730,O4744&lt;1096),+'PL2'!$P$3+1,IF(AND(O4744&gt;1095,O4744&lt;1461),+'PL2'!$Q$3+1,IF(AND(O4744&gt;1460,O4744&lt;3000),+'PL2'!$R$3+1,0)))))</f>
        <v>1.5</v>
      </c>
      <c r="M4744" s="3">
        <f>IF(AND(O4744&gt;0,O4744&lt;366),+'PL2'!$N$2+1,IF(AND(O4744&gt;365,O4744&lt;731),+'PL2'!$O$2+1,IF(AND(O4744&gt;730,O4744&lt;1096),+'PL2'!$P$2+1,IF(AND(O4744&gt;1095,O4744&lt;1461),+'PL2'!$Q$2+1,IF(AND(O4744&gt;1460,O4744&lt;1826),+'PL2'!$R$2+1,IF(AND(O4744&gt;1825,O4744&lt;2190),+'PL2'!$S$2+1,0))))))</f>
        <v>1.2</v>
      </c>
      <c r="N4744" s="70">
        <f t="shared" si="305"/>
        <v>4.9963589095569638E-4</v>
      </c>
      <c r="O4744" s="19">
        <f>IF(A4744&gt;'PL2'!$C$2+489,IF(A4744='PL2'!$C$2+490,1,O4743+1), "")</f>
        <v>181</v>
      </c>
      <c r="Q4744" s="19">
        <f t="shared" si="308"/>
        <v>98.200000001651858</v>
      </c>
    </row>
    <row r="4745" spans="1:17" x14ac:dyDescent="0.55000000000000004">
      <c r="A4745">
        <v>4743</v>
      </c>
      <c r="B4745" s="2">
        <v>44565</v>
      </c>
      <c r="C4745" s="20">
        <v>103.958458099308</v>
      </c>
      <c r="D4745" s="19">
        <v>177367872.71213499</v>
      </c>
      <c r="E4745" s="20">
        <f t="shared" si="306"/>
        <v>932.0340199999996</v>
      </c>
      <c r="F4745" s="20">
        <f t="shared" si="310"/>
        <v>5.4628168074471377E-4</v>
      </c>
      <c r="G4745" s="19">
        <v>46441.99</v>
      </c>
      <c r="H4745" s="20">
        <f t="shared" si="307"/>
        <v>25.370408354329189</v>
      </c>
      <c r="I4745" s="19">
        <v>43285514.636499777</v>
      </c>
      <c r="K4745" s="70">
        <f t="shared" si="304"/>
        <v>1.1114805470662237E-3</v>
      </c>
      <c r="L4745" s="3">
        <f>IF(AND(O4745&gt;0,O4745&lt;366),+'PL2'!$N$3+1,IF(AND(O4745&gt;365,O4745&lt;731),+'PL2'!$O$3+1,IF(AND(O4745&gt;730,O4745&lt;1096),+'PL2'!$P$3+1,IF(AND(O4745&gt;1095,O4745&lt;1461),+'PL2'!$Q$3+1,IF(AND(O4745&gt;1460,O4745&lt;3000),+'PL2'!$R$3+1,0)))))</f>
        <v>1.5</v>
      </c>
      <c r="M4745" s="3">
        <f>IF(AND(O4745&gt;0,O4745&lt;366),+'PL2'!$N$2+1,IF(AND(O4745&gt;365,O4745&lt;731),+'PL2'!$O$2+1,IF(AND(O4745&gt;730,O4745&lt;1096),+'PL2'!$P$2+1,IF(AND(O4745&gt;1095,O4745&lt;1461),+'PL2'!$Q$2+1,IF(AND(O4745&gt;1460,O4745&lt;1826),+'PL2'!$R$2+1,IF(AND(O4745&gt;1825,O4745&lt;2190),+'PL2'!$S$2+1,0))))))</f>
        <v>1.2</v>
      </c>
      <c r="N4745" s="70">
        <f t="shared" si="305"/>
        <v>4.9963589095569638E-4</v>
      </c>
      <c r="O4745" s="19">
        <f>IF(A4745&gt;'PL2'!$C$2+489,IF(A4745='PL2'!$C$2+490,1,O4744+1), "")</f>
        <v>182</v>
      </c>
      <c r="Q4745" s="19">
        <f t="shared" si="308"/>
        <v>97.940000001651853</v>
      </c>
    </row>
    <row r="4746" spans="1:17" x14ac:dyDescent="0.55000000000000004">
      <c r="A4746">
        <v>4744</v>
      </c>
      <c r="B4746" s="2">
        <v>44566</v>
      </c>
      <c r="C4746" s="20">
        <v>103.988456573429</v>
      </c>
      <c r="D4746" s="19">
        <v>180987625.21646431</v>
      </c>
      <c r="E4746" s="20">
        <f t="shared" si="306"/>
        <v>953.33972727000059</v>
      </c>
      <c r="F4746" s="20">
        <f t="shared" si="310"/>
        <v>5.4775196210443862E-4</v>
      </c>
      <c r="G4746" s="19">
        <v>45862.98</v>
      </c>
      <c r="H4746" s="20">
        <f t="shared" si="307"/>
        <v>25.121537282956627</v>
      </c>
      <c r="I4746" s="19">
        <v>43723000.844989493</v>
      </c>
      <c r="K4746" s="70">
        <f t="shared" si="304"/>
        <v>1.1114805470662237E-3</v>
      </c>
      <c r="L4746" s="3">
        <f>IF(AND(O4746&gt;0,O4746&lt;366),+'PL2'!$N$3+1,IF(AND(O4746&gt;365,O4746&lt;731),+'PL2'!$O$3+1,IF(AND(O4746&gt;730,O4746&lt;1096),+'PL2'!$P$3+1,IF(AND(O4746&gt;1095,O4746&lt;1461),+'PL2'!$Q$3+1,IF(AND(O4746&gt;1460,O4746&lt;3000),+'PL2'!$R$3+1,0)))))</f>
        <v>1.5</v>
      </c>
      <c r="M4746" s="3">
        <f>IF(AND(O4746&gt;0,O4746&lt;366),+'PL2'!$N$2+1,IF(AND(O4746&gt;365,O4746&lt;731),+'PL2'!$O$2+1,IF(AND(O4746&gt;730,O4746&lt;1096),+'PL2'!$P$2+1,IF(AND(O4746&gt;1095,O4746&lt;1461),+'PL2'!$Q$2+1,IF(AND(O4746&gt;1460,O4746&lt;1826),+'PL2'!$R$2+1,IF(AND(O4746&gt;1825,O4746&lt;2190),+'PL2'!$S$2+1,0))))))</f>
        <v>1.2</v>
      </c>
      <c r="N4746" s="70">
        <f t="shared" si="305"/>
        <v>4.9963589095569638E-4</v>
      </c>
      <c r="O4746" s="19">
        <f>IF(A4746&gt;'PL2'!$C$2+489,IF(A4746='PL2'!$C$2+490,1,O4745+1), "")</f>
        <v>183</v>
      </c>
      <c r="Q4746" s="19">
        <f t="shared" si="308"/>
        <v>97.680000001651848</v>
      </c>
    </row>
    <row r="4747" spans="1:17" x14ac:dyDescent="0.55000000000000004">
      <c r="A4747">
        <v>4745</v>
      </c>
      <c r="B4747" s="2">
        <v>44567</v>
      </c>
      <c r="C4747" s="20">
        <v>104.01845504755001</v>
      </c>
      <c r="D4747" s="19">
        <v>176161288.5440253</v>
      </c>
      <c r="E4747" s="20">
        <f t="shared" si="306"/>
        <v>927.73440190999986</v>
      </c>
      <c r="F4747" s="20">
        <f t="shared" si="310"/>
        <v>5.4780196023046155E-4</v>
      </c>
      <c r="G4747" s="19">
        <v>43436.17</v>
      </c>
      <c r="H4747" s="20">
        <f t="shared" si="307"/>
        <v>23.794419070903565</v>
      </c>
      <c r="I4747" s="19">
        <v>40297229.196211077</v>
      </c>
      <c r="K4747" s="70">
        <f t="shared" si="304"/>
        <v>1.1114805470662237E-3</v>
      </c>
      <c r="L4747" s="3">
        <f>IF(AND(O4747&gt;0,O4747&lt;366),+'PL2'!$N$3+1,IF(AND(O4747&gt;365,O4747&lt;731),+'PL2'!$O$3+1,IF(AND(O4747&gt;730,O4747&lt;1096),+'PL2'!$P$3+1,IF(AND(O4747&gt;1095,O4747&lt;1461),+'PL2'!$Q$3+1,IF(AND(O4747&gt;1460,O4747&lt;3000),+'PL2'!$R$3+1,0)))))</f>
        <v>1.5</v>
      </c>
      <c r="M4747" s="3">
        <f>IF(AND(O4747&gt;0,O4747&lt;366),+'PL2'!$N$2+1,IF(AND(O4747&gt;365,O4747&lt;731),+'PL2'!$O$2+1,IF(AND(O4747&gt;730,O4747&lt;1096),+'PL2'!$P$2+1,IF(AND(O4747&gt;1095,O4747&lt;1461),+'PL2'!$Q$2+1,IF(AND(O4747&gt;1460,O4747&lt;1826),+'PL2'!$R$2+1,IF(AND(O4747&gt;1825,O4747&lt;2190),+'PL2'!$S$2+1,0))))))</f>
        <v>1.2</v>
      </c>
      <c r="N4747" s="70">
        <f t="shared" si="305"/>
        <v>4.9963589095569638E-4</v>
      </c>
      <c r="O4747" s="19">
        <f>IF(A4747&gt;'PL2'!$C$2+489,IF(A4747='PL2'!$C$2+490,1,O4746+1), "")</f>
        <v>184</v>
      </c>
      <c r="Q4747" s="19">
        <f t="shared" si="308"/>
        <v>97.420000001651843</v>
      </c>
    </row>
    <row r="4748" spans="1:17" x14ac:dyDescent="0.55000000000000004">
      <c r="A4748">
        <v>4746</v>
      </c>
      <c r="B4748" s="2">
        <v>44568</v>
      </c>
      <c r="C4748" s="20">
        <v>104.04845352167099</v>
      </c>
      <c r="D4748" s="19">
        <v>168921783.53536671</v>
      </c>
      <c r="E4748" s="20">
        <f t="shared" si="306"/>
        <v>889.30294969000033</v>
      </c>
      <c r="F4748" s="20">
        <f t="shared" si="310"/>
        <v>5.4777184262994733E-4</v>
      </c>
      <c r="G4748" s="19">
        <v>43120.63</v>
      </c>
      <c r="H4748" s="20">
        <f t="shared" si="307"/>
        <v>23.620266950464185</v>
      </c>
      <c r="I4748" s="19">
        <v>38347303.451491117</v>
      </c>
      <c r="K4748" s="70">
        <f t="shared" si="304"/>
        <v>1.1114805470662237E-3</v>
      </c>
      <c r="L4748" s="3">
        <f>IF(AND(O4748&gt;0,O4748&lt;366),+'PL2'!$N$3+1,IF(AND(O4748&gt;365,O4748&lt;731),+'PL2'!$O$3+1,IF(AND(O4748&gt;730,O4748&lt;1096),+'PL2'!$P$3+1,IF(AND(O4748&gt;1095,O4748&lt;1461),+'PL2'!$Q$3+1,IF(AND(O4748&gt;1460,O4748&lt;3000),+'PL2'!$R$3+1,0)))))</f>
        <v>1.5</v>
      </c>
      <c r="M4748" s="3">
        <f>IF(AND(O4748&gt;0,O4748&lt;366),+'PL2'!$N$2+1,IF(AND(O4748&gt;365,O4748&lt;731),+'PL2'!$O$2+1,IF(AND(O4748&gt;730,O4748&lt;1096),+'PL2'!$P$2+1,IF(AND(O4748&gt;1095,O4748&lt;1461),+'PL2'!$Q$2+1,IF(AND(O4748&gt;1460,O4748&lt;1826),+'PL2'!$R$2+1,IF(AND(O4748&gt;1825,O4748&lt;2190),+'PL2'!$S$2+1,0))))))</f>
        <v>1.2</v>
      </c>
      <c r="N4748" s="70">
        <f t="shared" si="305"/>
        <v>4.9963589095569638E-4</v>
      </c>
      <c r="O4748" s="19">
        <f>IF(A4748&gt;'PL2'!$C$2+489,IF(A4748='PL2'!$C$2+490,1,O4747+1), "")</f>
        <v>185</v>
      </c>
      <c r="Q4748" s="19">
        <f t="shared" si="308"/>
        <v>97.160000001651838</v>
      </c>
    </row>
    <row r="4749" spans="1:17" x14ac:dyDescent="0.55000000000000004">
      <c r="A4749">
        <v>4747</v>
      </c>
      <c r="B4749" s="2">
        <v>44569</v>
      </c>
      <c r="C4749" s="20">
        <v>104.07845199579199</v>
      </c>
      <c r="D4749" s="19">
        <v>174242949.24269611</v>
      </c>
      <c r="E4749" s="20">
        <f t="shared" si="306"/>
        <v>909.69417938000015</v>
      </c>
      <c r="F4749" s="20">
        <f t="shared" si="310"/>
        <v>5.4337671848963783E-4</v>
      </c>
      <c r="G4749" s="19">
        <v>41528.04</v>
      </c>
      <c r="H4749" s="20">
        <f t="shared" si="307"/>
        <v>22.565370100506421</v>
      </c>
      <c r="I4749" s="19">
        <v>37777816.269059822</v>
      </c>
      <c r="K4749" s="70">
        <f t="shared" si="304"/>
        <v>1.1114805470662237E-3</v>
      </c>
      <c r="L4749" s="3">
        <f>IF(AND(O4749&gt;0,O4749&lt;366),+'PL2'!$N$3+1,IF(AND(O4749&gt;365,O4749&lt;731),+'PL2'!$O$3+1,IF(AND(O4749&gt;730,O4749&lt;1096),+'PL2'!$P$3+1,IF(AND(O4749&gt;1095,O4749&lt;1461),+'PL2'!$Q$3+1,IF(AND(O4749&gt;1460,O4749&lt;3000),+'PL2'!$R$3+1,0)))))</f>
        <v>1.5</v>
      </c>
      <c r="M4749" s="3">
        <f>IF(AND(O4749&gt;0,O4749&lt;366),+'PL2'!$N$2+1,IF(AND(O4749&gt;365,O4749&lt;731),+'PL2'!$O$2+1,IF(AND(O4749&gt;730,O4749&lt;1096),+'PL2'!$P$2+1,IF(AND(O4749&gt;1095,O4749&lt;1461),+'PL2'!$Q$2+1,IF(AND(O4749&gt;1460,O4749&lt;1826),+'PL2'!$R$2+1,IF(AND(O4749&gt;1825,O4749&lt;2190),+'PL2'!$S$2+1,0))))))</f>
        <v>1.2</v>
      </c>
      <c r="N4749" s="70">
        <f t="shared" si="305"/>
        <v>4.9963589095569638E-4</v>
      </c>
      <c r="O4749" s="19">
        <f>IF(A4749&gt;'PL2'!$C$2+489,IF(A4749='PL2'!$C$2+490,1,O4748+1), "")</f>
        <v>186</v>
      </c>
      <c r="Q4749" s="19">
        <f t="shared" si="308"/>
        <v>96.900000001651833</v>
      </c>
    </row>
    <row r="4750" spans="1:17" x14ac:dyDescent="0.55000000000000004">
      <c r="A4750">
        <v>4748</v>
      </c>
      <c r="B4750" s="2">
        <v>44570</v>
      </c>
      <c r="C4750" s="20">
        <v>104.108450469913</v>
      </c>
      <c r="D4750" s="19">
        <v>170826076.64267179</v>
      </c>
      <c r="E4750" s="20">
        <f t="shared" si="306"/>
        <v>889.11552615000005</v>
      </c>
      <c r="F4750" s="20">
        <f t="shared" si="310"/>
        <v>5.4186364011532659E-4</v>
      </c>
      <c r="G4750" s="19">
        <v>41690.93</v>
      </c>
      <c r="H4750" s="20">
        <f t="shared" si="307"/>
        <v>22.590799089593272</v>
      </c>
      <c r="I4750" s="19">
        <v>37068053.162632823</v>
      </c>
      <c r="K4750" s="70">
        <f t="shared" si="304"/>
        <v>1.1114805470662237E-3</v>
      </c>
      <c r="L4750" s="3">
        <f>IF(AND(O4750&gt;0,O4750&lt;366),+'PL2'!$N$3+1,IF(AND(O4750&gt;365,O4750&lt;731),+'PL2'!$O$3+1,IF(AND(O4750&gt;730,O4750&lt;1096),+'PL2'!$P$3+1,IF(AND(O4750&gt;1095,O4750&lt;1461),+'PL2'!$Q$3+1,IF(AND(O4750&gt;1460,O4750&lt;3000),+'PL2'!$R$3+1,0)))))</f>
        <v>1.5</v>
      </c>
      <c r="M4750" s="3">
        <f>IF(AND(O4750&gt;0,O4750&lt;366),+'PL2'!$N$2+1,IF(AND(O4750&gt;365,O4750&lt;731),+'PL2'!$O$2+1,IF(AND(O4750&gt;730,O4750&lt;1096),+'PL2'!$P$2+1,IF(AND(O4750&gt;1095,O4750&lt;1461),+'PL2'!$Q$2+1,IF(AND(O4750&gt;1460,O4750&lt;1826),+'PL2'!$R$2+1,IF(AND(O4750&gt;1825,O4750&lt;2190),+'PL2'!$S$2+1,0))))))</f>
        <v>1.2</v>
      </c>
      <c r="N4750" s="70">
        <f t="shared" si="305"/>
        <v>4.9963589095569638E-4</v>
      </c>
      <c r="O4750" s="19">
        <f>IF(A4750&gt;'PL2'!$C$2+489,IF(A4750='PL2'!$C$2+490,1,O4749+1), "")</f>
        <v>187</v>
      </c>
      <c r="Q4750" s="19">
        <f t="shared" si="308"/>
        <v>96.640000001651828</v>
      </c>
    </row>
    <row r="4751" spans="1:17" x14ac:dyDescent="0.55000000000000004">
      <c r="A4751">
        <v>4749</v>
      </c>
      <c r="B4751" s="2">
        <v>44571</v>
      </c>
      <c r="C4751" s="20">
        <v>104.138448944034</v>
      </c>
      <c r="D4751" s="19">
        <v>172037609.10113049</v>
      </c>
      <c r="E4751" s="20">
        <f t="shared" si="306"/>
        <v>898.95594577000043</v>
      </c>
      <c r="F4751" s="20">
        <f t="shared" si="310"/>
        <v>5.4415937509613894E-4</v>
      </c>
      <c r="G4751" s="19">
        <v>41864.44</v>
      </c>
      <c r="H4751" s="20">
        <f t="shared" si="307"/>
        <v>22.780927509149805</v>
      </c>
      <c r="I4751" s="19">
        <v>37634287.25433144</v>
      </c>
      <c r="K4751" s="70">
        <f t="shared" si="304"/>
        <v>1.1114805470662237E-3</v>
      </c>
      <c r="L4751" s="3">
        <f>IF(AND(O4751&gt;0,O4751&lt;366),+'PL2'!$N$3+1,IF(AND(O4751&gt;365,O4751&lt;731),+'PL2'!$O$3+1,IF(AND(O4751&gt;730,O4751&lt;1096),+'PL2'!$P$3+1,IF(AND(O4751&gt;1095,O4751&lt;1461),+'PL2'!$Q$3+1,IF(AND(O4751&gt;1460,O4751&lt;3000),+'PL2'!$R$3+1,0)))))</f>
        <v>1.5</v>
      </c>
      <c r="M4751" s="3">
        <f>IF(AND(O4751&gt;0,O4751&lt;366),+'PL2'!$N$2+1,IF(AND(O4751&gt;365,O4751&lt;731),+'PL2'!$O$2+1,IF(AND(O4751&gt;730,O4751&lt;1096),+'PL2'!$P$2+1,IF(AND(O4751&gt;1095,O4751&lt;1461),+'PL2'!$Q$2+1,IF(AND(O4751&gt;1460,O4751&lt;1826),+'PL2'!$R$2+1,IF(AND(O4751&gt;1825,O4751&lt;2190),+'PL2'!$S$2+1,0))))))</f>
        <v>1.2</v>
      </c>
      <c r="N4751" s="70">
        <f t="shared" si="305"/>
        <v>4.9963589095569638E-4</v>
      </c>
      <c r="O4751" s="19">
        <f>IF(A4751&gt;'PL2'!$C$2+489,IF(A4751='PL2'!$C$2+490,1,O4750+1), "")</f>
        <v>188</v>
      </c>
      <c r="Q4751" s="19">
        <f t="shared" si="308"/>
        <v>96.380000001651823</v>
      </c>
    </row>
    <row r="4752" spans="1:17" x14ac:dyDescent="0.55000000000000004">
      <c r="A4752">
        <v>4750</v>
      </c>
      <c r="B4752" s="2">
        <v>44572</v>
      </c>
      <c r="C4752" s="20">
        <v>104.168447418155</v>
      </c>
      <c r="D4752" s="19">
        <v>191422128.43646911</v>
      </c>
      <c r="E4752" s="20">
        <f t="shared" si="306"/>
        <v>999.21013852999965</v>
      </c>
      <c r="F4752" s="20">
        <f t="shared" si="310"/>
        <v>5.4375201877297427E-4</v>
      </c>
      <c r="G4752" s="19">
        <v>41849</v>
      </c>
      <c r="H4752" s="20">
        <f t="shared" si="307"/>
        <v>22.7554782336302</v>
      </c>
      <c r="I4752" s="19">
        <v>41815945.087341957</v>
      </c>
      <c r="K4752" s="70">
        <f t="shared" si="304"/>
        <v>1.1114805470662237E-3</v>
      </c>
      <c r="L4752" s="3">
        <f>IF(AND(O4752&gt;0,O4752&lt;366),+'PL2'!$N$3+1,IF(AND(O4752&gt;365,O4752&lt;731),+'PL2'!$O$3+1,IF(AND(O4752&gt;730,O4752&lt;1096),+'PL2'!$P$3+1,IF(AND(O4752&gt;1095,O4752&lt;1461),+'PL2'!$Q$3+1,IF(AND(O4752&gt;1460,O4752&lt;3000),+'PL2'!$R$3+1,0)))))</f>
        <v>1.5</v>
      </c>
      <c r="M4752" s="3">
        <f>IF(AND(O4752&gt;0,O4752&lt;366),+'PL2'!$N$2+1,IF(AND(O4752&gt;365,O4752&lt;731),+'PL2'!$O$2+1,IF(AND(O4752&gt;730,O4752&lt;1096),+'PL2'!$P$2+1,IF(AND(O4752&gt;1095,O4752&lt;1461),+'PL2'!$Q$2+1,IF(AND(O4752&gt;1460,O4752&lt;1826),+'PL2'!$R$2+1,IF(AND(O4752&gt;1825,O4752&lt;2190),+'PL2'!$S$2+1,0))))))</f>
        <v>1.2</v>
      </c>
      <c r="N4752" s="70">
        <f t="shared" si="305"/>
        <v>4.9963589095569638E-4</v>
      </c>
      <c r="O4752" s="19">
        <f>IF(A4752&gt;'PL2'!$C$2+489,IF(A4752='PL2'!$C$2+490,1,O4751+1), "")</f>
        <v>189</v>
      </c>
      <c r="Q4752" s="19">
        <f t="shared" si="308"/>
        <v>96.120000001651817</v>
      </c>
    </row>
    <row r="4753" spans="1:17" x14ac:dyDescent="0.55000000000000004">
      <c r="A4753">
        <v>4751</v>
      </c>
      <c r="B4753" s="2">
        <v>44573</v>
      </c>
      <c r="C4753" s="20">
        <v>104.198445892276</v>
      </c>
      <c r="D4753" s="19">
        <v>168403011.7257545</v>
      </c>
      <c r="E4753" s="20">
        <f t="shared" si="306"/>
        <v>880.41043324000077</v>
      </c>
      <c r="F4753" s="20">
        <f t="shared" si="310"/>
        <v>5.4474915828909578E-4</v>
      </c>
      <c r="G4753" s="19">
        <v>42723.37</v>
      </c>
      <c r="H4753" s="20">
        <f t="shared" si="307"/>
        <v>23.273519846773606</v>
      </c>
      <c r="I4753" s="19">
        <v>37614100.691172853</v>
      </c>
      <c r="K4753" s="70">
        <f t="shared" si="304"/>
        <v>1.1114805470662237E-3</v>
      </c>
      <c r="L4753" s="3">
        <f>IF(AND(O4753&gt;0,O4753&lt;366),+'PL2'!$N$3+1,IF(AND(O4753&gt;365,O4753&lt;731),+'PL2'!$O$3+1,IF(AND(O4753&gt;730,O4753&lt;1096),+'PL2'!$P$3+1,IF(AND(O4753&gt;1095,O4753&lt;1461),+'PL2'!$Q$3+1,IF(AND(O4753&gt;1460,O4753&lt;3000),+'PL2'!$R$3+1,0)))))</f>
        <v>1.5</v>
      </c>
      <c r="M4753" s="3">
        <f>IF(AND(O4753&gt;0,O4753&lt;366),+'PL2'!$N$2+1,IF(AND(O4753&gt;365,O4753&lt;731),+'PL2'!$O$2+1,IF(AND(O4753&gt;730,O4753&lt;1096),+'PL2'!$P$2+1,IF(AND(O4753&gt;1095,O4753&lt;1461),+'PL2'!$Q$2+1,IF(AND(O4753&gt;1460,O4753&lt;1826),+'PL2'!$R$2+1,IF(AND(O4753&gt;1825,O4753&lt;2190),+'PL2'!$S$2+1,0))))))</f>
        <v>1.2</v>
      </c>
      <c r="N4753" s="70">
        <f t="shared" si="305"/>
        <v>4.9963589095569638E-4</v>
      </c>
      <c r="O4753" s="19">
        <f>IF(A4753&gt;'PL2'!$C$2+489,IF(A4753='PL2'!$C$2+490,1,O4752+1), "")</f>
        <v>190</v>
      </c>
      <c r="P4753" s="19">
        <v>7.0234846800000001</v>
      </c>
      <c r="Q4753" s="19">
        <f t="shared" si="308"/>
        <v>95.860000001651812</v>
      </c>
    </row>
    <row r="4754" spans="1:17" x14ac:dyDescent="0.55000000000000004">
      <c r="A4754">
        <v>4752</v>
      </c>
      <c r="B4754" s="2">
        <v>44574</v>
      </c>
      <c r="C4754" s="20">
        <v>104.228444366397</v>
      </c>
      <c r="D4754" s="19">
        <v>216864310.0641011</v>
      </c>
      <c r="E4754" s="20">
        <f t="shared" si="306"/>
        <v>1129.1875831399993</v>
      </c>
      <c r="F4754" s="20">
        <f t="shared" si="310"/>
        <v>5.427055523970066E-4</v>
      </c>
      <c r="G4754" s="19">
        <v>43926</v>
      </c>
      <c r="H4754" s="20">
        <f t="shared" si="307"/>
        <v>23.838884094590913</v>
      </c>
      <c r="I4754" s="19">
        <v>49600693.77700761</v>
      </c>
      <c r="K4754" s="70">
        <f t="shared" si="304"/>
        <v>1.1114805470662237E-3</v>
      </c>
      <c r="L4754" s="3">
        <f>IF(AND(O4754&gt;0,O4754&lt;366),+'PL2'!$N$3+1,IF(AND(O4754&gt;365,O4754&lt;731),+'PL2'!$O$3+1,IF(AND(O4754&gt;730,O4754&lt;1096),+'PL2'!$P$3+1,IF(AND(O4754&gt;1095,O4754&lt;1461),+'PL2'!$Q$3+1,IF(AND(O4754&gt;1460,O4754&lt;3000),+'PL2'!$R$3+1,0)))))</f>
        <v>1.5</v>
      </c>
      <c r="M4754" s="3">
        <f>IF(AND(O4754&gt;0,O4754&lt;366),+'PL2'!$N$2+1,IF(AND(O4754&gt;365,O4754&lt;731),+'PL2'!$O$2+1,IF(AND(O4754&gt;730,O4754&lt;1096),+'PL2'!$P$2+1,IF(AND(O4754&gt;1095,O4754&lt;1461),+'PL2'!$Q$2+1,IF(AND(O4754&gt;1460,O4754&lt;1826),+'PL2'!$R$2+1,IF(AND(O4754&gt;1825,O4754&lt;2190),+'PL2'!$S$2+1,0))))))</f>
        <v>1.2</v>
      </c>
      <c r="N4754" s="70">
        <f t="shared" si="305"/>
        <v>4.9963589095569638E-4</v>
      </c>
      <c r="O4754" s="19">
        <f>IF(A4754&gt;'PL2'!$C$2+489,IF(A4754='PL2'!$C$2+490,1,O4753+1), "")</f>
        <v>191</v>
      </c>
      <c r="P4754" s="19">
        <v>8.4</v>
      </c>
      <c r="Q4754" s="19">
        <f t="shared" si="308"/>
        <v>95.600000001651807</v>
      </c>
    </row>
    <row r="4755" spans="1:17" x14ac:dyDescent="0.55000000000000004">
      <c r="A4755">
        <v>4753</v>
      </c>
      <c r="B4755" s="2">
        <v>44575</v>
      </c>
      <c r="C4755" s="20">
        <v>104.258442840518</v>
      </c>
      <c r="D4755" s="19">
        <v>192633660.8949278</v>
      </c>
      <c r="E4755" s="20">
        <f t="shared" si="306"/>
        <v>1003.41920485</v>
      </c>
      <c r="F4755" s="20">
        <f t="shared" si="310"/>
        <v>5.4307706829594051E-4</v>
      </c>
      <c r="G4755" s="19">
        <v>42546.44</v>
      </c>
      <c r="H4755" s="20">
        <f t="shared" si="307"/>
        <v>23.105995901629136</v>
      </c>
      <c r="I4755" s="19">
        <v>42691914.993998237</v>
      </c>
      <c r="K4755" s="70">
        <f t="shared" si="304"/>
        <v>1.1114805470662237E-3</v>
      </c>
      <c r="L4755" s="3">
        <f>IF(AND(O4755&gt;0,O4755&lt;366),+'PL2'!$N$3+1,IF(AND(O4755&gt;365,O4755&lt;731),+'PL2'!$O$3+1,IF(AND(O4755&gt;730,O4755&lt;1096),+'PL2'!$P$3+1,IF(AND(O4755&gt;1095,O4755&lt;1461),+'PL2'!$Q$3+1,IF(AND(O4755&gt;1460,O4755&lt;3000),+'PL2'!$R$3+1,0)))))</f>
        <v>1.5</v>
      </c>
      <c r="M4755" s="3">
        <f>IF(AND(O4755&gt;0,O4755&lt;366),+'PL2'!$N$2+1,IF(AND(O4755&gt;365,O4755&lt;731),+'PL2'!$O$2+1,IF(AND(O4755&gt;730,O4755&lt;1096),+'PL2'!$P$2+1,IF(AND(O4755&gt;1095,O4755&lt;1461),+'PL2'!$Q$2+1,IF(AND(O4755&gt;1460,O4755&lt;1826),+'PL2'!$R$2+1,IF(AND(O4755&gt;1825,O4755&lt;2190),+'PL2'!$S$2+1,0))))))</f>
        <v>1.2</v>
      </c>
      <c r="N4755" s="70">
        <f t="shared" si="305"/>
        <v>4.9963589095569638E-4</v>
      </c>
      <c r="O4755" s="19">
        <f>IF(A4755&gt;'PL2'!$C$2+489,IF(A4755='PL2'!$C$2+490,1,O4754+1), "")</f>
        <v>192</v>
      </c>
      <c r="P4755" s="19">
        <v>8</v>
      </c>
      <c r="Q4755" s="19">
        <f t="shared" si="308"/>
        <v>95.340000001651802</v>
      </c>
    </row>
    <row r="4756" spans="1:17" x14ac:dyDescent="0.55000000000000004">
      <c r="A4756">
        <v>4754</v>
      </c>
      <c r="B4756" s="2">
        <v>44576</v>
      </c>
      <c r="C4756" s="20">
        <v>104.288441314639</v>
      </c>
      <c r="D4756" s="19">
        <v>201114388.10413849</v>
      </c>
      <c r="E4756" s="20">
        <f t="shared" si="306"/>
        <v>1044.9284726299995</v>
      </c>
      <c r="F4756" s="20">
        <f t="shared" si="310"/>
        <v>5.4185064889261702E-4</v>
      </c>
      <c r="G4756" s="19">
        <v>43099.37</v>
      </c>
      <c r="H4756" s="20">
        <f t="shared" si="307"/>
        <v>23.353421601362992</v>
      </c>
      <c r="I4756" s="19">
        <v>45035758.865415223</v>
      </c>
      <c r="K4756" s="70">
        <f t="shared" ref="K4756:K4819" si="311">+L4756^(0.00273972602739726)-1</f>
        <v>1.1114805470662237E-3</v>
      </c>
      <c r="L4756" s="3">
        <f>IF(AND(O4756&gt;0,O4756&lt;366),+'PL2'!$N$3+1,IF(AND(O4756&gt;365,O4756&lt;731),+'PL2'!$O$3+1,IF(AND(O4756&gt;730,O4756&lt;1096),+'PL2'!$P$3+1,IF(AND(O4756&gt;1095,O4756&lt;1461),+'PL2'!$Q$3+1,IF(AND(O4756&gt;1460,O4756&lt;3000),+'PL2'!$R$3+1,0)))))</f>
        <v>1.5</v>
      </c>
      <c r="M4756" s="3">
        <f>IF(AND(O4756&gt;0,O4756&lt;366),+'PL2'!$N$2+1,IF(AND(O4756&gt;365,O4756&lt;731),+'PL2'!$O$2+1,IF(AND(O4756&gt;730,O4756&lt;1096),+'PL2'!$P$2+1,IF(AND(O4756&gt;1095,O4756&lt;1461),+'PL2'!$Q$2+1,IF(AND(O4756&gt;1460,O4756&lt;1826),+'PL2'!$R$2+1,IF(AND(O4756&gt;1825,O4756&lt;2190),+'PL2'!$S$2+1,0))))))</f>
        <v>1.2</v>
      </c>
      <c r="N4756" s="70">
        <f t="shared" ref="N4756:N4819" si="312">+M4756^(0.00273972602739726)-1</f>
        <v>4.9963589095569638E-4</v>
      </c>
      <c r="O4756" s="19">
        <f>IF(A4756&gt;'PL2'!$C$2+489,IF(A4756='PL2'!$C$2+490,1,O4755+1), "")</f>
        <v>193</v>
      </c>
      <c r="P4756" s="19">
        <v>8</v>
      </c>
      <c r="Q4756" s="19">
        <f t="shared" si="308"/>
        <v>95.080000001651797</v>
      </c>
    </row>
    <row r="4757" spans="1:17" x14ac:dyDescent="0.55000000000000004">
      <c r="A4757">
        <v>4755</v>
      </c>
      <c r="B4757" s="2">
        <v>44577</v>
      </c>
      <c r="C4757" s="20">
        <v>104.31843978876</v>
      </c>
      <c r="D4757" s="19">
        <v>212018180.23026651</v>
      </c>
      <c r="E4757" s="20">
        <f t="shared" si="306"/>
        <v>1100.1167407699995</v>
      </c>
      <c r="F4757" s="20">
        <f t="shared" si="310"/>
        <v>5.4128594943123303E-4</v>
      </c>
      <c r="G4757" s="19">
        <v>43146.53</v>
      </c>
      <c r="H4757" s="20">
        <f t="shared" si="307"/>
        <v>23.354610455713178</v>
      </c>
      <c r="I4757" s="19">
        <v>47466219.959135011</v>
      </c>
      <c r="K4757" s="70">
        <f t="shared" si="311"/>
        <v>1.1114805470662237E-3</v>
      </c>
      <c r="L4757" s="3">
        <f>IF(AND(O4757&gt;0,O4757&lt;366),+'PL2'!$N$3+1,IF(AND(O4757&gt;365,O4757&lt;731),+'PL2'!$O$3+1,IF(AND(O4757&gt;730,O4757&lt;1096),+'PL2'!$P$3+1,IF(AND(O4757&gt;1095,O4757&lt;1461),+'PL2'!$Q$3+1,IF(AND(O4757&gt;1460,O4757&lt;3000),+'PL2'!$R$3+1,0)))))</f>
        <v>1.5</v>
      </c>
      <c r="M4757" s="3">
        <f>IF(AND(O4757&gt;0,O4757&lt;366),+'PL2'!$N$2+1,IF(AND(O4757&gt;365,O4757&lt;731),+'PL2'!$O$2+1,IF(AND(O4757&gt;730,O4757&lt;1096),+'PL2'!$P$2+1,IF(AND(O4757&gt;1095,O4757&lt;1461),+'PL2'!$Q$2+1,IF(AND(O4757&gt;1460,O4757&lt;1826),+'PL2'!$R$2+1,IF(AND(O4757&gt;1825,O4757&lt;2190),+'PL2'!$S$2+1,0))))))</f>
        <v>1.2</v>
      </c>
      <c r="N4757" s="70">
        <f t="shared" si="312"/>
        <v>4.9963589095569638E-4</v>
      </c>
      <c r="O4757" s="19">
        <f>IF(A4757&gt;'PL2'!$C$2+489,IF(A4757='PL2'!$C$2+490,1,O4756+1), "")</f>
        <v>194</v>
      </c>
      <c r="P4757" s="19">
        <v>8</v>
      </c>
      <c r="Q4757" s="19">
        <f t="shared" si="308"/>
        <v>94.820000001651792</v>
      </c>
    </row>
    <row r="4758" spans="1:17" x14ac:dyDescent="0.55000000000000004">
      <c r="A4758">
        <v>4756</v>
      </c>
      <c r="B4758" s="2">
        <v>44578</v>
      </c>
      <c r="C4758" s="20">
        <v>104.348438262881</v>
      </c>
      <c r="D4758" s="19">
        <v>195056725.81184509</v>
      </c>
      <c r="E4758" s="20">
        <f t="shared" si="306"/>
        <v>1015.3394614899998</v>
      </c>
      <c r="F4758" s="20">
        <f t="shared" si="310"/>
        <v>5.4317064265374938E-4</v>
      </c>
      <c r="G4758" s="19">
        <v>43102.44</v>
      </c>
      <c r="H4758" s="20">
        <f t="shared" si="307"/>
        <v>23.411980034744676</v>
      </c>
      <c r="I4758" s="19">
        <v>43763608.218505032</v>
      </c>
      <c r="K4758" s="70">
        <f t="shared" si="311"/>
        <v>1.1114805470662237E-3</v>
      </c>
      <c r="L4758" s="3">
        <f>IF(AND(O4758&gt;0,O4758&lt;366),+'PL2'!$N$3+1,IF(AND(O4758&gt;365,O4758&lt;731),+'PL2'!$O$3+1,IF(AND(O4758&gt;730,O4758&lt;1096),+'PL2'!$P$3+1,IF(AND(O4758&gt;1095,O4758&lt;1461),+'PL2'!$Q$3+1,IF(AND(O4758&gt;1460,O4758&lt;3000),+'PL2'!$R$3+1,0)))))</f>
        <v>1.5</v>
      </c>
      <c r="M4758" s="3">
        <f>IF(AND(O4758&gt;0,O4758&lt;366),+'PL2'!$N$2+1,IF(AND(O4758&gt;365,O4758&lt;731),+'PL2'!$O$2+1,IF(AND(O4758&gt;730,O4758&lt;1096),+'PL2'!$P$2+1,IF(AND(O4758&gt;1095,O4758&lt;1461),+'PL2'!$Q$2+1,IF(AND(O4758&gt;1460,O4758&lt;1826),+'PL2'!$R$2+1,IF(AND(O4758&gt;1825,O4758&lt;2190),+'PL2'!$S$2+1,0))))))</f>
        <v>1.2</v>
      </c>
      <c r="N4758" s="70">
        <f t="shared" si="312"/>
        <v>4.9963589095569638E-4</v>
      </c>
      <c r="O4758" s="19">
        <f>IF(A4758&gt;'PL2'!$C$2+489,IF(A4758='PL2'!$C$2+490,1,O4757+1), "")</f>
        <v>195</v>
      </c>
      <c r="P4758" s="19">
        <v>7.5</v>
      </c>
      <c r="Q4758" s="19">
        <f t="shared" si="308"/>
        <v>94.560000001651787</v>
      </c>
    </row>
    <row r="4759" spans="1:17" x14ac:dyDescent="0.55000000000000004">
      <c r="A4759">
        <v>4757</v>
      </c>
      <c r="B4759" s="2">
        <v>44579</v>
      </c>
      <c r="C4759" s="20">
        <v>104.378436737002</v>
      </c>
      <c r="D4759" s="19">
        <v>164768414.35037851</v>
      </c>
      <c r="E4759" s="20">
        <f t="shared" si="306"/>
        <v>855.08423439037574</v>
      </c>
      <c r="F4759" s="20">
        <f t="shared" si="310"/>
        <v>5.416836474151491E-4</v>
      </c>
      <c r="G4759" s="19">
        <v>42248.35</v>
      </c>
      <c r="H4759" s="20">
        <f t="shared" si="307"/>
        <v>22.885240325271813</v>
      </c>
      <c r="I4759" s="19">
        <v>36125898.01400663</v>
      </c>
      <c r="K4759" s="70">
        <f t="shared" si="311"/>
        <v>1.1114805470662237E-3</v>
      </c>
      <c r="L4759" s="3">
        <f>IF(AND(O4759&gt;0,O4759&lt;366),+'PL2'!$N$3+1,IF(AND(O4759&gt;365,O4759&lt;731),+'PL2'!$O$3+1,IF(AND(O4759&gt;730,O4759&lt;1096),+'PL2'!$P$3+1,IF(AND(O4759&gt;1095,O4759&lt;1461),+'PL2'!$Q$3+1,IF(AND(O4759&gt;1460,O4759&lt;3000),+'PL2'!$R$3+1,0)))))</f>
        <v>1.5</v>
      </c>
      <c r="M4759" s="3">
        <f>IF(AND(O4759&gt;0,O4759&lt;366),+'PL2'!$N$2+1,IF(AND(O4759&gt;365,O4759&lt;731),+'PL2'!$O$2+1,IF(AND(O4759&gt;730,O4759&lt;1096),+'PL2'!$P$2+1,IF(AND(O4759&gt;1095,O4759&lt;1461),+'PL2'!$Q$2+1,IF(AND(O4759&gt;1460,O4759&lt;1826),+'PL2'!$R$2+1,IF(AND(O4759&gt;1825,O4759&lt;2190),+'PL2'!$S$2+1,0))))))</f>
        <v>1.2</v>
      </c>
      <c r="N4759" s="70">
        <f t="shared" si="312"/>
        <v>4.9963589095569638E-4</v>
      </c>
      <c r="O4759" s="19">
        <f>IF(A4759&gt;'PL2'!$C$2+489,IF(A4759='PL2'!$C$2+490,1,O4758+1), "")</f>
        <v>196</v>
      </c>
      <c r="P4759" s="19">
        <v>7.75</v>
      </c>
      <c r="Q4759" s="19">
        <f t="shared" si="308"/>
        <v>94.300000001651782</v>
      </c>
    </row>
    <row r="4760" spans="1:17" x14ac:dyDescent="0.55000000000000004">
      <c r="A4760">
        <v>4758</v>
      </c>
      <c r="B4760" s="2">
        <v>44580</v>
      </c>
      <c r="C4760" s="20">
        <v>104.40843521112301</v>
      </c>
      <c r="D4760" s="19">
        <v>209595115.3133491</v>
      </c>
      <c r="E4760" s="20">
        <f t="shared" si="306"/>
        <v>1104.0231976351447</v>
      </c>
      <c r="F4760" s="20">
        <f t="shared" si="310"/>
        <v>5.4996193174414296E-4</v>
      </c>
      <c r="G4760" s="19">
        <v>42381.48</v>
      </c>
      <c r="H4760" s="20">
        <f t="shared" si="307"/>
        <v>23.30820061097576</v>
      </c>
      <c r="I4760" s="19">
        <v>46790137.070109934</v>
      </c>
      <c r="K4760" s="70">
        <f t="shared" si="311"/>
        <v>1.1114805470662237E-3</v>
      </c>
      <c r="L4760" s="3">
        <f>IF(AND(O4760&gt;0,O4760&lt;366),+'PL2'!$N$3+1,IF(AND(O4760&gt;365,O4760&lt;731),+'PL2'!$O$3+1,IF(AND(O4760&gt;730,O4760&lt;1096),+'PL2'!$P$3+1,IF(AND(O4760&gt;1095,O4760&lt;1461),+'PL2'!$Q$3+1,IF(AND(O4760&gt;1460,O4760&lt;3000),+'PL2'!$R$3+1,0)))))</f>
        <v>1.5</v>
      </c>
      <c r="M4760" s="3">
        <f>IF(AND(O4760&gt;0,O4760&lt;366),+'PL2'!$N$2+1,IF(AND(O4760&gt;365,O4760&lt;731),+'PL2'!$O$2+1,IF(AND(O4760&gt;730,O4760&lt;1096),+'PL2'!$P$2+1,IF(AND(O4760&gt;1095,O4760&lt;1461),+'PL2'!$Q$2+1,IF(AND(O4760&gt;1460,O4760&lt;1826),+'PL2'!$R$2+1,IF(AND(O4760&gt;1825,O4760&lt;2190),+'PL2'!$S$2+1,0))))))</f>
        <v>1.2</v>
      </c>
      <c r="N4760" s="70">
        <f t="shared" si="312"/>
        <v>4.9963589095569638E-4</v>
      </c>
      <c r="O4760" s="19">
        <f>IF(A4760&gt;'PL2'!$C$2+489,IF(A4760='PL2'!$C$2+490,1,O4759+1), "")</f>
        <v>197</v>
      </c>
      <c r="P4760" s="19">
        <v>7.5</v>
      </c>
      <c r="Q4760" s="19">
        <f t="shared" si="308"/>
        <v>94.040000001651777</v>
      </c>
    </row>
    <row r="4761" spans="1:17" x14ac:dyDescent="0.55000000000000004">
      <c r="A4761">
        <v>4759</v>
      </c>
      <c r="B4761" s="2">
        <v>44581</v>
      </c>
      <c r="C4761" s="20">
        <v>104.43843368524399</v>
      </c>
      <c r="D4761" s="19">
        <v>204748985.47951439</v>
      </c>
      <c r="E4761" s="20">
        <f t="shared" ref="E4761:E4824" si="313">+I4761/G4761</f>
        <v>1115.7440304389502</v>
      </c>
      <c r="F4761" s="20">
        <f t="shared" si="310"/>
        <v>5.691191028849513E-4</v>
      </c>
      <c r="G4761" s="19">
        <v>41707.85</v>
      </c>
      <c r="H4761" s="20">
        <f t="shared" ref="H4761:H4824" si="314">+F4761*G4761</f>
        <v>23.736734175260114</v>
      </c>
      <c r="I4761" s="19">
        <v>46535284.659943171</v>
      </c>
      <c r="K4761" s="70">
        <f t="shared" si="311"/>
        <v>1.1114805470662237E-3</v>
      </c>
      <c r="L4761" s="3">
        <f>IF(AND(O4761&gt;0,O4761&lt;366),+'PL2'!$N$3+1,IF(AND(O4761&gt;365,O4761&lt;731),+'PL2'!$O$3+1,IF(AND(O4761&gt;730,O4761&lt;1096),+'PL2'!$P$3+1,IF(AND(O4761&gt;1095,O4761&lt;1461),+'PL2'!$Q$3+1,IF(AND(O4761&gt;1460,O4761&lt;3000),+'PL2'!$R$3+1,0)))))</f>
        <v>1.5</v>
      </c>
      <c r="M4761" s="3">
        <f>IF(AND(O4761&gt;0,O4761&lt;366),+'PL2'!$N$2+1,IF(AND(O4761&gt;365,O4761&lt;731),+'PL2'!$O$2+1,IF(AND(O4761&gt;730,O4761&lt;1096),+'PL2'!$P$2+1,IF(AND(O4761&gt;1095,O4761&lt;1461),+'PL2'!$Q$2+1,IF(AND(O4761&gt;1460,O4761&lt;1826),+'PL2'!$R$2+1,IF(AND(O4761&gt;1825,O4761&lt;2190),+'PL2'!$S$2+1,0))))))</f>
        <v>1.2</v>
      </c>
      <c r="N4761" s="70">
        <f t="shared" si="312"/>
        <v>4.9963589095569638E-4</v>
      </c>
      <c r="O4761" s="19">
        <f>IF(A4761&gt;'PL2'!$C$2+489,IF(A4761='PL2'!$C$2+490,1,O4760+1), "")</f>
        <v>198</v>
      </c>
      <c r="P4761" s="19">
        <v>7.7777700000000003</v>
      </c>
      <c r="Q4761" s="19">
        <f t="shared" si="308"/>
        <v>93.780000001651771</v>
      </c>
    </row>
    <row r="4762" spans="1:17" x14ac:dyDescent="0.55000000000000004">
      <c r="A4762">
        <v>4760</v>
      </c>
      <c r="B4762" s="2">
        <v>44582</v>
      </c>
      <c r="C4762" s="20">
        <v>104.46843215936499</v>
      </c>
      <c r="D4762" s="19">
        <v>175442615.3080211</v>
      </c>
      <c r="E4762" s="20">
        <f t="shared" si="313"/>
        <v>810.60436607095392</v>
      </c>
      <c r="F4762" s="20">
        <f t="shared" si="310"/>
        <v>4.8267957631783489E-4</v>
      </c>
      <c r="G4762" s="19">
        <v>40684.42</v>
      </c>
      <c r="H4762" s="20">
        <f t="shared" si="314"/>
        <v>19.637538608336847</v>
      </c>
      <c r="I4762" s="19">
        <v>32978968.483064439</v>
      </c>
      <c r="K4762" s="70">
        <f t="shared" si="311"/>
        <v>1.1114805470662237E-3</v>
      </c>
      <c r="L4762" s="3">
        <f>IF(AND(O4762&gt;0,O4762&lt;366),+'PL2'!$N$3+1,IF(AND(O4762&gt;365,O4762&lt;731),+'PL2'!$O$3+1,IF(AND(O4762&gt;730,O4762&lt;1096),+'PL2'!$P$3+1,IF(AND(O4762&gt;1095,O4762&lt;1461),+'PL2'!$Q$3+1,IF(AND(O4762&gt;1460,O4762&lt;3000),+'PL2'!$R$3+1,0)))))</f>
        <v>1.5</v>
      </c>
      <c r="M4762" s="3">
        <f>IF(AND(O4762&gt;0,O4762&lt;366),+'PL2'!$N$2+1,IF(AND(O4762&gt;365,O4762&lt;731),+'PL2'!$O$2+1,IF(AND(O4762&gt;730,O4762&lt;1096),+'PL2'!$P$2+1,IF(AND(O4762&gt;1095,O4762&lt;1461),+'PL2'!$Q$2+1,IF(AND(O4762&gt;1460,O4762&lt;1826),+'PL2'!$R$2+1,IF(AND(O4762&gt;1825,O4762&lt;2190),+'PL2'!$S$2+1,0))))))</f>
        <v>1.2</v>
      </c>
      <c r="N4762" s="70">
        <f t="shared" si="312"/>
        <v>4.9963589095569638E-4</v>
      </c>
      <c r="O4762" s="19">
        <f>IF(A4762&gt;'PL2'!$C$2+489,IF(A4762='PL2'!$C$2+490,1,O4761+1), "")</f>
        <v>199</v>
      </c>
      <c r="P4762" s="19">
        <v>7.7777700000000003</v>
      </c>
      <c r="Q4762" s="19">
        <f t="shared" si="308"/>
        <v>93.520000001651766</v>
      </c>
    </row>
    <row r="4763" spans="1:17" x14ac:dyDescent="0.55000000000000004">
      <c r="A4763">
        <v>4761</v>
      </c>
      <c r="B4763" s="2">
        <v>44583</v>
      </c>
      <c r="C4763" s="20">
        <v>104.498430633486</v>
      </c>
      <c r="D4763" s="19">
        <v>177474949.66786671</v>
      </c>
      <c r="E4763" s="20">
        <f t="shared" si="313"/>
        <v>825.37690871317307</v>
      </c>
      <c r="F4763" s="20">
        <f t="shared" si="310"/>
        <v>4.8598741288873287E-4</v>
      </c>
      <c r="G4763" s="19">
        <v>36480.85</v>
      </c>
      <c r="H4763" s="20">
        <f t="shared" si="314"/>
        <v>17.729233911481931</v>
      </c>
      <c r="I4763" s="19">
        <v>30110451.200228959</v>
      </c>
      <c r="K4763" s="70">
        <f t="shared" si="311"/>
        <v>1.1114805470662237E-3</v>
      </c>
      <c r="L4763" s="3">
        <f>IF(AND(O4763&gt;0,O4763&lt;366),+'PL2'!$N$3+1,IF(AND(O4763&gt;365,O4763&lt;731),+'PL2'!$O$3+1,IF(AND(O4763&gt;730,O4763&lt;1096),+'PL2'!$P$3+1,IF(AND(O4763&gt;1095,O4763&lt;1461),+'PL2'!$Q$3+1,IF(AND(O4763&gt;1460,O4763&lt;3000),+'PL2'!$R$3+1,0)))))</f>
        <v>1.5</v>
      </c>
      <c r="M4763" s="3">
        <f>IF(AND(O4763&gt;0,O4763&lt;366),+'PL2'!$N$2+1,IF(AND(O4763&gt;365,O4763&lt;731),+'PL2'!$O$2+1,IF(AND(O4763&gt;730,O4763&lt;1096),+'PL2'!$P$2+1,IF(AND(O4763&gt;1095,O4763&lt;1461),+'PL2'!$Q$2+1,IF(AND(O4763&gt;1460,O4763&lt;1826),+'PL2'!$R$2+1,IF(AND(O4763&gt;1825,O4763&lt;2190),+'PL2'!$S$2+1,0))))))</f>
        <v>1.2</v>
      </c>
      <c r="N4763" s="70">
        <f t="shared" si="312"/>
        <v>4.9963589095569638E-4</v>
      </c>
      <c r="O4763" s="19">
        <f>IF(A4763&gt;'PL2'!$C$2+489,IF(A4763='PL2'!$C$2+490,1,O4762+1), "")</f>
        <v>200</v>
      </c>
      <c r="P4763" s="19">
        <v>7.7777700000000003</v>
      </c>
      <c r="Q4763" s="19">
        <f t="shared" si="308"/>
        <v>93.260000001651761</v>
      </c>
    </row>
    <row r="4764" spans="1:17" x14ac:dyDescent="0.55000000000000004">
      <c r="A4764">
        <v>4762</v>
      </c>
      <c r="B4764" s="2">
        <v>44584</v>
      </c>
      <c r="C4764" s="20">
        <v>104.528429107607</v>
      </c>
      <c r="D4764" s="19">
        <v>186746029.12812841</v>
      </c>
      <c r="E4764" s="20">
        <f t="shared" si="313"/>
        <v>897.74144186075989</v>
      </c>
      <c r="F4764" s="20">
        <f t="shared" si="310"/>
        <v>5.0249798135262663E-4</v>
      </c>
      <c r="G4764" s="19">
        <v>35071.43</v>
      </c>
      <c r="H4764" s="20">
        <f t="shared" si="314"/>
        <v>17.623322778149952</v>
      </c>
      <c r="I4764" s="19">
        <v>31485076.13631871</v>
      </c>
      <c r="K4764" s="70">
        <f t="shared" si="311"/>
        <v>1.1114805470662237E-3</v>
      </c>
      <c r="L4764" s="3">
        <f>IF(AND(O4764&gt;0,O4764&lt;366),+'PL2'!$N$3+1,IF(AND(O4764&gt;365,O4764&lt;731),+'PL2'!$O$3+1,IF(AND(O4764&gt;730,O4764&lt;1096),+'PL2'!$P$3+1,IF(AND(O4764&gt;1095,O4764&lt;1461),+'PL2'!$Q$3+1,IF(AND(O4764&gt;1460,O4764&lt;3000),+'PL2'!$R$3+1,0)))))</f>
        <v>1.5</v>
      </c>
      <c r="M4764" s="3">
        <f>IF(AND(O4764&gt;0,O4764&lt;366),+'PL2'!$N$2+1,IF(AND(O4764&gt;365,O4764&lt;731),+'PL2'!$O$2+1,IF(AND(O4764&gt;730,O4764&lt;1096),+'PL2'!$P$2+1,IF(AND(O4764&gt;1095,O4764&lt;1461),+'PL2'!$Q$2+1,IF(AND(O4764&gt;1460,O4764&lt;1826),+'PL2'!$R$2+1,IF(AND(O4764&gt;1825,O4764&lt;2190),+'PL2'!$S$2+1,0))))))</f>
        <v>1.2</v>
      </c>
      <c r="N4764" s="70">
        <f t="shared" si="312"/>
        <v>4.9963589095569638E-4</v>
      </c>
      <c r="O4764" s="19">
        <f>IF(A4764&gt;'PL2'!$C$2+489,IF(A4764='PL2'!$C$2+490,1,O4763+1), "")</f>
        <v>201</v>
      </c>
      <c r="P4764" s="19">
        <v>7.5</v>
      </c>
      <c r="Q4764" s="19">
        <f t="shared" si="308"/>
        <v>93.000000001651756</v>
      </c>
    </row>
    <row r="4765" spans="1:17" x14ac:dyDescent="0.55000000000000004">
      <c r="A4765">
        <v>4763</v>
      </c>
      <c r="B4765" s="2">
        <v>44585</v>
      </c>
      <c r="C4765" s="20">
        <v>104.558427581728</v>
      </c>
      <c r="D4765" s="19">
        <v>198665988.43417919</v>
      </c>
      <c r="E4765" s="20">
        <f t="shared" si="313"/>
        <v>932.41157131062585</v>
      </c>
      <c r="F4765" s="20">
        <f t="shared" si="310"/>
        <v>4.9073064052706518E-4</v>
      </c>
      <c r="G4765" s="19">
        <v>36280.82</v>
      </c>
      <c r="H4765" s="20">
        <f t="shared" si="314"/>
        <v>17.804110037447156</v>
      </c>
      <c r="I4765" s="19">
        <v>33828656.384637982</v>
      </c>
      <c r="K4765" s="70">
        <f t="shared" si="311"/>
        <v>1.1114805470662237E-3</v>
      </c>
      <c r="L4765" s="3">
        <f>IF(AND(O4765&gt;0,O4765&lt;366),+'PL2'!$N$3+1,IF(AND(O4765&gt;365,O4765&lt;731),+'PL2'!$O$3+1,IF(AND(O4765&gt;730,O4765&lt;1096),+'PL2'!$P$3+1,IF(AND(O4765&gt;1095,O4765&lt;1461),+'PL2'!$Q$3+1,IF(AND(O4765&gt;1460,O4765&lt;3000),+'PL2'!$R$3+1,0)))))</f>
        <v>1.5</v>
      </c>
      <c r="M4765" s="3">
        <f>IF(AND(O4765&gt;0,O4765&lt;366),+'PL2'!$N$2+1,IF(AND(O4765&gt;365,O4765&lt;731),+'PL2'!$O$2+1,IF(AND(O4765&gt;730,O4765&lt;1096),+'PL2'!$P$2+1,IF(AND(O4765&gt;1095,O4765&lt;1461),+'PL2'!$Q$2+1,IF(AND(O4765&gt;1460,O4765&lt;1826),+'PL2'!$R$2+1,IF(AND(O4765&gt;1825,O4765&lt;2190),+'PL2'!$S$2+1,0))))))</f>
        <v>1.2</v>
      </c>
      <c r="N4765" s="70">
        <f t="shared" si="312"/>
        <v>4.9963589095569638E-4</v>
      </c>
      <c r="O4765" s="19">
        <f>IF(A4765&gt;'PL2'!$C$2+489,IF(A4765='PL2'!$C$2+490,1,O4764+1), "")</f>
        <v>202</v>
      </c>
      <c r="P4765" s="19">
        <v>7.5</v>
      </c>
      <c r="Q4765" s="19">
        <f t="shared" si="308"/>
        <v>92.740000001651751</v>
      </c>
    </row>
    <row r="4766" spans="1:17" x14ac:dyDescent="0.55000000000000004">
      <c r="A4766">
        <v>4764</v>
      </c>
      <c r="B4766" s="2">
        <v>44586</v>
      </c>
      <c r="C4766" s="20">
        <v>104.588426055849</v>
      </c>
      <c r="D4766" s="19">
        <v>201314868.2799682</v>
      </c>
      <c r="E4766" s="20">
        <f t="shared" si="313"/>
        <v>956.60715184163257</v>
      </c>
      <c r="F4766" s="20">
        <f t="shared" si="310"/>
        <v>4.9698284691891464E-4</v>
      </c>
      <c r="G4766" s="19">
        <v>36678.82</v>
      </c>
      <c r="H4766" s="20">
        <f t="shared" si="314"/>
        <v>18.228744385226424</v>
      </c>
      <c r="I4766" s="19">
        <v>35087221.533111908</v>
      </c>
      <c r="K4766" s="70">
        <f t="shared" si="311"/>
        <v>1.1114805470662237E-3</v>
      </c>
      <c r="L4766" s="3">
        <f>IF(AND(O4766&gt;0,O4766&lt;366),+'PL2'!$N$3+1,IF(AND(O4766&gt;365,O4766&lt;731),+'PL2'!$O$3+1,IF(AND(O4766&gt;730,O4766&lt;1096),+'PL2'!$P$3+1,IF(AND(O4766&gt;1095,O4766&lt;1461),+'PL2'!$Q$3+1,IF(AND(O4766&gt;1460,O4766&lt;3000),+'PL2'!$R$3+1,0)))))</f>
        <v>1.5</v>
      </c>
      <c r="M4766" s="3">
        <f>IF(AND(O4766&gt;0,O4766&lt;366),+'PL2'!$N$2+1,IF(AND(O4766&gt;365,O4766&lt;731),+'PL2'!$O$2+1,IF(AND(O4766&gt;730,O4766&lt;1096),+'PL2'!$P$2+1,IF(AND(O4766&gt;1095,O4766&lt;1461),+'PL2'!$Q$2+1,IF(AND(O4766&gt;1460,O4766&lt;1826),+'PL2'!$R$2+1,IF(AND(O4766&gt;1825,O4766&lt;2190),+'PL2'!$S$2+1,0))))))</f>
        <v>1.2</v>
      </c>
      <c r="N4766" s="70">
        <f t="shared" si="312"/>
        <v>4.9963589095569638E-4</v>
      </c>
      <c r="O4766" s="19">
        <f>IF(A4766&gt;'PL2'!$C$2+489,IF(A4766='PL2'!$C$2+490,1,O4765+1), "")</f>
        <v>203</v>
      </c>
      <c r="P4766" s="19">
        <v>7.5</v>
      </c>
      <c r="Q4766" s="19">
        <f t="shared" si="308"/>
        <v>92.480000001651746</v>
      </c>
    </row>
    <row r="4767" spans="1:17" x14ac:dyDescent="0.55000000000000004">
      <c r="A4767">
        <v>4765</v>
      </c>
      <c r="B4767" s="2">
        <v>44587</v>
      </c>
      <c r="C4767" s="20">
        <v>104.61842452997</v>
      </c>
      <c r="D4767" s="19">
        <v>172177189.97628859</v>
      </c>
      <c r="E4767" s="20">
        <f t="shared" si="313"/>
        <v>848.56231070370507</v>
      </c>
      <c r="F4767" s="20">
        <f t="shared" si="310"/>
        <v>5.1560402439811115E-4</v>
      </c>
      <c r="G4767" s="19">
        <v>36948.81</v>
      </c>
      <c r="H4767" s="20">
        <f t="shared" si="314"/>
        <v>19.050955132721171</v>
      </c>
      <c r="I4767" s="19">
        <v>31353367.591352161</v>
      </c>
      <c r="K4767" s="70">
        <f t="shared" si="311"/>
        <v>1.1114805470662237E-3</v>
      </c>
      <c r="L4767" s="3">
        <f>IF(AND(O4767&gt;0,O4767&lt;366),+'PL2'!$N$3+1,IF(AND(O4767&gt;365,O4767&lt;731),+'PL2'!$O$3+1,IF(AND(O4767&gt;730,O4767&lt;1096),+'PL2'!$P$3+1,IF(AND(O4767&gt;1095,O4767&lt;1461),+'PL2'!$Q$3+1,IF(AND(O4767&gt;1460,O4767&lt;3000),+'PL2'!$R$3+1,0)))))</f>
        <v>1.5</v>
      </c>
      <c r="M4767" s="3">
        <f>IF(AND(O4767&gt;0,O4767&lt;366),+'PL2'!$N$2+1,IF(AND(O4767&gt;365,O4767&lt;731),+'PL2'!$O$2+1,IF(AND(O4767&gt;730,O4767&lt;1096),+'PL2'!$P$2+1,IF(AND(O4767&gt;1095,O4767&lt;1461),+'PL2'!$Q$2+1,IF(AND(O4767&gt;1460,O4767&lt;1826),+'PL2'!$R$2+1,IF(AND(O4767&gt;1825,O4767&lt;2190),+'PL2'!$S$2+1,0))))))</f>
        <v>1.2</v>
      </c>
      <c r="N4767" s="70">
        <f t="shared" si="312"/>
        <v>4.9963589095569638E-4</v>
      </c>
      <c r="O4767" s="19">
        <f>IF(A4767&gt;'PL2'!$C$2+489,IF(A4767='PL2'!$C$2+490,1,O4766+1), "")</f>
        <v>204</v>
      </c>
      <c r="P4767" s="19">
        <v>7.5</v>
      </c>
      <c r="Q4767" s="19">
        <f t="shared" si="308"/>
        <v>92.220000001651741</v>
      </c>
    </row>
    <row r="4768" spans="1:17" x14ac:dyDescent="0.55000000000000004">
      <c r="A4768">
        <v>4766</v>
      </c>
      <c r="B4768" s="2">
        <v>44588</v>
      </c>
      <c r="C4768" s="20">
        <v>104.648423004091</v>
      </c>
      <c r="D4768" s="19">
        <v>173501629.89918321</v>
      </c>
      <c r="E4768" s="20">
        <f t="shared" si="313"/>
        <v>820.87431239550449</v>
      </c>
      <c r="F4768" s="20">
        <f t="shared" si="310"/>
        <v>4.9511467025798535E-4</v>
      </c>
      <c r="G4768" s="19">
        <v>36823.5</v>
      </c>
      <c r="H4768" s="20">
        <f t="shared" si="314"/>
        <v>18.231855060244925</v>
      </c>
      <c r="I4768" s="19">
        <v>30227465.242495861</v>
      </c>
      <c r="K4768" s="70">
        <f t="shared" si="311"/>
        <v>1.1114805470662237E-3</v>
      </c>
      <c r="L4768" s="3">
        <f>IF(AND(O4768&gt;0,O4768&lt;366),+'PL2'!$N$3+1,IF(AND(O4768&gt;365,O4768&lt;731),+'PL2'!$O$3+1,IF(AND(O4768&gt;730,O4768&lt;1096),+'PL2'!$P$3+1,IF(AND(O4768&gt;1095,O4768&lt;1461),+'PL2'!$Q$3+1,IF(AND(O4768&gt;1460,O4768&lt;3000),+'PL2'!$R$3+1,0)))))</f>
        <v>1.5</v>
      </c>
      <c r="M4768" s="3">
        <f>IF(AND(O4768&gt;0,O4768&lt;366),+'PL2'!$N$2+1,IF(AND(O4768&gt;365,O4768&lt;731),+'PL2'!$O$2+1,IF(AND(O4768&gt;730,O4768&lt;1096),+'PL2'!$P$2+1,IF(AND(O4768&gt;1095,O4768&lt;1461),+'PL2'!$Q$2+1,IF(AND(O4768&gt;1460,O4768&lt;1826),+'PL2'!$R$2+1,IF(AND(O4768&gt;1825,O4768&lt;2190),+'PL2'!$S$2+1,0))))))</f>
        <v>1.2</v>
      </c>
      <c r="N4768" s="70">
        <f t="shared" si="312"/>
        <v>4.9963589095569638E-4</v>
      </c>
      <c r="O4768" s="19">
        <f>IF(A4768&gt;'PL2'!$C$2+489,IF(A4768='PL2'!$C$2+490,1,O4767+1), "")</f>
        <v>205</v>
      </c>
      <c r="P4768" s="19">
        <v>7.5</v>
      </c>
      <c r="Q4768" s="19">
        <f t="shared" si="308"/>
        <v>91.960000001651736</v>
      </c>
    </row>
    <row r="4769" spans="1:17" x14ac:dyDescent="0.55000000000000004">
      <c r="A4769">
        <v>4767</v>
      </c>
      <c r="B4769" s="2">
        <v>44589</v>
      </c>
      <c r="C4769" s="20">
        <v>104.678421478212</v>
      </c>
      <c r="D4769" s="19">
        <v>203963748.12575731</v>
      </c>
      <c r="E4769" s="20">
        <f t="shared" si="313"/>
        <v>972.70066000834288</v>
      </c>
      <c r="F4769" s="20">
        <f t="shared" si="310"/>
        <v>4.9921013217363015E-4</v>
      </c>
      <c r="G4769" s="19">
        <v>37146.85</v>
      </c>
      <c r="H4769" s="20">
        <f t="shared" si="314"/>
        <v>18.544083898334012</v>
      </c>
      <c r="I4769" s="19">
        <v>36132765.51223091</v>
      </c>
      <c r="K4769" s="70">
        <f t="shared" si="311"/>
        <v>1.1114805470662237E-3</v>
      </c>
      <c r="L4769" s="3">
        <f>IF(AND(O4769&gt;0,O4769&lt;366),+'PL2'!$N$3+1,IF(AND(O4769&gt;365,O4769&lt;731),+'PL2'!$O$3+1,IF(AND(O4769&gt;730,O4769&lt;1096),+'PL2'!$P$3+1,IF(AND(O4769&gt;1095,O4769&lt;1461),+'PL2'!$Q$3+1,IF(AND(O4769&gt;1460,O4769&lt;3000),+'PL2'!$R$3+1,0)))))</f>
        <v>1.5</v>
      </c>
      <c r="M4769" s="3">
        <f>IF(AND(O4769&gt;0,O4769&lt;366),+'PL2'!$N$2+1,IF(AND(O4769&gt;365,O4769&lt;731),+'PL2'!$O$2+1,IF(AND(O4769&gt;730,O4769&lt;1096),+'PL2'!$P$2+1,IF(AND(O4769&gt;1095,O4769&lt;1461),+'PL2'!$Q$2+1,IF(AND(O4769&gt;1460,O4769&lt;1826),+'PL2'!$R$2+1,IF(AND(O4769&gt;1825,O4769&lt;2190),+'PL2'!$S$2+1,0))))))</f>
        <v>1.2</v>
      </c>
      <c r="N4769" s="70">
        <f t="shared" si="312"/>
        <v>4.9963589095569638E-4</v>
      </c>
      <c r="O4769" s="19">
        <f>IF(A4769&gt;'PL2'!$C$2+489,IF(A4769='PL2'!$C$2+490,1,O4768+1), "")</f>
        <v>206</v>
      </c>
      <c r="P4769" s="19">
        <v>7.5</v>
      </c>
      <c r="Q4769" s="19">
        <f t="shared" si="308"/>
        <v>91.70000000165173</v>
      </c>
    </row>
    <row r="4770" spans="1:17" x14ac:dyDescent="0.55000000000000004">
      <c r="A4770">
        <v>4768</v>
      </c>
      <c r="B4770" s="2">
        <v>44590</v>
      </c>
      <c r="C4770" s="20">
        <v>104.708419952333</v>
      </c>
      <c r="D4770" s="19">
        <v>197341548.51128459</v>
      </c>
      <c r="E4770" s="20">
        <f t="shared" si="313"/>
        <v>944.7705385656501</v>
      </c>
      <c r="F4770" s="20">
        <f t="shared" si="310"/>
        <v>5.0129043304363789E-4</v>
      </c>
      <c r="G4770" s="19">
        <v>37770.15</v>
      </c>
      <c r="H4770" s="20">
        <f t="shared" si="314"/>
        <v>18.933814849623161</v>
      </c>
      <c r="I4770" s="19">
        <v>35684124.957205392</v>
      </c>
      <c r="K4770" s="70">
        <f t="shared" si="311"/>
        <v>1.1114805470662237E-3</v>
      </c>
      <c r="L4770" s="3">
        <f>IF(AND(O4770&gt;0,O4770&lt;366),+'PL2'!$N$3+1,IF(AND(O4770&gt;365,O4770&lt;731),+'PL2'!$O$3+1,IF(AND(O4770&gt;730,O4770&lt;1096),+'PL2'!$P$3+1,IF(AND(O4770&gt;1095,O4770&lt;1461),+'PL2'!$Q$3+1,IF(AND(O4770&gt;1460,O4770&lt;3000),+'PL2'!$R$3+1,0)))))</f>
        <v>1.5</v>
      </c>
      <c r="M4770" s="3">
        <f>IF(AND(O4770&gt;0,O4770&lt;366),+'PL2'!$N$2+1,IF(AND(O4770&gt;365,O4770&lt;731),+'PL2'!$O$2+1,IF(AND(O4770&gt;730,O4770&lt;1096),+'PL2'!$P$2+1,IF(AND(O4770&gt;1095,O4770&lt;1461),+'PL2'!$Q$2+1,IF(AND(O4770&gt;1460,O4770&lt;1826),+'PL2'!$R$2+1,IF(AND(O4770&gt;1825,O4770&lt;2190),+'PL2'!$S$2+1,0))))))</f>
        <v>1.2</v>
      </c>
      <c r="N4770" s="70">
        <f t="shared" si="312"/>
        <v>4.9963589095569638E-4</v>
      </c>
      <c r="O4770" s="19">
        <f>IF(A4770&gt;'PL2'!$C$2+489,IF(A4770='PL2'!$C$2+490,1,O4769+1), "")</f>
        <v>207</v>
      </c>
      <c r="P4770" s="19">
        <v>7.5</v>
      </c>
      <c r="Q4770" s="19">
        <f t="shared" si="308"/>
        <v>91.440000001651725</v>
      </c>
    </row>
    <row r="4771" spans="1:17" x14ac:dyDescent="0.55000000000000004">
      <c r="A4771">
        <v>4769</v>
      </c>
      <c r="B4771" s="2">
        <v>44591</v>
      </c>
      <c r="C4771" s="20">
        <v>104.738418426454</v>
      </c>
      <c r="D4771" s="19">
        <v>193368228.74260101</v>
      </c>
      <c r="E4771" s="20">
        <f t="shared" si="313"/>
        <v>930.31799180197368</v>
      </c>
      <c r="F4771" s="20">
        <f t="shared" si="310"/>
        <v>5.0390922918738248E-4</v>
      </c>
      <c r="G4771" s="19">
        <v>38186.49</v>
      </c>
      <c r="H4771" s="20">
        <f t="shared" si="314"/>
        <v>19.242524741271687</v>
      </c>
      <c r="I4771" s="19">
        <v>35525578.690766148</v>
      </c>
      <c r="K4771" s="70">
        <f t="shared" si="311"/>
        <v>1.1114805470662237E-3</v>
      </c>
      <c r="L4771" s="3">
        <f>IF(AND(O4771&gt;0,O4771&lt;366),+'PL2'!$N$3+1,IF(AND(O4771&gt;365,O4771&lt;731),+'PL2'!$O$3+1,IF(AND(O4771&gt;730,O4771&lt;1096),+'PL2'!$P$3+1,IF(AND(O4771&gt;1095,O4771&lt;1461),+'PL2'!$Q$3+1,IF(AND(O4771&gt;1460,O4771&lt;3000),+'PL2'!$R$3+1,0)))))</f>
        <v>1.5</v>
      </c>
      <c r="M4771" s="3">
        <f>IF(AND(O4771&gt;0,O4771&lt;366),+'PL2'!$N$2+1,IF(AND(O4771&gt;365,O4771&lt;731),+'PL2'!$O$2+1,IF(AND(O4771&gt;730,O4771&lt;1096),+'PL2'!$P$2+1,IF(AND(O4771&gt;1095,O4771&lt;1461),+'PL2'!$Q$2+1,IF(AND(O4771&gt;1460,O4771&lt;1826),+'PL2'!$R$2+1,IF(AND(O4771&gt;1825,O4771&lt;2190),+'PL2'!$S$2+1,0))))))</f>
        <v>1.2</v>
      </c>
      <c r="N4771" s="70">
        <f t="shared" si="312"/>
        <v>4.9963589095569638E-4</v>
      </c>
      <c r="O4771" s="19">
        <f>IF(A4771&gt;'PL2'!$C$2+489,IF(A4771='PL2'!$C$2+490,1,O4770+1), "")</f>
        <v>208</v>
      </c>
      <c r="P4771" s="19">
        <v>7.5</v>
      </c>
      <c r="Q4771" s="19">
        <f t="shared" si="308"/>
        <v>91.18000000165172</v>
      </c>
    </row>
    <row r="4772" spans="1:17" x14ac:dyDescent="0.55000000000000004">
      <c r="A4772">
        <v>4770</v>
      </c>
      <c r="B4772" s="2">
        <v>44592</v>
      </c>
      <c r="C4772" s="20">
        <v>104.76841690057501</v>
      </c>
      <c r="D4772" s="19">
        <v>189394908.97391751</v>
      </c>
      <c r="E4772" s="20">
        <f t="shared" si="313"/>
        <v>899.81511053737211</v>
      </c>
      <c r="F4772" s="20">
        <f t="shared" si="310"/>
        <v>4.9775469227210877E-4</v>
      </c>
      <c r="G4772" s="19">
        <v>37918.620000000003</v>
      </c>
      <c r="H4772" s="20">
        <f t="shared" si="314"/>
        <v>18.87417102948303</v>
      </c>
      <c r="I4772" s="19">
        <v>34119747.246724613</v>
      </c>
      <c r="K4772" s="70">
        <f t="shared" si="311"/>
        <v>1.1114805470662237E-3</v>
      </c>
      <c r="L4772" s="3">
        <f>IF(AND(O4772&gt;0,O4772&lt;366),+'PL2'!$N$3+1,IF(AND(O4772&gt;365,O4772&lt;731),+'PL2'!$O$3+1,IF(AND(O4772&gt;730,O4772&lt;1096),+'PL2'!$P$3+1,IF(AND(O4772&gt;1095,O4772&lt;1461),+'PL2'!$Q$3+1,IF(AND(O4772&gt;1460,O4772&lt;3000),+'PL2'!$R$3+1,0)))))</f>
        <v>1.5</v>
      </c>
      <c r="M4772" s="3">
        <f>IF(AND(O4772&gt;0,O4772&lt;366),+'PL2'!$N$2+1,IF(AND(O4772&gt;365,O4772&lt;731),+'PL2'!$O$2+1,IF(AND(O4772&gt;730,O4772&lt;1096),+'PL2'!$P$2+1,IF(AND(O4772&gt;1095,O4772&lt;1461),+'PL2'!$Q$2+1,IF(AND(O4772&gt;1460,O4772&lt;1826),+'PL2'!$R$2+1,IF(AND(O4772&gt;1825,O4772&lt;2190),+'PL2'!$S$2+1,0))))))</f>
        <v>1.2</v>
      </c>
      <c r="N4772" s="70">
        <f t="shared" si="312"/>
        <v>4.9963589095569638E-4</v>
      </c>
      <c r="O4772" s="19">
        <f>IF(A4772&gt;'PL2'!$C$2+489,IF(A4772='PL2'!$C$2+490,1,O4771+1), "")</f>
        <v>209</v>
      </c>
      <c r="P4772" s="19">
        <v>7.5</v>
      </c>
      <c r="Q4772" s="19">
        <f t="shared" si="308"/>
        <v>90.920000001651715</v>
      </c>
    </row>
    <row r="4773" spans="1:17" x14ac:dyDescent="0.55000000000000004">
      <c r="A4773">
        <v>4771</v>
      </c>
      <c r="B4773" s="2">
        <v>44593</v>
      </c>
      <c r="C4773" s="20">
        <v>104.79841537469601</v>
      </c>
      <c r="D4773" s="19">
        <v>203963748.12575731</v>
      </c>
      <c r="E4773" s="20">
        <f t="shared" si="313"/>
        <v>977.96994869214382</v>
      </c>
      <c r="F4773" s="20">
        <f t="shared" si="310"/>
        <v>5.0248978972389582E-4</v>
      </c>
      <c r="G4773" s="19">
        <v>38521.79</v>
      </c>
      <c r="H4773" s="20">
        <f t="shared" si="314"/>
        <v>19.356806156888073</v>
      </c>
      <c r="I4773" s="19">
        <v>37673152.98982954</v>
      </c>
      <c r="K4773" s="70">
        <f t="shared" si="311"/>
        <v>1.1114805470662237E-3</v>
      </c>
      <c r="L4773" s="3">
        <f>IF(AND(O4773&gt;0,O4773&lt;366),+'PL2'!$N$3+1,IF(AND(O4773&gt;365,O4773&lt;731),+'PL2'!$O$3+1,IF(AND(O4773&gt;730,O4773&lt;1096),+'PL2'!$P$3+1,IF(AND(O4773&gt;1095,O4773&lt;1461),+'PL2'!$Q$3+1,IF(AND(O4773&gt;1460,O4773&lt;3000),+'PL2'!$R$3+1,0)))))</f>
        <v>1.5</v>
      </c>
      <c r="M4773" s="3">
        <f>IF(AND(O4773&gt;0,O4773&lt;366),+'PL2'!$N$2+1,IF(AND(O4773&gt;365,O4773&lt;731),+'PL2'!$O$2+1,IF(AND(O4773&gt;730,O4773&lt;1096),+'PL2'!$P$2+1,IF(AND(O4773&gt;1095,O4773&lt;1461),+'PL2'!$Q$2+1,IF(AND(O4773&gt;1460,O4773&lt;1826),+'PL2'!$R$2+1,IF(AND(O4773&gt;1825,O4773&lt;2190),+'PL2'!$S$2+1,0))))))</f>
        <v>1.2</v>
      </c>
      <c r="N4773" s="70">
        <f t="shared" si="312"/>
        <v>4.9963589095569638E-4</v>
      </c>
      <c r="O4773" s="19">
        <f>IF(A4773&gt;'PL2'!$C$2+489,IF(A4773='PL2'!$C$2+490,1,O4772+1), "")</f>
        <v>210</v>
      </c>
      <c r="P4773" s="19">
        <v>7.5</v>
      </c>
      <c r="Q4773" s="19">
        <f t="shared" si="308"/>
        <v>90.66000000165171</v>
      </c>
    </row>
    <row r="4774" spans="1:17" x14ac:dyDescent="0.55000000000000004">
      <c r="A4774">
        <v>4772</v>
      </c>
      <c r="B4774" s="2">
        <v>44594</v>
      </c>
      <c r="C4774" s="20">
        <v>104.82841384881699</v>
      </c>
      <c r="D4774" s="19">
        <v>202639308.20286271</v>
      </c>
      <c r="E4774" s="20">
        <f t="shared" si="313"/>
        <v>951.48570780543992</v>
      </c>
      <c r="F4774" s="20">
        <f t="shared" si="310"/>
        <v>4.9221811125218866E-4</v>
      </c>
      <c r="G4774" s="19">
        <v>38739.74</v>
      </c>
      <c r="H4774" s="20">
        <f t="shared" si="314"/>
        <v>19.068401653200862</v>
      </c>
      <c r="I4774" s="19">
        <v>36860308.934098713</v>
      </c>
      <c r="K4774" s="70">
        <f t="shared" si="311"/>
        <v>1.1114805470662237E-3</v>
      </c>
      <c r="L4774" s="3">
        <f>IF(AND(O4774&gt;0,O4774&lt;366),+'PL2'!$N$3+1,IF(AND(O4774&gt;365,O4774&lt;731),+'PL2'!$O$3+1,IF(AND(O4774&gt;730,O4774&lt;1096),+'PL2'!$P$3+1,IF(AND(O4774&gt;1095,O4774&lt;1461),+'PL2'!$Q$3+1,IF(AND(O4774&gt;1460,O4774&lt;3000),+'PL2'!$R$3+1,0)))))</f>
        <v>1.5</v>
      </c>
      <c r="M4774" s="3">
        <f>IF(AND(O4774&gt;0,O4774&lt;366),+'PL2'!$N$2+1,IF(AND(O4774&gt;365,O4774&lt;731),+'PL2'!$O$2+1,IF(AND(O4774&gt;730,O4774&lt;1096),+'PL2'!$P$2+1,IF(AND(O4774&gt;1095,O4774&lt;1461),+'PL2'!$Q$2+1,IF(AND(O4774&gt;1460,O4774&lt;1826),+'PL2'!$R$2+1,IF(AND(O4774&gt;1825,O4774&lt;2190),+'PL2'!$S$2+1,0))))))</f>
        <v>1.2</v>
      </c>
      <c r="N4774" s="70">
        <f t="shared" si="312"/>
        <v>4.9963589095569638E-4</v>
      </c>
      <c r="O4774" s="19">
        <f>IF(A4774&gt;'PL2'!$C$2+489,IF(A4774='PL2'!$C$2+490,1,O4773+1), "")</f>
        <v>211</v>
      </c>
      <c r="P4774" s="19">
        <v>7.5</v>
      </c>
      <c r="Q4774" s="19">
        <f t="shared" si="308"/>
        <v>90.400000001651705</v>
      </c>
    </row>
    <row r="4775" spans="1:17" x14ac:dyDescent="0.55000000000000004">
      <c r="A4775">
        <v>4773</v>
      </c>
      <c r="B4775" s="2">
        <v>44595</v>
      </c>
      <c r="C4775" s="20">
        <v>104.85841232293799</v>
      </c>
      <c r="D4775" s="19">
        <v>194692668.66549551</v>
      </c>
      <c r="E4775" s="20">
        <f t="shared" si="313"/>
        <v>939.37154767393588</v>
      </c>
      <c r="F4775" s="20">
        <f t="shared" si="310"/>
        <v>5.0593075612757703E-4</v>
      </c>
      <c r="G4775" s="19">
        <v>36912.68</v>
      </c>
      <c r="H4775" s="20">
        <f t="shared" si="314"/>
        <v>18.67526010309529</v>
      </c>
      <c r="I4775" s="19">
        <v>34674721.340392739</v>
      </c>
      <c r="K4775" s="70">
        <f t="shared" si="311"/>
        <v>1.1114805470662237E-3</v>
      </c>
      <c r="L4775" s="3">
        <f>IF(AND(O4775&gt;0,O4775&lt;366),+'PL2'!$N$3+1,IF(AND(O4775&gt;365,O4775&lt;731),+'PL2'!$O$3+1,IF(AND(O4775&gt;730,O4775&lt;1096),+'PL2'!$P$3+1,IF(AND(O4775&gt;1095,O4775&lt;1461),+'PL2'!$Q$3+1,IF(AND(O4775&gt;1460,O4775&lt;3000),+'PL2'!$R$3+1,0)))))</f>
        <v>1.5</v>
      </c>
      <c r="M4775" s="3">
        <f>IF(AND(O4775&gt;0,O4775&lt;366),+'PL2'!$N$2+1,IF(AND(O4775&gt;365,O4775&lt;731),+'PL2'!$O$2+1,IF(AND(O4775&gt;730,O4775&lt;1096),+'PL2'!$P$2+1,IF(AND(O4775&gt;1095,O4775&lt;1461),+'PL2'!$Q$2+1,IF(AND(O4775&gt;1460,O4775&lt;1826),+'PL2'!$R$2+1,IF(AND(O4775&gt;1825,O4775&lt;2190),+'PL2'!$S$2+1,0))))))</f>
        <v>1.2</v>
      </c>
      <c r="N4775" s="70">
        <f t="shared" si="312"/>
        <v>4.9963589095569638E-4</v>
      </c>
      <c r="O4775" s="19">
        <f>IF(A4775&gt;'PL2'!$C$2+489,IF(A4775='PL2'!$C$2+490,1,O4774+1), "")</f>
        <v>212</v>
      </c>
      <c r="P4775" s="19">
        <v>7.5</v>
      </c>
      <c r="Q4775" s="19">
        <f t="shared" si="308"/>
        <v>90.1400000016517</v>
      </c>
    </row>
    <row r="4776" spans="1:17" x14ac:dyDescent="0.55000000000000004">
      <c r="A4776">
        <v>4774</v>
      </c>
      <c r="B4776" s="2">
        <v>44596</v>
      </c>
      <c r="C4776" s="20">
        <v>104.888410797059</v>
      </c>
      <c r="D4776" s="19">
        <v>172445464.5459601</v>
      </c>
      <c r="E4776" s="20">
        <f t="shared" si="313"/>
        <v>858.53293171181042</v>
      </c>
      <c r="F4776" s="20">
        <f t="shared" si="310"/>
        <v>5.2219497370539216E-4</v>
      </c>
      <c r="G4776" s="19">
        <v>37092.400000000001</v>
      </c>
      <c r="H4776" s="20">
        <f t="shared" si="314"/>
        <v>19.369464842669888</v>
      </c>
      <c r="I4776" s="19">
        <v>31845046.916227158</v>
      </c>
      <c r="K4776" s="70">
        <f t="shared" si="311"/>
        <v>1.1114805470662237E-3</v>
      </c>
      <c r="L4776" s="3">
        <f>IF(AND(O4776&gt;0,O4776&lt;366),+'PL2'!$N$3+1,IF(AND(O4776&gt;365,O4776&lt;731),+'PL2'!$O$3+1,IF(AND(O4776&gt;730,O4776&lt;1096),+'PL2'!$P$3+1,IF(AND(O4776&gt;1095,O4776&lt;1461),+'PL2'!$Q$3+1,IF(AND(O4776&gt;1460,O4776&lt;3000),+'PL2'!$R$3+1,0)))))</f>
        <v>1.5</v>
      </c>
      <c r="M4776" s="3">
        <f>IF(AND(O4776&gt;0,O4776&lt;366),+'PL2'!$N$2+1,IF(AND(O4776&gt;365,O4776&lt;731),+'PL2'!$O$2+1,IF(AND(O4776&gt;730,O4776&lt;1096),+'PL2'!$P$2+1,IF(AND(O4776&gt;1095,O4776&lt;1461),+'PL2'!$Q$2+1,IF(AND(O4776&gt;1460,O4776&lt;1826),+'PL2'!$R$2+1,IF(AND(O4776&gt;1825,O4776&lt;2190),+'PL2'!$S$2+1,0))))))</f>
        <v>1.2</v>
      </c>
      <c r="N4776" s="70">
        <f t="shared" si="312"/>
        <v>4.9963589095569638E-4</v>
      </c>
      <c r="O4776" s="19">
        <f>IF(A4776&gt;'PL2'!$C$2+489,IF(A4776='PL2'!$C$2+490,1,O4775+1), "")</f>
        <v>213</v>
      </c>
      <c r="P4776" s="19">
        <v>7.5</v>
      </c>
      <c r="Q4776" s="19">
        <f t="shared" si="308"/>
        <v>89.880000001651695</v>
      </c>
    </row>
    <row r="4777" spans="1:17" x14ac:dyDescent="0.55000000000000004">
      <c r="A4777">
        <v>4775</v>
      </c>
      <c r="B4777" s="2">
        <v>44597</v>
      </c>
      <c r="C4777" s="20">
        <v>104.91840927118</v>
      </c>
      <c r="D4777" s="19">
        <v>157888391.82261461</v>
      </c>
      <c r="E4777" s="20">
        <f t="shared" si="313"/>
        <v>757.18416564984284</v>
      </c>
      <c r="F4777" s="20">
        <f t="shared" si="310"/>
        <v>5.0315642124317645E-4</v>
      </c>
      <c r="G4777" s="19">
        <v>41584.19</v>
      </c>
      <c r="H4777" s="20">
        <f t="shared" si="314"/>
        <v>20.923352220696287</v>
      </c>
      <c r="I4777" s="19">
        <v>31486890.20937454</v>
      </c>
      <c r="K4777" s="70">
        <f t="shared" si="311"/>
        <v>1.1114805470662237E-3</v>
      </c>
      <c r="L4777" s="3">
        <f>IF(AND(O4777&gt;0,O4777&lt;366),+'PL2'!$N$3+1,IF(AND(O4777&gt;365,O4777&lt;731),+'PL2'!$O$3+1,IF(AND(O4777&gt;730,O4777&lt;1096),+'PL2'!$P$3+1,IF(AND(O4777&gt;1095,O4777&lt;1461),+'PL2'!$Q$3+1,IF(AND(O4777&gt;1460,O4777&lt;3000),+'PL2'!$R$3+1,0)))))</f>
        <v>1.5</v>
      </c>
      <c r="M4777" s="3">
        <f>IF(AND(O4777&gt;0,O4777&lt;366),+'PL2'!$N$2+1,IF(AND(O4777&gt;365,O4777&lt;731),+'PL2'!$O$2+1,IF(AND(O4777&gt;730,O4777&lt;1096),+'PL2'!$P$2+1,IF(AND(O4777&gt;1095,O4777&lt;1461),+'PL2'!$Q$2+1,IF(AND(O4777&gt;1460,O4777&lt;1826),+'PL2'!$R$2+1,IF(AND(O4777&gt;1825,O4777&lt;2190),+'PL2'!$S$2+1,0))))))</f>
        <v>1.2</v>
      </c>
      <c r="N4777" s="70">
        <f t="shared" si="312"/>
        <v>4.9963589095569638E-4</v>
      </c>
      <c r="O4777" s="19">
        <f>IF(A4777&gt;'PL2'!$C$2+489,IF(A4777='PL2'!$C$2+490,1,O4776+1), "")</f>
        <v>214</v>
      </c>
      <c r="P4777" s="19">
        <v>7.5</v>
      </c>
      <c r="Q4777" s="19">
        <f t="shared" si="308"/>
        <v>89.62000000165169</v>
      </c>
    </row>
    <row r="4778" spans="1:17" x14ac:dyDescent="0.55000000000000004">
      <c r="A4778">
        <v>4776</v>
      </c>
      <c r="B4778" s="2">
        <v>44598</v>
      </c>
      <c r="C4778" s="20">
        <v>104.948407745301</v>
      </c>
      <c r="D4778" s="19">
        <v>206979740.54057041</v>
      </c>
      <c r="E4778" s="20">
        <f t="shared" si="313"/>
        <v>989.04899251978077</v>
      </c>
      <c r="F4778" s="20">
        <f t="shared" si="310"/>
        <v>5.0149409152776129E-4</v>
      </c>
      <c r="G4778" s="19">
        <v>41435.43</v>
      </c>
      <c r="H4778" s="20">
        <f t="shared" si="314"/>
        <v>20.779623324912148</v>
      </c>
      <c r="I4778" s="19">
        <v>40981670.2961239</v>
      </c>
      <c r="K4778" s="70">
        <f t="shared" si="311"/>
        <v>1.1114805470662237E-3</v>
      </c>
      <c r="L4778" s="3">
        <f>IF(AND(O4778&gt;0,O4778&lt;366),+'PL2'!$N$3+1,IF(AND(O4778&gt;365,O4778&lt;731),+'PL2'!$O$3+1,IF(AND(O4778&gt;730,O4778&lt;1096),+'PL2'!$P$3+1,IF(AND(O4778&gt;1095,O4778&lt;1461),+'PL2'!$Q$3+1,IF(AND(O4778&gt;1460,O4778&lt;3000),+'PL2'!$R$3+1,0)))))</f>
        <v>1.5</v>
      </c>
      <c r="M4778" s="3">
        <f>IF(AND(O4778&gt;0,O4778&lt;366),+'PL2'!$N$2+1,IF(AND(O4778&gt;365,O4778&lt;731),+'PL2'!$O$2+1,IF(AND(O4778&gt;730,O4778&lt;1096),+'PL2'!$P$2+1,IF(AND(O4778&gt;1095,O4778&lt;1461),+'PL2'!$Q$2+1,IF(AND(O4778&gt;1460,O4778&lt;1826),+'PL2'!$R$2+1,IF(AND(O4778&gt;1825,O4778&lt;2190),+'PL2'!$S$2+1,0))))))</f>
        <v>1.2</v>
      </c>
      <c r="N4778" s="70">
        <f t="shared" si="312"/>
        <v>4.9963589095569638E-4</v>
      </c>
      <c r="O4778" s="19">
        <f>IF(A4778&gt;'PL2'!$C$2+489,IF(A4778='PL2'!$C$2+490,1,O4777+1), "")</f>
        <v>215</v>
      </c>
      <c r="P4778" s="19">
        <v>7.5</v>
      </c>
      <c r="Q4778" s="19">
        <f t="shared" si="308"/>
        <v>89.360000001651684</v>
      </c>
    </row>
    <row r="4779" spans="1:17" x14ac:dyDescent="0.55000000000000004">
      <c r="A4779">
        <v>4777</v>
      </c>
      <c r="B4779" s="2">
        <v>44599</v>
      </c>
      <c r="C4779" s="20">
        <v>104.978406219422</v>
      </c>
      <c r="D4779" s="19">
        <v>180443876.36870241</v>
      </c>
      <c r="E4779" s="20">
        <f t="shared" si="313"/>
        <v>878.43350251828929</v>
      </c>
      <c r="F4779" s="20">
        <f t="shared" si="310"/>
        <v>5.1105391282820715E-4</v>
      </c>
      <c r="G4779" s="19">
        <v>42450.98</v>
      </c>
      <c r="H4779" s="20">
        <f t="shared" si="314"/>
        <v>21.694739432391966</v>
      </c>
      <c r="I4779" s="19">
        <v>37290363.046733849</v>
      </c>
      <c r="K4779" s="70">
        <f t="shared" si="311"/>
        <v>1.1114805470662237E-3</v>
      </c>
      <c r="L4779" s="3">
        <f>IF(AND(O4779&gt;0,O4779&lt;366),+'PL2'!$N$3+1,IF(AND(O4779&gt;365,O4779&lt;731),+'PL2'!$O$3+1,IF(AND(O4779&gt;730,O4779&lt;1096),+'PL2'!$P$3+1,IF(AND(O4779&gt;1095,O4779&lt;1461),+'PL2'!$Q$3+1,IF(AND(O4779&gt;1460,O4779&lt;3000),+'PL2'!$R$3+1,0)))))</f>
        <v>1.5</v>
      </c>
      <c r="M4779" s="3">
        <f>IF(AND(O4779&gt;0,O4779&lt;366),+'PL2'!$N$2+1,IF(AND(O4779&gt;365,O4779&lt;731),+'PL2'!$O$2+1,IF(AND(O4779&gt;730,O4779&lt;1096),+'PL2'!$P$2+1,IF(AND(O4779&gt;1095,O4779&lt;1461),+'PL2'!$Q$2+1,IF(AND(O4779&gt;1460,O4779&lt;1826),+'PL2'!$R$2+1,IF(AND(O4779&gt;1825,O4779&lt;2190),+'PL2'!$S$2+1,0))))))</f>
        <v>1.2</v>
      </c>
      <c r="N4779" s="70">
        <f t="shared" si="312"/>
        <v>4.9963589095569638E-4</v>
      </c>
      <c r="O4779" s="19">
        <f>IF(A4779&gt;'PL2'!$C$2+489,IF(A4779='PL2'!$C$2+490,1,O4778+1), "")</f>
        <v>216</v>
      </c>
      <c r="P4779" s="19">
        <v>7.5</v>
      </c>
      <c r="Q4779" s="19">
        <f t="shared" si="308"/>
        <v>89.100000001651679</v>
      </c>
    </row>
    <row r="4780" spans="1:17" x14ac:dyDescent="0.55000000000000004">
      <c r="A4780">
        <v>4778</v>
      </c>
      <c r="B4780" s="2">
        <v>44600</v>
      </c>
      <c r="C4780" s="20">
        <v>105.008404693543</v>
      </c>
      <c r="D4780" s="19">
        <v>204326154.12338361</v>
      </c>
      <c r="E4780" s="20">
        <f t="shared" si="313"/>
        <v>990.6733135922982</v>
      </c>
      <c r="F4780" s="20">
        <f t="shared" si="310"/>
        <v>5.0913219934622131E-4</v>
      </c>
      <c r="G4780" s="19">
        <v>43834.02</v>
      </c>
      <c r="H4780" s="20">
        <f t="shared" si="314"/>
        <v>22.317311008786252</v>
      </c>
      <c r="I4780" s="19">
        <v>43425193.841471069</v>
      </c>
      <c r="K4780" s="70">
        <f t="shared" si="311"/>
        <v>1.1114805470662237E-3</v>
      </c>
      <c r="L4780" s="3">
        <f>IF(AND(O4780&gt;0,O4780&lt;366),+'PL2'!$N$3+1,IF(AND(O4780&gt;365,O4780&lt;731),+'PL2'!$O$3+1,IF(AND(O4780&gt;730,O4780&lt;1096),+'PL2'!$P$3+1,IF(AND(O4780&gt;1095,O4780&lt;1461),+'PL2'!$Q$3+1,IF(AND(O4780&gt;1460,O4780&lt;3000),+'PL2'!$R$3+1,0)))))</f>
        <v>1.5</v>
      </c>
      <c r="M4780" s="3">
        <f>IF(AND(O4780&gt;0,O4780&lt;366),+'PL2'!$N$2+1,IF(AND(O4780&gt;365,O4780&lt;731),+'PL2'!$O$2+1,IF(AND(O4780&gt;730,O4780&lt;1096),+'PL2'!$P$2+1,IF(AND(O4780&gt;1095,O4780&lt;1461),+'PL2'!$Q$2+1,IF(AND(O4780&gt;1460,O4780&lt;1826),+'PL2'!$R$2+1,IF(AND(O4780&gt;1825,O4780&lt;2190),+'PL2'!$S$2+1,0))))))</f>
        <v>1.2</v>
      </c>
      <c r="N4780" s="70">
        <f t="shared" si="312"/>
        <v>4.9963589095569638E-4</v>
      </c>
      <c r="O4780" s="19">
        <f>IF(A4780&gt;'PL2'!$C$2+489,IF(A4780='PL2'!$C$2+490,1,O4779+1), "")</f>
        <v>217</v>
      </c>
      <c r="P4780" s="19">
        <v>7.5</v>
      </c>
      <c r="Q4780" s="19">
        <f t="shared" si="308"/>
        <v>88.840000001651674</v>
      </c>
    </row>
    <row r="4781" spans="1:17" x14ac:dyDescent="0.55000000000000004">
      <c r="A4781">
        <v>4779</v>
      </c>
      <c r="B4781" s="2">
        <v>44601</v>
      </c>
      <c r="C4781" s="20">
        <v>105.038403167664</v>
      </c>
      <c r="D4781" s="19">
        <v>185751049.203076</v>
      </c>
      <c r="E4781" s="20">
        <f t="shared" si="313"/>
        <v>899.26168238303899</v>
      </c>
      <c r="F4781" s="20">
        <f t="shared" si="310"/>
        <v>5.0851401137505536E-4</v>
      </c>
      <c r="G4781" s="19">
        <v>44133.279999999999</v>
      </c>
      <c r="H4781" s="20">
        <f t="shared" si="314"/>
        <v>22.442391247938502</v>
      </c>
      <c r="I4781" s="19">
        <v>39687367.621881723</v>
      </c>
      <c r="K4781" s="70">
        <f t="shared" si="311"/>
        <v>1.1114805470662237E-3</v>
      </c>
      <c r="L4781" s="3">
        <f>IF(AND(O4781&gt;0,O4781&lt;366),+'PL2'!$N$3+1,IF(AND(O4781&gt;365,O4781&lt;731),+'PL2'!$O$3+1,IF(AND(O4781&gt;730,O4781&lt;1096),+'PL2'!$P$3+1,IF(AND(O4781&gt;1095,O4781&lt;1461),+'PL2'!$Q$3+1,IF(AND(O4781&gt;1460,O4781&lt;3000),+'PL2'!$R$3+1,0)))))</f>
        <v>1.5</v>
      </c>
      <c r="M4781" s="3">
        <f>IF(AND(O4781&gt;0,O4781&lt;366),+'PL2'!$N$2+1,IF(AND(O4781&gt;365,O4781&lt;731),+'PL2'!$O$2+1,IF(AND(O4781&gt;730,O4781&lt;1096),+'PL2'!$P$2+1,IF(AND(O4781&gt;1095,O4781&lt;1461),+'PL2'!$Q$2+1,IF(AND(O4781&gt;1460,O4781&lt;1826),+'PL2'!$R$2+1,IF(AND(O4781&gt;1825,O4781&lt;2190),+'PL2'!$S$2+1,0))))))</f>
        <v>1.2</v>
      </c>
      <c r="N4781" s="70">
        <f t="shared" si="312"/>
        <v>4.9963589095569638E-4</v>
      </c>
      <c r="O4781" s="19">
        <f>IF(A4781&gt;'PL2'!$C$2+489,IF(A4781='PL2'!$C$2+490,1,O4780+1), "")</f>
        <v>218</v>
      </c>
      <c r="P4781" s="19">
        <v>7.5</v>
      </c>
      <c r="Q4781" s="19">
        <f t="shared" si="308"/>
        <v>88.580000001651669</v>
      </c>
    </row>
    <row r="4782" spans="1:17" x14ac:dyDescent="0.55000000000000004">
      <c r="A4782">
        <v>4780</v>
      </c>
      <c r="B4782" s="2">
        <v>44602</v>
      </c>
      <c r="C4782" s="20">
        <v>105.068401641785</v>
      </c>
      <c r="D4782" s="19">
        <v>195038601.66322979</v>
      </c>
      <c r="E4782" s="20">
        <f t="shared" si="313"/>
        <v>937.6246902154171</v>
      </c>
      <c r="F4782" s="20">
        <f t="shared" si="310"/>
        <v>5.0510374203211101E-4</v>
      </c>
      <c r="G4782" s="19">
        <v>44397.3</v>
      </c>
      <c r="H4782" s="20">
        <f t="shared" si="314"/>
        <v>22.425242366122244</v>
      </c>
      <c r="I4782" s="19">
        <v>41628004.658900939</v>
      </c>
      <c r="K4782" s="70">
        <f t="shared" si="311"/>
        <v>1.1114805470662237E-3</v>
      </c>
      <c r="L4782" s="3">
        <f>IF(AND(O4782&gt;0,O4782&lt;366),+'PL2'!$N$3+1,IF(AND(O4782&gt;365,O4782&lt;731),+'PL2'!$O$3+1,IF(AND(O4782&gt;730,O4782&lt;1096),+'PL2'!$P$3+1,IF(AND(O4782&gt;1095,O4782&lt;1461),+'PL2'!$Q$3+1,IF(AND(O4782&gt;1460,O4782&lt;3000),+'PL2'!$R$3+1,0)))))</f>
        <v>1.5</v>
      </c>
      <c r="M4782" s="3">
        <f>IF(AND(O4782&gt;0,O4782&lt;366),+'PL2'!$N$2+1,IF(AND(O4782&gt;365,O4782&lt;731),+'PL2'!$O$2+1,IF(AND(O4782&gt;730,O4782&lt;1096),+'PL2'!$P$2+1,IF(AND(O4782&gt;1095,O4782&lt;1461),+'PL2'!$Q$2+1,IF(AND(O4782&gt;1460,O4782&lt;1826),+'PL2'!$R$2+1,IF(AND(O4782&gt;1825,O4782&lt;2190),+'PL2'!$S$2+1,0))))))</f>
        <v>1.2</v>
      </c>
      <c r="N4782" s="70">
        <f t="shared" si="312"/>
        <v>4.9963589095569638E-4</v>
      </c>
      <c r="O4782" s="19">
        <f>IF(A4782&gt;'PL2'!$C$2+489,IF(A4782='PL2'!$C$2+490,1,O4781+1), "")</f>
        <v>219</v>
      </c>
      <c r="P4782" s="19">
        <v>7.5</v>
      </c>
      <c r="Q4782" s="19">
        <f t="shared" ref="Q4782:Q4845" si="315">+Q4781-0.26</f>
        <v>88.320000001651664</v>
      </c>
    </row>
    <row r="4783" spans="1:17" x14ac:dyDescent="0.55000000000000004">
      <c r="A4783">
        <v>4781</v>
      </c>
      <c r="B4783" s="2">
        <v>44603</v>
      </c>
      <c r="C4783" s="20">
        <v>105.098400115906</v>
      </c>
      <c r="D4783" s="19">
        <v>188404635.6202628</v>
      </c>
      <c r="E4783" s="20">
        <f t="shared" si="313"/>
        <v>909.12600862659815</v>
      </c>
      <c r="F4783" s="20">
        <f t="shared" si="310"/>
        <v>5.0714086039260243E-4</v>
      </c>
      <c r="G4783" s="19">
        <v>43531.11</v>
      </c>
      <c r="H4783" s="20">
        <f t="shared" si="314"/>
        <v>22.076404579245018</v>
      </c>
      <c r="I4783" s="19">
        <v>39575264.285385393</v>
      </c>
      <c r="K4783" s="70">
        <f t="shared" si="311"/>
        <v>1.1114805470662237E-3</v>
      </c>
      <c r="L4783" s="3">
        <f>IF(AND(O4783&gt;0,O4783&lt;366),+'PL2'!$N$3+1,IF(AND(O4783&gt;365,O4783&lt;731),+'PL2'!$O$3+1,IF(AND(O4783&gt;730,O4783&lt;1096),+'PL2'!$P$3+1,IF(AND(O4783&gt;1095,O4783&lt;1461),+'PL2'!$Q$3+1,IF(AND(O4783&gt;1460,O4783&lt;3000),+'PL2'!$R$3+1,0)))))</f>
        <v>1.5</v>
      </c>
      <c r="M4783" s="3">
        <f>IF(AND(O4783&gt;0,O4783&lt;366),+'PL2'!$N$2+1,IF(AND(O4783&gt;365,O4783&lt;731),+'PL2'!$O$2+1,IF(AND(O4783&gt;730,O4783&lt;1096),+'PL2'!$P$2+1,IF(AND(O4783&gt;1095,O4783&lt;1461),+'PL2'!$Q$2+1,IF(AND(O4783&gt;1460,O4783&lt;1826),+'PL2'!$R$2+1,IF(AND(O4783&gt;1825,O4783&lt;2190),+'PL2'!$S$2+1,0))))))</f>
        <v>1.2</v>
      </c>
      <c r="N4783" s="70">
        <f t="shared" si="312"/>
        <v>4.9963589095569638E-4</v>
      </c>
      <c r="O4783" s="19">
        <f>IF(A4783&gt;'PL2'!$C$2+489,IF(A4783='PL2'!$C$2+490,1,O4782+1), "")</f>
        <v>220</v>
      </c>
      <c r="P4783" s="19">
        <v>7.5</v>
      </c>
      <c r="Q4783" s="19">
        <f t="shared" si="315"/>
        <v>88.060000001651659</v>
      </c>
    </row>
    <row r="4784" spans="1:17" x14ac:dyDescent="0.55000000000000004">
      <c r="A4784">
        <v>4782</v>
      </c>
      <c r="B4784" s="2">
        <v>44604</v>
      </c>
      <c r="C4784" s="20">
        <v>105.128398590027</v>
      </c>
      <c r="D4784" s="19">
        <v>248110330.00696591</v>
      </c>
      <c r="E4784" s="20">
        <f t="shared" si="313"/>
        <v>1179.7804876914079</v>
      </c>
      <c r="F4784" s="20">
        <f t="shared" ref="F4784:F4847" si="316">+(C4784/D4784)*E4784</f>
        <v>4.9989225904167943E-4</v>
      </c>
      <c r="G4784" s="19">
        <v>42401.27</v>
      </c>
      <c r="H4784" s="20">
        <f t="shared" si="314"/>
        <v>21.196066646536188</v>
      </c>
      <c r="I4784" s="19">
        <v>50024190.999335058</v>
      </c>
      <c r="K4784" s="70">
        <f t="shared" si="311"/>
        <v>1.1114805470662237E-3</v>
      </c>
      <c r="L4784" s="3">
        <f>IF(AND(O4784&gt;0,O4784&lt;366),+'PL2'!$N$3+1,IF(AND(O4784&gt;365,O4784&lt;731),+'PL2'!$O$3+1,IF(AND(O4784&gt;730,O4784&lt;1096),+'PL2'!$P$3+1,IF(AND(O4784&gt;1095,O4784&lt;1461),+'PL2'!$Q$3+1,IF(AND(O4784&gt;1460,O4784&lt;3000),+'PL2'!$R$3+1,0)))))</f>
        <v>1.5</v>
      </c>
      <c r="M4784" s="3">
        <f>IF(AND(O4784&gt;0,O4784&lt;366),+'PL2'!$N$2+1,IF(AND(O4784&gt;365,O4784&lt;731),+'PL2'!$O$2+1,IF(AND(O4784&gt;730,O4784&lt;1096),+'PL2'!$P$2+1,IF(AND(O4784&gt;1095,O4784&lt;1461),+'PL2'!$Q$2+1,IF(AND(O4784&gt;1460,O4784&lt;1826),+'PL2'!$R$2+1,IF(AND(O4784&gt;1825,O4784&lt;2190),+'PL2'!$S$2+1,0))))))</f>
        <v>1.2</v>
      </c>
      <c r="N4784" s="70">
        <f t="shared" si="312"/>
        <v>4.9963589095569638E-4</v>
      </c>
      <c r="O4784" s="19">
        <f>IF(A4784&gt;'PL2'!$C$2+489,IF(A4784='PL2'!$C$2+490,1,O4783+1), "")</f>
        <v>221</v>
      </c>
      <c r="P4784" s="19">
        <v>7.5</v>
      </c>
      <c r="Q4784" s="19">
        <f t="shared" si="315"/>
        <v>87.800000001651654</v>
      </c>
    </row>
    <row r="4785" spans="1:17" x14ac:dyDescent="0.55000000000000004">
      <c r="A4785">
        <v>4783</v>
      </c>
      <c r="B4785" s="2">
        <v>44605</v>
      </c>
      <c r="C4785" s="20">
        <v>105.15839706414801</v>
      </c>
      <c r="D4785" s="19">
        <v>209633326.9577572</v>
      </c>
      <c r="E4785" s="20">
        <f t="shared" si="313"/>
        <v>999.34748844222906</v>
      </c>
      <c r="F4785" s="20">
        <f t="shared" si="316"/>
        <v>5.013028296585848E-4</v>
      </c>
      <c r="G4785" s="19">
        <v>42245.56</v>
      </c>
      <c r="H4785" s="20">
        <f t="shared" si="314"/>
        <v>21.177818768511521</v>
      </c>
      <c r="I4785" s="19">
        <v>42217994.283835493</v>
      </c>
      <c r="K4785" s="70">
        <f t="shared" si="311"/>
        <v>1.1114805470662237E-3</v>
      </c>
      <c r="L4785" s="3">
        <f>IF(AND(O4785&gt;0,O4785&lt;366),+'PL2'!$N$3+1,IF(AND(O4785&gt;365,O4785&lt;731),+'PL2'!$O$3+1,IF(AND(O4785&gt;730,O4785&lt;1096),+'PL2'!$P$3+1,IF(AND(O4785&gt;1095,O4785&lt;1461),+'PL2'!$Q$3+1,IF(AND(O4785&gt;1460,O4785&lt;3000),+'PL2'!$R$3+1,0)))))</f>
        <v>1.5</v>
      </c>
      <c r="M4785" s="3">
        <f>IF(AND(O4785&gt;0,O4785&lt;366),+'PL2'!$N$2+1,IF(AND(O4785&gt;365,O4785&lt;731),+'PL2'!$O$2+1,IF(AND(O4785&gt;730,O4785&lt;1096),+'PL2'!$P$2+1,IF(AND(O4785&gt;1095,O4785&lt;1461),+'PL2'!$Q$2+1,IF(AND(O4785&gt;1460,O4785&lt;1826),+'PL2'!$R$2+1,IF(AND(O4785&gt;1825,O4785&lt;2190),+'PL2'!$S$2+1,0))))))</f>
        <v>1.2</v>
      </c>
      <c r="N4785" s="70">
        <f t="shared" si="312"/>
        <v>4.9963589095569638E-4</v>
      </c>
      <c r="O4785" s="19">
        <f>IF(A4785&gt;'PL2'!$C$2+489,IF(A4785='PL2'!$C$2+490,1,O4784+1), "")</f>
        <v>222</v>
      </c>
      <c r="P4785" s="19">
        <v>7.5</v>
      </c>
      <c r="Q4785" s="19">
        <f t="shared" si="315"/>
        <v>87.540000001651649</v>
      </c>
    </row>
    <row r="4786" spans="1:17" x14ac:dyDescent="0.55000000000000004">
      <c r="A4786">
        <v>4784</v>
      </c>
      <c r="B4786" s="2">
        <v>44606</v>
      </c>
      <c r="C4786" s="20">
        <v>105.18839553826901</v>
      </c>
      <c r="D4786" s="19">
        <v>202999360.91479021</v>
      </c>
      <c r="E4786" s="20">
        <f t="shared" si="313"/>
        <v>969.95914180019474</v>
      </c>
      <c r="F4786" s="20">
        <f t="shared" si="316"/>
        <v>5.0260476389610753E-4</v>
      </c>
      <c r="G4786" s="19">
        <v>42104.89</v>
      </c>
      <c r="H4786" s="20">
        <f t="shared" si="314"/>
        <v>21.16211829732158</v>
      </c>
      <c r="I4786" s="19">
        <v>40840022.969991602</v>
      </c>
      <c r="K4786" s="70">
        <f t="shared" si="311"/>
        <v>1.1114805470662237E-3</v>
      </c>
      <c r="L4786" s="3">
        <f>IF(AND(O4786&gt;0,O4786&lt;366),+'PL2'!$N$3+1,IF(AND(O4786&gt;365,O4786&lt;731),+'PL2'!$O$3+1,IF(AND(O4786&gt;730,O4786&lt;1096),+'PL2'!$P$3+1,IF(AND(O4786&gt;1095,O4786&lt;1461),+'PL2'!$Q$3+1,IF(AND(O4786&gt;1460,O4786&lt;3000),+'PL2'!$R$3+1,0)))))</f>
        <v>1.5</v>
      </c>
      <c r="M4786" s="3">
        <f>IF(AND(O4786&gt;0,O4786&lt;366),+'PL2'!$N$2+1,IF(AND(O4786&gt;365,O4786&lt;731),+'PL2'!$O$2+1,IF(AND(O4786&gt;730,O4786&lt;1096),+'PL2'!$P$2+1,IF(AND(O4786&gt;1095,O4786&lt;1461),+'PL2'!$Q$2+1,IF(AND(O4786&gt;1460,O4786&lt;1826),+'PL2'!$R$2+1,IF(AND(O4786&gt;1825,O4786&lt;2190),+'PL2'!$S$2+1,0))))))</f>
        <v>1.2</v>
      </c>
      <c r="N4786" s="70">
        <f t="shared" si="312"/>
        <v>4.9963589095569638E-4</v>
      </c>
      <c r="O4786" s="19">
        <f>IF(A4786&gt;'PL2'!$C$2+489,IF(A4786='PL2'!$C$2+490,1,O4785+1), "")</f>
        <v>223</v>
      </c>
      <c r="P4786" s="19">
        <v>7.5</v>
      </c>
      <c r="Q4786" s="19">
        <f t="shared" si="315"/>
        <v>87.280000001651644</v>
      </c>
    </row>
    <row r="4787" spans="1:17" x14ac:dyDescent="0.55000000000000004">
      <c r="A4787">
        <v>4785</v>
      </c>
      <c r="B4787" s="2">
        <v>44607</v>
      </c>
      <c r="C4787" s="20">
        <v>105.21839401238999</v>
      </c>
      <c r="D4787" s="19">
        <v>232188811.50384501</v>
      </c>
      <c r="E4787" s="20">
        <f t="shared" si="313"/>
        <v>1139.7829636549895</v>
      </c>
      <c r="F4787" s="20">
        <f t="shared" si="316"/>
        <v>5.1650263499658045E-4</v>
      </c>
      <c r="G4787" s="19">
        <v>42580.94</v>
      </c>
      <c r="H4787" s="20">
        <f t="shared" si="314"/>
        <v>21.993167710631294</v>
      </c>
      <c r="I4787" s="19">
        <v>48533029.988415293</v>
      </c>
      <c r="K4787" s="70">
        <f t="shared" si="311"/>
        <v>1.1114805470662237E-3</v>
      </c>
      <c r="L4787" s="3">
        <f>IF(AND(O4787&gt;0,O4787&lt;366),+'PL2'!$N$3+1,IF(AND(O4787&gt;365,O4787&lt;731),+'PL2'!$O$3+1,IF(AND(O4787&gt;730,O4787&lt;1096),+'PL2'!$P$3+1,IF(AND(O4787&gt;1095,O4787&lt;1461),+'PL2'!$Q$3+1,IF(AND(O4787&gt;1460,O4787&lt;3000),+'PL2'!$R$3+1,0)))))</f>
        <v>1.5</v>
      </c>
      <c r="M4787" s="3">
        <f>IF(AND(O4787&gt;0,O4787&lt;366),+'PL2'!$N$2+1,IF(AND(O4787&gt;365,O4787&lt;731),+'PL2'!$O$2+1,IF(AND(O4787&gt;730,O4787&lt;1096),+'PL2'!$P$2+1,IF(AND(O4787&gt;1095,O4787&lt;1461),+'PL2'!$Q$2+1,IF(AND(O4787&gt;1460,O4787&lt;1826),+'PL2'!$R$2+1,IF(AND(O4787&gt;1825,O4787&lt;2190),+'PL2'!$S$2+1,0))))))</f>
        <v>1.2</v>
      </c>
      <c r="N4787" s="70">
        <f t="shared" si="312"/>
        <v>4.9963589095569638E-4</v>
      </c>
      <c r="O4787" s="19">
        <f>IF(A4787&gt;'PL2'!$C$2+489,IF(A4787='PL2'!$C$2+490,1,O4786+1), "")</f>
        <v>224</v>
      </c>
      <c r="P4787" s="19">
        <v>7.5</v>
      </c>
      <c r="Q4787" s="19">
        <f t="shared" si="315"/>
        <v>87.020000001651638</v>
      </c>
    </row>
    <row r="4788" spans="1:17" x14ac:dyDescent="0.55000000000000004">
      <c r="A4788">
        <v>4786</v>
      </c>
      <c r="B4788" s="2">
        <v>44608</v>
      </c>
      <c r="C4788" s="20">
        <v>105.24839248651099</v>
      </c>
      <c r="D4788" s="19">
        <v>206979740.54057041</v>
      </c>
      <c r="E4788" s="20">
        <f t="shared" si="313"/>
        <v>986.11134918288701</v>
      </c>
      <c r="F4788" s="20">
        <f t="shared" si="316"/>
        <v>5.0143378305114847E-4</v>
      </c>
      <c r="G4788" s="19">
        <v>44536.2</v>
      </c>
      <c r="H4788" s="20">
        <f t="shared" si="314"/>
        <v>22.331955248722558</v>
      </c>
      <c r="I4788" s="19">
        <v>43917652.269478887</v>
      </c>
      <c r="K4788" s="70">
        <f t="shared" si="311"/>
        <v>1.1114805470662237E-3</v>
      </c>
      <c r="L4788" s="3">
        <f>IF(AND(O4788&gt;0,O4788&lt;366),+'PL2'!$N$3+1,IF(AND(O4788&gt;365,O4788&lt;731),+'PL2'!$O$3+1,IF(AND(O4788&gt;730,O4788&lt;1096),+'PL2'!$P$3+1,IF(AND(O4788&gt;1095,O4788&lt;1461),+'PL2'!$Q$3+1,IF(AND(O4788&gt;1460,O4788&lt;3000),+'PL2'!$R$3+1,0)))))</f>
        <v>1.5</v>
      </c>
      <c r="M4788" s="3">
        <f>IF(AND(O4788&gt;0,O4788&lt;366),+'PL2'!$N$2+1,IF(AND(O4788&gt;365,O4788&lt;731),+'PL2'!$O$2+1,IF(AND(O4788&gt;730,O4788&lt;1096),+'PL2'!$P$2+1,IF(AND(O4788&gt;1095,O4788&lt;1461),+'PL2'!$Q$2+1,IF(AND(O4788&gt;1460,O4788&lt;1826),+'PL2'!$R$2+1,IF(AND(O4788&gt;1825,O4788&lt;2190),+'PL2'!$S$2+1,0))))))</f>
        <v>1.2</v>
      </c>
      <c r="N4788" s="70">
        <f t="shared" si="312"/>
        <v>4.9963589095569638E-4</v>
      </c>
      <c r="O4788" s="19">
        <f>IF(A4788&gt;'PL2'!$C$2+489,IF(A4788='PL2'!$C$2+490,1,O4787+1), "")</f>
        <v>225</v>
      </c>
      <c r="P4788" s="19">
        <v>6.9950000000000001</v>
      </c>
      <c r="Q4788" s="19">
        <f t="shared" si="315"/>
        <v>86.760000001651633</v>
      </c>
    </row>
    <row r="4789" spans="1:17" x14ac:dyDescent="0.55000000000000004">
      <c r="A4789">
        <v>4787</v>
      </c>
      <c r="B4789" s="2">
        <v>44609</v>
      </c>
      <c r="C4789" s="20">
        <v>105.278390960632</v>
      </c>
      <c r="D4789" s="19">
        <v>213256529.54537991</v>
      </c>
      <c r="E4789" s="20">
        <f t="shared" si="313"/>
        <v>967.36770424492659</v>
      </c>
      <c r="F4789" s="20">
        <f t="shared" si="316"/>
        <v>4.7756059609192287E-4</v>
      </c>
      <c r="G4789" s="19">
        <v>43948.81</v>
      </c>
      <c r="H4789" s="20">
        <f t="shared" si="314"/>
        <v>20.988219901130659</v>
      </c>
      <c r="I4789" s="19">
        <v>42514659.433996469</v>
      </c>
      <c r="K4789" s="70">
        <f t="shared" si="311"/>
        <v>1.1114805470662237E-3</v>
      </c>
      <c r="L4789" s="3">
        <f>IF(AND(O4789&gt;0,O4789&lt;366),+'PL2'!$N$3+1,IF(AND(O4789&gt;365,O4789&lt;731),+'PL2'!$O$3+1,IF(AND(O4789&gt;730,O4789&lt;1096),+'PL2'!$P$3+1,IF(AND(O4789&gt;1095,O4789&lt;1461),+'PL2'!$Q$3+1,IF(AND(O4789&gt;1460,O4789&lt;3000),+'PL2'!$R$3+1,0)))))</f>
        <v>1.5</v>
      </c>
      <c r="M4789" s="3">
        <f>IF(AND(O4789&gt;0,O4789&lt;366),+'PL2'!$N$2+1,IF(AND(O4789&gt;365,O4789&lt;731),+'PL2'!$O$2+1,IF(AND(O4789&gt;730,O4789&lt;1096),+'PL2'!$P$2+1,IF(AND(O4789&gt;1095,O4789&lt;1461),+'PL2'!$Q$2+1,IF(AND(O4789&gt;1460,O4789&lt;1826),+'PL2'!$R$2+1,IF(AND(O4789&gt;1825,O4789&lt;2190),+'PL2'!$S$2+1,0))))))</f>
        <v>1.2</v>
      </c>
      <c r="N4789" s="70">
        <f t="shared" si="312"/>
        <v>4.9963589095569638E-4</v>
      </c>
      <c r="O4789" s="19">
        <f>IF(A4789&gt;'PL2'!$C$2+489,IF(A4789='PL2'!$C$2+490,1,O4788+1), "")</f>
        <v>226</v>
      </c>
      <c r="P4789" s="19">
        <v>7.15</v>
      </c>
      <c r="Q4789" s="19">
        <f t="shared" si="315"/>
        <v>86.500000001651628</v>
      </c>
    </row>
    <row r="4790" spans="1:17" x14ac:dyDescent="0.55000000000000004">
      <c r="A4790">
        <v>4788</v>
      </c>
      <c r="B4790" s="2">
        <v>44610</v>
      </c>
      <c r="C4790" s="20">
        <v>105.308389434753</v>
      </c>
      <c r="D4790" s="19">
        <v>186294128.88347659</v>
      </c>
      <c r="E4790" s="20">
        <f t="shared" si="313"/>
        <v>844.00800006924658</v>
      </c>
      <c r="F4790" s="20">
        <f t="shared" si="316"/>
        <v>4.771010427973965E-4</v>
      </c>
      <c r="G4790" s="19">
        <v>40565.69</v>
      </c>
      <c r="H4790" s="20">
        <f t="shared" si="314"/>
        <v>19.353933000795919</v>
      </c>
      <c r="I4790" s="19">
        <v>34237766.888329037</v>
      </c>
      <c r="K4790" s="70">
        <f t="shared" si="311"/>
        <v>1.1114805470662237E-3</v>
      </c>
      <c r="L4790" s="3">
        <f>IF(AND(O4790&gt;0,O4790&lt;366),+'PL2'!$N$3+1,IF(AND(O4790&gt;365,O4790&lt;731),+'PL2'!$O$3+1,IF(AND(O4790&gt;730,O4790&lt;1096),+'PL2'!$P$3+1,IF(AND(O4790&gt;1095,O4790&lt;1461),+'PL2'!$Q$3+1,IF(AND(O4790&gt;1460,O4790&lt;3000),+'PL2'!$R$3+1,0)))))</f>
        <v>1.5</v>
      </c>
      <c r="M4790" s="3">
        <f>IF(AND(O4790&gt;0,O4790&lt;366),+'PL2'!$N$2+1,IF(AND(O4790&gt;365,O4790&lt;731),+'PL2'!$O$2+1,IF(AND(O4790&gt;730,O4790&lt;1096),+'PL2'!$P$2+1,IF(AND(O4790&gt;1095,O4790&lt;1461),+'PL2'!$Q$2+1,IF(AND(O4790&gt;1460,O4790&lt;1826),+'PL2'!$R$2+1,IF(AND(O4790&gt;1825,O4790&lt;2190),+'PL2'!$S$2+1,0))))))</f>
        <v>1.2</v>
      </c>
      <c r="N4790" s="70">
        <f t="shared" si="312"/>
        <v>4.9963589095569638E-4</v>
      </c>
      <c r="O4790" s="19">
        <f>IF(A4790&gt;'PL2'!$C$2+489,IF(A4790='PL2'!$C$2+490,1,O4789+1), "")</f>
        <v>227</v>
      </c>
      <c r="P4790" s="19">
        <v>7.15</v>
      </c>
      <c r="Q4790" s="19">
        <f t="shared" si="315"/>
        <v>86.240000001651623</v>
      </c>
    </row>
    <row r="4791" spans="1:17" x14ac:dyDescent="0.55000000000000004">
      <c r="A4791">
        <v>4789</v>
      </c>
      <c r="B4791" s="2">
        <v>44611</v>
      </c>
      <c r="C4791" s="20">
        <v>105.338387908874</v>
      </c>
      <c r="D4791" s="19">
        <v>207147949.28088069</v>
      </c>
      <c r="E4791" s="20">
        <f t="shared" si="313"/>
        <v>939.89678243772244</v>
      </c>
      <c r="F4791" s="20">
        <f t="shared" si="316"/>
        <v>4.7795410095264468E-4</v>
      </c>
      <c r="G4791" s="19">
        <v>40014.550000000003</v>
      </c>
      <c r="H4791" s="20">
        <f t="shared" si="314"/>
        <v>19.125118270274651</v>
      </c>
      <c r="I4791" s="19">
        <v>37609546.795693368</v>
      </c>
      <c r="K4791" s="70">
        <f t="shared" si="311"/>
        <v>1.1114805470662237E-3</v>
      </c>
      <c r="L4791" s="3">
        <f>IF(AND(O4791&gt;0,O4791&lt;366),+'PL2'!$N$3+1,IF(AND(O4791&gt;365,O4791&lt;731),+'PL2'!$O$3+1,IF(AND(O4791&gt;730,O4791&lt;1096),+'PL2'!$P$3+1,IF(AND(O4791&gt;1095,O4791&lt;1461),+'PL2'!$Q$3+1,IF(AND(O4791&gt;1460,O4791&lt;3000),+'PL2'!$R$3+1,0)))))</f>
        <v>1.5</v>
      </c>
      <c r="M4791" s="3">
        <f>IF(AND(O4791&gt;0,O4791&lt;366),+'PL2'!$N$2+1,IF(AND(O4791&gt;365,O4791&lt;731),+'PL2'!$O$2+1,IF(AND(O4791&gt;730,O4791&lt;1096),+'PL2'!$P$2+1,IF(AND(O4791&gt;1095,O4791&lt;1461),+'PL2'!$Q$2+1,IF(AND(O4791&gt;1460,O4791&lt;1826),+'PL2'!$R$2+1,IF(AND(O4791&gt;1825,O4791&lt;2190),+'PL2'!$S$2+1,0))))))</f>
        <v>1.2</v>
      </c>
      <c r="N4791" s="70">
        <f t="shared" si="312"/>
        <v>4.9963589095569638E-4</v>
      </c>
      <c r="O4791" s="19">
        <f>IF(A4791&gt;'PL2'!$C$2+489,IF(A4791='PL2'!$C$2+490,1,O4790+1), "")</f>
        <v>228</v>
      </c>
      <c r="P4791" s="19">
        <v>7.15</v>
      </c>
      <c r="Q4791" s="19">
        <f t="shared" si="315"/>
        <v>85.980000001651618</v>
      </c>
    </row>
    <row r="4792" spans="1:17" x14ac:dyDescent="0.55000000000000004">
      <c r="A4792">
        <v>4790</v>
      </c>
      <c r="B4792" s="2">
        <v>44612</v>
      </c>
      <c r="C4792" s="20">
        <v>105.368386382995</v>
      </c>
      <c r="D4792" s="19">
        <v>200196675.8150793</v>
      </c>
      <c r="E4792" s="20">
        <f t="shared" si="313"/>
        <v>876.82978283797036</v>
      </c>
      <c r="F4792" s="20">
        <f t="shared" si="316"/>
        <v>4.614968703852465E-4</v>
      </c>
      <c r="G4792" s="19">
        <v>40115.050000000003</v>
      </c>
      <c r="H4792" s="20">
        <f t="shared" si="314"/>
        <v>18.512970030347685</v>
      </c>
      <c r="I4792" s="19">
        <v>35174070.580034323</v>
      </c>
      <c r="K4792" s="70">
        <f t="shared" si="311"/>
        <v>1.1114805470662237E-3</v>
      </c>
      <c r="L4792" s="3">
        <f>IF(AND(O4792&gt;0,O4792&lt;366),+'PL2'!$N$3+1,IF(AND(O4792&gt;365,O4792&lt;731),+'PL2'!$O$3+1,IF(AND(O4792&gt;730,O4792&lt;1096),+'PL2'!$P$3+1,IF(AND(O4792&gt;1095,O4792&lt;1461),+'PL2'!$Q$3+1,IF(AND(O4792&gt;1460,O4792&lt;3000),+'PL2'!$R$3+1,0)))))</f>
        <v>1.5</v>
      </c>
      <c r="M4792" s="3">
        <f>IF(AND(O4792&gt;0,O4792&lt;366),+'PL2'!$N$2+1,IF(AND(O4792&gt;365,O4792&lt;731),+'PL2'!$O$2+1,IF(AND(O4792&gt;730,O4792&lt;1096),+'PL2'!$P$2+1,IF(AND(O4792&gt;1095,O4792&lt;1461),+'PL2'!$Q$2+1,IF(AND(O4792&gt;1460,O4792&lt;1826),+'PL2'!$R$2+1,IF(AND(O4792&gt;1825,O4792&lt;2190),+'PL2'!$S$2+1,0))))))</f>
        <v>1.2</v>
      </c>
      <c r="N4792" s="70">
        <f t="shared" si="312"/>
        <v>4.9963589095569638E-4</v>
      </c>
      <c r="O4792" s="19">
        <f>IF(A4792&gt;'PL2'!$C$2+489,IF(A4792='PL2'!$C$2+490,1,O4791+1), "")</f>
        <v>229</v>
      </c>
      <c r="P4792" s="19">
        <v>7.15</v>
      </c>
      <c r="Q4792" s="19">
        <f t="shared" si="315"/>
        <v>85.720000001651613</v>
      </c>
    </row>
    <row r="4793" spans="1:17" x14ac:dyDescent="0.55000000000000004">
      <c r="A4793">
        <v>4791</v>
      </c>
      <c r="B4793" s="2">
        <v>44613</v>
      </c>
      <c r="C4793" s="20">
        <v>105.398384857116</v>
      </c>
      <c r="D4793" s="19">
        <v>171001327.2587136</v>
      </c>
      <c r="E4793" s="20">
        <f t="shared" si="313"/>
        <v>782.30226925596651</v>
      </c>
      <c r="F4793" s="20">
        <f t="shared" si="316"/>
        <v>4.8217985773226814E-4</v>
      </c>
      <c r="G4793" s="19">
        <v>38382.32</v>
      </c>
      <c r="H4793" s="20">
        <f t="shared" si="314"/>
        <v>18.507181597034389</v>
      </c>
      <c r="I4793" s="19">
        <v>30026576.03530867</v>
      </c>
      <c r="K4793" s="70">
        <f t="shared" si="311"/>
        <v>1.1114805470662237E-3</v>
      </c>
      <c r="L4793" s="3">
        <f>IF(AND(O4793&gt;0,O4793&lt;366),+'PL2'!$N$3+1,IF(AND(O4793&gt;365,O4793&lt;731),+'PL2'!$O$3+1,IF(AND(O4793&gt;730,O4793&lt;1096),+'PL2'!$P$3+1,IF(AND(O4793&gt;1095,O4793&lt;1461),+'PL2'!$Q$3+1,IF(AND(O4793&gt;1460,O4793&lt;3000),+'PL2'!$R$3+1,0)))))</f>
        <v>1.5</v>
      </c>
      <c r="M4793" s="3">
        <f>IF(AND(O4793&gt;0,O4793&lt;366),+'PL2'!$N$2+1,IF(AND(O4793&gt;365,O4793&lt;731),+'PL2'!$O$2+1,IF(AND(O4793&gt;730,O4793&lt;1096),+'PL2'!$P$2+1,IF(AND(O4793&gt;1095,O4793&lt;1461),+'PL2'!$Q$2+1,IF(AND(O4793&gt;1460,O4793&lt;1826),+'PL2'!$R$2+1,IF(AND(O4793&gt;1825,O4793&lt;2190),+'PL2'!$S$2+1,0))))))</f>
        <v>1.2</v>
      </c>
      <c r="N4793" s="70">
        <f t="shared" si="312"/>
        <v>4.9963589095569638E-4</v>
      </c>
      <c r="O4793" s="19">
        <f>IF(A4793&gt;'PL2'!$C$2+489,IF(A4793='PL2'!$C$2+490,1,O4792+1), "")</f>
        <v>230</v>
      </c>
      <c r="P4793" s="19">
        <v>7.15</v>
      </c>
      <c r="Q4793" s="19">
        <f t="shared" si="315"/>
        <v>85.460000001651608</v>
      </c>
    </row>
    <row r="4794" spans="1:17" x14ac:dyDescent="0.55000000000000004">
      <c r="A4794">
        <v>4792</v>
      </c>
      <c r="B4794" s="2">
        <v>44614</v>
      </c>
      <c r="C4794" s="20">
        <v>105.428383331237</v>
      </c>
      <c r="D4794" s="19">
        <v>211318713.36036149</v>
      </c>
      <c r="E4794" s="20">
        <f t="shared" si="313"/>
        <v>995.47825069914506</v>
      </c>
      <c r="F4794" s="20">
        <f t="shared" si="316"/>
        <v>4.9665105822239606E-4</v>
      </c>
      <c r="G4794" s="19">
        <v>37031.08</v>
      </c>
      <c r="H4794" s="20">
        <f t="shared" si="314"/>
        <v>18.391525069118206</v>
      </c>
      <c r="I4794" s="19">
        <v>36863634.739900097</v>
      </c>
      <c r="K4794" s="70">
        <f t="shared" si="311"/>
        <v>1.1114805470662237E-3</v>
      </c>
      <c r="L4794" s="3">
        <f>IF(AND(O4794&gt;0,O4794&lt;366),+'PL2'!$N$3+1,IF(AND(O4794&gt;365,O4794&lt;731),+'PL2'!$O$3+1,IF(AND(O4794&gt;730,O4794&lt;1096),+'PL2'!$P$3+1,IF(AND(O4794&gt;1095,O4794&lt;1461),+'PL2'!$Q$3+1,IF(AND(O4794&gt;1460,O4794&lt;3000),+'PL2'!$R$3+1,0)))))</f>
        <v>1.5</v>
      </c>
      <c r="M4794" s="3">
        <f>IF(AND(O4794&gt;0,O4794&lt;366),+'PL2'!$N$2+1,IF(AND(O4794&gt;365,O4794&lt;731),+'PL2'!$O$2+1,IF(AND(O4794&gt;730,O4794&lt;1096),+'PL2'!$P$2+1,IF(AND(O4794&gt;1095,O4794&lt;1461),+'PL2'!$Q$2+1,IF(AND(O4794&gt;1460,O4794&lt;1826),+'PL2'!$R$2+1,IF(AND(O4794&gt;1825,O4794&lt;2190),+'PL2'!$S$2+1,0))))))</f>
        <v>1.2</v>
      </c>
      <c r="N4794" s="70">
        <f t="shared" si="312"/>
        <v>4.9963589095569638E-4</v>
      </c>
      <c r="O4794" s="19">
        <f>IF(A4794&gt;'PL2'!$C$2+489,IF(A4794='PL2'!$C$2+490,1,O4793+1), "")</f>
        <v>231</v>
      </c>
      <c r="P4794" s="19">
        <v>7.15</v>
      </c>
      <c r="Q4794" s="19">
        <f t="shared" si="315"/>
        <v>85.200000001651603</v>
      </c>
    </row>
    <row r="4795" spans="1:17" x14ac:dyDescent="0.55000000000000004">
      <c r="A4795">
        <v>4793</v>
      </c>
      <c r="B4795" s="2">
        <v>44615</v>
      </c>
      <c r="C4795" s="20">
        <v>105.458381805358</v>
      </c>
      <c r="D4795" s="19">
        <v>208538203.97404099</v>
      </c>
      <c r="E4795" s="20">
        <f t="shared" si="313"/>
        <v>945.13122623476181</v>
      </c>
      <c r="F4795" s="20">
        <f t="shared" si="316"/>
        <v>4.7795563504919684E-4</v>
      </c>
      <c r="G4795" s="19">
        <v>38262.17</v>
      </c>
      <c r="H4795" s="20">
        <f t="shared" si="314"/>
        <v>18.287619760710328</v>
      </c>
      <c r="I4795" s="19">
        <v>36162771.650502913</v>
      </c>
      <c r="K4795" s="70">
        <f t="shared" si="311"/>
        <v>1.1114805470662237E-3</v>
      </c>
      <c r="L4795" s="3">
        <f>IF(AND(O4795&gt;0,O4795&lt;366),+'PL2'!$N$3+1,IF(AND(O4795&gt;365,O4795&lt;731),+'PL2'!$O$3+1,IF(AND(O4795&gt;730,O4795&lt;1096),+'PL2'!$P$3+1,IF(AND(O4795&gt;1095,O4795&lt;1461),+'PL2'!$Q$3+1,IF(AND(O4795&gt;1460,O4795&lt;3000),+'PL2'!$R$3+1,0)))))</f>
        <v>1.5</v>
      </c>
      <c r="M4795" s="3">
        <f>IF(AND(O4795&gt;0,O4795&lt;366),+'PL2'!$N$2+1,IF(AND(O4795&gt;365,O4795&lt;731),+'PL2'!$O$2+1,IF(AND(O4795&gt;730,O4795&lt;1096),+'PL2'!$P$2+1,IF(AND(O4795&gt;1095,O4795&lt;1461),+'PL2'!$Q$2+1,IF(AND(O4795&gt;1460,O4795&lt;1826),+'PL2'!$R$2+1,IF(AND(O4795&gt;1825,O4795&lt;2190),+'PL2'!$S$2+1,0))))))</f>
        <v>1.2</v>
      </c>
      <c r="N4795" s="70">
        <f t="shared" si="312"/>
        <v>4.9963589095569638E-4</v>
      </c>
      <c r="O4795" s="19">
        <f>IF(A4795&gt;'PL2'!$C$2+489,IF(A4795='PL2'!$C$2+490,1,O4794+1), "")</f>
        <v>232</v>
      </c>
      <c r="P4795" s="19">
        <v>7.45</v>
      </c>
      <c r="Q4795" s="19">
        <f t="shared" si="315"/>
        <v>84.940000001651597</v>
      </c>
    </row>
    <row r="4796" spans="1:17" x14ac:dyDescent="0.55000000000000004">
      <c r="A4796">
        <v>4794</v>
      </c>
      <c r="B4796" s="2">
        <v>44616</v>
      </c>
      <c r="C4796" s="20">
        <v>105.488380279479</v>
      </c>
      <c r="D4796" s="19">
        <v>183513619.49715611</v>
      </c>
      <c r="E4796" s="20">
        <f t="shared" si="313"/>
        <v>821.8382555402269</v>
      </c>
      <c r="F4796" s="20">
        <f t="shared" si="316"/>
        <v>4.7241390947550134E-4</v>
      </c>
      <c r="G4796" s="19">
        <v>37291.480000000003</v>
      </c>
      <c r="H4796" s="20">
        <f t="shared" si="314"/>
        <v>17.617013856927471</v>
      </c>
      <c r="I4796" s="19">
        <v>30647564.869713262</v>
      </c>
      <c r="K4796" s="70">
        <f t="shared" si="311"/>
        <v>1.1114805470662237E-3</v>
      </c>
      <c r="L4796" s="3">
        <f>IF(AND(O4796&gt;0,O4796&lt;366),+'PL2'!$N$3+1,IF(AND(O4796&gt;365,O4796&lt;731),+'PL2'!$O$3+1,IF(AND(O4796&gt;730,O4796&lt;1096),+'PL2'!$P$3+1,IF(AND(O4796&gt;1095,O4796&lt;1461),+'PL2'!$Q$3+1,IF(AND(O4796&gt;1460,O4796&lt;3000),+'PL2'!$R$3+1,0)))))</f>
        <v>1.5</v>
      </c>
      <c r="M4796" s="3">
        <f>IF(AND(O4796&gt;0,O4796&lt;366),+'PL2'!$N$2+1,IF(AND(O4796&gt;365,O4796&lt;731),+'PL2'!$O$2+1,IF(AND(O4796&gt;730,O4796&lt;1096),+'PL2'!$P$2+1,IF(AND(O4796&gt;1095,O4796&lt;1461),+'PL2'!$Q$2+1,IF(AND(O4796&gt;1460,O4796&lt;1826),+'PL2'!$R$2+1,IF(AND(O4796&gt;1825,O4796&lt;2190),+'PL2'!$S$2+1,0))))))</f>
        <v>1.2</v>
      </c>
      <c r="N4796" s="70">
        <f t="shared" si="312"/>
        <v>4.9963589095569638E-4</v>
      </c>
      <c r="O4796" s="19">
        <f>IF(A4796&gt;'PL2'!$C$2+489,IF(A4796='PL2'!$C$2+490,1,O4795+1), "")</f>
        <v>233</v>
      </c>
      <c r="P4796" s="19">
        <v>7.45</v>
      </c>
      <c r="Q4796" s="19">
        <f t="shared" si="315"/>
        <v>84.680000001651592</v>
      </c>
    </row>
    <row r="4797" spans="1:17" x14ac:dyDescent="0.55000000000000004">
      <c r="A4797">
        <v>4795</v>
      </c>
      <c r="B4797" s="2">
        <v>44617</v>
      </c>
      <c r="C4797" s="20">
        <v>105.5183787536</v>
      </c>
      <c r="D4797" s="19">
        <v>186294128.88347659</v>
      </c>
      <c r="E4797" s="20">
        <f t="shared" si="313"/>
        <v>860.72776739348978</v>
      </c>
      <c r="F4797" s="20">
        <f t="shared" si="316"/>
        <v>4.875226026064116E-4</v>
      </c>
      <c r="G4797" s="19">
        <v>38344.78</v>
      </c>
      <c r="H4797" s="20">
        <f t="shared" si="314"/>
        <v>18.693946941970278</v>
      </c>
      <c r="I4797" s="19">
        <v>33004416.88059454</v>
      </c>
      <c r="K4797" s="70">
        <f t="shared" si="311"/>
        <v>1.1114805470662237E-3</v>
      </c>
      <c r="L4797" s="3">
        <f>IF(AND(O4797&gt;0,O4797&lt;366),+'PL2'!$N$3+1,IF(AND(O4797&gt;365,O4797&lt;731),+'PL2'!$O$3+1,IF(AND(O4797&gt;730,O4797&lt;1096),+'PL2'!$P$3+1,IF(AND(O4797&gt;1095,O4797&lt;1461),+'PL2'!$Q$3+1,IF(AND(O4797&gt;1460,O4797&lt;3000),+'PL2'!$R$3+1,0)))))</f>
        <v>1.5</v>
      </c>
      <c r="M4797" s="3">
        <f>IF(AND(O4797&gt;0,O4797&lt;366),+'PL2'!$N$2+1,IF(AND(O4797&gt;365,O4797&lt;731),+'PL2'!$O$2+1,IF(AND(O4797&gt;730,O4797&lt;1096),+'PL2'!$P$2+1,IF(AND(O4797&gt;1095,O4797&lt;1461),+'PL2'!$Q$2+1,IF(AND(O4797&gt;1460,O4797&lt;1826),+'PL2'!$R$2+1,IF(AND(O4797&gt;1825,O4797&lt;2190),+'PL2'!$S$2+1,0))))))</f>
        <v>1.2</v>
      </c>
      <c r="N4797" s="70">
        <f t="shared" si="312"/>
        <v>4.9963589095569638E-4</v>
      </c>
      <c r="O4797" s="19">
        <f>IF(A4797&gt;'PL2'!$C$2+489,IF(A4797='PL2'!$C$2+490,1,O4796+1), "")</f>
        <v>234</v>
      </c>
      <c r="P4797" s="19">
        <v>7.45</v>
      </c>
      <c r="Q4797" s="19">
        <f t="shared" si="315"/>
        <v>84.420000001651587</v>
      </c>
    </row>
    <row r="4798" spans="1:17" x14ac:dyDescent="0.55000000000000004">
      <c r="A4798">
        <v>4796</v>
      </c>
      <c r="B4798" s="2">
        <v>44618</v>
      </c>
      <c r="C4798" s="20">
        <v>105.54837722772101</v>
      </c>
      <c r="D4798" s="19">
        <v>173781836.64503419</v>
      </c>
      <c r="E4798" s="20">
        <f t="shared" si="313"/>
        <v>865.26068591044634</v>
      </c>
      <c r="F4798" s="20">
        <f t="shared" si="316"/>
        <v>5.2552592975142818E-4</v>
      </c>
      <c r="G4798" s="19">
        <v>39222.6</v>
      </c>
      <c r="H4798" s="20">
        <f t="shared" si="314"/>
        <v>20.612493332268368</v>
      </c>
      <c r="I4798" s="19">
        <v>33937773.779191069</v>
      </c>
      <c r="K4798" s="70">
        <f t="shared" si="311"/>
        <v>1.1114805470662237E-3</v>
      </c>
      <c r="L4798" s="3">
        <f>IF(AND(O4798&gt;0,O4798&lt;366),+'PL2'!$N$3+1,IF(AND(O4798&gt;365,O4798&lt;731),+'PL2'!$O$3+1,IF(AND(O4798&gt;730,O4798&lt;1096),+'PL2'!$P$3+1,IF(AND(O4798&gt;1095,O4798&lt;1461),+'PL2'!$Q$3+1,IF(AND(O4798&gt;1460,O4798&lt;3000),+'PL2'!$R$3+1,0)))))</f>
        <v>1.5</v>
      </c>
      <c r="M4798" s="3">
        <f>IF(AND(O4798&gt;0,O4798&lt;366),+'PL2'!$N$2+1,IF(AND(O4798&gt;365,O4798&lt;731),+'PL2'!$O$2+1,IF(AND(O4798&gt;730,O4798&lt;1096),+'PL2'!$P$2+1,IF(AND(O4798&gt;1095,O4798&lt;1461),+'PL2'!$Q$2+1,IF(AND(O4798&gt;1460,O4798&lt;1826),+'PL2'!$R$2+1,IF(AND(O4798&gt;1825,O4798&lt;2190),+'PL2'!$S$2+1,0))))))</f>
        <v>1.2</v>
      </c>
      <c r="N4798" s="70">
        <f t="shared" si="312"/>
        <v>4.9963589095569638E-4</v>
      </c>
      <c r="O4798" s="19">
        <f>IF(A4798&gt;'PL2'!$C$2+489,IF(A4798='PL2'!$C$2+490,1,O4797+1), "")</f>
        <v>235</v>
      </c>
      <c r="P4798" s="19">
        <v>7.45</v>
      </c>
      <c r="Q4798" s="19">
        <f t="shared" si="315"/>
        <v>84.160000001651582</v>
      </c>
    </row>
    <row r="4799" spans="1:17" x14ac:dyDescent="0.55000000000000004">
      <c r="A4799">
        <v>4797</v>
      </c>
      <c r="B4799" s="2">
        <v>44619</v>
      </c>
      <c r="C4799" s="20">
        <v>105.57837570184201</v>
      </c>
      <c r="D4799" s="19">
        <v>189074638.26979721</v>
      </c>
      <c r="E4799" s="20">
        <f t="shared" si="313"/>
        <v>848.94855730955442</v>
      </c>
      <c r="F4799" s="20">
        <f t="shared" si="316"/>
        <v>4.7404882302230208E-4</v>
      </c>
      <c r="G4799" s="19">
        <v>39103.910000000003</v>
      </c>
      <c r="H4799" s="20">
        <f t="shared" si="314"/>
        <v>18.537162511070029</v>
      </c>
      <c r="I4799" s="19">
        <v>33197207.979662661</v>
      </c>
      <c r="K4799" s="70">
        <f t="shared" si="311"/>
        <v>1.1114805470662237E-3</v>
      </c>
      <c r="L4799" s="3">
        <f>IF(AND(O4799&gt;0,O4799&lt;366),+'PL2'!$N$3+1,IF(AND(O4799&gt;365,O4799&lt;731),+'PL2'!$O$3+1,IF(AND(O4799&gt;730,O4799&lt;1096),+'PL2'!$P$3+1,IF(AND(O4799&gt;1095,O4799&lt;1461),+'PL2'!$Q$3+1,IF(AND(O4799&gt;1460,O4799&lt;3000),+'PL2'!$R$3+1,0)))))</f>
        <v>1.5</v>
      </c>
      <c r="M4799" s="3">
        <f>IF(AND(O4799&gt;0,O4799&lt;366),+'PL2'!$N$2+1,IF(AND(O4799&gt;365,O4799&lt;731),+'PL2'!$O$2+1,IF(AND(O4799&gt;730,O4799&lt;1096),+'PL2'!$P$2+1,IF(AND(O4799&gt;1095,O4799&lt;1461),+'PL2'!$Q$2+1,IF(AND(O4799&gt;1460,O4799&lt;1826),+'PL2'!$R$2+1,IF(AND(O4799&gt;1825,O4799&lt;2190),+'PL2'!$S$2+1,0))))))</f>
        <v>1.2</v>
      </c>
      <c r="N4799" s="70">
        <f t="shared" si="312"/>
        <v>4.9963589095569638E-4</v>
      </c>
      <c r="O4799" s="19">
        <f>IF(A4799&gt;'PL2'!$C$2+489,IF(A4799='PL2'!$C$2+490,1,O4798+1), "")</f>
        <v>236</v>
      </c>
      <c r="P4799" s="19">
        <v>7.45</v>
      </c>
      <c r="Q4799" s="19">
        <f t="shared" si="315"/>
        <v>83.900000001651577</v>
      </c>
    </row>
    <row r="4800" spans="1:17" x14ac:dyDescent="0.55000000000000004">
      <c r="A4800">
        <v>4798</v>
      </c>
      <c r="B4800" s="2">
        <v>44620</v>
      </c>
      <c r="C4800" s="20">
        <v>105.60837417596299</v>
      </c>
      <c r="D4800" s="19">
        <v>214099222.74668211</v>
      </c>
      <c r="E4800" s="20">
        <f t="shared" si="313"/>
        <v>1013.5506369413075</v>
      </c>
      <c r="F4800" s="20">
        <f t="shared" si="316"/>
        <v>4.9995246848247613E-4</v>
      </c>
      <c r="G4800" s="19">
        <v>37704.559999999998</v>
      </c>
      <c r="H4800" s="20">
        <f t="shared" si="314"/>
        <v>18.850487845045627</v>
      </c>
      <c r="I4800" s="19">
        <v>38215480.803591743</v>
      </c>
      <c r="K4800" s="70">
        <f t="shared" si="311"/>
        <v>1.1114805470662237E-3</v>
      </c>
      <c r="L4800" s="3">
        <f>IF(AND(O4800&gt;0,O4800&lt;366),+'PL2'!$N$3+1,IF(AND(O4800&gt;365,O4800&lt;731),+'PL2'!$O$3+1,IF(AND(O4800&gt;730,O4800&lt;1096),+'PL2'!$P$3+1,IF(AND(O4800&gt;1095,O4800&lt;1461),+'PL2'!$Q$3+1,IF(AND(O4800&gt;1460,O4800&lt;3000),+'PL2'!$R$3+1,0)))))</f>
        <v>1.5</v>
      </c>
      <c r="M4800" s="3">
        <f>IF(AND(O4800&gt;0,O4800&lt;366),+'PL2'!$N$2+1,IF(AND(O4800&gt;365,O4800&lt;731),+'PL2'!$O$2+1,IF(AND(O4800&gt;730,O4800&lt;1096),+'PL2'!$P$2+1,IF(AND(O4800&gt;1095,O4800&lt;1461),+'PL2'!$Q$2+1,IF(AND(O4800&gt;1460,O4800&lt;1826),+'PL2'!$R$2+1,IF(AND(O4800&gt;1825,O4800&lt;2190),+'PL2'!$S$2+1,0))))))</f>
        <v>1.2</v>
      </c>
      <c r="N4800" s="70">
        <f t="shared" si="312"/>
        <v>4.9963589095569638E-4</v>
      </c>
      <c r="O4800" s="19">
        <f>IF(A4800&gt;'PL2'!$C$2+489,IF(A4800='PL2'!$C$2+490,1,O4799+1), "")</f>
        <v>237</v>
      </c>
      <c r="P4800" s="19">
        <v>7.45</v>
      </c>
      <c r="Q4800" s="19">
        <f t="shared" si="315"/>
        <v>83.640000001651572</v>
      </c>
    </row>
    <row r="4801" spans="1:17" x14ac:dyDescent="0.55000000000000004">
      <c r="A4801">
        <v>4799</v>
      </c>
      <c r="B4801" s="2">
        <v>44621</v>
      </c>
      <c r="C4801" s="20">
        <v>105.63837265008399</v>
      </c>
      <c r="D4801" s="19">
        <v>225221260.29196429</v>
      </c>
      <c r="E4801" s="20">
        <f t="shared" si="313"/>
        <v>1041.5545369917929</v>
      </c>
      <c r="F4801" s="20">
        <f t="shared" si="316"/>
        <v>4.8853348112647263E-4</v>
      </c>
      <c r="G4801" s="19">
        <v>43226.36</v>
      </c>
      <c r="H4801" s="20">
        <f t="shared" si="314"/>
        <v>21.117524127226112</v>
      </c>
      <c r="I4801" s="19">
        <v>45022611.375640564</v>
      </c>
      <c r="K4801" s="70">
        <f t="shared" si="311"/>
        <v>1.1114805470662237E-3</v>
      </c>
      <c r="L4801" s="3">
        <f>IF(AND(O4801&gt;0,O4801&lt;366),+'PL2'!$N$3+1,IF(AND(O4801&gt;365,O4801&lt;731),+'PL2'!$O$3+1,IF(AND(O4801&gt;730,O4801&lt;1096),+'PL2'!$P$3+1,IF(AND(O4801&gt;1095,O4801&lt;1461),+'PL2'!$Q$3+1,IF(AND(O4801&gt;1460,O4801&lt;3000),+'PL2'!$R$3+1,0)))))</f>
        <v>1.5</v>
      </c>
      <c r="M4801" s="3">
        <f>IF(AND(O4801&gt;0,O4801&lt;366),+'PL2'!$N$2+1,IF(AND(O4801&gt;365,O4801&lt;731),+'PL2'!$O$2+1,IF(AND(O4801&gt;730,O4801&lt;1096),+'PL2'!$P$2+1,IF(AND(O4801&gt;1095,O4801&lt;1461),+'PL2'!$Q$2+1,IF(AND(O4801&gt;1460,O4801&lt;1826),+'PL2'!$R$2+1,IF(AND(O4801&gt;1825,O4801&lt;2190),+'PL2'!$S$2+1,0))))))</f>
        <v>1.2</v>
      </c>
      <c r="N4801" s="70">
        <f t="shared" si="312"/>
        <v>4.9963589095569638E-4</v>
      </c>
      <c r="O4801" s="19">
        <f>IF(A4801&gt;'PL2'!$C$2+489,IF(A4801='PL2'!$C$2+490,1,O4800+1), "")</f>
        <v>238</v>
      </c>
      <c r="P4801" s="19">
        <v>7.45</v>
      </c>
      <c r="Q4801" s="19">
        <f t="shared" si="315"/>
        <v>83.380000001651567</v>
      </c>
    </row>
    <row r="4802" spans="1:17" x14ac:dyDescent="0.55000000000000004">
      <c r="A4802">
        <v>4800</v>
      </c>
      <c r="B4802" s="2">
        <v>44622</v>
      </c>
      <c r="C4802" s="20">
        <v>105.668371124205</v>
      </c>
      <c r="D4802" s="19">
        <v>189074638.26979721</v>
      </c>
      <c r="E4802" s="20">
        <f t="shared" si="313"/>
        <v>873.60212491421169</v>
      </c>
      <c r="F4802" s="20">
        <f t="shared" si="316"/>
        <v>4.8823107316278783E-4</v>
      </c>
      <c r="G4802" s="19">
        <v>44418.83</v>
      </c>
      <c r="H4802" s="20">
        <f t="shared" si="314"/>
        <v>21.686653039535436</v>
      </c>
      <c r="I4802" s="19">
        <v>38804384.274203137</v>
      </c>
      <c r="K4802" s="70">
        <f t="shared" si="311"/>
        <v>1.1114805470662237E-3</v>
      </c>
      <c r="L4802" s="3">
        <f>IF(AND(O4802&gt;0,O4802&lt;366),+'PL2'!$N$3+1,IF(AND(O4802&gt;365,O4802&lt;731),+'PL2'!$O$3+1,IF(AND(O4802&gt;730,O4802&lt;1096),+'PL2'!$P$3+1,IF(AND(O4802&gt;1095,O4802&lt;1461),+'PL2'!$Q$3+1,IF(AND(O4802&gt;1460,O4802&lt;3000),+'PL2'!$R$3+1,0)))))</f>
        <v>1.5</v>
      </c>
      <c r="M4802" s="3">
        <f>IF(AND(O4802&gt;0,O4802&lt;366),+'PL2'!$N$2+1,IF(AND(O4802&gt;365,O4802&lt;731),+'PL2'!$O$2+1,IF(AND(O4802&gt;730,O4802&lt;1096),+'PL2'!$P$2+1,IF(AND(O4802&gt;1095,O4802&lt;1461),+'PL2'!$Q$2+1,IF(AND(O4802&gt;1460,O4802&lt;1826),+'PL2'!$R$2+1,IF(AND(O4802&gt;1825,O4802&lt;2190),+'PL2'!$S$2+1,0))))))</f>
        <v>1.2</v>
      </c>
      <c r="N4802" s="70">
        <f t="shared" si="312"/>
        <v>4.9963589095569638E-4</v>
      </c>
      <c r="O4802" s="19">
        <f>IF(A4802&gt;'PL2'!$C$2+489,IF(A4802='PL2'!$C$2+490,1,O4801+1), "")</f>
        <v>239</v>
      </c>
      <c r="P4802" s="19">
        <v>7.45</v>
      </c>
      <c r="Q4802" s="19">
        <f t="shared" si="315"/>
        <v>83.120000001651562</v>
      </c>
    </row>
    <row r="4803" spans="1:17" x14ac:dyDescent="0.55000000000000004">
      <c r="A4803">
        <v>4801</v>
      </c>
      <c r="B4803" s="2">
        <v>44623</v>
      </c>
      <c r="C4803" s="20">
        <v>105.698369598326</v>
      </c>
      <c r="D4803" s="19">
        <v>204908164.05639091</v>
      </c>
      <c r="E4803" s="20">
        <f t="shared" si="313"/>
        <v>929.86928493953974</v>
      </c>
      <c r="F4803" s="20">
        <f t="shared" si="316"/>
        <v>4.7965715670861351E-4</v>
      </c>
      <c r="G4803" s="19">
        <v>43934.85</v>
      </c>
      <c r="H4803" s="20">
        <f t="shared" si="314"/>
        <v>21.073665231419426</v>
      </c>
      <c r="I4803" s="19">
        <v>40853667.553425938</v>
      </c>
      <c r="K4803" s="70">
        <f t="shared" si="311"/>
        <v>1.1114805470662237E-3</v>
      </c>
      <c r="L4803" s="3">
        <f>IF(AND(O4803&gt;0,O4803&lt;366),+'PL2'!$N$3+1,IF(AND(O4803&gt;365,O4803&lt;731),+'PL2'!$O$3+1,IF(AND(O4803&gt;730,O4803&lt;1096),+'PL2'!$P$3+1,IF(AND(O4803&gt;1095,O4803&lt;1461),+'PL2'!$Q$3+1,IF(AND(O4803&gt;1460,O4803&lt;3000),+'PL2'!$R$3+1,0)))))</f>
        <v>1.5</v>
      </c>
      <c r="M4803" s="3">
        <f>IF(AND(O4803&gt;0,O4803&lt;366),+'PL2'!$N$2+1,IF(AND(O4803&gt;365,O4803&lt;731),+'PL2'!$O$2+1,IF(AND(O4803&gt;730,O4803&lt;1096),+'PL2'!$P$2+1,IF(AND(O4803&gt;1095,O4803&lt;1461),+'PL2'!$Q$2+1,IF(AND(O4803&gt;1460,O4803&lt;1826),+'PL2'!$R$2+1,IF(AND(O4803&gt;1825,O4803&lt;2190),+'PL2'!$S$2+1,0))))))</f>
        <v>1.2</v>
      </c>
      <c r="N4803" s="70">
        <f t="shared" si="312"/>
        <v>4.9963589095569638E-4</v>
      </c>
      <c r="O4803" s="19">
        <f>IF(A4803&gt;'PL2'!$C$2+489,IF(A4803='PL2'!$C$2+490,1,O4802+1), "")</f>
        <v>240</v>
      </c>
      <c r="P4803" s="19">
        <v>6.9950000000000001</v>
      </c>
      <c r="Q4803" s="19">
        <f t="shared" si="315"/>
        <v>82.860000001651557</v>
      </c>
    </row>
    <row r="4804" spans="1:17" x14ac:dyDescent="0.55000000000000004">
      <c r="A4804">
        <v>4802</v>
      </c>
      <c r="B4804" s="2">
        <v>44624</v>
      </c>
      <c r="C4804" s="20">
        <v>105.728368072447</v>
      </c>
      <c r="D4804" s="19">
        <v>190365286.64550209</v>
      </c>
      <c r="E4804" s="20">
        <f t="shared" si="313"/>
        <v>855.63262552126082</v>
      </c>
      <c r="F4804" s="20">
        <f t="shared" si="316"/>
        <v>4.7521605834770269E-4</v>
      </c>
      <c r="G4804" s="19">
        <v>42464.4</v>
      </c>
      <c r="H4804" s="20">
        <f t="shared" si="314"/>
        <v>20.179764788100186</v>
      </c>
      <c r="I4804" s="19">
        <v>36333926.063185029</v>
      </c>
      <c r="K4804" s="70">
        <f t="shared" si="311"/>
        <v>1.1114805470662237E-3</v>
      </c>
      <c r="L4804" s="3">
        <f>IF(AND(O4804&gt;0,O4804&lt;366),+'PL2'!$N$3+1,IF(AND(O4804&gt;365,O4804&lt;731),+'PL2'!$O$3+1,IF(AND(O4804&gt;730,O4804&lt;1096),+'PL2'!$P$3+1,IF(AND(O4804&gt;1095,O4804&lt;1461),+'PL2'!$Q$3+1,IF(AND(O4804&gt;1460,O4804&lt;3000),+'PL2'!$R$3+1,0)))))</f>
        <v>1.5</v>
      </c>
      <c r="M4804" s="3">
        <f>IF(AND(O4804&gt;0,O4804&lt;366),+'PL2'!$N$2+1,IF(AND(O4804&gt;365,O4804&lt;731),+'PL2'!$O$2+1,IF(AND(O4804&gt;730,O4804&lt;1096),+'PL2'!$P$2+1,IF(AND(O4804&gt;1095,O4804&lt;1461),+'PL2'!$Q$2+1,IF(AND(O4804&gt;1460,O4804&lt;1826),+'PL2'!$R$2+1,IF(AND(O4804&gt;1825,O4804&lt;2190),+'PL2'!$S$2+1,0))))))</f>
        <v>1.2</v>
      </c>
      <c r="N4804" s="70">
        <f t="shared" si="312"/>
        <v>4.9963589095569638E-4</v>
      </c>
      <c r="O4804" s="19">
        <f>IF(A4804&gt;'PL2'!$C$2+489,IF(A4804='PL2'!$C$2+490,1,O4803+1), "")</f>
        <v>241</v>
      </c>
      <c r="P4804" s="19">
        <v>6.9950000000000001</v>
      </c>
      <c r="Q4804" s="19">
        <f t="shared" si="315"/>
        <v>82.600000001651551</v>
      </c>
    </row>
    <row r="4805" spans="1:17" x14ac:dyDescent="0.55000000000000004">
      <c r="A4805">
        <v>4803</v>
      </c>
      <c r="B4805" s="2">
        <v>44625</v>
      </c>
      <c r="C4805" s="20">
        <v>105.758366546568</v>
      </c>
      <c r="D4805" s="19">
        <v>168452735.66472489</v>
      </c>
      <c r="E4805" s="20">
        <f t="shared" si="313"/>
        <v>793.15666702850547</v>
      </c>
      <c r="F4805" s="20">
        <f t="shared" si="316"/>
        <v>4.9796136102775391E-4</v>
      </c>
      <c r="G4805" s="19">
        <v>39141.25</v>
      </c>
      <c r="H4805" s="20">
        <f t="shared" si="314"/>
        <v>19.490830122327573</v>
      </c>
      <c r="I4805" s="19">
        <v>31045143.39332949</v>
      </c>
      <c r="K4805" s="70">
        <f t="shared" si="311"/>
        <v>1.1114805470662237E-3</v>
      </c>
      <c r="L4805" s="3">
        <f>IF(AND(O4805&gt;0,O4805&lt;366),+'PL2'!$N$3+1,IF(AND(O4805&gt;365,O4805&lt;731),+'PL2'!$O$3+1,IF(AND(O4805&gt;730,O4805&lt;1096),+'PL2'!$P$3+1,IF(AND(O4805&gt;1095,O4805&lt;1461),+'PL2'!$Q$3+1,IF(AND(O4805&gt;1460,O4805&lt;3000),+'PL2'!$R$3+1,0)))))</f>
        <v>1.5</v>
      </c>
      <c r="M4805" s="3">
        <f>IF(AND(O4805&gt;0,O4805&lt;366),+'PL2'!$N$2+1,IF(AND(O4805&gt;365,O4805&lt;731),+'PL2'!$O$2+1,IF(AND(O4805&gt;730,O4805&lt;1096),+'PL2'!$P$2+1,IF(AND(O4805&gt;1095,O4805&lt;1461),+'PL2'!$Q$2+1,IF(AND(O4805&gt;1460,O4805&lt;1826),+'PL2'!$R$2+1,IF(AND(O4805&gt;1825,O4805&lt;2190),+'PL2'!$S$2+1,0))))))</f>
        <v>1.2</v>
      </c>
      <c r="N4805" s="70">
        <f t="shared" si="312"/>
        <v>4.9963589095569638E-4</v>
      </c>
      <c r="O4805" s="19">
        <f>IF(A4805&gt;'PL2'!$C$2+489,IF(A4805='PL2'!$C$2+490,1,O4804+1), "")</f>
        <v>242</v>
      </c>
      <c r="P4805" s="19">
        <v>6.9950000000000001</v>
      </c>
      <c r="Q4805" s="19">
        <f t="shared" si="315"/>
        <v>82.340000001651546</v>
      </c>
    </row>
    <row r="4806" spans="1:17" x14ac:dyDescent="0.55000000000000004">
      <c r="A4806">
        <v>4804</v>
      </c>
      <c r="B4806" s="2">
        <v>44626</v>
      </c>
      <c r="C4806" s="20">
        <v>105.788365020689</v>
      </c>
      <c r="D4806" s="19">
        <v>179409011.15511349</v>
      </c>
      <c r="E4806" s="20">
        <f t="shared" si="313"/>
        <v>821.01635665969604</v>
      </c>
      <c r="F4806" s="20">
        <f t="shared" si="316"/>
        <v>4.8411156979835245E-4</v>
      </c>
      <c r="G4806" s="19">
        <v>39399.58</v>
      </c>
      <c r="H4806" s="20">
        <f t="shared" si="314"/>
        <v>19.07379252319577</v>
      </c>
      <c r="I4806" s="19">
        <v>32347699.62552223</v>
      </c>
      <c r="K4806" s="70">
        <f t="shared" si="311"/>
        <v>1.1114805470662237E-3</v>
      </c>
      <c r="L4806" s="3">
        <f>IF(AND(O4806&gt;0,O4806&lt;366),+'PL2'!$N$3+1,IF(AND(O4806&gt;365,O4806&lt;731),+'PL2'!$O$3+1,IF(AND(O4806&gt;730,O4806&lt;1096),+'PL2'!$P$3+1,IF(AND(O4806&gt;1095,O4806&lt;1461),+'PL2'!$Q$3+1,IF(AND(O4806&gt;1460,O4806&lt;3000),+'PL2'!$R$3+1,0)))))</f>
        <v>1.5</v>
      </c>
      <c r="M4806" s="3">
        <f>IF(AND(O4806&gt;0,O4806&lt;366),+'PL2'!$N$2+1,IF(AND(O4806&gt;365,O4806&lt;731),+'PL2'!$O$2+1,IF(AND(O4806&gt;730,O4806&lt;1096),+'PL2'!$P$2+1,IF(AND(O4806&gt;1095,O4806&lt;1461),+'PL2'!$Q$2+1,IF(AND(O4806&gt;1460,O4806&lt;1826),+'PL2'!$R$2+1,IF(AND(O4806&gt;1825,O4806&lt;2190),+'PL2'!$S$2+1,0))))))</f>
        <v>1.2</v>
      </c>
      <c r="N4806" s="70">
        <f t="shared" si="312"/>
        <v>4.9963589095569638E-4</v>
      </c>
      <c r="O4806" s="19">
        <f>IF(A4806&gt;'PL2'!$C$2+489,IF(A4806='PL2'!$C$2+490,1,O4805+1), "")</f>
        <v>243</v>
      </c>
      <c r="P4806" s="19">
        <v>6.9950000000000001</v>
      </c>
      <c r="Q4806" s="19">
        <f t="shared" si="315"/>
        <v>82.080000001651541</v>
      </c>
    </row>
    <row r="4807" spans="1:17" x14ac:dyDescent="0.55000000000000004">
      <c r="A4807">
        <v>4805</v>
      </c>
      <c r="B4807" s="2">
        <v>44627</v>
      </c>
      <c r="C4807" s="20">
        <v>105.81836349481</v>
      </c>
      <c r="D4807" s="19">
        <v>202691096.5721893</v>
      </c>
      <c r="E4807" s="20">
        <f t="shared" si="313"/>
        <v>933.06388209244153</v>
      </c>
      <c r="F4807" s="20">
        <f t="shared" si="316"/>
        <v>4.8712200342737561E-4</v>
      </c>
      <c r="G4807" s="19">
        <v>38407.69</v>
      </c>
      <c r="H4807" s="20">
        <f t="shared" si="314"/>
        <v>18.70923089981758</v>
      </c>
      <c r="I4807" s="19">
        <v>35836828.333603047</v>
      </c>
      <c r="K4807" s="70">
        <f t="shared" si="311"/>
        <v>1.1114805470662237E-3</v>
      </c>
      <c r="L4807" s="3">
        <f>IF(AND(O4807&gt;0,O4807&lt;366),+'PL2'!$N$3+1,IF(AND(O4807&gt;365,O4807&lt;731),+'PL2'!$O$3+1,IF(AND(O4807&gt;730,O4807&lt;1096),+'PL2'!$P$3+1,IF(AND(O4807&gt;1095,O4807&lt;1461),+'PL2'!$Q$3+1,IF(AND(O4807&gt;1460,O4807&lt;3000),+'PL2'!$R$3+1,0)))))</f>
        <v>1.5</v>
      </c>
      <c r="M4807" s="3">
        <f>IF(AND(O4807&gt;0,O4807&lt;366),+'PL2'!$N$2+1,IF(AND(O4807&gt;365,O4807&lt;731),+'PL2'!$O$2+1,IF(AND(O4807&gt;730,O4807&lt;1096),+'PL2'!$P$2+1,IF(AND(O4807&gt;1095,O4807&lt;1461),+'PL2'!$Q$2+1,IF(AND(O4807&gt;1460,O4807&lt;1826),+'PL2'!$R$2+1,IF(AND(O4807&gt;1825,O4807&lt;2190),+'PL2'!$S$2+1,0))))))</f>
        <v>1.2</v>
      </c>
      <c r="N4807" s="70">
        <f t="shared" si="312"/>
        <v>4.9963589095569638E-4</v>
      </c>
      <c r="O4807" s="19">
        <f>IF(A4807&gt;'PL2'!$C$2+489,IF(A4807='PL2'!$C$2+490,1,O4806+1), "")</f>
        <v>244</v>
      </c>
      <c r="P4807" s="19">
        <v>7.0994999999999999</v>
      </c>
      <c r="Q4807" s="19">
        <f t="shared" si="315"/>
        <v>81.820000001651536</v>
      </c>
    </row>
    <row r="4808" spans="1:17" x14ac:dyDescent="0.55000000000000004">
      <c r="A4808">
        <v>4806</v>
      </c>
      <c r="B4808" s="2">
        <v>44628</v>
      </c>
      <c r="C4808" s="20">
        <v>105.848361968931</v>
      </c>
      <c r="D4808" s="19">
        <v>202691096.5721893</v>
      </c>
      <c r="E4808" s="20">
        <f t="shared" si="313"/>
        <v>952.08672571291902</v>
      </c>
      <c r="F4808" s="20">
        <f t="shared" si="316"/>
        <v>4.9719411495306254E-4</v>
      </c>
      <c r="G4808" s="19">
        <v>38032.5</v>
      </c>
      <c r="H4808" s="20">
        <f t="shared" si="314"/>
        <v>18.90953517695235</v>
      </c>
      <c r="I4808" s="19">
        <v>36210238.395676591</v>
      </c>
      <c r="K4808" s="70">
        <f t="shared" si="311"/>
        <v>1.1114805470662237E-3</v>
      </c>
      <c r="L4808" s="3">
        <f>IF(AND(O4808&gt;0,O4808&lt;366),+'PL2'!$N$3+1,IF(AND(O4808&gt;365,O4808&lt;731),+'PL2'!$O$3+1,IF(AND(O4808&gt;730,O4808&lt;1096),+'PL2'!$P$3+1,IF(AND(O4808&gt;1095,O4808&lt;1461),+'PL2'!$Q$3+1,IF(AND(O4808&gt;1460,O4808&lt;3000),+'PL2'!$R$3+1,0)))))</f>
        <v>1.5</v>
      </c>
      <c r="M4808" s="3">
        <f>IF(AND(O4808&gt;0,O4808&lt;366),+'PL2'!$N$2+1,IF(AND(O4808&gt;365,O4808&lt;731),+'PL2'!$O$2+1,IF(AND(O4808&gt;730,O4808&lt;1096),+'PL2'!$P$2+1,IF(AND(O4808&gt;1095,O4808&lt;1461),+'PL2'!$Q$2+1,IF(AND(O4808&gt;1460,O4808&lt;1826),+'PL2'!$R$2+1,IF(AND(O4808&gt;1825,O4808&lt;2190),+'PL2'!$S$2+1,0))))))</f>
        <v>1.2</v>
      </c>
      <c r="N4808" s="70">
        <f t="shared" si="312"/>
        <v>4.9963589095569638E-4</v>
      </c>
      <c r="O4808" s="19">
        <f>IF(A4808&gt;'PL2'!$C$2+489,IF(A4808='PL2'!$C$2+490,1,O4807+1), "")</f>
        <v>245</v>
      </c>
      <c r="P4808" s="19">
        <v>7.0994999999999999</v>
      </c>
      <c r="Q4808" s="19">
        <f t="shared" si="315"/>
        <v>81.560000001651531</v>
      </c>
    </row>
    <row r="4809" spans="1:17" x14ac:dyDescent="0.55000000000000004">
      <c r="A4809">
        <v>4807</v>
      </c>
      <c r="B4809" s="2">
        <v>44629</v>
      </c>
      <c r="C4809" s="20">
        <v>105.878360443052</v>
      </c>
      <c r="D4809" s="19">
        <v>188995752.20920351</v>
      </c>
      <c r="E4809" s="20">
        <f t="shared" si="313"/>
        <v>936.29517183217752</v>
      </c>
      <c r="F4809" s="20">
        <f t="shared" si="316"/>
        <v>5.2452712045402837E-4</v>
      </c>
      <c r="G4809" s="19">
        <v>38753.1</v>
      </c>
      <c r="H4809" s="20">
        <f t="shared" si="314"/>
        <v>20.327051951667006</v>
      </c>
      <c r="I4809" s="19">
        <v>36284340.423529558</v>
      </c>
      <c r="K4809" s="70">
        <f t="shared" si="311"/>
        <v>1.1114805470662237E-3</v>
      </c>
      <c r="L4809" s="3">
        <f>IF(AND(O4809&gt;0,O4809&lt;366),+'PL2'!$N$3+1,IF(AND(O4809&gt;365,O4809&lt;731),+'PL2'!$O$3+1,IF(AND(O4809&gt;730,O4809&lt;1096),+'PL2'!$P$3+1,IF(AND(O4809&gt;1095,O4809&lt;1461),+'PL2'!$Q$3+1,IF(AND(O4809&gt;1460,O4809&lt;3000),+'PL2'!$R$3+1,0)))))</f>
        <v>1.5</v>
      </c>
      <c r="M4809" s="3">
        <f>IF(AND(O4809&gt;0,O4809&lt;366),+'PL2'!$N$2+1,IF(AND(O4809&gt;365,O4809&lt;731),+'PL2'!$O$2+1,IF(AND(O4809&gt;730,O4809&lt;1096),+'PL2'!$P$2+1,IF(AND(O4809&gt;1095,O4809&lt;1461),+'PL2'!$Q$2+1,IF(AND(O4809&gt;1460,O4809&lt;1826),+'PL2'!$R$2+1,IF(AND(O4809&gt;1825,O4809&lt;2190),+'PL2'!$S$2+1,0))))))</f>
        <v>1.2</v>
      </c>
      <c r="N4809" s="70">
        <f t="shared" si="312"/>
        <v>4.9963589095569638E-4</v>
      </c>
      <c r="O4809" s="19">
        <f>IF(A4809&gt;'PL2'!$C$2+489,IF(A4809='PL2'!$C$2+490,1,O4808+1), "")</f>
        <v>246</v>
      </c>
      <c r="P4809" s="19">
        <v>7.0994999999999999</v>
      </c>
      <c r="Q4809" s="19">
        <f t="shared" si="315"/>
        <v>81.300000001651526</v>
      </c>
    </row>
    <row r="4810" spans="1:17" x14ac:dyDescent="0.55000000000000004">
      <c r="A4810">
        <v>4808</v>
      </c>
      <c r="B4810" s="2">
        <v>44630</v>
      </c>
      <c r="C4810" s="20">
        <v>105.908358917173</v>
      </c>
      <c r="D4810" s="19">
        <v>198582493.26329359</v>
      </c>
      <c r="E4810" s="20">
        <f t="shared" si="313"/>
        <v>870.38833173138516</v>
      </c>
      <c r="F4810" s="20">
        <f t="shared" si="316"/>
        <v>4.6419701112376951E-4</v>
      </c>
      <c r="G4810" s="19">
        <v>41956.53</v>
      </c>
      <c r="H4810" s="20">
        <f t="shared" si="314"/>
        <v>19.476095823124769</v>
      </c>
      <c r="I4810" s="19">
        <v>36518474.151937813</v>
      </c>
      <c r="K4810" s="70">
        <f t="shared" si="311"/>
        <v>1.1114805470662237E-3</v>
      </c>
      <c r="L4810" s="3">
        <f>IF(AND(O4810&gt;0,O4810&lt;366),+'PL2'!$N$3+1,IF(AND(O4810&gt;365,O4810&lt;731),+'PL2'!$O$3+1,IF(AND(O4810&gt;730,O4810&lt;1096),+'PL2'!$P$3+1,IF(AND(O4810&gt;1095,O4810&lt;1461),+'PL2'!$Q$3+1,IF(AND(O4810&gt;1460,O4810&lt;3000),+'PL2'!$R$3+1,0)))))</f>
        <v>1.5</v>
      </c>
      <c r="M4810" s="3">
        <f>IF(AND(O4810&gt;0,O4810&lt;366),+'PL2'!$N$2+1,IF(AND(O4810&gt;365,O4810&lt;731),+'PL2'!$O$2+1,IF(AND(O4810&gt;730,O4810&lt;1096),+'PL2'!$P$2+1,IF(AND(O4810&gt;1095,O4810&lt;1461),+'PL2'!$Q$2+1,IF(AND(O4810&gt;1460,O4810&lt;1826),+'PL2'!$R$2+1,IF(AND(O4810&gt;1825,O4810&lt;2190),+'PL2'!$S$2+1,0))))))</f>
        <v>1.2</v>
      </c>
      <c r="N4810" s="70">
        <f t="shared" si="312"/>
        <v>4.9963589095569638E-4</v>
      </c>
      <c r="O4810" s="19">
        <f>IF(A4810&gt;'PL2'!$C$2+489,IF(A4810='PL2'!$C$2+490,1,O4809+1), "")</f>
        <v>247</v>
      </c>
      <c r="P4810" s="19">
        <v>7.0994999999999999</v>
      </c>
      <c r="Q4810" s="19">
        <f t="shared" si="315"/>
        <v>81.040000001651521</v>
      </c>
    </row>
    <row r="4811" spans="1:17" x14ac:dyDescent="0.55000000000000004">
      <c r="A4811">
        <v>4809</v>
      </c>
      <c r="B4811" s="2">
        <v>44631</v>
      </c>
      <c r="C4811" s="20">
        <v>105.93835739129401</v>
      </c>
      <c r="D4811" s="19">
        <v>188995752.20920351</v>
      </c>
      <c r="E4811" s="20">
        <f t="shared" si="313"/>
        <v>875.19620209757159</v>
      </c>
      <c r="F4811" s="20">
        <f t="shared" si="316"/>
        <v>4.9057635931777676E-4</v>
      </c>
      <c r="G4811" s="19">
        <v>39437.89</v>
      </c>
      <c r="H4811" s="20">
        <f t="shared" si="314"/>
        <v>19.347296495374955</v>
      </c>
      <c r="I4811" s="19">
        <v>34515891.546741799</v>
      </c>
      <c r="K4811" s="70">
        <f t="shared" si="311"/>
        <v>1.1114805470662237E-3</v>
      </c>
      <c r="L4811" s="3">
        <f>IF(AND(O4811&gt;0,O4811&lt;366),+'PL2'!$N$3+1,IF(AND(O4811&gt;365,O4811&lt;731),+'PL2'!$O$3+1,IF(AND(O4811&gt;730,O4811&lt;1096),+'PL2'!$P$3+1,IF(AND(O4811&gt;1095,O4811&lt;1461),+'PL2'!$Q$3+1,IF(AND(O4811&gt;1460,O4811&lt;3000),+'PL2'!$R$3+1,0)))))</f>
        <v>1.5</v>
      </c>
      <c r="M4811" s="3">
        <f>IF(AND(O4811&gt;0,O4811&lt;366),+'PL2'!$N$2+1,IF(AND(O4811&gt;365,O4811&lt;731),+'PL2'!$O$2+1,IF(AND(O4811&gt;730,O4811&lt;1096),+'PL2'!$P$2+1,IF(AND(O4811&gt;1095,O4811&lt;1461),+'PL2'!$Q$2+1,IF(AND(O4811&gt;1460,O4811&lt;1826),+'PL2'!$R$2+1,IF(AND(O4811&gt;1825,O4811&lt;2190),+'PL2'!$S$2+1,0))))))</f>
        <v>1.2</v>
      </c>
      <c r="N4811" s="70">
        <f t="shared" si="312"/>
        <v>4.9963589095569638E-4</v>
      </c>
      <c r="O4811" s="19">
        <f>IF(A4811&gt;'PL2'!$C$2+489,IF(A4811='PL2'!$C$2+490,1,O4810+1), "")</f>
        <v>248</v>
      </c>
      <c r="P4811" s="19">
        <v>7.0994999999999999</v>
      </c>
      <c r="Q4811" s="19">
        <f t="shared" si="315"/>
        <v>80.780000001651516</v>
      </c>
    </row>
    <row r="4812" spans="1:17" x14ac:dyDescent="0.55000000000000004">
      <c r="A4812">
        <v>4810</v>
      </c>
      <c r="B4812" s="2">
        <v>44632</v>
      </c>
      <c r="C4812" s="20">
        <v>105.96835586541501</v>
      </c>
      <c r="D4812" s="19">
        <v>213647372.0625779</v>
      </c>
      <c r="E4812" s="20">
        <f t="shared" si="313"/>
        <v>992.08090694650161</v>
      </c>
      <c r="F4812" s="20">
        <f t="shared" si="316"/>
        <v>4.9206869047655746E-4</v>
      </c>
      <c r="G4812" s="19">
        <v>38741.040000000001</v>
      </c>
      <c r="H4812" s="20">
        <f t="shared" si="314"/>
        <v>19.063252820499933</v>
      </c>
      <c r="I4812" s="19">
        <v>38434246.099250697</v>
      </c>
      <c r="K4812" s="70">
        <f t="shared" si="311"/>
        <v>1.1114805470662237E-3</v>
      </c>
      <c r="L4812" s="3">
        <f>IF(AND(O4812&gt;0,O4812&lt;366),+'PL2'!$N$3+1,IF(AND(O4812&gt;365,O4812&lt;731),+'PL2'!$O$3+1,IF(AND(O4812&gt;730,O4812&lt;1096),+'PL2'!$P$3+1,IF(AND(O4812&gt;1095,O4812&lt;1461),+'PL2'!$Q$3+1,IF(AND(O4812&gt;1460,O4812&lt;3000),+'PL2'!$R$3+1,0)))))</f>
        <v>1.5</v>
      </c>
      <c r="M4812" s="3">
        <f>IF(AND(O4812&gt;0,O4812&lt;366),+'PL2'!$N$2+1,IF(AND(O4812&gt;365,O4812&lt;731),+'PL2'!$O$2+1,IF(AND(O4812&gt;730,O4812&lt;1096),+'PL2'!$P$2+1,IF(AND(O4812&gt;1095,O4812&lt;1461),+'PL2'!$Q$2+1,IF(AND(O4812&gt;1460,O4812&lt;1826),+'PL2'!$R$2+1,IF(AND(O4812&gt;1825,O4812&lt;2190),+'PL2'!$S$2+1,0))))))</f>
        <v>1.2</v>
      </c>
      <c r="N4812" s="70">
        <f t="shared" si="312"/>
        <v>4.9963589095569638E-4</v>
      </c>
      <c r="O4812" s="19">
        <f>IF(A4812&gt;'PL2'!$C$2+489,IF(A4812='PL2'!$C$2+490,1,O4811+1), "")</f>
        <v>249</v>
      </c>
      <c r="P4812" s="19">
        <v>7.0994999999999999</v>
      </c>
      <c r="Q4812" s="19">
        <f t="shared" si="315"/>
        <v>80.520000001651511</v>
      </c>
    </row>
    <row r="4813" spans="1:17" x14ac:dyDescent="0.55000000000000004">
      <c r="A4813">
        <v>4811</v>
      </c>
      <c r="B4813" s="2">
        <v>44633</v>
      </c>
      <c r="C4813" s="20">
        <v>105.99835433953599</v>
      </c>
      <c r="D4813" s="19">
        <v>206799699.88108501</v>
      </c>
      <c r="E4813" s="20">
        <f t="shared" si="313"/>
        <v>977.88237765639315</v>
      </c>
      <c r="F4813" s="20">
        <f t="shared" si="316"/>
        <v>5.0122859379783387E-4</v>
      </c>
      <c r="G4813" s="19">
        <v>38809.18</v>
      </c>
      <c r="H4813" s="20">
        <f t="shared" si="314"/>
        <v>19.452270717847018</v>
      </c>
      <c r="I4813" s="19">
        <v>37950813.213294938</v>
      </c>
      <c r="K4813" s="70">
        <f t="shared" si="311"/>
        <v>1.1114805470662237E-3</v>
      </c>
      <c r="L4813" s="3">
        <f>IF(AND(O4813&gt;0,O4813&lt;366),+'PL2'!$N$3+1,IF(AND(O4813&gt;365,O4813&lt;731),+'PL2'!$O$3+1,IF(AND(O4813&gt;730,O4813&lt;1096),+'PL2'!$P$3+1,IF(AND(O4813&gt;1095,O4813&lt;1461),+'PL2'!$Q$3+1,IF(AND(O4813&gt;1460,O4813&lt;3000),+'PL2'!$R$3+1,0)))))</f>
        <v>1.5</v>
      </c>
      <c r="M4813" s="3">
        <f>IF(AND(O4813&gt;0,O4813&lt;366),+'PL2'!$N$2+1,IF(AND(O4813&gt;365,O4813&lt;731),+'PL2'!$O$2+1,IF(AND(O4813&gt;730,O4813&lt;1096),+'PL2'!$P$2+1,IF(AND(O4813&gt;1095,O4813&lt;1461),+'PL2'!$Q$2+1,IF(AND(O4813&gt;1460,O4813&lt;1826),+'PL2'!$R$2+1,IF(AND(O4813&gt;1825,O4813&lt;2190),+'PL2'!$S$2+1,0))))))</f>
        <v>1.2</v>
      </c>
      <c r="N4813" s="70">
        <f t="shared" si="312"/>
        <v>4.9963589095569638E-4</v>
      </c>
      <c r="O4813" s="19">
        <f>IF(A4813&gt;'PL2'!$C$2+489,IF(A4813='PL2'!$C$2+490,1,O4812+1), "")</f>
        <v>250</v>
      </c>
      <c r="P4813" s="19">
        <v>7.0994999999999999</v>
      </c>
      <c r="Q4813" s="19">
        <f t="shared" si="315"/>
        <v>80.260000001651505</v>
      </c>
    </row>
    <row r="4814" spans="1:17" x14ac:dyDescent="0.55000000000000004">
      <c r="A4814">
        <v>4812</v>
      </c>
      <c r="B4814" s="2">
        <v>44634</v>
      </c>
      <c r="C4814" s="20">
        <v>106.02835281365699</v>
      </c>
      <c r="D4814" s="19">
        <v>209538768.7536822</v>
      </c>
      <c r="E4814" s="20">
        <f t="shared" si="313"/>
        <v>988.34572902755474</v>
      </c>
      <c r="F4814" s="20">
        <f t="shared" si="316"/>
        <v>5.0011112636817528E-4</v>
      </c>
      <c r="G4814" s="19">
        <v>37820.39</v>
      </c>
      <c r="H4814" s="20">
        <f t="shared" si="314"/>
        <v>18.914397842583671</v>
      </c>
      <c r="I4814" s="19">
        <v>37379620.92665644</v>
      </c>
      <c r="K4814" s="70">
        <f t="shared" si="311"/>
        <v>1.1114805470662237E-3</v>
      </c>
      <c r="L4814" s="3">
        <f>IF(AND(O4814&gt;0,O4814&lt;366),+'PL2'!$N$3+1,IF(AND(O4814&gt;365,O4814&lt;731),+'PL2'!$O$3+1,IF(AND(O4814&gt;730,O4814&lt;1096),+'PL2'!$P$3+1,IF(AND(O4814&gt;1095,O4814&lt;1461),+'PL2'!$Q$3+1,IF(AND(O4814&gt;1460,O4814&lt;3000),+'PL2'!$R$3+1,0)))))</f>
        <v>1.5</v>
      </c>
      <c r="M4814" s="3">
        <f>IF(AND(O4814&gt;0,O4814&lt;366),+'PL2'!$N$2+1,IF(AND(O4814&gt;365,O4814&lt;731),+'PL2'!$O$2+1,IF(AND(O4814&gt;730,O4814&lt;1096),+'PL2'!$P$2+1,IF(AND(O4814&gt;1095,O4814&lt;1461),+'PL2'!$Q$2+1,IF(AND(O4814&gt;1460,O4814&lt;1826),+'PL2'!$R$2+1,IF(AND(O4814&gt;1825,O4814&lt;2190),+'PL2'!$S$2+1,0))))))</f>
        <v>1.2</v>
      </c>
      <c r="N4814" s="70">
        <f t="shared" si="312"/>
        <v>4.9963589095569638E-4</v>
      </c>
      <c r="O4814" s="19">
        <f>IF(A4814&gt;'PL2'!$C$2+489,IF(A4814='PL2'!$C$2+490,1,O4813+1), "")</f>
        <v>251</v>
      </c>
      <c r="P4814" s="19">
        <v>7.0994999999999999</v>
      </c>
      <c r="Q4814" s="19">
        <f t="shared" si="315"/>
        <v>80.0000000016515</v>
      </c>
    </row>
    <row r="4815" spans="1:17" x14ac:dyDescent="0.55000000000000004">
      <c r="A4815">
        <v>4813</v>
      </c>
      <c r="B4815" s="2">
        <v>44635</v>
      </c>
      <c r="C4815" s="20">
        <v>106.058351287778</v>
      </c>
      <c r="D4815" s="19">
        <v>190365286.64550209</v>
      </c>
      <c r="E4815" s="20">
        <f t="shared" si="313"/>
        <v>865.09783566178373</v>
      </c>
      <c r="F4815" s="20">
        <f t="shared" si="316"/>
        <v>4.8197258948671758E-4</v>
      </c>
      <c r="G4815" s="19">
        <v>39680.6</v>
      </c>
      <c r="H4815" s="20">
        <f t="shared" si="314"/>
        <v>19.124961534386646</v>
      </c>
      <c r="I4815" s="19">
        <v>34327601.177760974</v>
      </c>
      <c r="K4815" s="70">
        <f t="shared" si="311"/>
        <v>1.1114805470662237E-3</v>
      </c>
      <c r="L4815" s="3">
        <f>IF(AND(O4815&gt;0,O4815&lt;366),+'PL2'!$N$3+1,IF(AND(O4815&gt;365,O4815&lt;731),+'PL2'!$O$3+1,IF(AND(O4815&gt;730,O4815&lt;1096),+'PL2'!$P$3+1,IF(AND(O4815&gt;1095,O4815&lt;1461),+'PL2'!$Q$3+1,IF(AND(O4815&gt;1460,O4815&lt;3000),+'PL2'!$R$3+1,0)))))</f>
        <v>1.5</v>
      </c>
      <c r="M4815" s="3">
        <f>IF(AND(O4815&gt;0,O4815&lt;366),+'PL2'!$N$2+1,IF(AND(O4815&gt;365,O4815&lt;731),+'PL2'!$O$2+1,IF(AND(O4815&gt;730,O4815&lt;1096),+'PL2'!$P$2+1,IF(AND(O4815&gt;1095,O4815&lt;1461),+'PL2'!$Q$2+1,IF(AND(O4815&gt;1460,O4815&lt;1826),+'PL2'!$R$2+1,IF(AND(O4815&gt;1825,O4815&lt;2190),+'PL2'!$S$2+1,0))))))</f>
        <v>1.2</v>
      </c>
      <c r="N4815" s="70">
        <f t="shared" si="312"/>
        <v>4.9963589095569638E-4</v>
      </c>
      <c r="O4815" s="19">
        <f>IF(A4815&gt;'PL2'!$C$2+489,IF(A4815='PL2'!$C$2+490,1,O4814+1), "")</f>
        <v>252</v>
      </c>
      <c r="P4815" s="19">
        <v>7.0994999999999999</v>
      </c>
      <c r="Q4815" s="19">
        <f t="shared" si="315"/>
        <v>79.740000001651495</v>
      </c>
    </row>
    <row r="4816" spans="1:17" x14ac:dyDescent="0.55000000000000004">
      <c r="A4816">
        <v>4814</v>
      </c>
      <c r="B4816" s="2">
        <v>44636</v>
      </c>
      <c r="C4816" s="20">
        <v>106.088349761899</v>
      </c>
      <c r="D4816" s="19">
        <v>212277837.62627929</v>
      </c>
      <c r="E4816" s="20">
        <f t="shared" si="313"/>
        <v>1014.5146240614573</v>
      </c>
      <c r="F4816" s="20">
        <f t="shared" si="316"/>
        <v>5.0701563328280931E-4</v>
      </c>
      <c r="G4816" s="19">
        <v>39320.82</v>
      </c>
      <c r="H4816" s="20">
        <f t="shared" si="314"/>
        <v>19.936270453499354</v>
      </c>
      <c r="I4816" s="19">
        <v>39891546.920088232</v>
      </c>
      <c r="K4816" s="70">
        <f t="shared" si="311"/>
        <v>1.1114805470662237E-3</v>
      </c>
      <c r="L4816" s="3">
        <f>IF(AND(O4816&gt;0,O4816&lt;366),+'PL2'!$N$3+1,IF(AND(O4816&gt;365,O4816&lt;731),+'PL2'!$O$3+1,IF(AND(O4816&gt;730,O4816&lt;1096),+'PL2'!$P$3+1,IF(AND(O4816&gt;1095,O4816&lt;1461),+'PL2'!$Q$3+1,IF(AND(O4816&gt;1460,O4816&lt;3000),+'PL2'!$R$3+1,0)))))</f>
        <v>1.5</v>
      </c>
      <c r="M4816" s="3">
        <f>IF(AND(O4816&gt;0,O4816&lt;366),+'PL2'!$N$2+1,IF(AND(O4816&gt;365,O4816&lt;731),+'PL2'!$O$2+1,IF(AND(O4816&gt;730,O4816&lt;1096),+'PL2'!$P$2+1,IF(AND(O4816&gt;1095,O4816&lt;1461),+'PL2'!$Q$2+1,IF(AND(O4816&gt;1460,O4816&lt;1826),+'PL2'!$R$2+1,IF(AND(O4816&gt;1825,O4816&lt;2190),+'PL2'!$S$2+1,0))))))</f>
        <v>1.2</v>
      </c>
      <c r="N4816" s="70">
        <f t="shared" si="312"/>
        <v>4.9963589095569638E-4</v>
      </c>
      <c r="O4816" s="19">
        <f>IF(A4816&gt;'PL2'!$C$2+489,IF(A4816='PL2'!$C$2+490,1,O4815+1), "")</f>
        <v>253</v>
      </c>
      <c r="P4816" s="19">
        <v>7.0994999999999999</v>
      </c>
      <c r="Q4816" s="19">
        <f t="shared" si="315"/>
        <v>79.48000000165149</v>
      </c>
    </row>
    <row r="4817" spans="1:17" x14ac:dyDescent="0.55000000000000004">
      <c r="A4817">
        <v>4815</v>
      </c>
      <c r="B4817" s="2">
        <v>44637</v>
      </c>
      <c r="C4817" s="20">
        <v>106.11834823602</v>
      </c>
      <c r="D4817" s="19">
        <v>217523034.50856921</v>
      </c>
      <c r="E4817" s="20">
        <f t="shared" si="313"/>
        <v>999.60496239117242</v>
      </c>
      <c r="F4817" s="20">
        <f t="shared" si="316"/>
        <v>4.8765606703275965E-4</v>
      </c>
      <c r="G4817" s="19">
        <v>41133.08</v>
      </c>
      <c r="H4817" s="20">
        <f t="shared" si="314"/>
        <v>20.058796017743866</v>
      </c>
      <c r="I4817" s="19">
        <v>41116830.886433087</v>
      </c>
      <c r="K4817" s="70">
        <f t="shared" si="311"/>
        <v>1.1114805470662237E-3</v>
      </c>
      <c r="L4817" s="3">
        <f>IF(AND(O4817&gt;0,O4817&lt;366),+'PL2'!$N$3+1,IF(AND(O4817&gt;365,O4817&lt;731),+'PL2'!$O$3+1,IF(AND(O4817&gt;730,O4817&lt;1096),+'PL2'!$P$3+1,IF(AND(O4817&gt;1095,O4817&lt;1461),+'PL2'!$Q$3+1,IF(AND(O4817&gt;1460,O4817&lt;3000),+'PL2'!$R$3+1,0)))))</f>
        <v>1.5</v>
      </c>
      <c r="M4817" s="3">
        <f>IF(AND(O4817&gt;0,O4817&lt;366),+'PL2'!$N$2+1,IF(AND(O4817&gt;365,O4817&lt;731),+'PL2'!$O$2+1,IF(AND(O4817&gt;730,O4817&lt;1096),+'PL2'!$P$2+1,IF(AND(O4817&gt;1095,O4817&lt;1461),+'PL2'!$Q$2+1,IF(AND(O4817&gt;1460,O4817&lt;1826),+'PL2'!$R$2+1,IF(AND(O4817&gt;1825,O4817&lt;2190),+'PL2'!$S$2+1,0))))))</f>
        <v>1.2</v>
      </c>
      <c r="N4817" s="70">
        <f t="shared" si="312"/>
        <v>4.9963589095569638E-4</v>
      </c>
      <c r="O4817" s="19">
        <f>IF(A4817&gt;'PL2'!$C$2+489,IF(A4817='PL2'!$C$2+490,1,O4816+1), "")</f>
        <v>254</v>
      </c>
      <c r="P4817" s="19">
        <v>7.0994999999999999</v>
      </c>
      <c r="Q4817" s="19">
        <f t="shared" si="315"/>
        <v>79.220000001651485</v>
      </c>
    </row>
    <row r="4818" spans="1:17" x14ac:dyDescent="0.55000000000000004">
      <c r="A4818">
        <v>4816</v>
      </c>
      <c r="B4818" s="2">
        <v>44638</v>
      </c>
      <c r="C4818" s="20">
        <v>106.148346710141</v>
      </c>
      <c r="D4818" s="19">
        <v>195149454.73662689</v>
      </c>
      <c r="E4818" s="20">
        <f t="shared" si="313"/>
        <v>902.61729456262321</v>
      </c>
      <c r="F4818" s="20">
        <f t="shared" si="316"/>
        <v>4.9096388026863551E-4</v>
      </c>
      <c r="G4818" s="19">
        <v>40946.78</v>
      </c>
      <c r="H4818" s="20">
        <f t="shared" si="314"/>
        <v>20.103389993306159</v>
      </c>
      <c r="I4818" s="19">
        <v>36959271.784650929</v>
      </c>
      <c r="K4818" s="70">
        <f t="shared" si="311"/>
        <v>1.1114805470662237E-3</v>
      </c>
      <c r="L4818" s="3">
        <f>IF(AND(O4818&gt;0,O4818&lt;366),+'PL2'!$N$3+1,IF(AND(O4818&gt;365,O4818&lt;731),+'PL2'!$O$3+1,IF(AND(O4818&gt;730,O4818&lt;1096),+'PL2'!$P$3+1,IF(AND(O4818&gt;1095,O4818&lt;1461),+'PL2'!$Q$3+1,IF(AND(O4818&gt;1460,O4818&lt;3000),+'PL2'!$R$3+1,0)))))</f>
        <v>1.5</v>
      </c>
      <c r="M4818" s="3">
        <f>IF(AND(O4818&gt;0,O4818&lt;366),+'PL2'!$N$2+1,IF(AND(O4818&gt;365,O4818&lt;731),+'PL2'!$O$2+1,IF(AND(O4818&gt;730,O4818&lt;1096),+'PL2'!$P$2+1,IF(AND(O4818&gt;1095,O4818&lt;1461),+'PL2'!$Q$2+1,IF(AND(O4818&gt;1460,O4818&lt;1826),+'PL2'!$R$2+1,IF(AND(O4818&gt;1825,O4818&lt;2190),+'PL2'!$S$2+1,0))))))</f>
        <v>1.2</v>
      </c>
      <c r="N4818" s="70">
        <f t="shared" si="312"/>
        <v>4.9963589095569638E-4</v>
      </c>
      <c r="O4818" s="19">
        <f>IF(A4818&gt;'PL2'!$C$2+489,IF(A4818='PL2'!$C$2+490,1,O4817+1), "")</f>
        <v>255</v>
      </c>
      <c r="P4818" s="19">
        <v>7.0994999999999999</v>
      </c>
      <c r="Q4818" s="19">
        <f t="shared" si="315"/>
        <v>78.96000000165148</v>
      </c>
    </row>
    <row r="4819" spans="1:17" x14ac:dyDescent="0.55000000000000004">
      <c r="A4819">
        <v>4817</v>
      </c>
      <c r="B4819" s="2">
        <v>44639</v>
      </c>
      <c r="C4819" s="20">
        <v>106.178345184262</v>
      </c>
      <c r="D4819" s="19">
        <v>211525632.75648361</v>
      </c>
      <c r="E4819" s="20">
        <f t="shared" si="313"/>
        <v>978.32227523897427</v>
      </c>
      <c r="F4819" s="20">
        <f t="shared" si="316"/>
        <v>4.9108299021784815E-4</v>
      </c>
      <c r="G4819" s="19">
        <v>41795.769999999997</v>
      </c>
      <c r="H4819" s="20">
        <f t="shared" si="314"/>
        <v>20.525191710057431</v>
      </c>
      <c r="I4819" s="19">
        <v>40889732.801764861</v>
      </c>
      <c r="K4819" s="70">
        <f t="shared" si="311"/>
        <v>1.1114805470662237E-3</v>
      </c>
      <c r="L4819" s="3">
        <f>IF(AND(O4819&gt;0,O4819&lt;366),+'PL2'!$N$3+1,IF(AND(O4819&gt;365,O4819&lt;731),+'PL2'!$O$3+1,IF(AND(O4819&gt;730,O4819&lt;1096),+'PL2'!$P$3+1,IF(AND(O4819&gt;1095,O4819&lt;1461),+'PL2'!$Q$3+1,IF(AND(O4819&gt;1460,O4819&lt;3000),+'PL2'!$R$3+1,0)))))</f>
        <v>1.5</v>
      </c>
      <c r="M4819" s="3">
        <f>IF(AND(O4819&gt;0,O4819&lt;366),+'PL2'!$N$2+1,IF(AND(O4819&gt;365,O4819&lt;731),+'PL2'!$O$2+1,IF(AND(O4819&gt;730,O4819&lt;1096),+'PL2'!$P$2+1,IF(AND(O4819&gt;1095,O4819&lt;1461),+'PL2'!$Q$2+1,IF(AND(O4819&gt;1460,O4819&lt;1826),+'PL2'!$R$2+1,IF(AND(O4819&gt;1825,O4819&lt;2190),+'PL2'!$S$2+1,0))))))</f>
        <v>1.2</v>
      </c>
      <c r="N4819" s="70">
        <f t="shared" si="312"/>
        <v>4.9963589095569638E-4</v>
      </c>
      <c r="O4819" s="19">
        <f>IF(A4819&gt;'PL2'!$C$2+489,IF(A4819='PL2'!$C$2+490,1,O4818+1), "")</f>
        <v>256</v>
      </c>
      <c r="P4819" s="19">
        <v>7.0994999999999999</v>
      </c>
      <c r="Q4819" s="19">
        <f t="shared" si="315"/>
        <v>78.700000001651475</v>
      </c>
    </row>
    <row r="4820" spans="1:17" x14ac:dyDescent="0.55000000000000004">
      <c r="A4820">
        <v>4818</v>
      </c>
      <c r="B4820" s="2">
        <v>44640</v>
      </c>
      <c r="C4820" s="20">
        <v>106.208343658383</v>
      </c>
      <c r="D4820" s="19">
        <v>210160951.2548289</v>
      </c>
      <c r="E4820" s="20">
        <f t="shared" si="313"/>
        <v>955.61939701814788</v>
      </c>
      <c r="F4820" s="20">
        <f t="shared" si="316"/>
        <v>4.8293820864016545E-4</v>
      </c>
      <c r="G4820" s="19">
        <v>42222.32</v>
      </c>
      <c r="H4820" s="20">
        <f t="shared" si="314"/>
        <v>20.390771585431832</v>
      </c>
      <c r="I4820" s="19">
        <v>40348467.979107283</v>
      </c>
      <c r="K4820" s="70">
        <f t="shared" ref="K4820:K4883" si="317">+L4820^(0.00273972602739726)-1</f>
        <v>1.1114805470662237E-3</v>
      </c>
      <c r="L4820" s="3">
        <f>IF(AND(O4820&gt;0,O4820&lt;366),+'PL2'!$N$3+1,IF(AND(O4820&gt;365,O4820&lt;731),+'PL2'!$O$3+1,IF(AND(O4820&gt;730,O4820&lt;1096),+'PL2'!$P$3+1,IF(AND(O4820&gt;1095,O4820&lt;1461),+'PL2'!$Q$3+1,IF(AND(O4820&gt;1460,O4820&lt;3000),+'PL2'!$R$3+1,0)))))</f>
        <v>1.5</v>
      </c>
      <c r="M4820" s="3">
        <f>IF(AND(O4820&gt;0,O4820&lt;366),+'PL2'!$N$2+1,IF(AND(O4820&gt;365,O4820&lt;731),+'PL2'!$O$2+1,IF(AND(O4820&gt;730,O4820&lt;1096),+'PL2'!$P$2+1,IF(AND(O4820&gt;1095,O4820&lt;1461),+'PL2'!$Q$2+1,IF(AND(O4820&gt;1460,O4820&lt;1826),+'PL2'!$R$2+1,IF(AND(O4820&gt;1825,O4820&lt;2190),+'PL2'!$S$2+1,0))))))</f>
        <v>1.2</v>
      </c>
      <c r="N4820" s="70">
        <f t="shared" ref="N4820:N4883" si="318">+M4820^(0.00273972602739726)-1</f>
        <v>4.9963589095569638E-4</v>
      </c>
      <c r="O4820" s="19">
        <f>IF(A4820&gt;'PL2'!$C$2+489,IF(A4820='PL2'!$C$2+490,1,O4819+1), "")</f>
        <v>257</v>
      </c>
      <c r="P4820" s="19">
        <v>7.0994999999999999</v>
      </c>
      <c r="Q4820" s="19">
        <f t="shared" si="315"/>
        <v>78.44000000165147</v>
      </c>
    </row>
    <row r="4821" spans="1:17" x14ac:dyDescent="0.55000000000000004">
      <c r="A4821">
        <v>4819</v>
      </c>
      <c r="B4821" s="2">
        <v>44641</v>
      </c>
      <c r="C4821" s="20">
        <v>106.238342132504</v>
      </c>
      <c r="D4821" s="19">
        <v>208796269.75317419</v>
      </c>
      <c r="E4821" s="20">
        <f t="shared" si="313"/>
        <v>962.6353394791596</v>
      </c>
      <c r="F4821" s="20">
        <f t="shared" si="316"/>
        <v>4.898017702391035E-4</v>
      </c>
      <c r="G4821" s="19">
        <v>41250.83</v>
      </c>
      <c r="H4821" s="20">
        <f t="shared" si="314"/>
        <v>20.204729557832319</v>
      </c>
      <c r="I4821" s="19">
        <v>39709506.740847103</v>
      </c>
      <c r="K4821" s="70">
        <f t="shared" si="317"/>
        <v>1.1114805470662237E-3</v>
      </c>
      <c r="L4821" s="3">
        <f>IF(AND(O4821&gt;0,O4821&lt;366),+'PL2'!$N$3+1,IF(AND(O4821&gt;365,O4821&lt;731),+'PL2'!$O$3+1,IF(AND(O4821&gt;730,O4821&lt;1096),+'PL2'!$P$3+1,IF(AND(O4821&gt;1095,O4821&lt;1461),+'PL2'!$Q$3+1,IF(AND(O4821&gt;1460,O4821&lt;3000),+'PL2'!$R$3+1,0)))))</f>
        <v>1.5</v>
      </c>
      <c r="M4821" s="3">
        <f>IF(AND(O4821&gt;0,O4821&lt;366),+'PL2'!$N$2+1,IF(AND(O4821&gt;365,O4821&lt;731),+'PL2'!$O$2+1,IF(AND(O4821&gt;730,O4821&lt;1096),+'PL2'!$P$2+1,IF(AND(O4821&gt;1095,O4821&lt;1461),+'PL2'!$Q$2+1,IF(AND(O4821&gt;1460,O4821&lt;1826),+'PL2'!$R$2+1,IF(AND(O4821&gt;1825,O4821&lt;2190),+'PL2'!$S$2+1,0))))))</f>
        <v>1.2</v>
      </c>
      <c r="N4821" s="70">
        <f t="shared" si="318"/>
        <v>4.9963589095569638E-4</v>
      </c>
      <c r="O4821" s="19">
        <f>IF(A4821&gt;'PL2'!$C$2+489,IF(A4821='PL2'!$C$2+490,1,O4820+1), "")</f>
        <v>258</v>
      </c>
      <c r="P4821" s="19">
        <v>7.0994999999999999</v>
      </c>
      <c r="Q4821" s="19">
        <f t="shared" si="315"/>
        <v>78.180000001651464</v>
      </c>
    </row>
    <row r="4822" spans="1:17" x14ac:dyDescent="0.55000000000000004">
      <c r="A4822">
        <v>4820</v>
      </c>
      <c r="B4822" s="2">
        <v>44642</v>
      </c>
      <c r="C4822" s="20">
        <v>106.268340606625</v>
      </c>
      <c r="D4822" s="19">
        <v>203337543.7465553</v>
      </c>
      <c r="E4822" s="20">
        <f t="shared" si="313"/>
        <v>971.20937505697543</v>
      </c>
      <c r="F4822" s="20">
        <f t="shared" si="316"/>
        <v>5.0757379462370189E-4</v>
      </c>
      <c r="G4822" s="19">
        <v>41071.410000000003</v>
      </c>
      <c r="H4822" s="20">
        <f t="shared" si="314"/>
        <v>20.846771424245858</v>
      </c>
      <c r="I4822" s="19">
        <v>39888938.438808814</v>
      </c>
      <c r="K4822" s="70">
        <f t="shared" si="317"/>
        <v>1.1114805470662237E-3</v>
      </c>
      <c r="L4822" s="3">
        <f>IF(AND(O4822&gt;0,O4822&lt;366),+'PL2'!$N$3+1,IF(AND(O4822&gt;365,O4822&lt;731),+'PL2'!$O$3+1,IF(AND(O4822&gt;730,O4822&lt;1096),+'PL2'!$P$3+1,IF(AND(O4822&gt;1095,O4822&lt;1461),+'PL2'!$Q$3+1,IF(AND(O4822&gt;1460,O4822&lt;3000),+'PL2'!$R$3+1,0)))))</f>
        <v>1.5</v>
      </c>
      <c r="M4822" s="3">
        <f>IF(AND(O4822&gt;0,O4822&lt;366),+'PL2'!$N$2+1,IF(AND(O4822&gt;365,O4822&lt;731),+'PL2'!$O$2+1,IF(AND(O4822&gt;730,O4822&lt;1096),+'PL2'!$P$2+1,IF(AND(O4822&gt;1095,O4822&lt;1461),+'PL2'!$Q$2+1,IF(AND(O4822&gt;1460,O4822&lt;1826),+'PL2'!$R$2+1,IF(AND(O4822&gt;1825,O4822&lt;2190),+'PL2'!$S$2+1,0))))))</f>
        <v>1.2</v>
      </c>
      <c r="N4822" s="70">
        <f t="shared" si="318"/>
        <v>4.9963589095569638E-4</v>
      </c>
      <c r="O4822" s="19">
        <f>IF(A4822&gt;'PL2'!$C$2+489,IF(A4822='PL2'!$C$2+490,1,O4821+1), "")</f>
        <v>259</v>
      </c>
      <c r="P4822" s="19">
        <v>7.0994999999999999</v>
      </c>
      <c r="Q4822" s="19">
        <f t="shared" si="315"/>
        <v>77.920000001651459</v>
      </c>
    </row>
    <row r="4823" spans="1:17" x14ac:dyDescent="0.55000000000000004">
      <c r="A4823">
        <v>4821</v>
      </c>
      <c r="B4823" s="2">
        <v>44643</v>
      </c>
      <c r="C4823" s="20">
        <v>106.298339080746</v>
      </c>
      <c r="D4823" s="19">
        <v>197878817.73993629</v>
      </c>
      <c r="E4823" s="20">
        <f t="shared" si="313"/>
        <v>915.28761401073848</v>
      </c>
      <c r="F4823" s="20">
        <f t="shared" si="316"/>
        <v>4.9168250680772319E-4</v>
      </c>
      <c r="G4823" s="19">
        <v>42372.67</v>
      </c>
      <c r="H4823" s="20">
        <f t="shared" si="314"/>
        <v>20.833900605736407</v>
      </c>
      <c r="I4823" s="19">
        <v>38783180.023564398</v>
      </c>
      <c r="K4823" s="70">
        <f t="shared" si="317"/>
        <v>1.1114805470662237E-3</v>
      </c>
      <c r="L4823" s="3">
        <f>IF(AND(O4823&gt;0,O4823&lt;366),+'PL2'!$N$3+1,IF(AND(O4823&gt;365,O4823&lt;731),+'PL2'!$O$3+1,IF(AND(O4823&gt;730,O4823&lt;1096),+'PL2'!$P$3+1,IF(AND(O4823&gt;1095,O4823&lt;1461),+'PL2'!$Q$3+1,IF(AND(O4823&gt;1460,O4823&lt;3000),+'PL2'!$R$3+1,0)))))</f>
        <v>1.5</v>
      </c>
      <c r="M4823" s="3">
        <f>IF(AND(O4823&gt;0,O4823&lt;366),+'PL2'!$N$2+1,IF(AND(O4823&gt;365,O4823&lt;731),+'PL2'!$O$2+1,IF(AND(O4823&gt;730,O4823&lt;1096),+'PL2'!$P$2+1,IF(AND(O4823&gt;1095,O4823&lt;1461),+'PL2'!$Q$2+1,IF(AND(O4823&gt;1460,O4823&lt;1826),+'PL2'!$R$2+1,IF(AND(O4823&gt;1825,O4823&lt;2190),+'PL2'!$S$2+1,0))))))</f>
        <v>1.2</v>
      </c>
      <c r="N4823" s="70">
        <f t="shared" si="318"/>
        <v>4.9963589095569638E-4</v>
      </c>
      <c r="O4823" s="19">
        <f>IF(A4823&gt;'PL2'!$C$2+489,IF(A4823='PL2'!$C$2+490,1,O4822+1), "")</f>
        <v>260</v>
      </c>
      <c r="P4823" s="19">
        <v>7.0994999999999999</v>
      </c>
      <c r="Q4823" s="19">
        <f t="shared" si="315"/>
        <v>77.660000001651454</v>
      </c>
    </row>
    <row r="4824" spans="1:17" x14ac:dyDescent="0.55000000000000004">
      <c r="A4824">
        <v>4822</v>
      </c>
      <c r="B4824" s="2">
        <v>44644</v>
      </c>
      <c r="C4824" s="20">
        <v>106.32833755486701</v>
      </c>
      <c r="D4824" s="19">
        <v>195149454.73662689</v>
      </c>
      <c r="E4824" s="20">
        <f t="shared" si="313"/>
        <v>913.36259233677913</v>
      </c>
      <c r="F4824" s="20">
        <f t="shared" si="316"/>
        <v>4.9765102423187052E-4</v>
      </c>
      <c r="G4824" s="19">
        <v>42905.06</v>
      </c>
      <c r="H4824" s="20">
        <f t="shared" si="314"/>
        <v>21.351747053729856</v>
      </c>
      <c r="I4824" s="19">
        <v>39187876.825965047</v>
      </c>
      <c r="K4824" s="70">
        <f t="shared" si="317"/>
        <v>1.1114805470662237E-3</v>
      </c>
      <c r="L4824" s="3">
        <f>IF(AND(O4824&gt;0,O4824&lt;366),+'PL2'!$N$3+1,IF(AND(O4824&gt;365,O4824&lt;731),+'PL2'!$O$3+1,IF(AND(O4824&gt;730,O4824&lt;1096),+'PL2'!$P$3+1,IF(AND(O4824&gt;1095,O4824&lt;1461),+'PL2'!$Q$3+1,IF(AND(O4824&gt;1460,O4824&lt;3000),+'PL2'!$R$3+1,0)))))</f>
        <v>1.5</v>
      </c>
      <c r="M4824" s="3">
        <f>IF(AND(O4824&gt;0,O4824&lt;366),+'PL2'!$N$2+1,IF(AND(O4824&gt;365,O4824&lt;731),+'PL2'!$O$2+1,IF(AND(O4824&gt;730,O4824&lt;1096),+'PL2'!$P$2+1,IF(AND(O4824&gt;1095,O4824&lt;1461),+'PL2'!$Q$2+1,IF(AND(O4824&gt;1460,O4824&lt;1826),+'PL2'!$R$2+1,IF(AND(O4824&gt;1825,O4824&lt;2190),+'PL2'!$S$2+1,0))))))</f>
        <v>1.2</v>
      </c>
      <c r="N4824" s="70">
        <f t="shared" si="318"/>
        <v>4.9963589095569638E-4</v>
      </c>
      <c r="O4824" s="19">
        <f>IF(A4824&gt;'PL2'!$C$2+489,IF(A4824='PL2'!$C$2+490,1,O4823+1), "")</f>
        <v>261</v>
      </c>
      <c r="P4824" s="19">
        <v>7.3257500000000002</v>
      </c>
      <c r="Q4824" s="19">
        <f t="shared" si="315"/>
        <v>77.400000001651449</v>
      </c>
    </row>
    <row r="4825" spans="1:17" x14ac:dyDescent="0.55000000000000004">
      <c r="A4825">
        <v>4823</v>
      </c>
      <c r="B4825" s="2">
        <v>44645</v>
      </c>
      <c r="C4825" s="20">
        <v>106.35833602898801</v>
      </c>
      <c r="D4825" s="19">
        <v>212890314.25813839</v>
      </c>
      <c r="E4825" s="20">
        <f t="shared" ref="E4825:E4888" si="319">+I4825/G4825</f>
        <v>994.36377396024261</v>
      </c>
      <c r="F4825" s="20">
        <f t="shared" si="316"/>
        <v>4.9677636474188816E-4</v>
      </c>
      <c r="G4825" s="19">
        <v>44004.47</v>
      </c>
      <c r="H4825" s="20">
        <f t="shared" ref="H4825:H4888" si="320">+F4825*G4825</f>
        <v>21.860380638993476</v>
      </c>
      <c r="I4825" s="19">
        <v>43756450.860320278</v>
      </c>
      <c r="K4825" s="70">
        <f t="shared" si="317"/>
        <v>1.1114805470662237E-3</v>
      </c>
      <c r="L4825" s="3">
        <f>IF(AND(O4825&gt;0,O4825&lt;366),+'PL2'!$N$3+1,IF(AND(O4825&gt;365,O4825&lt;731),+'PL2'!$O$3+1,IF(AND(O4825&gt;730,O4825&lt;1096),+'PL2'!$P$3+1,IF(AND(O4825&gt;1095,O4825&lt;1461),+'PL2'!$Q$3+1,IF(AND(O4825&gt;1460,O4825&lt;3000),+'PL2'!$R$3+1,0)))))</f>
        <v>1.5</v>
      </c>
      <c r="M4825" s="3">
        <f>IF(AND(O4825&gt;0,O4825&lt;366),+'PL2'!$N$2+1,IF(AND(O4825&gt;365,O4825&lt;731),+'PL2'!$O$2+1,IF(AND(O4825&gt;730,O4825&lt;1096),+'PL2'!$P$2+1,IF(AND(O4825&gt;1095,O4825&lt;1461),+'PL2'!$Q$2+1,IF(AND(O4825&gt;1460,O4825&lt;1826),+'PL2'!$R$2+1,IF(AND(O4825&gt;1825,O4825&lt;2190),+'PL2'!$S$2+1,0))))))</f>
        <v>1.2</v>
      </c>
      <c r="N4825" s="70">
        <f t="shared" si="318"/>
        <v>4.9963589095569638E-4</v>
      </c>
      <c r="O4825" s="19">
        <f>IF(A4825&gt;'PL2'!$C$2+489,IF(A4825='PL2'!$C$2+490,1,O4824+1), "")</f>
        <v>262</v>
      </c>
      <c r="P4825" s="19">
        <v>7.3257500000000002</v>
      </c>
      <c r="Q4825" s="19">
        <f t="shared" si="315"/>
        <v>77.140000001651444</v>
      </c>
    </row>
    <row r="4826" spans="1:17" x14ac:dyDescent="0.55000000000000004">
      <c r="A4826">
        <v>4824</v>
      </c>
      <c r="B4826" s="2">
        <v>44646</v>
      </c>
      <c r="C4826" s="20">
        <v>106.38833450310899</v>
      </c>
      <c r="D4826" s="19">
        <v>219713721.76641211</v>
      </c>
      <c r="E4826" s="20">
        <f t="shared" si="319"/>
        <v>1028.5685927245336</v>
      </c>
      <c r="F4826" s="20">
        <f t="shared" si="316"/>
        <v>4.9804672472166954E-4</v>
      </c>
      <c r="G4826" s="19">
        <v>44334.33</v>
      </c>
      <c r="H4826" s="20">
        <f t="shared" si="320"/>
        <v>22.080567849229656</v>
      </c>
      <c r="I4826" s="19">
        <v>45600899.417485073</v>
      </c>
      <c r="K4826" s="70">
        <f t="shared" si="317"/>
        <v>1.1114805470662237E-3</v>
      </c>
      <c r="L4826" s="3">
        <f>IF(AND(O4826&gt;0,O4826&lt;366),+'PL2'!$N$3+1,IF(AND(O4826&gt;365,O4826&lt;731),+'PL2'!$O$3+1,IF(AND(O4826&gt;730,O4826&lt;1096),+'PL2'!$P$3+1,IF(AND(O4826&gt;1095,O4826&lt;1461),+'PL2'!$Q$3+1,IF(AND(O4826&gt;1460,O4826&lt;3000),+'PL2'!$R$3+1,0)))))</f>
        <v>1.5</v>
      </c>
      <c r="M4826" s="3">
        <f>IF(AND(O4826&gt;0,O4826&lt;366),+'PL2'!$N$2+1,IF(AND(O4826&gt;365,O4826&lt;731),+'PL2'!$O$2+1,IF(AND(O4826&gt;730,O4826&lt;1096),+'PL2'!$P$2+1,IF(AND(O4826&gt;1095,O4826&lt;1461),+'PL2'!$Q$2+1,IF(AND(O4826&gt;1460,O4826&lt;1826),+'PL2'!$R$2+1,IF(AND(O4826&gt;1825,O4826&lt;2190),+'PL2'!$S$2+1,0))))))</f>
        <v>1.2</v>
      </c>
      <c r="N4826" s="70">
        <f t="shared" si="318"/>
        <v>4.9963589095569638E-4</v>
      </c>
      <c r="O4826" s="19">
        <f>IF(A4826&gt;'PL2'!$C$2+489,IF(A4826='PL2'!$C$2+490,1,O4825+1), "")</f>
        <v>263</v>
      </c>
      <c r="P4826" s="19">
        <v>7.3257500000000002</v>
      </c>
      <c r="Q4826" s="19">
        <f t="shared" si="315"/>
        <v>76.880000001651439</v>
      </c>
    </row>
    <row r="4827" spans="1:17" x14ac:dyDescent="0.55000000000000004">
      <c r="A4827">
        <v>4825</v>
      </c>
      <c r="B4827" s="2">
        <v>44647</v>
      </c>
      <c r="C4827" s="20">
        <v>106.41833297722999</v>
      </c>
      <c r="D4827" s="19">
        <v>178773276.71677011</v>
      </c>
      <c r="E4827" s="20">
        <f t="shared" si="319"/>
        <v>844.48733638338649</v>
      </c>
      <c r="F4827" s="20">
        <f t="shared" si="316"/>
        <v>5.0269780925188445E-4</v>
      </c>
      <c r="G4827" s="19">
        <v>44542.39</v>
      </c>
      <c r="H4827" s="20">
        <f t="shared" si="320"/>
        <v>22.391361871843046</v>
      </c>
      <c r="I4827" s="19">
        <v>37615484.28724999</v>
      </c>
      <c r="K4827" s="70">
        <f t="shared" si="317"/>
        <v>1.1114805470662237E-3</v>
      </c>
      <c r="L4827" s="3">
        <f>IF(AND(O4827&gt;0,O4827&lt;366),+'PL2'!$N$3+1,IF(AND(O4827&gt;365,O4827&lt;731),+'PL2'!$O$3+1,IF(AND(O4827&gt;730,O4827&lt;1096),+'PL2'!$P$3+1,IF(AND(O4827&gt;1095,O4827&lt;1461),+'PL2'!$Q$3+1,IF(AND(O4827&gt;1460,O4827&lt;3000),+'PL2'!$R$3+1,0)))))</f>
        <v>1.5</v>
      </c>
      <c r="M4827" s="3">
        <f>IF(AND(O4827&gt;0,O4827&lt;366),+'PL2'!$N$2+1,IF(AND(O4827&gt;365,O4827&lt;731),+'PL2'!$O$2+1,IF(AND(O4827&gt;730,O4827&lt;1096),+'PL2'!$P$2+1,IF(AND(O4827&gt;1095,O4827&lt;1461),+'PL2'!$Q$2+1,IF(AND(O4827&gt;1460,O4827&lt;1826),+'PL2'!$R$2+1,IF(AND(O4827&gt;1825,O4827&lt;2190),+'PL2'!$S$2+1,0))))))</f>
        <v>1.2</v>
      </c>
      <c r="N4827" s="70">
        <f t="shared" si="318"/>
        <v>4.9963589095569638E-4</v>
      </c>
      <c r="O4827" s="19">
        <f>IF(A4827&gt;'PL2'!$C$2+489,IF(A4827='PL2'!$C$2+490,1,O4826+1), "")</f>
        <v>264</v>
      </c>
      <c r="P4827" s="19">
        <v>6.9524999999999997</v>
      </c>
      <c r="Q4827" s="19">
        <f t="shared" si="315"/>
        <v>76.620000001651434</v>
      </c>
    </row>
    <row r="4828" spans="1:17" x14ac:dyDescent="0.55000000000000004">
      <c r="A4828">
        <v>4826</v>
      </c>
      <c r="B4828" s="2">
        <v>44648</v>
      </c>
      <c r="C4828" s="20">
        <v>106.448331451351</v>
      </c>
      <c r="D4828" s="19">
        <v>216984358.76310259</v>
      </c>
      <c r="E4828" s="20">
        <f t="shared" si="319"/>
        <v>1014.6042792636282</v>
      </c>
      <c r="F4828" s="20">
        <f t="shared" si="316"/>
        <v>4.9774524406585613E-4</v>
      </c>
      <c r="G4828" s="19">
        <v>46858.53</v>
      </c>
      <c r="H4828" s="20">
        <f t="shared" si="320"/>
        <v>23.323610451417242</v>
      </c>
      <c r="I4828" s="19">
        <v>47542865.058003098</v>
      </c>
      <c r="K4828" s="70">
        <f t="shared" si="317"/>
        <v>1.1114805470662237E-3</v>
      </c>
      <c r="L4828" s="3">
        <f>IF(AND(O4828&gt;0,O4828&lt;366),+'PL2'!$N$3+1,IF(AND(O4828&gt;365,O4828&lt;731),+'PL2'!$O$3+1,IF(AND(O4828&gt;730,O4828&lt;1096),+'PL2'!$P$3+1,IF(AND(O4828&gt;1095,O4828&lt;1461),+'PL2'!$Q$3+1,IF(AND(O4828&gt;1460,O4828&lt;3000),+'PL2'!$R$3+1,0)))))</f>
        <v>1.5</v>
      </c>
      <c r="M4828" s="3">
        <f>IF(AND(O4828&gt;0,O4828&lt;366),+'PL2'!$N$2+1,IF(AND(O4828&gt;365,O4828&lt;731),+'PL2'!$O$2+1,IF(AND(O4828&gt;730,O4828&lt;1096),+'PL2'!$P$2+1,IF(AND(O4828&gt;1095,O4828&lt;1461),+'PL2'!$Q$2+1,IF(AND(O4828&gt;1460,O4828&lt;1826),+'PL2'!$R$2+1,IF(AND(O4828&gt;1825,O4828&lt;2190),+'PL2'!$S$2+1,0))))))</f>
        <v>1.2</v>
      </c>
      <c r="N4828" s="70">
        <f t="shared" si="318"/>
        <v>4.9963589095569638E-4</v>
      </c>
      <c r="O4828" s="19">
        <f>IF(A4828&gt;'PL2'!$C$2+489,IF(A4828='PL2'!$C$2+490,1,O4827+1), "")</f>
        <v>265</v>
      </c>
      <c r="P4828" s="19">
        <v>6.9524999999999997</v>
      </c>
      <c r="Q4828" s="19">
        <f t="shared" si="315"/>
        <v>76.360000001651429</v>
      </c>
    </row>
    <row r="4829" spans="1:17" x14ac:dyDescent="0.55000000000000004">
      <c r="A4829">
        <v>4827</v>
      </c>
      <c r="B4829" s="2">
        <v>44649</v>
      </c>
      <c r="C4829" s="20">
        <v>106.478329925472</v>
      </c>
      <c r="D4829" s="19">
        <v>206066906.7498647</v>
      </c>
      <c r="E4829" s="20">
        <f t="shared" si="319"/>
        <v>962.1073171033388</v>
      </c>
      <c r="F4829" s="20">
        <f t="shared" si="316"/>
        <v>4.9713746835920454E-4</v>
      </c>
      <c r="G4829" s="19">
        <v>47115.93</v>
      </c>
      <c r="H4829" s="20">
        <f t="shared" si="320"/>
        <v>23.423094159589496</v>
      </c>
      <c r="I4829" s="19">
        <v>45330581.005128711</v>
      </c>
      <c r="K4829" s="70">
        <f t="shared" si="317"/>
        <v>1.1114805470662237E-3</v>
      </c>
      <c r="L4829" s="3">
        <f>IF(AND(O4829&gt;0,O4829&lt;366),+'PL2'!$N$3+1,IF(AND(O4829&gt;365,O4829&lt;731),+'PL2'!$O$3+1,IF(AND(O4829&gt;730,O4829&lt;1096),+'PL2'!$P$3+1,IF(AND(O4829&gt;1095,O4829&lt;1461),+'PL2'!$Q$3+1,IF(AND(O4829&gt;1460,O4829&lt;3000),+'PL2'!$R$3+1,0)))))</f>
        <v>1.5</v>
      </c>
      <c r="M4829" s="3">
        <f>IF(AND(O4829&gt;0,O4829&lt;366),+'PL2'!$N$2+1,IF(AND(O4829&gt;365,O4829&lt;731),+'PL2'!$O$2+1,IF(AND(O4829&gt;730,O4829&lt;1096),+'PL2'!$P$2+1,IF(AND(O4829&gt;1095,O4829&lt;1461),+'PL2'!$Q$2+1,IF(AND(O4829&gt;1460,O4829&lt;1826),+'PL2'!$R$2+1,IF(AND(O4829&gt;1825,O4829&lt;2190),+'PL2'!$S$2+1,0))))))</f>
        <v>1.2</v>
      </c>
      <c r="N4829" s="70">
        <f t="shared" si="318"/>
        <v>4.9963589095569638E-4</v>
      </c>
      <c r="O4829" s="19">
        <f>IF(A4829&gt;'PL2'!$C$2+489,IF(A4829='PL2'!$C$2+490,1,O4828+1), "")</f>
        <v>266</v>
      </c>
      <c r="P4829" s="19">
        <v>6.9524999999999997</v>
      </c>
      <c r="Q4829" s="19">
        <f t="shared" si="315"/>
        <v>76.100000001651424</v>
      </c>
    </row>
    <row r="4830" spans="1:17" x14ac:dyDescent="0.55000000000000004">
      <c r="A4830">
        <v>4828</v>
      </c>
      <c r="B4830" s="2">
        <v>44650</v>
      </c>
      <c r="C4830" s="20">
        <v>106.508328399593</v>
      </c>
      <c r="D4830" s="19">
        <v>184232002.723389</v>
      </c>
      <c r="E4830" s="20">
        <f t="shared" si="319"/>
        <v>851.01852021820741</v>
      </c>
      <c r="F4830" s="20">
        <f t="shared" si="316"/>
        <v>4.9199139501092403E-4</v>
      </c>
      <c r="G4830" s="19">
        <v>47448.01</v>
      </c>
      <c r="H4830" s="20">
        <f t="shared" si="320"/>
        <v>23.344012630392275</v>
      </c>
      <c r="I4830" s="19">
        <v>40379135.257498711</v>
      </c>
      <c r="K4830" s="70">
        <f t="shared" si="317"/>
        <v>1.1114805470662237E-3</v>
      </c>
      <c r="L4830" s="3">
        <f>IF(AND(O4830&gt;0,O4830&lt;366),+'PL2'!$N$3+1,IF(AND(O4830&gt;365,O4830&lt;731),+'PL2'!$O$3+1,IF(AND(O4830&gt;730,O4830&lt;1096),+'PL2'!$P$3+1,IF(AND(O4830&gt;1095,O4830&lt;1461),+'PL2'!$Q$3+1,IF(AND(O4830&gt;1460,O4830&lt;3000),+'PL2'!$R$3+1,0)))))</f>
        <v>1.5</v>
      </c>
      <c r="M4830" s="3">
        <f>IF(AND(O4830&gt;0,O4830&lt;366),+'PL2'!$N$2+1,IF(AND(O4830&gt;365,O4830&lt;731),+'PL2'!$O$2+1,IF(AND(O4830&gt;730,O4830&lt;1096),+'PL2'!$P$2+1,IF(AND(O4830&gt;1095,O4830&lt;1461),+'PL2'!$Q$2+1,IF(AND(O4830&gt;1460,O4830&lt;1826),+'PL2'!$R$2+1,IF(AND(O4830&gt;1825,O4830&lt;2190),+'PL2'!$S$2+1,0))))))</f>
        <v>1.2</v>
      </c>
      <c r="N4830" s="70">
        <f t="shared" si="318"/>
        <v>4.9963589095569638E-4</v>
      </c>
      <c r="O4830" s="19">
        <f>IF(A4830&gt;'PL2'!$C$2+489,IF(A4830='PL2'!$C$2+490,1,O4829+1), "")</f>
        <v>267</v>
      </c>
      <c r="P4830" s="19">
        <v>6.9524999999999997</v>
      </c>
      <c r="Q4830" s="19">
        <f t="shared" si="315"/>
        <v>75.840000001651418</v>
      </c>
    </row>
    <row r="4831" spans="1:17" x14ac:dyDescent="0.55000000000000004">
      <c r="A4831">
        <v>4829</v>
      </c>
      <c r="B4831" s="2">
        <v>44651</v>
      </c>
      <c r="C4831" s="20">
        <v>106.538326873714</v>
      </c>
      <c r="D4831" s="19">
        <v>194247387.85170579</v>
      </c>
      <c r="E4831" s="20">
        <f t="shared" si="319"/>
        <v>872.65509872267364</v>
      </c>
      <c r="F4831" s="20">
        <f t="shared" si="316"/>
        <v>4.7862272529866059E-4</v>
      </c>
      <c r="G4831" s="19">
        <v>47064.160000000003</v>
      </c>
      <c r="H4831" s="20">
        <f t="shared" si="320"/>
        <v>22.525976523092211</v>
      </c>
      <c r="I4831" s="19">
        <v>41070779.191099711</v>
      </c>
      <c r="K4831" s="70">
        <f t="shared" si="317"/>
        <v>1.1114805470662237E-3</v>
      </c>
      <c r="L4831" s="3">
        <f>IF(AND(O4831&gt;0,O4831&lt;366),+'PL2'!$N$3+1,IF(AND(O4831&gt;365,O4831&lt;731),+'PL2'!$O$3+1,IF(AND(O4831&gt;730,O4831&lt;1096),+'PL2'!$P$3+1,IF(AND(O4831&gt;1095,O4831&lt;1461),+'PL2'!$Q$3+1,IF(AND(O4831&gt;1460,O4831&lt;3000),+'PL2'!$R$3+1,0)))))</f>
        <v>1.5</v>
      </c>
      <c r="M4831" s="3">
        <f>IF(AND(O4831&gt;0,O4831&lt;366),+'PL2'!$N$2+1,IF(AND(O4831&gt;365,O4831&lt;731),+'PL2'!$O$2+1,IF(AND(O4831&gt;730,O4831&lt;1096),+'PL2'!$P$2+1,IF(AND(O4831&gt;1095,O4831&lt;1461),+'PL2'!$Q$2+1,IF(AND(O4831&gt;1460,O4831&lt;1826),+'PL2'!$R$2+1,IF(AND(O4831&gt;1825,O4831&lt;2190),+'PL2'!$S$2+1,0))))))</f>
        <v>1.2</v>
      </c>
      <c r="N4831" s="70">
        <f t="shared" si="318"/>
        <v>4.9963589095569638E-4</v>
      </c>
      <c r="O4831" s="19">
        <f>IF(A4831&gt;'PL2'!$C$2+489,IF(A4831='PL2'!$C$2+490,1,O4830+1), "")</f>
        <v>268</v>
      </c>
      <c r="P4831" s="19">
        <v>6.9524999999999997</v>
      </c>
      <c r="Q4831" s="19">
        <f t="shared" si="315"/>
        <v>75.580000001651413</v>
      </c>
    </row>
    <row r="4832" spans="1:17" x14ac:dyDescent="0.55000000000000004">
      <c r="A4832">
        <v>4830</v>
      </c>
      <c r="B4832" s="2">
        <v>44652</v>
      </c>
      <c r="C4832" s="20">
        <v>106.568325347835</v>
      </c>
      <c r="D4832" s="19">
        <v>200371606.28467661</v>
      </c>
      <c r="E4832" s="20">
        <f t="shared" si="319"/>
        <v>899.38800577379914</v>
      </c>
      <c r="F4832" s="20">
        <f t="shared" si="316"/>
        <v>4.7834259249820944E-4</v>
      </c>
      <c r="G4832" s="19">
        <v>45539.22</v>
      </c>
      <c r="H4832" s="20">
        <f t="shared" si="320"/>
        <v>21.783348555146311</v>
      </c>
      <c r="I4832" s="19">
        <v>40957428.260294311</v>
      </c>
      <c r="K4832" s="70">
        <f t="shared" si="317"/>
        <v>1.1114805470662237E-3</v>
      </c>
      <c r="L4832" s="3">
        <f>IF(AND(O4832&gt;0,O4832&lt;366),+'PL2'!$N$3+1,IF(AND(O4832&gt;365,O4832&lt;731),+'PL2'!$O$3+1,IF(AND(O4832&gt;730,O4832&lt;1096),+'PL2'!$P$3+1,IF(AND(O4832&gt;1095,O4832&lt;1461),+'PL2'!$Q$3+1,IF(AND(O4832&gt;1460,O4832&lt;3000),+'PL2'!$R$3+1,0)))))</f>
        <v>1.5</v>
      </c>
      <c r="M4832" s="3">
        <f>IF(AND(O4832&gt;0,O4832&lt;366),+'PL2'!$N$2+1,IF(AND(O4832&gt;365,O4832&lt;731),+'PL2'!$O$2+1,IF(AND(O4832&gt;730,O4832&lt;1096),+'PL2'!$P$2+1,IF(AND(O4832&gt;1095,O4832&lt;1461),+'PL2'!$Q$2+1,IF(AND(O4832&gt;1460,O4832&lt;1826),+'PL2'!$R$2+1,IF(AND(O4832&gt;1825,O4832&lt;2190),+'PL2'!$S$2+1,0))))))</f>
        <v>1.2</v>
      </c>
      <c r="N4832" s="70">
        <f t="shared" si="318"/>
        <v>4.9963589095569638E-4</v>
      </c>
      <c r="O4832" s="19">
        <f>IF(A4832&gt;'PL2'!$C$2+489,IF(A4832='PL2'!$C$2+490,1,O4831+1), "")</f>
        <v>269</v>
      </c>
      <c r="P4832" s="19">
        <v>6.9524999999999997</v>
      </c>
      <c r="Q4832" s="19">
        <f t="shared" si="315"/>
        <v>75.320000001651408</v>
      </c>
    </row>
    <row r="4833" spans="1:17" x14ac:dyDescent="0.55000000000000004">
      <c r="A4833">
        <v>4831</v>
      </c>
      <c r="B4833" s="2">
        <v>44653</v>
      </c>
      <c r="C4833" s="20">
        <v>106.598323821956</v>
      </c>
      <c r="D4833" s="19">
        <v>191845154.95341381</v>
      </c>
      <c r="E4833" s="20">
        <f t="shared" si="319"/>
        <v>873.12948496612864</v>
      </c>
      <c r="F4833" s="20">
        <f t="shared" si="316"/>
        <v>4.8515241158693037E-4</v>
      </c>
      <c r="G4833" s="19">
        <v>46282.559999999998</v>
      </c>
      <c r="H4833" s="20">
        <f t="shared" si="320"/>
        <v>22.454095598416799</v>
      </c>
      <c r="I4833" s="19">
        <v>40410667.775713943</v>
      </c>
      <c r="K4833" s="70">
        <f t="shared" si="317"/>
        <v>1.1114805470662237E-3</v>
      </c>
      <c r="L4833" s="3">
        <f>IF(AND(O4833&gt;0,O4833&lt;366),+'PL2'!$N$3+1,IF(AND(O4833&gt;365,O4833&lt;731),+'PL2'!$O$3+1,IF(AND(O4833&gt;730,O4833&lt;1096),+'PL2'!$P$3+1,IF(AND(O4833&gt;1095,O4833&lt;1461),+'PL2'!$Q$3+1,IF(AND(O4833&gt;1460,O4833&lt;3000),+'PL2'!$R$3+1,0)))))</f>
        <v>1.5</v>
      </c>
      <c r="M4833" s="3">
        <f>IF(AND(O4833&gt;0,O4833&lt;366),+'PL2'!$N$2+1,IF(AND(O4833&gt;365,O4833&lt;731),+'PL2'!$O$2+1,IF(AND(O4833&gt;730,O4833&lt;1096),+'PL2'!$P$2+1,IF(AND(O4833&gt;1095,O4833&lt;1461),+'PL2'!$Q$2+1,IF(AND(O4833&gt;1460,O4833&lt;1826),+'PL2'!$R$2+1,IF(AND(O4833&gt;1825,O4833&lt;2190),+'PL2'!$S$2+1,0))))))</f>
        <v>1.2</v>
      </c>
      <c r="N4833" s="70">
        <f t="shared" si="318"/>
        <v>4.9963589095569638E-4</v>
      </c>
      <c r="O4833" s="19">
        <f>IF(A4833&gt;'PL2'!$C$2+489,IF(A4833='PL2'!$C$2+490,1,O4832+1), "")</f>
        <v>270</v>
      </c>
      <c r="P4833" s="19">
        <v>6.9524999999999997</v>
      </c>
      <c r="Q4833" s="19">
        <f t="shared" si="315"/>
        <v>75.060000001651403</v>
      </c>
    </row>
    <row r="4834" spans="1:17" x14ac:dyDescent="0.55000000000000004">
      <c r="A4834">
        <v>4832</v>
      </c>
      <c r="B4834" s="2">
        <v>44654</v>
      </c>
      <c r="C4834" s="20">
        <v>106.628322296077</v>
      </c>
      <c r="D4834" s="19">
        <v>197529455.8409223</v>
      </c>
      <c r="E4834" s="20">
        <f t="shared" si="319"/>
        <v>888.57356278639236</v>
      </c>
      <c r="F4834" s="20">
        <f t="shared" si="316"/>
        <v>4.7966065533468672E-4</v>
      </c>
      <c r="G4834" s="19">
        <v>45825.36</v>
      </c>
      <c r="H4834" s="20">
        <f t="shared" si="320"/>
        <v>21.980622208547938</v>
      </c>
      <c r="I4834" s="19">
        <v>40719203.401169032</v>
      </c>
      <c r="K4834" s="70">
        <f t="shared" si="317"/>
        <v>1.1114805470662237E-3</v>
      </c>
      <c r="L4834" s="3">
        <f>IF(AND(O4834&gt;0,O4834&lt;366),+'PL2'!$N$3+1,IF(AND(O4834&gt;365,O4834&lt;731),+'PL2'!$O$3+1,IF(AND(O4834&gt;730,O4834&lt;1096),+'PL2'!$P$3+1,IF(AND(O4834&gt;1095,O4834&lt;1461),+'PL2'!$Q$3+1,IF(AND(O4834&gt;1460,O4834&lt;3000),+'PL2'!$R$3+1,0)))))</f>
        <v>1.5</v>
      </c>
      <c r="M4834" s="3">
        <f>IF(AND(O4834&gt;0,O4834&lt;366),+'PL2'!$N$2+1,IF(AND(O4834&gt;365,O4834&lt;731),+'PL2'!$O$2+1,IF(AND(O4834&gt;730,O4834&lt;1096),+'PL2'!$P$2+1,IF(AND(O4834&gt;1095,O4834&lt;1461),+'PL2'!$Q$2+1,IF(AND(O4834&gt;1460,O4834&lt;1826),+'PL2'!$R$2+1,IF(AND(O4834&gt;1825,O4834&lt;2190),+'PL2'!$S$2+1,0))))))</f>
        <v>1.2</v>
      </c>
      <c r="N4834" s="70">
        <f t="shared" si="318"/>
        <v>4.9963589095569638E-4</v>
      </c>
      <c r="O4834" s="19">
        <f>IF(A4834&gt;'PL2'!$C$2+489,IF(A4834='PL2'!$C$2+490,1,O4833+1), "")</f>
        <v>271</v>
      </c>
      <c r="P4834" s="19">
        <v>6.9524999999999997</v>
      </c>
      <c r="Q4834" s="19">
        <f t="shared" si="315"/>
        <v>74.800000001651398</v>
      </c>
    </row>
    <row r="4835" spans="1:17" x14ac:dyDescent="0.55000000000000004">
      <c r="A4835">
        <v>4833</v>
      </c>
      <c r="B4835" s="2">
        <v>44655</v>
      </c>
      <c r="C4835" s="20">
        <v>106.658320770198</v>
      </c>
      <c r="D4835" s="19">
        <v>224529885.05658799</v>
      </c>
      <c r="E4835" s="20">
        <f t="shared" si="319"/>
        <v>990.97195610301935</v>
      </c>
      <c r="F4835" s="20">
        <f t="shared" si="316"/>
        <v>4.7074092048667878E-4</v>
      </c>
      <c r="G4835" s="19">
        <v>46425.52</v>
      </c>
      <c r="H4835" s="20">
        <f t="shared" si="320"/>
        <v>21.854392018872712</v>
      </c>
      <c r="I4835" s="19">
        <v>46006388.367499843</v>
      </c>
      <c r="K4835" s="70">
        <f t="shared" si="317"/>
        <v>1.1114805470662237E-3</v>
      </c>
      <c r="L4835" s="3">
        <f>IF(AND(O4835&gt;0,O4835&lt;366),+'PL2'!$N$3+1,IF(AND(O4835&gt;365,O4835&lt;731),+'PL2'!$O$3+1,IF(AND(O4835&gt;730,O4835&lt;1096),+'PL2'!$P$3+1,IF(AND(O4835&gt;1095,O4835&lt;1461),+'PL2'!$Q$3+1,IF(AND(O4835&gt;1460,O4835&lt;3000),+'PL2'!$R$3+1,0)))))</f>
        <v>1.5</v>
      </c>
      <c r="M4835" s="3">
        <f>IF(AND(O4835&gt;0,O4835&lt;366),+'PL2'!$N$2+1,IF(AND(O4835&gt;365,O4835&lt;731),+'PL2'!$O$2+1,IF(AND(O4835&gt;730,O4835&lt;1096),+'PL2'!$P$2+1,IF(AND(O4835&gt;1095,O4835&lt;1461),+'PL2'!$Q$2+1,IF(AND(O4835&gt;1460,O4835&lt;1826),+'PL2'!$R$2+1,IF(AND(O4835&gt;1825,O4835&lt;2190),+'PL2'!$S$2+1,0))))))</f>
        <v>1.2</v>
      </c>
      <c r="N4835" s="70">
        <f t="shared" si="318"/>
        <v>4.9963589095569638E-4</v>
      </c>
      <c r="O4835" s="19">
        <f>IF(A4835&gt;'PL2'!$C$2+489,IF(A4835='PL2'!$C$2+490,1,O4834+1), "")</f>
        <v>272</v>
      </c>
      <c r="P4835" s="19">
        <v>6.9524999999999997</v>
      </c>
      <c r="Q4835" s="19">
        <f t="shared" si="315"/>
        <v>74.540000001651393</v>
      </c>
    </row>
    <row r="4836" spans="1:17" x14ac:dyDescent="0.55000000000000004">
      <c r="A4836">
        <v>4834</v>
      </c>
      <c r="B4836" s="2">
        <v>44656</v>
      </c>
      <c r="C4836" s="20">
        <v>106.688319244319</v>
      </c>
      <c r="D4836" s="19">
        <v>206055907.17218521</v>
      </c>
      <c r="E4836" s="20">
        <f t="shared" si="319"/>
        <v>925.39605727186051</v>
      </c>
      <c r="F4836" s="20">
        <f t="shared" si="316"/>
        <v>4.7913671265514422E-4</v>
      </c>
      <c r="G4836" s="19">
        <v>46611.26</v>
      </c>
      <c r="H4836" s="20">
        <f t="shared" si="320"/>
        <v>22.33316588911422</v>
      </c>
      <c r="I4836" s="19">
        <v>43133876.228473581</v>
      </c>
      <c r="K4836" s="70">
        <f t="shared" si="317"/>
        <v>1.1114805470662237E-3</v>
      </c>
      <c r="L4836" s="3">
        <f>IF(AND(O4836&gt;0,O4836&lt;366),+'PL2'!$N$3+1,IF(AND(O4836&gt;365,O4836&lt;731),+'PL2'!$O$3+1,IF(AND(O4836&gt;730,O4836&lt;1096),+'PL2'!$P$3+1,IF(AND(O4836&gt;1095,O4836&lt;1461),+'PL2'!$Q$3+1,IF(AND(O4836&gt;1460,O4836&lt;3000),+'PL2'!$R$3+1,0)))))</f>
        <v>1.5</v>
      </c>
      <c r="M4836" s="3">
        <f>IF(AND(O4836&gt;0,O4836&lt;366),+'PL2'!$N$2+1,IF(AND(O4836&gt;365,O4836&lt;731),+'PL2'!$O$2+1,IF(AND(O4836&gt;730,O4836&lt;1096),+'PL2'!$P$2+1,IF(AND(O4836&gt;1095,O4836&lt;1461),+'PL2'!$Q$2+1,IF(AND(O4836&gt;1460,O4836&lt;1826),+'PL2'!$R$2+1,IF(AND(O4836&gt;1825,O4836&lt;2190),+'PL2'!$S$2+1,0))))))</f>
        <v>1.2</v>
      </c>
      <c r="N4836" s="70">
        <f t="shared" si="318"/>
        <v>4.9963589095569638E-4</v>
      </c>
      <c r="O4836" s="19">
        <f>IF(A4836&gt;'PL2'!$C$2+489,IF(A4836='PL2'!$C$2+490,1,O4835+1), "")</f>
        <v>273</v>
      </c>
      <c r="P4836" s="19">
        <v>6.9524999999999997</v>
      </c>
      <c r="Q4836" s="19">
        <f t="shared" si="315"/>
        <v>74.280000001651388</v>
      </c>
    </row>
    <row r="4837" spans="1:17" x14ac:dyDescent="0.55000000000000004">
      <c r="A4837">
        <v>4835</v>
      </c>
      <c r="B4837" s="2">
        <v>44657</v>
      </c>
      <c r="C4837" s="20">
        <v>106.71831771844001</v>
      </c>
      <c r="D4837" s="19">
        <v>213161283.28157091</v>
      </c>
      <c r="E4837" s="20">
        <f t="shared" si="319"/>
        <v>943.69166158051064</v>
      </c>
      <c r="F4837" s="20">
        <f t="shared" si="316"/>
        <v>4.7245534000544469E-4</v>
      </c>
      <c r="G4837" s="19">
        <v>45508.160000000003</v>
      </c>
      <c r="H4837" s="20">
        <f t="shared" si="320"/>
        <v>21.500573205822178</v>
      </c>
      <c r="I4837" s="19">
        <v>42945671.125871733</v>
      </c>
      <c r="K4837" s="70">
        <f t="shared" si="317"/>
        <v>1.1114805470662237E-3</v>
      </c>
      <c r="L4837" s="3">
        <f>IF(AND(O4837&gt;0,O4837&lt;366),+'PL2'!$N$3+1,IF(AND(O4837&gt;365,O4837&lt;731),+'PL2'!$O$3+1,IF(AND(O4837&gt;730,O4837&lt;1096),+'PL2'!$P$3+1,IF(AND(O4837&gt;1095,O4837&lt;1461),+'PL2'!$Q$3+1,IF(AND(O4837&gt;1460,O4837&lt;3000),+'PL2'!$R$3+1,0)))))</f>
        <v>1.5</v>
      </c>
      <c r="M4837" s="3">
        <f>IF(AND(O4837&gt;0,O4837&lt;366),+'PL2'!$N$2+1,IF(AND(O4837&gt;365,O4837&lt;731),+'PL2'!$O$2+1,IF(AND(O4837&gt;730,O4837&lt;1096),+'PL2'!$P$2+1,IF(AND(O4837&gt;1095,O4837&lt;1461),+'PL2'!$Q$2+1,IF(AND(O4837&gt;1460,O4837&lt;1826),+'PL2'!$R$2+1,IF(AND(O4837&gt;1825,O4837&lt;2190),+'PL2'!$S$2+1,0))))))</f>
        <v>1.2</v>
      </c>
      <c r="N4837" s="70">
        <f t="shared" si="318"/>
        <v>4.9963589095569638E-4</v>
      </c>
      <c r="O4837" s="19">
        <f>IF(A4837&gt;'PL2'!$C$2+489,IF(A4837='PL2'!$C$2+490,1,O4836+1), "")</f>
        <v>274</v>
      </c>
      <c r="P4837" s="19">
        <v>7.16</v>
      </c>
      <c r="Q4837" s="19">
        <f t="shared" si="315"/>
        <v>74.020000001651383</v>
      </c>
    </row>
    <row r="4838" spans="1:17" x14ac:dyDescent="0.55000000000000004">
      <c r="A4838">
        <v>4836</v>
      </c>
      <c r="B4838" s="2">
        <v>44658</v>
      </c>
      <c r="C4838" s="20">
        <v>106.74831619256101</v>
      </c>
      <c r="D4838" s="19">
        <v>196108380.6190452</v>
      </c>
      <c r="E4838" s="20">
        <f t="shared" si="319"/>
        <v>890.37281294905472</v>
      </c>
      <c r="F4838" s="20">
        <f t="shared" si="316"/>
        <v>4.8465954522657067E-4</v>
      </c>
      <c r="G4838" s="19">
        <v>43190.18</v>
      </c>
      <c r="H4838" s="20">
        <f t="shared" si="320"/>
        <v>20.932532997053727</v>
      </c>
      <c r="I4838" s="19">
        <v>38455362.058376007</v>
      </c>
      <c r="K4838" s="70">
        <f t="shared" si="317"/>
        <v>1.1114805470662237E-3</v>
      </c>
      <c r="L4838" s="3">
        <f>IF(AND(O4838&gt;0,O4838&lt;366),+'PL2'!$N$3+1,IF(AND(O4838&gt;365,O4838&lt;731),+'PL2'!$O$3+1,IF(AND(O4838&gt;730,O4838&lt;1096),+'PL2'!$P$3+1,IF(AND(O4838&gt;1095,O4838&lt;1461),+'PL2'!$Q$3+1,IF(AND(O4838&gt;1460,O4838&lt;3000),+'PL2'!$R$3+1,0)))))</f>
        <v>1.5</v>
      </c>
      <c r="M4838" s="3">
        <f>IF(AND(O4838&gt;0,O4838&lt;366),+'PL2'!$N$2+1,IF(AND(O4838&gt;365,O4838&lt;731),+'PL2'!$O$2+1,IF(AND(O4838&gt;730,O4838&lt;1096),+'PL2'!$P$2+1,IF(AND(O4838&gt;1095,O4838&lt;1461),+'PL2'!$Q$2+1,IF(AND(O4838&gt;1460,O4838&lt;1826),+'PL2'!$R$2+1,IF(AND(O4838&gt;1825,O4838&lt;2190),+'PL2'!$S$2+1,0))))))</f>
        <v>1.2</v>
      </c>
      <c r="N4838" s="70">
        <f t="shared" si="318"/>
        <v>4.9963589095569638E-4</v>
      </c>
      <c r="O4838" s="19">
        <f>IF(A4838&gt;'PL2'!$C$2+489,IF(A4838='PL2'!$C$2+490,1,O4837+1), "")</f>
        <v>275</v>
      </c>
      <c r="P4838" s="19">
        <v>7.16</v>
      </c>
      <c r="Q4838" s="19">
        <f t="shared" si="315"/>
        <v>73.760000001651377</v>
      </c>
    </row>
    <row r="4839" spans="1:17" x14ac:dyDescent="0.55000000000000004">
      <c r="A4839">
        <v>4837</v>
      </c>
      <c r="B4839" s="2">
        <v>44659</v>
      </c>
      <c r="C4839" s="20">
        <v>106.77831466668199</v>
      </c>
      <c r="D4839" s="19">
        <v>190424079.7315366</v>
      </c>
      <c r="E4839" s="20">
        <f t="shared" si="319"/>
        <v>858.63873326359214</v>
      </c>
      <c r="F4839" s="20">
        <f t="shared" si="316"/>
        <v>4.8147270541981277E-4</v>
      </c>
      <c r="G4839" s="19">
        <v>43464.32</v>
      </c>
      <c r="H4839" s="20">
        <f t="shared" si="320"/>
        <v>20.926883739632476</v>
      </c>
      <c r="I4839" s="19">
        <v>37320148.666963413</v>
      </c>
      <c r="K4839" s="70">
        <f t="shared" si="317"/>
        <v>1.1114805470662237E-3</v>
      </c>
      <c r="L4839" s="3">
        <f>IF(AND(O4839&gt;0,O4839&lt;366),+'PL2'!$N$3+1,IF(AND(O4839&gt;365,O4839&lt;731),+'PL2'!$O$3+1,IF(AND(O4839&gt;730,O4839&lt;1096),+'PL2'!$P$3+1,IF(AND(O4839&gt;1095,O4839&lt;1461),+'PL2'!$Q$3+1,IF(AND(O4839&gt;1460,O4839&lt;3000),+'PL2'!$R$3+1,0)))))</f>
        <v>1.5</v>
      </c>
      <c r="M4839" s="3">
        <f>IF(AND(O4839&gt;0,O4839&lt;366),+'PL2'!$N$2+1,IF(AND(O4839&gt;365,O4839&lt;731),+'PL2'!$O$2+1,IF(AND(O4839&gt;730,O4839&lt;1096),+'PL2'!$P$2+1,IF(AND(O4839&gt;1095,O4839&lt;1461),+'PL2'!$Q$2+1,IF(AND(O4839&gt;1460,O4839&lt;1826),+'PL2'!$R$2+1,IF(AND(O4839&gt;1825,O4839&lt;2190),+'PL2'!$S$2+1,0))))))</f>
        <v>1.2</v>
      </c>
      <c r="N4839" s="70">
        <f t="shared" si="318"/>
        <v>4.9963589095569638E-4</v>
      </c>
      <c r="O4839" s="19">
        <f>IF(A4839&gt;'PL2'!$C$2+489,IF(A4839='PL2'!$C$2+490,1,O4838+1), "")</f>
        <v>276</v>
      </c>
      <c r="P4839" s="19">
        <v>7.16</v>
      </c>
      <c r="Q4839" s="19">
        <f t="shared" si="315"/>
        <v>73.500000001651372</v>
      </c>
    </row>
    <row r="4840" spans="1:17" x14ac:dyDescent="0.55000000000000004">
      <c r="A4840">
        <v>4838</v>
      </c>
      <c r="B4840" s="2">
        <v>44660</v>
      </c>
      <c r="C4840" s="20">
        <v>106.80831314080299</v>
      </c>
      <c r="D4840" s="19">
        <v>217424508.9472023</v>
      </c>
      <c r="E4840" s="20">
        <f t="shared" si="319"/>
        <v>968.34573155238991</v>
      </c>
      <c r="F4840" s="20">
        <f t="shared" si="316"/>
        <v>4.7569326303192037E-4</v>
      </c>
      <c r="G4840" s="19">
        <v>42278.94</v>
      </c>
      <c r="H4840" s="20">
        <f t="shared" si="320"/>
        <v>20.111806926130779</v>
      </c>
      <c r="I4840" s="19">
        <v>40940631.083559602</v>
      </c>
      <c r="K4840" s="70">
        <f t="shared" si="317"/>
        <v>1.1114805470662237E-3</v>
      </c>
      <c r="L4840" s="3">
        <f>IF(AND(O4840&gt;0,O4840&lt;366),+'PL2'!$N$3+1,IF(AND(O4840&gt;365,O4840&lt;731),+'PL2'!$O$3+1,IF(AND(O4840&gt;730,O4840&lt;1096),+'PL2'!$P$3+1,IF(AND(O4840&gt;1095,O4840&lt;1461),+'PL2'!$Q$3+1,IF(AND(O4840&gt;1460,O4840&lt;3000),+'PL2'!$R$3+1,0)))))</f>
        <v>1.5</v>
      </c>
      <c r="M4840" s="3">
        <f>IF(AND(O4840&gt;0,O4840&lt;366),+'PL2'!$N$2+1,IF(AND(O4840&gt;365,O4840&lt;731),+'PL2'!$O$2+1,IF(AND(O4840&gt;730,O4840&lt;1096),+'PL2'!$P$2+1,IF(AND(O4840&gt;1095,O4840&lt;1461),+'PL2'!$Q$2+1,IF(AND(O4840&gt;1460,O4840&lt;1826),+'PL2'!$R$2+1,IF(AND(O4840&gt;1825,O4840&lt;2190),+'PL2'!$S$2+1,0))))))</f>
        <v>1.2</v>
      </c>
      <c r="N4840" s="70">
        <f t="shared" si="318"/>
        <v>4.9963589095569638E-4</v>
      </c>
      <c r="O4840" s="19">
        <f>IF(A4840&gt;'PL2'!$C$2+489,IF(A4840='PL2'!$C$2+490,1,O4839+1), "")</f>
        <v>277</v>
      </c>
      <c r="P4840" s="19">
        <v>7.16</v>
      </c>
      <c r="Q4840" s="19">
        <f t="shared" si="315"/>
        <v>73.240000001651367</v>
      </c>
    </row>
    <row r="4841" spans="1:17" x14ac:dyDescent="0.55000000000000004">
      <c r="A4841">
        <v>4839</v>
      </c>
      <c r="B4841" s="2">
        <v>44661</v>
      </c>
      <c r="C4841" s="20">
        <v>106.838311614924</v>
      </c>
      <c r="D4841" s="19">
        <v>198950531.06279951</v>
      </c>
      <c r="E4841" s="20">
        <f t="shared" si="319"/>
        <v>881.29780056528932</v>
      </c>
      <c r="F4841" s="20">
        <f t="shared" si="316"/>
        <v>4.7326523100670032E-4</v>
      </c>
      <c r="G4841" s="19">
        <v>42787.69</v>
      </c>
      <c r="H4841" s="20">
        <f t="shared" si="320"/>
        <v>20.249925992093083</v>
      </c>
      <c r="I4841" s="19">
        <v>37708697.088269427</v>
      </c>
      <c r="K4841" s="70">
        <f t="shared" si="317"/>
        <v>1.1114805470662237E-3</v>
      </c>
      <c r="L4841" s="3">
        <f>IF(AND(O4841&gt;0,O4841&lt;366),+'PL2'!$N$3+1,IF(AND(O4841&gt;365,O4841&lt;731),+'PL2'!$O$3+1,IF(AND(O4841&gt;730,O4841&lt;1096),+'PL2'!$P$3+1,IF(AND(O4841&gt;1095,O4841&lt;1461),+'PL2'!$Q$3+1,IF(AND(O4841&gt;1460,O4841&lt;3000),+'PL2'!$R$3+1,0)))))</f>
        <v>1.5</v>
      </c>
      <c r="M4841" s="3">
        <f>IF(AND(O4841&gt;0,O4841&lt;366),+'PL2'!$N$2+1,IF(AND(O4841&gt;365,O4841&lt;731),+'PL2'!$O$2+1,IF(AND(O4841&gt;730,O4841&lt;1096),+'PL2'!$P$2+1,IF(AND(O4841&gt;1095,O4841&lt;1461),+'PL2'!$Q$2+1,IF(AND(O4841&gt;1460,O4841&lt;1826),+'PL2'!$R$2+1,IF(AND(O4841&gt;1825,O4841&lt;2190),+'PL2'!$S$2+1,0))))))</f>
        <v>1.2</v>
      </c>
      <c r="N4841" s="70">
        <f t="shared" si="318"/>
        <v>4.9963589095569638E-4</v>
      </c>
      <c r="O4841" s="19">
        <f>IF(A4841&gt;'PL2'!$C$2+489,IF(A4841='PL2'!$C$2+490,1,O4840+1), "")</f>
        <v>278</v>
      </c>
      <c r="P4841" s="19">
        <v>7.16</v>
      </c>
      <c r="Q4841" s="19">
        <f t="shared" si="315"/>
        <v>72.980000001651362</v>
      </c>
    </row>
    <row r="4842" spans="1:17" x14ac:dyDescent="0.55000000000000004">
      <c r="A4842">
        <v>4840</v>
      </c>
      <c r="B4842" s="2">
        <v>44662</v>
      </c>
      <c r="C4842" s="20">
        <v>106.868310089045</v>
      </c>
      <c r="D4842" s="19">
        <v>194687305.3971681</v>
      </c>
      <c r="E4842" s="20">
        <f t="shared" si="319"/>
        <v>849.49122946428963</v>
      </c>
      <c r="F4842" s="20">
        <f t="shared" si="316"/>
        <v>4.6630514477105867E-4</v>
      </c>
      <c r="G4842" s="19">
        <v>42144.23</v>
      </c>
      <c r="H4842" s="20">
        <f t="shared" si="320"/>
        <v>19.652071271414794</v>
      </c>
      <c r="I4842" s="19">
        <v>35801153.757525802</v>
      </c>
      <c r="K4842" s="70">
        <f t="shared" si="317"/>
        <v>1.1114805470662237E-3</v>
      </c>
      <c r="L4842" s="3">
        <f>IF(AND(O4842&gt;0,O4842&lt;366),+'PL2'!$N$3+1,IF(AND(O4842&gt;365,O4842&lt;731),+'PL2'!$O$3+1,IF(AND(O4842&gt;730,O4842&lt;1096),+'PL2'!$P$3+1,IF(AND(O4842&gt;1095,O4842&lt;1461),+'PL2'!$Q$3+1,IF(AND(O4842&gt;1460,O4842&lt;3000),+'PL2'!$R$3+1,0)))))</f>
        <v>1.5</v>
      </c>
      <c r="M4842" s="3">
        <f>IF(AND(O4842&gt;0,O4842&lt;366),+'PL2'!$N$2+1,IF(AND(O4842&gt;365,O4842&lt;731),+'PL2'!$O$2+1,IF(AND(O4842&gt;730,O4842&lt;1096),+'PL2'!$P$2+1,IF(AND(O4842&gt;1095,O4842&lt;1461),+'PL2'!$Q$2+1,IF(AND(O4842&gt;1460,O4842&lt;1826),+'PL2'!$R$2+1,IF(AND(O4842&gt;1825,O4842&lt;2190),+'PL2'!$S$2+1,0))))))</f>
        <v>1.2</v>
      </c>
      <c r="N4842" s="70">
        <f t="shared" si="318"/>
        <v>4.9963589095569638E-4</v>
      </c>
      <c r="O4842" s="19">
        <f>IF(A4842&gt;'PL2'!$C$2+489,IF(A4842='PL2'!$C$2+490,1,O4841+1), "")</f>
        <v>279</v>
      </c>
      <c r="P4842" s="19">
        <v>7.16</v>
      </c>
      <c r="Q4842" s="19">
        <f t="shared" si="315"/>
        <v>72.720000001651357</v>
      </c>
    </row>
    <row r="4843" spans="1:17" x14ac:dyDescent="0.55000000000000004">
      <c r="A4843">
        <v>4841</v>
      </c>
      <c r="B4843" s="2">
        <v>44663</v>
      </c>
      <c r="C4843" s="20">
        <v>106.898308563166</v>
      </c>
      <c r="D4843" s="19">
        <v>217424508.9472023</v>
      </c>
      <c r="E4843" s="20">
        <f t="shared" si="319"/>
        <v>977.71572705123026</v>
      </c>
      <c r="F4843" s="20">
        <f t="shared" si="316"/>
        <v>4.807009015840183E-4</v>
      </c>
      <c r="G4843" s="19">
        <v>39488.620000000003</v>
      </c>
      <c r="H4843" s="20">
        <f t="shared" si="320"/>
        <v>18.982215236308697</v>
      </c>
      <c r="I4843" s="19">
        <v>38608644.813549757</v>
      </c>
      <c r="K4843" s="70">
        <f t="shared" si="317"/>
        <v>1.1114805470662237E-3</v>
      </c>
      <c r="L4843" s="3">
        <f>IF(AND(O4843&gt;0,O4843&lt;366),+'PL2'!$N$3+1,IF(AND(O4843&gt;365,O4843&lt;731),+'PL2'!$O$3+1,IF(AND(O4843&gt;730,O4843&lt;1096),+'PL2'!$P$3+1,IF(AND(O4843&gt;1095,O4843&lt;1461),+'PL2'!$Q$3+1,IF(AND(O4843&gt;1460,O4843&lt;3000),+'PL2'!$R$3+1,0)))))</f>
        <v>1.5</v>
      </c>
      <c r="M4843" s="3">
        <f>IF(AND(O4843&gt;0,O4843&lt;366),+'PL2'!$N$2+1,IF(AND(O4843&gt;365,O4843&lt;731),+'PL2'!$O$2+1,IF(AND(O4843&gt;730,O4843&lt;1096),+'PL2'!$P$2+1,IF(AND(O4843&gt;1095,O4843&lt;1461),+'PL2'!$Q$2+1,IF(AND(O4843&gt;1460,O4843&lt;1826),+'PL2'!$R$2+1,IF(AND(O4843&gt;1825,O4843&lt;2190),+'PL2'!$S$2+1,0))))))</f>
        <v>1.2</v>
      </c>
      <c r="N4843" s="70">
        <f t="shared" si="318"/>
        <v>4.9963589095569638E-4</v>
      </c>
      <c r="O4843" s="19">
        <f>IF(A4843&gt;'PL2'!$C$2+489,IF(A4843='PL2'!$C$2+490,1,O4842+1), "")</f>
        <v>280</v>
      </c>
      <c r="P4843" s="19">
        <v>7.4</v>
      </c>
      <c r="Q4843" s="19">
        <f t="shared" si="315"/>
        <v>72.460000001651352</v>
      </c>
    </row>
    <row r="4844" spans="1:17" x14ac:dyDescent="0.55000000000000004">
      <c r="A4844">
        <v>4842</v>
      </c>
      <c r="B4844" s="2">
        <v>44664</v>
      </c>
      <c r="C4844" s="20">
        <v>106.928307037287</v>
      </c>
      <c r="D4844" s="19">
        <v>198950531.06279951</v>
      </c>
      <c r="E4844" s="20">
        <f t="shared" si="319"/>
        <v>896.06668439152236</v>
      </c>
      <c r="F4844" s="20">
        <f t="shared" si="316"/>
        <v>4.8160159735515407E-4</v>
      </c>
      <c r="G4844" s="19">
        <v>40102.199999999997</v>
      </c>
      <c r="H4844" s="20">
        <f t="shared" si="320"/>
        <v>19.313283577455859</v>
      </c>
      <c r="I4844" s="19">
        <v>35934245.390805706</v>
      </c>
      <c r="K4844" s="70">
        <f t="shared" si="317"/>
        <v>1.1114805470662237E-3</v>
      </c>
      <c r="L4844" s="3">
        <f>IF(AND(O4844&gt;0,O4844&lt;366),+'PL2'!$N$3+1,IF(AND(O4844&gt;365,O4844&lt;731),+'PL2'!$O$3+1,IF(AND(O4844&gt;730,O4844&lt;1096),+'PL2'!$P$3+1,IF(AND(O4844&gt;1095,O4844&lt;1461),+'PL2'!$Q$3+1,IF(AND(O4844&gt;1460,O4844&lt;3000),+'PL2'!$R$3+1,0)))))</f>
        <v>1.5</v>
      </c>
      <c r="M4844" s="3">
        <f>IF(AND(O4844&gt;0,O4844&lt;366),+'PL2'!$N$2+1,IF(AND(O4844&gt;365,O4844&lt;731),+'PL2'!$O$2+1,IF(AND(O4844&gt;730,O4844&lt;1096),+'PL2'!$P$2+1,IF(AND(O4844&gt;1095,O4844&lt;1461),+'PL2'!$Q$2+1,IF(AND(O4844&gt;1460,O4844&lt;1826),+'PL2'!$R$2+1,IF(AND(O4844&gt;1825,O4844&lt;2190),+'PL2'!$S$2+1,0))))))</f>
        <v>1.2</v>
      </c>
      <c r="N4844" s="70">
        <f t="shared" si="318"/>
        <v>4.9963589095569638E-4</v>
      </c>
      <c r="O4844" s="19">
        <f>IF(A4844&gt;'PL2'!$C$2+489,IF(A4844='PL2'!$C$2+490,1,O4843+1), "")</f>
        <v>281</v>
      </c>
      <c r="P4844" s="19">
        <v>7.4</v>
      </c>
      <c r="Q4844" s="19">
        <f t="shared" si="315"/>
        <v>72.200000001651347</v>
      </c>
    </row>
    <row r="4845" spans="1:17" x14ac:dyDescent="0.55000000000000004">
      <c r="A4845">
        <v>4843</v>
      </c>
      <c r="B4845" s="2">
        <v>44665</v>
      </c>
      <c r="C4845" s="20">
        <v>106.958305511408</v>
      </c>
      <c r="D4845" s="19">
        <v>194492275.55499539</v>
      </c>
      <c r="E4845" s="20">
        <f t="shared" si="319"/>
        <v>865.30508308289188</v>
      </c>
      <c r="F4845" s="20">
        <f t="shared" si="316"/>
        <v>4.7586242267387113E-4</v>
      </c>
      <c r="G4845" s="19">
        <v>41148.06</v>
      </c>
      <c r="H4845" s="20">
        <f t="shared" si="320"/>
        <v>19.580815519929807</v>
      </c>
      <c r="I4845" s="19">
        <v>35605625.476999819</v>
      </c>
      <c r="K4845" s="70">
        <f t="shared" si="317"/>
        <v>1.1114805470662237E-3</v>
      </c>
      <c r="L4845" s="3">
        <f>IF(AND(O4845&gt;0,O4845&lt;366),+'PL2'!$N$3+1,IF(AND(O4845&gt;365,O4845&lt;731),+'PL2'!$O$3+1,IF(AND(O4845&gt;730,O4845&lt;1096),+'PL2'!$P$3+1,IF(AND(O4845&gt;1095,O4845&lt;1461),+'PL2'!$Q$3+1,IF(AND(O4845&gt;1460,O4845&lt;3000),+'PL2'!$R$3+1,0)))))</f>
        <v>1.5</v>
      </c>
      <c r="M4845" s="3">
        <f>IF(AND(O4845&gt;0,O4845&lt;366),+'PL2'!$N$2+1,IF(AND(O4845&gt;365,O4845&lt;731),+'PL2'!$O$2+1,IF(AND(O4845&gt;730,O4845&lt;1096),+'PL2'!$P$2+1,IF(AND(O4845&gt;1095,O4845&lt;1461),+'PL2'!$Q$2+1,IF(AND(O4845&gt;1460,O4845&lt;1826),+'PL2'!$R$2+1,IF(AND(O4845&gt;1825,O4845&lt;2190),+'PL2'!$S$2+1,0))))))</f>
        <v>1.2</v>
      </c>
      <c r="N4845" s="70">
        <f t="shared" si="318"/>
        <v>4.9963589095569638E-4</v>
      </c>
      <c r="O4845" s="19">
        <f>IF(A4845&gt;'PL2'!$C$2+489,IF(A4845='PL2'!$C$2+490,1,O4844+1), "")</f>
        <v>282</v>
      </c>
      <c r="P4845" s="19">
        <v>7.3</v>
      </c>
      <c r="Q4845" s="19">
        <f t="shared" si="315"/>
        <v>71.940000001651342</v>
      </c>
    </row>
    <row r="4846" spans="1:17" x14ac:dyDescent="0.55000000000000004">
      <c r="A4846">
        <v>4844</v>
      </c>
      <c r="B4846" s="2">
        <v>44666</v>
      </c>
      <c r="C4846" s="20">
        <v>106.988303985529</v>
      </c>
      <c r="D4846" s="19">
        <v>221692722.8330338</v>
      </c>
      <c r="E4846" s="20">
        <f t="shared" si="319"/>
        <v>1003.629062377614</v>
      </c>
      <c r="F4846" s="20">
        <f t="shared" si="316"/>
        <v>4.8434865088123558E-4</v>
      </c>
      <c r="G4846" s="19">
        <v>39939.9</v>
      </c>
      <c r="H4846" s="20">
        <f t="shared" si="320"/>
        <v>19.344836681331461</v>
      </c>
      <c r="I4846" s="19">
        <v>40084844.388455667</v>
      </c>
      <c r="K4846" s="70">
        <f t="shared" si="317"/>
        <v>1.1114805470662237E-3</v>
      </c>
      <c r="L4846" s="3">
        <f>IF(AND(O4846&gt;0,O4846&lt;366),+'PL2'!$N$3+1,IF(AND(O4846&gt;365,O4846&lt;731),+'PL2'!$O$3+1,IF(AND(O4846&gt;730,O4846&lt;1096),+'PL2'!$P$3+1,IF(AND(O4846&gt;1095,O4846&lt;1461),+'PL2'!$Q$3+1,IF(AND(O4846&gt;1460,O4846&lt;3000),+'PL2'!$R$3+1,0)))))</f>
        <v>1.5</v>
      </c>
      <c r="M4846" s="3">
        <f>IF(AND(O4846&gt;0,O4846&lt;366),+'PL2'!$N$2+1,IF(AND(O4846&gt;365,O4846&lt;731),+'PL2'!$O$2+1,IF(AND(O4846&gt;730,O4846&lt;1096),+'PL2'!$P$2+1,IF(AND(O4846&gt;1095,O4846&lt;1461),+'PL2'!$Q$2+1,IF(AND(O4846&gt;1460,O4846&lt;1826),+'PL2'!$R$2+1,IF(AND(O4846&gt;1825,O4846&lt;2190),+'PL2'!$S$2+1,0))))))</f>
        <v>1.2</v>
      </c>
      <c r="N4846" s="70">
        <f t="shared" si="318"/>
        <v>4.9963589095569638E-4</v>
      </c>
      <c r="O4846" s="19">
        <f>IF(A4846&gt;'PL2'!$C$2+489,IF(A4846='PL2'!$C$2+490,1,O4845+1), "")</f>
        <v>283</v>
      </c>
      <c r="P4846" s="19">
        <v>7.3</v>
      </c>
      <c r="Q4846" s="19">
        <f t="shared" ref="Q4846:Q4909" si="321">+Q4845-0.26</f>
        <v>71.680000001651337</v>
      </c>
    </row>
    <row r="4847" spans="1:17" x14ac:dyDescent="0.55000000000000004">
      <c r="A4847">
        <v>4845</v>
      </c>
      <c r="B4847" s="2">
        <v>44667</v>
      </c>
      <c r="C4847" s="20">
        <v>107.01830245965</v>
      </c>
      <c r="D4847" s="19">
        <v>188017878.85839581</v>
      </c>
      <c r="E4847" s="20">
        <f t="shared" si="319"/>
        <v>840.28215315623527</v>
      </c>
      <c r="F4847" s="20">
        <f t="shared" si="316"/>
        <v>4.782820131996418E-4</v>
      </c>
      <c r="G4847" s="19">
        <v>40566.199999999997</v>
      </c>
      <c r="H4847" s="20">
        <f t="shared" si="320"/>
        <v>19.402083803859309</v>
      </c>
      <c r="I4847" s="19">
        <v>34087053.881366469</v>
      </c>
      <c r="K4847" s="70">
        <f t="shared" si="317"/>
        <v>1.1114805470662237E-3</v>
      </c>
      <c r="L4847" s="3">
        <f>IF(AND(O4847&gt;0,O4847&lt;366),+'PL2'!$N$3+1,IF(AND(O4847&gt;365,O4847&lt;731),+'PL2'!$O$3+1,IF(AND(O4847&gt;730,O4847&lt;1096),+'PL2'!$P$3+1,IF(AND(O4847&gt;1095,O4847&lt;1461),+'PL2'!$Q$3+1,IF(AND(O4847&gt;1460,O4847&lt;3000),+'PL2'!$R$3+1,0)))))</f>
        <v>1.5</v>
      </c>
      <c r="M4847" s="3">
        <f>IF(AND(O4847&gt;0,O4847&lt;366),+'PL2'!$N$2+1,IF(AND(O4847&gt;365,O4847&lt;731),+'PL2'!$O$2+1,IF(AND(O4847&gt;730,O4847&lt;1096),+'PL2'!$P$2+1,IF(AND(O4847&gt;1095,O4847&lt;1461),+'PL2'!$Q$2+1,IF(AND(O4847&gt;1460,O4847&lt;1826),+'PL2'!$R$2+1,IF(AND(O4847&gt;1825,O4847&lt;2190),+'PL2'!$S$2+1,0))))))</f>
        <v>1.2</v>
      </c>
      <c r="N4847" s="70">
        <f t="shared" si="318"/>
        <v>4.9963589095569638E-4</v>
      </c>
      <c r="O4847" s="19">
        <f>IF(A4847&gt;'PL2'!$C$2+489,IF(A4847='PL2'!$C$2+490,1,O4846+1), "")</f>
        <v>284</v>
      </c>
      <c r="P4847" s="19">
        <v>7.3</v>
      </c>
      <c r="Q4847" s="19">
        <f t="shared" si="321"/>
        <v>71.420000001651331</v>
      </c>
    </row>
    <row r="4848" spans="1:17" x14ac:dyDescent="0.55000000000000004">
      <c r="A4848">
        <v>4846</v>
      </c>
      <c r="B4848" s="2">
        <v>44668</v>
      </c>
      <c r="C4848" s="20">
        <v>107.048300933771</v>
      </c>
      <c r="D4848" s="19">
        <v>231514552.3256366</v>
      </c>
      <c r="E4848" s="20">
        <f t="shared" si="319"/>
        <v>1035.2603974253302</v>
      </c>
      <c r="F4848" s="20">
        <f t="shared" ref="F4848:F4911" si="322">+(C4848/D4848)*E4848</f>
        <v>4.7868639554253295E-4</v>
      </c>
      <c r="G4848" s="19">
        <v>40388.78</v>
      </c>
      <c r="H4848" s="20">
        <f t="shared" si="320"/>
        <v>19.333559518560342</v>
      </c>
      <c r="I4848" s="19">
        <v>41812904.434324227</v>
      </c>
      <c r="K4848" s="70">
        <f t="shared" si="317"/>
        <v>1.1114805470662237E-3</v>
      </c>
      <c r="L4848" s="3">
        <f>IF(AND(O4848&gt;0,O4848&lt;366),+'PL2'!$N$3+1,IF(AND(O4848&gt;365,O4848&lt;731),+'PL2'!$O$3+1,IF(AND(O4848&gt;730,O4848&lt;1096),+'PL2'!$P$3+1,IF(AND(O4848&gt;1095,O4848&lt;1461),+'PL2'!$Q$3+1,IF(AND(O4848&gt;1460,O4848&lt;3000),+'PL2'!$R$3+1,0)))))</f>
        <v>1.5</v>
      </c>
      <c r="M4848" s="3">
        <f>IF(AND(O4848&gt;0,O4848&lt;366),+'PL2'!$N$2+1,IF(AND(O4848&gt;365,O4848&lt;731),+'PL2'!$O$2+1,IF(AND(O4848&gt;730,O4848&lt;1096),+'PL2'!$P$2+1,IF(AND(O4848&gt;1095,O4848&lt;1461),+'PL2'!$Q$2+1,IF(AND(O4848&gt;1460,O4848&lt;1826),+'PL2'!$R$2+1,IF(AND(O4848&gt;1825,O4848&lt;2190),+'PL2'!$S$2+1,0))))))</f>
        <v>1.2</v>
      </c>
      <c r="N4848" s="70">
        <f t="shared" si="318"/>
        <v>4.9963589095569638E-4</v>
      </c>
      <c r="O4848" s="19">
        <f>IF(A4848&gt;'PL2'!$C$2+489,IF(A4848='PL2'!$C$2+490,1,O4847+1), "")</f>
        <v>285</v>
      </c>
      <c r="P4848" s="19">
        <v>7.3</v>
      </c>
      <c r="Q4848" s="19">
        <f t="shared" si="321"/>
        <v>71.160000001651326</v>
      </c>
    </row>
    <row r="4849" spans="1:17" x14ac:dyDescent="0.55000000000000004">
      <c r="A4849">
        <v>4847</v>
      </c>
      <c r="B4849" s="2">
        <v>44669</v>
      </c>
      <c r="C4849" s="20">
        <v>107.078299407892</v>
      </c>
      <c r="D4849" s="19">
        <v>188017878.85839581</v>
      </c>
      <c r="E4849" s="20">
        <f t="shared" si="319"/>
        <v>844.96477174264942</v>
      </c>
      <c r="F4849" s="20">
        <f t="shared" si="322"/>
        <v>4.8121695323412767E-4</v>
      </c>
      <c r="G4849" s="19">
        <v>39711.449999999997</v>
      </c>
      <c r="H4849" s="20">
        <f t="shared" si="320"/>
        <v>19.109822977509399</v>
      </c>
      <c r="I4849" s="19">
        <v>33554776.284819633</v>
      </c>
      <c r="K4849" s="70">
        <f t="shared" si="317"/>
        <v>1.1114805470662237E-3</v>
      </c>
      <c r="L4849" s="3">
        <f>IF(AND(O4849&gt;0,O4849&lt;366),+'PL2'!$N$3+1,IF(AND(O4849&gt;365,O4849&lt;731),+'PL2'!$O$3+1,IF(AND(O4849&gt;730,O4849&lt;1096),+'PL2'!$P$3+1,IF(AND(O4849&gt;1095,O4849&lt;1461),+'PL2'!$Q$3+1,IF(AND(O4849&gt;1460,O4849&lt;3000),+'PL2'!$R$3+1,0)))))</f>
        <v>1.5</v>
      </c>
      <c r="M4849" s="3">
        <f>IF(AND(O4849&gt;0,O4849&lt;366),+'PL2'!$N$2+1,IF(AND(O4849&gt;365,O4849&lt;731),+'PL2'!$O$2+1,IF(AND(O4849&gt;730,O4849&lt;1096),+'PL2'!$P$2+1,IF(AND(O4849&gt;1095,O4849&lt;1461),+'PL2'!$Q$2+1,IF(AND(O4849&gt;1460,O4849&lt;1826),+'PL2'!$R$2+1,IF(AND(O4849&gt;1825,O4849&lt;2190),+'PL2'!$S$2+1,0))))))</f>
        <v>1.2</v>
      </c>
      <c r="N4849" s="70">
        <f t="shared" si="318"/>
        <v>4.9963589095569638E-4</v>
      </c>
      <c r="O4849" s="19">
        <f>IF(A4849&gt;'PL2'!$C$2+489,IF(A4849='PL2'!$C$2+490,1,O4848+1), "")</f>
        <v>286</v>
      </c>
      <c r="P4849" s="19">
        <v>7.3</v>
      </c>
      <c r="Q4849" s="19">
        <f t="shared" si="321"/>
        <v>70.900000001651321</v>
      </c>
    </row>
    <row r="4850" spans="1:17" x14ac:dyDescent="0.55000000000000004">
      <c r="A4850">
        <v>4848</v>
      </c>
      <c r="B4850" s="2">
        <v>44670</v>
      </c>
      <c r="C4850" s="20">
        <v>107.10829788201301</v>
      </c>
      <c r="D4850" s="19">
        <v>173986693.8689633</v>
      </c>
      <c r="E4850" s="20">
        <f t="shared" si="319"/>
        <v>789.34898510013124</v>
      </c>
      <c r="F4850" s="20">
        <f t="shared" si="322"/>
        <v>4.8593271329498634E-4</v>
      </c>
      <c r="G4850" s="19">
        <v>40805.72</v>
      </c>
      <c r="H4850" s="20">
        <f t="shared" si="320"/>
        <v>19.82883423755549</v>
      </c>
      <c r="I4850" s="19">
        <v>32209953.668280128</v>
      </c>
      <c r="K4850" s="70">
        <f t="shared" si="317"/>
        <v>1.1114805470662237E-3</v>
      </c>
      <c r="L4850" s="3">
        <f>IF(AND(O4850&gt;0,O4850&lt;366),+'PL2'!$N$3+1,IF(AND(O4850&gt;365,O4850&lt;731),+'PL2'!$O$3+1,IF(AND(O4850&gt;730,O4850&lt;1096),+'PL2'!$P$3+1,IF(AND(O4850&gt;1095,O4850&lt;1461),+'PL2'!$Q$3+1,IF(AND(O4850&gt;1460,O4850&lt;3000),+'PL2'!$R$3+1,0)))))</f>
        <v>1.5</v>
      </c>
      <c r="M4850" s="3">
        <f>IF(AND(O4850&gt;0,O4850&lt;366),+'PL2'!$N$2+1,IF(AND(O4850&gt;365,O4850&lt;731),+'PL2'!$O$2+1,IF(AND(O4850&gt;730,O4850&lt;1096),+'PL2'!$P$2+1,IF(AND(O4850&gt;1095,O4850&lt;1461),+'PL2'!$Q$2+1,IF(AND(O4850&gt;1460,O4850&lt;1826),+'PL2'!$R$2+1,IF(AND(O4850&gt;1825,O4850&lt;2190),+'PL2'!$S$2+1,0))))))</f>
        <v>1.2</v>
      </c>
      <c r="N4850" s="70">
        <f t="shared" si="318"/>
        <v>4.9963589095569638E-4</v>
      </c>
      <c r="O4850" s="19">
        <f>IF(A4850&gt;'PL2'!$C$2+489,IF(A4850='PL2'!$C$2+490,1,O4849+1), "")</f>
        <v>287</v>
      </c>
      <c r="P4850" s="19">
        <v>7.3</v>
      </c>
      <c r="Q4850" s="19">
        <f t="shared" si="321"/>
        <v>70.640000001651316</v>
      </c>
    </row>
    <row r="4851" spans="1:17" x14ac:dyDescent="0.55000000000000004">
      <c r="A4851">
        <v>4849</v>
      </c>
      <c r="B4851" s="2">
        <v>44671</v>
      </c>
      <c r="C4851" s="20">
        <v>107.13829635613401</v>
      </c>
      <c r="D4851" s="19">
        <v>224498959.8309204</v>
      </c>
      <c r="E4851" s="20">
        <f t="shared" si="319"/>
        <v>1007.700726746306</v>
      </c>
      <c r="F4851" s="20">
        <f t="shared" si="322"/>
        <v>4.8090797027188495E-4</v>
      </c>
      <c r="G4851" s="19">
        <v>41507.300000000003</v>
      </c>
      <c r="H4851" s="20">
        <f t="shared" si="320"/>
        <v>19.961191394466212</v>
      </c>
      <c r="I4851" s="19">
        <v>41826936.375276953</v>
      </c>
      <c r="K4851" s="70">
        <f t="shared" si="317"/>
        <v>1.1114805470662237E-3</v>
      </c>
      <c r="L4851" s="3">
        <f>IF(AND(O4851&gt;0,O4851&lt;366),+'PL2'!$N$3+1,IF(AND(O4851&gt;365,O4851&lt;731),+'PL2'!$O$3+1,IF(AND(O4851&gt;730,O4851&lt;1096),+'PL2'!$P$3+1,IF(AND(O4851&gt;1095,O4851&lt;1461),+'PL2'!$Q$3+1,IF(AND(O4851&gt;1460,O4851&lt;3000),+'PL2'!$R$3+1,0)))))</f>
        <v>1.5</v>
      </c>
      <c r="M4851" s="3">
        <f>IF(AND(O4851&gt;0,O4851&lt;366),+'PL2'!$N$2+1,IF(AND(O4851&gt;365,O4851&lt;731),+'PL2'!$O$2+1,IF(AND(O4851&gt;730,O4851&lt;1096),+'PL2'!$P$2+1,IF(AND(O4851&gt;1095,O4851&lt;1461),+'PL2'!$Q$2+1,IF(AND(O4851&gt;1460,O4851&lt;1826),+'PL2'!$R$2+1,IF(AND(O4851&gt;1825,O4851&lt;2190),+'PL2'!$S$2+1,0))))))</f>
        <v>1.2</v>
      </c>
      <c r="N4851" s="70">
        <f t="shared" si="318"/>
        <v>4.9963589095569638E-4</v>
      </c>
      <c r="O4851" s="19">
        <f>IF(A4851&gt;'PL2'!$C$2+489,IF(A4851='PL2'!$C$2+490,1,O4850+1), "")</f>
        <v>288</v>
      </c>
      <c r="P4851" s="19">
        <v>6.85</v>
      </c>
      <c r="Q4851" s="19">
        <f t="shared" si="321"/>
        <v>70.380000001651311</v>
      </c>
    </row>
    <row r="4852" spans="1:17" x14ac:dyDescent="0.55000000000000004">
      <c r="A4852">
        <v>4850</v>
      </c>
      <c r="B4852" s="2">
        <v>44672</v>
      </c>
      <c r="C4852" s="20">
        <v>107.16829483025499</v>
      </c>
      <c r="D4852" s="19">
        <v>237127026.32140961</v>
      </c>
      <c r="E4852" s="20">
        <f t="shared" si="319"/>
        <v>1075.5779271442357</v>
      </c>
      <c r="F4852" s="20">
        <f t="shared" si="322"/>
        <v>4.8610170758380872E-4</v>
      </c>
      <c r="G4852" s="19">
        <v>41375.79</v>
      </c>
      <c r="H4852" s="20">
        <f t="shared" si="320"/>
        <v>20.112842171629076</v>
      </c>
      <c r="I4852" s="19">
        <v>44502886.442155197</v>
      </c>
      <c r="K4852" s="70">
        <f t="shared" si="317"/>
        <v>1.1114805470662237E-3</v>
      </c>
      <c r="L4852" s="3">
        <f>IF(AND(O4852&gt;0,O4852&lt;366),+'PL2'!$N$3+1,IF(AND(O4852&gt;365,O4852&lt;731),+'PL2'!$O$3+1,IF(AND(O4852&gt;730,O4852&lt;1096),+'PL2'!$P$3+1,IF(AND(O4852&gt;1095,O4852&lt;1461),+'PL2'!$Q$3+1,IF(AND(O4852&gt;1460,O4852&lt;3000),+'PL2'!$R$3+1,0)))))</f>
        <v>1.5</v>
      </c>
      <c r="M4852" s="3">
        <f>IF(AND(O4852&gt;0,O4852&lt;366),+'PL2'!$N$2+1,IF(AND(O4852&gt;365,O4852&lt;731),+'PL2'!$O$2+1,IF(AND(O4852&gt;730,O4852&lt;1096),+'PL2'!$P$2+1,IF(AND(O4852&gt;1095,O4852&lt;1461),+'PL2'!$Q$2+1,IF(AND(O4852&gt;1460,O4852&lt;1826),+'PL2'!$R$2+1,IF(AND(O4852&gt;1825,O4852&lt;2190),+'PL2'!$S$2+1,0))))))</f>
        <v>1.2</v>
      </c>
      <c r="N4852" s="70">
        <f t="shared" si="318"/>
        <v>4.9963589095569638E-4</v>
      </c>
      <c r="O4852" s="19">
        <f>IF(A4852&gt;'PL2'!$C$2+489,IF(A4852='PL2'!$C$2+490,1,O4851+1), "")</f>
        <v>289</v>
      </c>
      <c r="P4852" s="19">
        <v>6.85</v>
      </c>
      <c r="Q4852" s="19">
        <f t="shared" si="321"/>
        <v>70.120000001651306</v>
      </c>
    </row>
    <row r="4853" spans="1:17" x14ac:dyDescent="0.55000000000000004">
      <c r="A4853">
        <v>4851</v>
      </c>
      <c r="B4853" s="2">
        <v>44673</v>
      </c>
      <c r="C4853" s="20">
        <v>107.19829330437599</v>
      </c>
      <c r="D4853" s="19">
        <v>189420997.35733911</v>
      </c>
      <c r="E4853" s="20">
        <f t="shared" si="319"/>
        <v>848.14819716181785</v>
      </c>
      <c r="F4853" s="20">
        <f t="shared" si="322"/>
        <v>4.7998923283785349E-4</v>
      </c>
      <c r="G4853" s="19">
        <v>40514.01</v>
      </c>
      <c r="H4853" s="20">
        <f t="shared" si="320"/>
        <v>19.446288579085127</v>
      </c>
      <c r="I4853" s="19">
        <v>34361884.541295864</v>
      </c>
      <c r="K4853" s="70">
        <f t="shared" si="317"/>
        <v>1.1114805470662237E-3</v>
      </c>
      <c r="L4853" s="3">
        <f>IF(AND(O4853&gt;0,O4853&lt;366),+'PL2'!$N$3+1,IF(AND(O4853&gt;365,O4853&lt;731),+'PL2'!$O$3+1,IF(AND(O4853&gt;730,O4853&lt;1096),+'PL2'!$P$3+1,IF(AND(O4853&gt;1095,O4853&lt;1461),+'PL2'!$Q$3+1,IF(AND(O4853&gt;1460,O4853&lt;3000),+'PL2'!$R$3+1,0)))))</f>
        <v>1.5</v>
      </c>
      <c r="M4853" s="3">
        <f>IF(AND(O4853&gt;0,O4853&lt;366),+'PL2'!$N$2+1,IF(AND(O4853&gt;365,O4853&lt;731),+'PL2'!$O$2+1,IF(AND(O4853&gt;730,O4853&lt;1096),+'PL2'!$P$2+1,IF(AND(O4853&gt;1095,O4853&lt;1461),+'PL2'!$Q$2+1,IF(AND(O4853&gt;1460,O4853&lt;1826),+'PL2'!$R$2+1,IF(AND(O4853&gt;1825,O4853&lt;2190),+'PL2'!$S$2+1,0))))))</f>
        <v>1.2</v>
      </c>
      <c r="N4853" s="70">
        <f t="shared" si="318"/>
        <v>4.9963589095569638E-4</v>
      </c>
      <c r="O4853" s="19">
        <f>IF(A4853&gt;'PL2'!$C$2+489,IF(A4853='PL2'!$C$2+490,1,O4852+1), "")</f>
        <v>290</v>
      </c>
      <c r="P4853" s="19">
        <v>6.85</v>
      </c>
      <c r="Q4853" s="19">
        <f t="shared" si="321"/>
        <v>69.860000001651301</v>
      </c>
    </row>
    <row r="4854" spans="1:17" x14ac:dyDescent="0.55000000000000004">
      <c r="A4854">
        <v>4852</v>
      </c>
      <c r="B4854" s="2">
        <v>44674</v>
      </c>
      <c r="C4854" s="20">
        <v>107.228291778497</v>
      </c>
      <c r="D4854" s="19">
        <v>228708315.32775009</v>
      </c>
      <c r="E4854" s="20">
        <f t="shared" si="319"/>
        <v>1025.6274633365251</v>
      </c>
      <c r="F4854" s="20">
        <f t="shared" si="322"/>
        <v>4.808582527359677E-4</v>
      </c>
      <c r="G4854" s="19">
        <v>39727.65</v>
      </c>
      <c r="H4854" s="20">
        <f t="shared" si="320"/>
        <v>19.103368364306068</v>
      </c>
      <c r="I4854" s="19">
        <v>40745768.893821307</v>
      </c>
      <c r="K4854" s="70">
        <f t="shared" si="317"/>
        <v>1.1114805470662237E-3</v>
      </c>
      <c r="L4854" s="3">
        <f>IF(AND(O4854&gt;0,O4854&lt;366),+'PL2'!$N$3+1,IF(AND(O4854&gt;365,O4854&lt;731),+'PL2'!$O$3+1,IF(AND(O4854&gt;730,O4854&lt;1096),+'PL2'!$P$3+1,IF(AND(O4854&gt;1095,O4854&lt;1461),+'PL2'!$Q$3+1,IF(AND(O4854&gt;1460,O4854&lt;3000),+'PL2'!$R$3+1,0)))))</f>
        <v>1.5</v>
      </c>
      <c r="M4854" s="3">
        <f>IF(AND(O4854&gt;0,O4854&lt;366),+'PL2'!$N$2+1,IF(AND(O4854&gt;365,O4854&lt;731),+'PL2'!$O$2+1,IF(AND(O4854&gt;730,O4854&lt;1096),+'PL2'!$P$2+1,IF(AND(O4854&gt;1095,O4854&lt;1461),+'PL2'!$Q$2+1,IF(AND(O4854&gt;1460,O4854&lt;1826),+'PL2'!$R$2+1,IF(AND(O4854&gt;1825,O4854&lt;2190),+'PL2'!$S$2+1,0))))))</f>
        <v>1.2</v>
      </c>
      <c r="N4854" s="70">
        <f t="shared" si="318"/>
        <v>4.9963589095569638E-4</v>
      </c>
      <c r="O4854" s="19">
        <f>IF(A4854&gt;'PL2'!$C$2+489,IF(A4854='PL2'!$C$2+490,1,O4853+1), "")</f>
        <v>291</v>
      </c>
      <c r="P4854" s="19">
        <v>6.85</v>
      </c>
      <c r="Q4854" s="19">
        <f t="shared" si="321"/>
        <v>69.600000001651296</v>
      </c>
    </row>
    <row r="4855" spans="1:17" x14ac:dyDescent="0.55000000000000004">
      <c r="A4855">
        <v>4853</v>
      </c>
      <c r="B4855" s="2">
        <v>44675</v>
      </c>
      <c r="C4855" s="20">
        <v>107.258290252618</v>
      </c>
      <c r="D4855" s="19">
        <v>239933263.31929621</v>
      </c>
      <c r="E4855" s="20">
        <f t="shared" si="319"/>
        <v>1081.3496398833372</v>
      </c>
      <c r="F4855" s="20">
        <f t="shared" si="322"/>
        <v>4.8339989184752251E-4</v>
      </c>
      <c r="G4855" s="19">
        <v>39429.01</v>
      </c>
      <c r="H4855" s="20">
        <f t="shared" si="320"/>
        <v>19.059979169654884</v>
      </c>
      <c r="I4855" s="19">
        <v>42636545.764456503</v>
      </c>
      <c r="K4855" s="70">
        <f t="shared" si="317"/>
        <v>1.1114805470662237E-3</v>
      </c>
      <c r="L4855" s="3">
        <f>IF(AND(O4855&gt;0,O4855&lt;366),+'PL2'!$N$3+1,IF(AND(O4855&gt;365,O4855&lt;731),+'PL2'!$O$3+1,IF(AND(O4855&gt;730,O4855&lt;1096),+'PL2'!$P$3+1,IF(AND(O4855&gt;1095,O4855&lt;1461),+'PL2'!$Q$3+1,IF(AND(O4855&gt;1460,O4855&lt;3000),+'PL2'!$R$3+1,0)))))</f>
        <v>1.5</v>
      </c>
      <c r="M4855" s="3">
        <f>IF(AND(O4855&gt;0,O4855&lt;366),+'PL2'!$N$2+1,IF(AND(O4855&gt;365,O4855&lt;731),+'PL2'!$O$2+1,IF(AND(O4855&gt;730,O4855&lt;1096),+'PL2'!$P$2+1,IF(AND(O4855&gt;1095,O4855&lt;1461),+'PL2'!$Q$2+1,IF(AND(O4855&gt;1460,O4855&lt;1826),+'PL2'!$R$2+1,IF(AND(O4855&gt;1825,O4855&lt;2190),+'PL2'!$S$2+1,0))))))</f>
        <v>1.2</v>
      </c>
      <c r="N4855" s="70">
        <f t="shared" si="318"/>
        <v>4.9963589095569638E-4</v>
      </c>
      <c r="O4855" s="19">
        <f>IF(A4855&gt;'PL2'!$C$2+489,IF(A4855='PL2'!$C$2+490,1,O4854+1), "")</f>
        <v>292</v>
      </c>
      <c r="P4855" s="19">
        <v>6.85</v>
      </c>
      <c r="Q4855" s="19">
        <f t="shared" si="321"/>
        <v>69.340000001651291</v>
      </c>
    </row>
    <row r="4856" spans="1:17" x14ac:dyDescent="0.55000000000000004">
      <c r="A4856">
        <v>4854</v>
      </c>
      <c r="B4856" s="2">
        <v>44676</v>
      </c>
      <c r="C4856" s="20">
        <v>107.288288726739</v>
      </c>
      <c r="D4856" s="19">
        <v>227305196.82880679</v>
      </c>
      <c r="E4856" s="20">
        <f t="shared" si="319"/>
        <v>1020.8878163411102</v>
      </c>
      <c r="F4856" s="20">
        <f t="shared" si="322"/>
        <v>4.8186010845896454E-4</v>
      </c>
      <c r="G4856" s="19">
        <v>39465.57</v>
      </c>
      <c r="H4856" s="20">
        <f t="shared" si="320"/>
        <v>19.016883840594858</v>
      </c>
      <c r="I4856" s="19">
        <v>40289919.577957228</v>
      </c>
      <c r="K4856" s="70">
        <f t="shared" si="317"/>
        <v>1.1114805470662237E-3</v>
      </c>
      <c r="L4856" s="3">
        <f>IF(AND(O4856&gt;0,O4856&lt;366),+'PL2'!$N$3+1,IF(AND(O4856&gt;365,O4856&lt;731),+'PL2'!$O$3+1,IF(AND(O4856&gt;730,O4856&lt;1096),+'PL2'!$P$3+1,IF(AND(O4856&gt;1095,O4856&lt;1461),+'PL2'!$Q$3+1,IF(AND(O4856&gt;1460,O4856&lt;3000),+'PL2'!$R$3+1,0)))))</f>
        <v>1.5</v>
      </c>
      <c r="M4856" s="3">
        <f>IF(AND(O4856&gt;0,O4856&lt;366),+'PL2'!$N$2+1,IF(AND(O4856&gt;365,O4856&lt;731),+'PL2'!$O$2+1,IF(AND(O4856&gt;730,O4856&lt;1096),+'PL2'!$P$2+1,IF(AND(O4856&gt;1095,O4856&lt;1461),+'PL2'!$Q$2+1,IF(AND(O4856&gt;1460,O4856&lt;1826),+'PL2'!$R$2+1,IF(AND(O4856&gt;1825,O4856&lt;2190),+'PL2'!$S$2+1,0))))))</f>
        <v>1.2</v>
      </c>
      <c r="N4856" s="70">
        <f t="shared" si="318"/>
        <v>4.9963589095569638E-4</v>
      </c>
      <c r="O4856" s="19">
        <f>IF(A4856&gt;'PL2'!$C$2+489,IF(A4856='PL2'!$C$2+490,1,O4855+1), "")</f>
        <v>293</v>
      </c>
      <c r="P4856" s="19">
        <v>6.85</v>
      </c>
      <c r="Q4856" s="19">
        <f t="shared" si="321"/>
        <v>69.080000001651285</v>
      </c>
    </row>
    <row r="4857" spans="1:17" x14ac:dyDescent="0.55000000000000004">
      <c r="A4857">
        <v>4855</v>
      </c>
      <c r="B4857" s="2">
        <v>44677</v>
      </c>
      <c r="C4857" s="20">
        <v>107.31828720086</v>
      </c>
      <c r="D4857" s="19">
        <v>196436589.85205531</v>
      </c>
      <c r="E4857" s="20">
        <f t="shared" si="319"/>
        <v>870.69167264700411</v>
      </c>
      <c r="F4857" s="20">
        <f t="shared" si="322"/>
        <v>4.7568092613958958E-4</v>
      </c>
      <c r="G4857" s="19">
        <v>40472.699999999997</v>
      </c>
      <c r="H4857" s="20">
        <f t="shared" si="320"/>
        <v>19.252091419369766</v>
      </c>
      <c r="I4857" s="19">
        <v>35239242.859540403</v>
      </c>
      <c r="K4857" s="70">
        <f t="shared" si="317"/>
        <v>1.1114805470662237E-3</v>
      </c>
      <c r="L4857" s="3">
        <f>IF(AND(O4857&gt;0,O4857&lt;366),+'PL2'!$N$3+1,IF(AND(O4857&gt;365,O4857&lt;731),+'PL2'!$O$3+1,IF(AND(O4857&gt;730,O4857&lt;1096),+'PL2'!$P$3+1,IF(AND(O4857&gt;1095,O4857&lt;1461),+'PL2'!$Q$3+1,IF(AND(O4857&gt;1460,O4857&lt;3000),+'PL2'!$R$3+1,0)))))</f>
        <v>1.5</v>
      </c>
      <c r="M4857" s="3">
        <f>IF(AND(O4857&gt;0,O4857&lt;366),+'PL2'!$N$2+1,IF(AND(O4857&gt;365,O4857&lt;731),+'PL2'!$O$2+1,IF(AND(O4857&gt;730,O4857&lt;1096),+'PL2'!$P$2+1,IF(AND(O4857&gt;1095,O4857&lt;1461),+'PL2'!$Q$2+1,IF(AND(O4857&gt;1460,O4857&lt;1826),+'PL2'!$R$2+1,IF(AND(O4857&gt;1825,O4857&lt;2190),+'PL2'!$S$2+1,0))))))</f>
        <v>1.2</v>
      </c>
      <c r="N4857" s="70">
        <f t="shared" si="318"/>
        <v>4.9963589095569638E-4</v>
      </c>
      <c r="O4857" s="19">
        <f>IF(A4857&gt;'PL2'!$C$2+489,IF(A4857='PL2'!$C$2+490,1,O4856+1), "")</f>
        <v>294</v>
      </c>
      <c r="P4857" s="19">
        <v>6.85</v>
      </c>
      <c r="Q4857" s="19">
        <f t="shared" si="321"/>
        <v>68.82000000165128</v>
      </c>
    </row>
    <row r="4858" spans="1:17" x14ac:dyDescent="0.55000000000000004">
      <c r="A4858">
        <v>4856</v>
      </c>
      <c r="B4858" s="2">
        <v>44678</v>
      </c>
      <c r="C4858" s="20">
        <v>107.348285674981</v>
      </c>
      <c r="D4858" s="19">
        <v>243130347.43116811</v>
      </c>
      <c r="E4858" s="20">
        <f t="shared" si="319"/>
        <v>1119.8373072766744</v>
      </c>
      <c r="F4858" s="20">
        <f t="shared" si="322"/>
        <v>4.9443689955270165E-4</v>
      </c>
      <c r="G4858" s="19">
        <v>38114.94</v>
      </c>
      <c r="H4858" s="20">
        <f t="shared" si="320"/>
        <v>18.845432760237252</v>
      </c>
      <c r="I4858" s="19">
        <v>42682531.776612014</v>
      </c>
      <c r="K4858" s="70">
        <f t="shared" si="317"/>
        <v>1.1114805470662237E-3</v>
      </c>
      <c r="L4858" s="3">
        <f>IF(AND(O4858&gt;0,O4858&lt;366),+'PL2'!$N$3+1,IF(AND(O4858&gt;365,O4858&lt;731),+'PL2'!$O$3+1,IF(AND(O4858&gt;730,O4858&lt;1096),+'PL2'!$P$3+1,IF(AND(O4858&gt;1095,O4858&lt;1461),+'PL2'!$Q$3+1,IF(AND(O4858&gt;1460,O4858&lt;3000),+'PL2'!$R$3+1,0)))))</f>
        <v>1.5</v>
      </c>
      <c r="M4858" s="3">
        <f>IF(AND(O4858&gt;0,O4858&lt;366),+'PL2'!$N$2+1,IF(AND(O4858&gt;365,O4858&lt;731),+'PL2'!$O$2+1,IF(AND(O4858&gt;730,O4858&lt;1096),+'PL2'!$P$2+1,IF(AND(O4858&gt;1095,O4858&lt;1461),+'PL2'!$Q$2+1,IF(AND(O4858&gt;1460,O4858&lt;1826),+'PL2'!$R$2+1,IF(AND(O4858&gt;1825,O4858&lt;2190),+'PL2'!$S$2+1,0))))))</f>
        <v>1.2</v>
      </c>
      <c r="N4858" s="70">
        <f t="shared" si="318"/>
        <v>4.9963589095569638E-4</v>
      </c>
      <c r="O4858" s="19">
        <f>IF(A4858&gt;'PL2'!$C$2+489,IF(A4858='PL2'!$C$2+490,1,O4857+1), "")</f>
        <v>295</v>
      </c>
      <c r="P4858" s="19">
        <v>6.85</v>
      </c>
      <c r="Q4858" s="19">
        <f t="shared" si="321"/>
        <v>68.560000001651275</v>
      </c>
    </row>
    <row r="4859" spans="1:17" x14ac:dyDescent="0.55000000000000004">
      <c r="A4859">
        <v>4857</v>
      </c>
      <c r="B4859" s="2">
        <v>44679</v>
      </c>
      <c r="C4859" s="20">
        <v>107.378284149102</v>
      </c>
      <c r="D4859" s="19">
        <v>195503620.58301139</v>
      </c>
      <c r="E4859" s="20">
        <f t="shared" si="319"/>
        <v>844.17736498586476</v>
      </c>
      <c r="F4859" s="20">
        <f t="shared" si="322"/>
        <v>4.6365543870428578E-4</v>
      </c>
      <c r="G4859" s="19">
        <v>39249.279999999999</v>
      </c>
      <c r="H4859" s="20">
        <f t="shared" si="320"/>
        <v>18.19814213722735</v>
      </c>
      <c r="I4859" s="19">
        <v>33133353.7679924</v>
      </c>
      <c r="K4859" s="70">
        <f t="shared" si="317"/>
        <v>1.1114805470662237E-3</v>
      </c>
      <c r="L4859" s="3">
        <f>IF(AND(O4859&gt;0,O4859&lt;366),+'PL2'!$N$3+1,IF(AND(O4859&gt;365,O4859&lt;731),+'PL2'!$O$3+1,IF(AND(O4859&gt;730,O4859&lt;1096),+'PL2'!$P$3+1,IF(AND(O4859&gt;1095,O4859&lt;1461),+'PL2'!$Q$3+1,IF(AND(O4859&gt;1460,O4859&lt;3000),+'PL2'!$R$3+1,0)))))</f>
        <v>1.5</v>
      </c>
      <c r="M4859" s="3">
        <f>IF(AND(O4859&gt;0,O4859&lt;366),+'PL2'!$N$2+1,IF(AND(O4859&gt;365,O4859&lt;731),+'PL2'!$O$2+1,IF(AND(O4859&gt;730,O4859&lt;1096),+'PL2'!$P$2+1,IF(AND(O4859&gt;1095,O4859&lt;1461),+'PL2'!$Q$2+1,IF(AND(O4859&gt;1460,O4859&lt;1826),+'PL2'!$R$2+1,IF(AND(O4859&gt;1825,O4859&lt;2190),+'PL2'!$S$2+1,0))))))</f>
        <v>1.2</v>
      </c>
      <c r="N4859" s="70">
        <f t="shared" si="318"/>
        <v>4.9963589095569638E-4</v>
      </c>
      <c r="O4859" s="19">
        <f>IF(A4859&gt;'PL2'!$C$2+489,IF(A4859='PL2'!$C$2+490,1,O4858+1), "")</f>
        <v>296</v>
      </c>
      <c r="P4859" s="19">
        <v>6.85</v>
      </c>
      <c r="Q4859" s="19">
        <f t="shared" si="321"/>
        <v>68.30000000165127</v>
      </c>
    </row>
    <row r="4860" spans="1:17" x14ac:dyDescent="0.55000000000000004">
      <c r="A4860">
        <v>4858</v>
      </c>
      <c r="B4860" s="2">
        <v>44680</v>
      </c>
      <c r="C4860" s="20">
        <v>107.408282623223</v>
      </c>
      <c r="D4860" s="19">
        <v>222163205.2079674</v>
      </c>
      <c r="E4860" s="20">
        <f t="shared" si="319"/>
        <v>936.64271468501829</v>
      </c>
      <c r="F4860" s="20">
        <f t="shared" si="322"/>
        <v>4.5283459662771988E-4</v>
      </c>
      <c r="G4860" s="19">
        <v>39770.04</v>
      </c>
      <c r="H4860" s="20">
        <f t="shared" si="320"/>
        <v>18.009250021268286</v>
      </c>
      <c r="I4860" s="19">
        <v>37250318.228731766</v>
      </c>
      <c r="K4860" s="70">
        <f t="shared" si="317"/>
        <v>1.1114805470662237E-3</v>
      </c>
      <c r="L4860" s="3">
        <f>IF(AND(O4860&gt;0,O4860&lt;366),+'PL2'!$N$3+1,IF(AND(O4860&gt;365,O4860&lt;731),+'PL2'!$O$3+1,IF(AND(O4860&gt;730,O4860&lt;1096),+'PL2'!$P$3+1,IF(AND(O4860&gt;1095,O4860&lt;1461),+'PL2'!$Q$3+1,IF(AND(O4860&gt;1460,O4860&lt;3000),+'PL2'!$R$3+1,0)))))</f>
        <v>1.5</v>
      </c>
      <c r="M4860" s="3">
        <f>IF(AND(O4860&gt;0,O4860&lt;366),+'PL2'!$N$2+1,IF(AND(O4860&gt;365,O4860&lt;731),+'PL2'!$O$2+1,IF(AND(O4860&gt;730,O4860&lt;1096),+'PL2'!$P$2+1,IF(AND(O4860&gt;1095,O4860&lt;1461),+'PL2'!$Q$2+1,IF(AND(O4860&gt;1460,O4860&lt;1826),+'PL2'!$R$2+1,IF(AND(O4860&gt;1825,O4860&lt;2190),+'PL2'!$S$2+1,0))))))</f>
        <v>1.2</v>
      </c>
      <c r="N4860" s="70">
        <f t="shared" si="318"/>
        <v>4.9963589095569638E-4</v>
      </c>
      <c r="O4860" s="19">
        <f>IF(A4860&gt;'PL2'!$C$2+489,IF(A4860='PL2'!$C$2+490,1,O4859+1), "")</f>
        <v>297</v>
      </c>
      <c r="P4860" s="19">
        <v>6.75</v>
      </c>
      <c r="Q4860" s="19">
        <f t="shared" si="321"/>
        <v>68.040000001651265</v>
      </c>
    </row>
    <row r="4861" spans="1:17" x14ac:dyDescent="0.55000000000000004">
      <c r="A4861">
        <v>4859</v>
      </c>
      <c r="B4861" s="2">
        <v>44681</v>
      </c>
      <c r="C4861" s="20">
        <v>107.438281097344</v>
      </c>
      <c r="D4861" s="19">
        <v>222163205.2079674</v>
      </c>
      <c r="E4861" s="20">
        <f t="shared" si="319"/>
        <v>959.45286319057902</v>
      </c>
      <c r="F4861" s="20">
        <f t="shared" si="322"/>
        <v>4.6399207428892526E-4</v>
      </c>
      <c r="G4861" s="19">
        <v>38596.28</v>
      </c>
      <c r="H4861" s="20">
        <f t="shared" si="320"/>
        <v>17.90836801703616</v>
      </c>
      <c r="I4861" s="19">
        <v>37031311.354505278</v>
      </c>
      <c r="K4861" s="70">
        <f t="shared" si="317"/>
        <v>1.1114805470662237E-3</v>
      </c>
      <c r="L4861" s="3">
        <f>IF(AND(O4861&gt;0,O4861&lt;366),+'PL2'!$N$3+1,IF(AND(O4861&gt;365,O4861&lt;731),+'PL2'!$O$3+1,IF(AND(O4861&gt;730,O4861&lt;1096),+'PL2'!$P$3+1,IF(AND(O4861&gt;1095,O4861&lt;1461),+'PL2'!$Q$3+1,IF(AND(O4861&gt;1460,O4861&lt;3000),+'PL2'!$R$3+1,0)))))</f>
        <v>1.5</v>
      </c>
      <c r="M4861" s="3">
        <f>IF(AND(O4861&gt;0,O4861&lt;366),+'PL2'!$N$2+1,IF(AND(O4861&gt;365,O4861&lt;731),+'PL2'!$O$2+1,IF(AND(O4861&gt;730,O4861&lt;1096),+'PL2'!$P$2+1,IF(AND(O4861&gt;1095,O4861&lt;1461),+'PL2'!$Q$2+1,IF(AND(O4861&gt;1460,O4861&lt;1826),+'PL2'!$R$2+1,IF(AND(O4861&gt;1825,O4861&lt;2190),+'PL2'!$S$2+1,0))))))</f>
        <v>1.2</v>
      </c>
      <c r="N4861" s="70">
        <f t="shared" si="318"/>
        <v>4.9963589095569638E-4</v>
      </c>
      <c r="O4861" s="19">
        <f>IF(A4861&gt;'PL2'!$C$2+489,IF(A4861='PL2'!$C$2+490,1,O4860+1), "")</f>
        <v>298</v>
      </c>
      <c r="P4861" s="19">
        <v>6.75</v>
      </c>
      <c r="Q4861" s="19">
        <f t="shared" si="321"/>
        <v>67.78000000165126</v>
      </c>
    </row>
    <row r="4862" spans="1:17" x14ac:dyDescent="0.55000000000000004">
      <c r="A4862">
        <v>4860</v>
      </c>
      <c r="B4862" s="2">
        <v>44682</v>
      </c>
      <c r="C4862" s="20">
        <v>107.468279571465</v>
      </c>
      <c r="D4862" s="19">
        <v>247341701.79820371</v>
      </c>
      <c r="E4862" s="20">
        <f t="shared" si="319"/>
        <v>1076.0586934411151</v>
      </c>
      <c r="F4862" s="20">
        <f t="shared" si="322"/>
        <v>4.6754015057429735E-4</v>
      </c>
      <c r="G4862" s="19">
        <v>37661.19</v>
      </c>
      <c r="H4862" s="20">
        <f t="shared" si="320"/>
        <v>17.608118443407221</v>
      </c>
      <c r="I4862" s="19">
        <v>40525650.904837593</v>
      </c>
      <c r="K4862" s="70">
        <f t="shared" si="317"/>
        <v>1.1114805470662237E-3</v>
      </c>
      <c r="L4862" s="3">
        <f>IF(AND(O4862&gt;0,O4862&lt;366),+'PL2'!$N$3+1,IF(AND(O4862&gt;365,O4862&lt;731),+'PL2'!$O$3+1,IF(AND(O4862&gt;730,O4862&lt;1096),+'PL2'!$P$3+1,IF(AND(O4862&gt;1095,O4862&lt;1461),+'PL2'!$Q$3+1,IF(AND(O4862&gt;1460,O4862&lt;3000),+'PL2'!$R$3+1,0)))))</f>
        <v>1.5</v>
      </c>
      <c r="M4862" s="3">
        <f>IF(AND(O4862&gt;0,O4862&lt;366),+'PL2'!$N$2+1,IF(AND(O4862&gt;365,O4862&lt;731),+'PL2'!$O$2+1,IF(AND(O4862&gt;730,O4862&lt;1096),+'PL2'!$P$2+1,IF(AND(O4862&gt;1095,O4862&lt;1461),+'PL2'!$Q$2+1,IF(AND(O4862&gt;1460,O4862&lt;1826),+'PL2'!$R$2+1,IF(AND(O4862&gt;1825,O4862&lt;2190),+'PL2'!$S$2+1,0))))))</f>
        <v>1.2</v>
      </c>
      <c r="N4862" s="70">
        <f t="shared" si="318"/>
        <v>4.9963589095569638E-4</v>
      </c>
      <c r="O4862" s="19">
        <f>IF(A4862&gt;'PL2'!$C$2+489,IF(A4862='PL2'!$C$2+490,1,O4861+1), "")</f>
        <v>299</v>
      </c>
      <c r="P4862" s="19">
        <v>6.75</v>
      </c>
      <c r="Q4862" s="19">
        <f t="shared" si="321"/>
        <v>67.520000001651255</v>
      </c>
    </row>
    <row r="4863" spans="1:17" x14ac:dyDescent="0.55000000000000004">
      <c r="A4863">
        <v>4861</v>
      </c>
      <c r="B4863" s="2">
        <v>44683</v>
      </c>
      <c r="C4863" s="20">
        <v>107.49827804558601</v>
      </c>
      <c r="D4863" s="19">
        <v>236974085.55516529</v>
      </c>
      <c r="E4863" s="20">
        <f t="shared" si="319"/>
        <v>1016.4653064945733</v>
      </c>
      <c r="F4863" s="20">
        <f t="shared" si="322"/>
        <v>4.6109797147337797E-4</v>
      </c>
      <c r="G4863" s="19">
        <v>38475.480000000003</v>
      </c>
      <c r="H4863" s="20">
        <f t="shared" si="320"/>
        <v>17.740965779464528</v>
      </c>
      <c r="I4863" s="19">
        <v>39108990.570725828</v>
      </c>
      <c r="K4863" s="70">
        <f t="shared" si="317"/>
        <v>1.1114805470662237E-3</v>
      </c>
      <c r="L4863" s="3">
        <f>IF(AND(O4863&gt;0,O4863&lt;366),+'PL2'!$N$3+1,IF(AND(O4863&gt;365,O4863&lt;731),+'PL2'!$O$3+1,IF(AND(O4863&gt;730,O4863&lt;1096),+'PL2'!$P$3+1,IF(AND(O4863&gt;1095,O4863&lt;1461),+'PL2'!$Q$3+1,IF(AND(O4863&gt;1460,O4863&lt;3000),+'PL2'!$R$3+1,0)))))</f>
        <v>1.5</v>
      </c>
      <c r="M4863" s="3">
        <f>IF(AND(O4863&gt;0,O4863&lt;366),+'PL2'!$N$2+1,IF(AND(O4863&gt;365,O4863&lt;731),+'PL2'!$O$2+1,IF(AND(O4863&gt;730,O4863&lt;1096),+'PL2'!$P$2+1,IF(AND(O4863&gt;1095,O4863&lt;1461),+'PL2'!$Q$2+1,IF(AND(O4863&gt;1460,O4863&lt;1826),+'PL2'!$R$2+1,IF(AND(O4863&gt;1825,O4863&lt;2190),+'PL2'!$S$2+1,0))))))</f>
        <v>1.2</v>
      </c>
      <c r="N4863" s="70">
        <f t="shared" si="318"/>
        <v>4.9963589095569638E-4</v>
      </c>
      <c r="O4863" s="19">
        <f>IF(A4863&gt;'PL2'!$C$2+489,IF(A4863='PL2'!$C$2+490,1,O4862+1), "")</f>
        <v>300</v>
      </c>
      <c r="P4863" s="19">
        <v>6.75</v>
      </c>
      <c r="Q4863" s="19">
        <f t="shared" si="321"/>
        <v>67.26000000165125</v>
      </c>
    </row>
    <row r="4864" spans="1:17" x14ac:dyDescent="0.55000000000000004">
      <c r="A4864">
        <v>4862</v>
      </c>
      <c r="B4864" s="2">
        <v>44684</v>
      </c>
      <c r="C4864" s="20">
        <v>107.52827651970701</v>
      </c>
      <c r="D4864" s="19">
        <v>222163205.2079674</v>
      </c>
      <c r="E4864" s="20">
        <f t="shared" si="319"/>
        <v>941.58548687758491</v>
      </c>
      <c r="F4864" s="20">
        <f t="shared" si="322"/>
        <v>4.5573282265683163E-4</v>
      </c>
      <c r="G4864" s="19">
        <v>38510.65</v>
      </c>
      <c r="H4864" s="20">
        <f t="shared" si="320"/>
        <v>17.550567226849314</v>
      </c>
      <c r="I4864" s="19">
        <v>36261069.130222268</v>
      </c>
      <c r="K4864" s="70">
        <f t="shared" si="317"/>
        <v>1.1114805470662237E-3</v>
      </c>
      <c r="L4864" s="3">
        <f>IF(AND(O4864&gt;0,O4864&lt;366),+'PL2'!$N$3+1,IF(AND(O4864&gt;365,O4864&lt;731),+'PL2'!$O$3+1,IF(AND(O4864&gt;730,O4864&lt;1096),+'PL2'!$P$3+1,IF(AND(O4864&gt;1095,O4864&lt;1461),+'PL2'!$Q$3+1,IF(AND(O4864&gt;1460,O4864&lt;3000),+'PL2'!$R$3+1,0)))))</f>
        <v>1.5</v>
      </c>
      <c r="M4864" s="3">
        <f>IF(AND(O4864&gt;0,O4864&lt;366),+'PL2'!$N$2+1,IF(AND(O4864&gt;365,O4864&lt;731),+'PL2'!$O$2+1,IF(AND(O4864&gt;730,O4864&lt;1096),+'PL2'!$P$2+1,IF(AND(O4864&gt;1095,O4864&lt;1461),+'PL2'!$Q$2+1,IF(AND(O4864&gt;1460,O4864&lt;1826),+'PL2'!$R$2+1,IF(AND(O4864&gt;1825,O4864&lt;2190),+'PL2'!$S$2+1,0))))))</f>
        <v>1.2</v>
      </c>
      <c r="N4864" s="70">
        <f t="shared" si="318"/>
        <v>4.9963589095569638E-4</v>
      </c>
      <c r="O4864" s="19">
        <f>IF(A4864&gt;'PL2'!$C$2+489,IF(A4864='PL2'!$C$2+490,1,O4863+1), "")</f>
        <v>301</v>
      </c>
      <c r="P4864" s="19">
        <v>6.65</v>
      </c>
      <c r="Q4864" s="19">
        <f t="shared" si="321"/>
        <v>67.000000001651244</v>
      </c>
    </row>
    <row r="4865" spans="1:17" x14ac:dyDescent="0.55000000000000004">
      <c r="A4865">
        <v>4863</v>
      </c>
      <c r="B4865" s="2">
        <v>44685</v>
      </c>
      <c r="C4865" s="20">
        <v>107.55827499382799</v>
      </c>
      <c r="D4865" s="19">
        <v>216238853.06908831</v>
      </c>
      <c r="E4865" s="20">
        <f t="shared" si="319"/>
        <v>950.89465827315394</v>
      </c>
      <c r="F4865" s="20">
        <f t="shared" si="322"/>
        <v>4.7297970597369302E-4</v>
      </c>
      <c r="G4865" s="19">
        <v>37727.19</v>
      </c>
      <c r="H4865" s="20">
        <f t="shared" si="320"/>
        <v>17.844195233413654</v>
      </c>
      <c r="I4865" s="19">
        <v>35874583.442656353</v>
      </c>
      <c r="K4865" s="70">
        <f t="shared" si="317"/>
        <v>1.1114805470662237E-3</v>
      </c>
      <c r="L4865" s="3">
        <f>IF(AND(O4865&gt;0,O4865&lt;366),+'PL2'!$N$3+1,IF(AND(O4865&gt;365,O4865&lt;731),+'PL2'!$O$3+1,IF(AND(O4865&gt;730,O4865&lt;1096),+'PL2'!$P$3+1,IF(AND(O4865&gt;1095,O4865&lt;1461),+'PL2'!$Q$3+1,IF(AND(O4865&gt;1460,O4865&lt;3000),+'PL2'!$R$3+1,0)))))</f>
        <v>1.5</v>
      </c>
      <c r="M4865" s="3">
        <f>IF(AND(O4865&gt;0,O4865&lt;366),+'PL2'!$N$2+1,IF(AND(O4865&gt;365,O4865&lt;731),+'PL2'!$O$2+1,IF(AND(O4865&gt;730,O4865&lt;1096),+'PL2'!$P$2+1,IF(AND(O4865&gt;1095,O4865&lt;1461),+'PL2'!$Q$2+1,IF(AND(O4865&gt;1460,O4865&lt;1826),+'PL2'!$R$2+1,IF(AND(O4865&gt;1825,O4865&lt;2190),+'PL2'!$S$2+1,0))))))</f>
        <v>1.2</v>
      </c>
      <c r="N4865" s="70">
        <f t="shared" si="318"/>
        <v>4.9963589095569638E-4</v>
      </c>
      <c r="O4865" s="19">
        <f>IF(A4865&gt;'PL2'!$C$2+489,IF(A4865='PL2'!$C$2+490,1,O4864+1), "")</f>
        <v>302</v>
      </c>
      <c r="P4865" s="19">
        <v>6.65</v>
      </c>
      <c r="Q4865" s="19">
        <f t="shared" si="321"/>
        <v>66.740000001651239</v>
      </c>
    </row>
    <row r="4866" spans="1:17" x14ac:dyDescent="0.55000000000000004">
      <c r="A4866">
        <v>4864</v>
      </c>
      <c r="B4866" s="2">
        <v>44686</v>
      </c>
      <c r="C4866" s="20">
        <v>107.58827346794899</v>
      </c>
      <c r="D4866" s="19">
        <v>232530821.45100591</v>
      </c>
      <c r="E4866" s="20">
        <f t="shared" si="319"/>
        <v>973.941713705854</v>
      </c>
      <c r="F4866" s="20">
        <f t="shared" si="322"/>
        <v>4.5062717614020203E-4</v>
      </c>
      <c r="G4866" s="19">
        <v>39674.89</v>
      </c>
      <c r="H4866" s="20">
        <f t="shared" si="320"/>
        <v>17.878583644373141</v>
      </c>
      <c r="I4866" s="19">
        <v>38641030.357691251</v>
      </c>
      <c r="K4866" s="70">
        <f t="shared" si="317"/>
        <v>1.1114805470662237E-3</v>
      </c>
      <c r="L4866" s="3">
        <f>IF(AND(O4866&gt;0,O4866&lt;366),+'PL2'!$N$3+1,IF(AND(O4866&gt;365,O4866&lt;731),+'PL2'!$O$3+1,IF(AND(O4866&gt;730,O4866&lt;1096),+'PL2'!$P$3+1,IF(AND(O4866&gt;1095,O4866&lt;1461),+'PL2'!$Q$3+1,IF(AND(O4866&gt;1460,O4866&lt;3000),+'PL2'!$R$3+1,0)))))</f>
        <v>1.5</v>
      </c>
      <c r="M4866" s="3">
        <f>IF(AND(O4866&gt;0,O4866&lt;366),+'PL2'!$N$2+1,IF(AND(O4866&gt;365,O4866&lt;731),+'PL2'!$O$2+1,IF(AND(O4866&gt;730,O4866&lt;1096),+'PL2'!$P$2+1,IF(AND(O4866&gt;1095,O4866&lt;1461),+'PL2'!$Q$2+1,IF(AND(O4866&gt;1460,O4866&lt;1826),+'PL2'!$R$2+1,IF(AND(O4866&gt;1825,O4866&lt;2190),+'PL2'!$S$2+1,0))))))</f>
        <v>1.2</v>
      </c>
      <c r="N4866" s="70">
        <f t="shared" si="318"/>
        <v>4.9963589095569638E-4</v>
      </c>
      <c r="O4866" s="19">
        <f>IF(A4866&gt;'PL2'!$C$2+489,IF(A4866='PL2'!$C$2+490,1,O4865+1), "")</f>
        <v>303</v>
      </c>
      <c r="P4866" s="19">
        <v>6.65</v>
      </c>
      <c r="Q4866" s="19">
        <f t="shared" si="321"/>
        <v>66.480000001651234</v>
      </c>
    </row>
    <row r="4867" spans="1:17" x14ac:dyDescent="0.55000000000000004">
      <c r="A4867">
        <v>4865</v>
      </c>
      <c r="B4867" s="2">
        <v>44687</v>
      </c>
      <c r="C4867" s="20">
        <v>107.61827194207</v>
      </c>
      <c r="D4867" s="19">
        <v>210314500.93020919</v>
      </c>
      <c r="E4867" s="20">
        <f t="shared" si="319"/>
        <v>907.89971511586407</v>
      </c>
      <c r="F4867" s="20">
        <f t="shared" si="322"/>
        <v>4.6457375979932982E-4</v>
      </c>
      <c r="G4867" s="19">
        <v>36549.9</v>
      </c>
      <c r="H4867" s="20">
        <f t="shared" si="320"/>
        <v>16.980124463289524</v>
      </c>
      <c r="I4867" s="19">
        <v>33183643.797513321</v>
      </c>
      <c r="K4867" s="70">
        <f t="shared" si="317"/>
        <v>1.1114805470662237E-3</v>
      </c>
      <c r="L4867" s="3">
        <f>IF(AND(O4867&gt;0,O4867&lt;366),+'PL2'!$N$3+1,IF(AND(O4867&gt;365,O4867&lt;731),+'PL2'!$O$3+1,IF(AND(O4867&gt;730,O4867&lt;1096),+'PL2'!$P$3+1,IF(AND(O4867&gt;1095,O4867&lt;1461),+'PL2'!$Q$3+1,IF(AND(O4867&gt;1460,O4867&lt;3000),+'PL2'!$R$3+1,0)))))</f>
        <v>1.5</v>
      </c>
      <c r="M4867" s="3">
        <f>IF(AND(O4867&gt;0,O4867&lt;366),+'PL2'!$N$2+1,IF(AND(O4867&gt;365,O4867&lt;731),+'PL2'!$O$2+1,IF(AND(O4867&gt;730,O4867&lt;1096),+'PL2'!$P$2+1,IF(AND(O4867&gt;1095,O4867&lt;1461),+'PL2'!$Q$2+1,IF(AND(O4867&gt;1460,O4867&lt;1826),+'PL2'!$R$2+1,IF(AND(O4867&gt;1825,O4867&lt;2190),+'PL2'!$S$2+1,0))))))</f>
        <v>1.2</v>
      </c>
      <c r="N4867" s="70">
        <f t="shared" si="318"/>
        <v>4.9963589095569638E-4</v>
      </c>
      <c r="O4867" s="19">
        <f>IF(A4867&gt;'PL2'!$C$2+489,IF(A4867='PL2'!$C$2+490,1,O4866+1), "")</f>
        <v>304</v>
      </c>
      <c r="P4867" s="19">
        <v>6.65</v>
      </c>
      <c r="Q4867" s="19">
        <f t="shared" si="321"/>
        <v>66.220000001651229</v>
      </c>
    </row>
    <row r="4868" spans="1:17" x14ac:dyDescent="0.55000000000000004">
      <c r="A4868">
        <v>4866</v>
      </c>
      <c r="B4868" s="2">
        <v>44688</v>
      </c>
      <c r="C4868" s="20">
        <v>107.648270416191</v>
      </c>
      <c r="D4868" s="19">
        <v>211795588.96492901</v>
      </c>
      <c r="E4868" s="20">
        <f t="shared" si="319"/>
        <v>905.30878045891279</v>
      </c>
      <c r="F4868" s="20">
        <f t="shared" si="322"/>
        <v>4.6013670485427617E-4</v>
      </c>
      <c r="G4868" s="19">
        <v>36013.03</v>
      </c>
      <c r="H4868" s="20">
        <f t="shared" si="320"/>
        <v>16.570916956018191</v>
      </c>
      <c r="I4868" s="19">
        <v>32602912.26993024</v>
      </c>
      <c r="K4868" s="70">
        <f t="shared" si="317"/>
        <v>1.1114805470662237E-3</v>
      </c>
      <c r="L4868" s="3">
        <f>IF(AND(O4868&gt;0,O4868&lt;366),+'PL2'!$N$3+1,IF(AND(O4868&gt;365,O4868&lt;731),+'PL2'!$O$3+1,IF(AND(O4868&gt;730,O4868&lt;1096),+'PL2'!$P$3+1,IF(AND(O4868&gt;1095,O4868&lt;1461),+'PL2'!$Q$3+1,IF(AND(O4868&gt;1460,O4868&lt;3000),+'PL2'!$R$3+1,0)))))</f>
        <v>1.5</v>
      </c>
      <c r="M4868" s="3">
        <f>IF(AND(O4868&gt;0,O4868&lt;366),+'PL2'!$N$2+1,IF(AND(O4868&gt;365,O4868&lt;731),+'PL2'!$O$2+1,IF(AND(O4868&gt;730,O4868&lt;1096),+'PL2'!$P$2+1,IF(AND(O4868&gt;1095,O4868&lt;1461),+'PL2'!$Q$2+1,IF(AND(O4868&gt;1460,O4868&lt;1826),+'PL2'!$R$2+1,IF(AND(O4868&gt;1825,O4868&lt;2190),+'PL2'!$S$2+1,0))))))</f>
        <v>1.2</v>
      </c>
      <c r="N4868" s="70">
        <f t="shared" si="318"/>
        <v>4.9963589095569638E-4</v>
      </c>
      <c r="O4868" s="19">
        <f>IF(A4868&gt;'PL2'!$C$2+489,IF(A4868='PL2'!$C$2+490,1,O4867+1), "")</f>
        <v>305</v>
      </c>
      <c r="P4868" s="19">
        <v>6.65</v>
      </c>
      <c r="Q4868" s="19">
        <f t="shared" si="321"/>
        <v>65.960000001651224</v>
      </c>
    </row>
    <row r="4869" spans="1:17" x14ac:dyDescent="0.55000000000000004">
      <c r="A4869">
        <v>4867</v>
      </c>
      <c r="B4869" s="2">
        <v>44689</v>
      </c>
      <c r="C4869" s="20">
        <v>107.678268890312</v>
      </c>
      <c r="D4869" s="19">
        <v>229568645.38156629</v>
      </c>
      <c r="E4869" s="20">
        <f t="shared" si="319"/>
        <v>957.79973143004486</v>
      </c>
      <c r="F4869" s="20">
        <f t="shared" si="322"/>
        <v>4.4925219144179512E-4</v>
      </c>
      <c r="G4869" s="19">
        <v>35471.42</v>
      </c>
      <c r="H4869" s="20">
        <f t="shared" si="320"/>
        <v>15.935613168552319</v>
      </c>
      <c r="I4869" s="19">
        <v>33974516.549442321</v>
      </c>
      <c r="K4869" s="70">
        <f t="shared" si="317"/>
        <v>1.1114805470662237E-3</v>
      </c>
      <c r="L4869" s="3">
        <f>IF(AND(O4869&gt;0,O4869&lt;366),+'PL2'!$N$3+1,IF(AND(O4869&gt;365,O4869&lt;731),+'PL2'!$O$3+1,IF(AND(O4869&gt;730,O4869&lt;1096),+'PL2'!$P$3+1,IF(AND(O4869&gt;1095,O4869&lt;1461),+'PL2'!$Q$3+1,IF(AND(O4869&gt;1460,O4869&lt;3000),+'PL2'!$R$3+1,0)))))</f>
        <v>1.5</v>
      </c>
      <c r="M4869" s="3">
        <f>IF(AND(O4869&gt;0,O4869&lt;366),+'PL2'!$N$2+1,IF(AND(O4869&gt;365,O4869&lt;731),+'PL2'!$O$2+1,IF(AND(O4869&gt;730,O4869&lt;1096),+'PL2'!$P$2+1,IF(AND(O4869&gt;1095,O4869&lt;1461),+'PL2'!$Q$2+1,IF(AND(O4869&gt;1460,O4869&lt;1826),+'PL2'!$R$2+1,IF(AND(O4869&gt;1825,O4869&lt;2190),+'PL2'!$S$2+1,0))))))</f>
        <v>1.2</v>
      </c>
      <c r="N4869" s="70">
        <f t="shared" si="318"/>
        <v>4.9963589095569638E-4</v>
      </c>
      <c r="O4869" s="19">
        <f>IF(A4869&gt;'PL2'!$C$2+489,IF(A4869='PL2'!$C$2+490,1,O4868+1), "")</f>
        <v>306</v>
      </c>
      <c r="P4869" s="19">
        <v>6.65</v>
      </c>
      <c r="Q4869" s="19">
        <f t="shared" si="321"/>
        <v>65.700000001651219</v>
      </c>
    </row>
    <row r="4870" spans="1:17" x14ac:dyDescent="0.55000000000000004">
      <c r="A4870">
        <v>4868</v>
      </c>
      <c r="B4870" s="2">
        <v>44690</v>
      </c>
      <c r="C4870" s="20">
        <v>107.708267364433</v>
      </c>
      <c r="D4870" s="19">
        <v>229568645.38156629</v>
      </c>
      <c r="E4870" s="20">
        <f t="shared" si="319"/>
        <v>947.1542990422264</v>
      </c>
      <c r="F4870" s="20">
        <f t="shared" si="322"/>
        <v>4.4438276101272788E-4</v>
      </c>
      <c r="G4870" s="19">
        <v>34082.21</v>
      </c>
      <c r="H4870" s="20">
        <f t="shared" si="320"/>
        <v>15.145546581215603</v>
      </c>
      <c r="I4870" s="19">
        <v>32281111.722359959</v>
      </c>
      <c r="K4870" s="70">
        <f t="shared" si="317"/>
        <v>1.1114805470662237E-3</v>
      </c>
      <c r="L4870" s="3">
        <f>IF(AND(O4870&gt;0,O4870&lt;366),+'PL2'!$N$3+1,IF(AND(O4870&gt;365,O4870&lt;731),+'PL2'!$O$3+1,IF(AND(O4870&gt;730,O4870&lt;1096),+'PL2'!$P$3+1,IF(AND(O4870&gt;1095,O4870&lt;1461),+'PL2'!$Q$3+1,IF(AND(O4870&gt;1460,O4870&lt;3000),+'PL2'!$R$3+1,0)))))</f>
        <v>1.5</v>
      </c>
      <c r="M4870" s="3">
        <f>IF(AND(O4870&gt;0,O4870&lt;366),+'PL2'!$N$2+1,IF(AND(O4870&gt;365,O4870&lt;731),+'PL2'!$O$2+1,IF(AND(O4870&gt;730,O4870&lt;1096),+'PL2'!$P$2+1,IF(AND(O4870&gt;1095,O4870&lt;1461),+'PL2'!$Q$2+1,IF(AND(O4870&gt;1460,O4870&lt;1826),+'PL2'!$R$2+1,IF(AND(O4870&gt;1825,O4870&lt;2190),+'PL2'!$S$2+1,0))))))</f>
        <v>1.2</v>
      </c>
      <c r="N4870" s="70">
        <f t="shared" si="318"/>
        <v>4.9963589095569638E-4</v>
      </c>
      <c r="O4870" s="19">
        <f>IF(A4870&gt;'PL2'!$C$2+489,IF(A4870='PL2'!$C$2+490,1,O4869+1), "")</f>
        <v>307</v>
      </c>
      <c r="P4870" s="19">
        <v>6.5</v>
      </c>
      <c r="Q4870" s="19">
        <f t="shared" si="321"/>
        <v>65.440000001651214</v>
      </c>
    </row>
    <row r="4871" spans="1:17" x14ac:dyDescent="0.55000000000000004">
      <c r="A4871">
        <v>4869</v>
      </c>
      <c r="B4871" s="2">
        <v>44691</v>
      </c>
      <c r="C4871" s="20">
        <v>107.738265838554</v>
      </c>
      <c r="D4871" s="19">
        <v>226823707.23330459</v>
      </c>
      <c r="E4871" s="20">
        <f t="shared" si="319"/>
        <v>1009.6046794984755</v>
      </c>
      <c r="F4871" s="20">
        <f t="shared" si="322"/>
        <v>4.7954889142065701E-4</v>
      </c>
      <c r="G4871" s="19">
        <v>30175.71</v>
      </c>
      <c r="H4871" s="20">
        <f t="shared" si="320"/>
        <v>14.470728278331233</v>
      </c>
      <c r="I4871" s="19">
        <v>30465538.023188941</v>
      </c>
      <c r="K4871" s="70">
        <f t="shared" si="317"/>
        <v>1.1114805470662237E-3</v>
      </c>
      <c r="L4871" s="3">
        <f>IF(AND(O4871&gt;0,O4871&lt;366),+'PL2'!$N$3+1,IF(AND(O4871&gt;365,O4871&lt;731),+'PL2'!$O$3+1,IF(AND(O4871&gt;730,O4871&lt;1096),+'PL2'!$P$3+1,IF(AND(O4871&gt;1095,O4871&lt;1461),+'PL2'!$Q$3+1,IF(AND(O4871&gt;1460,O4871&lt;3000),+'PL2'!$R$3+1,0)))))</f>
        <v>1.5</v>
      </c>
      <c r="M4871" s="3">
        <f>IF(AND(O4871&gt;0,O4871&lt;366),+'PL2'!$N$2+1,IF(AND(O4871&gt;365,O4871&lt;731),+'PL2'!$O$2+1,IF(AND(O4871&gt;730,O4871&lt;1096),+'PL2'!$P$2+1,IF(AND(O4871&gt;1095,O4871&lt;1461),+'PL2'!$Q$2+1,IF(AND(O4871&gt;1460,O4871&lt;1826),+'PL2'!$R$2+1,IF(AND(O4871&gt;1825,O4871&lt;2190),+'PL2'!$S$2+1,0))))))</f>
        <v>1.2</v>
      </c>
      <c r="N4871" s="70">
        <f t="shared" si="318"/>
        <v>4.9963589095569638E-4</v>
      </c>
      <c r="O4871" s="19">
        <f>IF(A4871&gt;'PL2'!$C$2+489,IF(A4871='PL2'!$C$2+490,1,O4870+1), "")</f>
        <v>308</v>
      </c>
      <c r="P4871" s="19">
        <v>6.5</v>
      </c>
      <c r="Q4871" s="19">
        <f t="shared" si="321"/>
        <v>65.180000001651209</v>
      </c>
    </row>
    <row r="4872" spans="1:17" x14ac:dyDescent="0.55000000000000004">
      <c r="A4872">
        <v>4870</v>
      </c>
      <c r="B4872" s="2">
        <v>44692</v>
      </c>
      <c r="C4872" s="20">
        <v>107.768264312675</v>
      </c>
      <c r="D4872" s="19">
        <v>225257597.89129519</v>
      </c>
      <c r="E4872" s="20">
        <f t="shared" si="319"/>
        <v>914.19825782251405</v>
      </c>
      <c r="F4872" s="20">
        <f t="shared" si="322"/>
        <v>4.373728584762243E-4</v>
      </c>
      <c r="G4872" s="19">
        <v>31003.93</v>
      </c>
      <c r="H4872" s="20">
        <f t="shared" si="320"/>
        <v>13.560277488096766</v>
      </c>
      <c r="I4872" s="19">
        <v>28343738.791651178</v>
      </c>
      <c r="K4872" s="70">
        <f t="shared" si="317"/>
        <v>1.1114805470662237E-3</v>
      </c>
      <c r="L4872" s="3">
        <f>IF(AND(O4872&gt;0,O4872&lt;366),+'PL2'!$N$3+1,IF(AND(O4872&gt;365,O4872&lt;731),+'PL2'!$O$3+1,IF(AND(O4872&gt;730,O4872&lt;1096),+'PL2'!$P$3+1,IF(AND(O4872&gt;1095,O4872&lt;1461),+'PL2'!$Q$3+1,IF(AND(O4872&gt;1460,O4872&lt;3000),+'PL2'!$R$3+1,0)))))</f>
        <v>1.5</v>
      </c>
      <c r="M4872" s="3">
        <f>IF(AND(O4872&gt;0,O4872&lt;366),+'PL2'!$N$2+1,IF(AND(O4872&gt;365,O4872&lt;731),+'PL2'!$O$2+1,IF(AND(O4872&gt;730,O4872&lt;1096),+'PL2'!$P$2+1,IF(AND(O4872&gt;1095,O4872&lt;1461),+'PL2'!$Q$2+1,IF(AND(O4872&gt;1460,O4872&lt;1826),+'PL2'!$R$2+1,IF(AND(O4872&gt;1825,O4872&lt;2190),+'PL2'!$S$2+1,0))))))</f>
        <v>1.2</v>
      </c>
      <c r="N4872" s="70">
        <f t="shared" si="318"/>
        <v>4.9963589095569638E-4</v>
      </c>
      <c r="O4872" s="19">
        <f>IF(A4872&gt;'PL2'!$C$2+489,IF(A4872='PL2'!$C$2+490,1,O4871+1), "")</f>
        <v>309</v>
      </c>
      <c r="P4872" s="19">
        <v>6.5</v>
      </c>
      <c r="Q4872" s="19">
        <f t="shared" si="321"/>
        <v>64.920000001651204</v>
      </c>
    </row>
    <row r="4873" spans="1:17" x14ac:dyDescent="0.55000000000000004">
      <c r="A4873">
        <v>4871</v>
      </c>
      <c r="B4873" s="2">
        <v>44693</v>
      </c>
      <c r="C4873" s="20">
        <v>107.798262786796</v>
      </c>
      <c r="D4873" s="19">
        <v>209722591.14017141</v>
      </c>
      <c r="E4873" s="20">
        <f t="shared" si="319"/>
        <v>861.73407078561081</v>
      </c>
      <c r="F4873" s="20">
        <f t="shared" si="322"/>
        <v>4.4293480883418965E-4</v>
      </c>
      <c r="G4873" s="19">
        <v>28907.15</v>
      </c>
      <c r="H4873" s="20">
        <f t="shared" si="320"/>
        <v>12.803982959191245</v>
      </c>
      <c r="I4873" s="19">
        <v>24910276.044310272</v>
      </c>
      <c r="K4873" s="70">
        <f t="shared" si="317"/>
        <v>1.1114805470662237E-3</v>
      </c>
      <c r="L4873" s="3">
        <f>IF(AND(O4873&gt;0,O4873&lt;366),+'PL2'!$N$3+1,IF(AND(O4873&gt;365,O4873&lt;731),+'PL2'!$O$3+1,IF(AND(O4873&gt;730,O4873&lt;1096),+'PL2'!$P$3+1,IF(AND(O4873&gt;1095,O4873&lt;1461),+'PL2'!$Q$3+1,IF(AND(O4873&gt;1460,O4873&lt;3000),+'PL2'!$R$3+1,0)))))</f>
        <v>1.5</v>
      </c>
      <c r="M4873" s="3">
        <f>IF(AND(O4873&gt;0,O4873&lt;366),+'PL2'!$N$2+1,IF(AND(O4873&gt;365,O4873&lt;731),+'PL2'!$O$2+1,IF(AND(O4873&gt;730,O4873&lt;1096),+'PL2'!$P$2+1,IF(AND(O4873&gt;1095,O4873&lt;1461),+'PL2'!$Q$2+1,IF(AND(O4873&gt;1460,O4873&lt;1826),+'PL2'!$R$2+1,IF(AND(O4873&gt;1825,O4873&lt;2190),+'PL2'!$S$2+1,0))))))</f>
        <v>1.2</v>
      </c>
      <c r="N4873" s="70">
        <f t="shared" si="318"/>
        <v>4.9963589095569638E-4</v>
      </c>
      <c r="O4873" s="19">
        <f>IF(A4873&gt;'PL2'!$C$2+489,IF(A4873='PL2'!$C$2+490,1,O4872+1), "")</f>
        <v>310</v>
      </c>
      <c r="P4873" s="19">
        <v>6.5</v>
      </c>
      <c r="Q4873" s="19">
        <f t="shared" si="321"/>
        <v>64.660000001651198</v>
      </c>
    </row>
    <row r="4874" spans="1:17" x14ac:dyDescent="0.55000000000000004">
      <c r="A4874">
        <v>4872</v>
      </c>
      <c r="B4874" s="2">
        <v>44694</v>
      </c>
      <c r="C4874" s="20">
        <v>107.828261260917</v>
      </c>
      <c r="D4874" s="19">
        <v>236132102.61708191</v>
      </c>
      <c r="E4874" s="20">
        <f t="shared" si="319"/>
        <v>1026.5516669863096</v>
      </c>
      <c r="F4874" s="20">
        <f t="shared" si="322"/>
        <v>4.6876845680373063E-4</v>
      </c>
      <c r="G4874" s="19">
        <v>28931.14</v>
      </c>
      <c r="H4874" s="20">
        <f t="shared" si="320"/>
        <v>13.562005851372684</v>
      </c>
      <c r="I4874" s="19">
        <v>29699309.994814299</v>
      </c>
      <c r="K4874" s="70">
        <f t="shared" si="317"/>
        <v>1.1114805470662237E-3</v>
      </c>
      <c r="L4874" s="3">
        <f>IF(AND(O4874&gt;0,O4874&lt;366),+'PL2'!$N$3+1,IF(AND(O4874&gt;365,O4874&lt;731),+'PL2'!$O$3+1,IF(AND(O4874&gt;730,O4874&lt;1096),+'PL2'!$P$3+1,IF(AND(O4874&gt;1095,O4874&lt;1461),+'PL2'!$Q$3+1,IF(AND(O4874&gt;1460,O4874&lt;3000),+'PL2'!$R$3+1,0)))))</f>
        <v>1.5</v>
      </c>
      <c r="M4874" s="3">
        <f>IF(AND(O4874&gt;0,O4874&lt;366),+'PL2'!$N$2+1,IF(AND(O4874&gt;365,O4874&lt;731),+'PL2'!$O$2+1,IF(AND(O4874&gt;730,O4874&lt;1096),+'PL2'!$P$2+1,IF(AND(O4874&gt;1095,O4874&lt;1461),+'PL2'!$Q$2+1,IF(AND(O4874&gt;1460,O4874&lt;1826),+'PL2'!$R$2+1,IF(AND(O4874&gt;1825,O4874&lt;2190),+'PL2'!$S$2+1,0))))))</f>
        <v>1.2</v>
      </c>
      <c r="N4874" s="70">
        <f t="shared" si="318"/>
        <v>4.9963589095569638E-4</v>
      </c>
      <c r="O4874" s="19">
        <f>IF(A4874&gt;'PL2'!$C$2+489,IF(A4874='PL2'!$C$2+490,1,O4873+1), "")</f>
        <v>311</v>
      </c>
      <c r="P4874" s="19">
        <v>6.55</v>
      </c>
      <c r="Q4874" s="19">
        <f t="shared" si="321"/>
        <v>64.400000001651193</v>
      </c>
    </row>
    <row r="4875" spans="1:17" x14ac:dyDescent="0.55000000000000004">
      <c r="A4875">
        <v>4873</v>
      </c>
      <c r="B4875" s="2">
        <v>44695</v>
      </c>
      <c r="C4875" s="20">
        <v>107.858259735038</v>
      </c>
      <c r="D4875" s="19">
        <v>219043595.19084561</v>
      </c>
      <c r="E4875" s="20">
        <f t="shared" si="319"/>
        <v>912.8403654036531</v>
      </c>
      <c r="F4875" s="20">
        <f t="shared" si="322"/>
        <v>4.4948756955231442E-4</v>
      </c>
      <c r="G4875" s="19">
        <v>29234.06</v>
      </c>
      <c r="H4875" s="20">
        <f t="shared" si="320"/>
        <v>13.140346577546534</v>
      </c>
      <c r="I4875" s="19">
        <v>26686030.012632322</v>
      </c>
      <c r="K4875" s="70">
        <f t="shared" si="317"/>
        <v>1.1114805470662237E-3</v>
      </c>
      <c r="L4875" s="3">
        <f>IF(AND(O4875&gt;0,O4875&lt;366),+'PL2'!$N$3+1,IF(AND(O4875&gt;365,O4875&lt;731),+'PL2'!$O$3+1,IF(AND(O4875&gt;730,O4875&lt;1096),+'PL2'!$P$3+1,IF(AND(O4875&gt;1095,O4875&lt;1461),+'PL2'!$Q$3+1,IF(AND(O4875&gt;1460,O4875&lt;3000),+'PL2'!$R$3+1,0)))))</f>
        <v>1.5</v>
      </c>
      <c r="M4875" s="3">
        <f>IF(AND(O4875&gt;0,O4875&lt;366),+'PL2'!$N$2+1,IF(AND(O4875&gt;365,O4875&lt;731),+'PL2'!$O$2+1,IF(AND(O4875&gt;730,O4875&lt;1096),+'PL2'!$P$2+1,IF(AND(O4875&gt;1095,O4875&lt;1461),+'PL2'!$Q$2+1,IF(AND(O4875&gt;1460,O4875&lt;1826),+'PL2'!$R$2+1,IF(AND(O4875&gt;1825,O4875&lt;2190),+'PL2'!$S$2+1,0))))))</f>
        <v>1.2</v>
      </c>
      <c r="N4875" s="70">
        <f t="shared" si="318"/>
        <v>4.9963589095569638E-4</v>
      </c>
      <c r="O4875" s="19">
        <f>IF(A4875&gt;'PL2'!$C$2+489,IF(A4875='PL2'!$C$2+490,1,O4874+1), "")</f>
        <v>312</v>
      </c>
      <c r="P4875" s="19">
        <v>6.55</v>
      </c>
      <c r="Q4875" s="19">
        <f t="shared" si="321"/>
        <v>64.140000001651188</v>
      </c>
    </row>
    <row r="4876" spans="1:17" x14ac:dyDescent="0.55000000000000004">
      <c r="A4876">
        <v>4874</v>
      </c>
      <c r="B4876" s="2">
        <v>44696</v>
      </c>
      <c r="C4876" s="20">
        <v>107.88825820915901</v>
      </c>
      <c r="D4876" s="19">
        <v>189527082.3637104</v>
      </c>
      <c r="E4876" s="20">
        <f t="shared" si="319"/>
        <v>817.26008610054066</v>
      </c>
      <c r="F4876" s="20">
        <f t="shared" si="322"/>
        <v>4.6522515987476354E-4</v>
      </c>
      <c r="G4876" s="19">
        <v>30074.61</v>
      </c>
      <c r="H4876" s="20">
        <f t="shared" si="320"/>
        <v>13.991465245421162</v>
      </c>
      <c r="I4876" s="19">
        <v>24578778.35804018</v>
      </c>
      <c r="K4876" s="70">
        <f t="shared" si="317"/>
        <v>1.1114805470662237E-3</v>
      </c>
      <c r="L4876" s="3">
        <f>IF(AND(O4876&gt;0,O4876&lt;366),+'PL2'!$N$3+1,IF(AND(O4876&gt;365,O4876&lt;731),+'PL2'!$O$3+1,IF(AND(O4876&gt;730,O4876&lt;1096),+'PL2'!$P$3+1,IF(AND(O4876&gt;1095,O4876&lt;1461),+'PL2'!$Q$3+1,IF(AND(O4876&gt;1460,O4876&lt;3000),+'PL2'!$R$3+1,0)))))</f>
        <v>1.5</v>
      </c>
      <c r="M4876" s="3">
        <f>IF(AND(O4876&gt;0,O4876&lt;366),+'PL2'!$N$2+1,IF(AND(O4876&gt;365,O4876&lt;731),+'PL2'!$O$2+1,IF(AND(O4876&gt;730,O4876&lt;1096),+'PL2'!$P$2+1,IF(AND(O4876&gt;1095,O4876&lt;1461),+'PL2'!$Q$2+1,IF(AND(O4876&gt;1460,O4876&lt;1826),+'PL2'!$R$2+1,IF(AND(O4876&gt;1825,O4876&lt;2190),+'PL2'!$S$2+1,0))))))</f>
        <v>1.2</v>
      </c>
      <c r="N4876" s="70">
        <f t="shared" si="318"/>
        <v>4.9963589095569638E-4</v>
      </c>
      <c r="O4876" s="19">
        <f>IF(A4876&gt;'PL2'!$C$2+489,IF(A4876='PL2'!$C$2+490,1,O4875+1), "")</f>
        <v>313</v>
      </c>
      <c r="P4876" s="19">
        <v>6.55</v>
      </c>
      <c r="Q4876" s="19">
        <f t="shared" si="321"/>
        <v>63.88000000165119</v>
      </c>
    </row>
    <row r="4877" spans="1:17" x14ac:dyDescent="0.55000000000000004">
      <c r="A4877">
        <v>4875</v>
      </c>
      <c r="B4877" s="2">
        <v>44697</v>
      </c>
      <c r="C4877" s="20">
        <v>107.91825668328001</v>
      </c>
      <c r="D4877" s="19">
        <v>254774110.7184304</v>
      </c>
      <c r="E4877" s="20">
        <f t="shared" si="319"/>
        <v>1015.8337936923391</v>
      </c>
      <c r="F4877" s="20">
        <f t="shared" si="322"/>
        <v>4.3029102048911406E-4</v>
      </c>
      <c r="G4877" s="19">
        <v>31277.43</v>
      </c>
      <c r="H4877" s="20">
        <f t="shared" si="320"/>
        <v>13.45839727297683</v>
      </c>
      <c r="I4877" s="19">
        <v>31772670.373846579</v>
      </c>
      <c r="K4877" s="70">
        <f t="shared" si="317"/>
        <v>1.1114805470662237E-3</v>
      </c>
      <c r="L4877" s="3">
        <f>IF(AND(O4877&gt;0,O4877&lt;366),+'PL2'!$N$3+1,IF(AND(O4877&gt;365,O4877&lt;731),+'PL2'!$O$3+1,IF(AND(O4877&gt;730,O4877&lt;1096),+'PL2'!$P$3+1,IF(AND(O4877&gt;1095,O4877&lt;1461),+'PL2'!$Q$3+1,IF(AND(O4877&gt;1460,O4877&lt;3000),+'PL2'!$R$3+1,0)))))</f>
        <v>1.5</v>
      </c>
      <c r="M4877" s="3">
        <f>IF(AND(O4877&gt;0,O4877&lt;366),+'PL2'!$N$2+1,IF(AND(O4877&gt;365,O4877&lt;731),+'PL2'!$O$2+1,IF(AND(O4877&gt;730,O4877&lt;1096),+'PL2'!$P$2+1,IF(AND(O4877&gt;1095,O4877&lt;1461),+'PL2'!$Q$2+1,IF(AND(O4877&gt;1460,O4877&lt;1826),+'PL2'!$R$2+1,IF(AND(O4877&gt;1825,O4877&lt;2190),+'PL2'!$S$2+1,0))))))</f>
        <v>1.2</v>
      </c>
      <c r="N4877" s="70">
        <f t="shared" si="318"/>
        <v>4.9963589095569638E-4</v>
      </c>
      <c r="O4877" s="19">
        <f>IF(A4877&gt;'PL2'!$C$2+489,IF(A4877='PL2'!$C$2+490,1,O4876+1), "")</f>
        <v>314</v>
      </c>
      <c r="P4877" s="19">
        <v>6.55</v>
      </c>
      <c r="Q4877" s="19">
        <f t="shared" si="321"/>
        <v>63.620000001651192</v>
      </c>
    </row>
    <row r="4878" spans="1:17" x14ac:dyDescent="0.55000000000000004">
      <c r="A4878">
        <v>4876</v>
      </c>
      <c r="B4878" s="2">
        <v>44698</v>
      </c>
      <c r="C4878" s="20">
        <v>107.94825515740099</v>
      </c>
      <c r="D4878" s="19">
        <v>228364599.2415199</v>
      </c>
      <c r="E4878" s="20">
        <f t="shared" si="319"/>
        <v>951.86000013461876</v>
      </c>
      <c r="F4878" s="20">
        <f t="shared" si="322"/>
        <v>4.4994551042469051E-4</v>
      </c>
      <c r="G4878" s="19">
        <v>29834.09</v>
      </c>
      <c r="H4878" s="20">
        <f t="shared" si="320"/>
        <v>13.423714853106155</v>
      </c>
      <c r="I4878" s="19">
        <v>28397876.911416229</v>
      </c>
      <c r="K4878" s="70">
        <f t="shared" si="317"/>
        <v>1.1114805470662237E-3</v>
      </c>
      <c r="L4878" s="3">
        <f>IF(AND(O4878&gt;0,O4878&lt;366),+'PL2'!$N$3+1,IF(AND(O4878&gt;365,O4878&lt;731),+'PL2'!$O$3+1,IF(AND(O4878&gt;730,O4878&lt;1096),+'PL2'!$P$3+1,IF(AND(O4878&gt;1095,O4878&lt;1461),+'PL2'!$Q$3+1,IF(AND(O4878&gt;1460,O4878&lt;3000),+'PL2'!$R$3+1,0)))))</f>
        <v>1.5</v>
      </c>
      <c r="M4878" s="3">
        <f>IF(AND(O4878&gt;0,O4878&lt;366),+'PL2'!$N$2+1,IF(AND(O4878&gt;365,O4878&lt;731),+'PL2'!$O$2+1,IF(AND(O4878&gt;730,O4878&lt;1096),+'PL2'!$P$2+1,IF(AND(O4878&gt;1095,O4878&lt;1461),+'PL2'!$Q$2+1,IF(AND(O4878&gt;1460,O4878&lt;1826),+'PL2'!$R$2+1,IF(AND(O4878&gt;1825,O4878&lt;2190),+'PL2'!$S$2+1,0))))))</f>
        <v>1.2</v>
      </c>
      <c r="N4878" s="70">
        <f t="shared" si="318"/>
        <v>4.9963589095569638E-4</v>
      </c>
      <c r="O4878" s="19">
        <f>IF(A4878&gt;'PL2'!$C$2+489,IF(A4878='PL2'!$C$2+490,1,O4877+1), "")</f>
        <v>315</v>
      </c>
      <c r="P4878" s="19">
        <v>6.55</v>
      </c>
      <c r="Q4878" s="19">
        <f t="shared" si="321"/>
        <v>63.360000001651194</v>
      </c>
    </row>
    <row r="4879" spans="1:17" x14ac:dyDescent="0.55000000000000004">
      <c r="A4879">
        <v>4877</v>
      </c>
      <c r="B4879" s="2">
        <v>44699</v>
      </c>
      <c r="C4879" s="20">
        <v>107.97825363152199</v>
      </c>
      <c r="D4879" s="19">
        <v>208169090.46505901</v>
      </c>
      <c r="E4879" s="20">
        <f t="shared" si="319"/>
        <v>832.28043686245212</v>
      </c>
      <c r="F4879" s="20">
        <f t="shared" si="322"/>
        <v>4.3170764642972814E-4</v>
      </c>
      <c r="G4879" s="19">
        <v>30406.69</v>
      </c>
      <c r="H4879" s="20">
        <f t="shared" si="320"/>
        <v>13.126800575618351</v>
      </c>
      <c r="I4879" s="19">
        <v>25306893.236741152</v>
      </c>
      <c r="K4879" s="70">
        <f t="shared" si="317"/>
        <v>1.1114805470662237E-3</v>
      </c>
      <c r="L4879" s="3">
        <f>IF(AND(O4879&gt;0,O4879&lt;366),+'PL2'!$N$3+1,IF(AND(O4879&gt;365,O4879&lt;731),+'PL2'!$O$3+1,IF(AND(O4879&gt;730,O4879&lt;1096),+'PL2'!$P$3+1,IF(AND(O4879&gt;1095,O4879&lt;1461),+'PL2'!$Q$3+1,IF(AND(O4879&gt;1460,O4879&lt;3000),+'PL2'!$R$3+1,0)))))</f>
        <v>1.5</v>
      </c>
      <c r="M4879" s="3">
        <f>IF(AND(O4879&gt;0,O4879&lt;366),+'PL2'!$N$2+1,IF(AND(O4879&gt;365,O4879&lt;731),+'PL2'!$O$2+1,IF(AND(O4879&gt;730,O4879&lt;1096),+'PL2'!$P$2+1,IF(AND(O4879&gt;1095,O4879&lt;1461),+'PL2'!$Q$2+1,IF(AND(O4879&gt;1460,O4879&lt;1826),+'PL2'!$R$2+1,IF(AND(O4879&gt;1825,O4879&lt;2190),+'PL2'!$S$2+1,0))))))</f>
        <v>1.2</v>
      </c>
      <c r="N4879" s="70">
        <f t="shared" si="318"/>
        <v>4.9963589095569638E-4</v>
      </c>
      <c r="O4879" s="19">
        <f>IF(A4879&gt;'PL2'!$C$2+489,IF(A4879='PL2'!$C$2+490,1,O4878+1), "")</f>
        <v>316</v>
      </c>
      <c r="P4879" s="19">
        <v>6.55</v>
      </c>
      <c r="Q4879" s="19">
        <f t="shared" si="321"/>
        <v>63.100000001651196</v>
      </c>
    </row>
    <row r="4880" spans="1:17" x14ac:dyDescent="0.55000000000000004">
      <c r="A4880">
        <v>4878</v>
      </c>
      <c r="B4880" s="2">
        <v>44700</v>
      </c>
      <c r="C4880" s="20">
        <v>108.008252105643</v>
      </c>
      <c r="D4880" s="19">
        <v>189527082.3637104</v>
      </c>
      <c r="E4880" s="20">
        <f t="shared" si="319"/>
        <v>817.12655588565099</v>
      </c>
      <c r="F4880" s="20">
        <f t="shared" si="322"/>
        <v>4.6566648918778495E-4</v>
      </c>
      <c r="G4880" s="19">
        <v>28680.97</v>
      </c>
      <c r="H4880" s="20">
        <f t="shared" si="320"/>
        <v>13.355766606400184</v>
      </c>
      <c r="I4880" s="19">
        <v>23435982.23555968</v>
      </c>
      <c r="K4880" s="70">
        <f t="shared" si="317"/>
        <v>1.1114805470662237E-3</v>
      </c>
      <c r="L4880" s="3">
        <f>IF(AND(O4880&gt;0,O4880&lt;366),+'PL2'!$N$3+1,IF(AND(O4880&gt;365,O4880&lt;731),+'PL2'!$O$3+1,IF(AND(O4880&gt;730,O4880&lt;1096),+'PL2'!$P$3+1,IF(AND(O4880&gt;1095,O4880&lt;1461),+'PL2'!$Q$3+1,IF(AND(O4880&gt;1460,O4880&lt;3000),+'PL2'!$R$3+1,0)))))</f>
        <v>1.5</v>
      </c>
      <c r="M4880" s="3">
        <f>IF(AND(O4880&gt;0,O4880&lt;366),+'PL2'!$N$2+1,IF(AND(O4880&gt;365,O4880&lt;731),+'PL2'!$O$2+1,IF(AND(O4880&gt;730,O4880&lt;1096),+'PL2'!$P$2+1,IF(AND(O4880&gt;1095,O4880&lt;1461),+'PL2'!$Q$2+1,IF(AND(O4880&gt;1460,O4880&lt;1826),+'PL2'!$R$2+1,IF(AND(O4880&gt;1825,O4880&lt;2190),+'PL2'!$S$2+1,0))))))</f>
        <v>1.2</v>
      </c>
      <c r="N4880" s="70">
        <f t="shared" si="318"/>
        <v>4.9963589095569638E-4</v>
      </c>
      <c r="O4880" s="19">
        <f>IF(A4880&gt;'PL2'!$C$2+489,IF(A4880='PL2'!$C$2+490,1,O4879+1), "")</f>
        <v>317</v>
      </c>
      <c r="P4880" s="19">
        <v>6.55</v>
      </c>
      <c r="Q4880" s="19">
        <f t="shared" si="321"/>
        <v>62.840000001651198</v>
      </c>
    </row>
    <row r="4881" spans="1:17" x14ac:dyDescent="0.55000000000000004">
      <c r="A4881">
        <v>4879</v>
      </c>
      <c r="B4881" s="2">
        <v>44701</v>
      </c>
      <c r="C4881" s="20">
        <v>108.038250579764</v>
      </c>
      <c r="D4881" s="19">
        <v>198848086.41438469</v>
      </c>
      <c r="E4881" s="20">
        <f t="shared" si="319"/>
        <v>805.4186207569079</v>
      </c>
      <c r="F4881" s="20">
        <f t="shared" si="322"/>
        <v>4.3760048356516633E-4</v>
      </c>
      <c r="G4881" s="19">
        <v>30289.87</v>
      </c>
      <c r="H4881" s="20">
        <f t="shared" si="320"/>
        <v>13.254861759126024</v>
      </c>
      <c r="I4881" s="19">
        <v>24396025.31830604</v>
      </c>
      <c r="K4881" s="70">
        <f t="shared" si="317"/>
        <v>1.1114805470662237E-3</v>
      </c>
      <c r="L4881" s="3">
        <f>IF(AND(O4881&gt;0,O4881&lt;366),+'PL2'!$N$3+1,IF(AND(O4881&gt;365,O4881&lt;731),+'PL2'!$O$3+1,IF(AND(O4881&gt;730,O4881&lt;1096),+'PL2'!$P$3+1,IF(AND(O4881&gt;1095,O4881&lt;1461),+'PL2'!$Q$3+1,IF(AND(O4881&gt;1460,O4881&lt;3000),+'PL2'!$R$3+1,0)))))</f>
        <v>1.5</v>
      </c>
      <c r="M4881" s="3">
        <f>IF(AND(O4881&gt;0,O4881&lt;366),+'PL2'!$N$2+1,IF(AND(O4881&gt;365,O4881&lt;731),+'PL2'!$O$2+1,IF(AND(O4881&gt;730,O4881&lt;1096),+'PL2'!$P$2+1,IF(AND(O4881&gt;1095,O4881&lt;1461),+'PL2'!$Q$2+1,IF(AND(O4881&gt;1460,O4881&lt;1826),+'PL2'!$R$2+1,IF(AND(O4881&gt;1825,O4881&lt;2190),+'PL2'!$S$2+1,0))))))</f>
        <v>1.2</v>
      </c>
      <c r="N4881" s="70">
        <f t="shared" si="318"/>
        <v>4.9963589095569638E-4</v>
      </c>
      <c r="O4881" s="19">
        <f>IF(A4881&gt;'PL2'!$C$2+489,IF(A4881='PL2'!$C$2+490,1,O4880+1), "")</f>
        <v>318</v>
      </c>
      <c r="P4881" s="19">
        <v>6.55</v>
      </c>
      <c r="Q4881" s="19">
        <f t="shared" si="321"/>
        <v>62.5800000016512</v>
      </c>
    </row>
    <row r="4882" spans="1:17" x14ac:dyDescent="0.55000000000000004">
      <c r="A4882">
        <v>4880</v>
      </c>
      <c r="B4882" s="2">
        <v>44702</v>
      </c>
      <c r="C4882" s="20">
        <v>108.068249053885</v>
      </c>
      <c r="D4882" s="19">
        <v>209722591.14017141</v>
      </c>
      <c r="E4882" s="20">
        <f t="shared" si="319"/>
        <v>873.95399361788543</v>
      </c>
      <c r="F4882" s="20">
        <f t="shared" si="322"/>
        <v>4.5034098296453976E-4</v>
      </c>
      <c r="G4882" s="19">
        <v>29159.5</v>
      </c>
      <c r="H4882" s="20">
        <f t="shared" si="320"/>
        <v>13.131717892754498</v>
      </c>
      <c r="I4882" s="19">
        <v>25484061.47690073</v>
      </c>
      <c r="K4882" s="70">
        <f t="shared" si="317"/>
        <v>1.1114805470662237E-3</v>
      </c>
      <c r="L4882" s="3">
        <f>IF(AND(O4882&gt;0,O4882&lt;366),+'PL2'!$N$3+1,IF(AND(O4882&gt;365,O4882&lt;731),+'PL2'!$O$3+1,IF(AND(O4882&gt;730,O4882&lt;1096),+'PL2'!$P$3+1,IF(AND(O4882&gt;1095,O4882&lt;1461),+'PL2'!$Q$3+1,IF(AND(O4882&gt;1460,O4882&lt;3000),+'PL2'!$R$3+1,0)))))</f>
        <v>1.5</v>
      </c>
      <c r="M4882" s="3">
        <f>IF(AND(O4882&gt;0,O4882&lt;366),+'PL2'!$N$2+1,IF(AND(O4882&gt;365,O4882&lt;731),+'PL2'!$O$2+1,IF(AND(O4882&gt;730,O4882&lt;1096),+'PL2'!$P$2+1,IF(AND(O4882&gt;1095,O4882&lt;1461),+'PL2'!$Q$2+1,IF(AND(O4882&gt;1460,O4882&lt;1826),+'PL2'!$R$2+1,IF(AND(O4882&gt;1825,O4882&lt;2190),+'PL2'!$S$2+1,0))))))</f>
        <v>1.2</v>
      </c>
      <c r="N4882" s="70">
        <f t="shared" si="318"/>
        <v>4.9963589095569638E-4</v>
      </c>
      <c r="O4882" s="19">
        <f>IF(A4882&gt;'PL2'!$C$2+489,IF(A4882='PL2'!$C$2+490,1,O4881+1), "")</f>
        <v>319</v>
      </c>
      <c r="P4882" s="19">
        <v>6.55</v>
      </c>
      <c r="Q4882" s="19">
        <f t="shared" si="321"/>
        <v>62.320000001651202</v>
      </c>
    </row>
    <row r="4883" spans="1:17" x14ac:dyDescent="0.55000000000000004">
      <c r="A4883">
        <v>4881</v>
      </c>
      <c r="B4883" s="2">
        <v>44703</v>
      </c>
      <c r="C4883" s="20">
        <v>108.098247528006</v>
      </c>
      <c r="D4883" s="19">
        <v>189527082.3637104</v>
      </c>
      <c r="E4883" s="20">
        <f t="shared" si="319"/>
        <v>782.36576738292831</v>
      </c>
      <c r="F4883" s="20">
        <f t="shared" si="322"/>
        <v>4.4622840875954727E-4</v>
      </c>
      <c r="G4883" s="19">
        <v>29409.919999999998</v>
      </c>
      <c r="H4883" s="20">
        <f t="shared" si="320"/>
        <v>13.123541803345583</v>
      </c>
      <c r="I4883" s="19">
        <v>23009314.629470531</v>
      </c>
      <c r="K4883" s="70">
        <f t="shared" si="317"/>
        <v>1.1114805470662237E-3</v>
      </c>
      <c r="L4883" s="3">
        <f>IF(AND(O4883&gt;0,O4883&lt;366),+'PL2'!$N$3+1,IF(AND(O4883&gt;365,O4883&lt;731),+'PL2'!$O$3+1,IF(AND(O4883&gt;730,O4883&lt;1096),+'PL2'!$P$3+1,IF(AND(O4883&gt;1095,O4883&lt;1461),+'PL2'!$Q$3+1,IF(AND(O4883&gt;1460,O4883&lt;3000),+'PL2'!$R$3+1,0)))))</f>
        <v>1.5</v>
      </c>
      <c r="M4883" s="3">
        <f>IF(AND(O4883&gt;0,O4883&lt;366),+'PL2'!$N$2+1,IF(AND(O4883&gt;365,O4883&lt;731),+'PL2'!$O$2+1,IF(AND(O4883&gt;730,O4883&lt;1096),+'PL2'!$P$2+1,IF(AND(O4883&gt;1095,O4883&lt;1461),+'PL2'!$Q$2+1,IF(AND(O4883&gt;1460,O4883&lt;1826),+'PL2'!$R$2+1,IF(AND(O4883&gt;1825,O4883&lt;2190),+'PL2'!$S$2+1,0))))))</f>
        <v>1.2</v>
      </c>
      <c r="N4883" s="70">
        <f t="shared" si="318"/>
        <v>4.9963589095569638E-4</v>
      </c>
      <c r="O4883" s="19">
        <f>IF(A4883&gt;'PL2'!$C$2+489,IF(A4883='PL2'!$C$2+490,1,O4882+1), "")</f>
        <v>320</v>
      </c>
      <c r="P4883" s="19">
        <v>6.55</v>
      </c>
      <c r="Q4883" s="19">
        <f t="shared" si="321"/>
        <v>62.060000001651204</v>
      </c>
    </row>
    <row r="4884" spans="1:17" x14ac:dyDescent="0.55000000000000004">
      <c r="A4884">
        <v>4882</v>
      </c>
      <c r="B4884" s="2">
        <v>44704</v>
      </c>
      <c r="C4884" s="20">
        <v>108.128246002127</v>
      </c>
      <c r="D4884" s="19">
        <v>248560108.0179809</v>
      </c>
      <c r="E4884" s="20">
        <f t="shared" si="319"/>
        <v>1011.4594898549352</v>
      </c>
      <c r="F4884" s="20">
        <f t="shared" si="322"/>
        <v>4.4000359274187572E-4</v>
      </c>
      <c r="G4884" s="19">
        <v>30278.94</v>
      </c>
      <c r="H4884" s="20">
        <f t="shared" si="320"/>
        <v>13.32284238441569</v>
      </c>
      <c r="I4884" s="19">
        <v>30625921.205748189</v>
      </c>
      <c r="K4884" s="70">
        <f t="shared" ref="K4884:K4898" si="323">+L4884^(0.00273972602739726)-1</f>
        <v>1.1114805470662237E-3</v>
      </c>
      <c r="L4884" s="3">
        <f>IF(AND(O4884&gt;0,O4884&lt;366),+'PL2'!$N$3+1,IF(AND(O4884&gt;365,O4884&lt;731),+'PL2'!$O$3+1,IF(AND(O4884&gt;730,O4884&lt;1096),+'PL2'!$P$3+1,IF(AND(O4884&gt;1095,O4884&lt;1461),+'PL2'!$Q$3+1,IF(AND(O4884&gt;1460,O4884&lt;3000),+'PL2'!$R$3+1,0)))))</f>
        <v>1.5</v>
      </c>
      <c r="M4884" s="3">
        <f>IF(AND(O4884&gt;0,O4884&lt;366),+'PL2'!$N$2+1,IF(AND(O4884&gt;365,O4884&lt;731),+'PL2'!$O$2+1,IF(AND(O4884&gt;730,O4884&lt;1096),+'PL2'!$P$2+1,IF(AND(O4884&gt;1095,O4884&lt;1461),+'PL2'!$Q$2+1,IF(AND(O4884&gt;1460,O4884&lt;1826),+'PL2'!$R$2+1,IF(AND(O4884&gt;1825,O4884&lt;2190),+'PL2'!$S$2+1,0))))))</f>
        <v>1.2</v>
      </c>
      <c r="N4884" s="70">
        <f t="shared" ref="N4884:N4898" si="324">+M4884^(0.00273972602739726)-1</f>
        <v>4.9963589095569638E-4</v>
      </c>
      <c r="O4884" s="19">
        <f>IF(A4884&gt;'PL2'!$C$2+489,IF(A4884='PL2'!$C$2+490,1,O4883+1), "")</f>
        <v>321</v>
      </c>
      <c r="P4884" s="19">
        <v>6.55</v>
      </c>
      <c r="Q4884" s="19">
        <f t="shared" si="321"/>
        <v>61.800000001651206</v>
      </c>
    </row>
    <row r="4885" spans="1:17" x14ac:dyDescent="0.55000000000000004">
      <c r="A4885">
        <v>4883</v>
      </c>
      <c r="B4885" s="2">
        <v>44705</v>
      </c>
      <c r="C4885" s="20">
        <v>108.158244476248</v>
      </c>
      <c r="D4885" s="19">
        <v>186420081.0134857</v>
      </c>
      <c r="E4885" s="20">
        <f t="shared" si="319"/>
        <v>771.59828681333011</v>
      </c>
      <c r="F4885" s="20">
        <f t="shared" si="322"/>
        <v>4.4767020639033592E-4</v>
      </c>
      <c r="G4885" s="19">
        <v>29074.33</v>
      </c>
      <c r="H4885" s="20">
        <f t="shared" si="320"/>
        <v>13.015711311760736</v>
      </c>
      <c r="I4885" s="19">
        <v>22433703.218245409</v>
      </c>
      <c r="K4885" s="70">
        <f t="shared" si="323"/>
        <v>1.1114805470662237E-3</v>
      </c>
      <c r="L4885" s="3">
        <f>IF(AND(O4885&gt;0,O4885&lt;366),+'PL2'!$N$3+1,IF(AND(O4885&gt;365,O4885&lt;731),+'PL2'!$O$3+1,IF(AND(O4885&gt;730,O4885&lt;1096),+'PL2'!$P$3+1,IF(AND(O4885&gt;1095,O4885&lt;1461),+'PL2'!$Q$3+1,IF(AND(O4885&gt;1460,O4885&lt;3000),+'PL2'!$R$3+1,0)))))</f>
        <v>1.5</v>
      </c>
      <c r="M4885" s="3">
        <f>IF(AND(O4885&gt;0,O4885&lt;366),+'PL2'!$N$2+1,IF(AND(O4885&gt;365,O4885&lt;731),+'PL2'!$O$2+1,IF(AND(O4885&gt;730,O4885&lt;1096),+'PL2'!$P$2+1,IF(AND(O4885&gt;1095,O4885&lt;1461),+'PL2'!$Q$2+1,IF(AND(O4885&gt;1460,O4885&lt;1826),+'PL2'!$R$2+1,IF(AND(O4885&gt;1825,O4885&lt;2190),+'PL2'!$S$2+1,0))))))</f>
        <v>1.2</v>
      </c>
      <c r="N4885" s="70">
        <f t="shared" si="324"/>
        <v>4.9963589095569638E-4</v>
      </c>
      <c r="O4885" s="19">
        <f>IF(A4885&gt;'PL2'!$C$2+489,IF(A4885='PL2'!$C$2+490,1,O4884+1), "")</f>
        <v>322</v>
      </c>
      <c r="P4885" s="19">
        <v>6.55</v>
      </c>
      <c r="Q4885" s="19">
        <f t="shared" si="321"/>
        <v>61.540000001651208</v>
      </c>
    </row>
    <row r="4886" spans="1:17" x14ac:dyDescent="0.55000000000000004">
      <c r="A4886">
        <v>4884</v>
      </c>
      <c r="B4886" s="2">
        <v>44706</v>
      </c>
      <c r="C4886" s="20">
        <v>108.188242950369</v>
      </c>
      <c r="D4886" s="19">
        <v>219801139.27751219</v>
      </c>
      <c r="E4886" s="20">
        <f t="shared" si="319"/>
        <v>923.28610545406832</v>
      </c>
      <c r="F4886" s="20">
        <f t="shared" si="322"/>
        <v>4.5445033550735715E-4</v>
      </c>
      <c r="G4886" s="19">
        <v>29634.57</v>
      </c>
      <c r="H4886" s="20">
        <f t="shared" si="320"/>
        <v>13.467440279116261</v>
      </c>
      <c r="I4886" s="19">
        <v>27361186.722105969</v>
      </c>
      <c r="K4886" s="70">
        <f t="shared" si="323"/>
        <v>1.1114805470662237E-3</v>
      </c>
      <c r="L4886" s="3">
        <f>IF(AND(O4886&gt;0,O4886&lt;366),+'PL2'!$N$3+1,IF(AND(O4886&gt;365,O4886&lt;731),+'PL2'!$O$3+1,IF(AND(O4886&gt;730,O4886&lt;1096),+'PL2'!$P$3+1,IF(AND(O4886&gt;1095,O4886&lt;1461),+'PL2'!$Q$3+1,IF(AND(O4886&gt;1460,O4886&lt;3000),+'PL2'!$R$3+1,0)))))</f>
        <v>1.5</v>
      </c>
      <c r="M4886" s="3">
        <f>IF(AND(O4886&gt;0,O4886&lt;366),+'PL2'!$N$2+1,IF(AND(O4886&gt;365,O4886&lt;731),+'PL2'!$O$2+1,IF(AND(O4886&gt;730,O4886&lt;1096),+'PL2'!$P$2+1,IF(AND(O4886&gt;1095,O4886&lt;1461),+'PL2'!$Q$2+1,IF(AND(O4886&gt;1460,O4886&lt;1826),+'PL2'!$R$2+1,IF(AND(O4886&gt;1825,O4886&lt;2190),+'PL2'!$S$2+1,0))))))</f>
        <v>1.2</v>
      </c>
      <c r="N4886" s="70">
        <f t="shared" si="324"/>
        <v>4.9963589095569638E-4</v>
      </c>
      <c r="O4886" s="19">
        <f>IF(A4886&gt;'PL2'!$C$2+489,IF(A4886='PL2'!$C$2+490,1,O4885+1), "")</f>
        <v>323</v>
      </c>
      <c r="P4886" s="19">
        <v>6.55</v>
      </c>
      <c r="Q4886" s="19">
        <f t="shared" si="321"/>
        <v>61.28000000165121</v>
      </c>
    </row>
    <row r="4887" spans="1:17" x14ac:dyDescent="0.55000000000000004">
      <c r="A4887">
        <v>4885</v>
      </c>
      <c r="B4887" s="2">
        <v>44707</v>
      </c>
      <c r="C4887" s="20">
        <v>108.21824142449</v>
      </c>
      <c r="D4887" s="19">
        <v>209555369.85718101</v>
      </c>
      <c r="E4887" s="20">
        <f t="shared" si="319"/>
        <v>897.14232500505045</v>
      </c>
      <c r="F4887" s="20">
        <f t="shared" si="322"/>
        <v>4.6330077241968538E-4</v>
      </c>
      <c r="G4887" s="19">
        <v>29518.59</v>
      </c>
      <c r="H4887" s="20">
        <f t="shared" si="320"/>
        <v>13.675985547740002</v>
      </c>
      <c r="I4887" s="19">
        <v>26482376.463470832</v>
      </c>
      <c r="K4887" s="70">
        <f t="shared" si="323"/>
        <v>1.1114805470662237E-3</v>
      </c>
      <c r="L4887" s="3">
        <f>IF(AND(O4887&gt;0,O4887&lt;366),+'PL2'!$N$3+1,IF(AND(O4887&gt;365,O4887&lt;731),+'PL2'!$O$3+1,IF(AND(O4887&gt;730,O4887&lt;1096),+'PL2'!$P$3+1,IF(AND(O4887&gt;1095,O4887&lt;1461),+'PL2'!$Q$3+1,IF(AND(O4887&gt;1460,O4887&lt;3000),+'PL2'!$R$3+1,0)))))</f>
        <v>1.5</v>
      </c>
      <c r="M4887" s="3">
        <f>IF(AND(O4887&gt;0,O4887&lt;366),+'PL2'!$N$2+1,IF(AND(O4887&gt;365,O4887&lt;731),+'PL2'!$O$2+1,IF(AND(O4887&gt;730,O4887&lt;1096),+'PL2'!$P$2+1,IF(AND(O4887&gt;1095,O4887&lt;1461),+'PL2'!$Q$2+1,IF(AND(O4887&gt;1460,O4887&lt;1826),+'PL2'!$R$2+1,IF(AND(O4887&gt;1825,O4887&lt;2190),+'PL2'!$S$2+1,0))))))</f>
        <v>1.2</v>
      </c>
      <c r="N4887" s="70">
        <f t="shared" si="324"/>
        <v>4.9963589095569638E-4</v>
      </c>
      <c r="O4887" s="19">
        <f>IF(A4887&gt;'PL2'!$C$2+489,IF(A4887='PL2'!$C$2+490,1,O4886+1), "")</f>
        <v>324</v>
      </c>
      <c r="P4887" s="19">
        <v>6.55</v>
      </c>
      <c r="Q4887" s="19">
        <f t="shared" si="321"/>
        <v>61.020000001651212</v>
      </c>
    </row>
    <row r="4888" spans="1:17" x14ac:dyDescent="0.55000000000000004">
      <c r="A4888">
        <v>4886</v>
      </c>
      <c r="B4888" s="2">
        <v>44708</v>
      </c>
      <c r="C4888" s="20">
        <v>108.248239898611</v>
      </c>
      <c r="D4888" s="19">
        <v>205096744.96660271</v>
      </c>
      <c r="E4888" s="20">
        <f t="shared" si="319"/>
        <v>870.91246108560563</v>
      </c>
      <c r="F4888" s="20">
        <f t="shared" si="322"/>
        <v>4.5965985970979571E-4</v>
      </c>
      <c r="G4888" s="19">
        <v>29193.919999999998</v>
      </c>
      <c r="H4888" s="20">
        <f t="shared" si="320"/>
        <v>13.419273171578999</v>
      </c>
      <c r="I4888" s="19">
        <v>25425348.715936281</v>
      </c>
      <c r="K4888" s="70">
        <f t="shared" si="323"/>
        <v>1.1114805470662237E-3</v>
      </c>
      <c r="L4888" s="3">
        <f>IF(AND(O4888&gt;0,O4888&lt;366),+'PL2'!$N$3+1,IF(AND(O4888&gt;365,O4888&lt;731),+'PL2'!$O$3+1,IF(AND(O4888&gt;730,O4888&lt;1096),+'PL2'!$P$3+1,IF(AND(O4888&gt;1095,O4888&lt;1461),+'PL2'!$Q$3+1,IF(AND(O4888&gt;1460,O4888&lt;3000),+'PL2'!$R$3+1,0)))))</f>
        <v>1.5</v>
      </c>
      <c r="M4888" s="3">
        <f>IF(AND(O4888&gt;0,O4888&lt;366),+'PL2'!$N$2+1,IF(AND(O4888&gt;365,O4888&lt;731),+'PL2'!$O$2+1,IF(AND(O4888&gt;730,O4888&lt;1096),+'PL2'!$P$2+1,IF(AND(O4888&gt;1095,O4888&lt;1461),+'PL2'!$Q$2+1,IF(AND(O4888&gt;1460,O4888&lt;1826),+'PL2'!$R$2+1,IF(AND(O4888&gt;1825,O4888&lt;2190),+'PL2'!$S$2+1,0))))))</f>
        <v>1.2</v>
      </c>
      <c r="N4888" s="70">
        <f t="shared" si="324"/>
        <v>4.9963589095569638E-4</v>
      </c>
      <c r="O4888" s="19">
        <f>IF(A4888&gt;'PL2'!$C$2+489,IF(A4888='PL2'!$C$2+490,1,O4887+1), "")</f>
        <v>325</v>
      </c>
      <c r="P4888" s="19">
        <v>6.55</v>
      </c>
      <c r="Q4888" s="19">
        <f t="shared" si="321"/>
        <v>60.760000001651214</v>
      </c>
    </row>
    <row r="4889" spans="1:17" x14ac:dyDescent="0.55000000000000004">
      <c r="A4889">
        <v>4887</v>
      </c>
      <c r="B4889" s="2">
        <v>44709</v>
      </c>
      <c r="C4889" s="20">
        <v>108.27823837273201</v>
      </c>
      <c r="D4889" s="19">
        <v>219958827.935197</v>
      </c>
      <c r="E4889" s="20">
        <f t="shared" ref="E4889:E4952" si="325">+I4889/G4889</f>
        <v>947.06262371613207</v>
      </c>
      <c r="F4889" s="20">
        <f t="shared" si="322"/>
        <v>4.6620666916288508E-4</v>
      </c>
      <c r="G4889" s="19">
        <v>28578.89</v>
      </c>
      <c r="H4889" s="20">
        <f t="shared" ref="H4889:H4952" si="326">+F4889*G4889</f>
        <v>13.323669115272484</v>
      </c>
      <c r="I4889" s="19">
        <v>27065998.54629473</v>
      </c>
      <c r="K4889" s="70">
        <f t="shared" si="323"/>
        <v>1.1114805470662237E-3</v>
      </c>
      <c r="L4889" s="3">
        <f>IF(AND(O4889&gt;0,O4889&lt;366),+'PL2'!$N$3+1,IF(AND(O4889&gt;365,O4889&lt;731),+'PL2'!$O$3+1,IF(AND(O4889&gt;730,O4889&lt;1096),+'PL2'!$P$3+1,IF(AND(O4889&gt;1095,O4889&lt;1461),+'PL2'!$Q$3+1,IF(AND(O4889&gt;1460,O4889&lt;3000),+'PL2'!$R$3+1,0)))))</f>
        <v>1.5</v>
      </c>
      <c r="M4889" s="3">
        <f>IF(AND(O4889&gt;0,O4889&lt;366),+'PL2'!$N$2+1,IF(AND(O4889&gt;365,O4889&lt;731),+'PL2'!$O$2+1,IF(AND(O4889&gt;730,O4889&lt;1096),+'PL2'!$P$2+1,IF(AND(O4889&gt;1095,O4889&lt;1461),+'PL2'!$Q$2+1,IF(AND(O4889&gt;1460,O4889&lt;1826),+'PL2'!$R$2+1,IF(AND(O4889&gt;1825,O4889&lt;2190),+'PL2'!$S$2+1,0))))))</f>
        <v>1.2</v>
      </c>
      <c r="N4889" s="70">
        <f t="shared" si="324"/>
        <v>4.9963589095569638E-4</v>
      </c>
      <c r="O4889" s="19">
        <f>IF(A4889&gt;'PL2'!$C$2+489,IF(A4889='PL2'!$C$2+490,1,O4888+1), "")</f>
        <v>326</v>
      </c>
      <c r="P4889" s="19">
        <v>6.55</v>
      </c>
      <c r="Q4889" s="19">
        <f t="shared" si="321"/>
        <v>60.500000001651216</v>
      </c>
    </row>
    <row r="4890" spans="1:17" x14ac:dyDescent="0.55000000000000004">
      <c r="A4890">
        <v>4888</v>
      </c>
      <c r="B4890" s="2">
        <v>44710</v>
      </c>
      <c r="C4890" s="20">
        <v>108.30823684685301</v>
      </c>
      <c r="D4890" s="19">
        <v>221445036.2320565</v>
      </c>
      <c r="E4890" s="20">
        <f t="shared" si="325"/>
        <v>944.86877531395874</v>
      </c>
      <c r="F4890" s="20">
        <f t="shared" si="322"/>
        <v>4.6213305498823281E-4</v>
      </c>
      <c r="G4890" s="19">
        <v>29013.69</v>
      </c>
      <c r="H4890" s="20">
        <f t="shared" si="326"/>
        <v>13.40818519618154</v>
      </c>
      <c r="I4890" s="19">
        <v>27414129.73763885</v>
      </c>
      <c r="K4890" s="70">
        <f t="shared" si="323"/>
        <v>1.1114805470662237E-3</v>
      </c>
      <c r="L4890" s="3">
        <f>IF(AND(O4890&gt;0,O4890&lt;366),+'PL2'!$N$3+1,IF(AND(O4890&gt;365,O4890&lt;731),+'PL2'!$O$3+1,IF(AND(O4890&gt;730,O4890&lt;1096),+'PL2'!$P$3+1,IF(AND(O4890&gt;1095,O4890&lt;1461),+'PL2'!$Q$3+1,IF(AND(O4890&gt;1460,O4890&lt;3000),+'PL2'!$R$3+1,0)))))</f>
        <v>1.5</v>
      </c>
      <c r="M4890" s="3">
        <f>IF(AND(O4890&gt;0,O4890&lt;366),+'PL2'!$N$2+1,IF(AND(O4890&gt;365,O4890&lt;731),+'PL2'!$O$2+1,IF(AND(O4890&gt;730,O4890&lt;1096),+'PL2'!$P$2+1,IF(AND(O4890&gt;1095,O4890&lt;1461),+'PL2'!$Q$2+1,IF(AND(O4890&gt;1460,O4890&lt;1826),+'PL2'!$R$2+1,IF(AND(O4890&gt;1825,O4890&lt;2190),+'PL2'!$S$2+1,0))))))</f>
        <v>1.2</v>
      </c>
      <c r="N4890" s="70">
        <f t="shared" si="324"/>
        <v>4.9963589095569638E-4</v>
      </c>
      <c r="O4890" s="19">
        <f>IF(A4890&gt;'PL2'!$C$2+489,IF(A4890='PL2'!$C$2+490,1,O4889+1), "")</f>
        <v>327</v>
      </c>
      <c r="P4890" s="19">
        <v>6.55</v>
      </c>
      <c r="Q4890" s="19">
        <f t="shared" si="321"/>
        <v>60.240000001651218</v>
      </c>
    </row>
    <row r="4891" spans="1:17" x14ac:dyDescent="0.55000000000000004">
      <c r="A4891">
        <v>4889</v>
      </c>
      <c r="B4891" s="2">
        <v>44711</v>
      </c>
      <c r="C4891" s="20">
        <v>108.33823532097399</v>
      </c>
      <c r="D4891" s="19">
        <v>228876077.71635371</v>
      </c>
      <c r="E4891" s="20">
        <f t="shared" si="325"/>
        <v>1011.955072403293</v>
      </c>
      <c r="F4891" s="20">
        <f t="shared" si="322"/>
        <v>4.7900780134894666E-4</v>
      </c>
      <c r="G4891" s="19">
        <v>29448.74</v>
      </c>
      <c r="H4891" s="20">
        <f t="shared" si="326"/>
        <v>14.10617619989678</v>
      </c>
      <c r="I4891" s="19">
        <v>29800801.818885751</v>
      </c>
      <c r="K4891" s="70">
        <f t="shared" si="323"/>
        <v>1.1114805470662237E-3</v>
      </c>
      <c r="L4891" s="3">
        <f>IF(AND(O4891&gt;0,O4891&lt;366),+'PL2'!$N$3+1,IF(AND(O4891&gt;365,O4891&lt;731),+'PL2'!$O$3+1,IF(AND(O4891&gt;730,O4891&lt;1096),+'PL2'!$P$3+1,IF(AND(O4891&gt;1095,O4891&lt;1461),+'PL2'!$Q$3+1,IF(AND(O4891&gt;1460,O4891&lt;3000),+'PL2'!$R$3+1,0)))))</f>
        <v>1.5</v>
      </c>
      <c r="M4891" s="3">
        <f>IF(AND(O4891&gt;0,O4891&lt;366),+'PL2'!$N$2+1,IF(AND(O4891&gt;365,O4891&lt;731),+'PL2'!$O$2+1,IF(AND(O4891&gt;730,O4891&lt;1096),+'PL2'!$P$2+1,IF(AND(O4891&gt;1095,O4891&lt;1461),+'PL2'!$Q$2+1,IF(AND(O4891&gt;1460,O4891&lt;1826),+'PL2'!$R$2+1,IF(AND(O4891&gt;1825,O4891&lt;2190),+'PL2'!$S$2+1,0))))))</f>
        <v>1.2</v>
      </c>
      <c r="N4891" s="70">
        <f t="shared" si="324"/>
        <v>4.9963589095569638E-4</v>
      </c>
      <c r="O4891" s="19">
        <f>IF(A4891&gt;'PL2'!$C$2+489,IF(A4891='PL2'!$C$2+490,1,O4890+1), "")</f>
        <v>328</v>
      </c>
      <c r="P4891" s="19">
        <v>6.55</v>
      </c>
      <c r="Q4891" s="19">
        <f t="shared" si="321"/>
        <v>59.98000000165122</v>
      </c>
    </row>
    <row r="4892" spans="1:17" x14ac:dyDescent="0.55000000000000004">
      <c r="A4892">
        <v>4890</v>
      </c>
      <c r="B4892" s="2">
        <v>44712</v>
      </c>
      <c r="C4892" s="20">
        <v>108.36823379509499</v>
      </c>
      <c r="D4892" s="19">
        <v>216986411.3414782</v>
      </c>
      <c r="E4892" s="20">
        <f t="shared" si="325"/>
        <v>926.11060424538812</v>
      </c>
      <c r="F4892" s="20">
        <f t="shared" si="322"/>
        <v>4.6252191490019052E-4</v>
      </c>
      <c r="G4892" s="19">
        <v>31715.58</v>
      </c>
      <c r="H4892" s="20">
        <f t="shared" si="326"/>
        <v>14.669150793770186</v>
      </c>
      <c r="I4892" s="19">
        <v>29372134.957792949</v>
      </c>
      <c r="K4892" s="70">
        <f t="shared" si="323"/>
        <v>1.1114805470662237E-3</v>
      </c>
      <c r="L4892" s="3">
        <f>IF(AND(O4892&gt;0,O4892&lt;366),+'PL2'!$N$3+1,IF(AND(O4892&gt;365,O4892&lt;731),+'PL2'!$O$3+1,IF(AND(O4892&gt;730,O4892&lt;1096),+'PL2'!$P$3+1,IF(AND(O4892&gt;1095,O4892&lt;1461),+'PL2'!$Q$3+1,IF(AND(O4892&gt;1460,O4892&lt;3000),+'PL2'!$R$3+1,0)))))</f>
        <v>1.5</v>
      </c>
      <c r="M4892" s="3">
        <f>IF(AND(O4892&gt;0,O4892&lt;366),+'PL2'!$N$2+1,IF(AND(O4892&gt;365,O4892&lt;731),+'PL2'!$O$2+1,IF(AND(O4892&gt;730,O4892&lt;1096),+'PL2'!$P$2+1,IF(AND(O4892&gt;1095,O4892&lt;1461),+'PL2'!$Q$2+1,IF(AND(O4892&gt;1460,O4892&lt;1826),+'PL2'!$R$2+1,IF(AND(O4892&gt;1825,O4892&lt;2190),+'PL2'!$S$2+1,0))))))</f>
        <v>1.2</v>
      </c>
      <c r="N4892" s="70">
        <f t="shared" si="324"/>
        <v>4.9963589095569638E-4</v>
      </c>
      <c r="O4892" s="19">
        <f>IF(A4892&gt;'PL2'!$C$2+489,IF(A4892='PL2'!$C$2+490,1,O4891+1), "")</f>
        <v>329</v>
      </c>
      <c r="P4892" s="19">
        <v>6.55</v>
      </c>
      <c r="Q4892" s="19">
        <f t="shared" si="321"/>
        <v>59.720000001651222</v>
      </c>
    </row>
    <row r="4893" spans="1:17" x14ac:dyDescent="0.55000000000000004">
      <c r="A4893">
        <v>4891</v>
      </c>
      <c r="B4893" s="2">
        <v>44713</v>
      </c>
      <c r="C4893" s="20">
        <v>108.398232269216</v>
      </c>
      <c r="D4893" s="19">
        <v>202124328.37288371</v>
      </c>
      <c r="E4893" s="20">
        <f t="shared" si="325"/>
        <v>850.84155642633323</v>
      </c>
      <c r="F4893" s="20">
        <f t="shared" si="322"/>
        <v>4.5630192763166722E-4</v>
      </c>
      <c r="G4893" s="19">
        <v>31776.27</v>
      </c>
      <c r="H4893" s="20">
        <f t="shared" si="326"/>
        <v>14.499573253944318</v>
      </c>
      <c r="I4893" s="19">
        <v>27036571.024223398</v>
      </c>
      <c r="K4893" s="70">
        <f t="shared" si="323"/>
        <v>1.1114805470662237E-3</v>
      </c>
      <c r="L4893" s="3">
        <f>IF(AND(O4893&gt;0,O4893&lt;366),+'PL2'!$N$3+1,IF(AND(O4893&gt;365,O4893&lt;731),+'PL2'!$O$3+1,IF(AND(O4893&gt;730,O4893&lt;1096),+'PL2'!$P$3+1,IF(AND(O4893&gt;1095,O4893&lt;1461),+'PL2'!$Q$3+1,IF(AND(O4893&gt;1460,O4893&lt;3000),+'PL2'!$R$3+1,0)))))</f>
        <v>1.5</v>
      </c>
      <c r="M4893" s="3">
        <f>IF(AND(O4893&gt;0,O4893&lt;366),+'PL2'!$N$2+1,IF(AND(O4893&gt;365,O4893&lt;731),+'PL2'!$O$2+1,IF(AND(O4893&gt;730,O4893&lt;1096),+'PL2'!$P$2+1,IF(AND(O4893&gt;1095,O4893&lt;1461),+'PL2'!$Q$2+1,IF(AND(O4893&gt;1460,O4893&lt;1826),+'PL2'!$R$2+1,IF(AND(O4893&gt;1825,O4893&lt;2190),+'PL2'!$S$2+1,0))))))</f>
        <v>1.2</v>
      </c>
      <c r="N4893" s="70">
        <f t="shared" si="324"/>
        <v>4.9963589095569638E-4</v>
      </c>
      <c r="O4893" s="19">
        <f>IF(A4893&gt;'PL2'!$C$2+489,IF(A4893='PL2'!$C$2+490,1,O4892+1), "")</f>
        <v>330</v>
      </c>
      <c r="P4893" s="19">
        <v>6.55</v>
      </c>
      <c r="Q4893" s="19">
        <f t="shared" si="321"/>
        <v>59.460000001651224</v>
      </c>
    </row>
    <row r="4894" spans="1:17" x14ac:dyDescent="0.55000000000000004">
      <c r="A4894">
        <v>4892</v>
      </c>
      <c r="B4894" s="2">
        <v>44714</v>
      </c>
      <c r="C4894" s="20">
        <v>108.428230743337</v>
      </c>
      <c r="D4894" s="19">
        <v>185776037.10742989</v>
      </c>
      <c r="E4894" s="20">
        <f t="shared" si="325"/>
        <v>808.5159917027421</v>
      </c>
      <c r="F4894" s="20">
        <f t="shared" si="322"/>
        <v>4.7189056173766749E-4</v>
      </c>
      <c r="G4894" s="19">
        <v>29780.81</v>
      </c>
      <c r="H4894" s="20">
        <f t="shared" si="326"/>
        <v>14.053283159902746</v>
      </c>
      <c r="I4894" s="19">
        <v>24078261.13086094</v>
      </c>
      <c r="K4894" s="70">
        <f t="shared" si="323"/>
        <v>1.1114805470662237E-3</v>
      </c>
      <c r="L4894" s="3">
        <f>IF(AND(O4894&gt;0,O4894&lt;366),+'PL2'!$N$3+1,IF(AND(O4894&gt;365,O4894&lt;731),+'PL2'!$O$3+1,IF(AND(O4894&gt;730,O4894&lt;1096),+'PL2'!$P$3+1,IF(AND(O4894&gt;1095,O4894&lt;1461),+'PL2'!$Q$3+1,IF(AND(O4894&gt;1460,O4894&lt;3000),+'PL2'!$R$3+1,0)))))</f>
        <v>1.5</v>
      </c>
      <c r="M4894" s="3">
        <f>IF(AND(O4894&gt;0,O4894&lt;366),+'PL2'!$N$2+1,IF(AND(O4894&gt;365,O4894&lt;731),+'PL2'!$O$2+1,IF(AND(O4894&gt;730,O4894&lt;1096),+'PL2'!$P$2+1,IF(AND(O4894&gt;1095,O4894&lt;1461),+'PL2'!$Q$2+1,IF(AND(O4894&gt;1460,O4894&lt;1826),+'PL2'!$R$2+1,IF(AND(O4894&gt;1825,O4894&lt;2190),+'PL2'!$S$2+1,0))))))</f>
        <v>1.2</v>
      </c>
      <c r="N4894" s="70">
        <f t="shared" si="324"/>
        <v>4.9963589095569638E-4</v>
      </c>
      <c r="O4894" s="19">
        <f>IF(A4894&gt;'PL2'!$C$2+489,IF(A4894='PL2'!$C$2+490,1,O4893+1), "")</f>
        <v>331</v>
      </c>
      <c r="P4894" s="19">
        <v>6.55</v>
      </c>
      <c r="Q4894" s="19">
        <f t="shared" si="321"/>
        <v>59.200000001651226</v>
      </c>
    </row>
    <row r="4895" spans="1:17" x14ac:dyDescent="0.55000000000000004">
      <c r="A4895">
        <v>4893</v>
      </c>
      <c r="B4895" s="2">
        <v>44715</v>
      </c>
      <c r="C4895" s="20">
        <v>108.458229217458</v>
      </c>
      <c r="D4895" s="19">
        <v>212527786.4508999</v>
      </c>
      <c r="E4895" s="20">
        <f t="shared" si="325"/>
        <v>899.61196441018728</v>
      </c>
      <c r="F4895" s="20">
        <f t="shared" si="322"/>
        <v>4.5909441900346209E-4</v>
      </c>
      <c r="G4895" s="19">
        <v>30429.88</v>
      </c>
      <c r="H4895" s="20">
        <f t="shared" si="326"/>
        <v>13.970188078945071</v>
      </c>
      <c r="I4895" s="19">
        <v>27375084.12356627</v>
      </c>
      <c r="K4895" s="70">
        <f t="shared" si="323"/>
        <v>1.1114805470662237E-3</v>
      </c>
      <c r="L4895" s="3">
        <f>IF(AND(O4895&gt;0,O4895&lt;366),+'PL2'!$N$3+1,IF(AND(O4895&gt;365,O4895&lt;731),+'PL2'!$O$3+1,IF(AND(O4895&gt;730,O4895&lt;1096),+'PL2'!$P$3+1,IF(AND(O4895&gt;1095,O4895&lt;1461),+'PL2'!$Q$3+1,IF(AND(O4895&gt;1460,O4895&lt;3000),+'PL2'!$R$3+1,0)))))</f>
        <v>1.5</v>
      </c>
      <c r="M4895" s="3">
        <f>IF(AND(O4895&gt;0,O4895&lt;366),+'PL2'!$N$2+1,IF(AND(O4895&gt;365,O4895&lt;731),+'PL2'!$O$2+1,IF(AND(O4895&gt;730,O4895&lt;1096),+'PL2'!$P$2+1,IF(AND(O4895&gt;1095,O4895&lt;1461),+'PL2'!$Q$2+1,IF(AND(O4895&gt;1460,O4895&lt;1826),+'PL2'!$R$2+1,IF(AND(O4895&gt;1825,O4895&lt;2190),+'PL2'!$S$2+1,0))))))</f>
        <v>1.2</v>
      </c>
      <c r="N4895" s="70">
        <f t="shared" si="324"/>
        <v>4.9963589095569638E-4</v>
      </c>
      <c r="O4895" s="19">
        <f>IF(A4895&gt;'PL2'!$C$2+489,IF(A4895='PL2'!$C$2+490,1,O4894+1), "")</f>
        <v>332</v>
      </c>
      <c r="P4895" s="19">
        <v>6.55</v>
      </c>
      <c r="Q4895" s="19">
        <f t="shared" si="321"/>
        <v>58.940000001651228</v>
      </c>
    </row>
    <row r="4896" spans="1:17" x14ac:dyDescent="0.55000000000000004">
      <c r="A4896">
        <v>4894</v>
      </c>
      <c r="B4896" s="2">
        <v>44716</v>
      </c>
      <c r="C4896" s="20">
        <v>108.488227691579</v>
      </c>
      <c r="D4896" s="19">
        <v>206582953.2634621</v>
      </c>
      <c r="E4896" s="20">
        <f t="shared" si="325"/>
        <v>895.11772474040254</v>
      </c>
      <c r="F4896" s="20">
        <f t="shared" si="322"/>
        <v>4.7007622845122971E-4</v>
      </c>
      <c r="G4896" s="19">
        <v>29681.759999999998</v>
      </c>
      <c r="H4896" s="20">
        <f t="shared" si="326"/>
        <v>13.952689794594571</v>
      </c>
      <c r="I4896" s="19">
        <v>26568669.47749069</v>
      </c>
      <c r="K4896" s="70">
        <f t="shared" si="323"/>
        <v>1.1114805470662237E-3</v>
      </c>
      <c r="L4896" s="3">
        <f>IF(AND(O4896&gt;0,O4896&lt;366),+'PL2'!$N$3+1,IF(AND(O4896&gt;365,O4896&lt;731),+'PL2'!$O$3+1,IF(AND(O4896&gt;730,O4896&lt;1096),+'PL2'!$P$3+1,IF(AND(O4896&gt;1095,O4896&lt;1461),+'PL2'!$Q$3+1,IF(AND(O4896&gt;1460,O4896&lt;3000),+'PL2'!$R$3+1,0)))))</f>
        <v>1.5</v>
      </c>
      <c r="M4896" s="3">
        <f>IF(AND(O4896&gt;0,O4896&lt;366),+'PL2'!$N$2+1,IF(AND(O4896&gt;365,O4896&lt;731),+'PL2'!$O$2+1,IF(AND(O4896&gt;730,O4896&lt;1096),+'PL2'!$P$2+1,IF(AND(O4896&gt;1095,O4896&lt;1461),+'PL2'!$Q$2+1,IF(AND(O4896&gt;1460,O4896&lt;1826),+'PL2'!$R$2+1,IF(AND(O4896&gt;1825,O4896&lt;2190),+'PL2'!$S$2+1,0))))))</f>
        <v>1.2</v>
      </c>
      <c r="N4896" s="70">
        <f t="shared" si="324"/>
        <v>4.9963589095569638E-4</v>
      </c>
      <c r="O4896" s="19">
        <f>IF(A4896&gt;'PL2'!$C$2+489,IF(A4896='PL2'!$C$2+490,1,O4895+1), "")</f>
        <v>333</v>
      </c>
      <c r="P4896" s="19">
        <v>6.55</v>
      </c>
      <c r="Q4896" s="19">
        <f t="shared" si="321"/>
        <v>58.68000000165123</v>
      </c>
    </row>
    <row r="4897" spans="1:17" x14ac:dyDescent="0.55000000000000004">
      <c r="A4897">
        <v>4895</v>
      </c>
      <c r="B4897" s="2">
        <v>44717</v>
      </c>
      <c r="C4897" s="20">
        <v>108.5182261657</v>
      </c>
      <c r="D4897" s="19">
        <v>216986411.3414782</v>
      </c>
      <c r="E4897" s="20">
        <f t="shared" si="325"/>
        <v>933.99469544090027</v>
      </c>
      <c r="F4897" s="20">
        <f t="shared" si="322"/>
        <v>4.6710504575290444E-4</v>
      </c>
      <c r="G4897" s="19">
        <v>29845.23</v>
      </c>
      <c r="H4897" s="20">
        <f t="shared" si="326"/>
        <v>13.940857524655955</v>
      </c>
      <c r="I4897" s="19">
        <v>27875286.50421362</v>
      </c>
      <c r="K4897" s="70">
        <f t="shared" si="323"/>
        <v>1.1114805470662237E-3</v>
      </c>
      <c r="L4897" s="3">
        <f>IF(AND(O4897&gt;0,O4897&lt;366),+'PL2'!$N$3+1,IF(AND(O4897&gt;365,O4897&lt;731),+'PL2'!$O$3+1,IF(AND(O4897&gt;730,O4897&lt;1096),+'PL2'!$P$3+1,IF(AND(O4897&gt;1095,O4897&lt;1461),+'PL2'!$Q$3+1,IF(AND(O4897&gt;1460,O4897&lt;3000),+'PL2'!$R$3+1,0)))))</f>
        <v>1.5</v>
      </c>
      <c r="M4897" s="3">
        <f>IF(AND(O4897&gt;0,O4897&lt;366),+'PL2'!$N$2+1,IF(AND(O4897&gt;365,O4897&lt;731),+'PL2'!$O$2+1,IF(AND(O4897&gt;730,O4897&lt;1096),+'PL2'!$P$2+1,IF(AND(O4897&gt;1095,O4897&lt;1461),+'PL2'!$Q$2+1,IF(AND(O4897&gt;1460,O4897&lt;1826),+'PL2'!$R$2+1,IF(AND(O4897&gt;1825,O4897&lt;2190),+'PL2'!$S$2+1,0))))))</f>
        <v>1.2</v>
      </c>
      <c r="N4897" s="70">
        <f t="shared" si="324"/>
        <v>4.9963589095569638E-4</v>
      </c>
      <c r="O4897" s="19">
        <f>IF(A4897&gt;'PL2'!$C$2+489,IF(A4897='PL2'!$C$2+490,1,O4896+1), "")</f>
        <v>334</v>
      </c>
      <c r="P4897" s="19">
        <v>6.55</v>
      </c>
      <c r="Q4897" s="19">
        <f t="shared" si="321"/>
        <v>58.420000001651232</v>
      </c>
    </row>
    <row r="4898" spans="1:17" x14ac:dyDescent="0.55000000000000004">
      <c r="A4898">
        <v>4896</v>
      </c>
      <c r="B4898" s="2">
        <v>44718</v>
      </c>
      <c r="C4898" s="20">
        <v>108.548224639821</v>
      </c>
      <c r="D4898" s="19">
        <v>222931244.52891591</v>
      </c>
      <c r="E4898" s="20">
        <f t="shared" si="325"/>
        <v>1006.8582917781529</v>
      </c>
      <c r="F4898" s="20">
        <f t="shared" si="322"/>
        <v>4.9025285920487147E-4</v>
      </c>
      <c r="G4898" s="19">
        <v>29901.35</v>
      </c>
      <c r="H4898" s="20">
        <f t="shared" si="326"/>
        <v>14.659222331585584</v>
      </c>
      <c r="I4898" s="19">
        <v>30106422.182860669</v>
      </c>
      <c r="K4898" s="70">
        <f t="shared" si="323"/>
        <v>1.1114805470662237E-3</v>
      </c>
      <c r="L4898" s="3">
        <f>IF(AND(O4898&gt;0,O4898&lt;366),+'PL2'!$N$3+1,IF(AND(O4898&gt;365,O4898&lt;731),+'PL2'!$O$3+1,IF(AND(O4898&gt;730,O4898&lt;1096),+'PL2'!$P$3+1,IF(AND(O4898&gt;1095,O4898&lt;1461),+'PL2'!$Q$3+1,IF(AND(O4898&gt;1460,O4898&lt;3000),+'PL2'!$R$3+1,0)))))</f>
        <v>1.5</v>
      </c>
      <c r="M4898" s="3">
        <f>IF(AND(O4898&gt;0,O4898&lt;366),+'PL2'!$N$2+1,IF(AND(O4898&gt;365,O4898&lt;731),+'PL2'!$O$2+1,IF(AND(O4898&gt;730,O4898&lt;1096),+'PL2'!$P$2+1,IF(AND(O4898&gt;1095,O4898&lt;1461),+'PL2'!$Q$2+1,IF(AND(O4898&gt;1460,O4898&lt;1826),+'PL2'!$R$2+1,IF(AND(O4898&gt;1825,O4898&lt;2190),+'PL2'!$S$2+1,0))))))</f>
        <v>1.2</v>
      </c>
      <c r="N4898" s="70">
        <f t="shared" si="324"/>
        <v>4.9963589095569638E-4</v>
      </c>
      <c r="O4898" s="19">
        <f>IF(A4898&gt;'PL2'!$C$2+489,IF(A4898='PL2'!$C$2+490,1,O4897+1), "")</f>
        <v>335</v>
      </c>
      <c r="P4898" s="19">
        <v>6.55</v>
      </c>
      <c r="Q4898" s="19">
        <f t="shared" si="321"/>
        <v>58.160000001651234</v>
      </c>
    </row>
    <row r="4899" spans="1:17" s="80" customFormat="1" x14ac:dyDescent="0.55000000000000004">
      <c r="A4899" s="19">
        <v>4897</v>
      </c>
      <c r="B4899" s="83">
        <v>44719</v>
      </c>
      <c r="C4899" s="19">
        <v>108.578223113942</v>
      </c>
      <c r="D4899" s="19">
        <v>240765744.0912292</v>
      </c>
      <c r="E4899" s="20">
        <f t="shared" si="325"/>
        <v>980.38468292874347</v>
      </c>
      <c r="F4899" s="20">
        <f t="shared" si="322"/>
        <v>4.4212446933561167E-4</v>
      </c>
      <c r="G4899" s="19">
        <v>31349.82</v>
      </c>
      <c r="H4899" s="20">
        <f t="shared" si="326"/>
        <v>13.860522531266945</v>
      </c>
      <c r="I4899" s="19">
        <v>30734883.34057318</v>
      </c>
      <c r="J4899" s="84"/>
      <c r="K4899" s="85">
        <f>+L4899^(0.00273972602739726)-1</f>
        <v>1.1114805470662237E-3</v>
      </c>
      <c r="L4899" s="86">
        <f>IF(AND(O4899&gt;0,O4899&lt;366),+'PL2'!$N$3+1,IF(AND(O4899&gt;365,O4899&lt;731),+'PL2'!$O$3+1,IF(AND(O4899&gt;730,O4899&lt;1096),+'PL2'!$P$3+1,IF(AND(O4899&gt;1095,O4899&lt;1461),+'PL2'!$Q$3+1,IF(AND(O4899&gt;1460,O4899&lt;3000),+'PL2'!$R$3+1,0)))))</f>
        <v>1.5</v>
      </c>
      <c r="M4899" s="3">
        <f>IF(AND(O4899&gt;0,O4899&lt;366),+'PL2'!$N$2+1,IF(AND(O4899&gt;365,O4899&lt;731),+'PL2'!$O$2+1,IF(AND(O4899&gt;730,O4899&lt;1096),+'PL2'!$P$2+1,IF(AND(O4899&gt;1095,O4899&lt;1461),+'PL2'!$Q$2+1,IF(AND(O4899&gt;1460,O4899&lt;1826),+'PL2'!$R$2+1,IF(AND(O4899&gt;1825,O4899&lt;2190),+'PL2'!$S$2+1,0))))))</f>
        <v>1.2</v>
      </c>
      <c r="N4899" s="85">
        <f>+M4899^(0.00273972602739726)-1</f>
        <v>4.9963589095569638E-4</v>
      </c>
      <c r="O4899" s="19">
        <f>IF(A4899&gt;'PL2'!$C$2+489,IF(A4899='PL2'!$C$2+490,1,O4898+1), "")</f>
        <v>336</v>
      </c>
      <c r="P4899" s="19">
        <v>6.55</v>
      </c>
      <c r="Q4899" s="19">
        <f t="shared" si="321"/>
        <v>57.900000001651236</v>
      </c>
    </row>
    <row r="4900" spans="1:17" s="80" customFormat="1" x14ac:dyDescent="0.55000000000000004">
      <c r="A4900" s="19">
        <v>4898</v>
      </c>
      <c r="B4900" s="83">
        <v>44720</v>
      </c>
      <c r="C4900" s="19">
        <v>108.608221588063</v>
      </c>
      <c r="D4900" s="19">
        <v>266405768.7361438</v>
      </c>
      <c r="E4900" s="20">
        <f t="shared" si="325"/>
        <v>1101.8463743505313</v>
      </c>
      <c r="F4900" s="20">
        <f t="shared" si="322"/>
        <v>4.4920038987590632E-4</v>
      </c>
      <c r="G4900" s="19">
        <v>31117.83</v>
      </c>
      <c r="H4900" s="20">
        <f t="shared" si="326"/>
        <v>13.978141368092174</v>
      </c>
      <c r="I4900" s="19">
        <v>34287068.163156196</v>
      </c>
      <c r="J4900" s="84"/>
      <c r="K4900" s="85">
        <f t="shared" ref="K4900:K4963" si="327">+L4900^(0.00273972602739726)-1</f>
        <v>1.1114805470662237E-3</v>
      </c>
      <c r="L4900" s="86">
        <f>IF(AND(O4900&gt;0,O4900&lt;366),+'PL2'!$N$3+1,IF(AND(O4900&gt;365,O4900&lt;731),+'PL2'!$O$3+1,IF(AND(O4900&gt;730,O4900&lt;1096),+'PL2'!$P$3+1,IF(AND(O4900&gt;1095,O4900&lt;1461),+'PL2'!$Q$3+1,IF(AND(O4900&gt;1460,O4900&lt;3000),+'PL2'!$R$3+1,0)))))</f>
        <v>1.5</v>
      </c>
      <c r="M4900" s="3">
        <f>IF(AND(O4900&gt;0,O4900&lt;366),+'PL2'!$N$2+1,IF(AND(O4900&gt;365,O4900&lt;731),+'PL2'!$O$2+1,IF(AND(O4900&gt;730,O4900&lt;1096),+'PL2'!$P$2+1,IF(AND(O4900&gt;1095,O4900&lt;1461),+'PL2'!$Q$2+1,IF(AND(O4900&gt;1460,O4900&lt;1826),+'PL2'!$R$2+1,IF(AND(O4900&gt;1825,O4900&lt;2190),+'PL2'!$S$2+1,0))))))</f>
        <v>1.2</v>
      </c>
      <c r="N4900" s="85">
        <f t="shared" ref="N4900:N4963" si="328">+M4900^(0.00273972602739726)-1</f>
        <v>4.9963589095569638E-4</v>
      </c>
      <c r="O4900" s="19">
        <f>IF(A4900&gt;'PL2'!$C$2+489,IF(A4900='PL2'!$C$2+490,1,O4899+1), "")</f>
        <v>337</v>
      </c>
      <c r="P4900" s="19">
        <v>6.55</v>
      </c>
      <c r="Q4900" s="19">
        <f t="shared" si="321"/>
        <v>57.640000001651238</v>
      </c>
    </row>
    <row r="4901" spans="1:17" s="80" customFormat="1" x14ac:dyDescent="0.55000000000000004">
      <c r="A4901" s="19">
        <v>4899</v>
      </c>
      <c r="B4901" s="83">
        <v>44721</v>
      </c>
      <c r="C4901" s="19">
        <v>108.638220062184</v>
      </c>
      <c r="D4901" s="19">
        <v>219787040.37955949</v>
      </c>
      <c r="E4901" s="20">
        <f t="shared" si="325"/>
        <v>925.05406095219621</v>
      </c>
      <c r="F4901" s="20">
        <f t="shared" si="322"/>
        <v>4.5724364125196144E-4</v>
      </c>
      <c r="G4901" s="19">
        <v>30189.25</v>
      </c>
      <c r="H4901" s="20">
        <f t="shared" si="326"/>
        <v>13.803842596665778</v>
      </c>
      <c r="I4901" s="19">
        <v>27926688.309601091</v>
      </c>
      <c r="J4901" s="84"/>
      <c r="K4901" s="85">
        <f t="shared" si="327"/>
        <v>1.1114805470662237E-3</v>
      </c>
      <c r="L4901" s="86">
        <f>IF(AND(O4901&gt;0,O4901&lt;366),+'PL2'!$N$3+1,IF(AND(O4901&gt;365,O4901&lt;731),+'PL2'!$O$3+1,IF(AND(O4901&gt;730,O4901&lt;1096),+'PL2'!$P$3+1,IF(AND(O4901&gt;1095,O4901&lt;1461),+'PL2'!$Q$3+1,IF(AND(O4901&gt;1460,O4901&lt;3000),+'PL2'!$R$3+1,0)))))</f>
        <v>1.5</v>
      </c>
      <c r="M4901" s="3">
        <f>IF(AND(O4901&gt;0,O4901&lt;366),+'PL2'!$N$2+1,IF(AND(O4901&gt;365,O4901&lt;731),+'PL2'!$O$2+1,IF(AND(O4901&gt;730,O4901&lt;1096),+'PL2'!$P$2+1,IF(AND(O4901&gt;1095,O4901&lt;1461),+'PL2'!$Q$2+1,IF(AND(O4901&gt;1460,O4901&lt;1826),+'PL2'!$R$2+1,IF(AND(O4901&gt;1825,O4901&lt;2190),+'PL2'!$S$2+1,0))))))</f>
        <v>1.2</v>
      </c>
      <c r="N4901" s="85">
        <f t="shared" si="328"/>
        <v>4.9963589095569638E-4</v>
      </c>
      <c r="O4901" s="19">
        <f>IF(A4901&gt;'PL2'!$C$2+489,IF(A4901='PL2'!$C$2+490,1,O4900+1), "")</f>
        <v>338</v>
      </c>
      <c r="P4901" s="19">
        <v>6.55</v>
      </c>
      <c r="Q4901" s="19">
        <f t="shared" si="321"/>
        <v>57.38000000165124</v>
      </c>
    </row>
    <row r="4902" spans="1:17" s="80" customFormat="1" x14ac:dyDescent="0.55000000000000004">
      <c r="A4902" s="19">
        <v>4900</v>
      </c>
      <c r="B4902" s="83">
        <v>44722</v>
      </c>
      <c r="C4902" s="19">
        <v>108.66821853630501</v>
      </c>
      <c r="D4902" s="19">
        <v>221292431.06709069</v>
      </c>
      <c r="E4902" s="20">
        <f t="shared" si="325"/>
        <v>920.80426973380258</v>
      </c>
      <c r="F4902" s="20">
        <f t="shared" si="322"/>
        <v>4.5217163158309335E-4</v>
      </c>
      <c r="G4902" s="19">
        <v>30083.46</v>
      </c>
      <c r="H4902" s="20">
        <f t="shared" si="326"/>
        <v>13.602887191864726</v>
      </c>
      <c r="I4902" s="19">
        <v>27700978.416366059</v>
      </c>
      <c r="J4902" s="84"/>
      <c r="K4902" s="85">
        <f t="shared" si="327"/>
        <v>1.1114805470662237E-3</v>
      </c>
      <c r="L4902" s="86">
        <f>IF(AND(O4902&gt;0,O4902&lt;366),+'PL2'!$N$3+1,IF(AND(O4902&gt;365,O4902&lt;731),+'PL2'!$O$3+1,IF(AND(O4902&gt;730,O4902&lt;1096),+'PL2'!$P$3+1,IF(AND(O4902&gt;1095,O4902&lt;1461),+'PL2'!$Q$3+1,IF(AND(O4902&gt;1460,O4902&lt;3000),+'PL2'!$R$3+1,0)))))</f>
        <v>1.5</v>
      </c>
      <c r="M4902" s="3">
        <f>IF(AND(O4902&gt;0,O4902&lt;366),+'PL2'!$N$2+1,IF(AND(O4902&gt;365,O4902&lt;731),+'PL2'!$O$2+1,IF(AND(O4902&gt;730,O4902&lt;1096),+'PL2'!$P$2+1,IF(AND(O4902&gt;1095,O4902&lt;1461),+'PL2'!$Q$2+1,IF(AND(O4902&gt;1460,O4902&lt;1826),+'PL2'!$R$2+1,IF(AND(O4902&gt;1825,O4902&lt;2190),+'PL2'!$S$2+1,0))))))</f>
        <v>1.2</v>
      </c>
      <c r="N4902" s="85">
        <f t="shared" si="328"/>
        <v>4.9963589095569638E-4</v>
      </c>
      <c r="O4902" s="19">
        <f>IF(A4902&gt;'PL2'!$C$2+489,IF(A4902='PL2'!$C$2+490,1,O4901+1), "")</f>
        <v>339</v>
      </c>
      <c r="P4902" s="19">
        <v>6.55</v>
      </c>
      <c r="Q4902" s="19">
        <f t="shared" si="321"/>
        <v>57.120000001651242</v>
      </c>
    </row>
    <row r="4903" spans="1:17" s="80" customFormat="1" x14ac:dyDescent="0.55000000000000004">
      <c r="A4903" s="19">
        <v>4901</v>
      </c>
      <c r="B4903" s="83">
        <v>44723</v>
      </c>
      <c r="C4903" s="19">
        <v>108.69821701042601</v>
      </c>
      <c r="D4903" s="19">
        <v>231830165.87980929</v>
      </c>
      <c r="E4903" s="20">
        <f t="shared" si="325"/>
        <v>968.77392876624788</v>
      </c>
      <c r="F4903" s="20">
        <f t="shared" si="322"/>
        <v>4.5422906179375599E-4</v>
      </c>
      <c r="G4903" s="19">
        <v>29059.41</v>
      </c>
      <c r="H4903" s="20">
        <f t="shared" si="326"/>
        <v>13.199628540580091</v>
      </c>
      <c r="I4903" s="19">
        <v>28151998.79332919</v>
      </c>
      <c r="J4903" s="84"/>
      <c r="K4903" s="85">
        <f t="shared" si="327"/>
        <v>1.1114805470662237E-3</v>
      </c>
      <c r="L4903" s="86">
        <f>IF(AND(O4903&gt;0,O4903&lt;366),+'PL2'!$N$3+1,IF(AND(O4903&gt;365,O4903&lt;731),+'PL2'!$O$3+1,IF(AND(O4903&gt;730,O4903&lt;1096),+'PL2'!$P$3+1,IF(AND(O4903&gt;1095,O4903&lt;1461),+'PL2'!$Q$3+1,IF(AND(O4903&gt;1460,O4903&lt;3000),+'PL2'!$R$3+1,0)))))</f>
        <v>1.5</v>
      </c>
      <c r="M4903" s="3">
        <f>IF(AND(O4903&gt;0,O4903&lt;366),+'PL2'!$N$2+1,IF(AND(O4903&gt;365,O4903&lt;731),+'PL2'!$O$2+1,IF(AND(O4903&gt;730,O4903&lt;1096),+'PL2'!$P$2+1,IF(AND(O4903&gt;1095,O4903&lt;1461),+'PL2'!$Q$2+1,IF(AND(O4903&gt;1460,O4903&lt;1826),+'PL2'!$R$2+1,IF(AND(O4903&gt;1825,O4903&lt;2190),+'PL2'!$S$2+1,0))))))</f>
        <v>1.2</v>
      </c>
      <c r="N4903" s="85">
        <f t="shared" si="328"/>
        <v>4.9963589095569638E-4</v>
      </c>
      <c r="O4903" s="19">
        <f>IF(A4903&gt;'PL2'!$C$2+489,IF(A4903='PL2'!$C$2+490,1,O4902+1), "")</f>
        <v>340</v>
      </c>
      <c r="P4903" s="19">
        <v>6.55</v>
      </c>
      <c r="Q4903" s="19">
        <f t="shared" si="321"/>
        <v>56.860000001651244</v>
      </c>
    </row>
    <row r="4904" spans="1:17" s="80" customFormat="1" x14ac:dyDescent="0.55000000000000004">
      <c r="A4904" s="19">
        <v>4902</v>
      </c>
      <c r="B4904" s="83">
        <v>44724</v>
      </c>
      <c r="C4904" s="19">
        <v>108.72821548454699</v>
      </c>
      <c r="D4904" s="19">
        <v>191184617.31646621</v>
      </c>
      <c r="E4904" s="20">
        <f t="shared" si="325"/>
        <v>796.2871011536605</v>
      </c>
      <c r="F4904" s="20">
        <f t="shared" si="322"/>
        <v>4.5285482031479139E-4</v>
      </c>
      <c r="G4904" s="19">
        <v>28344.5</v>
      </c>
      <c r="H4904" s="20">
        <f t="shared" si="326"/>
        <v>12.835943454412604</v>
      </c>
      <c r="I4904" s="19">
        <v>22570359.738649931</v>
      </c>
      <c r="J4904" s="84"/>
      <c r="K4904" s="85">
        <f t="shared" si="327"/>
        <v>1.1114805470662237E-3</v>
      </c>
      <c r="L4904" s="86">
        <f>IF(AND(O4904&gt;0,O4904&lt;366),+'PL2'!$N$3+1,IF(AND(O4904&gt;365,O4904&lt;731),+'PL2'!$O$3+1,IF(AND(O4904&gt;730,O4904&lt;1096),+'PL2'!$P$3+1,IF(AND(O4904&gt;1095,O4904&lt;1461),+'PL2'!$Q$3+1,IF(AND(O4904&gt;1460,O4904&lt;3000),+'PL2'!$R$3+1,0)))))</f>
        <v>1.5</v>
      </c>
      <c r="M4904" s="3">
        <f>IF(AND(O4904&gt;0,O4904&lt;366),+'PL2'!$N$2+1,IF(AND(O4904&gt;365,O4904&lt;731),+'PL2'!$O$2+1,IF(AND(O4904&gt;730,O4904&lt;1096),+'PL2'!$P$2+1,IF(AND(O4904&gt;1095,O4904&lt;1461),+'PL2'!$Q$2+1,IF(AND(O4904&gt;1460,O4904&lt;1826),+'PL2'!$R$2+1,IF(AND(O4904&gt;1825,O4904&lt;2190),+'PL2'!$S$2+1,0))))))</f>
        <v>1.2</v>
      </c>
      <c r="N4904" s="85">
        <f t="shared" si="328"/>
        <v>4.9963589095569638E-4</v>
      </c>
      <c r="O4904" s="19">
        <f>IF(A4904&gt;'PL2'!$C$2+489,IF(A4904='PL2'!$C$2+490,1,O4903+1), "")</f>
        <v>341</v>
      </c>
      <c r="P4904" s="19">
        <v>6.55</v>
      </c>
      <c r="Q4904" s="19">
        <f t="shared" si="321"/>
        <v>56.600000001651246</v>
      </c>
    </row>
    <row r="4905" spans="1:17" s="80" customFormat="1" x14ac:dyDescent="0.55000000000000004">
      <c r="A4905" s="19">
        <v>4903</v>
      </c>
      <c r="B4905" s="83">
        <v>44725</v>
      </c>
      <c r="C4905" s="19">
        <v>108.75821395866799</v>
      </c>
      <c r="D4905" s="19">
        <v>200216961.44165349</v>
      </c>
      <c r="E4905" s="20">
        <f t="shared" si="325"/>
        <v>792.75727799479114</v>
      </c>
      <c r="F4905" s="20">
        <f t="shared" si="322"/>
        <v>4.3062718081741702E-4</v>
      </c>
      <c r="G4905" s="19">
        <v>26593.3</v>
      </c>
      <c r="H4905" s="20">
        <f t="shared" si="326"/>
        <v>11.451797807631817</v>
      </c>
      <c r="I4905" s="19">
        <v>21082032.12089888</v>
      </c>
      <c r="J4905" s="84"/>
      <c r="K4905" s="85">
        <f t="shared" si="327"/>
        <v>1.1114805470662237E-3</v>
      </c>
      <c r="L4905" s="86">
        <f>IF(AND(O4905&gt;0,O4905&lt;366),+'PL2'!$N$3+1,IF(AND(O4905&gt;365,O4905&lt;731),+'PL2'!$O$3+1,IF(AND(O4905&gt;730,O4905&lt;1096),+'PL2'!$P$3+1,IF(AND(O4905&gt;1095,O4905&lt;1461),+'PL2'!$Q$3+1,IF(AND(O4905&gt;1460,O4905&lt;3000),+'PL2'!$R$3+1,0)))))</f>
        <v>1.5</v>
      </c>
      <c r="M4905" s="3">
        <f>IF(AND(O4905&gt;0,O4905&lt;366),+'PL2'!$N$2+1,IF(AND(O4905&gt;365,O4905&lt;731),+'PL2'!$O$2+1,IF(AND(O4905&gt;730,O4905&lt;1096),+'PL2'!$P$2+1,IF(AND(O4905&gt;1095,O4905&lt;1461),+'PL2'!$Q$2+1,IF(AND(O4905&gt;1460,O4905&lt;1826),+'PL2'!$R$2+1,IF(AND(O4905&gt;1825,O4905&lt;2190),+'PL2'!$S$2+1,0))))))</f>
        <v>1.2</v>
      </c>
      <c r="N4905" s="85">
        <f t="shared" si="328"/>
        <v>4.9963589095569638E-4</v>
      </c>
      <c r="O4905" s="19">
        <f>IF(A4905&gt;'PL2'!$C$2+489,IF(A4905='PL2'!$C$2+490,1,O4904+1), "")</f>
        <v>342</v>
      </c>
      <c r="P4905" s="19">
        <v>6.55</v>
      </c>
      <c r="Q4905" s="19">
        <f t="shared" si="321"/>
        <v>56.340000001651248</v>
      </c>
    </row>
    <row r="4906" spans="1:17" s="80" customFormat="1" x14ac:dyDescent="0.55000000000000004">
      <c r="A4906" s="19">
        <v>4904</v>
      </c>
      <c r="B4906" s="83">
        <v>44726</v>
      </c>
      <c r="C4906" s="19">
        <v>108.788212432789</v>
      </c>
      <c r="D4906" s="19">
        <v>219787040.37955949</v>
      </c>
      <c r="E4906" s="20">
        <f t="shared" si="325"/>
        <v>927.0603953459821</v>
      </c>
      <c r="F4906" s="20">
        <f t="shared" si="322"/>
        <v>4.5886801629775961E-4</v>
      </c>
      <c r="G4906" s="19">
        <v>22431.22</v>
      </c>
      <c r="H4906" s="20">
        <f t="shared" si="326"/>
        <v>10.292969424538631</v>
      </c>
      <c r="I4906" s="19">
        <v>20795095.681292702</v>
      </c>
      <c r="J4906" s="84"/>
      <c r="K4906" s="85">
        <f t="shared" si="327"/>
        <v>1.1114805470662237E-3</v>
      </c>
      <c r="L4906" s="86">
        <f>IF(AND(O4906&gt;0,O4906&lt;366),+'PL2'!$N$3+1,IF(AND(O4906&gt;365,O4906&lt;731),+'PL2'!$O$3+1,IF(AND(O4906&gt;730,O4906&lt;1096),+'PL2'!$P$3+1,IF(AND(O4906&gt;1095,O4906&lt;1461),+'PL2'!$Q$3+1,IF(AND(O4906&gt;1460,O4906&lt;3000),+'PL2'!$R$3+1,0)))))</f>
        <v>1.5</v>
      </c>
      <c r="M4906" s="3">
        <f>IF(AND(O4906&gt;0,O4906&lt;366),+'PL2'!$N$2+1,IF(AND(O4906&gt;365,O4906&lt;731),+'PL2'!$O$2+1,IF(AND(O4906&gt;730,O4906&lt;1096),+'PL2'!$P$2+1,IF(AND(O4906&gt;1095,O4906&lt;1461),+'PL2'!$Q$2+1,IF(AND(O4906&gt;1460,O4906&lt;1826),+'PL2'!$R$2+1,IF(AND(O4906&gt;1825,O4906&lt;2190),+'PL2'!$S$2+1,0))))))</f>
        <v>1.2</v>
      </c>
      <c r="N4906" s="85">
        <f t="shared" si="328"/>
        <v>4.9963589095569638E-4</v>
      </c>
      <c r="O4906" s="19">
        <f>IF(A4906&gt;'PL2'!$C$2+489,IF(A4906='PL2'!$C$2+490,1,O4905+1), "")</f>
        <v>343</v>
      </c>
      <c r="P4906" s="19">
        <v>6.9</v>
      </c>
      <c r="Q4906" s="19">
        <f t="shared" si="321"/>
        <v>56.08000000165125</v>
      </c>
    </row>
    <row r="4907" spans="1:17" s="80" customFormat="1" x14ac:dyDescent="0.55000000000000004">
      <c r="A4907" s="19">
        <v>4905</v>
      </c>
      <c r="B4907" s="83">
        <v>44727</v>
      </c>
      <c r="C4907" s="19">
        <v>108.81821090691</v>
      </c>
      <c r="D4907" s="19">
        <v>248389463.44265291</v>
      </c>
      <c r="E4907" s="20">
        <f t="shared" si="325"/>
        <v>1016.8458467592744</v>
      </c>
      <c r="F4907" s="20">
        <f t="shared" si="322"/>
        <v>4.4547519962743066E-4</v>
      </c>
      <c r="G4907" s="19">
        <v>22189.29</v>
      </c>
      <c r="H4907" s="20">
        <f t="shared" si="326"/>
        <v>9.8847783923409516</v>
      </c>
      <c r="I4907" s="19">
        <v>22563087.379037101</v>
      </c>
      <c r="J4907" s="84"/>
      <c r="K4907" s="85">
        <f t="shared" si="327"/>
        <v>1.1114805470662237E-3</v>
      </c>
      <c r="L4907" s="86">
        <f>IF(AND(O4907&gt;0,O4907&lt;366),+'PL2'!$N$3+1,IF(AND(O4907&gt;365,O4907&lt;731),+'PL2'!$O$3+1,IF(AND(O4907&gt;730,O4907&lt;1096),+'PL2'!$P$3+1,IF(AND(O4907&gt;1095,O4907&lt;1461),+'PL2'!$Q$3+1,IF(AND(O4907&gt;1460,O4907&lt;3000),+'PL2'!$R$3+1,0)))))</f>
        <v>1.5</v>
      </c>
      <c r="M4907" s="3">
        <f>IF(AND(O4907&gt;0,O4907&lt;366),+'PL2'!$N$2+1,IF(AND(O4907&gt;365,O4907&lt;731),+'PL2'!$O$2+1,IF(AND(O4907&gt;730,O4907&lt;1096),+'PL2'!$P$2+1,IF(AND(O4907&gt;1095,O4907&lt;1461),+'PL2'!$Q$2+1,IF(AND(O4907&gt;1460,O4907&lt;1826),+'PL2'!$R$2+1,IF(AND(O4907&gt;1825,O4907&lt;2190),+'PL2'!$S$2+1,0))))))</f>
        <v>1.2</v>
      </c>
      <c r="N4907" s="85">
        <f t="shared" si="328"/>
        <v>4.9963589095569638E-4</v>
      </c>
      <c r="O4907" s="19">
        <f>IF(A4907&gt;'PL2'!$C$2+489,IF(A4907='PL2'!$C$2+490,1,O4906+1), "")</f>
        <v>344</v>
      </c>
      <c r="P4907" s="19">
        <v>6.9</v>
      </c>
      <c r="Q4907" s="19">
        <f t="shared" si="321"/>
        <v>55.820000001651252</v>
      </c>
    </row>
    <row r="4908" spans="1:17" s="80" customFormat="1" x14ac:dyDescent="0.55000000000000004">
      <c r="A4908" s="19">
        <v>4906</v>
      </c>
      <c r="B4908" s="83">
        <v>44728</v>
      </c>
      <c r="C4908" s="19">
        <v>108.848209381031</v>
      </c>
      <c r="D4908" s="19">
        <v>179141491.81621629</v>
      </c>
      <c r="E4908" s="20">
        <f t="shared" si="325"/>
        <v>728.51197987318847</v>
      </c>
      <c r="F4908" s="20">
        <f t="shared" si="322"/>
        <v>4.4265135741516746E-4</v>
      </c>
      <c r="G4908" s="19">
        <v>22550.79</v>
      </c>
      <c r="H4908" s="20">
        <f t="shared" si="326"/>
        <v>9.9821378042843847</v>
      </c>
      <c r="I4908" s="19">
        <v>16428520.670604501</v>
      </c>
      <c r="J4908" s="84"/>
      <c r="K4908" s="85">
        <f t="shared" si="327"/>
        <v>1.1114805470662237E-3</v>
      </c>
      <c r="L4908" s="86">
        <f>IF(AND(O4908&gt;0,O4908&lt;366),+'PL2'!$N$3+1,IF(AND(O4908&gt;365,O4908&lt;731),+'PL2'!$O$3+1,IF(AND(O4908&gt;730,O4908&lt;1096),+'PL2'!$P$3+1,IF(AND(O4908&gt;1095,O4908&lt;1461),+'PL2'!$Q$3+1,IF(AND(O4908&gt;1460,O4908&lt;3000),+'PL2'!$R$3+1,0)))))</f>
        <v>1.5</v>
      </c>
      <c r="M4908" s="3">
        <f>IF(AND(O4908&gt;0,O4908&lt;366),+'PL2'!$N$2+1,IF(AND(O4908&gt;365,O4908&lt;731),+'PL2'!$O$2+1,IF(AND(O4908&gt;730,O4908&lt;1096),+'PL2'!$P$2+1,IF(AND(O4908&gt;1095,O4908&lt;1461),+'PL2'!$Q$2+1,IF(AND(O4908&gt;1460,O4908&lt;1826),+'PL2'!$R$2+1,IF(AND(O4908&gt;1825,O4908&lt;2190),+'PL2'!$S$2+1,0))))))</f>
        <v>1.2</v>
      </c>
      <c r="N4908" s="85">
        <f t="shared" si="328"/>
        <v>4.9963589095569638E-4</v>
      </c>
      <c r="O4908" s="19">
        <f>IF(A4908&gt;'PL2'!$C$2+489,IF(A4908='PL2'!$C$2+490,1,O4907+1), "")</f>
        <v>345</v>
      </c>
      <c r="P4908" s="19">
        <v>7</v>
      </c>
      <c r="Q4908" s="19">
        <f t="shared" si="321"/>
        <v>55.560000001651254</v>
      </c>
    </row>
    <row r="4909" spans="1:17" s="80" customFormat="1" x14ac:dyDescent="0.55000000000000004">
      <c r="A4909" s="19">
        <v>4907</v>
      </c>
      <c r="B4909" s="83">
        <v>44729</v>
      </c>
      <c r="C4909" s="19">
        <v>108.878207855152</v>
      </c>
      <c r="D4909" s="19">
        <v>162582194.25337279</v>
      </c>
      <c r="E4909" s="20">
        <f t="shared" si="325"/>
        <v>707.66392875938709</v>
      </c>
      <c r="F4909" s="20">
        <f t="shared" si="322"/>
        <v>4.7390909367960889E-4</v>
      </c>
      <c r="G4909" s="19">
        <v>20350.48</v>
      </c>
      <c r="H4909" s="20">
        <f t="shared" si="326"/>
        <v>9.6442775327450061</v>
      </c>
      <c r="I4909" s="19">
        <v>14401300.628939331</v>
      </c>
      <c r="J4909" s="84"/>
      <c r="K4909" s="85">
        <f t="shared" si="327"/>
        <v>1.1114805470662237E-3</v>
      </c>
      <c r="L4909" s="86">
        <f>IF(AND(O4909&gt;0,O4909&lt;366),+'PL2'!$N$3+1,IF(AND(O4909&gt;365,O4909&lt;731),+'PL2'!$O$3+1,IF(AND(O4909&gt;730,O4909&lt;1096),+'PL2'!$P$3+1,IF(AND(O4909&gt;1095,O4909&lt;1461),+'PL2'!$Q$3+1,IF(AND(O4909&gt;1460,O4909&lt;3000),+'PL2'!$R$3+1,0)))))</f>
        <v>1.5</v>
      </c>
      <c r="M4909" s="3">
        <f>IF(AND(O4909&gt;0,O4909&lt;366),+'PL2'!$N$2+1,IF(AND(O4909&gt;365,O4909&lt;731),+'PL2'!$O$2+1,IF(AND(O4909&gt;730,O4909&lt;1096),+'PL2'!$P$2+1,IF(AND(O4909&gt;1095,O4909&lt;1461),+'PL2'!$Q$2+1,IF(AND(O4909&gt;1460,O4909&lt;1826),+'PL2'!$R$2+1,IF(AND(O4909&gt;1825,O4909&lt;2190),+'PL2'!$S$2+1,0))))))</f>
        <v>1.2</v>
      </c>
      <c r="N4909" s="85">
        <f t="shared" si="328"/>
        <v>4.9963589095569638E-4</v>
      </c>
      <c r="O4909" s="19">
        <f>IF(A4909&gt;'PL2'!$C$2+489,IF(A4909='PL2'!$C$2+490,1,O4908+1), "")</f>
        <v>346</v>
      </c>
      <c r="P4909" s="19">
        <v>7</v>
      </c>
      <c r="Q4909" s="19">
        <f t="shared" si="321"/>
        <v>55.300000001651256</v>
      </c>
    </row>
    <row r="4910" spans="1:17" s="80" customFormat="1" x14ac:dyDescent="0.55000000000000004">
      <c r="A4910" s="19">
        <v>4908</v>
      </c>
      <c r="B4910" s="83">
        <v>44730</v>
      </c>
      <c r="C4910" s="19">
        <v>108.908206329273</v>
      </c>
      <c r="D4910" s="19">
        <v>234840947.25487179</v>
      </c>
      <c r="E4910" s="20">
        <f t="shared" si="325"/>
        <v>937.7758549356098</v>
      </c>
      <c r="F4910" s="20">
        <f t="shared" si="322"/>
        <v>4.3489641603725499E-4</v>
      </c>
      <c r="G4910" s="19">
        <v>20434.75</v>
      </c>
      <c r="H4910" s="20">
        <f t="shared" si="326"/>
        <v>8.8869995376172959</v>
      </c>
      <c r="I4910" s="19">
        <v>19163215.151645452</v>
      </c>
      <c r="J4910" s="84"/>
      <c r="K4910" s="85">
        <f t="shared" si="327"/>
        <v>1.1114805470662237E-3</v>
      </c>
      <c r="L4910" s="86">
        <f>IF(AND(O4910&gt;0,O4910&lt;366),+'PL2'!$N$3+1,IF(AND(O4910&gt;365,O4910&lt;731),+'PL2'!$O$3+1,IF(AND(O4910&gt;730,O4910&lt;1096),+'PL2'!$P$3+1,IF(AND(O4910&gt;1095,O4910&lt;1461),+'PL2'!$Q$3+1,IF(AND(O4910&gt;1460,O4910&lt;3000),+'PL2'!$R$3+1,0)))))</f>
        <v>1.5</v>
      </c>
      <c r="M4910" s="3">
        <f>IF(AND(O4910&gt;0,O4910&lt;366),+'PL2'!$N$2+1,IF(AND(O4910&gt;365,O4910&lt;731),+'PL2'!$O$2+1,IF(AND(O4910&gt;730,O4910&lt;1096),+'PL2'!$P$2+1,IF(AND(O4910&gt;1095,O4910&lt;1461),+'PL2'!$Q$2+1,IF(AND(O4910&gt;1460,O4910&lt;1826),+'PL2'!$R$2+1,IF(AND(O4910&gt;1825,O4910&lt;2190),+'PL2'!$S$2+1,0))))))</f>
        <v>1.2</v>
      </c>
      <c r="N4910" s="85">
        <f t="shared" si="328"/>
        <v>4.9963589095569638E-4</v>
      </c>
      <c r="O4910" s="19">
        <f>IF(A4910&gt;'PL2'!$C$2+489,IF(A4910='PL2'!$C$2+490,1,O4909+1), "")</f>
        <v>347</v>
      </c>
      <c r="P4910" s="19">
        <v>7</v>
      </c>
      <c r="Q4910" s="19">
        <f t="shared" ref="Q4910:Q4947" si="329">+Q4909-0.26</f>
        <v>55.040000001651258</v>
      </c>
    </row>
    <row r="4911" spans="1:17" s="80" customFormat="1" x14ac:dyDescent="0.55000000000000004">
      <c r="A4911" s="19">
        <v>4909</v>
      </c>
      <c r="B4911" s="83">
        <v>44731</v>
      </c>
      <c r="C4911" s="19">
        <v>108.938204803394</v>
      </c>
      <c r="D4911" s="19">
        <v>200216961.44165349</v>
      </c>
      <c r="E4911" s="20">
        <f t="shared" si="325"/>
        <v>855.89595333475734</v>
      </c>
      <c r="F4911" s="20">
        <f t="shared" si="322"/>
        <v>4.6569365543962444E-4</v>
      </c>
      <c r="G4911" s="19">
        <v>18977.509999999998</v>
      </c>
      <c r="H4911" s="20">
        <f t="shared" si="326"/>
        <v>8.837706003042026</v>
      </c>
      <c r="I4911" s="19">
        <v>16242774.01336989</v>
      </c>
      <c r="J4911" s="84"/>
      <c r="K4911" s="85">
        <f t="shared" si="327"/>
        <v>1.1114805470662237E-3</v>
      </c>
      <c r="L4911" s="86">
        <f>IF(AND(O4911&gt;0,O4911&lt;366),+'PL2'!$N$3+1,IF(AND(O4911&gt;365,O4911&lt;731),+'PL2'!$O$3+1,IF(AND(O4911&gt;730,O4911&lt;1096),+'PL2'!$P$3+1,IF(AND(O4911&gt;1095,O4911&lt;1461),+'PL2'!$Q$3+1,IF(AND(O4911&gt;1460,O4911&lt;3000),+'PL2'!$R$3+1,0)))))</f>
        <v>1.5</v>
      </c>
      <c r="M4911" s="3">
        <f>IF(AND(O4911&gt;0,O4911&lt;366),+'PL2'!$N$2+1,IF(AND(O4911&gt;365,O4911&lt;731),+'PL2'!$O$2+1,IF(AND(O4911&gt;730,O4911&lt;1096),+'PL2'!$P$2+1,IF(AND(O4911&gt;1095,O4911&lt;1461),+'PL2'!$Q$2+1,IF(AND(O4911&gt;1460,O4911&lt;1826),+'PL2'!$R$2+1,IF(AND(O4911&gt;1825,O4911&lt;2190),+'PL2'!$S$2+1,0))))))</f>
        <v>1.2</v>
      </c>
      <c r="N4911" s="85">
        <f t="shared" si="328"/>
        <v>4.9963589095569638E-4</v>
      </c>
      <c r="O4911" s="19">
        <f>IF(A4911&gt;'PL2'!$C$2+489,IF(A4911='PL2'!$C$2+490,1,O4910+1), "")</f>
        <v>348</v>
      </c>
      <c r="P4911" s="19">
        <v>7.2</v>
      </c>
      <c r="Q4911" s="19">
        <f t="shared" si="329"/>
        <v>54.78000000165126</v>
      </c>
    </row>
    <row r="4912" spans="1:17" s="80" customFormat="1" x14ac:dyDescent="0.55000000000000004">
      <c r="A4912" s="19">
        <v>4910</v>
      </c>
      <c r="B4912" s="83">
        <v>44732</v>
      </c>
      <c r="C4912" s="19">
        <v>108.968203277515</v>
      </c>
      <c r="D4912" s="19">
        <v>198711570.75412229</v>
      </c>
      <c r="E4912" s="20">
        <f t="shared" si="325"/>
        <v>845.20824433270263</v>
      </c>
      <c r="F4912" s="20">
        <f t="shared" ref="F4912:F4915" si="330">+(C4912/D4912)*E4912</f>
        <v>4.6348998918759179E-4</v>
      </c>
      <c r="G4912" s="19">
        <v>20540.38</v>
      </c>
      <c r="H4912" s="20">
        <f t="shared" si="326"/>
        <v>9.5202605041090269</v>
      </c>
      <c r="I4912" s="19">
        <v>17360898.517726559</v>
      </c>
      <c r="J4912" s="84"/>
      <c r="K4912" s="85">
        <f t="shared" si="327"/>
        <v>1.1114805470662237E-3</v>
      </c>
      <c r="L4912" s="86">
        <f>IF(AND(O4912&gt;0,O4912&lt;366),+'PL2'!$N$3+1,IF(AND(O4912&gt;365,O4912&lt;731),+'PL2'!$O$3+1,IF(AND(O4912&gt;730,O4912&lt;1096),+'PL2'!$P$3+1,IF(AND(O4912&gt;1095,O4912&lt;1461),+'PL2'!$Q$3+1,IF(AND(O4912&gt;1460,O4912&lt;3000),+'PL2'!$R$3+1,0)))))</f>
        <v>1.5</v>
      </c>
      <c r="M4912" s="3">
        <f>IF(AND(O4912&gt;0,O4912&lt;366),+'PL2'!$N$2+1,IF(AND(O4912&gt;365,O4912&lt;731),+'PL2'!$O$2+1,IF(AND(O4912&gt;730,O4912&lt;1096),+'PL2'!$P$2+1,IF(AND(O4912&gt;1095,O4912&lt;1461),+'PL2'!$Q$2+1,IF(AND(O4912&gt;1460,O4912&lt;1826),+'PL2'!$R$2+1,IF(AND(O4912&gt;1825,O4912&lt;2190),+'PL2'!$S$2+1,0))))))</f>
        <v>1.2</v>
      </c>
      <c r="N4912" s="85">
        <f t="shared" si="328"/>
        <v>4.9963589095569638E-4</v>
      </c>
      <c r="O4912" s="19">
        <f>IF(A4912&gt;'PL2'!$C$2+489,IF(A4912='PL2'!$C$2+490,1,O4911+1), "")</f>
        <v>349</v>
      </c>
      <c r="P4912" s="19">
        <v>6.875</v>
      </c>
      <c r="Q4912" s="19">
        <f t="shared" si="329"/>
        <v>54.520000001651262</v>
      </c>
    </row>
    <row r="4913" spans="1:17" s="80" customFormat="1" x14ac:dyDescent="0.55000000000000004">
      <c r="A4913" s="19">
        <v>4911</v>
      </c>
      <c r="B4913" s="83">
        <v>44733</v>
      </c>
      <c r="C4913" s="19">
        <v>108.998201751636</v>
      </c>
      <c r="D4913" s="19">
        <v>225808603.12968439</v>
      </c>
      <c r="E4913" s="20">
        <f t="shared" si="325"/>
        <v>972.00763062586418</v>
      </c>
      <c r="F4913" s="20">
        <f t="shared" si="330"/>
        <v>4.6918975786870731E-4</v>
      </c>
      <c r="G4913" s="19">
        <v>20582.29</v>
      </c>
      <c r="H4913" s="20">
        <f t="shared" si="326"/>
        <v>9.6569996614835159</v>
      </c>
      <c r="I4913" s="19">
        <v>20006142.935754418</v>
      </c>
      <c r="J4913" s="84"/>
      <c r="K4913" s="85">
        <f t="shared" si="327"/>
        <v>1.1114805470662237E-3</v>
      </c>
      <c r="L4913" s="86">
        <f>IF(AND(O4913&gt;0,O4913&lt;366),+'PL2'!$N$3+1,IF(AND(O4913&gt;365,O4913&lt;731),+'PL2'!$O$3+1,IF(AND(O4913&gt;730,O4913&lt;1096),+'PL2'!$P$3+1,IF(AND(O4913&gt;1095,O4913&lt;1461),+'PL2'!$Q$3+1,IF(AND(O4913&gt;1460,O4913&lt;3000),+'PL2'!$R$3+1,0)))))</f>
        <v>1.5</v>
      </c>
      <c r="M4913" s="3">
        <f>IF(AND(O4913&gt;0,O4913&lt;366),+'PL2'!$N$2+1,IF(AND(O4913&gt;365,O4913&lt;731),+'PL2'!$O$2+1,IF(AND(O4913&gt;730,O4913&lt;1096),+'PL2'!$P$2+1,IF(AND(O4913&gt;1095,O4913&lt;1461),+'PL2'!$Q$2+1,IF(AND(O4913&gt;1460,O4913&lt;1826),+'PL2'!$R$2+1,IF(AND(O4913&gt;1825,O4913&lt;2190),+'PL2'!$S$2+1,0))))))</f>
        <v>1.2</v>
      </c>
      <c r="N4913" s="85">
        <f t="shared" si="328"/>
        <v>4.9963589095569638E-4</v>
      </c>
      <c r="O4913" s="19">
        <f>IF(A4913&gt;'PL2'!$C$2+489,IF(A4913='PL2'!$C$2+490,1,O4912+1), "")</f>
        <v>350</v>
      </c>
      <c r="P4913" s="19">
        <v>7.35</v>
      </c>
      <c r="Q4913" s="19">
        <f t="shared" si="329"/>
        <v>54.260000001651264</v>
      </c>
    </row>
    <row r="4914" spans="1:17" s="80" customFormat="1" x14ac:dyDescent="0.55000000000000004">
      <c r="A4914" s="19">
        <v>4912</v>
      </c>
      <c r="B4914" s="83">
        <v>44734</v>
      </c>
      <c r="C4914" s="19">
        <v>109.028200225757</v>
      </c>
      <c r="D4914" s="19">
        <v>193273708.2692979</v>
      </c>
      <c r="E4914" s="20">
        <f t="shared" si="325"/>
        <v>806.70028921655808</v>
      </c>
      <c r="F4914" s="20">
        <f t="shared" si="330"/>
        <v>4.550700736404849E-4</v>
      </c>
      <c r="G4914" s="19">
        <v>20703.509999999998</v>
      </c>
      <c r="H4914" s="20">
        <f t="shared" si="326"/>
        <v>9.4215478203165155</v>
      </c>
      <c r="I4914" s="19">
        <v>16701527.5047979</v>
      </c>
      <c r="J4914" s="84"/>
      <c r="K4914" s="85">
        <f t="shared" si="327"/>
        <v>1.1114805470662237E-3</v>
      </c>
      <c r="L4914" s="86">
        <f>IF(AND(O4914&gt;0,O4914&lt;366),+'PL2'!$N$3+1,IF(AND(O4914&gt;365,O4914&lt;731),+'PL2'!$O$3+1,IF(AND(O4914&gt;730,O4914&lt;1096),+'PL2'!$P$3+1,IF(AND(O4914&gt;1095,O4914&lt;1461),+'PL2'!$Q$3+1,IF(AND(O4914&gt;1460,O4914&lt;3000),+'PL2'!$R$3+1,0)))))</f>
        <v>1.5</v>
      </c>
      <c r="M4914" s="3">
        <f>IF(AND(O4914&gt;0,O4914&lt;366),+'PL2'!$N$2+1,IF(AND(O4914&gt;365,O4914&lt;731),+'PL2'!$O$2+1,IF(AND(O4914&gt;730,O4914&lt;1096),+'PL2'!$P$2+1,IF(AND(O4914&gt;1095,O4914&lt;1461),+'PL2'!$Q$2+1,IF(AND(O4914&gt;1460,O4914&lt;1826),+'PL2'!$R$2+1,IF(AND(O4914&gt;1825,O4914&lt;2190),+'PL2'!$S$2+1,0))))))</f>
        <v>1.2</v>
      </c>
      <c r="N4914" s="85">
        <f t="shared" si="328"/>
        <v>4.9963589095569638E-4</v>
      </c>
      <c r="O4914" s="19">
        <f>IF(A4914&gt;'PL2'!$C$2+489,IF(A4914='PL2'!$C$2+490,1,O4913+1), "")</f>
        <v>351</v>
      </c>
      <c r="P4914" s="19">
        <v>7.35</v>
      </c>
      <c r="Q4914" s="19">
        <f t="shared" si="329"/>
        <v>54.000000001651266</v>
      </c>
    </row>
    <row r="4915" spans="1:17" s="80" customFormat="1" x14ac:dyDescent="0.55000000000000004">
      <c r="A4915" s="19">
        <v>4913</v>
      </c>
      <c r="B4915" s="83">
        <v>44735</v>
      </c>
      <c r="C4915" s="19">
        <v>109.05819869987801</v>
      </c>
      <c r="D4915" s="19">
        <v>223431040.49786001</v>
      </c>
      <c r="E4915" s="20">
        <f t="shared" si="325"/>
        <v>1003.5452963325403</v>
      </c>
      <c r="F4915" s="20">
        <f t="shared" si="330"/>
        <v>4.8983723160350397E-4</v>
      </c>
      <c r="G4915" s="19">
        <v>19953.71</v>
      </c>
      <c r="H4915" s="20">
        <f t="shared" si="326"/>
        <v>9.7740700666191529</v>
      </c>
      <c r="I4915" s="19">
        <v>20024451.814883571</v>
      </c>
      <c r="J4915" s="84"/>
      <c r="K4915" s="85">
        <f t="shared" si="327"/>
        <v>1.1114805470662237E-3</v>
      </c>
      <c r="L4915" s="86">
        <f>IF(AND(O4915&gt;0,O4915&lt;366),+'PL2'!$N$3+1,IF(AND(O4915&gt;365,O4915&lt;731),+'PL2'!$O$3+1,IF(AND(O4915&gt;730,O4915&lt;1096),+'PL2'!$P$3+1,IF(AND(O4915&gt;1095,O4915&lt;1461),+'PL2'!$Q$3+1,IF(AND(O4915&gt;1460,O4915&lt;3000),+'PL2'!$R$3+1,0)))))</f>
        <v>1.5</v>
      </c>
      <c r="M4915" s="3">
        <f>IF(AND(O4915&gt;0,O4915&lt;366),+'PL2'!$N$2+1,IF(AND(O4915&gt;365,O4915&lt;731),+'PL2'!$O$2+1,IF(AND(O4915&gt;730,O4915&lt;1096),+'PL2'!$P$2+1,IF(AND(O4915&gt;1095,O4915&lt;1461),+'PL2'!$Q$2+1,IF(AND(O4915&gt;1460,O4915&lt;1826),+'PL2'!$R$2+1,IF(AND(O4915&gt;1825,O4915&lt;2190),+'PL2'!$S$2+1,0))))))</f>
        <v>1.2</v>
      </c>
      <c r="N4915" s="85">
        <f t="shared" si="328"/>
        <v>4.9963589095569638E-4</v>
      </c>
      <c r="O4915" s="19">
        <f>IF(A4915&gt;'PL2'!$C$2+489,IF(A4915='PL2'!$C$2+490,1,O4914+1), "")</f>
        <v>352</v>
      </c>
      <c r="P4915" s="19">
        <v>7.39</v>
      </c>
      <c r="Q4915" s="19">
        <v>53.2</v>
      </c>
    </row>
    <row r="4916" spans="1:17" s="80" customFormat="1" x14ac:dyDescent="0.55000000000000004">
      <c r="A4916" s="19">
        <v>4914</v>
      </c>
      <c r="B4916" s="83">
        <v>44736</v>
      </c>
      <c r="C4916" s="19">
        <v>109.08819717399901</v>
      </c>
      <c r="D4916" s="19">
        <v>189622396.2119996</v>
      </c>
      <c r="E4916" s="20">
        <f t="shared" si="325"/>
        <v>833.39702198765963</v>
      </c>
      <c r="F4916" s="20">
        <f t="shared" ref="F4916:F4975" si="331">+(C4916/D4916)*E4916</f>
        <v>4.794464181180948E-4</v>
      </c>
      <c r="G4916" s="19">
        <v>21088.3</v>
      </c>
      <c r="H4916" s="20">
        <f t="shared" si="326"/>
        <v>10.110709899199819</v>
      </c>
      <c r="I4916" s="19">
        <v>17574926.418782361</v>
      </c>
      <c r="J4916" s="84"/>
      <c r="K4916" s="85">
        <f t="shared" si="327"/>
        <v>1.1114805470662237E-3</v>
      </c>
      <c r="L4916" s="86">
        <f>IF(AND(O4916&gt;0,O4916&lt;366),+'PL2'!$N$3+1,IF(AND(O4916&gt;365,O4916&lt;731),+'PL2'!$O$3+1,IF(AND(O4916&gt;730,O4916&lt;1096),+'PL2'!$P$3+1,IF(AND(O4916&gt;1095,O4916&lt;1461),+'PL2'!$Q$3+1,IF(AND(O4916&gt;1460,O4916&lt;3000),+'PL2'!$R$3+1,0)))))</f>
        <v>1.5</v>
      </c>
      <c r="M4916" s="3">
        <f>IF(AND(O4916&gt;0,O4916&lt;366),+'PL2'!$N$2+1,IF(AND(O4916&gt;365,O4916&lt;731),+'PL2'!$O$2+1,IF(AND(O4916&gt;730,O4916&lt;1096),+'PL2'!$P$2+1,IF(AND(O4916&gt;1095,O4916&lt;1461),+'PL2'!$Q$2+1,IF(AND(O4916&gt;1460,O4916&lt;1826),+'PL2'!$R$2+1,IF(AND(O4916&gt;1825,O4916&lt;2190),+'PL2'!$S$2+1,0))))))</f>
        <v>1.2</v>
      </c>
      <c r="N4916" s="85">
        <f t="shared" si="328"/>
        <v>4.9963589095569638E-4</v>
      </c>
      <c r="O4916" s="19">
        <f>IF(A4916&gt;'PL2'!$C$2+489,IF(A4916='PL2'!$C$2+490,1,O4915+1), "")</f>
        <v>353</v>
      </c>
      <c r="P4916" s="19">
        <v>7.39</v>
      </c>
      <c r="Q4916" s="19">
        <v>52.4</v>
      </c>
    </row>
    <row r="4917" spans="1:17" s="80" customFormat="1" x14ac:dyDescent="0.55000000000000004">
      <c r="A4917" s="19">
        <v>4915</v>
      </c>
      <c r="B4917" s="83">
        <v>44737</v>
      </c>
      <c r="C4917" s="19">
        <v>109.11819564811999</v>
      </c>
      <c r="D4917" s="19">
        <v>221961099.441953</v>
      </c>
      <c r="E4917" s="20">
        <f t="shared" si="325"/>
        <v>959.19412220635036</v>
      </c>
      <c r="F4917" s="20">
        <f t="shared" si="331"/>
        <v>4.7154898833437817E-4</v>
      </c>
      <c r="G4917" s="19">
        <v>21194.68</v>
      </c>
      <c r="H4917" s="20">
        <f t="shared" si="326"/>
        <v>9.994329912070878</v>
      </c>
      <c r="I4917" s="19">
        <v>20329812.478044491</v>
      </c>
      <c r="J4917" s="84"/>
      <c r="K4917" s="85">
        <f t="shared" si="327"/>
        <v>1.1114805470662237E-3</v>
      </c>
      <c r="L4917" s="86">
        <f>IF(AND(O4917&gt;0,O4917&lt;366),+'PL2'!$N$3+1,IF(AND(O4917&gt;365,O4917&lt;731),+'PL2'!$O$3+1,IF(AND(O4917&gt;730,O4917&lt;1096),+'PL2'!$P$3+1,IF(AND(O4917&gt;1095,O4917&lt;1461),+'PL2'!$Q$3+1,IF(AND(O4917&gt;1460,O4917&lt;3000),+'PL2'!$R$3+1,0)))))</f>
        <v>1.5</v>
      </c>
      <c r="M4917" s="3">
        <f>IF(AND(O4917&gt;0,O4917&lt;366),+'PL2'!$N$2+1,IF(AND(O4917&gt;365,O4917&lt;731),+'PL2'!$O$2+1,IF(AND(O4917&gt;730,O4917&lt;1096),+'PL2'!$P$2+1,IF(AND(O4917&gt;1095,O4917&lt;1461),+'PL2'!$Q$2+1,IF(AND(O4917&gt;1460,O4917&lt;1826),+'PL2'!$R$2+1,IF(AND(O4917&gt;1825,O4917&lt;2190),+'PL2'!$S$2+1,0))))))</f>
        <v>1.2</v>
      </c>
      <c r="N4917" s="85">
        <f t="shared" si="328"/>
        <v>4.9963589095569638E-4</v>
      </c>
      <c r="O4917" s="19">
        <f>IF(A4917&gt;'PL2'!$C$2+489,IF(A4917='PL2'!$C$2+490,1,O4916+1), "")</f>
        <v>354</v>
      </c>
      <c r="P4917" s="19">
        <v>7.39</v>
      </c>
      <c r="Q4917" s="19">
        <f t="shared" si="329"/>
        <v>52.14</v>
      </c>
    </row>
    <row r="4918" spans="1:17" s="80" customFormat="1" x14ac:dyDescent="0.55000000000000004">
      <c r="A4918" s="19">
        <v>4916</v>
      </c>
      <c r="B4918" s="83">
        <v>44738</v>
      </c>
      <c r="C4918" s="19">
        <v>109.14819412224099</v>
      </c>
      <c r="D4918" s="19">
        <v>202851865.7151624</v>
      </c>
      <c r="E4918" s="20">
        <f t="shared" si="325"/>
        <v>871.68806221195882</v>
      </c>
      <c r="F4918" s="20">
        <f t="shared" si="331"/>
        <v>4.6902786667955886E-4</v>
      </c>
      <c r="G4918" s="19">
        <v>21481.38</v>
      </c>
      <c r="H4918" s="20">
        <f t="shared" si="326"/>
        <v>10.075365834732942</v>
      </c>
      <c r="I4918" s="19">
        <v>18725062.505838729</v>
      </c>
      <c r="J4918" s="84"/>
      <c r="K4918" s="85">
        <f t="shared" si="327"/>
        <v>1.1114805470662237E-3</v>
      </c>
      <c r="L4918" s="86">
        <f>IF(AND(O4918&gt;0,O4918&lt;366),+'PL2'!$N$3+1,IF(AND(O4918&gt;365,O4918&lt;731),+'PL2'!$O$3+1,IF(AND(O4918&gt;730,O4918&lt;1096),+'PL2'!$P$3+1,IF(AND(O4918&gt;1095,O4918&lt;1461),+'PL2'!$Q$3+1,IF(AND(O4918&gt;1460,O4918&lt;3000),+'PL2'!$R$3+1,0)))))</f>
        <v>1.5</v>
      </c>
      <c r="M4918" s="3">
        <f>IF(AND(O4918&gt;0,O4918&lt;366),+'PL2'!$N$2+1,IF(AND(O4918&gt;365,O4918&lt;731),+'PL2'!$O$2+1,IF(AND(O4918&gt;730,O4918&lt;1096),+'PL2'!$P$2+1,IF(AND(O4918&gt;1095,O4918&lt;1461),+'PL2'!$Q$2+1,IF(AND(O4918&gt;1460,O4918&lt;1826),+'PL2'!$R$2+1,IF(AND(O4918&gt;1825,O4918&lt;2190),+'PL2'!$S$2+1,0))))))</f>
        <v>1.2</v>
      </c>
      <c r="N4918" s="85">
        <f t="shared" si="328"/>
        <v>4.9963589095569638E-4</v>
      </c>
      <c r="O4918" s="19">
        <f>IF(A4918&gt;'PL2'!$C$2+489,IF(A4918='PL2'!$C$2+490,1,O4917+1), "")</f>
        <v>355</v>
      </c>
      <c r="P4918" s="19">
        <v>7.42</v>
      </c>
      <c r="Q4918" s="19">
        <v>51.6</v>
      </c>
    </row>
    <row r="4919" spans="1:17" s="80" customFormat="1" x14ac:dyDescent="0.55000000000000004">
      <c r="A4919" s="19">
        <v>4917</v>
      </c>
      <c r="B4919" s="83">
        <v>44739</v>
      </c>
      <c r="C4919" s="19">
        <v>109.178192596362</v>
      </c>
      <c r="D4919" s="19">
        <v>199911983.6033484</v>
      </c>
      <c r="E4919" s="20">
        <f t="shared" si="325"/>
        <v>865.68365790218809</v>
      </c>
      <c r="F4919" s="20">
        <f t="shared" si="331"/>
        <v>4.7277694626599265E-4</v>
      </c>
      <c r="G4919" s="19">
        <v>21020.04</v>
      </c>
      <c r="H4919" s="20">
        <f t="shared" si="326"/>
        <v>9.9377903215890164</v>
      </c>
      <c r="I4919" s="19">
        <v>18196705.11645031</v>
      </c>
      <c r="J4919" s="84"/>
      <c r="K4919" s="85">
        <f t="shared" si="327"/>
        <v>1.1114805470662237E-3</v>
      </c>
      <c r="L4919" s="86">
        <f>IF(AND(O4919&gt;0,O4919&lt;366),+'PL2'!$N$3+1,IF(AND(O4919&gt;365,O4919&lt;731),+'PL2'!$O$3+1,IF(AND(O4919&gt;730,O4919&lt;1096),+'PL2'!$P$3+1,IF(AND(O4919&gt;1095,O4919&lt;1461),+'PL2'!$Q$3+1,IF(AND(O4919&gt;1460,O4919&lt;3000),+'PL2'!$R$3+1,0)))))</f>
        <v>1.5</v>
      </c>
      <c r="M4919" s="3">
        <f>IF(AND(O4919&gt;0,O4919&lt;366),+'PL2'!$N$2+1,IF(AND(O4919&gt;365,O4919&lt;731),+'PL2'!$O$2+1,IF(AND(O4919&gt;730,O4919&lt;1096),+'PL2'!$P$2+1,IF(AND(O4919&gt;1095,O4919&lt;1461),+'PL2'!$Q$2+1,IF(AND(O4919&gt;1460,O4919&lt;1826),+'PL2'!$R$2+1,IF(AND(O4919&gt;1825,O4919&lt;2190),+'PL2'!$S$2+1,0))))))</f>
        <v>1.2</v>
      </c>
      <c r="N4919" s="85">
        <f t="shared" si="328"/>
        <v>4.9963589095569638E-4</v>
      </c>
      <c r="O4919" s="19">
        <f>IF(A4919&gt;'PL2'!$C$2+489,IF(A4919='PL2'!$C$2+490,1,O4918+1), "")</f>
        <v>356</v>
      </c>
      <c r="P4919" s="19">
        <v>7.49</v>
      </c>
      <c r="Q4919" s="19">
        <v>50.8</v>
      </c>
    </row>
    <row r="4920" spans="1:17" s="80" customFormat="1" x14ac:dyDescent="0.55000000000000004">
      <c r="A4920" s="19">
        <v>4918</v>
      </c>
      <c r="B4920" s="83">
        <v>44740</v>
      </c>
      <c r="C4920" s="19">
        <v>109.208191070483</v>
      </c>
      <c r="D4920" s="19">
        <v>214611394.16241819</v>
      </c>
      <c r="E4920" s="20">
        <f t="shared" si="325"/>
        <v>940.58518837784197</v>
      </c>
      <c r="F4920" s="20">
        <f t="shared" si="331"/>
        <v>4.786307240178277E-4</v>
      </c>
      <c r="G4920" s="19">
        <v>20702.23</v>
      </c>
      <c r="H4920" s="20">
        <f t="shared" si="326"/>
        <v>9.9087233336835929</v>
      </c>
      <c r="I4920" s="19">
        <v>19472210.904391412</v>
      </c>
      <c r="J4920" s="84"/>
      <c r="K4920" s="85">
        <f t="shared" si="327"/>
        <v>1.1114805470662237E-3</v>
      </c>
      <c r="L4920" s="86">
        <f>IF(AND(O4920&gt;0,O4920&lt;366),+'PL2'!$N$3+1,IF(AND(O4920&gt;365,O4920&lt;731),+'PL2'!$O$3+1,IF(AND(O4920&gt;730,O4920&lt;1096),+'PL2'!$P$3+1,IF(AND(O4920&gt;1095,O4920&lt;1461),+'PL2'!$Q$3+1,IF(AND(O4920&gt;1460,O4920&lt;3000),+'PL2'!$R$3+1,0)))))</f>
        <v>1.5</v>
      </c>
      <c r="M4920" s="3">
        <f>IF(AND(O4920&gt;0,O4920&lt;366),+'PL2'!$N$2+1,IF(AND(O4920&gt;365,O4920&lt;731),+'PL2'!$O$2+1,IF(AND(O4920&gt;730,O4920&lt;1096),+'PL2'!$P$2+1,IF(AND(O4920&gt;1095,O4920&lt;1461),+'PL2'!$Q$2+1,IF(AND(O4920&gt;1460,O4920&lt;1826),+'PL2'!$R$2+1,IF(AND(O4920&gt;1825,O4920&lt;2190),+'PL2'!$S$2+1,0))))))</f>
        <v>1.2</v>
      </c>
      <c r="N4920" s="85">
        <f t="shared" si="328"/>
        <v>4.9963589095569638E-4</v>
      </c>
      <c r="O4920" s="19">
        <f>IF(A4920&gt;'PL2'!$C$2+489,IF(A4920='PL2'!$C$2+490,1,O4919+1), "")</f>
        <v>357</v>
      </c>
      <c r="P4920" s="19">
        <v>7.49</v>
      </c>
      <c r="Q4920" s="19">
        <f t="shared" si="329"/>
        <v>50.54</v>
      </c>
    </row>
    <row r="4921" spans="1:17" s="80" customFormat="1" x14ac:dyDescent="0.55000000000000004">
      <c r="A4921" s="19">
        <v>4919</v>
      </c>
      <c r="B4921" s="83">
        <v>44741</v>
      </c>
      <c r="C4921" s="19">
        <v>109.238189544604</v>
      </c>
      <c r="D4921" s="19">
        <v>221961099.441953</v>
      </c>
      <c r="E4921" s="20">
        <f t="shared" si="325"/>
        <v>952.49058642898149</v>
      </c>
      <c r="F4921" s="20">
        <f t="shared" si="331"/>
        <v>4.687683899628128E-4</v>
      </c>
      <c r="G4921" s="19">
        <v>20256.61</v>
      </c>
      <c r="H4921" s="20">
        <f t="shared" si="326"/>
        <v>9.4956584558046142</v>
      </c>
      <c r="I4921" s="19">
        <v>19294230.337963171</v>
      </c>
      <c r="J4921" s="84"/>
      <c r="K4921" s="85">
        <f t="shared" si="327"/>
        <v>1.1114805470662237E-3</v>
      </c>
      <c r="L4921" s="86">
        <f>IF(AND(O4921&gt;0,O4921&lt;366),+'PL2'!$N$3+1,IF(AND(O4921&gt;365,O4921&lt;731),+'PL2'!$O$3+1,IF(AND(O4921&gt;730,O4921&lt;1096),+'PL2'!$P$3+1,IF(AND(O4921&gt;1095,O4921&lt;1461),+'PL2'!$Q$3+1,IF(AND(O4921&gt;1460,O4921&lt;3000),+'PL2'!$R$3+1,0)))))</f>
        <v>1.5</v>
      </c>
      <c r="M4921" s="3">
        <f>IF(AND(O4921&gt;0,O4921&lt;366),+'PL2'!$N$2+1,IF(AND(O4921&gt;365,O4921&lt;731),+'PL2'!$O$2+1,IF(AND(O4921&gt;730,O4921&lt;1096),+'PL2'!$P$2+1,IF(AND(O4921&gt;1095,O4921&lt;1461),+'PL2'!$Q$2+1,IF(AND(O4921&gt;1460,O4921&lt;1826),+'PL2'!$R$2+1,IF(AND(O4921&gt;1825,O4921&lt;2190),+'PL2'!$S$2+1,0))))))</f>
        <v>1.2</v>
      </c>
      <c r="N4921" s="85">
        <f t="shared" si="328"/>
        <v>4.9963589095569638E-4</v>
      </c>
      <c r="O4921" s="19">
        <f>IF(A4921&gt;'PL2'!$C$2+489,IF(A4921='PL2'!$C$2+490,1,O4920+1), "")</f>
        <v>358</v>
      </c>
      <c r="P4921" s="19">
        <v>7.49</v>
      </c>
      <c r="Q4921" s="19">
        <v>50</v>
      </c>
    </row>
    <row r="4922" spans="1:17" s="80" customFormat="1" x14ac:dyDescent="0.55000000000000004">
      <c r="A4922" s="19">
        <v>4920</v>
      </c>
      <c r="B4922" s="83">
        <v>44742</v>
      </c>
      <c r="C4922" s="19">
        <v>109.268188018725</v>
      </c>
      <c r="D4922" s="19">
        <v>251359920.56009251</v>
      </c>
      <c r="E4922" s="20">
        <f t="shared" si="325"/>
        <v>1044.8581787944611</v>
      </c>
      <c r="F4922" s="20">
        <f t="shared" si="331"/>
        <v>4.5420829095989967E-4</v>
      </c>
      <c r="G4922" s="19">
        <v>20085.93</v>
      </c>
      <c r="H4922" s="20">
        <f t="shared" si="326"/>
        <v>9.1231959376401779</v>
      </c>
      <c r="I4922" s="19">
        <v>20986948.23919303</v>
      </c>
      <c r="J4922" s="84"/>
      <c r="K4922" s="85">
        <f t="shared" si="327"/>
        <v>1.1114805470662237E-3</v>
      </c>
      <c r="L4922" s="86">
        <f>IF(AND(O4922&gt;0,O4922&lt;366),+'PL2'!$N$3+1,IF(AND(O4922&gt;365,O4922&lt;731),+'PL2'!$O$3+1,IF(AND(O4922&gt;730,O4922&lt;1096),+'PL2'!$P$3+1,IF(AND(O4922&gt;1095,O4922&lt;1461),+'PL2'!$Q$3+1,IF(AND(O4922&gt;1460,O4922&lt;3000),+'PL2'!$R$3+1,0)))))</f>
        <v>1.5</v>
      </c>
      <c r="M4922" s="3">
        <f>IF(AND(O4922&gt;0,O4922&lt;366),+'PL2'!$N$2+1,IF(AND(O4922&gt;365,O4922&lt;731),+'PL2'!$O$2+1,IF(AND(O4922&gt;730,O4922&lt;1096),+'PL2'!$P$2+1,IF(AND(O4922&gt;1095,O4922&lt;1461),+'PL2'!$Q$2+1,IF(AND(O4922&gt;1460,O4922&lt;1826),+'PL2'!$R$2+1,IF(AND(O4922&gt;1825,O4922&lt;2190),+'PL2'!$S$2+1,0))))))</f>
        <v>1.2</v>
      </c>
      <c r="N4922" s="85">
        <f t="shared" si="328"/>
        <v>4.9963589095569638E-4</v>
      </c>
      <c r="O4922" s="19">
        <f>IF(A4922&gt;'PL2'!$C$2+489,IF(A4922='PL2'!$C$2+490,1,O4921+1), "")</f>
        <v>359</v>
      </c>
      <c r="P4922" s="19">
        <v>7.49</v>
      </c>
      <c r="Q4922" s="19">
        <v>49.2</v>
      </c>
    </row>
    <row r="4923" spans="1:17" s="80" customFormat="1" x14ac:dyDescent="0.55000000000000004">
      <c r="A4923" s="19">
        <v>4921</v>
      </c>
      <c r="B4923" s="83">
        <v>44743</v>
      </c>
      <c r="C4923" s="19">
        <v>109.298186492846</v>
      </c>
      <c r="D4923" s="19">
        <v>196972101.49153441</v>
      </c>
      <c r="E4923" s="20">
        <f t="shared" si="325"/>
        <v>842.26664631992776</v>
      </c>
      <c r="F4923" s="20">
        <f t="shared" si="331"/>
        <v>4.6736678082370949E-4</v>
      </c>
      <c r="G4923" s="19">
        <v>19865.7</v>
      </c>
      <c r="H4923" s="20">
        <f t="shared" si="326"/>
        <v>9.2845682578095658</v>
      </c>
      <c r="I4923" s="19">
        <v>16732216.51579779</v>
      </c>
      <c r="J4923" s="84"/>
      <c r="K4923" s="85">
        <f t="shared" si="327"/>
        <v>1.1114805470662237E-3</v>
      </c>
      <c r="L4923" s="86">
        <f>IF(AND(O4923&gt;0,O4923&lt;366),+'PL2'!$N$3+1,IF(AND(O4923&gt;365,O4923&lt;731),+'PL2'!$O$3+1,IF(AND(O4923&gt;730,O4923&lt;1096),+'PL2'!$P$3+1,IF(AND(O4923&gt;1095,O4923&lt;1461),+'PL2'!$Q$3+1,IF(AND(O4923&gt;1460,O4923&lt;3000),+'PL2'!$R$3+1,0)))))</f>
        <v>1.5</v>
      </c>
      <c r="M4923" s="3">
        <f>IF(AND(O4923&gt;0,O4923&lt;366),+'PL2'!$N$2+1,IF(AND(O4923&gt;365,O4923&lt;731),+'PL2'!$O$2+1,IF(AND(O4923&gt;730,O4923&lt;1096),+'PL2'!$P$2+1,IF(AND(O4923&gt;1095,O4923&lt;1461),+'PL2'!$Q$2+1,IF(AND(O4923&gt;1460,O4923&lt;1826),+'PL2'!$R$2+1,IF(AND(O4923&gt;1825,O4923&lt;2190),+'PL2'!$S$2+1,0))))))</f>
        <v>1.2</v>
      </c>
      <c r="N4923" s="85">
        <f t="shared" si="328"/>
        <v>4.9963589095569638E-4</v>
      </c>
      <c r="O4923" s="19">
        <f>IF(A4923&gt;'PL2'!$C$2+489,IF(A4923='PL2'!$C$2+490,1,O4922+1), "")</f>
        <v>360</v>
      </c>
      <c r="P4923" s="19">
        <v>7.3</v>
      </c>
      <c r="Q4923" s="19">
        <f t="shared" si="329"/>
        <v>48.940000000000005</v>
      </c>
    </row>
    <row r="4924" spans="1:17" s="80" customFormat="1" x14ac:dyDescent="0.55000000000000004">
      <c r="A4924" s="19">
        <v>4922</v>
      </c>
      <c r="B4924" s="83">
        <v>44744</v>
      </c>
      <c r="C4924" s="19">
        <v>109.328184966967</v>
      </c>
      <c r="D4924" s="19">
        <v>202851865.7151624</v>
      </c>
      <c r="E4924" s="20">
        <f t="shared" si="325"/>
        <v>876.32175655974095</v>
      </c>
      <c r="F4924" s="20">
        <f t="shared" si="331"/>
        <v>4.7229867348752515E-4</v>
      </c>
      <c r="G4924" s="19">
        <v>19226.7</v>
      </c>
      <c r="H4924" s="20">
        <f t="shared" si="326"/>
        <v>9.0807449055426002</v>
      </c>
      <c r="I4924" s="19">
        <v>16848775.516847171</v>
      </c>
      <c r="J4924" s="84"/>
      <c r="K4924" s="85">
        <f t="shared" si="327"/>
        <v>1.1114805470662237E-3</v>
      </c>
      <c r="L4924" s="86">
        <f>IF(AND(O4924&gt;0,O4924&lt;366),+'PL2'!$N$3+1,IF(AND(O4924&gt;365,O4924&lt;731),+'PL2'!$O$3+1,IF(AND(O4924&gt;730,O4924&lt;1096),+'PL2'!$P$3+1,IF(AND(O4924&gt;1095,O4924&lt;1461),+'PL2'!$Q$3+1,IF(AND(O4924&gt;1460,O4924&lt;3000),+'PL2'!$R$3+1,0)))))</f>
        <v>1.5</v>
      </c>
      <c r="M4924" s="3">
        <f>IF(AND(O4924&gt;0,O4924&lt;366),+'PL2'!$N$2+1,IF(AND(O4924&gt;365,O4924&lt;731),+'PL2'!$O$2+1,IF(AND(O4924&gt;730,O4924&lt;1096),+'PL2'!$P$2+1,IF(AND(O4924&gt;1095,O4924&lt;1461),+'PL2'!$Q$2+1,IF(AND(O4924&gt;1460,O4924&lt;1826),+'PL2'!$R$2+1,IF(AND(O4924&gt;1825,O4924&lt;2190),+'PL2'!$S$2+1,0))))))</f>
        <v>1.2</v>
      </c>
      <c r="N4924" s="85">
        <f t="shared" si="328"/>
        <v>4.9963589095569638E-4</v>
      </c>
      <c r="O4924" s="19">
        <f>IF(A4924&gt;'PL2'!$C$2+489,IF(A4924='PL2'!$C$2+490,1,O4923+1), "")</f>
        <v>361</v>
      </c>
      <c r="P4924" s="19">
        <v>7.3</v>
      </c>
      <c r="Q4924" s="19">
        <v>48.4</v>
      </c>
    </row>
    <row r="4925" spans="1:17" s="80" customFormat="1" x14ac:dyDescent="0.55000000000000004">
      <c r="A4925" s="19">
        <v>4923</v>
      </c>
      <c r="B4925" s="83">
        <v>44745</v>
      </c>
      <c r="C4925" s="19">
        <v>109.358183441088</v>
      </c>
      <c r="D4925" s="19">
        <v>227840863.6655809</v>
      </c>
      <c r="E4925" s="20">
        <f t="shared" si="325"/>
        <v>976.034641747205</v>
      </c>
      <c r="F4925" s="20">
        <f t="shared" si="331"/>
        <v>4.6847336197651486E-4</v>
      </c>
      <c r="G4925" s="19">
        <v>19224.75</v>
      </c>
      <c r="H4925" s="20">
        <f t="shared" si="326"/>
        <v>9.0062832656580039</v>
      </c>
      <c r="I4925" s="19">
        <v>18764021.978929579</v>
      </c>
      <c r="J4925" s="84"/>
      <c r="K4925" s="85">
        <f t="shared" si="327"/>
        <v>1.1114805470662237E-3</v>
      </c>
      <c r="L4925" s="86">
        <f>IF(AND(O4925&gt;0,O4925&lt;366),+'PL2'!$N$3+1,IF(AND(O4925&gt;365,O4925&lt;731),+'PL2'!$O$3+1,IF(AND(O4925&gt;730,O4925&lt;1096),+'PL2'!$P$3+1,IF(AND(O4925&gt;1095,O4925&lt;1461),+'PL2'!$Q$3+1,IF(AND(O4925&gt;1460,O4925&lt;3000),+'PL2'!$R$3+1,0)))))</f>
        <v>1.5</v>
      </c>
      <c r="M4925" s="3">
        <f>IF(AND(O4925&gt;0,O4925&lt;366),+'PL2'!$N$2+1,IF(AND(O4925&gt;365,O4925&lt;731),+'PL2'!$O$2+1,IF(AND(O4925&gt;730,O4925&lt;1096),+'PL2'!$P$2+1,IF(AND(O4925&gt;1095,O4925&lt;1461),+'PL2'!$Q$2+1,IF(AND(O4925&gt;1460,O4925&lt;1826),+'PL2'!$R$2+1,IF(AND(O4925&gt;1825,O4925&lt;2190),+'PL2'!$S$2+1,0))))))</f>
        <v>1.2</v>
      </c>
      <c r="N4925" s="85">
        <f t="shared" si="328"/>
        <v>4.9963589095569638E-4</v>
      </c>
      <c r="O4925" s="19">
        <f>IF(A4925&gt;'PL2'!$C$2+489,IF(A4925='PL2'!$C$2+490,1,O4924+1), "")</f>
        <v>362</v>
      </c>
      <c r="P4925" s="19">
        <v>7.3</v>
      </c>
      <c r="Q4925" s="19">
        <v>47.6</v>
      </c>
    </row>
    <row r="4926" spans="1:17" s="80" customFormat="1" x14ac:dyDescent="0.55000000000000004">
      <c r="A4926" s="19">
        <v>4924</v>
      </c>
      <c r="B4926" s="83">
        <v>44746</v>
      </c>
      <c r="C4926" s="19">
        <v>109.388181915209</v>
      </c>
      <c r="D4926" s="19">
        <v>210201570.9946973</v>
      </c>
      <c r="E4926" s="20">
        <f t="shared" si="325"/>
        <v>918.16445011918415</v>
      </c>
      <c r="F4926" s="20">
        <f t="shared" si="331"/>
        <v>4.7780965395472158E-4</v>
      </c>
      <c r="G4926" s="19">
        <v>19288.97</v>
      </c>
      <c r="H4926" s="20">
        <f t="shared" si="326"/>
        <v>9.216456080843006</v>
      </c>
      <c r="I4926" s="19">
        <v>17710446.53341544</v>
      </c>
      <c r="J4926" s="84"/>
      <c r="K4926" s="85">
        <f t="shared" si="327"/>
        <v>1.1114805470662237E-3</v>
      </c>
      <c r="L4926" s="86">
        <f>IF(AND(O4926&gt;0,O4926&lt;366),+'PL2'!$N$3+1,IF(AND(O4926&gt;365,O4926&lt;731),+'PL2'!$O$3+1,IF(AND(O4926&gt;730,O4926&lt;1096),+'PL2'!$P$3+1,IF(AND(O4926&gt;1095,O4926&lt;1461),+'PL2'!$Q$3+1,IF(AND(O4926&gt;1460,O4926&lt;3000),+'PL2'!$R$3+1,0)))))</f>
        <v>1.5</v>
      </c>
      <c r="M4926" s="3">
        <f>IF(AND(O4926&gt;0,O4926&lt;366),+'PL2'!$N$2+1,IF(AND(O4926&gt;365,O4926&lt;731),+'PL2'!$O$2+1,IF(AND(O4926&gt;730,O4926&lt;1096),+'PL2'!$P$2+1,IF(AND(O4926&gt;1095,O4926&lt;1461),+'PL2'!$Q$2+1,IF(AND(O4926&gt;1460,O4926&lt;1826),+'PL2'!$R$2+1,IF(AND(O4926&gt;1825,O4926&lt;2190),+'PL2'!$S$2+1,0))))))</f>
        <v>1.2</v>
      </c>
      <c r="N4926" s="85">
        <f t="shared" si="328"/>
        <v>4.9963589095569638E-4</v>
      </c>
      <c r="O4926" s="19">
        <f>IF(A4926&gt;'PL2'!$C$2+489,IF(A4926='PL2'!$C$2+490,1,O4925+1), "")</f>
        <v>363</v>
      </c>
      <c r="P4926" s="19">
        <v>7.3</v>
      </c>
      <c r="Q4926" s="19">
        <f t="shared" si="329"/>
        <v>47.34</v>
      </c>
    </row>
    <row r="4927" spans="1:17" s="80" customFormat="1" x14ac:dyDescent="0.55000000000000004">
      <c r="A4927" s="19">
        <v>4925</v>
      </c>
      <c r="B4927" s="83">
        <v>44747</v>
      </c>
      <c r="C4927" s="19">
        <v>109.41818038933</v>
      </c>
      <c r="D4927" s="19">
        <v>173453044.59702289</v>
      </c>
      <c r="E4927" s="20">
        <f t="shared" si="325"/>
        <v>749.42012396451673</v>
      </c>
      <c r="F4927" s="20">
        <f t="shared" si="331"/>
        <v>4.7275149595587428E-4</v>
      </c>
      <c r="G4927" s="19">
        <v>20208.45</v>
      </c>
      <c r="H4927" s="20">
        <f t="shared" si="326"/>
        <v>9.5535749684494888</v>
      </c>
      <c r="I4927" s="19">
        <v>15144619.104130739</v>
      </c>
      <c r="J4927" s="84"/>
      <c r="K4927" s="85">
        <f t="shared" si="327"/>
        <v>1.1114805470662237E-3</v>
      </c>
      <c r="L4927" s="86">
        <f>IF(AND(O4927&gt;0,O4927&lt;366),+'PL2'!$N$3+1,IF(AND(O4927&gt;365,O4927&lt;731),+'PL2'!$O$3+1,IF(AND(O4927&gt;730,O4927&lt;1096),+'PL2'!$P$3+1,IF(AND(O4927&gt;1095,O4927&lt;1461),+'PL2'!$Q$3+1,IF(AND(O4927&gt;1460,O4927&lt;3000),+'PL2'!$R$3+1,0)))))</f>
        <v>1.5</v>
      </c>
      <c r="M4927" s="3">
        <f>IF(AND(O4927&gt;0,O4927&lt;366),+'PL2'!$N$2+1,IF(AND(O4927&gt;365,O4927&lt;731),+'PL2'!$O$2+1,IF(AND(O4927&gt;730,O4927&lt;1096),+'PL2'!$P$2+1,IF(AND(O4927&gt;1095,O4927&lt;1461),+'PL2'!$Q$2+1,IF(AND(O4927&gt;1460,O4927&lt;1826),+'PL2'!$R$2+1,IF(AND(O4927&gt;1825,O4927&lt;2190),+'PL2'!$S$2+1,0))))))</f>
        <v>1.2</v>
      </c>
      <c r="N4927" s="85">
        <f t="shared" si="328"/>
        <v>4.9963589095569638E-4</v>
      </c>
      <c r="O4927" s="19">
        <f>IF(A4927&gt;'PL2'!$C$2+489,IF(A4927='PL2'!$C$2+490,1,O4926+1), "")</f>
        <v>364</v>
      </c>
      <c r="P4927" s="19">
        <v>7.3</v>
      </c>
      <c r="Q4927" s="19">
        <v>46.8</v>
      </c>
    </row>
    <row r="4928" spans="1:17" s="80" customFormat="1" x14ac:dyDescent="0.55000000000000004">
      <c r="A4928" s="19">
        <v>4926</v>
      </c>
      <c r="B4928" s="83">
        <v>44748</v>
      </c>
      <c r="C4928" s="19">
        <v>109.44817886345101</v>
      </c>
      <c r="D4928" s="19">
        <v>186682514.10018569</v>
      </c>
      <c r="E4928" s="20">
        <f t="shared" si="325"/>
        <v>831.34734437306724</v>
      </c>
      <c r="F4928" s="20">
        <f t="shared" si="331"/>
        <v>4.8740211842105227E-4</v>
      </c>
      <c r="G4928" s="19">
        <v>20181.91</v>
      </c>
      <c r="H4928" s="20">
        <f t="shared" si="326"/>
        <v>9.8367056877830183</v>
      </c>
      <c r="I4928" s="19">
        <v>16778177.282876249</v>
      </c>
      <c r="J4928" s="84"/>
      <c r="K4928" s="85">
        <f t="shared" si="327"/>
        <v>1.1114805470662237E-3</v>
      </c>
      <c r="L4928" s="86">
        <f>IF(AND(O4928&gt;0,O4928&lt;366),+'PL2'!$N$3+1,IF(AND(O4928&gt;365,O4928&lt;731),+'PL2'!$O$3+1,IF(AND(O4928&gt;730,O4928&lt;1096),+'PL2'!$P$3+1,IF(AND(O4928&gt;1095,O4928&lt;1461),+'PL2'!$Q$3+1,IF(AND(O4928&gt;1460,O4928&lt;3000),+'PL2'!$R$3+1,0)))))</f>
        <v>1.5</v>
      </c>
      <c r="M4928" s="3">
        <f>IF(AND(O4928&gt;0,O4928&lt;366),+'PL2'!$N$2+1,IF(AND(O4928&gt;365,O4928&lt;731),+'PL2'!$O$2+1,IF(AND(O4928&gt;730,O4928&lt;1096),+'PL2'!$P$2+1,IF(AND(O4928&gt;1095,O4928&lt;1461),+'PL2'!$Q$2+1,IF(AND(O4928&gt;1460,O4928&lt;1826),+'PL2'!$R$2+1,IF(AND(O4928&gt;1825,O4928&lt;2190),+'PL2'!$S$2+1,0))))))</f>
        <v>1.2</v>
      </c>
      <c r="N4928" s="85">
        <f t="shared" si="328"/>
        <v>4.9963589095569638E-4</v>
      </c>
      <c r="O4928" s="19">
        <f>IF(A4928&gt;'PL2'!$C$2+489,IF(A4928='PL2'!$C$2+490,1,O4927+1), "")</f>
        <v>365</v>
      </c>
      <c r="P4928" s="19">
        <v>7.5</v>
      </c>
      <c r="Q4928" s="19">
        <v>46</v>
      </c>
    </row>
    <row r="4929" spans="1:17" s="80" customFormat="1" x14ac:dyDescent="0.55000000000000004">
      <c r="A4929" s="19">
        <v>4927</v>
      </c>
      <c r="B4929" s="83">
        <v>44749</v>
      </c>
      <c r="C4929" s="19">
        <v>109.47817733757201</v>
      </c>
      <c r="D4929" s="19">
        <v>227544125.3738443</v>
      </c>
      <c r="E4929" s="20">
        <f t="shared" si="325"/>
        <v>1015.7461016947002</v>
      </c>
      <c r="F4929" s="20">
        <f t="shared" si="331"/>
        <v>4.8870535184584584E-4</v>
      </c>
      <c r="G4929" s="19">
        <v>20545.61</v>
      </c>
      <c r="H4929" s="20">
        <f t="shared" si="326"/>
        <v>10.040749563937529</v>
      </c>
      <c r="I4929" s="19">
        <v>20869123.26443965</v>
      </c>
      <c r="J4929" s="84"/>
      <c r="K4929" s="85">
        <f t="shared" si="327"/>
        <v>1.1114805470662237E-3</v>
      </c>
      <c r="L4929" s="86">
        <f>IF(AND(O4929&gt;0,O4929&lt;366),+'PL2'!$N$3+1,IF(AND(O4929&gt;365,O4929&lt;731),+'PL2'!$O$3+1,IF(AND(O4929&gt;730,O4929&lt;1096),+'PL2'!$P$3+1,IF(AND(O4929&gt;1095,O4929&lt;1461),+'PL2'!$Q$3+1,IF(AND(O4929&gt;1460,O4929&lt;3000),+'PL2'!$R$3+1,0)))))</f>
        <v>1.5</v>
      </c>
      <c r="M4929" s="3">
        <f>IF(AND(O4929&gt;0,O4929&lt;366),+'PL2'!$N$2+1,IF(AND(O4929&gt;365,O4929&lt;731),+'PL2'!$O$2+1,IF(AND(O4929&gt;730,O4929&lt;1096),+'PL2'!$P$2+1,IF(AND(O4929&gt;1095,O4929&lt;1461),+'PL2'!$Q$2+1,IF(AND(O4929&gt;1460,O4929&lt;1826),+'PL2'!$R$2+1,IF(AND(O4929&gt;1825,O4929&lt;2190),+'PL2'!$S$2+1,0))))))</f>
        <v>1.2</v>
      </c>
      <c r="N4929" s="85">
        <f t="shared" si="328"/>
        <v>4.9963589095569638E-4</v>
      </c>
      <c r="O4929" s="19">
        <f>IF(A4929&gt;'PL2'!$C$2+489,IF(A4929='PL2'!$C$2+490,1,O4928+1), "")</f>
        <v>366</v>
      </c>
      <c r="P4929" s="19">
        <v>7.5</v>
      </c>
      <c r="Q4929" s="19">
        <f t="shared" si="329"/>
        <v>45.74</v>
      </c>
    </row>
    <row r="4930" spans="1:17" s="80" customFormat="1" x14ac:dyDescent="0.55000000000000004">
      <c r="A4930" s="19">
        <v>4928</v>
      </c>
      <c r="B4930" s="83">
        <v>44750</v>
      </c>
      <c r="C4930" s="19">
        <v>109.50817581169299</v>
      </c>
      <c r="D4930" s="19">
        <v>214480636.40419689</v>
      </c>
      <c r="E4930" s="20">
        <f t="shared" si="325"/>
        <v>952.69568919671724</v>
      </c>
      <c r="F4930" s="20">
        <f t="shared" si="331"/>
        <v>4.8642137946190229E-4</v>
      </c>
      <c r="G4930" s="19">
        <v>21633.439999999999</v>
      </c>
      <c r="H4930" s="20">
        <f t="shared" si="326"/>
        <v>10.522967727306295</v>
      </c>
      <c r="I4930" s="19">
        <v>20610085.03049583</v>
      </c>
      <c r="J4930" s="84"/>
      <c r="K4930" s="85">
        <f t="shared" si="327"/>
        <v>1.1114805470662237E-3</v>
      </c>
      <c r="L4930" s="86">
        <f>IF(AND(O4930&gt;0,O4930&lt;366),+'PL2'!$N$3+1,IF(AND(O4930&gt;365,O4930&lt;731),+'PL2'!$O$3+1,IF(AND(O4930&gt;730,O4930&lt;1096),+'PL2'!$P$3+1,IF(AND(O4930&gt;1095,O4930&lt;1461),+'PL2'!$Q$3+1,IF(AND(O4930&gt;1460,O4930&lt;3000),+'PL2'!$R$3+1,0)))))</f>
        <v>1.5</v>
      </c>
      <c r="M4930" s="3">
        <f>IF(AND(O4930&gt;0,O4930&lt;366),+'PL2'!$N$2+1,IF(AND(O4930&gt;365,O4930&lt;731),+'PL2'!$O$2+1,IF(AND(O4930&gt;730,O4930&lt;1096),+'PL2'!$P$2+1,IF(AND(O4930&gt;1095,O4930&lt;1461),+'PL2'!$Q$2+1,IF(AND(O4930&gt;1460,O4930&lt;1826),+'PL2'!$R$2+1,IF(AND(O4930&gt;1825,O4930&lt;2190),+'PL2'!$S$2+1,0))))))</f>
        <v>1.2</v>
      </c>
      <c r="N4930" s="85">
        <f t="shared" si="328"/>
        <v>4.9963589095569638E-4</v>
      </c>
      <c r="O4930" s="19">
        <f>IF(A4930&gt;'PL2'!$C$2+489,IF(A4930='PL2'!$C$2+490,1,O4929+1), "")</f>
        <v>367</v>
      </c>
      <c r="P4930" s="19">
        <v>7.5</v>
      </c>
      <c r="Q4930" s="19">
        <v>45.2</v>
      </c>
    </row>
    <row r="4931" spans="1:17" s="80" customFormat="1" x14ac:dyDescent="0.55000000000000004">
      <c r="A4931" s="19">
        <v>4929</v>
      </c>
      <c r="B4931" s="83">
        <v>44751</v>
      </c>
      <c r="C4931" s="19">
        <v>109.53817428581399</v>
      </c>
      <c r="D4931" s="19">
        <v>194191927.55515119</v>
      </c>
      <c r="E4931" s="20">
        <f t="shared" si="325"/>
        <v>865.93106877140701</v>
      </c>
      <c r="F4931" s="20">
        <f t="shared" si="331"/>
        <v>4.8844722602408436E-4</v>
      </c>
      <c r="G4931" s="19">
        <v>21636.45</v>
      </c>
      <c r="H4931" s="20">
        <f t="shared" si="326"/>
        <v>10.5682639835088</v>
      </c>
      <c r="I4931" s="19">
        <v>18735674.272919111</v>
      </c>
      <c r="J4931" s="84"/>
      <c r="K4931" s="85">
        <f t="shared" si="327"/>
        <v>1.1114805470662237E-3</v>
      </c>
      <c r="L4931" s="86">
        <f>IF(AND(O4931&gt;0,O4931&lt;366),+'PL2'!$N$3+1,IF(AND(O4931&gt;365,O4931&lt;731),+'PL2'!$O$3+1,IF(AND(O4931&gt;730,O4931&lt;1096),+'PL2'!$P$3+1,IF(AND(O4931&gt;1095,O4931&lt;1461),+'PL2'!$Q$3+1,IF(AND(O4931&gt;1460,O4931&lt;3000),+'PL2'!$R$3+1,0)))))</f>
        <v>1.5</v>
      </c>
      <c r="M4931" s="3">
        <f>IF(AND(O4931&gt;0,O4931&lt;366),+'PL2'!$N$2+1,IF(AND(O4931&gt;365,O4931&lt;731),+'PL2'!$O$2+1,IF(AND(O4931&gt;730,O4931&lt;1096),+'PL2'!$P$2+1,IF(AND(O4931&gt;1095,O4931&lt;1461),+'PL2'!$Q$2+1,IF(AND(O4931&gt;1460,O4931&lt;1826),+'PL2'!$R$2+1,IF(AND(O4931&gt;1825,O4931&lt;2190),+'PL2'!$S$2+1,0))))))</f>
        <v>1.2</v>
      </c>
      <c r="N4931" s="85">
        <f t="shared" si="328"/>
        <v>4.9963589095569638E-4</v>
      </c>
      <c r="O4931" s="19">
        <f>IF(A4931&gt;'PL2'!$C$2+489,IF(A4931='PL2'!$C$2+490,1,O4930+1), "")</f>
        <v>368</v>
      </c>
      <c r="P4931" s="19">
        <v>7.5</v>
      </c>
      <c r="Q4931" s="19">
        <v>44.399999999999899</v>
      </c>
    </row>
    <row r="4932" spans="1:17" s="80" customFormat="1" x14ac:dyDescent="0.55000000000000004">
      <c r="A4932" s="19">
        <v>4930</v>
      </c>
      <c r="B4932" s="83">
        <v>44752</v>
      </c>
      <c r="C4932" s="19">
        <v>109.568172759935</v>
      </c>
      <c r="D4932" s="19">
        <v>221726603.85028461</v>
      </c>
      <c r="E4932" s="20">
        <f t="shared" si="325"/>
        <v>963.26121004775109</v>
      </c>
      <c r="F4932" s="20">
        <f t="shared" si="331"/>
        <v>4.7600409171793016E-4</v>
      </c>
      <c r="G4932" s="19">
        <v>21582.6</v>
      </c>
      <c r="H4932" s="20">
        <f t="shared" si="326"/>
        <v>10.273405909911398</v>
      </c>
      <c r="I4932" s="19">
        <v>20789681.391976591</v>
      </c>
      <c r="J4932" s="84"/>
      <c r="K4932" s="85">
        <f t="shared" si="327"/>
        <v>1.1114805470662237E-3</v>
      </c>
      <c r="L4932" s="86">
        <f>IF(AND(O4932&gt;0,O4932&lt;366),+'PL2'!$N$3+1,IF(AND(O4932&gt;365,O4932&lt;731),+'PL2'!$O$3+1,IF(AND(O4932&gt;730,O4932&lt;1096),+'PL2'!$P$3+1,IF(AND(O4932&gt;1095,O4932&lt;1461),+'PL2'!$Q$3+1,IF(AND(O4932&gt;1460,O4932&lt;3000),+'PL2'!$R$3+1,0)))))</f>
        <v>1.5</v>
      </c>
      <c r="M4932" s="3">
        <f>IF(AND(O4932&gt;0,O4932&lt;366),+'PL2'!$N$2+1,IF(AND(O4932&gt;365,O4932&lt;731),+'PL2'!$O$2+1,IF(AND(O4932&gt;730,O4932&lt;1096),+'PL2'!$P$2+1,IF(AND(O4932&gt;1095,O4932&lt;1461),+'PL2'!$Q$2+1,IF(AND(O4932&gt;1460,O4932&lt;1826),+'PL2'!$R$2+1,IF(AND(O4932&gt;1825,O4932&lt;2190),+'PL2'!$S$2+1,0))))))</f>
        <v>1.2</v>
      </c>
      <c r="N4932" s="85">
        <f t="shared" si="328"/>
        <v>4.9963589095569638E-4</v>
      </c>
      <c r="O4932" s="19">
        <f>IF(A4932&gt;'PL2'!$C$2+489,IF(A4932='PL2'!$C$2+490,1,O4931+1), "")</f>
        <v>369</v>
      </c>
      <c r="P4932" s="19">
        <v>7.5</v>
      </c>
      <c r="Q4932" s="19">
        <f t="shared" si="329"/>
        <v>44.139999999999901</v>
      </c>
    </row>
    <row r="4933" spans="1:17" s="80" customFormat="1" x14ac:dyDescent="0.55000000000000004">
      <c r="A4933" s="19">
        <v>4931</v>
      </c>
      <c r="B4933" s="83">
        <v>44753</v>
      </c>
      <c r="C4933" s="19">
        <v>109.598171234056</v>
      </c>
      <c r="D4933" s="19">
        <v>178250799.17375821</v>
      </c>
      <c r="E4933" s="20">
        <f t="shared" si="325"/>
        <v>771.73214596428102</v>
      </c>
      <c r="F4933" s="20">
        <f t="shared" si="331"/>
        <v>4.745023992726679E-4</v>
      </c>
      <c r="G4933" s="19">
        <v>20834.61</v>
      </c>
      <c r="H4933" s="20">
        <f t="shared" si="326"/>
        <v>9.8860724329103196</v>
      </c>
      <c r="I4933" s="19">
        <v>16078738.28562887</v>
      </c>
      <c r="J4933" s="84"/>
      <c r="K4933" s="85">
        <f t="shared" si="327"/>
        <v>1.1114805470662237E-3</v>
      </c>
      <c r="L4933" s="86">
        <f>IF(AND(O4933&gt;0,O4933&lt;366),+'PL2'!$N$3+1,IF(AND(O4933&gt;365,O4933&lt;731),+'PL2'!$O$3+1,IF(AND(O4933&gt;730,O4933&lt;1096),+'PL2'!$P$3+1,IF(AND(O4933&gt;1095,O4933&lt;1461),+'PL2'!$Q$3+1,IF(AND(O4933&gt;1460,O4933&lt;3000),+'PL2'!$R$3+1,0)))))</f>
        <v>1.5</v>
      </c>
      <c r="M4933" s="3">
        <f>IF(AND(O4933&gt;0,O4933&lt;366),+'PL2'!$N$2+1,IF(AND(O4933&gt;365,O4933&lt;731),+'PL2'!$O$2+1,IF(AND(O4933&gt;730,O4933&lt;1096),+'PL2'!$P$2+1,IF(AND(O4933&gt;1095,O4933&lt;1461),+'PL2'!$Q$2+1,IF(AND(O4933&gt;1460,O4933&lt;1826),+'PL2'!$R$2+1,IF(AND(O4933&gt;1825,O4933&lt;2190),+'PL2'!$S$2+1,0))))))</f>
        <v>1.2</v>
      </c>
      <c r="N4933" s="85">
        <f t="shared" si="328"/>
        <v>4.9963589095569638E-4</v>
      </c>
      <c r="O4933" s="19">
        <f>IF(A4933&gt;'PL2'!$C$2+489,IF(A4933='PL2'!$C$2+490,1,O4932+1), "")</f>
        <v>370</v>
      </c>
      <c r="P4933" s="19">
        <v>7.5</v>
      </c>
      <c r="Q4933" s="19">
        <v>43.6</v>
      </c>
    </row>
    <row r="4934" spans="1:17" s="80" customFormat="1" x14ac:dyDescent="0.55000000000000004">
      <c r="A4934" s="19">
        <v>4932</v>
      </c>
      <c r="B4934" s="83">
        <v>44754</v>
      </c>
      <c r="C4934" s="19">
        <v>109.628169708177</v>
      </c>
      <c r="D4934" s="19">
        <v>218828216.87184951</v>
      </c>
      <c r="E4934" s="20">
        <f t="shared" si="325"/>
        <v>965.24597915014806</v>
      </c>
      <c r="F4934" s="20">
        <f t="shared" si="331"/>
        <v>4.8356720867664558E-4</v>
      </c>
      <c r="G4934" s="19">
        <v>19946.310000000001</v>
      </c>
      <c r="H4934" s="20">
        <f t="shared" si="326"/>
        <v>9.6453814500990624</v>
      </c>
      <c r="I4934" s="19">
        <v>19253095.52638239</v>
      </c>
      <c r="J4934" s="84"/>
      <c r="K4934" s="85">
        <f t="shared" si="327"/>
        <v>1.1114805470662237E-3</v>
      </c>
      <c r="L4934" s="86">
        <f>IF(AND(O4934&gt;0,O4934&lt;366),+'PL2'!$N$3+1,IF(AND(O4934&gt;365,O4934&lt;731),+'PL2'!$O$3+1,IF(AND(O4934&gt;730,O4934&lt;1096),+'PL2'!$P$3+1,IF(AND(O4934&gt;1095,O4934&lt;1461),+'PL2'!$Q$3+1,IF(AND(O4934&gt;1460,O4934&lt;3000),+'PL2'!$R$3+1,0)))))</f>
        <v>1.5</v>
      </c>
      <c r="M4934" s="3">
        <f>IF(AND(O4934&gt;0,O4934&lt;366),+'PL2'!$N$2+1,IF(AND(O4934&gt;365,O4934&lt;731),+'PL2'!$O$2+1,IF(AND(O4934&gt;730,O4934&lt;1096),+'PL2'!$P$2+1,IF(AND(O4934&gt;1095,O4934&lt;1461),+'PL2'!$Q$2+1,IF(AND(O4934&gt;1460,O4934&lt;1826),+'PL2'!$R$2+1,IF(AND(O4934&gt;1825,O4934&lt;2190),+'PL2'!$S$2+1,0))))))</f>
        <v>1.2</v>
      </c>
      <c r="N4934" s="85">
        <f t="shared" si="328"/>
        <v>4.9963589095569638E-4</v>
      </c>
      <c r="O4934" s="19">
        <f>IF(A4934&gt;'PL2'!$C$2+489,IF(A4934='PL2'!$C$2+490,1,O4933+1), "")</f>
        <v>371</v>
      </c>
      <c r="P4934" s="19">
        <v>7.5</v>
      </c>
      <c r="Q4934" s="19">
        <v>42.799999999999898</v>
      </c>
    </row>
    <row r="4935" spans="1:17" s="80" customFormat="1" x14ac:dyDescent="0.55000000000000004">
      <c r="A4935" s="19">
        <v>4933</v>
      </c>
      <c r="B4935" s="83">
        <v>44755</v>
      </c>
      <c r="C4935" s="19">
        <v>109.658168182298</v>
      </c>
      <c r="D4935" s="19">
        <v>159411283.81393009</v>
      </c>
      <c r="E4935" s="20">
        <f t="shared" si="325"/>
        <v>721.93657591132467</v>
      </c>
      <c r="F4935" s="20">
        <f t="shared" si="331"/>
        <v>4.9661630321377838E-4</v>
      </c>
      <c r="G4935" s="19">
        <v>19292.990000000002</v>
      </c>
      <c r="H4935" s="20">
        <f t="shared" si="326"/>
        <v>9.5812133717403949</v>
      </c>
      <c r="I4935" s="19">
        <v>13928315.139691429</v>
      </c>
      <c r="J4935" s="84"/>
      <c r="K4935" s="85">
        <f t="shared" si="327"/>
        <v>1.1114805470662237E-3</v>
      </c>
      <c r="L4935" s="86">
        <f>IF(AND(O4935&gt;0,O4935&lt;366),+'PL2'!$N$3+1,IF(AND(O4935&gt;365,O4935&lt;731),+'PL2'!$O$3+1,IF(AND(O4935&gt;730,O4935&lt;1096),+'PL2'!$P$3+1,IF(AND(O4935&gt;1095,O4935&lt;1461),+'PL2'!$Q$3+1,IF(AND(O4935&gt;1460,O4935&lt;3000),+'PL2'!$R$3+1,0)))))</f>
        <v>1.5</v>
      </c>
      <c r="M4935" s="3">
        <f>IF(AND(O4935&gt;0,O4935&lt;366),+'PL2'!$N$2+1,IF(AND(O4935&gt;365,O4935&lt;731),+'PL2'!$O$2+1,IF(AND(O4935&gt;730,O4935&lt;1096),+'PL2'!$P$2+1,IF(AND(O4935&gt;1095,O4935&lt;1461),+'PL2'!$Q$2+1,IF(AND(O4935&gt;1460,O4935&lt;1826),+'PL2'!$R$2+1,IF(AND(O4935&gt;1825,O4935&lt;2190),+'PL2'!$S$2+1,0))))))</f>
        <v>1.2</v>
      </c>
      <c r="N4935" s="85">
        <f t="shared" si="328"/>
        <v>4.9963589095569638E-4</v>
      </c>
      <c r="O4935" s="19">
        <f>IF(A4935&gt;'PL2'!$C$2+489,IF(A4935='PL2'!$C$2+490,1,O4934+1), "")</f>
        <v>372</v>
      </c>
      <c r="P4935" s="19">
        <v>7.5</v>
      </c>
      <c r="Q4935" s="19">
        <f t="shared" si="329"/>
        <v>42.5399999999999</v>
      </c>
    </row>
    <row r="4936" spans="1:17" s="80" customFormat="1" x14ac:dyDescent="0.55000000000000004">
      <c r="A4936" s="19">
        <v>4934</v>
      </c>
      <c r="B4936" s="83">
        <v>44756</v>
      </c>
      <c r="C4936" s="19">
        <v>109.688166656419</v>
      </c>
      <c r="D4936" s="19">
        <v>179699992.66297579</v>
      </c>
      <c r="E4936" s="20">
        <f t="shared" si="325"/>
        <v>806.42464512003062</v>
      </c>
      <c r="F4936" s="20">
        <f t="shared" si="331"/>
        <v>4.9223842226674846E-4</v>
      </c>
      <c r="G4936" s="19">
        <v>20223.689999999999</v>
      </c>
      <c r="H4936" s="20">
        <f t="shared" si="326"/>
        <v>9.9548772580118179</v>
      </c>
      <c r="I4936" s="19">
        <v>16308882.031267511</v>
      </c>
      <c r="J4936" s="84"/>
      <c r="K4936" s="85">
        <f t="shared" si="327"/>
        <v>1.1114805470662237E-3</v>
      </c>
      <c r="L4936" s="86">
        <f>IF(AND(O4936&gt;0,O4936&lt;366),+'PL2'!$N$3+1,IF(AND(O4936&gt;365,O4936&lt;731),+'PL2'!$O$3+1,IF(AND(O4936&gt;730,O4936&lt;1096),+'PL2'!$P$3+1,IF(AND(O4936&gt;1095,O4936&lt;1461),+'PL2'!$Q$3+1,IF(AND(O4936&gt;1460,O4936&lt;3000),+'PL2'!$R$3+1,0)))))</f>
        <v>1.5</v>
      </c>
      <c r="M4936" s="3">
        <f>IF(AND(O4936&gt;0,O4936&lt;366),+'PL2'!$N$2+1,IF(AND(O4936&gt;365,O4936&lt;731),+'PL2'!$O$2+1,IF(AND(O4936&gt;730,O4936&lt;1096),+'PL2'!$P$2+1,IF(AND(O4936&gt;1095,O4936&lt;1461),+'PL2'!$Q$2+1,IF(AND(O4936&gt;1460,O4936&lt;1826),+'PL2'!$R$2+1,IF(AND(O4936&gt;1825,O4936&lt;2190),+'PL2'!$S$2+1,0))))))</f>
        <v>1.2</v>
      </c>
      <c r="N4936" s="85">
        <f t="shared" si="328"/>
        <v>4.9963589095569638E-4</v>
      </c>
      <c r="O4936" s="19">
        <f>IF(A4936&gt;'PL2'!$C$2+489,IF(A4936='PL2'!$C$2+490,1,O4935+1), "")</f>
        <v>373</v>
      </c>
      <c r="P4936" s="19">
        <v>7.5</v>
      </c>
      <c r="Q4936" s="19">
        <v>41.999999999999901</v>
      </c>
    </row>
    <row r="4937" spans="1:17" s="80" customFormat="1" x14ac:dyDescent="0.55000000000000004">
      <c r="A4937" s="19">
        <v>4935</v>
      </c>
      <c r="B4937" s="83">
        <v>44757</v>
      </c>
      <c r="C4937" s="19">
        <v>109.71816513054</v>
      </c>
      <c r="D4937" s="19">
        <v>205785475.46889159</v>
      </c>
      <c r="E4937" s="20">
        <f t="shared" si="325"/>
        <v>922.13056775875714</v>
      </c>
      <c r="F4937" s="20">
        <f t="shared" si="331"/>
        <v>4.9165021814461527E-4</v>
      </c>
      <c r="G4937" s="19">
        <v>20568.900000000001</v>
      </c>
      <c r="H4937" s="20">
        <f t="shared" si="326"/>
        <v>10.112704171994778</v>
      </c>
      <c r="I4937" s="19">
        <v>18967211.435173102</v>
      </c>
      <c r="J4937" s="84"/>
      <c r="K4937" s="85">
        <f t="shared" si="327"/>
        <v>1.1114805470662237E-3</v>
      </c>
      <c r="L4937" s="86">
        <f>IF(AND(O4937&gt;0,O4937&lt;366),+'PL2'!$N$3+1,IF(AND(O4937&gt;365,O4937&lt;731),+'PL2'!$O$3+1,IF(AND(O4937&gt;730,O4937&lt;1096),+'PL2'!$P$3+1,IF(AND(O4937&gt;1095,O4937&lt;1461),+'PL2'!$Q$3+1,IF(AND(O4937&gt;1460,O4937&lt;3000),+'PL2'!$R$3+1,0)))))</f>
        <v>1.5</v>
      </c>
      <c r="M4937" s="3">
        <f>IF(AND(O4937&gt;0,O4937&lt;366),+'PL2'!$N$2+1,IF(AND(O4937&gt;365,O4937&lt;731),+'PL2'!$O$2+1,IF(AND(O4937&gt;730,O4937&lt;1096),+'PL2'!$P$2+1,IF(AND(O4937&gt;1095,O4937&lt;1461),+'PL2'!$Q$2+1,IF(AND(O4937&gt;1460,O4937&lt;1826),+'PL2'!$R$2+1,IF(AND(O4937&gt;1825,O4937&lt;2190),+'PL2'!$S$2+1,0))))))</f>
        <v>1.2</v>
      </c>
      <c r="N4937" s="85">
        <f t="shared" si="328"/>
        <v>4.9963589095569638E-4</v>
      </c>
      <c r="O4937" s="19">
        <f>IF(A4937&gt;'PL2'!$C$2+489,IF(A4937='PL2'!$C$2+490,1,O4936+1), "")</f>
        <v>374</v>
      </c>
      <c r="P4937" s="19">
        <v>7.5</v>
      </c>
      <c r="Q4937" s="19">
        <v>41.199999999999903</v>
      </c>
    </row>
    <row r="4938" spans="1:17" s="80" customFormat="1" x14ac:dyDescent="0.55000000000000004">
      <c r="A4938" s="19">
        <v>4936</v>
      </c>
      <c r="B4938" s="83">
        <v>44758</v>
      </c>
      <c r="C4938" s="19">
        <v>109.748163604661</v>
      </c>
      <c r="D4938" s="19">
        <v>214480636.40419689</v>
      </c>
      <c r="E4938" s="20">
        <f t="shared" si="325"/>
        <v>942.83516052549362</v>
      </c>
      <c r="F4938" s="20">
        <f t="shared" si="331"/>
        <v>4.8244181472203957E-4</v>
      </c>
      <c r="G4938" s="19">
        <v>20835.61</v>
      </c>
      <c r="H4938" s="20">
        <f t="shared" si="326"/>
        <v>10.051969499240675</v>
      </c>
      <c r="I4938" s="19">
        <v>19644545.698996581</v>
      </c>
      <c r="J4938" s="84"/>
      <c r="K4938" s="85">
        <f t="shared" si="327"/>
        <v>1.1114805470662237E-3</v>
      </c>
      <c r="L4938" s="86">
        <f>IF(AND(O4938&gt;0,O4938&lt;366),+'PL2'!$N$3+1,IF(AND(O4938&gt;365,O4938&lt;731),+'PL2'!$O$3+1,IF(AND(O4938&gt;730,O4938&lt;1096),+'PL2'!$P$3+1,IF(AND(O4938&gt;1095,O4938&lt;1461),+'PL2'!$Q$3+1,IF(AND(O4938&gt;1460,O4938&lt;3000),+'PL2'!$R$3+1,0)))))</f>
        <v>1.5</v>
      </c>
      <c r="M4938" s="3">
        <f>IF(AND(O4938&gt;0,O4938&lt;366),+'PL2'!$N$2+1,IF(AND(O4938&gt;365,O4938&lt;731),+'PL2'!$O$2+1,IF(AND(O4938&gt;730,O4938&lt;1096),+'PL2'!$P$2+1,IF(AND(O4938&gt;1095,O4938&lt;1461),+'PL2'!$Q$2+1,IF(AND(O4938&gt;1460,O4938&lt;1826),+'PL2'!$R$2+1,IF(AND(O4938&gt;1825,O4938&lt;2190),+'PL2'!$S$2+1,0))))))</f>
        <v>1.2</v>
      </c>
      <c r="N4938" s="85">
        <f t="shared" si="328"/>
        <v>4.9963589095569638E-4</v>
      </c>
      <c r="O4938" s="19">
        <f>IF(A4938&gt;'PL2'!$C$2+489,IF(A4938='PL2'!$C$2+490,1,O4937+1), "")</f>
        <v>375</v>
      </c>
      <c r="P4938" s="19">
        <v>7.5</v>
      </c>
      <c r="Q4938" s="19">
        <f t="shared" si="329"/>
        <v>40.939999999999905</v>
      </c>
    </row>
    <row r="4939" spans="1:17" s="80" customFormat="1" x14ac:dyDescent="0.55000000000000004">
      <c r="A4939" s="19">
        <v>4937</v>
      </c>
      <c r="B4939" s="83">
        <v>44759</v>
      </c>
      <c r="C4939" s="19">
        <v>109.778162078782</v>
      </c>
      <c r="D4939" s="19">
        <v>179699992.66297579</v>
      </c>
      <c r="E4939" s="20">
        <f t="shared" si="325"/>
        <v>817.45630757757999</v>
      </c>
      <c r="F4939" s="20">
        <f t="shared" si="331"/>
        <v>4.9938149521173265E-4</v>
      </c>
      <c r="G4939" s="19">
        <v>21197.1</v>
      </c>
      <c r="H4939" s="20">
        <f t="shared" si="326"/>
        <v>10.585439492152616</v>
      </c>
      <c r="I4939" s="19">
        <v>17327703.097352721</v>
      </c>
      <c r="J4939" s="84"/>
      <c r="K4939" s="85">
        <f t="shared" si="327"/>
        <v>1.1114805470662237E-3</v>
      </c>
      <c r="L4939" s="86">
        <f>IF(AND(O4939&gt;0,O4939&lt;366),+'PL2'!$N$3+1,IF(AND(O4939&gt;365,O4939&lt;731),+'PL2'!$O$3+1,IF(AND(O4939&gt;730,O4939&lt;1096),+'PL2'!$P$3+1,IF(AND(O4939&gt;1095,O4939&lt;1461),+'PL2'!$Q$3+1,IF(AND(O4939&gt;1460,O4939&lt;3000),+'PL2'!$R$3+1,0)))))</f>
        <v>1.5</v>
      </c>
      <c r="M4939" s="3">
        <f>IF(AND(O4939&gt;0,O4939&lt;366),+'PL2'!$N$2+1,IF(AND(O4939&gt;365,O4939&lt;731),+'PL2'!$O$2+1,IF(AND(O4939&gt;730,O4939&lt;1096),+'PL2'!$P$2+1,IF(AND(O4939&gt;1095,O4939&lt;1461),+'PL2'!$Q$2+1,IF(AND(O4939&gt;1460,O4939&lt;1826),+'PL2'!$R$2+1,IF(AND(O4939&gt;1825,O4939&lt;2190),+'PL2'!$S$2+1,0))))))</f>
        <v>1.2</v>
      </c>
      <c r="N4939" s="85">
        <f t="shared" si="328"/>
        <v>4.9963589095569638E-4</v>
      </c>
      <c r="O4939" s="19">
        <f>IF(A4939&gt;'PL2'!$C$2+489,IF(A4939='PL2'!$C$2+490,1,O4938+1), "")</f>
        <v>376</v>
      </c>
      <c r="P4939" s="19">
        <v>7.5</v>
      </c>
      <c r="Q4939" s="19">
        <v>40.399999999999899</v>
      </c>
    </row>
    <row r="4940" spans="1:17" s="80" customFormat="1" x14ac:dyDescent="0.55000000000000004">
      <c r="A4940" s="19">
        <v>4938</v>
      </c>
      <c r="B4940" s="83">
        <v>44760</v>
      </c>
      <c r="C4940" s="19">
        <v>109.808160552903</v>
      </c>
      <c r="D4940" s="19">
        <v>189844347.08749861</v>
      </c>
      <c r="E4940" s="20">
        <f t="shared" si="325"/>
        <v>881.08181350203063</v>
      </c>
      <c r="F4940" s="20">
        <f t="shared" si="331"/>
        <v>5.0962788579995066E-4</v>
      </c>
      <c r="G4940" s="19">
        <v>20774.23</v>
      </c>
      <c r="H4940" s="20">
        <f t="shared" si="326"/>
        <v>10.587126914021908</v>
      </c>
      <c r="I4940" s="19">
        <v>18303796.242508288</v>
      </c>
      <c r="J4940" s="84"/>
      <c r="K4940" s="85">
        <f t="shared" si="327"/>
        <v>1.1114805470662237E-3</v>
      </c>
      <c r="L4940" s="86">
        <f>IF(AND(O4940&gt;0,O4940&lt;366),+'PL2'!$N$3+1,IF(AND(O4940&gt;365,O4940&lt;731),+'PL2'!$O$3+1,IF(AND(O4940&gt;730,O4940&lt;1096),+'PL2'!$P$3+1,IF(AND(O4940&gt;1095,O4940&lt;1461),+'PL2'!$Q$3+1,IF(AND(O4940&gt;1460,O4940&lt;3000),+'PL2'!$R$3+1,0)))))</f>
        <v>1.5</v>
      </c>
      <c r="M4940" s="3">
        <f>IF(AND(O4940&gt;0,O4940&lt;366),+'PL2'!$N$2+1,IF(AND(O4940&gt;365,O4940&lt;731),+'PL2'!$O$2+1,IF(AND(O4940&gt;730,O4940&lt;1096),+'PL2'!$P$2+1,IF(AND(O4940&gt;1095,O4940&lt;1461),+'PL2'!$Q$2+1,IF(AND(O4940&gt;1460,O4940&lt;1826),+'PL2'!$R$2+1,IF(AND(O4940&gt;1825,O4940&lt;2190),+'PL2'!$S$2+1,0))))))</f>
        <v>1.2</v>
      </c>
      <c r="N4940" s="85">
        <f t="shared" si="328"/>
        <v>4.9963589095569638E-4</v>
      </c>
      <c r="O4940" s="19">
        <f>IF(A4940&gt;'PL2'!$C$2+489,IF(A4940='PL2'!$C$2+490,1,O4939+1), "")</f>
        <v>377</v>
      </c>
      <c r="P4940" s="19">
        <v>7.5</v>
      </c>
      <c r="Q4940" s="19">
        <v>39.599999999999902</v>
      </c>
    </row>
    <row r="4941" spans="1:17" s="80" customFormat="1" x14ac:dyDescent="0.55000000000000004">
      <c r="A4941" s="19">
        <v>4939</v>
      </c>
      <c r="B4941" s="83">
        <v>44761</v>
      </c>
      <c r="C4941" s="19">
        <v>109.83815902702401</v>
      </c>
      <c r="D4941" s="19">
        <v>199988701.51202139</v>
      </c>
      <c r="E4941" s="20">
        <f t="shared" si="325"/>
        <v>886.15095457711129</v>
      </c>
      <c r="F4941" s="20">
        <f t="shared" si="331"/>
        <v>4.8669344185395968E-4</v>
      </c>
      <c r="G4941" s="19">
        <v>22538.080000000002</v>
      </c>
      <c r="H4941" s="20">
        <f t="shared" si="326"/>
        <v>10.969135727979893</v>
      </c>
      <c r="I4941" s="19">
        <v>19972141.106335301</v>
      </c>
      <c r="J4941" s="84"/>
      <c r="K4941" s="85">
        <f t="shared" si="327"/>
        <v>1.1114805470662237E-3</v>
      </c>
      <c r="L4941" s="86">
        <f>IF(AND(O4941&gt;0,O4941&lt;366),+'PL2'!$N$3+1,IF(AND(O4941&gt;365,O4941&lt;731),+'PL2'!$O$3+1,IF(AND(O4941&gt;730,O4941&lt;1096),+'PL2'!$P$3+1,IF(AND(O4941&gt;1095,O4941&lt;1461),+'PL2'!$Q$3+1,IF(AND(O4941&gt;1460,O4941&lt;3000),+'PL2'!$R$3+1,0)))))</f>
        <v>1.5</v>
      </c>
      <c r="M4941" s="3">
        <f>IF(AND(O4941&gt;0,O4941&lt;366),+'PL2'!$N$2+1,IF(AND(O4941&gt;365,O4941&lt;731),+'PL2'!$O$2+1,IF(AND(O4941&gt;730,O4941&lt;1096),+'PL2'!$P$2+1,IF(AND(O4941&gt;1095,O4941&lt;1461),+'PL2'!$Q$2+1,IF(AND(O4941&gt;1460,O4941&lt;1826),+'PL2'!$R$2+1,IF(AND(O4941&gt;1825,O4941&lt;2190),+'PL2'!$S$2+1,0))))))</f>
        <v>1.2</v>
      </c>
      <c r="N4941" s="85">
        <f t="shared" si="328"/>
        <v>4.9963589095569638E-4</v>
      </c>
      <c r="O4941" s="19">
        <f>IF(A4941&gt;'PL2'!$C$2+489,IF(A4941='PL2'!$C$2+490,1,O4940+1), "")</f>
        <v>378</v>
      </c>
      <c r="P4941" s="19">
        <v>7.5</v>
      </c>
      <c r="Q4941" s="19">
        <f t="shared" si="329"/>
        <v>39.339999999999904</v>
      </c>
    </row>
    <row r="4942" spans="1:17" s="80" customFormat="1" x14ac:dyDescent="0.55000000000000004">
      <c r="A4942" s="19">
        <v>4940</v>
      </c>
      <c r="B4942" s="83">
        <v>44762</v>
      </c>
      <c r="C4942" s="19">
        <v>109.86815750114501</v>
      </c>
      <c r="D4942" s="19">
        <v>182598379.64141089</v>
      </c>
      <c r="E4942" s="20">
        <f t="shared" si="325"/>
        <v>817.89668131143048</v>
      </c>
      <c r="F4942" s="20">
        <f t="shared" si="331"/>
        <v>4.9212266603054138E-4</v>
      </c>
      <c r="G4942" s="19">
        <v>23403.29</v>
      </c>
      <c r="H4942" s="20">
        <f t="shared" si="326"/>
        <v>11.51728946868591</v>
      </c>
      <c r="I4942" s="19">
        <v>19141473.222768988</v>
      </c>
      <c r="J4942" s="84"/>
      <c r="K4942" s="85">
        <f t="shared" si="327"/>
        <v>1.1114805470662237E-3</v>
      </c>
      <c r="L4942" s="86">
        <f>IF(AND(O4942&gt;0,O4942&lt;366),+'PL2'!$N$3+1,IF(AND(O4942&gt;365,O4942&lt;731),+'PL2'!$O$3+1,IF(AND(O4942&gt;730,O4942&lt;1096),+'PL2'!$P$3+1,IF(AND(O4942&gt;1095,O4942&lt;1461),+'PL2'!$Q$3+1,IF(AND(O4942&gt;1460,O4942&lt;3000),+'PL2'!$R$3+1,0)))))</f>
        <v>1.5</v>
      </c>
      <c r="M4942" s="3">
        <f>IF(AND(O4942&gt;0,O4942&lt;366),+'PL2'!$N$2+1,IF(AND(O4942&gt;365,O4942&lt;731),+'PL2'!$O$2+1,IF(AND(O4942&gt;730,O4942&lt;1096),+'PL2'!$P$2+1,IF(AND(O4942&gt;1095,O4942&lt;1461),+'PL2'!$Q$2+1,IF(AND(O4942&gt;1460,O4942&lt;1826),+'PL2'!$R$2+1,IF(AND(O4942&gt;1825,O4942&lt;2190),+'PL2'!$S$2+1,0))))))</f>
        <v>1.2</v>
      </c>
      <c r="N4942" s="85">
        <f t="shared" si="328"/>
        <v>4.9963589095569638E-4</v>
      </c>
      <c r="O4942" s="19">
        <f>IF(A4942&gt;'PL2'!$C$2+489,IF(A4942='PL2'!$C$2+490,1,O4941+1), "")</f>
        <v>379</v>
      </c>
      <c r="P4942" s="19">
        <v>7.5</v>
      </c>
      <c r="Q4942" s="19">
        <v>38.799999999999898</v>
      </c>
    </row>
    <row r="4943" spans="1:17" s="80" customFormat="1" x14ac:dyDescent="0.55000000000000004">
      <c r="A4943" s="19">
        <v>4941</v>
      </c>
      <c r="B4943" s="83">
        <v>44763</v>
      </c>
      <c r="C4943" s="19">
        <v>109.89815597526599</v>
      </c>
      <c r="D4943" s="19">
        <v>199187652.45519629</v>
      </c>
      <c r="E4943" s="20">
        <f t="shared" si="325"/>
        <v>894.13225338689085</v>
      </c>
      <c r="F4943" s="20">
        <f t="shared" si="331"/>
        <v>4.9332117043415238E-4</v>
      </c>
      <c r="G4943" s="19">
        <v>23227.22</v>
      </c>
      <c r="H4943" s="20">
        <f t="shared" si="326"/>
        <v>11.458479356331553</v>
      </c>
      <c r="I4943" s="19">
        <v>20768206.55851306</v>
      </c>
      <c r="J4943" s="84"/>
      <c r="K4943" s="85">
        <f t="shared" si="327"/>
        <v>1.1114805470662237E-3</v>
      </c>
      <c r="L4943" s="86">
        <f>IF(AND(O4943&gt;0,O4943&lt;366),+'PL2'!$N$3+1,IF(AND(O4943&gt;365,O4943&lt;731),+'PL2'!$O$3+1,IF(AND(O4943&gt;730,O4943&lt;1096),+'PL2'!$P$3+1,IF(AND(O4943&gt;1095,O4943&lt;1461),+'PL2'!$Q$3+1,IF(AND(O4943&gt;1460,O4943&lt;3000),+'PL2'!$R$3+1,0)))))</f>
        <v>1.5</v>
      </c>
      <c r="M4943" s="3">
        <f>IF(AND(O4943&gt;0,O4943&lt;366),+'PL2'!$N$2+1,IF(AND(O4943&gt;365,O4943&lt;731),+'PL2'!$O$2+1,IF(AND(O4943&gt;730,O4943&lt;1096),+'PL2'!$P$2+1,IF(AND(O4943&gt;1095,O4943&lt;1461),+'PL2'!$Q$2+1,IF(AND(O4943&gt;1460,O4943&lt;1826),+'PL2'!$R$2+1,IF(AND(O4943&gt;1825,O4943&lt;2190),+'PL2'!$S$2+1,0))))))</f>
        <v>1.2</v>
      </c>
      <c r="N4943" s="85">
        <f t="shared" si="328"/>
        <v>4.9963589095569638E-4</v>
      </c>
      <c r="O4943" s="19">
        <f>IF(A4943&gt;'PL2'!$C$2+489,IF(A4943='PL2'!$C$2+490,1,O4942+1), "")</f>
        <v>380</v>
      </c>
      <c r="P4943" s="19">
        <v>7.5</v>
      </c>
      <c r="Q4943" s="19">
        <v>37.999999999999901</v>
      </c>
    </row>
    <row r="4944" spans="1:17" s="80" customFormat="1" x14ac:dyDescent="0.55000000000000004">
      <c r="A4944" s="19">
        <v>4942</v>
      </c>
      <c r="B4944" s="83">
        <v>44764</v>
      </c>
      <c r="C4944" s="19">
        <v>109.92815444938699</v>
      </c>
      <c r="D4944" s="19">
        <v>181711862.63872811</v>
      </c>
      <c r="E4944" s="20">
        <f t="shared" si="325"/>
        <v>846.12602826468287</v>
      </c>
      <c r="F4944" s="20">
        <f t="shared" si="331"/>
        <v>5.1187121945720805E-4</v>
      </c>
      <c r="G4944" s="19">
        <v>23154.09</v>
      </c>
      <c r="H4944" s="20">
        <f t="shared" si="326"/>
        <v>11.851912283721946</v>
      </c>
      <c r="I4944" s="19">
        <v>19591278.20978301</v>
      </c>
      <c r="J4944" s="84"/>
      <c r="K4944" s="85">
        <f t="shared" si="327"/>
        <v>1.1114805470662237E-3</v>
      </c>
      <c r="L4944" s="86">
        <f>IF(AND(O4944&gt;0,O4944&lt;366),+'PL2'!$N$3+1,IF(AND(O4944&gt;365,O4944&lt;731),+'PL2'!$O$3+1,IF(AND(O4944&gt;730,O4944&lt;1096),+'PL2'!$P$3+1,IF(AND(O4944&gt;1095,O4944&lt;1461),+'PL2'!$Q$3+1,IF(AND(O4944&gt;1460,O4944&lt;3000),+'PL2'!$R$3+1,0)))))</f>
        <v>1.5</v>
      </c>
      <c r="M4944" s="3">
        <f>IF(AND(O4944&gt;0,O4944&lt;366),+'PL2'!$N$2+1,IF(AND(O4944&gt;365,O4944&lt;731),+'PL2'!$O$2+1,IF(AND(O4944&gt;730,O4944&lt;1096),+'PL2'!$P$2+1,IF(AND(O4944&gt;1095,O4944&lt;1461),+'PL2'!$Q$2+1,IF(AND(O4944&gt;1460,O4944&lt;1826),+'PL2'!$R$2+1,IF(AND(O4944&gt;1825,O4944&lt;2190),+'PL2'!$S$2+1,0))))))</f>
        <v>1.2</v>
      </c>
      <c r="N4944" s="85">
        <f t="shared" si="328"/>
        <v>4.9963589095569638E-4</v>
      </c>
      <c r="O4944" s="19">
        <f>IF(A4944&gt;'PL2'!$C$2+489,IF(A4944='PL2'!$C$2+490,1,O4943+1), "")</f>
        <v>381</v>
      </c>
      <c r="P4944" s="19">
        <v>7.85</v>
      </c>
      <c r="Q4944" s="19">
        <f t="shared" si="329"/>
        <v>37.739999999999903</v>
      </c>
    </row>
    <row r="4945" spans="1:17" s="80" customFormat="1" x14ac:dyDescent="0.55000000000000004">
      <c r="A4945" s="19">
        <v>4943</v>
      </c>
      <c r="B4945" s="83">
        <v>44765</v>
      </c>
      <c r="C4945" s="19">
        <v>109.958152923508</v>
      </c>
      <c r="D4945" s="19">
        <v>211997173.0785161</v>
      </c>
      <c r="E4945" s="20">
        <f t="shared" si="325"/>
        <v>966.12434595290711</v>
      </c>
      <c r="F4945" s="20">
        <f t="shared" si="331"/>
        <v>5.0110691115710752E-4</v>
      </c>
      <c r="G4945" s="19">
        <v>22687.08</v>
      </c>
      <c r="H4945" s="20">
        <f t="shared" si="326"/>
        <v>11.368652581974192</v>
      </c>
      <c r="I4945" s="19">
        <v>21918540.326581281</v>
      </c>
      <c r="J4945" s="84"/>
      <c r="K4945" s="85">
        <f t="shared" si="327"/>
        <v>1.1114805470662237E-3</v>
      </c>
      <c r="L4945" s="86">
        <f>IF(AND(O4945&gt;0,O4945&lt;366),+'PL2'!$N$3+1,IF(AND(O4945&gt;365,O4945&lt;731),+'PL2'!$O$3+1,IF(AND(O4945&gt;730,O4945&lt;1096),+'PL2'!$P$3+1,IF(AND(O4945&gt;1095,O4945&lt;1461),+'PL2'!$Q$3+1,IF(AND(O4945&gt;1460,O4945&lt;3000),+'PL2'!$R$3+1,0)))))</f>
        <v>1.5</v>
      </c>
      <c r="M4945" s="3">
        <f>IF(AND(O4945&gt;0,O4945&lt;366),+'PL2'!$N$2+1,IF(AND(O4945&gt;365,O4945&lt;731),+'PL2'!$O$2+1,IF(AND(O4945&gt;730,O4945&lt;1096),+'PL2'!$P$2+1,IF(AND(O4945&gt;1095,O4945&lt;1461),+'PL2'!$Q$2+1,IF(AND(O4945&gt;1460,O4945&lt;1826),+'PL2'!$R$2+1,IF(AND(O4945&gt;1825,O4945&lt;2190),+'PL2'!$S$2+1,0))))))</f>
        <v>1.2</v>
      </c>
      <c r="N4945" s="85">
        <f t="shared" si="328"/>
        <v>4.9963589095569638E-4</v>
      </c>
      <c r="O4945" s="19">
        <f>IF(A4945&gt;'PL2'!$C$2+489,IF(A4945='PL2'!$C$2+490,1,O4944+1), "")</f>
        <v>382</v>
      </c>
      <c r="P4945" s="19">
        <v>7.85</v>
      </c>
      <c r="Q4945" s="19">
        <v>37.199999999999903</v>
      </c>
    </row>
    <row r="4946" spans="1:17" s="80" customFormat="1" x14ac:dyDescent="0.55000000000000004">
      <c r="A4946" s="19">
        <v>4944</v>
      </c>
      <c r="B4946" s="83">
        <v>44766</v>
      </c>
      <c r="C4946" s="19">
        <v>109.988151397629</v>
      </c>
      <c r="D4946" s="19">
        <v>216126988.13848719</v>
      </c>
      <c r="E4946" s="20">
        <f t="shared" si="325"/>
        <v>999.37492144677822</v>
      </c>
      <c r="F4946" s="20">
        <f t="shared" si="331"/>
        <v>5.0858710941110714E-4</v>
      </c>
      <c r="G4946" s="19">
        <v>22461.7</v>
      </c>
      <c r="H4946" s="20">
        <f t="shared" si="326"/>
        <v>11.423731075459466</v>
      </c>
      <c r="I4946" s="19">
        <v>22447659.673061099</v>
      </c>
      <c r="J4946" s="84"/>
      <c r="K4946" s="85">
        <f t="shared" si="327"/>
        <v>1.1114805470662237E-3</v>
      </c>
      <c r="L4946" s="86">
        <f>IF(AND(O4946&gt;0,O4946&lt;366),+'PL2'!$N$3+1,IF(AND(O4946&gt;365,O4946&lt;731),+'PL2'!$O$3+1,IF(AND(O4946&gt;730,O4946&lt;1096),+'PL2'!$P$3+1,IF(AND(O4946&gt;1095,O4946&lt;1461),+'PL2'!$Q$3+1,IF(AND(O4946&gt;1460,O4946&lt;3000),+'PL2'!$R$3+1,0)))))</f>
        <v>1.5</v>
      </c>
      <c r="M4946" s="3">
        <f>IF(AND(O4946&gt;0,O4946&lt;366),+'PL2'!$N$2+1,IF(AND(O4946&gt;365,O4946&lt;731),+'PL2'!$O$2+1,IF(AND(O4946&gt;730,O4946&lt;1096),+'PL2'!$P$2+1,IF(AND(O4946&gt;1095,O4946&lt;1461),+'PL2'!$Q$2+1,IF(AND(O4946&gt;1460,O4946&lt;1826),+'PL2'!$R$2+1,IF(AND(O4946&gt;1825,O4946&lt;2190),+'PL2'!$S$2+1,0))))))</f>
        <v>1.2</v>
      </c>
      <c r="N4946" s="85">
        <f t="shared" si="328"/>
        <v>4.9963589095569638E-4</v>
      </c>
      <c r="O4946" s="19">
        <f>IF(A4946&gt;'PL2'!$C$2+489,IF(A4946='PL2'!$C$2+490,1,O4945+1), "")</f>
        <v>383</v>
      </c>
      <c r="P4946" s="19">
        <v>7.85</v>
      </c>
      <c r="Q4946" s="19">
        <v>36.399999999999899</v>
      </c>
    </row>
    <row r="4947" spans="1:17" s="80" customFormat="1" x14ac:dyDescent="0.55000000000000004">
      <c r="A4947" s="19">
        <v>4945</v>
      </c>
      <c r="B4947" s="83">
        <v>44767</v>
      </c>
      <c r="C4947" s="19">
        <v>110.01814987175</v>
      </c>
      <c r="D4947" s="19">
        <v>195477912.83863169</v>
      </c>
      <c r="E4947" s="20">
        <f t="shared" si="325"/>
        <v>888.66024139243598</v>
      </c>
      <c r="F4947" s="20">
        <f t="shared" si="331"/>
        <v>5.0015244281479158E-4</v>
      </c>
      <c r="G4947" s="19">
        <v>22582.400000000001</v>
      </c>
      <c r="H4947" s="20">
        <f t="shared" si="326"/>
        <v>11.29464252462075</v>
      </c>
      <c r="I4947" s="19">
        <v>20068081.035220549</v>
      </c>
      <c r="J4947" s="85"/>
      <c r="K4947" s="85">
        <f t="shared" si="327"/>
        <v>1.1114805470662237E-3</v>
      </c>
      <c r="L4947" s="3">
        <f>IF(AND(O4947&gt;0,O4947&lt;366),+'PL2'!$N$3+1,IF(AND(O4947&gt;365,O4947&lt;731),+'PL2'!$O$3+1,IF(AND(O4947&gt;730,O4947&lt;1096),+'PL2'!$P$3+1,IF(AND(O4947&gt;1095,O4947&lt;1461),+'PL2'!$Q$3+1,IF(AND(O4947&gt;1460,O4947&lt;3000),+'PL2'!$R$3+1,0)))))</f>
        <v>1.5</v>
      </c>
      <c r="M4947" s="3">
        <f>IF(AND(O4947&gt;0,O4947&lt;366),+'PL2'!$N$2+1,IF(AND(O4947&gt;365,O4947&lt;731),+'PL2'!$O$2+1,IF(AND(O4947&gt;730,O4947&lt;1096),+'PL2'!$P$2+1,IF(AND(O4947&gt;1095,O4947&lt;1461),+'PL2'!$Q$2+1,IF(AND(O4947&gt;1460,O4947&lt;1826),+'PL2'!$R$2+1,IF(AND(O4947&gt;1825,O4947&lt;2190),+'PL2'!$S$2+1,0))))))</f>
        <v>1.2</v>
      </c>
      <c r="N4947" s="85">
        <f t="shared" si="328"/>
        <v>4.9963589095569638E-4</v>
      </c>
      <c r="O4947" s="19">
        <f>IF(A4947&gt;'PL2'!$C$2+489,IF(A4947='PL2'!$C$2+490,1,O4946+1), "")</f>
        <v>384</v>
      </c>
      <c r="P4947" s="19">
        <v>7.85</v>
      </c>
      <c r="Q4947" s="19">
        <f t="shared" si="329"/>
        <v>36.139999999999901</v>
      </c>
    </row>
    <row r="4948" spans="1:17" s="80" customFormat="1" x14ac:dyDescent="0.55000000000000004">
      <c r="A4948" s="19">
        <v>4946</v>
      </c>
      <c r="B4948" s="83">
        <v>44768</v>
      </c>
      <c r="C4948" s="19">
        <v>110.048148345871</v>
      </c>
      <c r="D4948" s="19">
        <v>220256803.19845831</v>
      </c>
      <c r="E4948" s="20">
        <f t="shared" si="325"/>
        <v>1002.1539941172269</v>
      </c>
      <c r="F4948" s="20">
        <f t="shared" si="331"/>
        <v>5.0071185002467005E-4</v>
      </c>
      <c r="G4948" s="19">
        <v>21300.720000000001</v>
      </c>
      <c r="H4948" s="20">
        <f t="shared" si="326"/>
        <v>10.665522918057491</v>
      </c>
      <c r="I4948" s="19">
        <v>21346601.6255727</v>
      </c>
      <c r="J4948" s="85"/>
      <c r="K4948" s="85">
        <f t="shared" si="327"/>
        <v>1.1114805470662237E-3</v>
      </c>
      <c r="L4948" s="3">
        <f>IF(AND(O4948&gt;0,O4948&lt;366),+'PL2'!$N$3+1,IF(AND(O4948&gt;365,O4948&lt;731),+'PL2'!$O$3+1,IF(AND(O4948&gt;730,O4948&lt;1096),+'PL2'!$P$3+1,IF(AND(O4948&gt;1095,O4948&lt;1461),+'PL2'!$Q$3+1,IF(AND(O4948&gt;1460,O4948&lt;3000),+'PL2'!$R$3+1,0)))))</f>
        <v>1.5</v>
      </c>
      <c r="M4948" s="3">
        <f>IF(AND(O4948&gt;0,O4948&lt;366),+'PL2'!$N$2+1,IF(AND(O4948&gt;365,O4948&lt;731),+'PL2'!$O$2+1,IF(AND(O4948&gt;730,O4948&lt;1096),+'PL2'!$P$2+1,IF(AND(O4948&gt;1095,O4948&lt;1461),+'PL2'!$Q$2+1,IF(AND(O4948&gt;1460,O4948&lt;1826),+'PL2'!$R$2+1,IF(AND(O4948&gt;1825,O4948&lt;2190),+'PL2'!$S$2+1,0))))))</f>
        <v>1.2</v>
      </c>
      <c r="N4948" s="85">
        <f t="shared" si="328"/>
        <v>4.9963589095569638E-4</v>
      </c>
      <c r="O4948" s="19">
        <f>IF(A4948&gt;'PL2'!$C$2+489,IF(A4948='PL2'!$C$2+490,1,O4947+1), "")</f>
        <v>385</v>
      </c>
      <c r="P4948" s="19">
        <v>7.85</v>
      </c>
      <c r="Q4948" s="19">
        <v>36</v>
      </c>
    </row>
    <row r="4949" spans="1:17" s="80" customFormat="1" x14ac:dyDescent="0.55000000000000004">
      <c r="A4949" s="19">
        <v>4947</v>
      </c>
      <c r="B4949" s="83">
        <v>44769</v>
      </c>
      <c r="C4949" s="19">
        <v>110.078146819992</v>
      </c>
      <c r="D4949" s="19">
        <v>227139828.29841009</v>
      </c>
      <c r="E4949" s="20">
        <f t="shared" si="325"/>
        <v>1055.1210390886706</v>
      </c>
      <c r="F4949" s="20">
        <f t="shared" si="331"/>
        <v>5.1134039117558931E-4</v>
      </c>
      <c r="G4949" s="19">
        <v>21267.33</v>
      </c>
      <c r="H4949" s="20">
        <f t="shared" si="326"/>
        <v>10.874844841460346</v>
      </c>
      <c r="I4949" s="19">
        <v>22439607.328241661</v>
      </c>
      <c r="J4949" s="85"/>
      <c r="K4949" s="85">
        <f t="shared" si="327"/>
        <v>1.1114805470662237E-3</v>
      </c>
      <c r="L4949" s="3">
        <f>IF(AND(O4949&gt;0,O4949&lt;366),+'PL2'!$N$3+1,IF(AND(O4949&gt;365,O4949&lt;731),+'PL2'!$O$3+1,IF(AND(O4949&gt;730,O4949&lt;1096),+'PL2'!$P$3+1,IF(AND(O4949&gt;1095,O4949&lt;1461),+'PL2'!$Q$3+1,IF(AND(O4949&gt;1460,O4949&lt;3000),+'PL2'!$R$3+1,0)))))</f>
        <v>1.5</v>
      </c>
      <c r="M4949" s="3">
        <f>IF(AND(O4949&gt;0,O4949&lt;366),+'PL2'!$N$2+1,IF(AND(O4949&gt;365,O4949&lt;731),+'PL2'!$O$2+1,IF(AND(O4949&gt;730,O4949&lt;1096),+'PL2'!$P$2+1,IF(AND(O4949&gt;1095,O4949&lt;1461),+'PL2'!$Q$2+1,IF(AND(O4949&gt;1460,O4949&lt;1826),+'PL2'!$R$2+1,IF(AND(O4949&gt;1825,O4949&lt;2190),+'PL2'!$S$2+1,0))))))</f>
        <v>1.2</v>
      </c>
      <c r="N4949" s="85">
        <f t="shared" si="328"/>
        <v>4.9963589095569638E-4</v>
      </c>
      <c r="O4949" s="19">
        <f>IF(A4949&gt;'PL2'!$C$2+489,IF(A4949='PL2'!$C$2+490,1,O4948+1), "")</f>
        <v>386</v>
      </c>
      <c r="P4949" s="19">
        <v>7.85</v>
      </c>
      <c r="Q4949" s="19">
        <v>36</v>
      </c>
    </row>
    <row r="4950" spans="1:17" s="80" customFormat="1" x14ac:dyDescent="0.55000000000000004">
      <c r="A4950" s="19">
        <v>4948</v>
      </c>
      <c r="B4950" s="83">
        <v>44770</v>
      </c>
      <c r="C4950" s="19">
        <v>110.108145294113</v>
      </c>
      <c r="D4950" s="19">
        <v>194101307.81864139</v>
      </c>
      <c r="E4950" s="20">
        <f t="shared" si="325"/>
        <v>923.55207673607003</v>
      </c>
      <c r="F4950" s="20">
        <f t="shared" si="331"/>
        <v>5.2390479690610659E-4</v>
      </c>
      <c r="G4950" s="19">
        <v>22950.29</v>
      </c>
      <c r="H4950" s="20">
        <f t="shared" si="326"/>
        <v>12.023767021386249</v>
      </c>
      <c r="I4950" s="19">
        <v>21195787.99119506</v>
      </c>
      <c r="J4950" s="85"/>
      <c r="K4950" s="85">
        <f t="shared" si="327"/>
        <v>1.1114805470662237E-3</v>
      </c>
      <c r="L4950" s="3">
        <f>IF(AND(O4950&gt;0,O4950&lt;366),+'PL2'!$N$3+1,IF(AND(O4950&gt;365,O4950&lt;731),+'PL2'!$O$3+1,IF(AND(O4950&gt;730,O4950&lt;1096),+'PL2'!$P$3+1,IF(AND(O4950&gt;1095,O4950&lt;1461),+'PL2'!$Q$3+1,IF(AND(O4950&gt;1460,O4950&lt;3000),+'PL2'!$R$3+1,0)))))</f>
        <v>1.5</v>
      </c>
      <c r="M4950" s="3">
        <f>IF(AND(O4950&gt;0,O4950&lt;366),+'PL2'!$N$2+1,IF(AND(O4950&gt;365,O4950&lt;731),+'PL2'!$O$2+1,IF(AND(O4950&gt;730,O4950&lt;1096),+'PL2'!$P$2+1,IF(AND(O4950&gt;1095,O4950&lt;1461),+'PL2'!$Q$2+1,IF(AND(O4950&gt;1460,O4950&lt;1826),+'PL2'!$R$2+1,IF(AND(O4950&gt;1825,O4950&lt;2190),+'PL2'!$S$2+1,0))))))</f>
        <v>1.2</v>
      </c>
      <c r="N4950" s="85">
        <f t="shared" si="328"/>
        <v>4.9963589095569638E-4</v>
      </c>
      <c r="O4950" s="19">
        <f>IF(A4950&gt;'PL2'!$C$2+489,IF(A4950='PL2'!$C$2+490,1,O4949+1), "")</f>
        <v>387</v>
      </c>
      <c r="P4950" s="19">
        <v>7.85</v>
      </c>
      <c r="Q4950" s="19">
        <v>36</v>
      </c>
    </row>
    <row r="4951" spans="1:17" s="80" customFormat="1" x14ac:dyDescent="0.55000000000000004">
      <c r="A4951" s="19">
        <v>4949</v>
      </c>
      <c r="B4951" s="83">
        <v>44771</v>
      </c>
      <c r="C4951" s="19">
        <v>110.138143768234</v>
      </c>
      <c r="D4951" s="19">
        <v>200984332.9185932</v>
      </c>
      <c r="E4951" s="20">
        <f t="shared" si="325"/>
        <v>929.08933889213017</v>
      </c>
      <c r="F4951" s="20">
        <f t="shared" si="331"/>
        <v>5.0913508378726204E-4</v>
      </c>
      <c r="G4951" s="19">
        <v>23856.25</v>
      </c>
      <c r="H4951" s="20">
        <f t="shared" si="326"/>
        <v>12.146053842599869</v>
      </c>
      <c r="I4951" s="19">
        <v>22164587.540945381</v>
      </c>
      <c r="J4951" s="85"/>
      <c r="K4951" s="85">
        <f t="shared" si="327"/>
        <v>1.1114805470662237E-3</v>
      </c>
      <c r="L4951" s="3">
        <f>IF(AND(O4951&gt;0,O4951&lt;366),+'PL2'!$N$3+1,IF(AND(O4951&gt;365,O4951&lt;731),+'PL2'!$O$3+1,IF(AND(O4951&gt;730,O4951&lt;1096),+'PL2'!$P$3+1,IF(AND(O4951&gt;1095,O4951&lt;1461),+'PL2'!$Q$3+1,IF(AND(O4951&gt;1460,O4951&lt;3000),+'PL2'!$R$3+1,0)))))</f>
        <v>1.5</v>
      </c>
      <c r="M4951" s="3">
        <f>IF(AND(O4951&gt;0,O4951&lt;366),+'PL2'!$N$2+1,IF(AND(O4951&gt;365,O4951&lt;731),+'PL2'!$O$2+1,IF(AND(O4951&gt;730,O4951&lt;1096),+'PL2'!$P$2+1,IF(AND(O4951&gt;1095,O4951&lt;1461),+'PL2'!$Q$2+1,IF(AND(O4951&gt;1460,O4951&lt;1826),+'PL2'!$R$2+1,IF(AND(O4951&gt;1825,O4951&lt;2190),+'PL2'!$S$2+1,0))))))</f>
        <v>1.2</v>
      </c>
      <c r="N4951" s="85">
        <f t="shared" si="328"/>
        <v>4.9963589095569638E-4</v>
      </c>
      <c r="O4951" s="19">
        <f>IF(A4951&gt;'PL2'!$C$2+489,IF(A4951='PL2'!$C$2+490,1,O4950+1), "")</f>
        <v>388</v>
      </c>
      <c r="P4951" s="19">
        <v>7.85</v>
      </c>
      <c r="Q4951" s="19">
        <v>36</v>
      </c>
    </row>
    <row r="4952" spans="1:17" s="80" customFormat="1" x14ac:dyDescent="0.55000000000000004">
      <c r="A4952" s="19">
        <v>4950</v>
      </c>
      <c r="B4952" s="83">
        <v>44772</v>
      </c>
      <c r="C4952" s="19">
        <v>110.168142242355</v>
      </c>
      <c r="D4952" s="19">
        <v>177582047.57875699</v>
      </c>
      <c r="E4952" s="20">
        <f t="shared" si="325"/>
        <v>826.73307948374327</v>
      </c>
      <c r="F4952" s="20">
        <f t="shared" si="331"/>
        <v>5.1288769748322521E-4</v>
      </c>
      <c r="G4952" s="19">
        <v>23792</v>
      </c>
      <c r="H4952" s="20">
        <f t="shared" si="326"/>
        <v>12.202624098520895</v>
      </c>
      <c r="I4952" s="19">
        <v>19669633.427077219</v>
      </c>
      <c r="J4952" s="85"/>
      <c r="K4952" s="85">
        <f t="shared" si="327"/>
        <v>1.1114805470662237E-3</v>
      </c>
      <c r="L4952" s="3">
        <f>IF(AND(O4952&gt;0,O4952&lt;366),+'PL2'!$N$3+1,IF(AND(O4952&gt;365,O4952&lt;731),+'PL2'!$O$3+1,IF(AND(O4952&gt;730,O4952&lt;1096),+'PL2'!$P$3+1,IF(AND(O4952&gt;1095,O4952&lt;1461),+'PL2'!$Q$3+1,IF(AND(O4952&gt;1460,O4952&lt;3000),+'PL2'!$R$3+1,0)))))</f>
        <v>1.5</v>
      </c>
      <c r="M4952" s="3">
        <f>IF(AND(O4952&gt;0,O4952&lt;366),+'PL2'!$N$2+1,IF(AND(O4952&gt;365,O4952&lt;731),+'PL2'!$O$2+1,IF(AND(O4952&gt;730,O4952&lt;1096),+'PL2'!$P$2+1,IF(AND(O4952&gt;1095,O4952&lt;1461),+'PL2'!$Q$2+1,IF(AND(O4952&gt;1460,O4952&lt;1826),+'PL2'!$R$2+1,IF(AND(O4952&gt;1825,O4952&lt;2190),+'PL2'!$S$2+1,0))))))</f>
        <v>1.2</v>
      </c>
      <c r="N4952" s="85">
        <f t="shared" si="328"/>
        <v>4.9963589095569638E-4</v>
      </c>
      <c r="O4952" s="19">
        <f>IF(A4952&gt;'PL2'!$C$2+489,IF(A4952='PL2'!$C$2+490,1,O4951+1), "")</f>
        <v>389</v>
      </c>
      <c r="P4952" s="19">
        <v>7.85</v>
      </c>
      <c r="Q4952" s="19">
        <v>36</v>
      </c>
    </row>
    <row r="4953" spans="1:17" s="80" customFormat="1" x14ac:dyDescent="0.55000000000000004">
      <c r="A4953" s="19">
        <v>4951</v>
      </c>
      <c r="B4953" s="83">
        <v>44773</v>
      </c>
      <c r="C4953" s="19">
        <v>110.198140716476</v>
      </c>
      <c r="D4953" s="19">
        <v>209243963.03853539</v>
      </c>
      <c r="E4953" s="20">
        <f t="shared" ref="E4953:E5016" si="332">+I4953/G4953</f>
        <v>964.02972773554279</v>
      </c>
      <c r="F4953" s="20">
        <f t="shared" si="331"/>
        <v>5.0770536960391432E-4</v>
      </c>
      <c r="G4953" s="19">
        <v>23647.99</v>
      </c>
      <c r="H4953" s="20">
        <f t="shared" ref="H4953:H4964" si="333">+F4953*G4953</f>
        <v>12.006211503339671</v>
      </c>
      <c r="I4953" s="19">
        <v>22797365.361192841</v>
      </c>
      <c r="J4953" s="85"/>
      <c r="K4953" s="85">
        <f t="shared" si="327"/>
        <v>1.1114805470662237E-3</v>
      </c>
      <c r="L4953" s="3">
        <f>IF(AND(O4953&gt;0,O4953&lt;366),+'PL2'!$N$3+1,IF(AND(O4953&gt;365,O4953&lt;731),+'PL2'!$O$3+1,IF(AND(O4953&gt;730,O4953&lt;1096),+'PL2'!$P$3+1,IF(AND(O4953&gt;1095,O4953&lt;1461),+'PL2'!$Q$3+1,IF(AND(O4953&gt;1460,O4953&lt;3000),+'PL2'!$R$3+1,0)))))</f>
        <v>1.5</v>
      </c>
      <c r="M4953" s="3">
        <f>IF(AND(O4953&gt;0,O4953&lt;366),+'PL2'!$N$2+1,IF(AND(O4953&gt;365,O4953&lt;731),+'PL2'!$O$2+1,IF(AND(O4953&gt;730,O4953&lt;1096),+'PL2'!$P$2+1,IF(AND(O4953&gt;1095,O4953&lt;1461),+'PL2'!$Q$2+1,IF(AND(O4953&gt;1460,O4953&lt;1826),+'PL2'!$R$2+1,IF(AND(O4953&gt;1825,O4953&lt;2190),+'PL2'!$S$2+1,0))))))</f>
        <v>1.2</v>
      </c>
      <c r="N4953" s="85">
        <f t="shared" si="328"/>
        <v>4.9963589095569638E-4</v>
      </c>
      <c r="O4953" s="19">
        <f>IF(A4953&gt;'PL2'!$C$2+489,IF(A4953='PL2'!$C$2+490,1,O4952+1), "")</f>
        <v>390</v>
      </c>
      <c r="P4953" s="19">
        <v>7.85</v>
      </c>
      <c r="Q4953" s="19">
        <v>36</v>
      </c>
    </row>
    <row r="4954" spans="1:17" s="80" customFormat="1" x14ac:dyDescent="0.55000000000000004">
      <c r="A4954" s="80">
        <v>4952</v>
      </c>
      <c r="B4954" s="83">
        <v>44774</v>
      </c>
      <c r="C4954" s="19">
        <v>110.22813919059701</v>
      </c>
      <c r="D4954" s="19">
        <v>187218282.71868959</v>
      </c>
      <c r="E4954" s="20">
        <f t="shared" si="332"/>
        <v>859.84193149536725</v>
      </c>
      <c r="F4954" s="20">
        <f t="shared" si="331"/>
        <v>5.0624743871406934E-4</v>
      </c>
      <c r="G4954" s="19">
        <v>23326.49</v>
      </c>
      <c r="H4954" s="20">
        <f t="shared" si="333"/>
        <v>11.808975816689353</v>
      </c>
      <c r="I4954" s="19">
        <v>20057094.216607369</v>
      </c>
      <c r="J4954" s="85"/>
      <c r="K4954" s="85">
        <f t="shared" si="327"/>
        <v>1.1114805470662237E-3</v>
      </c>
      <c r="L4954" s="3">
        <f>IF(AND(O4954&gt;0,O4954&lt;366),+'PL2'!$N$3+1,IF(AND(O4954&gt;365,O4954&lt;731),+'PL2'!$O$3+1,IF(AND(O4954&gt;730,O4954&lt;1096),+'PL2'!$P$3+1,IF(AND(O4954&gt;1095,O4954&lt;1461),+'PL2'!$Q$3+1,IF(AND(O4954&gt;1460,O4954&lt;3000),+'PL2'!$R$3+1,0)))))</f>
        <v>1.5</v>
      </c>
      <c r="M4954" s="3">
        <f>IF(AND(O4954&gt;0,O4954&lt;366),+'PL2'!$N$2+1,IF(AND(O4954&gt;365,O4954&lt;731),+'PL2'!$O$2+1,IF(AND(O4954&gt;730,O4954&lt;1096),+'PL2'!$P$2+1,IF(AND(O4954&gt;1095,O4954&lt;1461),+'PL2'!$Q$2+1,IF(AND(O4954&gt;1460,O4954&lt;1826),+'PL2'!$R$2+1,IF(AND(O4954&gt;1825,O4954&lt;2190),+'PL2'!$S$2+1,0))))))</f>
        <v>1.2</v>
      </c>
      <c r="N4954" s="85">
        <f t="shared" si="328"/>
        <v>4.9963589095569638E-4</v>
      </c>
      <c r="O4954" s="19">
        <f>IF(A4954&gt;'PL2'!$C$2+489,IF(A4954='PL2'!$C$2+490,1,O4953+1), "")</f>
        <v>391</v>
      </c>
      <c r="P4954" s="19">
        <v>7.85</v>
      </c>
      <c r="Q4954" s="19">
        <v>35</v>
      </c>
    </row>
    <row r="4955" spans="1:17" s="80" customFormat="1" x14ac:dyDescent="0.55000000000000004">
      <c r="A4955" s="80">
        <v>4953</v>
      </c>
      <c r="B4955" s="83">
        <v>44775</v>
      </c>
      <c r="C4955" s="19">
        <v>110.25813766471801</v>
      </c>
      <c r="D4955" s="19">
        <v>213373778.09850651</v>
      </c>
      <c r="E4955" s="20">
        <f t="shared" si="332"/>
        <v>982.34236360460136</v>
      </c>
      <c r="F4955" s="20">
        <f t="shared" si="331"/>
        <v>5.0761269976762303E-4</v>
      </c>
      <c r="G4955" s="19">
        <v>23298.94</v>
      </c>
      <c r="H4955" s="20">
        <f t="shared" si="333"/>
        <v>11.826837835123863</v>
      </c>
      <c r="I4955" s="19">
        <v>22887535.78908179</v>
      </c>
      <c r="J4955" s="85"/>
      <c r="K4955" s="85">
        <f t="shared" si="327"/>
        <v>1.1114805470662237E-3</v>
      </c>
      <c r="L4955" s="3">
        <f>IF(AND(O4955&gt;0,O4955&lt;366),+'PL2'!$N$3+1,IF(AND(O4955&gt;365,O4955&lt;731),+'PL2'!$O$3+1,IF(AND(O4955&gt;730,O4955&lt;1096),+'PL2'!$P$3+1,IF(AND(O4955&gt;1095,O4955&lt;1461),+'PL2'!$Q$3+1,IF(AND(O4955&gt;1460,O4955&lt;3000),+'PL2'!$R$3+1,0)))))</f>
        <v>1.5</v>
      </c>
      <c r="M4955" s="3">
        <f>IF(AND(O4955&gt;0,O4955&lt;366),+'PL2'!$N$2+1,IF(AND(O4955&gt;365,O4955&lt;731),+'PL2'!$O$2+1,IF(AND(O4955&gt;730,O4955&lt;1096),+'PL2'!$P$2+1,IF(AND(O4955&gt;1095,O4955&lt;1461),+'PL2'!$Q$2+1,IF(AND(O4955&gt;1460,O4955&lt;1826),+'PL2'!$R$2+1,IF(AND(O4955&gt;1825,O4955&lt;2190),+'PL2'!$S$2+1,0))))))</f>
        <v>1.2</v>
      </c>
      <c r="N4955" s="85">
        <f t="shared" si="328"/>
        <v>4.9963589095569638E-4</v>
      </c>
      <c r="O4955" s="19">
        <f>IF(A4955&gt;'PL2'!$C$2+489,IF(A4955='PL2'!$C$2+490,1,O4954+1), "")</f>
        <v>392</v>
      </c>
      <c r="P4955" s="19">
        <v>7.85</v>
      </c>
      <c r="Q4955" s="19">
        <v>35</v>
      </c>
    </row>
    <row r="4956" spans="1:17" s="80" customFormat="1" x14ac:dyDescent="0.55000000000000004">
      <c r="A4956" s="80">
        <v>4954</v>
      </c>
      <c r="B4956" s="83">
        <v>44776</v>
      </c>
      <c r="C4956" s="19">
        <v>110.28813613883899</v>
      </c>
      <c r="D4956" s="19">
        <v>199607727.8986029</v>
      </c>
      <c r="E4956" s="20">
        <f t="shared" si="332"/>
        <v>928.33061590308148</v>
      </c>
      <c r="F4956" s="20">
        <f t="shared" si="331"/>
        <v>5.129252981657124E-4</v>
      </c>
      <c r="G4956" s="19">
        <v>22981.77</v>
      </c>
      <c r="H4956" s="20">
        <f t="shared" si="333"/>
        <v>11.787931229625825</v>
      </c>
      <c r="I4956" s="19">
        <v>21334680.698642962</v>
      </c>
      <c r="J4956" s="85"/>
      <c r="K4956" s="85">
        <f t="shared" si="327"/>
        <v>1.1114805470662237E-3</v>
      </c>
      <c r="L4956" s="3">
        <f>IF(AND(O4956&gt;0,O4956&lt;366),+'PL2'!$N$3+1,IF(AND(O4956&gt;365,O4956&lt;731),+'PL2'!$O$3+1,IF(AND(O4956&gt;730,O4956&lt;1096),+'PL2'!$P$3+1,IF(AND(O4956&gt;1095,O4956&lt;1461),+'PL2'!$Q$3+1,IF(AND(O4956&gt;1460,O4956&lt;3000),+'PL2'!$R$3+1,0)))))</f>
        <v>1.5</v>
      </c>
      <c r="M4956" s="3">
        <f>IF(AND(O4956&gt;0,O4956&lt;366),+'PL2'!$N$2+1,IF(AND(O4956&gt;365,O4956&lt;731),+'PL2'!$O$2+1,IF(AND(O4956&gt;730,O4956&lt;1096),+'PL2'!$P$2+1,IF(AND(O4956&gt;1095,O4956&lt;1461),+'PL2'!$Q$2+1,IF(AND(O4956&gt;1460,O4956&lt;1826),+'PL2'!$R$2+1,IF(AND(O4956&gt;1825,O4956&lt;2190),+'PL2'!$S$2+1,0))))))</f>
        <v>1.2</v>
      </c>
      <c r="N4956" s="85">
        <f t="shared" si="328"/>
        <v>4.9963589095569638E-4</v>
      </c>
      <c r="O4956" s="19">
        <f>IF(A4956&gt;'PL2'!$C$2+489,IF(A4956='PL2'!$C$2+490,1,O4955+1), "")</f>
        <v>393</v>
      </c>
      <c r="P4956" s="19">
        <v>7.85</v>
      </c>
      <c r="Q4956" s="19">
        <v>35</v>
      </c>
    </row>
    <row r="4957" spans="1:17" s="80" customFormat="1" x14ac:dyDescent="0.55000000000000004">
      <c r="A4957" s="80">
        <v>4955</v>
      </c>
      <c r="B4957" s="83">
        <v>44777</v>
      </c>
      <c r="C4957" s="19">
        <v>110.31813461295999</v>
      </c>
      <c r="D4957" s="19">
        <v>183173748.80206439</v>
      </c>
      <c r="E4957" s="20">
        <f t="shared" si="332"/>
        <v>843.01189262730225</v>
      </c>
      <c r="F4957" s="20">
        <f t="shared" si="331"/>
        <v>5.0771194049033285E-4</v>
      </c>
      <c r="G4957" s="19">
        <v>22831.85</v>
      </c>
      <c r="H4957" s="20">
        <f t="shared" si="333"/>
        <v>11.592002868484204</v>
      </c>
      <c r="I4957" s="19">
        <v>19247521.080682669</v>
      </c>
      <c r="J4957" s="85"/>
      <c r="K4957" s="85">
        <f t="shared" si="327"/>
        <v>1.1114805470662237E-3</v>
      </c>
      <c r="L4957" s="3">
        <f>IF(AND(O4957&gt;0,O4957&lt;366),+'PL2'!$N$3+1,IF(AND(O4957&gt;365,O4957&lt;731),+'PL2'!$O$3+1,IF(AND(O4957&gt;730,O4957&lt;1096),+'PL2'!$P$3+1,IF(AND(O4957&gt;1095,O4957&lt;1461),+'PL2'!$Q$3+1,IF(AND(O4957&gt;1460,O4957&lt;3000),+'PL2'!$R$3+1,0)))))</f>
        <v>1.5</v>
      </c>
      <c r="M4957" s="3">
        <f>IF(AND(O4957&gt;0,O4957&lt;366),+'PL2'!$N$2+1,IF(AND(O4957&gt;365,O4957&lt;731),+'PL2'!$O$2+1,IF(AND(O4957&gt;730,O4957&lt;1096),+'PL2'!$P$2+1,IF(AND(O4957&gt;1095,O4957&lt;1461),+'PL2'!$Q$2+1,IF(AND(O4957&gt;1460,O4957&lt;1826),+'PL2'!$R$2+1,IF(AND(O4957&gt;1825,O4957&lt;2190),+'PL2'!$S$2+1,0))))))</f>
        <v>1.2</v>
      </c>
      <c r="N4957" s="85">
        <f t="shared" si="328"/>
        <v>4.9963589095569638E-4</v>
      </c>
      <c r="O4957" s="19">
        <f>IF(A4957&gt;'PL2'!$C$2+489,IF(A4957='PL2'!$C$2+490,1,O4956+1), "")</f>
        <v>394</v>
      </c>
      <c r="P4957" s="19">
        <v>7.85</v>
      </c>
      <c r="Q4957" s="19">
        <v>35</v>
      </c>
    </row>
    <row r="4958" spans="1:17" s="80" customFormat="1" x14ac:dyDescent="0.55000000000000004">
      <c r="A4958" s="80">
        <v>4956</v>
      </c>
      <c r="B4958" s="83">
        <v>44778</v>
      </c>
      <c r="C4958" s="19">
        <v>110.348133087081</v>
      </c>
      <c r="D4958" s="19">
        <v>210085555.0395456</v>
      </c>
      <c r="E4958" s="20">
        <f t="shared" si="332"/>
        <v>974.88765439203428</v>
      </c>
      <c r="F4958" s="20">
        <f t="shared" si="331"/>
        <v>5.1206296697340562E-4</v>
      </c>
      <c r="G4958" s="19">
        <v>22608.3</v>
      </c>
      <c r="H4958" s="20">
        <f t="shared" si="333"/>
        <v>11.576873176224845</v>
      </c>
      <c r="I4958" s="19">
        <v>22040552.556791428</v>
      </c>
      <c r="J4958" s="85"/>
      <c r="K4958" s="85">
        <f t="shared" si="327"/>
        <v>1.1114805470662237E-3</v>
      </c>
      <c r="L4958" s="3">
        <f>IF(AND(O4958&gt;0,O4958&lt;366),+'PL2'!$N$3+1,IF(AND(O4958&gt;365,O4958&lt;731),+'PL2'!$O$3+1,IF(AND(O4958&gt;730,O4958&lt;1096),+'PL2'!$P$3+1,IF(AND(O4958&gt;1095,O4958&lt;1461),+'PL2'!$Q$3+1,IF(AND(O4958&gt;1460,O4958&lt;3000),+'PL2'!$R$3+1,0)))))</f>
        <v>1.5</v>
      </c>
      <c r="M4958" s="3">
        <f>IF(AND(O4958&gt;0,O4958&lt;366),+'PL2'!$N$2+1,IF(AND(O4958&gt;365,O4958&lt;731),+'PL2'!$O$2+1,IF(AND(O4958&gt;730,O4958&lt;1096),+'PL2'!$P$2+1,IF(AND(O4958&gt;1095,O4958&lt;1461),+'PL2'!$Q$2+1,IF(AND(O4958&gt;1460,O4958&lt;1826),+'PL2'!$R$2+1,IF(AND(O4958&gt;1825,O4958&lt;2190),+'PL2'!$S$2+1,0))))))</f>
        <v>1.2</v>
      </c>
      <c r="N4958" s="85">
        <f t="shared" si="328"/>
        <v>4.9963589095569638E-4</v>
      </c>
      <c r="O4958" s="19">
        <f>IF(A4958&gt;'PL2'!$C$2+489,IF(A4958='PL2'!$C$2+490,1,O4957+1), "")</f>
        <v>395</v>
      </c>
      <c r="P4958" s="19">
        <v>7.85</v>
      </c>
      <c r="Q4958" s="19">
        <v>35</v>
      </c>
    </row>
    <row r="4959" spans="1:17" s="80" customFormat="1" x14ac:dyDescent="0.55000000000000004">
      <c r="A4959" s="80">
        <v>4957</v>
      </c>
      <c r="B4959" s="83">
        <v>44779</v>
      </c>
      <c r="C4959" s="19">
        <v>110.378131561202</v>
      </c>
      <c r="D4959" s="19">
        <v>225491829.0757789</v>
      </c>
      <c r="E4959" s="20">
        <f t="shared" si="332"/>
        <v>1014.8342801671877</v>
      </c>
      <c r="F4959" s="20">
        <f t="shared" si="331"/>
        <v>4.9676084560681608E-4</v>
      </c>
      <c r="G4959" s="19">
        <v>23295.14</v>
      </c>
      <c r="H4959" s="20">
        <f t="shared" si="333"/>
        <v>11.572113444929165</v>
      </c>
      <c r="I4959" s="19">
        <v>23640706.63329386</v>
      </c>
      <c r="J4959" s="85"/>
      <c r="K4959" s="85">
        <f t="shared" si="327"/>
        <v>1.1114805470662237E-3</v>
      </c>
      <c r="L4959" s="3">
        <f>IF(AND(O4959&gt;0,O4959&lt;366),+'PL2'!$N$3+1,IF(AND(O4959&gt;365,O4959&lt;731),+'PL2'!$O$3+1,IF(AND(O4959&gt;730,O4959&lt;1096),+'PL2'!$P$3+1,IF(AND(O4959&gt;1095,O4959&lt;1461),+'PL2'!$Q$3+1,IF(AND(O4959&gt;1460,O4959&lt;3000),+'PL2'!$R$3+1,0)))))</f>
        <v>1.5</v>
      </c>
      <c r="M4959" s="3">
        <f>IF(AND(O4959&gt;0,O4959&lt;366),+'PL2'!$N$2+1,IF(AND(O4959&gt;365,O4959&lt;731),+'PL2'!$O$2+1,IF(AND(O4959&gt;730,O4959&lt;1096),+'PL2'!$P$2+1,IF(AND(O4959&gt;1095,O4959&lt;1461),+'PL2'!$Q$2+1,IF(AND(O4959&gt;1460,O4959&lt;1826),+'PL2'!$R$2+1,IF(AND(O4959&gt;1825,O4959&lt;2190),+'PL2'!$S$2+1,0))))))</f>
        <v>1.2</v>
      </c>
      <c r="N4959" s="85">
        <f t="shared" si="328"/>
        <v>4.9963589095569638E-4</v>
      </c>
      <c r="O4959" s="19">
        <f>IF(A4959&gt;'PL2'!$C$2+489,IF(A4959='PL2'!$C$2+490,1,O4958+1), "")</f>
        <v>396</v>
      </c>
      <c r="P4959" s="19">
        <v>7.85</v>
      </c>
      <c r="Q4959" s="19">
        <v>35</v>
      </c>
    </row>
    <row r="4960" spans="1:17" s="80" customFormat="1" x14ac:dyDescent="0.55000000000000004">
      <c r="A4960" s="80">
        <v>4958</v>
      </c>
      <c r="B4960" s="83">
        <v>44780</v>
      </c>
      <c r="C4960" s="19">
        <v>110.408130035323</v>
      </c>
      <c r="D4960" s="19">
        <v>222690688.34191829</v>
      </c>
      <c r="E4960" s="20">
        <f t="shared" si="332"/>
        <v>1021.9458829413793</v>
      </c>
      <c r="F4960" s="20">
        <f t="shared" si="331"/>
        <v>5.0667198872552028E-4</v>
      </c>
      <c r="G4960" s="19">
        <v>22947.19</v>
      </c>
      <c r="H4960" s="20">
        <f t="shared" si="333"/>
        <v>11.626698392962371</v>
      </c>
      <c r="I4960" s="19">
        <v>23450786.345573589</v>
      </c>
      <c r="J4960" s="85"/>
      <c r="K4960" s="85">
        <f t="shared" si="327"/>
        <v>1.1114805470662237E-3</v>
      </c>
      <c r="L4960" s="3">
        <f>IF(AND(O4960&gt;0,O4960&lt;366),+'PL2'!$N$3+1,IF(AND(O4960&gt;365,O4960&lt;731),+'PL2'!$O$3+1,IF(AND(O4960&gt;730,O4960&lt;1096),+'PL2'!$P$3+1,IF(AND(O4960&gt;1095,O4960&lt;1461),+'PL2'!$Q$3+1,IF(AND(O4960&gt;1460,O4960&lt;3000),+'PL2'!$R$3+1,0)))))</f>
        <v>1.5</v>
      </c>
      <c r="M4960" s="3">
        <f>IF(AND(O4960&gt;0,O4960&lt;366),+'PL2'!$N$2+1,IF(AND(O4960&gt;365,O4960&lt;731),+'PL2'!$O$2+1,IF(AND(O4960&gt;730,O4960&lt;1096),+'PL2'!$P$2+1,IF(AND(O4960&gt;1095,O4960&lt;1461),+'PL2'!$Q$2+1,IF(AND(O4960&gt;1460,O4960&lt;1826),+'PL2'!$R$2+1,IF(AND(O4960&gt;1825,O4960&lt;2190),+'PL2'!$S$2+1,0))))))</f>
        <v>1.2</v>
      </c>
      <c r="N4960" s="85">
        <f t="shared" si="328"/>
        <v>4.9963589095569638E-4</v>
      </c>
      <c r="O4960" s="19">
        <f>IF(A4960&gt;'PL2'!$C$2+489,IF(A4960='PL2'!$C$2+490,1,O4959+1), "")</f>
        <v>397</v>
      </c>
      <c r="P4960" s="19">
        <v>7.85</v>
      </c>
      <c r="Q4960" s="19">
        <v>34</v>
      </c>
    </row>
    <row r="4961" spans="1:17" s="80" customFormat="1" x14ac:dyDescent="0.55000000000000004">
      <c r="A4961" s="80">
        <v>4959</v>
      </c>
      <c r="B4961" s="83">
        <v>44781</v>
      </c>
      <c r="C4961" s="19">
        <v>110.438128509444</v>
      </c>
      <c r="D4961" s="19">
        <v>201682132.83796379</v>
      </c>
      <c r="E4961" s="20">
        <f t="shared" si="332"/>
        <v>952.46349232621606</v>
      </c>
      <c r="F4961" s="20">
        <f t="shared" si="331"/>
        <v>5.2155480550469607E-4</v>
      </c>
      <c r="G4961" s="19">
        <v>23174.25</v>
      </c>
      <c r="H4961" s="20">
        <f t="shared" si="333"/>
        <v>12.086641451467203</v>
      </c>
      <c r="I4961" s="19">
        <v>22072627.087040812</v>
      </c>
      <c r="J4961" s="85"/>
      <c r="K4961" s="85">
        <f t="shared" si="327"/>
        <v>1.1114805470662237E-3</v>
      </c>
      <c r="L4961" s="3">
        <f>IF(AND(O4961&gt;0,O4961&lt;366),+'PL2'!$N$3+1,IF(AND(O4961&gt;365,O4961&lt;731),+'PL2'!$O$3+1,IF(AND(O4961&gt;730,O4961&lt;1096),+'PL2'!$P$3+1,IF(AND(O4961&gt;1095,O4961&lt;1461),+'PL2'!$Q$3+1,IF(AND(O4961&gt;1460,O4961&lt;3000),+'PL2'!$R$3+1,0)))))</f>
        <v>1.5</v>
      </c>
      <c r="M4961" s="3">
        <f>IF(AND(O4961&gt;0,O4961&lt;366),+'PL2'!$N$2+1,IF(AND(O4961&gt;365,O4961&lt;731),+'PL2'!$O$2+1,IF(AND(O4961&gt;730,O4961&lt;1096),+'PL2'!$P$2+1,IF(AND(O4961&gt;1095,O4961&lt;1461),+'PL2'!$Q$2+1,IF(AND(O4961&gt;1460,O4961&lt;1826),+'PL2'!$R$2+1,IF(AND(O4961&gt;1825,O4961&lt;2190),+'PL2'!$S$2+1,0))))))</f>
        <v>1.2</v>
      </c>
      <c r="N4961" s="85">
        <f t="shared" si="328"/>
        <v>4.9963589095569638E-4</v>
      </c>
      <c r="O4961" s="19">
        <f>IF(A4961&gt;'PL2'!$C$2+489,IF(A4961='PL2'!$C$2+490,1,O4960+1), "")</f>
        <v>398</v>
      </c>
      <c r="P4961" s="19">
        <v>7.85</v>
      </c>
      <c r="Q4961" s="19">
        <v>34</v>
      </c>
    </row>
    <row r="4962" spans="1:17" s="80" customFormat="1" x14ac:dyDescent="0.55000000000000004">
      <c r="A4962" s="80">
        <v>4960</v>
      </c>
      <c r="B4962" s="83">
        <v>44782</v>
      </c>
      <c r="C4962" s="19">
        <v>110.468126983565</v>
      </c>
      <c r="D4962" s="19">
        <v>200281562.47103351</v>
      </c>
      <c r="E4962" s="20">
        <f t="shared" si="332"/>
        <v>902.77471291912104</v>
      </c>
      <c r="F4962" s="20">
        <f t="shared" si="331"/>
        <v>4.9793815463529964E-4</v>
      </c>
      <c r="G4962" s="19">
        <v>23816.32</v>
      </c>
      <c r="H4962" s="20">
        <f t="shared" si="333"/>
        <v>11.859054431003779</v>
      </c>
      <c r="I4962" s="19">
        <v>21500771.450789921</v>
      </c>
      <c r="J4962" s="85"/>
      <c r="K4962" s="85">
        <f t="shared" si="327"/>
        <v>1.1114805470662237E-3</v>
      </c>
      <c r="L4962" s="3">
        <f>IF(AND(O4962&gt;0,O4962&lt;366),+'PL2'!$N$3+1,IF(AND(O4962&gt;365,O4962&lt;731),+'PL2'!$O$3+1,IF(AND(O4962&gt;730,O4962&lt;1096),+'PL2'!$P$3+1,IF(AND(O4962&gt;1095,O4962&lt;1461),+'PL2'!$Q$3+1,IF(AND(O4962&gt;1460,O4962&lt;3000),+'PL2'!$R$3+1,0)))))</f>
        <v>1.5</v>
      </c>
      <c r="M4962" s="3">
        <f>IF(AND(O4962&gt;0,O4962&lt;366),+'PL2'!$N$2+1,IF(AND(O4962&gt;365,O4962&lt;731),+'PL2'!$O$2+1,IF(AND(O4962&gt;730,O4962&lt;1096),+'PL2'!$P$2+1,IF(AND(O4962&gt;1095,O4962&lt;1461),+'PL2'!$Q$2+1,IF(AND(O4962&gt;1460,O4962&lt;1826),+'PL2'!$R$2+1,IF(AND(O4962&gt;1825,O4962&lt;2190),+'PL2'!$S$2+1,0))))))</f>
        <v>1.2</v>
      </c>
      <c r="N4962" s="85">
        <f t="shared" si="328"/>
        <v>4.9963589095569638E-4</v>
      </c>
      <c r="O4962" s="19">
        <f>IF(A4962&gt;'PL2'!$C$2+489,IF(A4962='PL2'!$C$2+490,1,O4961+1), "")</f>
        <v>399</v>
      </c>
      <c r="P4962" s="19">
        <v>7.85</v>
      </c>
      <c r="Q4962" s="19">
        <v>34</v>
      </c>
    </row>
    <row r="4963" spans="1:17" s="80" customFormat="1" x14ac:dyDescent="0.55000000000000004">
      <c r="A4963" s="80">
        <v>4961</v>
      </c>
      <c r="B4963" s="83">
        <v>44783</v>
      </c>
      <c r="C4963" s="19">
        <v>110.498125457686</v>
      </c>
      <c r="D4963" s="19">
        <v>207284414.30568501</v>
      </c>
      <c r="E4963" s="20">
        <f t="shared" si="332"/>
        <v>952.16625760781869</v>
      </c>
      <c r="F4963" s="20">
        <f t="shared" si="331"/>
        <v>5.0757596485071833E-4</v>
      </c>
      <c r="G4963" s="19">
        <v>23156.31</v>
      </c>
      <c r="H4963" s="20">
        <f t="shared" si="333"/>
        <v>11.753586390632337</v>
      </c>
      <c r="I4963" s="19">
        <v>22048657.03270651</v>
      </c>
      <c r="J4963" s="85"/>
      <c r="K4963" s="85">
        <f t="shared" si="327"/>
        <v>1.1114805470662237E-3</v>
      </c>
      <c r="L4963" s="3">
        <f>IF(AND(O4963&gt;0,O4963&lt;366),+'PL2'!$N$3+1,IF(AND(O4963&gt;365,O4963&lt;731),+'PL2'!$O$3+1,IF(AND(O4963&gt;730,O4963&lt;1096),+'PL2'!$P$3+1,IF(AND(O4963&gt;1095,O4963&lt;1461),+'PL2'!$Q$3+1,IF(AND(O4963&gt;1460,O4963&lt;3000),+'PL2'!$R$3+1,0)))))</f>
        <v>1.5</v>
      </c>
      <c r="M4963" s="3">
        <f>IF(AND(O4963&gt;0,O4963&lt;366),+'PL2'!$N$2+1,IF(AND(O4963&gt;365,O4963&lt;731),+'PL2'!$O$2+1,IF(AND(O4963&gt;730,O4963&lt;1096),+'PL2'!$P$2+1,IF(AND(O4963&gt;1095,O4963&lt;1461),+'PL2'!$Q$2+1,IF(AND(O4963&gt;1460,O4963&lt;1826),+'PL2'!$R$2+1,IF(AND(O4963&gt;1825,O4963&lt;2190),+'PL2'!$S$2+1,0))))))</f>
        <v>1.2</v>
      </c>
      <c r="N4963" s="85">
        <f t="shared" si="328"/>
        <v>4.9963589095569638E-4</v>
      </c>
      <c r="O4963" s="19">
        <f>IF(A4963&gt;'PL2'!$C$2+489,IF(A4963='PL2'!$C$2+490,1,O4962+1), "")</f>
        <v>400</v>
      </c>
      <c r="P4963" s="19">
        <v>7.85</v>
      </c>
      <c r="Q4963" s="19">
        <v>34</v>
      </c>
    </row>
    <row r="4964" spans="1:17" s="80" customFormat="1" x14ac:dyDescent="0.55000000000000004">
      <c r="A4964" s="80">
        <v>4962</v>
      </c>
      <c r="B4964" s="83">
        <v>44784</v>
      </c>
      <c r="C4964" s="19">
        <v>110.528123931807</v>
      </c>
      <c r="D4964" s="19">
        <v>196079851.37024251</v>
      </c>
      <c r="E4964" s="20">
        <f t="shared" si="332"/>
        <v>909.81044726266498</v>
      </c>
      <c r="F4964" s="20">
        <f t="shared" si="331"/>
        <v>5.1285045947745828E-4</v>
      </c>
      <c r="G4964" s="19">
        <v>23959.919999999998</v>
      </c>
      <c r="H4964" s="20">
        <f t="shared" si="333"/>
        <v>12.28785598104314</v>
      </c>
      <c r="I4964" s="19">
        <v>21798985.531577669</v>
      </c>
      <c r="J4964" s="85"/>
      <c r="K4964" s="85">
        <f t="shared" ref="K4964" si="334">+L4964^(0.00273972602739726)-1</f>
        <v>1.1114805470662237E-3</v>
      </c>
      <c r="L4964" s="3">
        <f>IF(AND(O4964&gt;0,O4964&lt;366),+'PL2'!$N$3+1,IF(AND(O4964&gt;365,O4964&lt;731),+'PL2'!$O$3+1,IF(AND(O4964&gt;730,O4964&lt;1096),+'PL2'!$P$3+1,IF(AND(O4964&gt;1095,O4964&lt;1461),+'PL2'!$Q$3+1,IF(AND(O4964&gt;1460,O4964&lt;3000),+'PL2'!$R$3+1,0)))))</f>
        <v>1.5</v>
      </c>
      <c r="M4964" s="3">
        <f>IF(AND(O4964&gt;0,O4964&lt;366),+'PL2'!$N$2+1,IF(AND(O4964&gt;365,O4964&lt;731),+'PL2'!$O$2+1,IF(AND(O4964&gt;730,O4964&lt;1096),+'PL2'!$P$2+1,IF(AND(O4964&gt;1095,O4964&lt;1461),+'PL2'!$Q$2+1,IF(AND(O4964&gt;1460,O4964&lt;1826),+'PL2'!$R$2+1,IF(AND(O4964&gt;1825,O4964&lt;2190),+'PL2'!$S$2+1,0))))))</f>
        <v>1.2</v>
      </c>
      <c r="N4964" s="85">
        <f t="shared" ref="N4964" si="335">+M4964^(0.00273972602739726)-1</f>
        <v>4.9963589095569638E-4</v>
      </c>
      <c r="O4964" s="19">
        <f>IF(A4964&gt;'PL2'!$C$2+489,IF(A4964='PL2'!$C$2+490,1,O4963+1), "")</f>
        <v>401</v>
      </c>
      <c r="P4964" s="19">
        <v>7.85</v>
      </c>
      <c r="Q4964" s="19">
        <v>34</v>
      </c>
    </row>
    <row r="4965" spans="1:17" s="80" customFormat="1" x14ac:dyDescent="0.55000000000000004">
      <c r="A4965" s="80">
        <v>4963</v>
      </c>
      <c r="B4965" s="81">
        <v>44785</v>
      </c>
      <c r="C4965" s="80">
        <v>110.558122405928</v>
      </c>
      <c r="D4965" s="19">
        <v>215687836.50726679</v>
      </c>
      <c r="E4965" s="20">
        <f t="shared" si="332"/>
        <v>980.53607200231318</v>
      </c>
      <c r="F4965" s="80">
        <f t="shared" si="331"/>
        <v>5.0260704927701028E-4</v>
      </c>
      <c r="G4965" s="19">
        <v>23953.77</v>
      </c>
      <c r="H4965" s="80">
        <f t="shared" ref="H4965:H5016" si="336">+F4965*G4965</f>
        <v>12.039333658760171</v>
      </c>
      <c r="I4965" s="19">
        <v>23487535.54544685</v>
      </c>
      <c r="K4965" s="82">
        <f t="shared" ref="K4965:K5027" si="337">+L4965^(0.00273972602739726)-1</f>
        <v>1.1114805470662237E-3</v>
      </c>
      <c r="L4965" s="3">
        <f>IF(AND(O4965&gt;0,O4965&lt;366),+'PL2'!$N$3+1,IF(AND(O4965&gt;365,O4965&lt;731),+'PL2'!$O$3+1,IF(AND(O4965&gt;730,O4965&lt;1096),+'PL2'!$P$3+1,IF(AND(O4965&gt;1095,O4965&lt;1461),+'PL2'!$Q$3+1,IF(AND(O4965&gt;1460,O4965&lt;3000),+'PL2'!$R$3+1,0)))))</f>
        <v>1.5</v>
      </c>
      <c r="M4965" s="3">
        <f>IF(AND(O4965&gt;0,O4965&lt;366),+'PL2'!$N$2+1,IF(AND(O4965&gt;365,O4965&lt;731),+'PL2'!$O$2+1,IF(AND(O4965&gt;730,O4965&lt;1096),+'PL2'!$P$2+1,IF(AND(O4965&gt;1095,O4965&lt;1461),+'PL2'!$Q$2+1,IF(AND(O4965&gt;1460,O4965&lt;1826),+'PL2'!$R$2+1,IF(AND(O4965&gt;1825,O4965&lt;2190),+'PL2'!$S$2+1,0))))))</f>
        <v>1.2</v>
      </c>
      <c r="N4965" s="82">
        <f t="shared" ref="N4965:N5027" si="338">+M4965^(0.00273972602739726)-1</f>
        <v>4.9963589095569638E-4</v>
      </c>
      <c r="O4965" s="19">
        <f>IF(A4965&gt;'PL2'!$C$2+489,IF(A4965='PL2'!$C$2+490,1,O4964+1), "")</f>
        <v>402</v>
      </c>
      <c r="P4965" s="19">
        <v>7.85</v>
      </c>
      <c r="Q4965" s="19">
        <v>34</v>
      </c>
    </row>
    <row r="4966" spans="1:17" s="80" customFormat="1" x14ac:dyDescent="0.55000000000000004">
      <c r="A4966" s="80">
        <v>4964</v>
      </c>
      <c r="B4966" s="81">
        <v>44786</v>
      </c>
      <c r="C4966" s="80">
        <v>110.588120880049</v>
      </c>
      <c r="D4966" s="19">
        <v>194679281.0033122</v>
      </c>
      <c r="E4966" s="20">
        <f t="shared" si="332"/>
        <v>884.49689483690759</v>
      </c>
      <c r="F4966" s="80">
        <f t="shared" si="331"/>
        <v>5.0244098406438916E-4</v>
      </c>
      <c r="G4966" s="19">
        <v>24418.38</v>
      </c>
      <c r="H4966" s="80">
        <f t="shared" si="336"/>
        <v>12.2687948764582</v>
      </c>
      <c r="I4966" s="19">
        <v>21597981.286947649</v>
      </c>
      <c r="K4966" s="82">
        <f t="shared" si="337"/>
        <v>1.1114805470662237E-3</v>
      </c>
      <c r="L4966" s="3">
        <f>IF(AND(O4966&gt;0,O4966&lt;366),+'PL2'!$N$3+1,IF(AND(O4966&gt;365,O4966&lt;731),+'PL2'!$O$3+1,IF(AND(O4966&gt;730,O4966&lt;1096),+'PL2'!$P$3+1,IF(AND(O4966&gt;1095,O4966&lt;1461),+'PL2'!$Q$3+1,IF(AND(O4966&gt;1460,O4966&lt;3000),+'PL2'!$R$3+1,0)))))</f>
        <v>1.5</v>
      </c>
      <c r="M4966" s="3">
        <f>IF(AND(O4966&gt;0,O4966&lt;366),+'PL2'!$N$2+1,IF(AND(O4966&gt;365,O4966&lt;731),+'PL2'!$O$2+1,IF(AND(O4966&gt;730,O4966&lt;1096),+'PL2'!$P$2+1,IF(AND(O4966&gt;1095,O4966&lt;1461),+'PL2'!$Q$2+1,IF(AND(O4966&gt;1460,O4966&lt;1826),+'PL2'!$R$2+1,IF(AND(O4966&gt;1825,O4966&lt;2190),+'PL2'!$S$2+1,0))))))</f>
        <v>1.2</v>
      </c>
      <c r="N4966" s="82">
        <f t="shared" si="338"/>
        <v>4.9963589095569638E-4</v>
      </c>
      <c r="O4966" s="19">
        <f>IF(A4966&gt;'PL2'!$C$2+489,IF(A4966='PL2'!$C$2+490,1,O4965+1), "")</f>
        <v>403</v>
      </c>
      <c r="P4966" s="19">
        <v>7.85</v>
      </c>
      <c r="Q4966" s="19">
        <v>34</v>
      </c>
    </row>
    <row r="4967" spans="1:17" s="80" customFormat="1" x14ac:dyDescent="0.55000000000000004">
      <c r="A4967" s="80">
        <v>4965</v>
      </c>
      <c r="B4967" s="81">
        <v>44787</v>
      </c>
      <c r="C4967" s="80">
        <v>110.61811935417001</v>
      </c>
      <c r="D4967" s="19">
        <v>186275858.80173039</v>
      </c>
      <c r="E4967" s="20">
        <f t="shared" si="332"/>
        <v>841.07744307968414</v>
      </c>
      <c r="F4967" s="80">
        <f t="shared" si="331"/>
        <v>4.9946571489823332E-4</v>
      </c>
      <c r="G4967" s="19">
        <v>24447.13</v>
      </c>
      <c r="H4967" s="80">
        <f t="shared" si="336"/>
        <v>12.210503262660048</v>
      </c>
      <c r="I4967" s="19">
        <v>20561929.59103664</v>
      </c>
      <c r="K4967" s="82">
        <f t="shared" si="337"/>
        <v>1.1114805470662237E-3</v>
      </c>
      <c r="L4967" s="3">
        <f>IF(AND(O4967&gt;0,O4967&lt;366),+'PL2'!$N$3+1,IF(AND(O4967&gt;365,O4967&lt;731),+'PL2'!$O$3+1,IF(AND(O4967&gt;730,O4967&lt;1096),+'PL2'!$P$3+1,IF(AND(O4967&gt;1095,O4967&lt;1461),+'PL2'!$Q$3+1,IF(AND(O4967&gt;1460,O4967&lt;3000),+'PL2'!$R$3+1,0)))))</f>
        <v>1.5</v>
      </c>
      <c r="M4967" s="3">
        <f>IF(AND(O4967&gt;0,O4967&lt;366),+'PL2'!$N$2+1,IF(AND(O4967&gt;365,O4967&lt;731),+'PL2'!$O$2+1,IF(AND(O4967&gt;730,O4967&lt;1096),+'PL2'!$P$2+1,IF(AND(O4967&gt;1095,O4967&lt;1461),+'PL2'!$Q$2+1,IF(AND(O4967&gt;1460,O4967&lt;1826),+'PL2'!$R$2+1,IF(AND(O4967&gt;1825,O4967&lt;2190),+'PL2'!$S$2+1,0))))))</f>
        <v>1.2</v>
      </c>
      <c r="N4967" s="82">
        <f t="shared" si="338"/>
        <v>4.9963589095569638E-4</v>
      </c>
      <c r="O4967" s="19">
        <f>IF(A4967&gt;'PL2'!$C$2+489,IF(A4967='PL2'!$C$2+490,1,O4966+1), "")</f>
        <v>404</v>
      </c>
      <c r="P4967" s="19">
        <v>7.85</v>
      </c>
      <c r="Q4967" s="19">
        <v>34</v>
      </c>
    </row>
    <row r="4968" spans="1:17" s="80" customFormat="1" x14ac:dyDescent="0.55000000000000004">
      <c r="A4968" s="80">
        <v>4966</v>
      </c>
      <c r="B4968" s="81">
        <v>44788</v>
      </c>
      <c r="C4968" s="80">
        <v>110.64811782829101</v>
      </c>
      <c r="D4968" s="19">
        <v>203082703.20489401</v>
      </c>
      <c r="E4968" s="20">
        <f t="shared" si="332"/>
        <v>914.94395335137517</v>
      </c>
      <c r="F4968" s="80">
        <f t="shared" si="331"/>
        <v>4.9850048654594473E-4</v>
      </c>
      <c r="G4968" s="19">
        <v>24314.89</v>
      </c>
      <c r="H4968" s="80">
        <f t="shared" si="336"/>
        <v>12.120984495311125</v>
      </c>
      <c r="I4968" s="19">
        <v>22246761.581903819</v>
      </c>
      <c r="K4968" s="82">
        <f t="shared" si="337"/>
        <v>1.1114805470662237E-3</v>
      </c>
      <c r="L4968" s="3">
        <f>IF(AND(O4968&gt;0,O4968&lt;366),+'PL2'!$N$3+1,IF(AND(O4968&gt;365,O4968&lt;731),+'PL2'!$O$3+1,IF(AND(O4968&gt;730,O4968&lt;1096),+'PL2'!$P$3+1,IF(AND(O4968&gt;1095,O4968&lt;1461),+'PL2'!$Q$3+1,IF(AND(O4968&gt;1460,O4968&lt;3000),+'PL2'!$R$3+1,0)))))</f>
        <v>1.5</v>
      </c>
      <c r="M4968" s="3">
        <f>IF(AND(O4968&gt;0,O4968&lt;366),+'PL2'!$N$2+1,IF(AND(O4968&gt;365,O4968&lt;731),+'PL2'!$O$2+1,IF(AND(O4968&gt;730,O4968&lt;1096),+'PL2'!$P$2+1,IF(AND(O4968&gt;1095,O4968&lt;1461),+'PL2'!$Q$2+1,IF(AND(O4968&gt;1460,O4968&lt;1826),+'PL2'!$R$2+1,IF(AND(O4968&gt;1825,O4968&lt;2190),+'PL2'!$S$2+1,0))))))</f>
        <v>1.2</v>
      </c>
      <c r="N4968" s="82">
        <f t="shared" si="338"/>
        <v>4.9963589095569638E-4</v>
      </c>
      <c r="O4968" s="19">
        <f>IF(A4968&gt;'PL2'!$C$2+489,IF(A4968='PL2'!$C$2+490,1,O4967+1), "")</f>
        <v>405</v>
      </c>
      <c r="P4968" s="19">
        <v>7.85</v>
      </c>
      <c r="Q4968" s="19">
        <v>34</v>
      </c>
    </row>
    <row r="4969" spans="1:17" s="80" customFormat="1" x14ac:dyDescent="0.55000000000000004">
      <c r="A4969" s="80">
        <v>4967</v>
      </c>
      <c r="B4969" s="81">
        <v>44789</v>
      </c>
      <c r="C4969" s="80">
        <v>110.67811630241199</v>
      </c>
      <c r="D4969" s="19">
        <v>207284414.30568489</v>
      </c>
      <c r="E4969" s="20">
        <f t="shared" si="332"/>
        <v>931.73174343628352</v>
      </c>
      <c r="F4969" s="80">
        <f t="shared" si="331"/>
        <v>4.9749188624772492E-4</v>
      </c>
      <c r="G4969" s="19">
        <v>24096.19</v>
      </c>
      <c r="H4969" s="80">
        <f t="shared" si="336"/>
        <v>11.987659014483565</v>
      </c>
      <c r="I4969" s="19">
        <v>22451185.118871938</v>
      </c>
      <c r="K4969" s="82">
        <f t="shared" si="337"/>
        <v>1.1114805470662237E-3</v>
      </c>
      <c r="L4969" s="3">
        <f>IF(AND(O4969&gt;0,O4969&lt;366),+'PL2'!$N$3+1,IF(AND(O4969&gt;365,O4969&lt;731),+'PL2'!$O$3+1,IF(AND(O4969&gt;730,O4969&lt;1096),+'PL2'!$P$3+1,IF(AND(O4969&gt;1095,O4969&lt;1461),+'PL2'!$Q$3+1,IF(AND(O4969&gt;1460,O4969&lt;3000),+'PL2'!$R$3+1,0)))))</f>
        <v>1.5</v>
      </c>
      <c r="M4969" s="3">
        <f>IF(AND(O4969&gt;0,O4969&lt;366),+'PL2'!$N$2+1,IF(AND(O4969&gt;365,O4969&lt;731),+'PL2'!$O$2+1,IF(AND(O4969&gt;730,O4969&lt;1096),+'PL2'!$P$2+1,IF(AND(O4969&gt;1095,O4969&lt;1461),+'PL2'!$Q$2+1,IF(AND(O4969&gt;1460,O4969&lt;1826),+'PL2'!$R$2+1,IF(AND(O4969&gt;1825,O4969&lt;2190),+'PL2'!$S$2+1,0))))))</f>
        <v>1.2</v>
      </c>
      <c r="N4969" s="82">
        <f t="shared" si="338"/>
        <v>4.9963589095569638E-4</v>
      </c>
      <c r="O4969" s="19">
        <f>IF(A4969&gt;'PL2'!$C$2+489,IF(A4969='PL2'!$C$2+490,1,O4968+1), "")</f>
        <v>406</v>
      </c>
      <c r="P4969" s="19">
        <v>7.85</v>
      </c>
      <c r="Q4969" s="19">
        <v>34</v>
      </c>
    </row>
    <row r="4970" spans="1:17" s="80" customFormat="1" x14ac:dyDescent="0.55000000000000004">
      <c r="A4970" s="80">
        <v>4968</v>
      </c>
      <c r="B4970" s="81">
        <v>44790</v>
      </c>
      <c r="C4970" s="80">
        <v>110.70811477653299</v>
      </c>
      <c r="D4970" s="19">
        <v>180673577.33400911</v>
      </c>
      <c r="E4970" s="20">
        <f t="shared" si="332"/>
        <v>830.24387256436273</v>
      </c>
      <c r="F4970" s="80">
        <f t="shared" si="331"/>
        <v>5.0873368033471221E-4</v>
      </c>
      <c r="G4970" s="19">
        <v>23876.29</v>
      </c>
      <c r="H4970" s="80">
        <f t="shared" si="336"/>
        <v>12.146672884438887</v>
      </c>
      <c r="I4970" s="19">
        <v>19823143.47206977</v>
      </c>
      <c r="K4970" s="82">
        <f t="shared" si="337"/>
        <v>1.1114805470662237E-3</v>
      </c>
      <c r="L4970" s="3">
        <f>IF(AND(O4970&gt;0,O4970&lt;366),+'PL2'!$N$3+1,IF(AND(O4970&gt;365,O4970&lt;731),+'PL2'!$O$3+1,IF(AND(O4970&gt;730,O4970&lt;1096),+'PL2'!$P$3+1,IF(AND(O4970&gt;1095,O4970&lt;1461),+'PL2'!$Q$3+1,IF(AND(O4970&gt;1460,O4970&lt;3000),+'PL2'!$R$3+1,0)))))</f>
        <v>1.5</v>
      </c>
      <c r="M4970" s="3">
        <f>IF(AND(O4970&gt;0,O4970&lt;366),+'PL2'!$N$2+1,IF(AND(O4970&gt;365,O4970&lt;731),+'PL2'!$O$2+1,IF(AND(O4970&gt;730,O4970&lt;1096),+'PL2'!$P$2+1,IF(AND(O4970&gt;1095,O4970&lt;1461),+'PL2'!$Q$2+1,IF(AND(O4970&gt;1460,O4970&lt;1826),+'PL2'!$R$2+1,IF(AND(O4970&gt;1825,O4970&lt;2190),+'PL2'!$S$2+1,0))))))</f>
        <v>1.2</v>
      </c>
      <c r="N4970" s="82">
        <f t="shared" si="338"/>
        <v>4.9963589095569638E-4</v>
      </c>
      <c r="O4970" s="19">
        <f>IF(A4970&gt;'PL2'!$C$2+489,IF(A4970='PL2'!$C$2+490,1,O4969+1), "")</f>
        <v>407</v>
      </c>
      <c r="P4970" s="19">
        <v>7.85</v>
      </c>
      <c r="Q4970" s="19">
        <v>34</v>
      </c>
    </row>
    <row r="4971" spans="1:17" s="80" customFormat="1" x14ac:dyDescent="0.55000000000000004">
      <c r="A4971" s="80">
        <v>4969</v>
      </c>
      <c r="B4971" s="81">
        <v>44791</v>
      </c>
      <c r="C4971" s="80">
        <v>110.738113250654</v>
      </c>
      <c r="D4971" s="19">
        <v>202403376.03316841</v>
      </c>
      <c r="E4971" s="20">
        <f t="shared" si="332"/>
        <v>918.33572591262111</v>
      </c>
      <c r="F4971" s="80">
        <f t="shared" si="331"/>
        <v>5.0243611352395812E-4</v>
      </c>
      <c r="G4971" s="19">
        <v>23332.09</v>
      </c>
      <c r="H4971" s="80">
        <f t="shared" si="336"/>
        <v>11.722884619991207</v>
      </c>
      <c r="I4971" s="19">
        <v>21426691.807208609</v>
      </c>
      <c r="K4971" s="82">
        <f t="shared" si="337"/>
        <v>1.1114805470662237E-3</v>
      </c>
      <c r="L4971" s="3">
        <f>IF(AND(O4971&gt;0,O4971&lt;366),+'PL2'!$N$3+1,IF(AND(O4971&gt;365,O4971&lt;731),+'PL2'!$O$3+1,IF(AND(O4971&gt;730,O4971&lt;1096),+'PL2'!$P$3+1,IF(AND(O4971&gt;1095,O4971&lt;1461),+'PL2'!$Q$3+1,IF(AND(O4971&gt;1460,O4971&lt;3000),+'PL2'!$R$3+1,0)))))</f>
        <v>1.5</v>
      </c>
      <c r="M4971" s="3">
        <f>IF(AND(O4971&gt;0,O4971&lt;366),+'PL2'!$N$2+1,IF(AND(O4971&gt;365,O4971&lt;731),+'PL2'!$O$2+1,IF(AND(O4971&gt;730,O4971&lt;1096),+'PL2'!$P$2+1,IF(AND(O4971&gt;1095,O4971&lt;1461),+'PL2'!$Q$2+1,IF(AND(O4971&gt;1460,O4971&lt;1826),+'PL2'!$R$2+1,IF(AND(O4971&gt;1825,O4971&lt;2190),+'PL2'!$S$2+1,0))))))</f>
        <v>1.2</v>
      </c>
      <c r="N4971" s="82">
        <f t="shared" si="338"/>
        <v>4.9963589095569638E-4</v>
      </c>
      <c r="O4971" s="19">
        <f>IF(A4971&gt;'PL2'!$C$2+489,IF(A4971='PL2'!$C$2+490,1,O4970+1), "")</f>
        <v>408</v>
      </c>
      <c r="P4971" s="19">
        <v>7.85</v>
      </c>
      <c r="Q4971" s="19">
        <v>34</v>
      </c>
    </row>
    <row r="4972" spans="1:17" s="80" customFormat="1" x14ac:dyDescent="0.55000000000000004">
      <c r="A4972" s="80">
        <v>4970</v>
      </c>
      <c r="B4972" s="81">
        <v>44792</v>
      </c>
      <c r="C4972" s="80">
        <v>110.768111724775</v>
      </c>
      <c r="D4972" s="19">
        <v>250867150.7861115</v>
      </c>
      <c r="E4972" s="20">
        <f t="shared" si="332"/>
        <v>1062.6044839092256</v>
      </c>
      <c r="F4972" s="80">
        <f t="shared" si="331"/>
        <v>4.6918335790107848E-4</v>
      </c>
      <c r="G4972" s="19">
        <v>23193.99</v>
      </c>
      <c r="H4972" s="80">
        <f t="shared" si="336"/>
        <v>10.882234111324037</v>
      </c>
      <c r="I4972" s="19">
        <v>24646037.773745742</v>
      </c>
      <c r="K4972" s="82">
        <f t="shared" si="337"/>
        <v>1.1114805470662237E-3</v>
      </c>
      <c r="L4972" s="3">
        <f>IF(AND(O4972&gt;0,O4972&lt;366),+'PL2'!$N$3+1,IF(AND(O4972&gt;365,O4972&lt;731),+'PL2'!$O$3+1,IF(AND(O4972&gt;730,O4972&lt;1096),+'PL2'!$P$3+1,IF(AND(O4972&gt;1095,O4972&lt;1461),+'PL2'!$Q$3+1,IF(AND(O4972&gt;1460,O4972&lt;3000),+'PL2'!$R$3+1,0)))))</f>
        <v>1.5</v>
      </c>
      <c r="M4972" s="3">
        <f>IF(AND(O4972&gt;0,O4972&lt;366),+'PL2'!$N$2+1,IF(AND(O4972&gt;365,O4972&lt;731),+'PL2'!$O$2+1,IF(AND(O4972&gt;730,O4972&lt;1096),+'PL2'!$P$2+1,IF(AND(O4972&gt;1095,O4972&lt;1461),+'PL2'!$Q$2+1,IF(AND(O4972&gt;1460,O4972&lt;1826),+'PL2'!$R$2+1,IF(AND(O4972&gt;1825,O4972&lt;2190),+'PL2'!$S$2+1,0))))))</f>
        <v>1.2</v>
      </c>
      <c r="N4972" s="82">
        <f t="shared" si="338"/>
        <v>4.9963589095569638E-4</v>
      </c>
      <c r="O4972" s="19">
        <f>IF(A4972&gt;'PL2'!$C$2+489,IF(A4972='PL2'!$C$2+490,1,O4971+1), "")</f>
        <v>409</v>
      </c>
      <c r="P4972" s="19">
        <v>7.85</v>
      </c>
      <c r="Q4972" s="19">
        <v>34</v>
      </c>
    </row>
    <row r="4973" spans="1:17" s="80" customFormat="1" x14ac:dyDescent="0.55000000000000004">
      <c r="A4973" s="80">
        <v>4971</v>
      </c>
      <c r="B4973" s="81">
        <v>44793</v>
      </c>
      <c r="C4973" s="80">
        <v>110.798110198896</v>
      </c>
      <c r="D4973" s="19">
        <v>209995536.33219451</v>
      </c>
      <c r="E4973" s="20">
        <f t="shared" si="332"/>
        <v>955.03708537952627</v>
      </c>
      <c r="F4973" s="80">
        <f t="shared" si="331"/>
        <v>5.0389787363156662E-4</v>
      </c>
      <c r="G4973" s="19">
        <v>20843.22</v>
      </c>
      <c r="H4973" s="80">
        <f t="shared" si="336"/>
        <v>10.502854237634942</v>
      </c>
      <c r="I4973" s="19">
        <v>19906048.07872425</v>
      </c>
      <c r="K4973" s="82">
        <f t="shared" si="337"/>
        <v>1.1114805470662237E-3</v>
      </c>
      <c r="L4973" s="3">
        <f>IF(AND(O4973&gt;0,O4973&lt;366),+'PL2'!$N$3+1,IF(AND(O4973&gt;365,O4973&lt;731),+'PL2'!$O$3+1,IF(AND(O4973&gt;730,O4973&lt;1096),+'PL2'!$P$3+1,IF(AND(O4973&gt;1095,O4973&lt;1461),+'PL2'!$Q$3+1,IF(AND(O4973&gt;1460,O4973&lt;3000),+'PL2'!$R$3+1,0)))))</f>
        <v>1.5</v>
      </c>
      <c r="M4973" s="3">
        <f>IF(AND(O4973&gt;0,O4973&lt;366),+'PL2'!$N$2+1,IF(AND(O4973&gt;365,O4973&lt;731),+'PL2'!$O$2+1,IF(AND(O4973&gt;730,O4973&lt;1096),+'PL2'!$P$2+1,IF(AND(O4973&gt;1095,O4973&lt;1461),+'PL2'!$Q$2+1,IF(AND(O4973&gt;1460,O4973&lt;1826),+'PL2'!$R$2+1,IF(AND(O4973&gt;1825,O4973&lt;2190),+'PL2'!$S$2+1,0))))))</f>
        <v>1.2</v>
      </c>
      <c r="N4973" s="82">
        <f t="shared" si="338"/>
        <v>4.9963589095569638E-4</v>
      </c>
      <c r="O4973" s="19">
        <f>IF(A4973&gt;'PL2'!$C$2+489,IF(A4973='PL2'!$C$2+490,1,O4972+1), "")</f>
        <v>410</v>
      </c>
      <c r="P4973" s="19">
        <v>7.85</v>
      </c>
      <c r="Q4973" s="19">
        <v>34</v>
      </c>
    </row>
    <row r="4974" spans="1:17" s="80" customFormat="1" x14ac:dyDescent="0.55000000000000004">
      <c r="A4974" s="80">
        <v>4972</v>
      </c>
      <c r="B4974" s="81">
        <v>44794</v>
      </c>
      <c r="C4974" s="80">
        <v>110.828108673017</v>
      </c>
      <c r="D4974" s="19">
        <v>205767438.28523761</v>
      </c>
      <c r="E4974" s="20">
        <f t="shared" si="332"/>
        <v>929.47540047549603</v>
      </c>
      <c r="F4974" s="80">
        <f t="shared" si="331"/>
        <v>5.0062342978677535E-4</v>
      </c>
      <c r="G4974" s="19">
        <v>21150.33</v>
      </c>
      <c r="H4974" s="80">
        <f t="shared" si="336"/>
        <v>10.58835074572213</v>
      </c>
      <c r="I4974" s="19">
        <v>19658711.446938898</v>
      </c>
      <c r="K4974" s="82">
        <f t="shared" si="337"/>
        <v>1.1114805470662237E-3</v>
      </c>
      <c r="L4974" s="3">
        <f>IF(AND(O4974&gt;0,O4974&lt;366),+'PL2'!$N$3+1,IF(AND(O4974&gt;365,O4974&lt;731),+'PL2'!$O$3+1,IF(AND(O4974&gt;730,O4974&lt;1096),+'PL2'!$P$3+1,IF(AND(O4974&gt;1095,O4974&lt;1461),+'PL2'!$Q$3+1,IF(AND(O4974&gt;1460,O4974&lt;3000),+'PL2'!$R$3+1,0)))))</f>
        <v>1.5</v>
      </c>
      <c r="M4974" s="3">
        <f>IF(AND(O4974&gt;0,O4974&lt;366),+'PL2'!$N$2+1,IF(AND(O4974&gt;365,O4974&lt;731),+'PL2'!$O$2+1,IF(AND(O4974&gt;730,O4974&lt;1096),+'PL2'!$P$2+1,IF(AND(O4974&gt;1095,O4974&lt;1461),+'PL2'!$Q$2+1,IF(AND(O4974&gt;1460,O4974&lt;1826),+'PL2'!$R$2+1,IF(AND(O4974&gt;1825,O4974&lt;2190),+'PL2'!$S$2+1,0))))))</f>
        <v>1.2</v>
      </c>
      <c r="N4974" s="82">
        <f t="shared" si="338"/>
        <v>4.9963589095569638E-4</v>
      </c>
      <c r="O4974" s="19">
        <f>IF(A4974&gt;'PL2'!$C$2+489,IF(A4974='PL2'!$C$2+490,1,O4973+1), "")</f>
        <v>411</v>
      </c>
      <c r="P4974" s="19">
        <v>7.85</v>
      </c>
      <c r="Q4974" s="19">
        <v>34</v>
      </c>
    </row>
    <row r="4975" spans="1:17" s="80" customFormat="1" x14ac:dyDescent="0.55000000000000004">
      <c r="A4975" s="80">
        <v>4973</v>
      </c>
      <c r="B4975" s="81">
        <v>44795</v>
      </c>
      <c r="C4975" s="80">
        <v>110.858107147138</v>
      </c>
      <c r="D4975" s="19">
        <v>204358072.26958531</v>
      </c>
      <c r="E4975" s="20">
        <f t="shared" si="332"/>
        <v>931.64626932464807</v>
      </c>
      <c r="F4975" s="80">
        <f t="shared" si="331"/>
        <v>5.053900773333655E-4</v>
      </c>
      <c r="G4975" s="19">
        <v>21520.51</v>
      </c>
      <c r="H4975" s="80">
        <f t="shared" si="336"/>
        <v>10.876252213153466</v>
      </c>
      <c r="I4975" s="19">
        <v>20049502.85546378</v>
      </c>
      <c r="K4975" s="82">
        <f t="shared" si="337"/>
        <v>1.1114805470662237E-3</v>
      </c>
      <c r="L4975" s="3">
        <f>IF(AND(O4975&gt;0,O4975&lt;366),+'PL2'!$N$3+1,IF(AND(O4975&gt;365,O4975&lt;731),+'PL2'!$O$3+1,IF(AND(O4975&gt;730,O4975&lt;1096),+'PL2'!$P$3+1,IF(AND(O4975&gt;1095,O4975&lt;1461),+'PL2'!$Q$3+1,IF(AND(O4975&gt;1460,O4975&lt;3000),+'PL2'!$R$3+1,0)))))</f>
        <v>1.5</v>
      </c>
      <c r="M4975" s="3">
        <f>IF(AND(O4975&gt;0,O4975&lt;366),+'PL2'!$N$2+1,IF(AND(O4975&gt;365,O4975&lt;731),+'PL2'!$O$2+1,IF(AND(O4975&gt;730,O4975&lt;1096),+'PL2'!$P$2+1,IF(AND(O4975&gt;1095,O4975&lt;1461),+'PL2'!$Q$2+1,IF(AND(O4975&gt;1460,O4975&lt;1826),+'PL2'!$R$2+1,IF(AND(O4975&gt;1825,O4975&lt;2190),+'PL2'!$S$2+1,0))))))</f>
        <v>1.2</v>
      </c>
      <c r="N4975" s="82">
        <f t="shared" si="338"/>
        <v>4.9963589095569638E-4</v>
      </c>
      <c r="O4975" s="19">
        <f>IF(A4975&gt;'PL2'!$C$2+489,IF(A4975='PL2'!$C$2+490,1,O4974+1), "")</f>
        <v>412</v>
      </c>
      <c r="P4975" s="19">
        <v>7.85</v>
      </c>
      <c r="Q4975" s="19">
        <v>34</v>
      </c>
    </row>
    <row r="4976" spans="1:17" s="80" customFormat="1" x14ac:dyDescent="0.55000000000000004">
      <c r="A4976" s="80">
        <v>4974</v>
      </c>
      <c r="B4976" s="81">
        <v>44796</v>
      </c>
      <c r="C4976" s="80">
        <v>110.888105621259</v>
      </c>
      <c r="D4976" s="19">
        <v>242410954.69219759</v>
      </c>
      <c r="E4976" s="20">
        <f t="shared" si="332"/>
        <v>1085.9107185788384</v>
      </c>
      <c r="F4976" s="80">
        <f t="shared" ref="F4976:F5039" si="339">+(C4976/D4976)*E4976</f>
        <v>4.967373797521835E-4</v>
      </c>
      <c r="G4976" s="19">
        <v>21402.93</v>
      </c>
      <c r="H4976" s="80">
        <f t="shared" si="336"/>
        <v>10.631635367219401</v>
      </c>
      <c r="I4976" s="19">
        <v>23241671.09599258</v>
      </c>
      <c r="K4976" s="82">
        <f t="shared" si="337"/>
        <v>1.1114805470662237E-3</v>
      </c>
      <c r="L4976" s="3">
        <f>IF(AND(O4976&gt;0,O4976&lt;366),+'PL2'!$N$3+1,IF(AND(O4976&gt;365,O4976&lt;731),+'PL2'!$O$3+1,IF(AND(O4976&gt;730,O4976&lt;1096),+'PL2'!$P$3+1,IF(AND(O4976&gt;1095,O4976&lt;1461),+'PL2'!$Q$3+1,IF(AND(O4976&gt;1460,O4976&lt;3000),+'PL2'!$R$3+1,0)))))</f>
        <v>1.5</v>
      </c>
      <c r="M4976" s="3">
        <f>IF(AND(O4976&gt;0,O4976&lt;366),+'PL2'!$N$2+1,IF(AND(O4976&gt;365,O4976&lt;731),+'PL2'!$O$2+1,IF(AND(O4976&gt;730,O4976&lt;1096),+'PL2'!$P$2+1,IF(AND(O4976&gt;1095,O4976&lt;1461),+'PL2'!$Q$2+1,IF(AND(O4976&gt;1460,O4976&lt;1826),+'PL2'!$R$2+1,IF(AND(O4976&gt;1825,O4976&lt;2190),+'PL2'!$S$2+1,0))))))</f>
        <v>1.2</v>
      </c>
      <c r="N4976" s="82">
        <f t="shared" si="338"/>
        <v>4.9963589095569638E-4</v>
      </c>
      <c r="O4976" s="19">
        <f>IF(A4976&gt;'PL2'!$C$2+489,IF(A4976='PL2'!$C$2+490,1,O4975+1), "")</f>
        <v>413</v>
      </c>
      <c r="P4976" s="19">
        <v>7.85</v>
      </c>
      <c r="Q4976" s="19">
        <v>34</v>
      </c>
    </row>
    <row r="4977" spans="1:17" s="80" customFormat="1" x14ac:dyDescent="0.55000000000000004">
      <c r="A4977" s="80">
        <v>4975</v>
      </c>
      <c r="B4977" s="81">
        <v>44797</v>
      </c>
      <c r="C4977" s="80">
        <v>110.91810409538</v>
      </c>
      <c r="D4977" s="19">
        <v>205767438.28523761</v>
      </c>
      <c r="E4977" s="20">
        <f t="shared" si="332"/>
        <v>919.77107219392485</v>
      </c>
      <c r="F4977" s="80">
        <f t="shared" si="339"/>
        <v>4.9579887070423916E-4</v>
      </c>
      <c r="G4977" s="19">
        <v>21516.02</v>
      </c>
      <c r="H4977" s="80">
        <f t="shared" si="336"/>
        <v>10.667618418049823</v>
      </c>
      <c r="I4977" s="19">
        <v>19789812.784745932</v>
      </c>
      <c r="K4977" s="82">
        <f t="shared" si="337"/>
        <v>1.1114805470662237E-3</v>
      </c>
      <c r="L4977" s="3">
        <f>IF(AND(O4977&gt;0,O4977&lt;366),+'PL2'!$N$3+1,IF(AND(O4977&gt;365,O4977&lt;731),+'PL2'!$O$3+1,IF(AND(O4977&gt;730,O4977&lt;1096),+'PL2'!$P$3+1,IF(AND(O4977&gt;1095,O4977&lt;1461),+'PL2'!$Q$3+1,IF(AND(O4977&gt;1460,O4977&lt;3000),+'PL2'!$R$3+1,0)))))</f>
        <v>1.5</v>
      </c>
      <c r="M4977" s="3">
        <f>IF(AND(O4977&gt;0,O4977&lt;366),+'PL2'!$N$2+1,IF(AND(O4977&gt;365,O4977&lt;731),+'PL2'!$O$2+1,IF(AND(O4977&gt;730,O4977&lt;1096),+'PL2'!$P$2+1,IF(AND(O4977&gt;1095,O4977&lt;1461),+'PL2'!$Q$2+1,IF(AND(O4977&gt;1460,O4977&lt;1826),+'PL2'!$R$2+1,IF(AND(O4977&gt;1825,O4977&lt;2190),+'PL2'!$S$2+1,0))))))</f>
        <v>1.2</v>
      </c>
      <c r="N4977" s="82">
        <f t="shared" si="338"/>
        <v>4.9963589095569638E-4</v>
      </c>
      <c r="O4977" s="19">
        <f>IF(A4977&gt;'PL2'!$C$2+489,IF(A4977='PL2'!$C$2+490,1,O4976+1), "")</f>
        <v>414</v>
      </c>
      <c r="P4977" s="19">
        <v>7.85</v>
      </c>
      <c r="Q4977" s="19">
        <v>34</v>
      </c>
    </row>
    <row r="4978" spans="1:17" s="80" customFormat="1" x14ac:dyDescent="0.55000000000000004">
      <c r="A4978" s="80">
        <v>4976</v>
      </c>
      <c r="B4978" s="81">
        <v>44798</v>
      </c>
      <c r="C4978" s="80">
        <v>110.948102569501</v>
      </c>
      <c r="D4978" s="19">
        <v>224089196.48871759</v>
      </c>
      <c r="E4978" s="20">
        <f t="shared" si="332"/>
        <v>1015.6204282875931</v>
      </c>
      <c r="F4978" s="80">
        <f t="shared" si="339"/>
        <v>5.0284065994678901E-4</v>
      </c>
      <c r="G4978" s="19">
        <v>21377.51</v>
      </c>
      <c r="H4978" s="80">
        <f t="shared" si="336"/>
        <v>10.749481236419081</v>
      </c>
      <c r="I4978" s="19">
        <v>21711435.861922301</v>
      </c>
      <c r="K4978" s="82">
        <f t="shared" si="337"/>
        <v>1.1114805470662237E-3</v>
      </c>
      <c r="L4978" s="3">
        <f>IF(AND(O4978&gt;0,O4978&lt;366),+'PL2'!$N$3+1,IF(AND(O4978&gt;365,O4978&lt;731),+'PL2'!$O$3+1,IF(AND(O4978&gt;730,O4978&lt;1096),+'PL2'!$P$3+1,IF(AND(O4978&gt;1095,O4978&lt;1461),+'PL2'!$Q$3+1,IF(AND(O4978&gt;1460,O4978&lt;3000),+'PL2'!$R$3+1,0)))))</f>
        <v>1.5</v>
      </c>
      <c r="M4978" s="3">
        <f>IF(AND(O4978&gt;0,O4978&lt;366),+'PL2'!$N$2+1,IF(AND(O4978&gt;365,O4978&lt;731),+'PL2'!$O$2+1,IF(AND(O4978&gt;730,O4978&lt;1096),+'PL2'!$P$2+1,IF(AND(O4978&gt;1095,O4978&lt;1461),+'PL2'!$Q$2+1,IF(AND(O4978&gt;1460,O4978&lt;1826),+'PL2'!$R$2+1,IF(AND(O4978&gt;1825,O4978&lt;2190),+'PL2'!$S$2+1,0))))))</f>
        <v>1.2</v>
      </c>
      <c r="N4978" s="82">
        <f t="shared" si="338"/>
        <v>4.9963589095569638E-4</v>
      </c>
      <c r="O4978" s="19">
        <f>IF(A4978&gt;'PL2'!$C$2+489,IF(A4978='PL2'!$C$2+490,1,O4977+1), "")</f>
        <v>415</v>
      </c>
      <c r="P4978" s="19">
        <v>7.85</v>
      </c>
      <c r="Q4978" s="19">
        <v>34</v>
      </c>
    </row>
    <row r="4979" spans="1:17" s="80" customFormat="1" x14ac:dyDescent="0.55000000000000004">
      <c r="A4979" s="80">
        <v>4977</v>
      </c>
      <c r="B4979" s="81">
        <v>44799</v>
      </c>
      <c r="C4979" s="80">
        <v>110.978101043622</v>
      </c>
      <c r="D4979" s="19">
        <v>248048418.754807</v>
      </c>
      <c r="E4979" s="20">
        <f t="shared" si="332"/>
        <v>1093.042656527537</v>
      </c>
      <c r="F4979" s="80">
        <f t="shared" si="339"/>
        <v>4.8903274203497115E-4</v>
      </c>
      <c r="G4979" s="19">
        <v>21597.93</v>
      </c>
      <c r="H4979" s="80">
        <f t="shared" si="336"/>
        <v>10.562094930179365</v>
      </c>
      <c r="I4979" s="19">
        <v>23607458.782695789</v>
      </c>
      <c r="K4979" s="82">
        <f t="shared" si="337"/>
        <v>1.1114805470662237E-3</v>
      </c>
      <c r="L4979" s="3">
        <f>IF(AND(O4979&gt;0,O4979&lt;366),+'PL2'!$N$3+1,IF(AND(O4979&gt;365,O4979&lt;731),+'PL2'!$O$3+1,IF(AND(O4979&gt;730,O4979&lt;1096),+'PL2'!$P$3+1,IF(AND(O4979&gt;1095,O4979&lt;1461),+'PL2'!$Q$3+1,IF(AND(O4979&gt;1460,O4979&lt;3000),+'PL2'!$R$3+1,0)))))</f>
        <v>1.5</v>
      </c>
      <c r="M4979" s="3">
        <f>IF(AND(O4979&gt;0,O4979&lt;366),+'PL2'!$N$2+1,IF(AND(O4979&gt;365,O4979&lt;731),+'PL2'!$O$2+1,IF(AND(O4979&gt;730,O4979&lt;1096),+'PL2'!$P$2+1,IF(AND(O4979&gt;1095,O4979&lt;1461),+'PL2'!$Q$2+1,IF(AND(O4979&gt;1460,O4979&lt;1826),+'PL2'!$R$2+1,IF(AND(O4979&gt;1825,O4979&lt;2190),+'PL2'!$S$2+1,0))))))</f>
        <v>1.2</v>
      </c>
      <c r="N4979" s="82">
        <f t="shared" si="338"/>
        <v>4.9963589095569638E-4</v>
      </c>
      <c r="O4979" s="19">
        <f>IF(A4979&gt;'PL2'!$C$2+489,IF(A4979='PL2'!$C$2+490,1,O4978+1), "")</f>
        <v>416</v>
      </c>
      <c r="P4979" s="19">
        <v>7.85</v>
      </c>
      <c r="Q4979" s="19">
        <v>34</v>
      </c>
    </row>
    <row r="4980" spans="1:17" s="80" customFormat="1" x14ac:dyDescent="0.55000000000000004">
      <c r="A4980" s="80">
        <v>4978</v>
      </c>
      <c r="B4980" s="81">
        <v>44800</v>
      </c>
      <c r="C4980" s="80">
        <v>111.00809951774301</v>
      </c>
      <c r="D4980" s="19">
        <v>204358072.26958531</v>
      </c>
      <c r="E4980" s="20">
        <f t="shared" si="332"/>
        <v>910.24871543885422</v>
      </c>
      <c r="F4980" s="80">
        <f t="shared" si="339"/>
        <v>4.9445064179328053E-4</v>
      </c>
      <c r="G4980" s="19">
        <v>20233.32</v>
      </c>
      <c r="H4980" s="80">
        <f t="shared" si="336"/>
        <v>10.004378059608818</v>
      </c>
      <c r="I4980" s="19">
        <v>18417353.539063279</v>
      </c>
      <c r="K4980" s="82">
        <f t="shared" si="337"/>
        <v>1.1114805470662237E-3</v>
      </c>
      <c r="L4980" s="3">
        <f>IF(AND(O4980&gt;0,O4980&lt;366),+'PL2'!$N$3+1,IF(AND(O4980&gt;365,O4980&lt;731),+'PL2'!$O$3+1,IF(AND(O4980&gt;730,O4980&lt;1096),+'PL2'!$P$3+1,IF(AND(O4980&gt;1095,O4980&lt;1461),+'PL2'!$Q$3+1,IF(AND(O4980&gt;1460,O4980&lt;3000),+'PL2'!$R$3+1,0)))))</f>
        <v>1.5</v>
      </c>
      <c r="M4980" s="3">
        <f>IF(AND(O4980&gt;0,O4980&lt;366),+'PL2'!$N$2+1,IF(AND(O4980&gt;365,O4980&lt;731),+'PL2'!$O$2+1,IF(AND(O4980&gt;730,O4980&lt;1096),+'PL2'!$P$2+1,IF(AND(O4980&gt;1095,O4980&lt;1461),+'PL2'!$Q$2+1,IF(AND(O4980&gt;1460,O4980&lt;1826),+'PL2'!$R$2+1,IF(AND(O4980&gt;1825,O4980&lt;2190),+'PL2'!$S$2+1,0))))))</f>
        <v>1.2</v>
      </c>
      <c r="N4980" s="82">
        <f t="shared" si="338"/>
        <v>4.9963589095569638E-4</v>
      </c>
      <c r="O4980" s="19">
        <f>IF(A4980&gt;'PL2'!$C$2+489,IF(A4980='PL2'!$C$2+490,1,O4979+1), "")</f>
        <v>417</v>
      </c>
      <c r="P4980" s="19">
        <v>7.85</v>
      </c>
      <c r="Q4980" s="19">
        <v>34</v>
      </c>
    </row>
    <row r="4981" spans="1:17" s="80" customFormat="1" x14ac:dyDescent="0.55000000000000004">
      <c r="A4981" s="80">
        <v>4979</v>
      </c>
      <c r="B4981" s="81">
        <v>44801</v>
      </c>
      <c r="C4981" s="80">
        <v>111.03809799186401</v>
      </c>
      <c r="D4981" s="19">
        <v>226907928.5200223</v>
      </c>
      <c r="E4981" s="20">
        <f t="shared" si="332"/>
        <v>1024.7540269751821</v>
      </c>
      <c r="F4981" s="80">
        <f t="shared" si="339"/>
        <v>5.0146655873590151E-4</v>
      </c>
      <c r="G4981" s="19">
        <v>20035.59</v>
      </c>
      <c r="H4981" s="80">
        <f t="shared" si="336"/>
        <v>10.047178369543442</v>
      </c>
      <c r="I4981" s="19">
        <v>20531551.535323691</v>
      </c>
      <c r="K4981" s="82">
        <f t="shared" si="337"/>
        <v>1.1114805470662237E-3</v>
      </c>
      <c r="L4981" s="3">
        <f>IF(AND(O4981&gt;0,O4981&lt;366),+'PL2'!$N$3+1,IF(AND(O4981&gt;365,O4981&lt;731),+'PL2'!$O$3+1,IF(AND(O4981&gt;730,O4981&lt;1096),+'PL2'!$P$3+1,IF(AND(O4981&gt;1095,O4981&lt;1461),+'PL2'!$Q$3+1,IF(AND(O4981&gt;1460,O4981&lt;3000),+'PL2'!$R$3+1,0)))))</f>
        <v>1.5</v>
      </c>
      <c r="M4981" s="3">
        <f>IF(AND(O4981&gt;0,O4981&lt;366),+'PL2'!$N$2+1,IF(AND(O4981&gt;365,O4981&lt;731),+'PL2'!$O$2+1,IF(AND(O4981&gt;730,O4981&lt;1096),+'PL2'!$P$2+1,IF(AND(O4981&gt;1095,O4981&lt;1461),+'PL2'!$Q$2+1,IF(AND(O4981&gt;1460,O4981&lt;1826),+'PL2'!$R$2+1,IF(AND(O4981&gt;1825,O4981&lt;2190),+'PL2'!$S$2+1,0))))))</f>
        <v>1.2</v>
      </c>
      <c r="N4981" s="82">
        <f t="shared" si="338"/>
        <v>4.9963589095569638E-4</v>
      </c>
      <c r="O4981" s="19">
        <f>IF(A4981&gt;'PL2'!$C$2+489,IF(A4981='PL2'!$C$2+490,1,O4980+1), "")</f>
        <v>418</v>
      </c>
      <c r="P4981" s="19">
        <v>7.85</v>
      </c>
      <c r="Q4981" s="19">
        <v>34</v>
      </c>
    </row>
    <row r="4982" spans="1:17" s="80" customFormat="1" x14ac:dyDescent="0.55000000000000004">
      <c r="A4982" s="80">
        <v>4980</v>
      </c>
      <c r="B4982" s="81">
        <v>44802</v>
      </c>
      <c r="C4982" s="80">
        <v>111.06809646598499</v>
      </c>
      <c r="D4982" s="19">
        <v>221270464.45741299</v>
      </c>
      <c r="E4982" s="20">
        <f t="shared" si="332"/>
        <v>1013.579260076188</v>
      </c>
      <c r="F4982" s="80">
        <f t="shared" si="339"/>
        <v>5.0877246229006235E-4</v>
      </c>
      <c r="G4982" s="19">
        <v>19550.07</v>
      </c>
      <c r="H4982" s="80">
        <f t="shared" si="336"/>
        <v>9.946537251843079</v>
      </c>
      <c r="I4982" s="19">
        <v>19815545.485037681</v>
      </c>
      <c r="K4982" s="82">
        <f t="shared" si="337"/>
        <v>1.1114805470662237E-3</v>
      </c>
      <c r="L4982" s="3">
        <f>IF(AND(O4982&gt;0,O4982&lt;366),+'PL2'!$N$3+1,IF(AND(O4982&gt;365,O4982&lt;731),+'PL2'!$O$3+1,IF(AND(O4982&gt;730,O4982&lt;1096),+'PL2'!$P$3+1,IF(AND(O4982&gt;1095,O4982&lt;1461),+'PL2'!$Q$3+1,IF(AND(O4982&gt;1460,O4982&lt;3000),+'PL2'!$R$3+1,0)))))</f>
        <v>1.5</v>
      </c>
      <c r="M4982" s="3">
        <f>IF(AND(O4982&gt;0,O4982&lt;366),+'PL2'!$N$2+1,IF(AND(O4982&gt;365,O4982&lt;731),+'PL2'!$O$2+1,IF(AND(O4982&gt;730,O4982&lt;1096),+'PL2'!$P$2+1,IF(AND(O4982&gt;1095,O4982&lt;1461),+'PL2'!$Q$2+1,IF(AND(O4982&gt;1460,O4982&lt;1826),+'PL2'!$R$2+1,IF(AND(O4982&gt;1825,O4982&lt;2190),+'PL2'!$S$2+1,0))))))</f>
        <v>1.2</v>
      </c>
      <c r="N4982" s="82">
        <f t="shared" si="338"/>
        <v>4.9963589095569638E-4</v>
      </c>
      <c r="O4982" s="19">
        <f>IF(A4982&gt;'PL2'!$C$2+489,IF(A4982='PL2'!$C$2+490,1,O4981+1), "")</f>
        <v>419</v>
      </c>
      <c r="P4982" s="19">
        <v>7.85</v>
      </c>
      <c r="Q4982" s="19">
        <v>34</v>
      </c>
    </row>
    <row r="4983" spans="1:17" s="80" customFormat="1" x14ac:dyDescent="0.55000000000000004">
      <c r="A4983" s="80">
        <v>4981</v>
      </c>
      <c r="B4983" s="81">
        <v>44803</v>
      </c>
      <c r="C4983" s="80">
        <v>111.09809494010599</v>
      </c>
      <c r="D4983" s="19">
        <v>228317294.5356746</v>
      </c>
      <c r="E4983" s="20">
        <f t="shared" si="332"/>
        <v>1029.9600435677164</v>
      </c>
      <c r="F4983" s="80">
        <f t="shared" si="339"/>
        <v>5.0117359237945381E-4</v>
      </c>
      <c r="G4983" s="19">
        <v>20290.41</v>
      </c>
      <c r="H4983" s="80">
        <f t="shared" si="336"/>
        <v>10.169017670551993</v>
      </c>
      <c r="I4983" s="19">
        <v>20898311.567606829</v>
      </c>
      <c r="K4983" s="82">
        <f t="shared" si="337"/>
        <v>1.1114805470662237E-3</v>
      </c>
      <c r="L4983" s="3">
        <f>IF(AND(O4983&gt;0,O4983&lt;366),+'PL2'!$N$3+1,IF(AND(O4983&gt;365,O4983&lt;731),+'PL2'!$O$3+1,IF(AND(O4983&gt;730,O4983&lt;1096),+'PL2'!$P$3+1,IF(AND(O4983&gt;1095,O4983&lt;1461),+'PL2'!$Q$3+1,IF(AND(O4983&gt;1460,O4983&lt;3000),+'PL2'!$R$3+1,0)))))</f>
        <v>1.5</v>
      </c>
      <c r="M4983" s="3">
        <f>IF(AND(O4983&gt;0,O4983&lt;366),+'PL2'!$N$2+1,IF(AND(O4983&gt;365,O4983&lt;731),+'PL2'!$O$2+1,IF(AND(O4983&gt;730,O4983&lt;1096),+'PL2'!$P$2+1,IF(AND(O4983&gt;1095,O4983&lt;1461),+'PL2'!$Q$2+1,IF(AND(O4983&gt;1460,O4983&lt;1826),+'PL2'!$R$2+1,IF(AND(O4983&gt;1825,O4983&lt;2190),+'PL2'!$S$2+1,0))))))</f>
        <v>1.2</v>
      </c>
      <c r="N4983" s="82">
        <f t="shared" si="338"/>
        <v>4.9963589095569638E-4</v>
      </c>
      <c r="O4983" s="19">
        <f>IF(A4983&gt;'PL2'!$C$2+489,IF(A4983='PL2'!$C$2+490,1,O4982+1), "")</f>
        <v>420</v>
      </c>
      <c r="P4983" s="19">
        <v>7.85</v>
      </c>
      <c r="Q4983" s="19">
        <v>34</v>
      </c>
    </row>
    <row r="4984" spans="1:17" s="80" customFormat="1" x14ac:dyDescent="0.55000000000000004">
      <c r="A4984" s="80">
        <v>4982</v>
      </c>
      <c r="B4984" s="81">
        <v>44804</v>
      </c>
      <c r="C4984" s="80">
        <v>111.128093414227</v>
      </c>
      <c r="D4984" s="19">
        <v>219862688.8918815</v>
      </c>
      <c r="E4984" s="20">
        <f t="shared" si="332"/>
        <v>958.61074639084734</v>
      </c>
      <c r="F4984" s="80">
        <f t="shared" si="339"/>
        <v>4.845232499871312E-4</v>
      </c>
      <c r="G4984" s="19">
        <v>19793.02</v>
      </c>
      <c r="H4984" s="80">
        <f t="shared" si="336"/>
        <v>9.5901783774602869</v>
      </c>
      <c r="I4984" s="19">
        <v>18973801.67552897</v>
      </c>
      <c r="K4984" s="82">
        <f t="shared" si="337"/>
        <v>1.1114805470662237E-3</v>
      </c>
      <c r="L4984" s="3">
        <f>IF(AND(O4984&gt;0,O4984&lt;366),+'PL2'!$N$3+1,IF(AND(O4984&gt;365,O4984&lt;731),+'PL2'!$O$3+1,IF(AND(O4984&gt;730,O4984&lt;1096),+'PL2'!$P$3+1,IF(AND(O4984&gt;1095,O4984&lt;1461),+'PL2'!$Q$3+1,IF(AND(O4984&gt;1460,O4984&lt;3000),+'PL2'!$R$3+1,0)))))</f>
        <v>1.5</v>
      </c>
      <c r="M4984" s="3">
        <f>IF(AND(O4984&gt;0,O4984&lt;366),+'PL2'!$N$2+1,IF(AND(O4984&gt;365,O4984&lt;731),+'PL2'!$O$2+1,IF(AND(O4984&gt;730,O4984&lt;1096),+'PL2'!$P$2+1,IF(AND(O4984&gt;1095,O4984&lt;1461),+'PL2'!$Q$2+1,IF(AND(O4984&gt;1460,O4984&lt;1826),+'PL2'!$R$2+1,IF(AND(O4984&gt;1825,O4984&lt;2190),+'PL2'!$S$2+1,0))))))</f>
        <v>1.2</v>
      </c>
      <c r="N4984" s="82">
        <f t="shared" si="338"/>
        <v>4.9963589095569638E-4</v>
      </c>
      <c r="O4984" s="19">
        <f>IF(A4984&gt;'PL2'!$C$2+489,IF(A4984='PL2'!$C$2+490,1,O4983+1), "")</f>
        <v>421</v>
      </c>
      <c r="P4984" s="19">
        <v>7.85</v>
      </c>
      <c r="Q4984" s="19">
        <v>34</v>
      </c>
    </row>
    <row r="4985" spans="1:17" s="80" customFormat="1" x14ac:dyDescent="0.55000000000000004">
      <c r="A4985" s="80">
        <v>4983</v>
      </c>
      <c r="B4985" s="81">
        <v>44805</v>
      </c>
      <c r="C4985" s="80">
        <v>111.158091888348</v>
      </c>
      <c r="D4985" s="19">
        <v>212503108.15739739</v>
      </c>
      <c r="E4985" s="20">
        <f t="shared" si="332"/>
        <v>873.88278011454588</v>
      </c>
      <c r="F4985" s="80">
        <f t="shared" si="339"/>
        <v>4.5711868976367354E-4</v>
      </c>
      <c r="G4985" s="19">
        <v>20047.68</v>
      </c>
      <c r="H4985" s="80">
        <f t="shared" si="336"/>
        <v>9.1641692144014026</v>
      </c>
      <c r="I4985" s="19">
        <v>17519322.333246779</v>
      </c>
      <c r="K4985" s="82">
        <f t="shared" si="337"/>
        <v>1.1114805470662237E-3</v>
      </c>
      <c r="L4985" s="3">
        <f>IF(AND(O4985&gt;0,O4985&lt;366),+'PL2'!$N$3+1,IF(AND(O4985&gt;365,O4985&lt;731),+'PL2'!$O$3+1,IF(AND(O4985&gt;730,O4985&lt;1096),+'PL2'!$P$3+1,IF(AND(O4985&gt;1095,O4985&lt;1461),+'PL2'!$Q$3+1,IF(AND(O4985&gt;1460,O4985&lt;3000),+'PL2'!$R$3+1,0)))))</f>
        <v>1.5</v>
      </c>
      <c r="M4985" s="3">
        <f>IF(AND(O4985&gt;0,O4985&lt;366),+'PL2'!$N$2+1,IF(AND(O4985&gt;365,O4985&lt;731),+'PL2'!$O$2+1,IF(AND(O4985&gt;730,O4985&lt;1096),+'PL2'!$P$2+1,IF(AND(O4985&gt;1095,O4985&lt;1461),+'PL2'!$Q$2+1,IF(AND(O4985&gt;1460,O4985&lt;1826),+'PL2'!$R$2+1,IF(AND(O4985&gt;1825,O4985&lt;2190),+'PL2'!$S$2+1,0))))))</f>
        <v>1.2</v>
      </c>
      <c r="N4985" s="82">
        <f t="shared" si="338"/>
        <v>4.9963589095569638E-4</v>
      </c>
      <c r="O4985" s="19">
        <f>IF(A4985&gt;'PL2'!$C$2+489,IF(A4985='PL2'!$C$2+490,1,O4984+1), "")</f>
        <v>422</v>
      </c>
      <c r="P4985" s="19">
        <v>7.5</v>
      </c>
      <c r="Q4985" s="19">
        <v>34</v>
      </c>
    </row>
    <row r="4986" spans="1:17" s="80" customFormat="1" x14ac:dyDescent="0.55000000000000004">
      <c r="A4986" s="80">
        <v>4984</v>
      </c>
      <c r="B4986" s="81">
        <v>44806</v>
      </c>
      <c r="C4986" s="80">
        <v>111.188090362469</v>
      </c>
      <c r="D4986" s="19">
        <v>198644209.79930621</v>
      </c>
      <c r="E4986" s="20">
        <f t="shared" si="332"/>
        <v>823.27753934083864</v>
      </c>
      <c r="F4986" s="80">
        <f t="shared" si="339"/>
        <v>4.6081714402903282E-4</v>
      </c>
      <c r="G4986" s="19">
        <v>20130.52</v>
      </c>
      <c r="H4986" s="80">
        <f t="shared" si="336"/>
        <v>9.2764887342193258</v>
      </c>
      <c r="I4986" s="19">
        <v>16573004.97125154</v>
      </c>
      <c r="K4986" s="82">
        <f t="shared" si="337"/>
        <v>1.1114805470662237E-3</v>
      </c>
      <c r="L4986" s="3">
        <f>IF(AND(O4986&gt;0,O4986&lt;366),+'PL2'!$N$3+1,IF(AND(O4986&gt;365,O4986&lt;731),+'PL2'!$O$3+1,IF(AND(O4986&gt;730,O4986&lt;1096),+'PL2'!$P$3+1,IF(AND(O4986&gt;1095,O4986&lt;1461),+'PL2'!$Q$3+1,IF(AND(O4986&gt;1460,O4986&lt;3000),+'PL2'!$R$3+1,0)))))</f>
        <v>1.5</v>
      </c>
      <c r="M4986" s="3">
        <f>IF(AND(O4986&gt;0,O4986&lt;366),+'PL2'!$N$2+1,IF(AND(O4986&gt;365,O4986&lt;731),+'PL2'!$O$2+1,IF(AND(O4986&gt;730,O4986&lt;1096),+'PL2'!$P$2+1,IF(AND(O4986&gt;1095,O4986&lt;1461),+'PL2'!$Q$2+1,IF(AND(O4986&gt;1460,O4986&lt;1826),+'PL2'!$R$2+1,IF(AND(O4986&gt;1825,O4986&lt;2190),+'PL2'!$S$2+1,0))))))</f>
        <v>1.2</v>
      </c>
      <c r="N4986" s="82">
        <f t="shared" si="338"/>
        <v>4.9963589095569638E-4</v>
      </c>
      <c r="O4986" s="19">
        <f>IF(A4986&gt;'PL2'!$C$2+489,IF(A4986='PL2'!$C$2+490,1,O4985+1), "")</f>
        <v>423</v>
      </c>
      <c r="P4986" s="19">
        <v>7.5</v>
      </c>
      <c r="Q4986" s="19">
        <v>34</v>
      </c>
    </row>
    <row r="4987" spans="1:17" s="80" customFormat="1" x14ac:dyDescent="0.55000000000000004">
      <c r="A4987" s="80">
        <v>4985</v>
      </c>
      <c r="B4987" s="81">
        <v>44807</v>
      </c>
      <c r="C4987" s="80">
        <v>111.21808883659</v>
      </c>
      <c r="D4987" s="19">
        <v>226362006.51548859</v>
      </c>
      <c r="E4987" s="20">
        <f t="shared" si="332"/>
        <v>927.37559634701256</v>
      </c>
      <c r="F4987" s="80">
        <f t="shared" si="339"/>
        <v>4.5564599398596663E-4</v>
      </c>
      <c r="G4987" s="19">
        <v>19952.91</v>
      </c>
      <c r="H4987" s="80">
        <f t="shared" si="336"/>
        <v>9.0914635098625336</v>
      </c>
      <c r="I4987" s="19">
        <v>18503841.81010827</v>
      </c>
      <c r="K4987" s="82">
        <f t="shared" si="337"/>
        <v>1.1114805470662237E-3</v>
      </c>
      <c r="L4987" s="3">
        <f>IF(AND(O4987&gt;0,O4987&lt;366),+'PL2'!$N$3+1,IF(AND(O4987&gt;365,O4987&lt;731),+'PL2'!$O$3+1,IF(AND(O4987&gt;730,O4987&lt;1096),+'PL2'!$P$3+1,IF(AND(O4987&gt;1095,O4987&lt;1461),+'PL2'!$Q$3+1,IF(AND(O4987&gt;1460,O4987&lt;3000),+'PL2'!$R$3+1,0)))))</f>
        <v>1.5</v>
      </c>
      <c r="M4987" s="3">
        <f>IF(AND(O4987&gt;0,O4987&lt;366),+'PL2'!$N$2+1,IF(AND(O4987&gt;365,O4987&lt;731),+'PL2'!$O$2+1,IF(AND(O4987&gt;730,O4987&lt;1096),+'PL2'!$P$2+1,IF(AND(O4987&gt;1095,O4987&lt;1461),+'PL2'!$Q$2+1,IF(AND(O4987&gt;1460,O4987&lt;1826),+'PL2'!$R$2+1,IF(AND(O4987&gt;1825,O4987&lt;2190),+'PL2'!$S$2+1,0))))))</f>
        <v>1.2</v>
      </c>
      <c r="N4987" s="82">
        <f t="shared" si="338"/>
        <v>4.9963589095569638E-4</v>
      </c>
      <c r="O4987" s="19">
        <f>IF(A4987&gt;'PL2'!$C$2+489,IF(A4987='PL2'!$C$2+490,1,O4986+1), "")</f>
        <v>424</v>
      </c>
      <c r="P4987" s="19">
        <v>7.5</v>
      </c>
      <c r="Q4987" s="19">
        <v>33</v>
      </c>
    </row>
    <row r="4988" spans="1:17" s="80" customFormat="1" x14ac:dyDescent="0.55000000000000004">
      <c r="A4988" s="80">
        <v>4986</v>
      </c>
      <c r="B4988" s="81">
        <v>44808</v>
      </c>
      <c r="C4988" s="80">
        <v>111.248087310711</v>
      </c>
      <c r="D4988" s="19">
        <v>258699436.01770121</v>
      </c>
      <c r="E4988" s="20">
        <f t="shared" si="332"/>
        <v>1058.8090517723442</v>
      </c>
      <c r="F4988" s="80">
        <f t="shared" si="339"/>
        <v>4.553178918754241E-4</v>
      </c>
      <c r="G4988" s="19">
        <v>19834.939999999999</v>
      </c>
      <c r="H4988" s="80">
        <f t="shared" si="336"/>
        <v>9.0312030662755234</v>
      </c>
      <c r="I4988" s="19">
        <v>21001414.013361339</v>
      </c>
      <c r="K4988" s="82">
        <f t="shared" si="337"/>
        <v>1.1114805470662237E-3</v>
      </c>
      <c r="L4988" s="3">
        <f>IF(AND(O4988&gt;0,O4988&lt;366),+'PL2'!$N$3+1,IF(AND(O4988&gt;365,O4988&lt;731),+'PL2'!$O$3+1,IF(AND(O4988&gt;730,O4988&lt;1096),+'PL2'!$P$3+1,IF(AND(O4988&gt;1095,O4988&lt;1461),+'PL2'!$Q$3+1,IF(AND(O4988&gt;1460,O4988&lt;3000),+'PL2'!$R$3+1,0)))))</f>
        <v>1.5</v>
      </c>
      <c r="M4988" s="3">
        <f>IF(AND(O4988&gt;0,O4988&lt;366),+'PL2'!$N$2+1,IF(AND(O4988&gt;365,O4988&lt;731),+'PL2'!$O$2+1,IF(AND(O4988&gt;730,O4988&lt;1096),+'PL2'!$P$2+1,IF(AND(O4988&gt;1095,O4988&lt;1461),+'PL2'!$Q$2+1,IF(AND(O4988&gt;1460,O4988&lt;1826),+'PL2'!$R$2+1,IF(AND(O4988&gt;1825,O4988&lt;2190),+'PL2'!$S$2+1,0))))))</f>
        <v>1.2</v>
      </c>
      <c r="N4988" s="82">
        <f t="shared" si="338"/>
        <v>4.9963589095569638E-4</v>
      </c>
      <c r="O4988" s="19">
        <f>IF(A4988&gt;'PL2'!$C$2+489,IF(A4988='PL2'!$C$2+490,1,O4987+1), "")</f>
        <v>425</v>
      </c>
      <c r="P4988" s="19">
        <v>7.5</v>
      </c>
      <c r="Q4988" s="19">
        <v>33</v>
      </c>
    </row>
    <row r="4989" spans="1:17" s="80" customFormat="1" x14ac:dyDescent="0.55000000000000004">
      <c r="A4989" s="80">
        <v>4987</v>
      </c>
      <c r="B4989" s="81">
        <v>44809</v>
      </c>
      <c r="C4989" s="80">
        <v>111.278085784832</v>
      </c>
      <c r="D4989" s="19">
        <v>235601272.0875493</v>
      </c>
      <c r="E4989" s="20">
        <f t="shared" si="332"/>
        <v>961.14998903434002</v>
      </c>
      <c r="F4989" s="80">
        <f t="shared" si="339"/>
        <v>4.539658465515807E-4</v>
      </c>
      <c r="G4989" s="19">
        <v>19994.650000000001</v>
      </c>
      <c r="H4989" s="80">
        <f t="shared" si="336"/>
        <v>9.0768882137525644</v>
      </c>
      <c r="I4989" s="19">
        <v>19217857.628245469</v>
      </c>
      <c r="K4989" s="82">
        <f t="shared" si="337"/>
        <v>1.1114805470662237E-3</v>
      </c>
      <c r="L4989" s="3">
        <f>IF(AND(O4989&gt;0,O4989&lt;366),+'PL2'!$N$3+1,IF(AND(O4989&gt;365,O4989&lt;731),+'PL2'!$O$3+1,IF(AND(O4989&gt;730,O4989&lt;1096),+'PL2'!$P$3+1,IF(AND(O4989&gt;1095,O4989&lt;1461),+'PL2'!$Q$3+1,IF(AND(O4989&gt;1460,O4989&lt;3000),+'PL2'!$R$3+1,0)))))</f>
        <v>1.5</v>
      </c>
      <c r="M4989" s="3">
        <f>IF(AND(O4989&gt;0,O4989&lt;366),+'PL2'!$N$2+1,IF(AND(O4989&gt;365,O4989&lt;731),+'PL2'!$O$2+1,IF(AND(O4989&gt;730,O4989&lt;1096),+'PL2'!$P$2+1,IF(AND(O4989&gt;1095,O4989&lt;1461),+'PL2'!$Q$2+1,IF(AND(O4989&gt;1460,O4989&lt;1826),+'PL2'!$R$2+1,IF(AND(O4989&gt;1825,O4989&lt;2190),+'PL2'!$S$2+1,0))))))</f>
        <v>1.2</v>
      </c>
      <c r="N4989" s="82">
        <f t="shared" si="338"/>
        <v>4.9963589095569638E-4</v>
      </c>
      <c r="O4989" s="19">
        <f>IF(A4989&gt;'PL2'!$C$2+489,IF(A4989='PL2'!$C$2+490,1,O4988+1), "")</f>
        <v>426</v>
      </c>
      <c r="P4989" s="19">
        <v>7.5</v>
      </c>
      <c r="Q4989" s="19">
        <v>33</v>
      </c>
    </row>
    <row r="4990" spans="1:17" s="80" customFormat="1" x14ac:dyDescent="0.55000000000000004">
      <c r="A4990" s="80">
        <v>4988</v>
      </c>
      <c r="B4990" s="81">
        <v>44810</v>
      </c>
      <c r="C4990" s="80">
        <v>111.308084258953</v>
      </c>
      <c r="D4990" s="19">
        <v>218662618.53877121</v>
      </c>
      <c r="E4990" s="20">
        <f t="shared" si="332"/>
        <v>894.96866689434705</v>
      </c>
      <c r="F4990" s="80">
        <f t="shared" si="339"/>
        <v>4.5557511590000292E-4</v>
      </c>
      <c r="G4990" s="19">
        <v>19789.87</v>
      </c>
      <c r="H4990" s="80">
        <f t="shared" si="336"/>
        <v>9.0157723188959906</v>
      </c>
      <c r="I4990" s="19">
        <v>17711313.57191243</v>
      </c>
      <c r="K4990" s="82">
        <f t="shared" si="337"/>
        <v>1.1114805470662237E-3</v>
      </c>
      <c r="L4990" s="3">
        <f>IF(AND(O4990&gt;0,O4990&lt;366),+'PL2'!$N$3+1,IF(AND(O4990&gt;365,O4990&lt;731),+'PL2'!$O$3+1,IF(AND(O4990&gt;730,O4990&lt;1096),+'PL2'!$P$3+1,IF(AND(O4990&gt;1095,O4990&lt;1461),+'PL2'!$Q$3+1,IF(AND(O4990&gt;1460,O4990&lt;3000),+'PL2'!$R$3+1,0)))))</f>
        <v>1.5</v>
      </c>
      <c r="M4990" s="3">
        <f>IF(AND(O4990&gt;0,O4990&lt;366),+'PL2'!$N$2+1,IF(AND(O4990&gt;365,O4990&lt;731),+'PL2'!$O$2+1,IF(AND(O4990&gt;730,O4990&lt;1096),+'PL2'!$P$2+1,IF(AND(O4990&gt;1095,O4990&lt;1461),+'PL2'!$Q$2+1,IF(AND(O4990&gt;1460,O4990&lt;1826),+'PL2'!$R$2+1,IF(AND(O4990&gt;1825,O4990&lt;2190),+'PL2'!$S$2+1,0))))))</f>
        <v>1.2</v>
      </c>
      <c r="N4990" s="82">
        <f t="shared" si="338"/>
        <v>4.9963589095569638E-4</v>
      </c>
      <c r="O4990" s="19">
        <f>IF(A4990&gt;'PL2'!$C$2+489,IF(A4990='PL2'!$C$2+490,1,O4989+1), "")</f>
        <v>427</v>
      </c>
      <c r="P4990" s="19">
        <v>7.5</v>
      </c>
      <c r="Q4990" s="19">
        <v>33</v>
      </c>
    </row>
    <row r="4991" spans="1:17" s="80" customFormat="1" x14ac:dyDescent="0.55000000000000004">
      <c r="A4991" s="80">
        <v>4989</v>
      </c>
      <c r="B4991" s="81">
        <v>44811</v>
      </c>
      <c r="C4991" s="80">
        <v>111.338082733074</v>
      </c>
      <c r="D4991" s="19">
        <v>224822128.92014509</v>
      </c>
      <c r="E4991" s="20">
        <f t="shared" si="332"/>
        <v>931.71713681048766</v>
      </c>
      <c r="F4991" s="80">
        <f t="shared" si="339"/>
        <v>4.6141187328972808E-4</v>
      </c>
      <c r="G4991" s="19">
        <v>18806.7</v>
      </c>
      <c r="H4991" s="80">
        <f t="shared" si="336"/>
        <v>8.6776346773979292</v>
      </c>
      <c r="I4991" s="19">
        <v>17522524.676853798</v>
      </c>
      <c r="K4991" s="82">
        <f t="shared" si="337"/>
        <v>1.1114805470662237E-3</v>
      </c>
      <c r="L4991" s="3">
        <f>IF(AND(O4991&gt;0,O4991&lt;366),+'PL2'!$N$3+1,IF(AND(O4991&gt;365,O4991&lt;731),+'PL2'!$O$3+1,IF(AND(O4991&gt;730,O4991&lt;1096),+'PL2'!$P$3+1,IF(AND(O4991&gt;1095,O4991&lt;1461),+'PL2'!$Q$3+1,IF(AND(O4991&gt;1460,O4991&lt;3000),+'PL2'!$R$3+1,0)))))</f>
        <v>1.5</v>
      </c>
      <c r="M4991" s="3">
        <f>IF(AND(O4991&gt;0,O4991&lt;366),+'PL2'!$N$2+1,IF(AND(O4991&gt;365,O4991&lt;731),+'PL2'!$O$2+1,IF(AND(O4991&gt;730,O4991&lt;1096),+'PL2'!$P$2+1,IF(AND(O4991&gt;1095,O4991&lt;1461),+'PL2'!$Q$2+1,IF(AND(O4991&gt;1460,O4991&lt;1826),+'PL2'!$R$2+1,IF(AND(O4991&gt;1825,O4991&lt;2190),+'PL2'!$S$2+1,0))))))</f>
        <v>1.2</v>
      </c>
      <c r="N4991" s="82">
        <f t="shared" si="338"/>
        <v>4.9963589095569638E-4</v>
      </c>
      <c r="O4991" s="19">
        <f>IF(A4991&gt;'PL2'!$C$2+489,IF(A4991='PL2'!$C$2+490,1,O4990+1), "")</f>
        <v>428</v>
      </c>
      <c r="P4991" s="19">
        <v>7.5</v>
      </c>
      <c r="Q4991" s="19">
        <v>33</v>
      </c>
    </row>
    <row r="4992" spans="1:17" s="80" customFormat="1" x14ac:dyDescent="0.55000000000000004">
      <c r="A4992" s="80">
        <v>4990</v>
      </c>
      <c r="B4992" s="81">
        <v>44812</v>
      </c>
      <c r="C4992" s="80">
        <v>111.368081207195</v>
      </c>
      <c r="D4992" s="19">
        <v>195564454.60861939</v>
      </c>
      <c r="E4992" s="20">
        <f t="shared" si="332"/>
        <v>808.13472480453186</v>
      </c>
      <c r="F4992" s="80">
        <f t="shared" si="339"/>
        <v>4.6020844554038181E-4</v>
      </c>
      <c r="G4992" s="19">
        <v>19280.080000000002</v>
      </c>
      <c r="H4992" s="80">
        <f t="shared" si="336"/>
        <v>8.8728556466942052</v>
      </c>
      <c r="I4992" s="19">
        <v>15580902.145009359</v>
      </c>
      <c r="K4992" s="82">
        <f t="shared" si="337"/>
        <v>1.1114805470662237E-3</v>
      </c>
      <c r="L4992" s="3">
        <f>IF(AND(O4992&gt;0,O4992&lt;366),+'PL2'!$N$3+1,IF(AND(O4992&gt;365,O4992&lt;731),+'PL2'!$O$3+1,IF(AND(O4992&gt;730,O4992&lt;1096),+'PL2'!$P$3+1,IF(AND(O4992&gt;1095,O4992&lt;1461),+'PL2'!$Q$3+1,IF(AND(O4992&gt;1460,O4992&lt;3000),+'PL2'!$R$3+1,0)))))</f>
        <v>1.5</v>
      </c>
      <c r="M4992" s="3">
        <f>IF(AND(O4992&gt;0,O4992&lt;366),+'PL2'!$N$2+1,IF(AND(O4992&gt;365,O4992&lt;731),+'PL2'!$O$2+1,IF(AND(O4992&gt;730,O4992&lt;1096),+'PL2'!$P$2+1,IF(AND(O4992&gt;1095,O4992&lt;1461),+'PL2'!$Q$2+1,IF(AND(O4992&gt;1460,O4992&lt;1826),+'PL2'!$R$2+1,IF(AND(O4992&gt;1825,O4992&lt;2190),+'PL2'!$S$2+1,0))))))</f>
        <v>1.2</v>
      </c>
      <c r="N4992" s="82">
        <f t="shared" si="338"/>
        <v>4.9963589095569638E-4</v>
      </c>
      <c r="O4992" s="19">
        <f>IF(A4992&gt;'PL2'!$C$2+489,IF(A4992='PL2'!$C$2+490,1,O4991+1), "")</f>
        <v>429</v>
      </c>
      <c r="P4992" s="19">
        <v>7.5</v>
      </c>
      <c r="Q4992" s="19">
        <v>33</v>
      </c>
    </row>
    <row r="4993" spans="1:17" s="80" customFormat="1" x14ac:dyDescent="0.55000000000000004">
      <c r="A4993" s="80">
        <v>4991</v>
      </c>
      <c r="B4993" s="81">
        <v>44813</v>
      </c>
      <c r="C4993" s="80">
        <v>111.39807968131601</v>
      </c>
      <c r="D4993" s="19">
        <v>226362006.51548859</v>
      </c>
      <c r="E4993" s="20">
        <f t="shared" si="332"/>
        <v>1004.1055069481124</v>
      </c>
      <c r="F4993" s="80">
        <f t="shared" si="339"/>
        <v>4.9414399082825077E-4</v>
      </c>
      <c r="G4993" s="19">
        <v>19327.53</v>
      </c>
      <c r="H4993" s="80">
        <f t="shared" si="336"/>
        <v>9.5505828070527414</v>
      </c>
      <c r="I4993" s="19">
        <v>19406879.308704849</v>
      </c>
      <c r="K4993" s="82">
        <f t="shared" si="337"/>
        <v>1.1114805470662237E-3</v>
      </c>
      <c r="L4993" s="3">
        <f>IF(AND(O4993&gt;0,O4993&lt;366),+'PL2'!$N$3+1,IF(AND(O4993&gt;365,O4993&lt;731),+'PL2'!$O$3+1,IF(AND(O4993&gt;730,O4993&lt;1096),+'PL2'!$P$3+1,IF(AND(O4993&gt;1095,O4993&lt;1461),+'PL2'!$Q$3+1,IF(AND(O4993&gt;1460,O4993&lt;3000),+'PL2'!$R$3+1,0)))))</f>
        <v>1.5</v>
      </c>
      <c r="M4993" s="3">
        <f>IF(AND(O4993&gt;0,O4993&lt;366),+'PL2'!$N$2+1,IF(AND(O4993&gt;365,O4993&lt;731),+'PL2'!$O$2+1,IF(AND(O4993&gt;730,O4993&lt;1096),+'PL2'!$P$2+1,IF(AND(O4993&gt;1095,O4993&lt;1461),+'PL2'!$Q$2+1,IF(AND(O4993&gt;1460,O4993&lt;1826),+'PL2'!$R$2+1,IF(AND(O4993&gt;1825,O4993&lt;2190),+'PL2'!$S$2+1,0))))))</f>
        <v>1.2</v>
      </c>
      <c r="N4993" s="82">
        <f t="shared" si="338"/>
        <v>4.9963589095569638E-4</v>
      </c>
      <c r="O4993" s="19">
        <f>IF(A4993&gt;'PL2'!$C$2+489,IF(A4993='PL2'!$C$2+490,1,O4992+1), "")</f>
        <v>430</v>
      </c>
      <c r="P4993" s="19">
        <v>7.5</v>
      </c>
      <c r="Q4993" s="19">
        <v>33</v>
      </c>
    </row>
    <row r="4994" spans="1:17" s="80" customFormat="1" x14ac:dyDescent="0.55000000000000004">
      <c r="A4994" s="80">
        <v>4992</v>
      </c>
      <c r="B4994" s="81">
        <v>44814</v>
      </c>
      <c r="C4994" s="80">
        <v>111.42807815543701</v>
      </c>
      <c r="D4994" s="19">
        <v>241760782.46892309</v>
      </c>
      <c r="E4994" s="20">
        <f t="shared" si="332"/>
        <v>993.78290246367931</v>
      </c>
      <c r="F4994" s="80">
        <f t="shared" si="339"/>
        <v>4.5803673281663972E-4</v>
      </c>
      <c r="G4994" s="19">
        <v>21387.58</v>
      </c>
      <c r="H4994" s="80">
        <f t="shared" si="336"/>
        <v>9.7962972660545073</v>
      </c>
      <c r="I4994" s="19">
        <v>21254611.329074141</v>
      </c>
      <c r="K4994" s="82">
        <f t="shared" si="337"/>
        <v>1.1114805470662237E-3</v>
      </c>
      <c r="L4994" s="3">
        <f>IF(AND(O4994&gt;0,O4994&lt;366),+'PL2'!$N$3+1,IF(AND(O4994&gt;365,O4994&lt;731),+'PL2'!$O$3+1,IF(AND(O4994&gt;730,O4994&lt;1096),+'PL2'!$P$3+1,IF(AND(O4994&gt;1095,O4994&lt;1461),+'PL2'!$Q$3+1,IF(AND(O4994&gt;1460,O4994&lt;3000),+'PL2'!$R$3+1,0)))))</f>
        <v>1.5</v>
      </c>
      <c r="M4994" s="3">
        <f>IF(AND(O4994&gt;0,O4994&lt;366),+'PL2'!$N$2+1,IF(AND(O4994&gt;365,O4994&lt;731),+'PL2'!$O$2+1,IF(AND(O4994&gt;730,O4994&lt;1096),+'PL2'!$P$2+1,IF(AND(O4994&gt;1095,O4994&lt;1461),+'PL2'!$Q$2+1,IF(AND(O4994&gt;1460,O4994&lt;1826),+'PL2'!$R$2+1,IF(AND(O4994&gt;1825,O4994&lt;2190),+'PL2'!$S$2+1,0))))))</f>
        <v>1.2</v>
      </c>
      <c r="N4994" s="82">
        <f t="shared" si="338"/>
        <v>4.9963589095569638E-4</v>
      </c>
      <c r="O4994" s="19">
        <f>IF(A4994&gt;'PL2'!$C$2+489,IF(A4994='PL2'!$C$2+490,1,O4993+1), "")</f>
        <v>431</v>
      </c>
      <c r="P4994" s="19">
        <v>7.5</v>
      </c>
      <c r="Q4994" s="19">
        <v>33</v>
      </c>
    </row>
    <row r="4995" spans="1:17" s="80" customFormat="1" x14ac:dyDescent="0.55000000000000004">
      <c r="A4995" s="80">
        <v>4993</v>
      </c>
      <c r="B4995" s="81">
        <v>44815</v>
      </c>
      <c r="C4995" s="80">
        <v>111.45807662955799</v>
      </c>
      <c r="D4995" s="19">
        <v>281797599.94785309</v>
      </c>
      <c r="E4995" s="20">
        <f t="shared" si="332"/>
        <v>1162.3126099439044</v>
      </c>
      <c r="F4995" s="80">
        <f t="shared" si="339"/>
        <v>4.5972402877314224E-4</v>
      </c>
      <c r="G4995" s="19">
        <v>21673.03</v>
      </c>
      <c r="H4995" s="80">
        <f t="shared" si="336"/>
        <v>9.9636126673211738</v>
      </c>
      <c r="I4995" s="19">
        <v>25190836.064692538</v>
      </c>
      <c r="K4995" s="82">
        <f t="shared" si="337"/>
        <v>1.1114805470662237E-3</v>
      </c>
      <c r="L4995" s="3">
        <f>IF(AND(O4995&gt;0,O4995&lt;366),+'PL2'!$N$3+1,IF(AND(O4995&gt;365,O4995&lt;731),+'PL2'!$O$3+1,IF(AND(O4995&gt;730,O4995&lt;1096),+'PL2'!$P$3+1,IF(AND(O4995&gt;1095,O4995&lt;1461),+'PL2'!$Q$3+1,IF(AND(O4995&gt;1460,O4995&lt;3000),+'PL2'!$R$3+1,0)))))</f>
        <v>1.5</v>
      </c>
      <c r="M4995" s="3">
        <f>IF(AND(O4995&gt;0,O4995&lt;366),+'PL2'!$N$2+1,IF(AND(O4995&gt;365,O4995&lt;731),+'PL2'!$O$2+1,IF(AND(O4995&gt;730,O4995&lt;1096),+'PL2'!$P$2+1,IF(AND(O4995&gt;1095,O4995&lt;1461),+'PL2'!$Q$2+1,IF(AND(O4995&gt;1460,O4995&lt;1826),+'PL2'!$R$2+1,IF(AND(O4995&gt;1825,O4995&lt;2190),+'PL2'!$S$2+1,0))))))</f>
        <v>1.2</v>
      </c>
      <c r="N4995" s="82">
        <f t="shared" si="338"/>
        <v>4.9963589095569638E-4</v>
      </c>
      <c r="O4995" s="19">
        <f>IF(A4995&gt;'PL2'!$C$2+489,IF(A4995='PL2'!$C$2+490,1,O4994+1), "")</f>
        <v>432</v>
      </c>
      <c r="P4995" s="19">
        <v>7.5</v>
      </c>
      <c r="Q4995" s="19">
        <v>33</v>
      </c>
    </row>
    <row r="4996" spans="1:17" s="80" customFormat="1" x14ac:dyDescent="0.55000000000000004">
      <c r="A4996" s="80">
        <v>4994</v>
      </c>
      <c r="B4996" s="81">
        <v>44816</v>
      </c>
      <c r="C4996" s="80">
        <v>111.48807510367899</v>
      </c>
      <c r="D4996" s="19">
        <v>235601272.0875493</v>
      </c>
      <c r="E4996" s="20">
        <f t="shared" si="332"/>
        <v>984.5578700427111</v>
      </c>
      <c r="F4996" s="80">
        <f t="shared" si="339"/>
        <v>4.6589927459496415E-4</v>
      </c>
      <c r="G4996" s="19">
        <v>21794.52</v>
      </c>
      <c r="H4996" s="80">
        <f t="shared" si="336"/>
        <v>10.154051058145438</v>
      </c>
      <c r="I4996" s="19">
        <v>21457966.189803269</v>
      </c>
      <c r="K4996" s="82">
        <f t="shared" si="337"/>
        <v>1.1114805470662237E-3</v>
      </c>
      <c r="L4996" s="3">
        <f>IF(AND(O4996&gt;0,O4996&lt;366),+'PL2'!$N$3+1,IF(AND(O4996&gt;365,O4996&lt;731),+'PL2'!$O$3+1,IF(AND(O4996&gt;730,O4996&lt;1096),+'PL2'!$P$3+1,IF(AND(O4996&gt;1095,O4996&lt;1461),+'PL2'!$Q$3+1,IF(AND(O4996&gt;1460,O4996&lt;3000),+'PL2'!$R$3+1,0)))))</f>
        <v>1.5</v>
      </c>
      <c r="M4996" s="3">
        <f>IF(AND(O4996&gt;0,O4996&lt;366),+'PL2'!$N$2+1,IF(AND(O4996&gt;365,O4996&lt;731),+'PL2'!$O$2+1,IF(AND(O4996&gt;730,O4996&lt;1096),+'PL2'!$P$2+1,IF(AND(O4996&gt;1095,O4996&lt;1461),+'PL2'!$Q$2+1,IF(AND(O4996&gt;1460,O4996&lt;1826),+'PL2'!$R$2+1,IF(AND(O4996&gt;1825,O4996&lt;2190),+'PL2'!$S$2+1,0))))))</f>
        <v>1.2</v>
      </c>
      <c r="N4996" s="82">
        <f t="shared" si="338"/>
        <v>4.9963589095569638E-4</v>
      </c>
      <c r="O4996" s="19">
        <f>IF(A4996&gt;'PL2'!$C$2+489,IF(A4996='PL2'!$C$2+490,1,O4995+1), "")</f>
        <v>433</v>
      </c>
      <c r="P4996" s="19">
        <v>7.5</v>
      </c>
      <c r="Q4996" s="19">
        <v>33</v>
      </c>
    </row>
    <row r="4997" spans="1:17" s="80" customFormat="1" x14ac:dyDescent="0.55000000000000004">
      <c r="A4997" s="80">
        <v>4995</v>
      </c>
      <c r="B4997" s="81">
        <v>44817</v>
      </c>
      <c r="C4997" s="80">
        <v>111.5180735778</v>
      </c>
      <c r="D4997" s="19">
        <v>211972242.07355151</v>
      </c>
      <c r="E4997" s="20">
        <f t="shared" si="332"/>
        <v>843.14842357134182</v>
      </c>
      <c r="F4997" s="80">
        <f t="shared" si="339"/>
        <v>4.4357830542835467E-4</v>
      </c>
      <c r="G4997" s="19">
        <v>22392.71</v>
      </c>
      <c r="H4997" s="80">
        <f t="shared" si="336"/>
        <v>9.9329203557485712</v>
      </c>
      <c r="I4997" s="19">
        <v>18880378.135990221</v>
      </c>
      <c r="K4997" s="82">
        <f t="shared" si="337"/>
        <v>1.1114805470662237E-3</v>
      </c>
      <c r="L4997" s="3">
        <f>IF(AND(O4997&gt;0,O4997&lt;366),+'PL2'!$N$3+1,IF(AND(O4997&gt;365,O4997&lt;731),+'PL2'!$O$3+1,IF(AND(O4997&gt;730,O4997&lt;1096),+'PL2'!$P$3+1,IF(AND(O4997&gt;1095,O4997&lt;1461),+'PL2'!$Q$3+1,IF(AND(O4997&gt;1460,O4997&lt;3000),+'PL2'!$R$3+1,0)))))</f>
        <v>1.5</v>
      </c>
      <c r="M4997" s="3">
        <f>IF(AND(O4997&gt;0,O4997&lt;366),+'PL2'!$N$2+1,IF(AND(O4997&gt;365,O4997&lt;731),+'PL2'!$O$2+1,IF(AND(O4997&gt;730,O4997&lt;1096),+'PL2'!$P$2+1,IF(AND(O4997&gt;1095,O4997&lt;1461),+'PL2'!$Q$2+1,IF(AND(O4997&gt;1460,O4997&lt;1826),+'PL2'!$R$2+1,IF(AND(O4997&gt;1825,O4997&lt;2190),+'PL2'!$S$2+1,0))))))</f>
        <v>1.2</v>
      </c>
      <c r="N4997" s="82">
        <f t="shared" si="338"/>
        <v>4.9963589095569638E-4</v>
      </c>
      <c r="O4997" s="19">
        <f>IF(A4997&gt;'PL2'!$C$2+489,IF(A4997='PL2'!$C$2+490,1,O4996+1), "")</f>
        <v>434</v>
      </c>
      <c r="P4997" s="19">
        <v>7.85</v>
      </c>
      <c r="Q4997" s="19">
        <v>33</v>
      </c>
    </row>
    <row r="4998" spans="1:17" s="80" customFormat="1" x14ac:dyDescent="0.55000000000000004">
      <c r="A4998" s="80">
        <v>4996</v>
      </c>
      <c r="B4998" s="81">
        <v>44818</v>
      </c>
      <c r="C4998" s="80">
        <v>111.548072051921</v>
      </c>
      <c r="D4998" s="19">
        <v>202308899.97494459</v>
      </c>
      <c r="E4998" s="20">
        <f t="shared" si="332"/>
        <v>812.49590373812487</v>
      </c>
      <c r="F4998" s="80">
        <f t="shared" si="339"/>
        <v>4.4798993827407289E-4</v>
      </c>
      <c r="G4998" s="19">
        <v>20172.560000000001</v>
      </c>
      <c r="H4998" s="80">
        <f t="shared" si="336"/>
        <v>9.0371039092300318</v>
      </c>
      <c r="I4998" s="19">
        <v>16390122.367911549</v>
      </c>
      <c r="K4998" s="82">
        <f t="shared" si="337"/>
        <v>1.1114805470662237E-3</v>
      </c>
      <c r="L4998" s="3">
        <f>IF(AND(O4998&gt;0,O4998&lt;366),+'PL2'!$N$3+1,IF(AND(O4998&gt;365,O4998&lt;731),+'PL2'!$O$3+1,IF(AND(O4998&gt;730,O4998&lt;1096),+'PL2'!$P$3+1,IF(AND(O4998&gt;1095,O4998&lt;1461),+'PL2'!$Q$3+1,IF(AND(O4998&gt;1460,O4998&lt;3000),+'PL2'!$R$3+1,0)))))</f>
        <v>1.5</v>
      </c>
      <c r="M4998" s="3">
        <f>IF(AND(O4998&gt;0,O4998&lt;366),+'PL2'!$N$2+1,IF(AND(O4998&gt;365,O4998&lt;731),+'PL2'!$O$2+1,IF(AND(O4998&gt;730,O4998&lt;1096),+'PL2'!$P$2+1,IF(AND(O4998&gt;1095,O4998&lt;1461),+'PL2'!$Q$2+1,IF(AND(O4998&gt;1460,O4998&lt;1826),+'PL2'!$R$2+1,IF(AND(O4998&gt;1825,O4998&lt;2190),+'PL2'!$S$2+1,0))))))</f>
        <v>1.2</v>
      </c>
      <c r="N4998" s="82">
        <f t="shared" si="338"/>
        <v>4.9963589095569638E-4</v>
      </c>
      <c r="O4998" s="19">
        <f>IF(A4998&gt;'PL2'!$C$2+489,IF(A4998='PL2'!$C$2+490,1,O4997+1), "")</f>
        <v>435</v>
      </c>
      <c r="P4998" s="19">
        <v>7.85</v>
      </c>
      <c r="Q4998" s="19">
        <v>33</v>
      </c>
    </row>
    <row r="4999" spans="1:17" s="80" customFormat="1" x14ac:dyDescent="0.55000000000000004">
      <c r="A4999" s="80">
        <v>4997</v>
      </c>
      <c r="B4999" s="81">
        <v>44819</v>
      </c>
      <c r="C4999" s="80">
        <v>111.578070526042</v>
      </c>
      <c r="D4999" s="19">
        <v>234168569.26233751</v>
      </c>
      <c r="E4999" s="20">
        <f t="shared" si="332"/>
        <v>925.9626035284673</v>
      </c>
      <c r="F4999" s="80">
        <f t="shared" si="339"/>
        <v>4.4120831846237784E-4</v>
      </c>
      <c r="G4999" s="19">
        <v>20219.55</v>
      </c>
      <c r="H4999" s="80">
        <f t="shared" si="336"/>
        <v>8.9210336555659708</v>
      </c>
      <c r="I4999" s="19">
        <v>18722547.16017402</v>
      </c>
      <c r="K4999" s="82">
        <f t="shared" si="337"/>
        <v>1.1114805470662237E-3</v>
      </c>
      <c r="L4999" s="3">
        <f>IF(AND(O4999&gt;0,O4999&lt;366),+'PL2'!$N$3+1,IF(AND(O4999&gt;365,O4999&lt;731),+'PL2'!$O$3+1,IF(AND(O4999&gt;730,O4999&lt;1096),+'PL2'!$P$3+1,IF(AND(O4999&gt;1095,O4999&lt;1461),+'PL2'!$Q$3+1,IF(AND(O4999&gt;1460,O4999&lt;3000),+'PL2'!$R$3+1,0)))))</f>
        <v>1.5</v>
      </c>
      <c r="M4999" s="3">
        <f>IF(AND(O4999&gt;0,O4999&lt;366),+'PL2'!$N$2+1,IF(AND(O4999&gt;365,O4999&lt;731),+'PL2'!$O$2+1,IF(AND(O4999&gt;730,O4999&lt;1096),+'PL2'!$P$2+1,IF(AND(O4999&gt;1095,O4999&lt;1461),+'PL2'!$Q$2+1,IF(AND(O4999&gt;1460,O4999&lt;1826),+'PL2'!$R$2+1,IF(AND(O4999&gt;1825,O4999&lt;2190),+'PL2'!$S$2+1,0))))))</f>
        <v>1.2</v>
      </c>
      <c r="N4999" s="82">
        <f t="shared" si="338"/>
        <v>4.9963589095569638E-4</v>
      </c>
      <c r="O4999" s="19">
        <f>IF(A4999&gt;'PL2'!$C$2+489,IF(A4999='PL2'!$C$2+490,1,O4998+1), "")</f>
        <v>436</v>
      </c>
      <c r="P4999" s="19">
        <v>7.85</v>
      </c>
      <c r="Q4999" s="19">
        <v>33</v>
      </c>
    </row>
    <row r="5000" spans="1:17" s="80" customFormat="1" x14ac:dyDescent="0.55000000000000004">
      <c r="A5000" s="80">
        <v>4998</v>
      </c>
      <c r="B5000" s="81">
        <v>44820</v>
      </c>
      <c r="C5000" s="80">
        <v>111.608069000163</v>
      </c>
      <c r="D5000" s="19">
        <v>203901883.43931431</v>
      </c>
      <c r="E5000" s="20">
        <f t="shared" si="332"/>
        <v>820.31318948783769</v>
      </c>
      <c r="F5000" s="80">
        <f t="shared" si="339"/>
        <v>4.490079714312729E-4</v>
      </c>
      <c r="G5000" s="19">
        <v>19694.689999999999</v>
      </c>
      <c r="H5000" s="80">
        <f t="shared" si="336"/>
        <v>8.8430728048677754</v>
      </c>
      <c r="I5000" s="19">
        <v>16155813.96987422</v>
      </c>
      <c r="K5000" s="82">
        <f t="shared" si="337"/>
        <v>1.1114805470662237E-3</v>
      </c>
      <c r="L5000" s="3">
        <f>IF(AND(O5000&gt;0,O5000&lt;366),+'PL2'!$N$3+1,IF(AND(O5000&gt;365,O5000&lt;731),+'PL2'!$O$3+1,IF(AND(O5000&gt;730,O5000&lt;1096),+'PL2'!$P$3+1,IF(AND(O5000&gt;1095,O5000&lt;1461),+'PL2'!$Q$3+1,IF(AND(O5000&gt;1460,O5000&lt;3000),+'PL2'!$R$3+1,0)))))</f>
        <v>1.5</v>
      </c>
      <c r="M5000" s="3">
        <f>IF(AND(O5000&gt;0,O5000&lt;366),+'PL2'!$N$2+1,IF(AND(O5000&gt;365,O5000&lt;731),+'PL2'!$O$2+1,IF(AND(O5000&gt;730,O5000&lt;1096),+'PL2'!$P$2+1,IF(AND(O5000&gt;1095,O5000&lt;1461),+'PL2'!$Q$2+1,IF(AND(O5000&gt;1460,O5000&lt;1826),+'PL2'!$R$2+1,IF(AND(O5000&gt;1825,O5000&lt;2190),+'PL2'!$S$2+1,0))))))</f>
        <v>1.2</v>
      </c>
      <c r="N5000" s="82">
        <f t="shared" si="338"/>
        <v>4.9963589095569638E-4</v>
      </c>
      <c r="O5000" s="19">
        <f>IF(A5000&gt;'PL2'!$C$2+489,IF(A5000='PL2'!$C$2+490,1,O4999+1), "")</f>
        <v>437</v>
      </c>
      <c r="P5000" s="19">
        <v>7.85</v>
      </c>
      <c r="Q5000" s="19">
        <v>32</v>
      </c>
    </row>
    <row r="5001" spans="1:17" s="80" customFormat="1" x14ac:dyDescent="0.55000000000000004">
      <c r="A5001" s="80">
        <v>4999</v>
      </c>
      <c r="B5001" s="81">
        <v>44821</v>
      </c>
      <c r="C5001" s="80">
        <v>111.638067474284</v>
      </c>
      <c r="D5001" s="19">
        <v>270807188.94283921</v>
      </c>
      <c r="E5001" s="20">
        <f t="shared" si="332"/>
        <v>1114.1450307512614</v>
      </c>
      <c r="F5001" s="80">
        <f t="shared" si="339"/>
        <v>4.5929725353561921E-4</v>
      </c>
      <c r="G5001" s="19">
        <v>19787.61</v>
      </c>
      <c r="H5001" s="80">
        <f t="shared" si="336"/>
        <v>9.0883949270339546</v>
      </c>
      <c r="I5001" s="19">
        <v>22046267.35194397</v>
      </c>
      <c r="K5001" s="82">
        <f t="shared" si="337"/>
        <v>1.1114805470662237E-3</v>
      </c>
      <c r="L5001" s="3">
        <f>IF(AND(O5001&gt;0,O5001&lt;366),+'PL2'!$N$3+1,IF(AND(O5001&gt;365,O5001&lt;731),+'PL2'!$O$3+1,IF(AND(O5001&gt;730,O5001&lt;1096),+'PL2'!$P$3+1,IF(AND(O5001&gt;1095,O5001&lt;1461),+'PL2'!$Q$3+1,IF(AND(O5001&gt;1460,O5001&lt;3000),+'PL2'!$R$3+1,0)))))</f>
        <v>1.5</v>
      </c>
      <c r="M5001" s="3">
        <f>IF(AND(O5001&gt;0,O5001&lt;366),+'PL2'!$N$2+1,IF(AND(O5001&gt;365,O5001&lt;731),+'PL2'!$O$2+1,IF(AND(O5001&gt;730,O5001&lt;1096),+'PL2'!$P$2+1,IF(AND(O5001&gt;1095,O5001&lt;1461),+'PL2'!$Q$2+1,IF(AND(O5001&gt;1460,O5001&lt;1826),+'PL2'!$R$2+1,IF(AND(O5001&gt;1825,O5001&lt;2190),+'PL2'!$S$2+1,0))))))</f>
        <v>1.2</v>
      </c>
      <c r="N5001" s="82">
        <f t="shared" si="338"/>
        <v>4.9963589095569638E-4</v>
      </c>
      <c r="O5001" s="19">
        <f>IF(A5001&gt;'PL2'!$C$2+489,IF(A5001='PL2'!$C$2+490,1,O5000+1), "")</f>
        <v>438</v>
      </c>
      <c r="P5001" s="19">
        <v>7.85</v>
      </c>
      <c r="Q5001" s="19">
        <v>32</v>
      </c>
    </row>
    <row r="5002" spans="1:17" s="80" customFormat="1" x14ac:dyDescent="0.55000000000000004">
      <c r="A5002" s="80">
        <v>5000</v>
      </c>
      <c r="B5002" s="81">
        <v>44822</v>
      </c>
      <c r="C5002" s="80">
        <v>111.668065948405</v>
      </c>
      <c r="D5002" s="19">
        <v>245319453.512925</v>
      </c>
      <c r="E5002" s="20">
        <f t="shared" si="332"/>
        <v>974.75595611004394</v>
      </c>
      <c r="F5002" s="80">
        <f t="shared" si="339"/>
        <v>4.4370354992969232E-4</v>
      </c>
      <c r="G5002" s="19">
        <v>20122.71</v>
      </c>
      <c r="H5002" s="80">
        <f t="shared" si="336"/>
        <v>8.9285178612057194</v>
      </c>
      <c r="I5002" s="19">
        <v>19614731.425575141</v>
      </c>
      <c r="K5002" s="82">
        <f t="shared" si="337"/>
        <v>1.1114805470662237E-3</v>
      </c>
      <c r="L5002" s="3">
        <f>IF(AND(O5002&gt;0,O5002&lt;366),+'PL2'!$N$3+1,IF(AND(O5002&gt;365,O5002&lt;731),+'PL2'!$O$3+1,IF(AND(O5002&gt;730,O5002&lt;1096),+'PL2'!$P$3+1,IF(AND(O5002&gt;1095,O5002&lt;1461),+'PL2'!$Q$3+1,IF(AND(O5002&gt;1460,O5002&lt;3000),+'PL2'!$R$3+1,0)))))</f>
        <v>1.5</v>
      </c>
      <c r="M5002" s="3">
        <f>IF(AND(O5002&gt;0,O5002&lt;366),+'PL2'!$N$2+1,IF(AND(O5002&gt;365,O5002&lt;731),+'PL2'!$O$2+1,IF(AND(O5002&gt;730,O5002&lt;1096),+'PL2'!$P$2+1,IF(AND(O5002&gt;1095,O5002&lt;1461),+'PL2'!$Q$2+1,IF(AND(O5002&gt;1460,O5002&lt;1826),+'PL2'!$R$2+1,IF(AND(O5002&gt;1825,O5002&lt;2190),+'PL2'!$S$2+1,0))))))</f>
        <v>1.2</v>
      </c>
      <c r="N5002" s="82">
        <f t="shared" si="338"/>
        <v>4.9963589095569638E-4</v>
      </c>
      <c r="O5002" s="19">
        <f>IF(A5002&gt;'PL2'!$C$2+489,IF(A5002='PL2'!$C$2+490,1,O5001+1), "")</f>
        <v>439</v>
      </c>
      <c r="P5002" s="19">
        <v>7.85</v>
      </c>
      <c r="Q5002" s="19">
        <v>32</v>
      </c>
    </row>
    <row r="5003" spans="1:17" s="80" customFormat="1" x14ac:dyDescent="0.55000000000000004">
      <c r="A5003" s="80">
        <v>5001</v>
      </c>
      <c r="B5003" s="81">
        <v>44823</v>
      </c>
      <c r="C5003" s="80">
        <v>111.698064422526</v>
      </c>
      <c r="D5003" s="19">
        <v>207087850.36805359</v>
      </c>
      <c r="E5003" s="20">
        <f t="shared" si="332"/>
        <v>819.7683599278605</v>
      </c>
      <c r="F5003" s="80">
        <f t="shared" si="339"/>
        <v>4.4216277737216866E-4</v>
      </c>
      <c r="G5003" s="19">
        <v>19415.86</v>
      </c>
      <c r="H5003" s="80">
        <f t="shared" si="336"/>
        <v>8.5849705826691949</v>
      </c>
      <c r="I5003" s="19">
        <v>15916507.70878895</v>
      </c>
      <c r="K5003" s="82">
        <f t="shared" si="337"/>
        <v>1.1114805470662237E-3</v>
      </c>
      <c r="L5003" s="3">
        <f>IF(AND(O5003&gt;0,O5003&lt;366),+'PL2'!$N$3+1,IF(AND(O5003&gt;365,O5003&lt;731),+'PL2'!$O$3+1,IF(AND(O5003&gt;730,O5003&lt;1096),+'PL2'!$P$3+1,IF(AND(O5003&gt;1095,O5003&lt;1461),+'PL2'!$Q$3+1,IF(AND(O5003&gt;1460,O5003&lt;3000),+'PL2'!$R$3+1,0)))))</f>
        <v>1.5</v>
      </c>
      <c r="M5003" s="3">
        <f>IF(AND(O5003&gt;0,O5003&lt;366),+'PL2'!$N$2+1,IF(AND(O5003&gt;365,O5003&lt;731),+'PL2'!$O$2+1,IF(AND(O5003&gt;730,O5003&lt;1096),+'PL2'!$P$2+1,IF(AND(O5003&gt;1095,O5003&lt;1461),+'PL2'!$Q$2+1,IF(AND(O5003&gt;1460,O5003&lt;1826),+'PL2'!$R$2+1,IF(AND(O5003&gt;1825,O5003&lt;2190),+'PL2'!$S$2+1,0))))))</f>
        <v>1.2</v>
      </c>
      <c r="N5003" s="82">
        <f t="shared" si="338"/>
        <v>4.9963589095569638E-4</v>
      </c>
      <c r="O5003" s="19">
        <f>IF(A5003&gt;'PL2'!$C$2+489,IF(A5003='PL2'!$C$2+490,1,O5002+1), "")</f>
        <v>440</v>
      </c>
      <c r="P5003" s="19">
        <v>7.85</v>
      </c>
      <c r="Q5003" s="19">
        <v>32</v>
      </c>
    </row>
    <row r="5004" spans="1:17" s="80" customFormat="1" x14ac:dyDescent="0.55000000000000004">
      <c r="A5004" s="80">
        <v>5002</v>
      </c>
      <c r="B5004" s="81">
        <v>44824</v>
      </c>
      <c r="C5004" s="80">
        <v>111.728062896647</v>
      </c>
      <c r="D5004" s="19">
        <v>242133486.58418569</v>
      </c>
      <c r="E5004" s="20">
        <f t="shared" si="332"/>
        <v>949.08901123814974</v>
      </c>
      <c r="F5004" s="80">
        <f t="shared" si="339"/>
        <v>4.3793974240429671E-4</v>
      </c>
      <c r="G5004" s="19">
        <v>19542.2</v>
      </c>
      <c r="H5004" s="80">
        <f t="shared" si="336"/>
        <v>8.5583060340132473</v>
      </c>
      <c r="I5004" s="19">
        <v>18547287.27541817</v>
      </c>
      <c r="K5004" s="82">
        <f t="shared" si="337"/>
        <v>1.1114805470662237E-3</v>
      </c>
      <c r="L5004" s="3">
        <f>IF(AND(O5004&gt;0,O5004&lt;366),+'PL2'!$N$3+1,IF(AND(O5004&gt;365,O5004&lt;731),+'PL2'!$O$3+1,IF(AND(O5004&gt;730,O5004&lt;1096),+'PL2'!$P$3+1,IF(AND(O5004&gt;1095,O5004&lt;1461),+'PL2'!$Q$3+1,IF(AND(O5004&gt;1460,O5004&lt;3000),+'PL2'!$R$3+1,0)))))</f>
        <v>1.5</v>
      </c>
      <c r="M5004" s="3">
        <f>IF(AND(O5004&gt;0,O5004&lt;366),+'PL2'!$N$2+1,IF(AND(O5004&gt;365,O5004&lt;731),+'PL2'!$O$2+1,IF(AND(O5004&gt;730,O5004&lt;1096),+'PL2'!$P$2+1,IF(AND(O5004&gt;1095,O5004&lt;1461),+'PL2'!$Q$2+1,IF(AND(O5004&gt;1460,O5004&lt;1826),+'PL2'!$R$2+1,IF(AND(O5004&gt;1825,O5004&lt;2190),+'PL2'!$S$2+1,0))))))</f>
        <v>1.2</v>
      </c>
      <c r="N5004" s="82">
        <f t="shared" si="338"/>
        <v>4.9963589095569638E-4</v>
      </c>
      <c r="O5004" s="19">
        <f>IF(A5004&gt;'PL2'!$C$2+489,IF(A5004='PL2'!$C$2+490,1,O5003+1), "")</f>
        <v>441</v>
      </c>
      <c r="P5004" s="19">
        <v>7.85</v>
      </c>
      <c r="Q5004" s="19">
        <v>32</v>
      </c>
    </row>
    <row r="5005" spans="1:17" s="80" customFormat="1" x14ac:dyDescent="0.55000000000000004">
      <c r="A5005" s="80">
        <v>5003</v>
      </c>
      <c r="B5005" s="81">
        <v>44825</v>
      </c>
      <c r="C5005" s="80">
        <v>111.758061370768</v>
      </c>
      <c r="D5005" s="19">
        <v>224610668.47611961</v>
      </c>
      <c r="E5005" s="20">
        <f t="shared" si="332"/>
        <v>902.77584063331756</v>
      </c>
      <c r="F5005" s="80">
        <f t="shared" si="339"/>
        <v>4.4918827091363993E-4</v>
      </c>
      <c r="G5005" s="19">
        <v>18879.96</v>
      </c>
      <c r="H5005" s="80">
        <f t="shared" si="336"/>
        <v>8.4806565873186859</v>
      </c>
      <c r="I5005" s="19">
        <v>17044371.760123409</v>
      </c>
      <c r="K5005" s="82">
        <f t="shared" si="337"/>
        <v>1.1114805470662237E-3</v>
      </c>
      <c r="L5005" s="3">
        <f>IF(AND(O5005&gt;0,O5005&lt;366),+'PL2'!$N$3+1,IF(AND(O5005&gt;365,O5005&lt;731),+'PL2'!$O$3+1,IF(AND(O5005&gt;730,O5005&lt;1096),+'PL2'!$P$3+1,IF(AND(O5005&gt;1095,O5005&lt;1461),+'PL2'!$Q$3+1,IF(AND(O5005&gt;1460,O5005&lt;3000),+'PL2'!$R$3+1,0)))))</f>
        <v>1.5</v>
      </c>
      <c r="M5005" s="3">
        <f>IF(AND(O5005&gt;0,O5005&lt;366),+'PL2'!$N$2+1,IF(AND(O5005&gt;365,O5005&lt;731),+'PL2'!$O$2+1,IF(AND(O5005&gt;730,O5005&lt;1096),+'PL2'!$P$2+1,IF(AND(O5005&gt;1095,O5005&lt;1461),+'PL2'!$Q$2+1,IF(AND(O5005&gt;1460,O5005&lt;1826),+'PL2'!$R$2+1,IF(AND(O5005&gt;1825,O5005&lt;2190),+'PL2'!$S$2+1,0))))))</f>
        <v>1.2</v>
      </c>
      <c r="N5005" s="82">
        <f t="shared" si="338"/>
        <v>4.9963589095569638E-4</v>
      </c>
      <c r="O5005" s="19">
        <f>IF(A5005&gt;'PL2'!$C$2+489,IF(A5005='PL2'!$C$2+490,1,O5004+1), "")</f>
        <v>442</v>
      </c>
      <c r="P5005" s="19">
        <v>7.85</v>
      </c>
      <c r="Q5005" s="19">
        <v>32</v>
      </c>
    </row>
    <row r="5006" spans="1:17" s="80" customFormat="1" x14ac:dyDescent="0.55000000000000004">
      <c r="A5006" s="80">
        <v>5004</v>
      </c>
      <c r="B5006" s="81">
        <v>44826</v>
      </c>
      <c r="C5006" s="80">
        <v>111.78805984488901</v>
      </c>
      <c r="D5006" s="19">
        <v>203901883.43931431</v>
      </c>
      <c r="E5006" s="20">
        <f t="shared" si="332"/>
        <v>832.40988483846854</v>
      </c>
      <c r="F5006" s="80">
        <f t="shared" si="339"/>
        <v>4.5636403378046606E-4</v>
      </c>
      <c r="G5006" s="19">
        <v>18507.36</v>
      </c>
      <c r="H5006" s="80">
        <f t="shared" si="336"/>
        <v>8.4460934642272463</v>
      </c>
      <c r="I5006" s="19">
        <v>15405709.40626408</v>
      </c>
      <c r="K5006" s="82">
        <f t="shared" si="337"/>
        <v>1.1114805470662237E-3</v>
      </c>
      <c r="L5006" s="3">
        <f>IF(AND(O5006&gt;0,O5006&lt;366),+'PL2'!$N$3+1,IF(AND(O5006&gt;365,O5006&lt;731),+'PL2'!$O$3+1,IF(AND(O5006&gt;730,O5006&lt;1096),+'PL2'!$P$3+1,IF(AND(O5006&gt;1095,O5006&lt;1461),+'PL2'!$Q$3+1,IF(AND(O5006&gt;1460,O5006&lt;3000),+'PL2'!$R$3+1,0)))))</f>
        <v>1.5</v>
      </c>
      <c r="M5006" s="3">
        <f>IF(AND(O5006&gt;0,O5006&lt;366),+'PL2'!$N$2+1,IF(AND(O5006&gt;365,O5006&lt;731),+'PL2'!$O$2+1,IF(AND(O5006&gt;730,O5006&lt;1096),+'PL2'!$P$2+1,IF(AND(O5006&gt;1095,O5006&lt;1461),+'PL2'!$Q$2+1,IF(AND(O5006&gt;1460,O5006&lt;1826),+'PL2'!$R$2+1,IF(AND(O5006&gt;1825,O5006&lt;2190),+'PL2'!$S$2+1,0))))))</f>
        <v>1.2</v>
      </c>
      <c r="N5006" s="82">
        <f t="shared" si="338"/>
        <v>4.9963589095569638E-4</v>
      </c>
      <c r="O5006" s="19">
        <f>IF(A5006&gt;'PL2'!$C$2+489,IF(A5006='PL2'!$C$2+490,1,O5005+1), "")</f>
        <v>443</v>
      </c>
      <c r="P5006" s="19">
        <v>7.85</v>
      </c>
      <c r="Q5006" s="19">
        <v>32</v>
      </c>
    </row>
    <row r="5007" spans="1:17" s="80" customFormat="1" x14ac:dyDescent="0.55000000000000004">
      <c r="A5007" s="80">
        <v>5005</v>
      </c>
      <c r="B5007" s="81">
        <v>44827</v>
      </c>
      <c r="C5007" s="80">
        <v>111.81805831901001</v>
      </c>
      <c r="D5007" s="19">
        <v>215052767.6899018</v>
      </c>
      <c r="E5007" s="20">
        <f t="shared" si="332"/>
        <v>844.37675662589993</v>
      </c>
      <c r="F5007" s="80">
        <f t="shared" si="339"/>
        <v>4.3903908063976479E-4</v>
      </c>
      <c r="G5007" s="19">
        <v>19408.63</v>
      </c>
      <c r="H5007" s="80">
        <f t="shared" si="336"/>
        <v>8.5211470716773583</v>
      </c>
      <c r="I5007" s="19">
        <v>16388196.04995214</v>
      </c>
      <c r="K5007" s="82">
        <f t="shared" si="337"/>
        <v>1.1114805470662237E-3</v>
      </c>
      <c r="L5007" s="3">
        <f>IF(AND(O5007&gt;0,O5007&lt;366),+'PL2'!$N$3+1,IF(AND(O5007&gt;365,O5007&lt;731),+'PL2'!$O$3+1,IF(AND(O5007&gt;730,O5007&lt;1096),+'PL2'!$P$3+1,IF(AND(O5007&gt;1095,O5007&lt;1461),+'PL2'!$Q$3+1,IF(AND(O5007&gt;1460,O5007&lt;3000),+'PL2'!$R$3+1,0)))))</f>
        <v>1.5</v>
      </c>
      <c r="M5007" s="3">
        <f>IF(AND(O5007&gt;0,O5007&lt;366),+'PL2'!$N$2+1,IF(AND(O5007&gt;365,O5007&lt;731),+'PL2'!$O$2+1,IF(AND(O5007&gt;730,O5007&lt;1096),+'PL2'!$P$2+1,IF(AND(O5007&gt;1095,O5007&lt;1461),+'PL2'!$Q$2+1,IF(AND(O5007&gt;1460,O5007&lt;1826),+'PL2'!$R$2+1,IF(AND(O5007&gt;1825,O5007&lt;2190),+'PL2'!$S$2+1,0))))))</f>
        <v>1.2</v>
      </c>
      <c r="N5007" s="82">
        <f t="shared" si="338"/>
        <v>4.9963589095569638E-4</v>
      </c>
      <c r="O5007" s="19">
        <f>IF(A5007&gt;'PL2'!$C$2+489,IF(A5007='PL2'!$C$2+490,1,O5006+1), "")</f>
        <v>444</v>
      </c>
      <c r="P5007" s="19">
        <v>7.85</v>
      </c>
      <c r="Q5007" s="19">
        <v>32</v>
      </c>
    </row>
    <row r="5008" spans="1:17" s="80" customFormat="1" x14ac:dyDescent="0.55000000000000004">
      <c r="A5008" s="80">
        <v>5006</v>
      </c>
      <c r="B5008" s="81">
        <v>44828</v>
      </c>
      <c r="C5008" s="80">
        <v>111.84805679313099</v>
      </c>
      <c r="D5008" s="19">
        <v>232575585.79796779</v>
      </c>
      <c r="E5008" s="20">
        <f t="shared" si="332"/>
        <v>914.97032660273328</v>
      </c>
      <c r="F5008" s="80">
        <f t="shared" si="339"/>
        <v>4.4001889838424452E-4</v>
      </c>
      <c r="G5008" s="19">
        <v>19280.580000000002</v>
      </c>
      <c r="H5008" s="80">
        <f t="shared" si="336"/>
        <v>8.4838195718092972</v>
      </c>
      <c r="I5008" s="19">
        <v>17641158.579690129</v>
      </c>
      <c r="K5008" s="82">
        <f t="shared" si="337"/>
        <v>1.1114805470662237E-3</v>
      </c>
      <c r="L5008" s="3">
        <f>IF(AND(O5008&gt;0,O5008&lt;366),+'PL2'!$N$3+1,IF(AND(O5008&gt;365,O5008&lt;731),+'PL2'!$O$3+1,IF(AND(O5008&gt;730,O5008&lt;1096),+'PL2'!$P$3+1,IF(AND(O5008&gt;1095,O5008&lt;1461),+'PL2'!$Q$3+1,IF(AND(O5008&gt;1460,O5008&lt;3000),+'PL2'!$R$3+1,0)))))</f>
        <v>1.5</v>
      </c>
      <c r="M5008" s="3">
        <f>IF(AND(O5008&gt;0,O5008&lt;366),+'PL2'!$N$2+1,IF(AND(O5008&gt;365,O5008&lt;731),+'PL2'!$O$2+1,IF(AND(O5008&gt;730,O5008&lt;1096),+'PL2'!$P$2+1,IF(AND(O5008&gt;1095,O5008&lt;1461),+'PL2'!$Q$2+1,IF(AND(O5008&gt;1460,O5008&lt;1826),+'PL2'!$R$2+1,IF(AND(O5008&gt;1825,O5008&lt;2190),+'PL2'!$S$2+1,0))))))</f>
        <v>1.2</v>
      </c>
      <c r="N5008" s="82">
        <f t="shared" si="338"/>
        <v>4.9963589095569638E-4</v>
      </c>
      <c r="O5008" s="19">
        <f>IF(A5008&gt;'PL2'!$C$2+489,IF(A5008='PL2'!$C$2+490,1,O5007+1), "")</f>
        <v>445</v>
      </c>
      <c r="P5008" s="19">
        <v>7.85</v>
      </c>
      <c r="Q5008" s="19">
        <v>30</v>
      </c>
    </row>
    <row r="5009" spans="1:17" s="80" customFormat="1" x14ac:dyDescent="0.55000000000000004">
      <c r="A5009" s="80">
        <v>5007</v>
      </c>
      <c r="B5009" s="81">
        <v>44829</v>
      </c>
      <c r="C5009" s="80">
        <v>111.87805526725199</v>
      </c>
      <c r="D5009" s="19">
        <v>234168569.26233751</v>
      </c>
      <c r="E5009" s="20">
        <f t="shared" si="332"/>
        <v>957.28304784303805</v>
      </c>
      <c r="F5009" s="80">
        <f t="shared" si="339"/>
        <v>4.5735841522354169E-4</v>
      </c>
      <c r="G5009" s="19">
        <v>18931.79</v>
      </c>
      <c r="H5009" s="80">
        <f t="shared" si="336"/>
        <v>8.6586134717448946</v>
      </c>
      <c r="I5009" s="19">
        <v>18123081.632324349</v>
      </c>
      <c r="K5009" s="82">
        <f t="shared" si="337"/>
        <v>1.1114805470662237E-3</v>
      </c>
      <c r="L5009" s="3">
        <f>IF(AND(O5009&gt;0,O5009&lt;366),+'PL2'!$N$3+1,IF(AND(O5009&gt;365,O5009&lt;731),+'PL2'!$O$3+1,IF(AND(O5009&gt;730,O5009&lt;1096),+'PL2'!$P$3+1,IF(AND(O5009&gt;1095,O5009&lt;1461),+'PL2'!$Q$3+1,IF(AND(O5009&gt;1460,O5009&lt;3000),+'PL2'!$R$3+1,0)))))</f>
        <v>1.5</v>
      </c>
      <c r="M5009" s="3">
        <f>IF(AND(O5009&gt;0,O5009&lt;366),+'PL2'!$N$2+1,IF(AND(O5009&gt;365,O5009&lt;731),+'PL2'!$O$2+1,IF(AND(O5009&gt;730,O5009&lt;1096),+'PL2'!$P$2+1,IF(AND(O5009&gt;1095,O5009&lt;1461),+'PL2'!$Q$2+1,IF(AND(O5009&gt;1460,O5009&lt;1826),+'PL2'!$R$2+1,IF(AND(O5009&gt;1825,O5009&lt;2190),+'PL2'!$S$2+1,0))))))</f>
        <v>1.2</v>
      </c>
      <c r="N5009" s="82">
        <f t="shared" si="338"/>
        <v>4.9963589095569638E-4</v>
      </c>
      <c r="O5009" s="19">
        <f>IF(A5009&gt;'PL2'!$C$2+489,IF(A5009='PL2'!$C$2+490,1,O5008+1), "")</f>
        <v>446</v>
      </c>
      <c r="P5009" s="19">
        <v>7.85</v>
      </c>
      <c r="Q5009" s="19">
        <v>30</v>
      </c>
    </row>
    <row r="5010" spans="1:17" s="80" customFormat="1" x14ac:dyDescent="0.55000000000000004">
      <c r="A5010" s="80">
        <v>5008</v>
      </c>
      <c r="B5010" s="81">
        <v>44830</v>
      </c>
      <c r="C5010" s="80">
        <v>111.908053741373</v>
      </c>
      <c r="D5010" s="19">
        <v>238947519.65544641</v>
      </c>
      <c r="E5010" s="20">
        <f t="shared" si="332"/>
        <v>988.2204733644553</v>
      </c>
      <c r="F5010" s="80">
        <f t="shared" si="339"/>
        <v>4.6282058085834506E-4</v>
      </c>
      <c r="G5010" s="19">
        <v>18807.71</v>
      </c>
      <c r="H5010" s="80">
        <f t="shared" si="336"/>
        <v>8.7045952668153053</v>
      </c>
      <c r="I5010" s="19">
        <v>18586164.079101399</v>
      </c>
      <c r="K5010" s="82">
        <f t="shared" si="337"/>
        <v>1.1114805470662237E-3</v>
      </c>
      <c r="L5010" s="3">
        <f>IF(AND(O5010&gt;0,O5010&lt;366),+'PL2'!$N$3+1,IF(AND(O5010&gt;365,O5010&lt;731),+'PL2'!$O$3+1,IF(AND(O5010&gt;730,O5010&lt;1096),+'PL2'!$P$3+1,IF(AND(O5010&gt;1095,O5010&lt;1461),+'PL2'!$Q$3+1,IF(AND(O5010&gt;1460,O5010&lt;3000),+'PL2'!$R$3+1,0)))))</f>
        <v>1.5</v>
      </c>
      <c r="M5010" s="3">
        <f>IF(AND(O5010&gt;0,O5010&lt;366),+'PL2'!$N$2+1,IF(AND(O5010&gt;365,O5010&lt;731),+'PL2'!$O$2+1,IF(AND(O5010&gt;730,O5010&lt;1096),+'PL2'!$P$2+1,IF(AND(O5010&gt;1095,O5010&lt;1461),+'PL2'!$Q$2+1,IF(AND(O5010&gt;1460,O5010&lt;1826),+'PL2'!$R$2+1,IF(AND(O5010&gt;1825,O5010&lt;2190),+'PL2'!$S$2+1,0))))))</f>
        <v>1.2</v>
      </c>
      <c r="N5010" s="82">
        <f t="shared" si="338"/>
        <v>4.9963589095569638E-4</v>
      </c>
      <c r="O5010" s="19">
        <f>IF(A5010&gt;'PL2'!$C$2+489,IF(A5010='PL2'!$C$2+490,1,O5009+1), "")</f>
        <v>447</v>
      </c>
      <c r="P5010" s="19">
        <v>7.85</v>
      </c>
      <c r="Q5010" s="19">
        <v>30</v>
      </c>
    </row>
    <row r="5011" spans="1:17" s="80" customFormat="1" x14ac:dyDescent="0.55000000000000004">
      <c r="A5011" s="80">
        <v>5009</v>
      </c>
      <c r="B5011" s="81">
        <v>44831</v>
      </c>
      <c r="C5011" s="80">
        <v>111.938052215494</v>
      </c>
      <c r="D5011" s="19">
        <v>205494866.9036839</v>
      </c>
      <c r="E5011" s="20">
        <f t="shared" si="332"/>
        <v>858.12624762262658</v>
      </c>
      <c r="F5011" s="80">
        <f t="shared" si="339"/>
        <v>4.6744223912361619E-4</v>
      </c>
      <c r="G5011" s="19">
        <v>19227.259999999998</v>
      </c>
      <c r="H5011" s="80">
        <f t="shared" si="336"/>
        <v>8.9876334666119391</v>
      </c>
      <c r="I5011" s="19">
        <v>16499416.475864621</v>
      </c>
      <c r="K5011" s="82">
        <f t="shared" si="337"/>
        <v>1.1114805470662237E-3</v>
      </c>
      <c r="L5011" s="3">
        <f>IF(AND(O5011&gt;0,O5011&lt;366),+'PL2'!$N$3+1,IF(AND(O5011&gt;365,O5011&lt;731),+'PL2'!$O$3+1,IF(AND(O5011&gt;730,O5011&lt;1096),+'PL2'!$P$3+1,IF(AND(O5011&gt;1095,O5011&lt;1461),+'PL2'!$Q$3+1,IF(AND(O5011&gt;1460,O5011&lt;3000),+'PL2'!$R$3+1,0)))))</f>
        <v>1.5</v>
      </c>
      <c r="M5011" s="3">
        <f>IF(AND(O5011&gt;0,O5011&lt;366),+'PL2'!$N$2+1,IF(AND(O5011&gt;365,O5011&lt;731),+'PL2'!$O$2+1,IF(AND(O5011&gt;730,O5011&lt;1096),+'PL2'!$P$2+1,IF(AND(O5011&gt;1095,O5011&lt;1461),+'PL2'!$Q$2+1,IF(AND(O5011&gt;1460,O5011&lt;1826),+'PL2'!$R$2+1,IF(AND(O5011&gt;1825,O5011&lt;2190),+'PL2'!$S$2+1,0))))))</f>
        <v>1.2</v>
      </c>
      <c r="N5011" s="82">
        <f t="shared" si="338"/>
        <v>4.9963589095569638E-4</v>
      </c>
      <c r="O5011" s="19">
        <f>IF(A5011&gt;'PL2'!$C$2+489,IF(A5011='PL2'!$C$2+490,1,O5010+1), "")</f>
        <v>448</v>
      </c>
      <c r="P5011" s="19">
        <v>7.85</v>
      </c>
      <c r="Q5011" s="19">
        <v>30</v>
      </c>
    </row>
    <row r="5012" spans="1:17" s="80" customFormat="1" x14ac:dyDescent="0.55000000000000004">
      <c r="A5012" s="80">
        <v>5010</v>
      </c>
      <c r="B5012" s="81">
        <v>44832</v>
      </c>
      <c r="C5012" s="80">
        <v>111.968050689615</v>
      </c>
      <c r="D5012" s="19">
        <v>234283743.87934899</v>
      </c>
      <c r="E5012" s="20">
        <f t="shared" si="332"/>
        <v>952.36443859219446</v>
      </c>
      <c r="F5012" s="80">
        <f t="shared" si="339"/>
        <v>4.5515061339548992E-4</v>
      </c>
      <c r="G5012" s="19">
        <v>19104.89</v>
      </c>
      <c r="H5012" s="80">
        <f t="shared" si="336"/>
        <v>8.6956024023533605</v>
      </c>
      <c r="I5012" s="19">
        <v>18194817.839215629</v>
      </c>
      <c r="K5012" s="82">
        <f t="shared" si="337"/>
        <v>1.1114805470662237E-3</v>
      </c>
      <c r="L5012" s="3">
        <f>IF(AND(O5012&gt;0,O5012&lt;366),+'PL2'!$N$3+1,IF(AND(O5012&gt;365,O5012&lt;731),+'PL2'!$O$3+1,IF(AND(O5012&gt;730,O5012&lt;1096),+'PL2'!$P$3+1,IF(AND(O5012&gt;1095,O5012&lt;1461),+'PL2'!$Q$3+1,IF(AND(O5012&gt;1460,O5012&lt;3000),+'PL2'!$R$3+1,0)))))</f>
        <v>1.5</v>
      </c>
      <c r="M5012" s="3">
        <f>IF(AND(O5012&gt;0,O5012&lt;366),+'PL2'!$N$2+1,IF(AND(O5012&gt;365,O5012&lt;731),+'PL2'!$O$2+1,IF(AND(O5012&gt;730,O5012&lt;1096),+'PL2'!$P$2+1,IF(AND(O5012&gt;1095,O5012&lt;1461),+'PL2'!$Q$2+1,IF(AND(O5012&gt;1460,O5012&lt;1826),+'PL2'!$R$2+1,IF(AND(O5012&gt;1825,O5012&lt;2190),+'PL2'!$S$2+1,0))))))</f>
        <v>1.2</v>
      </c>
      <c r="N5012" s="82">
        <f t="shared" si="338"/>
        <v>4.9963589095569638E-4</v>
      </c>
      <c r="O5012" s="19">
        <f>IF(A5012&gt;'PL2'!$C$2+489,IF(A5012='PL2'!$C$2+490,1,O5011+1), "")</f>
        <v>449</v>
      </c>
      <c r="P5012" s="19">
        <v>7.85</v>
      </c>
      <c r="Q5012" s="19">
        <v>30</v>
      </c>
    </row>
    <row r="5013" spans="1:17" s="80" customFormat="1" x14ac:dyDescent="0.55000000000000004">
      <c r="A5013" s="80">
        <v>5011</v>
      </c>
      <c r="B5013" s="81">
        <v>44833</v>
      </c>
      <c r="C5013" s="80">
        <v>111.998049163736</v>
      </c>
      <c r="D5013" s="19">
        <v>222928606.67506379</v>
      </c>
      <c r="E5013" s="20">
        <f t="shared" si="332"/>
        <v>902.46989764485011</v>
      </c>
      <c r="F5013" s="80">
        <f t="shared" si="339"/>
        <v>4.5339568336577092E-4</v>
      </c>
      <c r="G5013" s="19">
        <v>19530.71</v>
      </c>
      <c r="H5013" s="80">
        <f t="shared" si="336"/>
        <v>8.8551396070686952</v>
      </c>
      <c r="I5013" s="19">
        <v>17625877.854631249</v>
      </c>
      <c r="K5013" s="82">
        <f t="shared" si="337"/>
        <v>1.1114805470662237E-3</v>
      </c>
      <c r="L5013" s="3">
        <f>IF(AND(O5013&gt;0,O5013&lt;366),+'PL2'!$N$3+1,IF(AND(O5013&gt;365,O5013&lt;731),+'PL2'!$O$3+1,IF(AND(O5013&gt;730,O5013&lt;1096),+'PL2'!$P$3+1,IF(AND(O5013&gt;1095,O5013&lt;1461),+'PL2'!$Q$3+1,IF(AND(O5013&gt;1460,O5013&lt;3000),+'PL2'!$R$3+1,0)))))</f>
        <v>1.5</v>
      </c>
      <c r="M5013" s="3">
        <f>IF(AND(O5013&gt;0,O5013&lt;366),+'PL2'!$N$2+1,IF(AND(O5013&gt;365,O5013&lt;731),+'PL2'!$O$2+1,IF(AND(O5013&gt;730,O5013&lt;1096),+'PL2'!$P$2+1,IF(AND(O5013&gt;1095,O5013&lt;1461),+'PL2'!$Q$2+1,IF(AND(O5013&gt;1460,O5013&lt;1826),+'PL2'!$R$2+1,IF(AND(O5013&gt;1825,O5013&lt;2190),+'PL2'!$S$2+1,0))))))</f>
        <v>1.2</v>
      </c>
      <c r="N5013" s="82">
        <f t="shared" si="338"/>
        <v>4.9963589095569638E-4</v>
      </c>
      <c r="O5013" s="19">
        <f>IF(A5013&gt;'PL2'!$C$2+489,IF(A5013='PL2'!$C$2+490,1,O5012+1), "")</f>
        <v>450</v>
      </c>
      <c r="P5013" s="19">
        <v>7.85</v>
      </c>
      <c r="Q5013" s="19">
        <v>30</v>
      </c>
    </row>
    <row r="5014" spans="1:17" s="80" customFormat="1" x14ac:dyDescent="0.55000000000000004">
      <c r="A5014" s="80">
        <v>5012</v>
      </c>
      <c r="B5014" s="81">
        <v>44834</v>
      </c>
      <c r="C5014" s="80">
        <v>112.028047637857</v>
      </c>
      <c r="D5014" s="19">
        <v>263461080.6159845</v>
      </c>
      <c r="E5014" s="20">
        <f t="shared" si="332"/>
        <v>1069.5329673568519</v>
      </c>
      <c r="F5014" s="80">
        <f t="shared" si="339"/>
        <v>4.5478326414350281E-4</v>
      </c>
      <c r="G5014" s="19">
        <v>19598.86</v>
      </c>
      <c r="H5014" s="80">
        <f t="shared" si="336"/>
        <v>8.913233524291531</v>
      </c>
      <c r="I5014" s="19">
        <v>20961626.892611511</v>
      </c>
      <c r="K5014" s="82">
        <f t="shared" si="337"/>
        <v>1.1114805470662237E-3</v>
      </c>
      <c r="L5014" s="3">
        <f>IF(AND(O5014&gt;0,O5014&lt;366),+'PL2'!$N$3+1,IF(AND(O5014&gt;365,O5014&lt;731),+'PL2'!$O$3+1,IF(AND(O5014&gt;730,O5014&lt;1096),+'PL2'!$P$3+1,IF(AND(O5014&gt;1095,O5014&lt;1461),+'PL2'!$Q$3+1,IF(AND(O5014&gt;1460,O5014&lt;3000),+'PL2'!$R$3+1,0)))))</f>
        <v>1.5</v>
      </c>
      <c r="M5014" s="3">
        <f>IF(AND(O5014&gt;0,O5014&lt;366),+'PL2'!$N$2+1,IF(AND(O5014&gt;365,O5014&lt;731),+'PL2'!$O$2+1,IF(AND(O5014&gt;730,O5014&lt;1096),+'PL2'!$P$2+1,IF(AND(O5014&gt;1095,O5014&lt;1461),+'PL2'!$Q$2+1,IF(AND(O5014&gt;1460,O5014&lt;1826),+'PL2'!$R$2+1,IF(AND(O5014&gt;1825,O5014&lt;2190),+'PL2'!$S$2+1,0))))))</f>
        <v>1.2</v>
      </c>
      <c r="N5014" s="82">
        <f t="shared" si="338"/>
        <v>4.9963589095569638E-4</v>
      </c>
      <c r="O5014" s="19">
        <f>IF(A5014&gt;'PL2'!$C$2+489,IF(A5014='PL2'!$C$2+490,1,O5013+1), "")</f>
        <v>451</v>
      </c>
      <c r="P5014" s="19">
        <v>7.85</v>
      </c>
      <c r="Q5014" s="19">
        <v>29</v>
      </c>
    </row>
    <row r="5015" spans="1:17" s="80" customFormat="1" x14ac:dyDescent="0.55000000000000004">
      <c r="A5015" s="80">
        <v>5013</v>
      </c>
      <c r="B5015" s="81">
        <v>44835</v>
      </c>
      <c r="C5015" s="80">
        <v>112.058046111978</v>
      </c>
      <c r="D5015" s="19">
        <v>282168376.28102487</v>
      </c>
      <c r="E5015" s="20">
        <f t="shared" si="332"/>
        <v>1150.7628663153594</v>
      </c>
      <c r="F5015" s="80">
        <f t="shared" si="339"/>
        <v>4.5700457307479726E-4</v>
      </c>
      <c r="G5015" s="19">
        <v>19427.2</v>
      </c>
      <c r="H5015" s="80">
        <f t="shared" si="336"/>
        <v>8.8783192420387014</v>
      </c>
      <c r="I5015" s="19">
        <v>22356100.35648175</v>
      </c>
      <c r="K5015" s="82">
        <f t="shared" si="337"/>
        <v>1.1114805470662237E-3</v>
      </c>
      <c r="L5015" s="3">
        <f>IF(AND(O5015&gt;0,O5015&lt;366),+'PL2'!$N$3+1,IF(AND(O5015&gt;365,O5015&lt;731),+'PL2'!$O$3+1,IF(AND(O5015&gt;730,O5015&lt;1096),+'PL2'!$P$3+1,IF(AND(O5015&gt;1095,O5015&lt;1461),+'PL2'!$Q$3+1,IF(AND(O5015&gt;1460,O5015&lt;3000),+'PL2'!$R$3+1,0)))))</f>
        <v>1.5</v>
      </c>
      <c r="M5015" s="3">
        <f>IF(AND(O5015&gt;0,O5015&lt;366),+'PL2'!$N$2+1,IF(AND(O5015&gt;365,O5015&lt;731),+'PL2'!$O$2+1,IF(AND(O5015&gt;730,O5015&lt;1096),+'PL2'!$P$2+1,IF(AND(O5015&gt;1095,O5015&lt;1461),+'PL2'!$Q$2+1,IF(AND(O5015&gt;1460,O5015&lt;1826),+'PL2'!$R$2+1,IF(AND(O5015&gt;1825,O5015&lt;2190),+'PL2'!$S$2+1,0))))))</f>
        <v>1.2</v>
      </c>
      <c r="N5015" s="82">
        <f t="shared" si="338"/>
        <v>4.9963589095569638E-4</v>
      </c>
      <c r="O5015" s="19">
        <f>IF(A5015&gt;'PL2'!$C$2+489,IF(A5015='PL2'!$C$2+490,1,O5014+1), "")</f>
        <v>452</v>
      </c>
      <c r="P5015" s="19">
        <v>7.85</v>
      </c>
      <c r="Q5015" s="19">
        <v>29</v>
      </c>
    </row>
    <row r="5016" spans="1:17" s="80" customFormat="1" x14ac:dyDescent="0.55000000000000004">
      <c r="A5016" s="80">
        <v>5014</v>
      </c>
      <c r="B5016" s="81">
        <v>44836</v>
      </c>
      <c r="C5016" s="80">
        <v>112.088044586099</v>
      </c>
      <c r="D5016" s="19">
        <v>244753784.95094419</v>
      </c>
      <c r="E5016" s="20">
        <f t="shared" si="332"/>
        <v>986.26986665786251</v>
      </c>
      <c r="F5016" s="80">
        <f t="shared" si="339"/>
        <v>4.5167457087550117E-4</v>
      </c>
      <c r="G5016" s="19">
        <v>19314.689999999999</v>
      </c>
      <c r="H5016" s="80">
        <f t="shared" si="336"/>
        <v>8.7239543173433329</v>
      </c>
      <c r="I5016" s="19">
        <v>19049496.730837949</v>
      </c>
      <c r="K5016" s="82">
        <f t="shared" si="337"/>
        <v>1.1114805470662237E-3</v>
      </c>
      <c r="L5016" s="3">
        <f>IF(AND(O5016&gt;0,O5016&lt;366),+'PL2'!$N$3+1,IF(AND(O5016&gt;365,O5016&lt;731),+'PL2'!$O$3+1,IF(AND(O5016&gt;730,O5016&lt;1096),+'PL2'!$P$3+1,IF(AND(O5016&gt;1095,O5016&lt;1461),+'PL2'!$Q$3+1,IF(AND(O5016&gt;1460,O5016&lt;3000),+'PL2'!$R$3+1,0)))))</f>
        <v>1.5</v>
      </c>
      <c r="M5016" s="3">
        <f>IF(AND(O5016&gt;0,O5016&lt;366),+'PL2'!$N$2+1,IF(AND(O5016&gt;365,O5016&lt;731),+'PL2'!$O$2+1,IF(AND(O5016&gt;730,O5016&lt;1096),+'PL2'!$P$2+1,IF(AND(O5016&gt;1095,O5016&lt;1461),+'PL2'!$Q$2+1,IF(AND(O5016&gt;1460,O5016&lt;1826),+'PL2'!$R$2+1,IF(AND(O5016&gt;1825,O5016&lt;2190),+'PL2'!$S$2+1,0))))))</f>
        <v>1.2</v>
      </c>
      <c r="N5016" s="82">
        <f t="shared" si="338"/>
        <v>4.9963589095569638E-4</v>
      </c>
      <c r="O5016" s="19">
        <f>IF(A5016&gt;'PL2'!$C$2+489,IF(A5016='PL2'!$C$2+490,1,O5015+1), "")</f>
        <v>453</v>
      </c>
      <c r="P5016" s="19">
        <v>7.85</v>
      </c>
      <c r="Q5016" s="19">
        <v>29</v>
      </c>
    </row>
    <row r="5017" spans="1:17" s="80" customFormat="1" x14ac:dyDescent="0.55000000000000004">
      <c r="A5017" s="80">
        <v>5015</v>
      </c>
      <c r="B5017" s="81">
        <v>44837</v>
      </c>
      <c r="C5017" s="80">
        <v>112.11804306022</v>
      </c>
      <c r="D5017" s="19">
        <v>240076961.03468409</v>
      </c>
      <c r="E5017" s="20">
        <f t="shared" ref="E5017:E5057" si="340">+I5017/G5017</f>
        <v>988.08237459683494</v>
      </c>
      <c r="F5017" s="80">
        <f t="shared" si="339"/>
        <v>4.6144312117516199E-4</v>
      </c>
      <c r="G5017" s="19">
        <v>19049.72</v>
      </c>
      <c r="H5017" s="80">
        <f t="shared" ref="H5017:H5080" si="341">+F5017*G5017</f>
        <v>8.7903622543129067</v>
      </c>
      <c r="I5017" s="19">
        <v>18822692.573004819</v>
      </c>
      <c r="K5017" s="82">
        <f t="shared" si="337"/>
        <v>1.1114805470662237E-3</v>
      </c>
      <c r="L5017" s="3">
        <f>IF(AND(O5017&gt;0,O5017&lt;366),+'PL2'!$N$3+1,IF(AND(O5017&gt;365,O5017&lt;731),+'PL2'!$O$3+1,IF(AND(O5017&gt;730,O5017&lt;1096),+'PL2'!$P$3+1,IF(AND(O5017&gt;1095,O5017&lt;1461),+'PL2'!$Q$3+1,IF(AND(O5017&gt;1460,O5017&lt;3000),+'PL2'!$R$3+1,0)))))</f>
        <v>1.5</v>
      </c>
      <c r="M5017" s="3">
        <f>IF(AND(O5017&gt;0,O5017&lt;366),+'PL2'!$N$2+1,IF(AND(O5017&gt;365,O5017&lt;731),+'PL2'!$O$2+1,IF(AND(O5017&gt;730,O5017&lt;1096),+'PL2'!$P$2+1,IF(AND(O5017&gt;1095,O5017&lt;1461),+'PL2'!$Q$2+1,IF(AND(O5017&gt;1460,O5017&lt;1826),+'PL2'!$R$2+1,IF(AND(O5017&gt;1825,O5017&lt;2190),+'PL2'!$S$2+1,0))))))</f>
        <v>1.2</v>
      </c>
      <c r="N5017" s="82">
        <f t="shared" si="338"/>
        <v>4.9963589095569638E-4</v>
      </c>
      <c r="O5017" s="19">
        <f>IF(A5017&gt;'PL2'!$C$2+489,IF(A5017='PL2'!$C$2+490,1,O5016+1), "")</f>
        <v>454</v>
      </c>
      <c r="P5017" s="19">
        <v>7.85</v>
      </c>
      <c r="Q5017" s="19">
        <v>29</v>
      </c>
    </row>
    <row r="5018" spans="1:17" s="80" customFormat="1" x14ac:dyDescent="0.55000000000000004">
      <c r="A5018" s="80">
        <v>5016</v>
      </c>
      <c r="B5018" s="81">
        <v>44838</v>
      </c>
      <c r="C5018" s="80">
        <v>112.148041534341</v>
      </c>
      <c r="D5018" s="19">
        <v>254107432.78346431</v>
      </c>
      <c r="E5018" s="20">
        <f t="shared" si="340"/>
        <v>1044.0396653665168</v>
      </c>
      <c r="F5018" s="80">
        <f t="shared" si="339"/>
        <v>4.6077756353864077E-4</v>
      </c>
      <c r="G5018" s="19">
        <v>19632.61</v>
      </c>
      <c r="H5018" s="80">
        <f t="shared" si="341"/>
        <v>9.0462662017043538</v>
      </c>
      <c r="I5018" s="19">
        <v>20497223.574671332</v>
      </c>
      <c r="K5018" s="82">
        <f t="shared" si="337"/>
        <v>1.1114805470662237E-3</v>
      </c>
      <c r="L5018" s="3">
        <f>IF(AND(O5018&gt;0,O5018&lt;366),+'PL2'!$N$3+1,IF(AND(O5018&gt;365,O5018&lt;731),+'PL2'!$O$3+1,IF(AND(O5018&gt;730,O5018&lt;1096),+'PL2'!$P$3+1,IF(AND(O5018&gt;1095,O5018&lt;1461),+'PL2'!$Q$3+1,IF(AND(O5018&gt;1460,O5018&lt;3000),+'PL2'!$R$3+1,0)))))</f>
        <v>1.5</v>
      </c>
      <c r="M5018" s="3">
        <f>IF(AND(O5018&gt;0,O5018&lt;366),+'PL2'!$N$2+1,IF(AND(O5018&gt;365,O5018&lt;731),+'PL2'!$O$2+1,IF(AND(O5018&gt;730,O5018&lt;1096),+'PL2'!$P$2+1,IF(AND(O5018&gt;1095,O5018&lt;1461),+'PL2'!$Q$2+1,IF(AND(O5018&gt;1460,O5018&lt;1826),+'PL2'!$R$2+1,IF(AND(O5018&gt;1825,O5018&lt;2190),+'PL2'!$S$2+1,0))))))</f>
        <v>1.2</v>
      </c>
      <c r="N5018" s="82">
        <f t="shared" si="338"/>
        <v>4.9963589095569638E-4</v>
      </c>
      <c r="O5018" s="19">
        <f>IF(A5018&gt;'PL2'!$C$2+489,IF(A5018='PL2'!$C$2+490,1,O5017+1), "")</f>
        <v>455</v>
      </c>
      <c r="P5018" s="19">
        <v>7.85</v>
      </c>
      <c r="Q5018" s="19">
        <v>29</v>
      </c>
    </row>
    <row r="5019" spans="1:17" s="80" customFormat="1" x14ac:dyDescent="0.55000000000000004">
      <c r="A5019" s="80">
        <v>5017</v>
      </c>
      <c r="B5019" s="81">
        <v>44839</v>
      </c>
      <c r="C5019" s="80">
        <v>112.17804000846201</v>
      </c>
      <c r="D5019" s="19">
        <v>272814728.44850469</v>
      </c>
      <c r="E5019" s="20">
        <f t="shared" si="340"/>
        <v>1092.3337001367941</v>
      </c>
      <c r="F5019" s="80">
        <f t="shared" si="339"/>
        <v>4.4915409887654199E-4</v>
      </c>
      <c r="G5019" s="19">
        <v>20342.25</v>
      </c>
      <c r="H5019" s="80">
        <f t="shared" si="341"/>
        <v>9.1368049678713366</v>
      </c>
      <c r="I5019" s="19">
        <v>22220525.211607698</v>
      </c>
      <c r="K5019" s="82">
        <f t="shared" si="337"/>
        <v>1.1114805470662237E-3</v>
      </c>
      <c r="L5019" s="3">
        <f>IF(AND(O5019&gt;0,O5019&lt;366),+'PL2'!$N$3+1,IF(AND(O5019&gt;365,O5019&lt;731),+'PL2'!$O$3+1,IF(AND(O5019&gt;730,O5019&lt;1096),+'PL2'!$P$3+1,IF(AND(O5019&gt;1095,O5019&lt;1461),+'PL2'!$Q$3+1,IF(AND(O5019&gt;1460,O5019&lt;3000),+'PL2'!$R$3+1,0)))))</f>
        <v>1.5</v>
      </c>
      <c r="M5019" s="3">
        <f>IF(AND(O5019&gt;0,O5019&lt;366),+'PL2'!$N$2+1,IF(AND(O5019&gt;365,O5019&lt;731),+'PL2'!$O$2+1,IF(AND(O5019&gt;730,O5019&lt;1096),+'PL2'!$P$2+1,IF(AND(O5019&gt;1095,O5019&lt;1461),+'PL2'!$Q$2+1,IF(AND(O5019&gt;1460,O5019&lt;1826),+'PL2'!$R$2+1,IF(AND(O5019&gt;1825,O5019&lt;2190),+'PL2'!$S$2+1,0))))))</f>
        <v>1.2</v>
      </c>
      <c r="N5019" s="82">
        <f t="shared" si="338"/>
        <v>4.9963589095569638E-4</v>
      </c>
      <c r="O5019" s="19">
        <f>IF(A5019&gt;'PL2'!$C$2+489,IF(A5019='PL2'!$C$2+490,1,O5018+1), "")</f>
        <v>456</v>
      </c>
      <c r="P5019" s="19">
        <v>7.85</v>
      </c>
      <c r="Q5019" s="19">
        <v>29</v>
      </c>
    </row>
    <row r="5020" spans="1:17" s="80" customFormat="1" x14ac:dyDescent="0.55000000000000004">
      <c r="A5020" s="80">
        <v>5018</v>
      </c>
      <c r="B5020" s="81">
        <v>44840</v>
      </c>
      <c r="C5020" s="80">
        <v>112.20803848258301</v>
      </c>
      <c r="D5020" s="19">
        <v>247871667.56178421</v>
      </c>
      <c r="E5020" s="20">
        <f t="shared" si="340"/>
        <v>1003.5275555526639</v>
      </c>
      <c r="F5020" s="80">
        <f t="shared" si="339"/>
        <v>4.542828943679828E-4</v>
      </c>
      <c r="G5020" s="19">
        <v>20167.79</v>
      </c>
      <c r="H5020" s="80">
        <f t="shared" si="341"/>
        <v>9.161882014205661</v>
      </c>
      <c r="I5020" s="19">
        <v>20238932.999599461</v>
      </c>
      <c r="K5020" s="82">
        <f t="shared" si="337"/>
        <v>1.1114805470662237E-3</v>
      </c>
      <c r="L5020" s="3">
        <f>IF(AND(O5020&gt;0,O5020&lt;366),+'PL2'!$N$3+1,IF(AND(O5020&gt;365,O5020&lt;731),+'PL2'!$O$3+1,IF(AND(O5020&gt;730,O5020&lt;1096),+'PL2'!$P$3+1,IF(AND(O5020&gt;1095,O5020&lt;1461),+'PL2'!$Q$3+1,IF(AND(O5020&gt;1460,O5020&lt;3000),+'PL2'!$R$3+1,0)))))</f>
        <v>1.5</v>
      </c>
      <c r="M5020" s="3">
        <f>IF(AND(O5020&gt;0,O5020&lt;366),+'PL2'!$N$2+1,IF(AND(O5020&gt;365,O5020&lt;731),+'PL2'!$O$2+1,IF(AND(O5020&gt;730,O5020&lt;1096),+'PL2'!$P$2+1,IF(AND(O5020&gt;1095,O5020&lt;1461),+'PL2'!$Q$2+1,IF(AND(O5020&gt;1460,O5020&lt;1826),+'PL2'!$R$2+1,IF(AND(O5020&gt;1825,O5020&lt;2190),+'PL2'!$S$2+1,0))))))</f>
        <v>1.2</v>
      </c>
      <c r="N5020" s="82">
        <f t="shared" si="338"/>
        <v>4.9963589095569638E-4</v>
      </c>
      <c r="O5020" s="19">
        <f>IF(A5020&gt;'PL2'!$C$2+489,IF(A5020='PL2'!$C$2+490,1,O5019+1), "")</f>
        <v>457</v>
      </c>
      <c r="P5020" s="19">
        <v>7.85</v>
      </c>
      <c r="Q5020" s="19">
        <v>29</v>
      </c>
    </row>
    <row r="5021" spans="1:17" s="80" customFormat="1" x14ac:dyDescent="0.55000000000000004">
      <c r="A5021" s="80">
        <v>5019</v>
      </c>
      <c r="B5021" s="81">
        <v>44841</v>
      </c>
      <c r="C5021" s="80">
        <v>112.23803695670399</v>
      </c>
      <c r="D5021" s="19">
        <v>266578963.22682461</v>
      </c>
      <c r="E5021" s="20">
        <f t="shared" si="340"/>
        <v>1068.8119919504165</v>
      </c>
      <c r="F5021" s="80">
        <f t="shared" si="339"/>
        <v>4.5000310002041489E-4</v>
      </c>
      <c r="G5021" s="19">
        <v>19956.490000000002</v>
      </c>
      <c r="H5021" s="80">
        <f t="shared" si="341"/>
        <v>8.9804823655264094</v>
      </c>
      <c r="I5021" s="19">
        <v>21329735.829238571</v>
      </c>
      <c r="K5021" s="82">
        <f t="shared" si="337"/>
        <v>1.1114805470662237E-3</v>
      </c>
      <c r="L5021" s="3">
        <f>IF(AND(O5021&gt;0,O5021&lt;366),+'PL2'!$N$3+1,IF(AND(O5021&gt;365,O5021&lt;731),+'PL2'!$O$3+1,IF(AND(O5021&gt;730,O5021&lt;1096),+'PL2'!$P$3+1,IF(AND(O5021&gt;1095,O5021&lt;1461),+'PL2'!$Q$3+1,IF(AND(O5021&gt;1460,O5021&lt;3000),+'PL2'!$R$3+1,0)))))</f>
        <v>1.5</v>
      </c>
      <c r="M5021" s="3">
        <f>IF(AND(O5021&gt;0,O5021&lt;366),+'PL2'!$N$2+1,IF(AND(O5021&gt;365,O5021&lt;731),+'PL2'!$O$2+1,IF(AND(O5021&gt;730,O5021&lt;1096),+'PL2'!$P$2+1,IF(AND(O5021&gt;1095,O5021&lt;1461),+'PL2'!$Q$2+1,IF(AND(O5021&gt;1460,O5021&lt;1826),+'PL2'!$R$2+1,IF(AND(O5021&gt;1825,O5021&lt;2190),+'PL2'!$S$2+1,0))))))</f>
        <v>1.2</v>
      </c>
      <c r="N5021" s="82">
        <f t="shared" si="338"/>
        <v>4.9963589095569638E-4</v>
      </c>
      <c r="O5021" s="19">
        <f>IF(A5021&gt;'PL2'!$C$2+489,IF(A5021='PL2'!$C$2+490,1,O5020+1), "")</f>
        <v>458</v>
      </c>
      <c r="P5021" s="19">
        <v>7.85</v>
      </c>
      <c r="Q5021" s="19">
        <v>27</v>
      </c>
    </row>
    <row r="5022" spans="1:17" s="80" customFormat="1" x14ac:dyDescent="0.55000000000000004">
      <c r="A5022" s="80">
        <v>5020</v>
      </c>
      <c r="B5022" s="81">
        <v>44842</v>
      </c>
      <c r="C5022" s="80">
        <v>112.26803543082499</v>
      </c>
      <c r="D5022" s="19">
        <v>272814728.44850469</v>
      </c>
      <c r="E5022" s="20">
        <f t="shared" si="340"/>
        <v>1109.9263916940033</v>
      </c>
      <c r="F5022" s="80">
        <f t="shared" si="339"/>
        <v>4.5675413558850724E-4</v>
      </c>
      <c r="G5022" s="19">
        <v>19544.82</v>
      </c>
      <c r="H5022" s="80">
        <f t="shared" si="341"/>
        <v>8.9271773643329677</v>
      </c>
      <c r="I5022" s="19">
        <v>21693311.538908791</v>
      </c>
      <c r="K5022" s="82">
        <f t="shared" si="337"/>
        <v>1.1114805470662237E-3</v>
      </c>
      <c r="L5022" s="3">
        <f>IF(AND(O5022&gt;0,O5022&lt;366),+'PL2'!$N$3+1,IF(AND(O5022&gt;365,O5022&lt;731),+'PL2'!$O$3+1,IF(AND(O5022&gt;730,O5022&lt;1096),+'PL2'!$P$3+1,IF(AND(O5022&gt;1095,O5022&lt;1461),+'PL2'!$Q$3+1,IF(AND(O5022&gt;1460,O5022&lt;3000),+'PL2'!$R$3+1,0)))))</f>
        <v>1.5</v>
      </c>
      <c r="M5022" s="3">
        <f>IF(AND(O5022&gt;0,O5022&lt;366),+'PL2'!$N$2+1,IF(AND(O5022&gt;365,O5022&lt;731),+'PL2'!$O$2+1,IF(AND(O5022&gt;730,O5022&lt;1096),+'PL2'!$P$2+1,IF(AND(O5022&gt;1095,O5022&lt;1461),+'PL2'!$Q$2+1,IF(AND(O5022&gt;1460,O5022&lt;1826),+'PL2'!$R$2+1,IF(AND(O5022&gt;1825,O5022&lt;2190),+'PL2'!$S$2+1,0))))))</f>
        <v>1.2</v>
      </c>
      <c r="N5022" s="82">
        <f t="shared" si="338"/>
        <v>4.9963589095569638E-4</v>
      </c>
      <c r="O5022" s="19">
        <f>IF(A5022&gt;'PL2'!$C$2+489,IF(A5022='PL2'!$C$2+490,1,O5021+1), "")</f>
        <v>459</v>
      </c>
      <c r="P5022" s="19">
        <v>7.85</v>
      </c>
      <c r="Q5022" s="19">
        <v>27</v>
      </c>
    </row>
    <row r="5023" spans="1:17" s="80" customFormat="1" x14ac:dyDescent="0.55000000000000004">
      <c r="A5023" s="80">
        <v>5021</v>
      </c>
      <c r="B5023" s="81">
        <v>44843</v>
      </c>
      <c r="C5023" s="80">
        <v>112.298033904946</v>
      </c>
      <c r="D5023" s="19">
        <v>246312726.2563642</v>
      </c>
      <c r="E5023" s="20">
        <f t="shared" si="340"/>
        <v>1019.7800115358264</v>
      </c>
      <c r="F5023" s="80">
        <f t="shared" si="339"/>
        <v>4.6493452470597834E-4</v>
      </c>
      <c r="G5023" s="19">
        <v>19417.73</v>
      </c>
      <c r="H5023" s="80">
        <f t="shared" si="341"/>
        <v>9.0279730684190174</v>
      </c>
      <c r="I5023" s="19">
        <v>19801812.92339956</v>
      </c>
      <c r="K5023" s="82">
        <f t="shared" si="337"/>
        <v>1.1114805470662237E-3</v>
      </c>
      <c r="L5023" s="3">
        <f>IF(AND(O5023&gt;0,O5023&lt;366),+'PL2'!$N$3+1,IF(AND(O5023&gt;365,O5023&lt;731),+'PL2'!$O$3+1,IF(AND(O5023&gt;730,O5023&lt;1096),+'PL2'!$P$3+1,IF(AND(O5023&gt;1095,O5023&lt;1461),+'PL2'!$Q$3+1,IF(AND(O5023&gt;1460,O5023&lt;3000),+'PL2'!$R$3+1,0)))))</f>
        <v>1.5</v>
      </c>
      <c r="M5023" s="3">
        <f>IF(AND(O5023&gt;0,O5023&lt;366),+'PL2'!$N$2+1,IF(AND(O5023&gt;365,O5023&lt;731),+'PL2'!$O$2+1,IF(AND(O5023&gt;730,O5023&lt;1096),+'PL2'!$P$2+1,IF(AND(O5023&gt;1095,O5023&lt;1461),+'PL2'!$Q$2+1,IF(AND(O5023&gt;1460,O5023&lt;1826),+'PL2'!$R$2+1,IF(AND(O5023&gt;1825,O5023&lt;2190),+'PL2'!$S$2+1,0))))))</f>
        <v>1.2</v>
      </c>
      <c r="N5023" s="82">
        <f t="shared" si="338"/>
        <v>4.9963589095569638E-4</v>
      </c>
      <c r="O5023" s="19">
        <f>IF(A5023&gt;'PL2'!$C$2+489,IF(A5023='PL2'!$C$2+490,1,O5022+1), "")</f>
        <v>460</v>
      </c>
      <c r="P5023" s="19">
        <v>7.1749999999999998</v>
      </c>
      <c r="Q5023" s="19">
        <v>27</v>
      </c>
    </row>
    <row r="5024" spans="1:17" s="80" customFormat="1" x14ac:dyDescent="0.55000000000000004">
      <c r="A5024" s="80">
        <v>5022</v>
      </c>
      <c r="B5024" s="81">
        <v>44844</v>
      </c>
      <c r="C5024" s="80">
        <v>112.328032379067</v>
      </c>
      <c r="D5024" s="19">
        <v>281762541.48688233</v>
      </c>
      <c r="E5024" s="20">
        <f t="shared" si="340"/>
        <v>1052.179639705874</v>
      </c>
      <c r="F5024" s="80">
        <f t="shared" si="339"/>
        <v>4.1946409204638314E-4</v>
      </c>
      <c r="G5024" s="19">
        <v>19441.88</v>
      </c>
      <c r="H5024" s="80">
        <f t="shared" si="341"/>
        <v>8.1551705418747353</v>
      </c>
      <c r="I5024" s="19">
        <v>20456350.29360484</v>
      </c>
      <c r="K5024" s="82">
        <f t="shared" si="337"/>
        <v>1.1114805470662237E-3</v>
      </c>
      <c r="L5024" s="3">
        <f>IF(AND(O5024&gt;0,O5024&lt;366),+'PL2'!$N$3+1,IF(AND(O5024&gt;365,O5024&lt;731),+'PL2'!$O$3+1,IF(AND(O5024&gt;730,O5024&lt;1096),+'PL2'!$P$3+1,IF(AND(O5024&gt;1095,O5024&lt;1461),+'PL2'!$Q$3+1,IF(AND(O5024&gt;1460,O5024&lt;3000),+'PL2'!$R$3+1,0)))))</f>
        <v>1.5</v>
      </c>
      <c r="M5024" s="3">
        <f>IF(AND(O5024&gt;0,O5024&lt;366),+'PL2'!$N$2+1,IF(AND(O5024&gt;365,O5024&lt;731),+'PL2'!$O$2+1,IF(AND(O5024&gt;730,O5024&lt;1096),+'PL2'!$P$2+1,IF(AND(O5024&gt;1095,O5024&lt;1461),+'PL2'!$Q$2+1,IF(AND(O5024&gt;1460,O5024&lt;1826),+'PL2'!$R$2+1,IF(AND(O5024&gt;1825,O5024&lt;2190),+'PL2'!$S$2+1,0))))))</f>
        <v>1.2</v>
      </c>
      <c r="N5024" s="82">
        <f t="shared" si="338"/>
        <v>4.9963589095569638E-4</v>
      </c>
      <c r="O5024" s="19">
        <f>IF(A5024&gt;'PL2'!$C$2+489,IF(A5024='PL2'!$C$2+490,1,O5023+1), "")</f>
        <v>461</v>
      </c>
      <c r="P5024" s="19">
        <v>7.1749999999999998</v>
      </c>
      <c r="Q5024" s="19">
        <v>27</v>
      </c>
    </row>
    <row r="5025" spans="1:17" s="80" customFormat="1" x14ac:dyDescent="0.55000000000000004">
      <c r="A5025" s="80">
        <v>5023</v>
      </c>
      <c r="B5025" s="81">
        <v>44845</v>
      </c>
      <c r="C5025" s="80">
        <v>112.358030853188</v>
      </c>
      <c r="D5025" s="19">
        <v>277924882.20287919</v>
      </c>
      <c r="E5025" s="20">
        <f t="shared" si="340"/>
        <v>1024.0297632564884</v>
      </c>
      <c r="F5025" s="80">
        <f t="shared" si="339"/>
        <v>4.1398944499890255E-4</v>
      </c>
      <c r="G5025" s="19">
        <v>19132.52</v>
      </c>
      <c r="H5025" s="80">
        <f t="shared" si="341"/>
        <v>7.9206613362304035</v>
      </c>
      <c r="I5025" s="19">
        <v>19592269.926100031</v>
      </c>
      <c r="K5025" s="82">
        <f t="shared" si="337"/>
        <v>1.1114805470662237E-3</v>
      </c>
      <c r="L5025" s="3">
        <f>IF(AND(O5025&gt;0,O5025&lt;366),+'PL2'!$N$3+1,IF(AND(O5025&gt;365,O5025&lt;731),+'PL2'!$O$3+1,IF(AND(O5025&gt;730,O5025&lt;1096),+'PL2'!$P$3+1,IF(AND(O5025&gt;1095,O5025&lt;1461),+'PL2'!$Q$3+1,IF(AND(O5025&gt;1460,O5025&lt;3000),+'PL2'!$R$3+1,0)))))</f>
        <v>1.5</v>
      </c>
      <c r="M5025" s="3">
        <f>IF(AND(O5025&gt;0,O5025&lt;366),+'PL2'!$N$2+1,IF(AND(O5025&gt;365,O5025&lt;731),+'PL2'!$O$2+1,IF(AND(O5025&gt;730,O5025&lt;1096),+'PL2'!$P$2+1,IF(AND(O5025&gt;1095,O5025&lt;1461),+'PL2'!$Q$2+1,IF(AND(O5025&gt;1460,O5025&lt;1826),+'PL2'!$R$2+1,IF(AND(O5025&gt;1825,O5025&lt;2190),+'PL2'!$S$2+1,0))))))</f>
        <v>1.2</v>
      </c>
      <c r="N5025" s="82">
        <f t="shared" si="338"/>
        <v>4.9963589095569638E-4</v>
      </c>
      <c r="O5025" s="19">
        <f>IF(A5025&gt;'PL2'!$C$2+489,IF(A5025='PL2'!$C$2+490,1,O5024+1), "")</f>
        <v>462</v>
      </c>
      <c r="P5025" s="19">
        <v>7.1749999999999998</v>
      </c>
      <c r="Q5025" s="19">
        <v>27</v>
      </c>
    </row>
    <row r="5026" spans="1:17" s="80" customFormat="1" x14ac:dyDescent="0.55000000000000004">
      <c r="A5026" s="80">
        <v>5024</v>
      </c>
      <c r="B5026" s="81">
        <v>44846</v>
      </c>
      <c r="C5026" s="80">
        <v>112.388029327309</v>
      </c>
      <c r="D5026" s="19">
        <v>242520438.61015579</v>
      </c>
      <c r="E5026" s="20">
        <f t="shared" si="340"/>
        <v>868.42834333290557</v>
      </c>
      <c r="F5026" s="80">
        <f t="shared" si="339"/>
        <v>4.0244422564341271E-4</v>
      </c>
      <c r="G5026" s="19">
        <v>19049.64</v>
      </c>
      <c r="H5026" s="80">
        <f t="shared" si="341"/>
        <v>7.66641761858578</v>
      </c>
      <c r="I5026" s="19">
        <v>16543247.30628825</v>
      </c>
      <c r="K5026" s="82">
        <f t="shared" si="337"/>
        <v>1.1114805470662237E-3</v>
      </c>
      <c r="L5026" s="3">
        <f>IF(AND(O5026&gt;0,O5026&lt;366),+'PL2'!$N$3+1,IF(AND(O5026&gt;365,O5026&lt;731),+'PL2'!$O$3+1,IF(AND(O5026&gt;730,O5026&lt;1096),+'PL2'!$P$3+1,IF(AND(O5026&gt;1095,O5026&lt;1461),+'PL2'!$Q$3+1,IF(AND(O5026&gt;1460,O5026&lt;3000),+'PL2'!$R$3+1,0)))))</f>
        <v>1.5</v>
      </c>
      <c r="M5026" s="3">
        <f>IF(AND(O5026&gt;0,O5026&lt;366),+'PL2'!$N$2+1,IF(AND(O5026&gt;365,O5026&lt;731),+'PL2'!$O$2+1,IF(AND(O5026&gt;730,O5026&lt;1096),+'PL2'!$P$2+1,IF(AND(O5026&gt;1095,O5026&lt;1461),+'PL2'!$Q$2+1,IF(AND(O5026&gt;1460,O5026&lt;1826),+'PL2'!$R$2+1,IF(AND(O5026&gt;1825,O5026&lt;2190),+'PL2'!$S$2+1,0))))))</f>
        <v>1.2</v>
      </c>
      <c r="N5026" s="82">
        <f t="shared" si="338"/>
        <v>4.9963589095569638E-4</v>
      </c>
      <c r="O5026" s="19">
        <f>IF(A5026&gt;'PL2'!$C$2+489,IF(A5026='PL2'!$C$2+490,1,O5025+1), "")</f>
        <v>463</v>
      </c>
      <c r="P5026" s="19">
        <v>7.1749999999999998</v>
      </c>
      <c r="Q5026" s="19">
        <v>27</v>
      </c>
    </row>
    <row r="5027" spans="1:17" s="80" customFormat="1" x14ac:dyDescent="0.55000000000000004">
      <c r="A5027" s="80">
        <v>5025</v>
      </c>
      <c r="B5027" s="81">
        <v>44847</v>
      </c>
      <c r="C5027" s="80">
        <v>112.41802780143</v>
      </c>
      <c r="D5027" s="19">
        <v>253141771.68797281</v>
      </c>
      <c r="E5027" s="20">
        <f t="shared" si="340"/>
        <v>905.18168366025805</v>
      </c>
      <c r="F5027" s="80">
        <f t="shared" si="339"/>
        <v>4.0198320095702654E-4</v>
      </c>
      <c r="G5027" s="19">
        <v>19156.21</v>
      </c>
      <c r="H5027" s="80">
        <f t="shared" si="341"/>
        <v>7.7004746140050013</v>
      </c>
      <c r="I5027" s="19">
        <v>17339850.420349471</v>
      </c>
      <c r="K5027" s="82">
        <f t="shared" si="337"/>
        <v>1.1114805470662237E-3</v>
      </c>
      <c r="L5027" s="3">
        <f>IF(AND(O5027&gt;0,O5027&lt;366),+'PL2'!$N$3+1,IF(AND(O5027&gt;365,O5027&lt;731),+'PL2'!$O$3+1,IF(AND(O5027&gt;730,O5027&lt;1096),+'PL2'!$P$3+1,IF(AND(O5027&gt;1095,O5027&lt;1461),+'PL2'!$Q$3+1,IF(AND(O5027&gt;1460,O5027&lt;3000),+'PL2'!$R$3+1,0)))))</f>
        <v>1.5</v>
      </c>
      <c r="M5027" s="3">
        <f>IF(AND(O5027&gt;0,O5027&lt;366),+'PL2'!$N$2+1,IF(AND(O5027&gt;365,O5027&lt;731),+'PL2'!$O$2+1,IF(AND(O5027&gt;730,O5027&lt;1096),+'PL2'!$P$2+1,IF(AND(O5027&gt;1095,O5027&lt;1461),+'PL2'!$Q$2+1,IF(AND(O5027&gt;1460,O5027&lt;1826),+'PL2'!$R$2+1,IF(AND(O5027&gt;1825,O5027&lt;2190),+'PL2'!$S$2+1,0))))))</f>
        <v>1.2</v>
      </c>
      <c r="N5027" s="82">
        <f t="shared" si="338"/>
        <v>4.9963589095569638E-4</v>
      </c>
      <c r="O5027" s="19">
        <f>IF(A5027&gt;'PL2'!$C$2+489,IF(A5027='PL2'!$C$2+490,1,O5026+1), "")</f>
        <v>464</v>
      </c>
      <c r="P5027" s="19">
        <v>7.1749999999999998</v>
      </c>
      <c r="Q5027" s="19">
        <v>27</v>
      </c>
    </row>
    <row r="5028" spans="1:17" s="80" customFormat="1" x14ac:dyDescent="0.55000000000000004">
      <c r="A5028" s="80">
        <v>5026</v>
      </c>
      <c r="B5028" s="81">
        <v>44848</v>
      </c>
      <c r="C5028" s="80">
        <v>112.448026275551</v>
      </c>
      <c r="D5028" s="19">
        <v>276154660.02324301</v>
      </c>
      <c r="E5028" s="20">
        <f t="shared" si="340"/>
        <v>998.26370885734025</v>
      </c>
      <c r="F5028" s="80">
        <f t="shared" si="339"/>
        <v>4.0648520562380249E-4</v>
      </c>
      <c r="G5028" s="19">
        <v>19383.330000000002</v>
      </c>
      <c r="H5028" s="80">
        <f t="shared" si="341"/>
        <v>7.8790368807240201</v>
      </c>
      <c r="I5028" s="19">
        <v>19349674.89580575</v>
      </c>
      <c r="K5028" s="82">
        <f t="shared" ref="K5028:K5091" si="342">+L5028^(0.00273972602739726)-1</f>
        <v>1.1114805470662237E-3</v>
      </c>
      <c r="L5028" s="3">
        <f>IF(AND(O5028&gt;0,O5028&lt;366),+'PL2'!$N$3+1,IF(AND(O5028&gt;365,O5028&lt;731),+'PL2'!$O$3+1,IF(AND(O5028&gt;730,O5028&lt;1096),+'PL2'!$P$3+1,IF(AND(O5028&gt;1095,O5028&lt;1461),+'PL2'!$Q$3+1,IF(AND(O5028&gt;1460,O5028&lt;3000),+'PL2'!$R$3+1,0)))))</f>
        <v>1.5</v>
      </c>
      <c r="M5028" s="3">
        <f>IF(AND(O5028&gt;0,O5028&lt;366),+'PL2'!$N$2+1,IF(AND(O5028&gt;365,O5028&lt;731),+'PL2'!$O$2+1,IF(AND(O5028&gt;730,O5028&lt;1096),+'PL2'!$P$2+1,IF(AND(O5028&gt;1095,O5028&lt;1461),+'PL2'!$Q$2+1,IF(AND(O5028&gt;1460,O5028&lt;1826),+'PL2'!$R$2+1,IF(AND(O5028&gt;1825,O5028&lt;2190),+'PL2'!$S$2+1,0))))))</f>
        <v>1.2</v>
      </c>
      <c r="N5028" s="82">
        <f t="shared" ref="N5028:N5091" si="343">+M5028^(0.00273972602739726)-1</f>
        <v>4.9963589095569638E-4</v>
      </c>
      <c r="O5028" s="19">
        <f>IF(A5028&gt;'PL2'!$C$2+489,IF(A5028='PL2'!$C$2+490,1,O5027+1), "")</f>
        <v>465</v>
      </c>
      <c r="P5028" s="19">
        <v>7.1749999999999998</v>
      </c>
      <c r="Q5028" s="19">
        <v>25</v>
      </c>
    </row>
    <row r="5029" spans="1:17" s="80" customFormat="1" x14ac:dyDescent="0.55000000000000004">
      <c r="A5029" s="80">
        <v>5027</v>
      </c>
      <c r="B5029" s="81">
        <v>44849</v>
      </c>
      <c r="C5029" s="80">
        <v>112.478024749672</v>
      </c>
      <c r="D5029" s="19">
        <v>269073771.30469841</v>
      </c>
      <c r="E5029" s="20">
        <f t="shared" si="340"/>
        <v>969.70085716562937</v>
      </c>
      <c r="F5029" s="80">
        <f t="shared" si="339"/>
        <v>4.0535365629726578E-4</v>
      </c>
      <c r="G5029" s="19">
        <v>19184.71</v>
      </c>
      <c r="H5029" s="80">
        <f t="shared" si="341"/>
        <v>7.7765923435027178</v>
      </c>
      <c r="I5029" s="19">
        <v>18603429.73147402</v>
      </c>
      <c r="K5029" s="82">
        <f t="shared" si="342"/>
        <v>1.1114805470662237E-3</v>
      </c>
      <c r="L5029" s="3">
        <f>IF(AND(O5029&gt;0,O5029&lt;366),+'PL2'!$N$3+1,IF(AND(O5029&gt;365,O5029&lt;731),+'PL2'!$O$3+1,IF(AND(O5029&gt;730,O5029&lt;1096),+'PL2'!$P$3+1,IF(AND(O5029&gt;1095,O5029&lt;1461),+'PL2'!$Q$3+1,IF(AND(O5029&gt;1460,O5029&lt;3000),+'PL2'!$R$3+1,0)))))</f>
        <v>1.5</v>
      </c>
      <c r="M5029" s="3">
        <f>IF(AND(O5029&gt;0,O5029&lt;366),+'PL2'!$N$2+1,IF(AND(O5029&gt;365,O5029&lt;731),+'PL2'!$O$2+1,IF(AND(O5029&gt;730,O5029&lt;1096),+'PL2'!$P$2+1,IF(AND(O5029&gt;1095,O5029&lt;1461),+'PL2'!$Q$2+1,IF(AND(O5029&gt;1460,O5029&lt;1826),+'PL2'!$R$2+1,IF(AND(O5029&gt;1825,O5029&lt;2190),+'PL2'!$S$2+1,0))))))</f>
        <v>1.2</v>
      </c>
      <c r="N5029" s="82">
        <f t="shared" si="343"/>
        <v>4.9963589095569638E-4</v>
      </c>
      <c r="O5029" s="19">
        <f>IF(A5029&gt;'PL2'!$C$2+489,IF(A5029='PL2'!$C$2+490,1,O5028+1), "")</f>
        <v>466</v>
      </c>
      <c r="P5029" s="19">
        <v>7.1749999999999998</v>
      </c>
      <c r="Q5029" s="19">
        <v>25</v>
      </c>
    </row>
    <row r="5030" spans="1:17" s="80" customFormat="1" x14ac:dyDescent="0.55000000000000004">
      <c r="A5030" s="80">
        <v>5028</v>
      </c>
      <c r="B5030" s="81">
        <v>44850</v>
      </c>
      <c r="C5030" s="80">
        <v>112.508023223793</v>
      </c>
      <c r="D5030" s="19">
        <v>254911993.86760899</v>
      </c>
      <c r="E5030" s="20">
        <f t="shared" si="340"/>
        <v>925.36771572295379</v>
      </c>
      <c r="F5030" s="80">
        <f t="shared" si="339"/>
        <v>4.0842053318674979E-4</v>
      </c>
      <c r="G5030" s="19">
        <v>19063.099999999999</v>
      </c>
      <c r="H5030" s="80">
        <f t="shared" si="341"/>
        <v>7.7857614661923291</v>
      </c>
      <c r="I5030" s="19">
        <v>17640377.30159824</v>
      </c>
      <c r="K5030" s="82">
        <f t="shared" si="342"/>
        <v>1.1114805470662237E-3</v>
      </c>
      <c r="L5030" s="3">
        <f>IF(AND(O5030&gt;0,O5030&lt;366),+'PL2'!$N$3+1,IF(AND(O5030&gt;365,O5030&lt;731),+'PL2'!$O$3+1,IF(AND(O5030&gt;730,O5030&lt;1096),+'PL2'!$P$3+1,IF(AND(O5030&gt;1095,O5030&lt;1461),+'PL2'!$Q$3+1,IF(AND(O5030&gt;1460,O5030&lt;3000),+'PL2'!$R$3+1,0)))))</f>
        <v>1.5</v>
      </c>
      <c r="M5030" s="3">
        <f>IF(AND(O5030&gt;0,O5030&lt;366),+'PL2'!$N$2+1,IF(AND(O5030&gt;365,O5030&lt;731),+'PL2'!$O$2+1,IF(AND(O5030&gt;730,O5030&lt;1096),+'PL2'!$P$2+1,IF(AND(O5030&gt;1095,O5030&lt;1461),+'PL2'!$Q$2+1,IF(AND(O5030&gt;1460,O5030&lt;1826),+'PL2'!$R$2+1,IF(AND(O5030&gt;1825,O5030&lt;2190),+'PL2'!$S$2+1,0))))))</f>
        <v>1.2</v>
      </c>
      <c r="N5030" s="82">
        <f t="shared" si="343"/>
        <v>4.9963589095569638E-4</v>
      </c>
      <c r="O5030" s="19">
        <f>IF(A5030&gt;'PL2'!$C$2+489,IF(A5030='PL2'!$C$2+490,1,O5029+1), "")</f>
        <v>467</v>
      </c>
      <c r="P5030" s="19">
        <v>7.1749999999999998</v>
      </c>
      <c r="Q5030" s="19">
        <v>25</v>
      </c>
    </row>
    <row r="5031" spans="1:17" s="80" customFormat="1" x14ac:dyDescent="0.55000000000000004">
      <c r="A5031" s="80">
        <v>5029</v>
      </c>
      <c r="B5031" s="81">
        <v>44851</v>
      </c>
      <c r="C5031" s="80">
        <v>112.538021697914</v>
      </c>
      <c r="D5031" s="19">
        <v>265533326.94542599</v>
      </c>
      <c r="E5031" s="20">
        <f t="shared" si="340"/>
        <v>957.06714141184852</v>
      </c>
      <c r="F5031" s="80">
        <f t="shared" si="339"/>
        <v>4.0562306798010188E-4</v>
      </c>
      <c r="G5031" s="19">
        <v>19265.53</v>
      </c>
      <c r="H5031" s="80">
        <f t="shared" si="341"/>
        <v>7.8145433848626915</v>
      </c>
      <c r="I5031" s="19">
        <v>18438405.724884208</v>
      </c>
      <c r="K5031" s="82">
        <f t="shared" si="342"/>
        <v>1.1114805470662237E-3</v>
      </c>
      <c r="L5031" s="3">
        <f>IF(AND(O5031&gt;0,O5031&lt;366),+'PL2'!$N$3+1,IF(AND(O5031&gt;365,O5031&lt;731),+'PL2'!$O$3+1,IF(AND(O5031&gt;730,O5031&lt;1096),+'PL2'!$P$3+1,IF(AND(O5031&gt;1095,O5031&lt;1461),+'PL2'!$Q$3+1,IF(AND(O5031&gt;1460,O5031&lt;3000),+'PL2'!$R$3+1,0)))))</f>
        <v>1.5</v>
      </c>
      <c r="M5031" s="3">
        <f>IF(AND(O5031&gt;0,O5031&lt;366),+'PL2'!$N$2+1,IF(AND(O5031&gt;365,O5031&lt;731),+'PL2'!$O$2+1,IF(AND(O5031&gt;730,O5031&lt;1096),+'PL2'!$P$2+1,IF(AND(O5031&gt;1095,O5031&lt;1461),+'PL2'!$Q$2+1,IF(AND(O5031&gt;1460,O5031&lt;1826),+'PL2'!$R$2+1,IF(AND(O5031&gt;1825,O5031&lt;2190),+'PL2'!$S$2+1,0))))))</f>
        <v>1.2</v>
      </c>
      <c r="N5031" s="82">
        <f t="shared" si="343"/>
        <v>4.9963589095569638E-4</v>
      </c>
      <c r="O5031" s="19">
        <f>IF(A5031&gt;'PL2'!$C$2+489,IF(A5031='PL2'!$C$2+490,1,O5030+1), "")</f>
        <v>468</v>
      </c>
      <c r="P5031" s="19">
        <v>7.85</v>
      </c>
      <c r="Q5031" s="19">
        <v>25</v>
      </c>
    </row>
    <row r="5032" spans="1:17" s="80" customFormat="1" x14ac:dyDescent="0.55000000000000004">
      <c r="A5032" s="80">
        <v>5030</v>
      </c>
      <c r="B5032" s="81">
        <v>44852</v>
      </c>
      <c r="C5032" s="80">
        <v>112.56802017203501</v>
      </c>
      <c r="D5032" s="19">
        <v>251371549.5083366</v>
      </c>
      <c r="E5032" s="20">
        <f t="shared" si="340"/>
        <v>900.60739637841368</v>
      </c>
      <c r="F5032" s="80">
        <f t="shared" si="339"/>
        <v>4.0330575103228618E-4</v>
      </c>
      <c r="G5032" s="19">
        <v>19548.97</v>
      </c>
      <c r="H5032" s="80">
        <f t="shared" si="341"/>
        <v>7.8842120277576324</v>
      </c>
      <c r="I5032" s="19">
        <v>17605946.97357972</v>
      </c>
      <c r="K5032" s="82">
        <f t="shared" si="342"/>
        <v>1.1114805470662237E-3</v>
      </c>
      <c r="L5032" s="3">
        <f>IF(AND(O5032&gt;0,O5032&lt;366),+'PL2'!$N$3+1,IF(AND(O5032&gt;365,O5032&lt;731),+'PL2'!$O$3+1,IF(AND(O5032&gt;730,O5032&lt;1096),+'PL2'!$P$3+1,IF(AND(O5032&gt;1095,O5032&lt;1461),+'PL2'!$Q$3+1,IF(AND(O5032&gt;1460,O5032&lt;3000),+'PL2'!$R$3+1,0)))))</f>
        <v>1.5</v>
      </c>
      <c r="M5032" s="3">
        <f>IF(AND(O5032&gt;0,O5032&lt;366),+'PL2'!$N$2+1,IF(AND(O5032&gt;365,O5032&lt;731),+'PL2'!$O$2+1,IF(AND(O5032&gt;730,O5032&lt;1096),+'PL2'!$P$2+1,IF(AND(O5032&gt;1095,O5032&lt;1461),+'PL2'!$Q$2+1,IF(AND(O5032&gt;1460,O5032&lt;1826),+'PL2'!$R$2+1,IF(AND(O5032&gt;1825,O5032&lt;2190),+'PL2'!$S$2+1,0))))))</f>
        <v>1.2</v>
      </c>
      <c r="N5032" s="82">
        <f t="shared" si="343"/>
        <v>4.9963589095569638E-4</v>
      </c>
      <c r="O5032" s="19">
        <f>IF(A5032&gt;'PL2'!$C$2+489,IF(A5032='PL2'!$C$2+490,1,O5031+1), "")</f>
        <v>469</v>
      </c>
      <c r="P5032" s="19">
        <v>7.85</v>
      </c>
      <c r="Q5032" s="19">
        <v>25</v>
      </c>
    </row>
    <row r="5033" spans="1:17" s="80" customFormat="1" x14ac:dyDescent="0.55000000000000004">
      <c r="A5033" s="80">
        <v>5031</v>
      </c>
      <c r="B5033" s="81">
        <v>44853</v>
      </c>
      <c r="C5033" s="80">
        <v>112.59801864615601</v>
      </c>
      <c r="D5033" s="19">
        <v>267303549.1250622</v>
      </c>
      <c r="E5033" s="20">
        <f t="shared" si="340"/>
        <v>967.87150388406292</v>
      </c>
      <c r="F5033" s="80">
        <f t="shared" si="339"/>
        <v>4.0770283072609921E-4</v>
      </c>
      <c r="G5033" s="19">
        <v>19330.740000000002</v>
      </c>
      <c r="H5033" s="80">
        <f t="shared" si="341"/>
        <v>7.8811974180302355</v>
      </c>
      <c r="I5033" s="19">
        <v>18709672.394991811</v>
      </c>
      <c r="K5033" s="82">
        <f t="shared" si="342"/>
        <v>1.1114805470662237E-3</v>
      </c>
      <c r="L5033" s="3">
        <f>IF(AND(O5033&gt;0,O5033&lt;366),+'PL2'!$N$3+1,IF(AND(O5033&gt;365,O5033&lt;731),+'PL2'!$O$3+1,IF(AND(O5033&gt;730,O5033&lt;1096),+'PL2'!$P$3+1,IF(AND(O5033&gt;1095,O5033&lt;1461),+'PL2'!$Q$3+1,IF(AND(O5033&gt;1460,O5033&lt;3000),+'PL2'!$R$3+1,0)))))</f>
        <v>1.5</v>
      </c>
      <c r="M5033" s="3">
        <f>IF(AND(O5033&gt;0,O5033&lt;366),+'PL2'!$N$2+1,IF(AND(O5033&gt;365,O5033&lt;731),+'PL2'!$O$2+1,IF(AND(O5033&gt;730,O5033&lt;1096),+'PL2'!$P$2+1,IF(AND(O5033&gt;1095,O5033&lt;1461),+'PL2'!$Q$2+1,IF(AND(O5033&gt;1460,O5033&lt;1826),+'PL2'!$R$2+1,IF(AND(O5033&gt;1825,O5033&lt;2190),+'PL2'!$S$2+1,0))))))</f>
        <v>1.2</v>
      </c>
      <c r="N5033" s="82">
        <f t="shared" si="343"/>
        <v>4.9963589095569638E-4</v>
      </c>
      <c r="O5033" s="19">
        <f>IF(A5033&gt;'PL2'!$C$2+489,IF(A5033='PL2'!$C$2+490,1,O5032+1), "")</f>
        <v>470</v>
      </c>
      <c r="P5033" s="19">
        <v>7.85</v>
      </c>
      <c r="Q5033" s="19">
        <v>25</v>
      </c>
    </row>
    <row r="5034" spans="1:17" s="80" customFormat="1" x14ac:dyDescent="0.55000000000000004">
      <c r="A5034" s="80">
        <v>5032</v>
      </c>
      <c r="B5034" s="81">
        <v>44854</v>
      </c>
      <c r="C5034" s="80">
        <v>112.62801712027699</v>
      </c>
      <c r="D5034" s="19">
        <v>256682216.04724509</v>
      </c>
      <c r="E5034" s="20">
        <f t="shared" si="340"/>
        <v>932.36792010494855</v>
      </c>
      <c r="F5034" s="80">
        <f t="shared" si="339"/>
        <v>4.0910800789038251E-4</v>
      </c>
      <c r="G5034" s="19">
        <v>19125.650000000001</v>
      </c>
      <c r="H5034" s="80">
        <f t="shared" si="341"/>
        <v>7.8244565711086951</v>
      </c>
      <c r="I5034" s="19">
        <v>17832142.51115521</v>
      </c>
      <c r="K5034" s="82">
        <f t="shared" si="342"/>
        <v>1.1114805470662237E-3</v>
      </c>
      <c r="L5034" s="3">
        <f>IF(AND(O5034&gt;0,O5034&lt;366),+'PL2'!$N$3+1,IF(AND(O5034&gt;365,O5034&lt;731),+'PL2'!$O$3+1,IF(AND(O5034&gt;730,O5034&lt;1096),+'PL2'!$P$3+1,IF(AND(O5034&gt;1095,O5034&lt;1461),+'PL2'!$Q$3+1,IF(AND(O5034&gt;1460,O5034&lt;3000),+'PL2'!$R$3+1,0)))))</f>
        <v>1.5</v>
      </c>
      <c r="M5034" s="3">
        <f>IF(AND(O5034&gt;0,O5034&lt;366),+'PL2'!$N$2+1,IF(AND(O5034&gt;365,O5034&lt;731),+'PL2'!$O$2+1,IF(AND(O5034&gt;730,O5034&lt;1096),+'PL2'!$P$2+1,IF(AND(O5034&gt;1095,O5034&lt;1461),+'PL2'!$Q$2+1,IF(AND(O5034&gt;1460,O5034&lt;1826),+'PL2'!$R$2+1,IF(AND(O5034&gt;1825,O5034&lt;2190),+'PL2'!$S$2+1,0))))))</f>
        <v>1.2</v>
      </c>
      <c r="N5034" s="82">
        <f t="shared" si="343"/>
        <v>4.9963589095569638E-4</v>
      </c>
      <c r="O5034" s="19">
        <f>IF(A5034&gt;'PL2'!$C$2+489,IF(A5034='PL2'!$C$2+490,1,O5033+1), "")</f>
        <v>471</v>
      </c>
      <c r="P5034" s="19">
        <v>7.85</v>
      </c>
      <c r="Q5034" s="19">
        <v>25</v>
      </c>
    </row>
    <row r="5035" spans="1:17" s="80" customFormat="1" x14ac:dyDescent="0.55000000000000004">
      <c r="A5035" s="80">
        <v>5033</v>
      </c>
      <c r="B5035" s="81">
        <v>44855</v>
      </c>
      <c r="C5035" s="80">
        <v>112.65801559439799</v>
      </c>
      <c r="D5035" s="19">
        <v>276154660.02324301</v>
      </c>
      <c r="E5035" s="20">
        <f t="shared" si="340"/>
        <v>988.2827549306362</v>
      </c>
      <c r="F5035" s="80">
        <f t="shared" si="339"/>
        <v>4.0317253385215111E-4</v>
      </c>
      <c r="G5035" s="19">
        <v>19046.830000000002</v>
      </c>
      <c r="H5035" s="80">
        <f t="shared" si="341"/>
        <v>7.6791587129511676</v>
      </c>
      <c r="I5035" s="19">
        <v>18823653.62509549</v>
      </c>
      <c r="K5035" s="82">
        <f t="shared" si="342"/>
        <v>1.1114805470662237E-3</v>
      </c>
      <c r="L5035" s="3">
        <f>IF(AND(O5035&gt;0,O5035&lt;366),+'PL2'!$N$3+1,IF(AND(O5035&gt;365,O5035&lt;731),+'PL2'!$O$3+1,IF(AND(O5035&gt;730,O5035&lt;1096),+'PL2'!$P$3+1,IF(AND(O5035&gt;1095,O5035&lt;1461),+'PL2'!$Q$3+1,IF(AND(O5035&gt;1460,O5035&lt;3000),+'PL2'!$R$3+1,0)))))</f>
        <v>1.5</v>
      </c>
      <c r="M5035" s="3">
        <f>IF(AND(O5035&gt;0,O5035&lt;366),+'PL2'!$N$2+1,IF(AND(O5035&gt;365,O5035&lt;731),+'PL2'!$O$2+1,IF(AND(O5035&gt;730,O5035&lt;1096),+'PL2'!$P$2+1,IF(AND(O5035&gt;1095,O5035&lt;1461),+'PL2'!$Q$2+1,IF(AND(O5035&gt;1460,O5035&lt;1826),+'PL2'!$R$2+1,IF(AND(O5035&gt;1825,O5035&lt;2190),+'PL2'!$S$2+1,0))))))</f>
        <v>1.2</v>
      </c>
      <c r="N5035" s="82">
        <f t="shared" si="343"/>
        <v>4.9963589095569638E-4</v>
      </c>
      <c r="O5035" s="19">
        <f>IF(A5035&gt;'PL2'!$C$2+489,IF(A5035='PL2'!$C$2+490,1,O5034+1), "")</f>
        <v>472</v>
      </c>
      <c r="P5035" s="19">
        <v>7.85</v>
      </c>
      <c r="Q5035" s="19">
        <v>24</v>
      </c>
    </row>
    <row r="5036" spans="1:17" s="80" customFormat="1" x14ac:dyDescent="0.55000000000000004">
      <c r="A5036" s="80">
        <v>5034</v>
      </c>
      <c r="B5036" s="81">
        <v>44856</v>
      </c>
      <c r="C5036" s="80">
        <v>112.688014068519</v>
      </c>
      <c r="D5036" s="19">
        <v>240750216.43051949</v>
      </c>
      <c r="E5036" s="20">
        <f t="shared" si="340"/>
        <v>859.96338193740962</v>
      </c>
      <c r="F5036" s="80">
        <f t="shared" si="339"/>
        <v>4.0252327544694656E-4</v>
      </c>
      <c r="G5036" s="19">
        <v>19171.34</v>
      </c>
      <c r="H5036" s="80">
        <f t="shared" si="341"/>
        <v>7.7169105715070643</v>
      </c>
      <c r="I5036" s="19">
        <v>16486650.382671939</v>
      </c>
      <c r="K5036" s="82">
        <f t="shared" si="342"/>
        <v>1.1114805470662237E-3</v>
      </c>
      <c r="L5036" s="3">
        <f>IF(AND(O5036&gt;0,O5036&lt;366),+'PL2'!$N$3+1,IF(AND(O5036&gt;365,O5036&lt;731),+'PL2'!$O$3+1,IF(AND(O5036&gt;730,O5036&lt;1096),+'PL2'!$P$3+1,IF(AND(O5036&gt;1095,O5036&lt;1461),+'PL2'!$Q$3+1,IF(AND(O5036&gt;1460,O5036&lt;3000),+'PL2'!$R$3+1,0)))))</f>
        <v>1.5</v>
      </c>
      <c r="M5036" s="3">
        <f>IF(AND(O5036&gt;0,O5036&lt;366),+'PL2'!$N$2+1,IF(AND(O5036&gt;365,O5036&lt;731),+'PL2'!$O$2+1,IF(AND(O5036&gt;730,O5036&lt;1096),+'PL2'!$P$2+1,IF(AND(O5036&gt;1095,O5036&lt;1461),+'PL2'!$Q$2+1,IF(AND(O5036&gt;1460,O5036&lt;1826),+'PL2'!$R$2+1,IF(AND(O5036&gt;1825,O5036&lt;2190),+'PL2'!$S$2+1,0))))))</f>
        <v>1.2</v>
      </c>
      <c r="N5036" s="82">
        <f t="shared" si="343"/>
        <v>4.9963589095569638E-4</v>
      </c>
      <c r="O5036" s="19">
        <f>IF(A5036&gt;'PL2'!$C$2+489,IF(A5036='PL2'!$C$2+490,1,O5035+1), "")</f>
        <v>473</v>
      </c>
      <c r="P5036" s="19">
        <v>7.85</v>
      </c>
      <c r="Q5036" s="19">
        <v>24</v>
      </c>
    </row>
    <row r="5037" spans="1:17" s="80" customFormat="1" x14ac:dyDescent="0.55000000000000004">
      <c r="A5037" s="80">
        <v>5035</v>
      </c>
      <c r="B5037" s="81">
        <v>44857</v>
      </c>
      <c r="C5037" s="80">
        <v>112.71801254264</v>
      </c>
      <c r="D5037" s="19">
        <v>274506216.9071191</v>
      </c>
      <c r="E5037" s="20">
        <f t="shared" si="340"/>
        <v>979.77412136629073</v>
      </c>
      <c r="F5037" s="80">
        <f t="shared" si="339"/>
        <v>4.0231581253581265E-4</v>
      </c>
      <c r="G5037" s="19">
        <v>19205.45</v>
      </c>
      <c r="H5037" s="80">
        <f t="shared" si="341"/>
        <v>7.7266562218659232</v>
      </c>
      <c r="I5037" s="19">
        <v>18817002.899194229</v>
      </c>
      <c r="K5037" s="82">
        <f t="shared" si="342"/>
        <v>1.1114805470662237E-3</v>
      </c>
      <c r="L5037" s="3">
        <f>IF(AND(O5037&gt;0,O5037&lt;366),+'PL2'!$N$3+1,IF(AND(O5037&gt;365,O5037&lt;731),+'PL2'!$O$3+1,IF(AND(O5037&gt;730,O5037&lt;1096),+'PL2'!$P$3+1,IF(AND(O5037&gt;1095,O5037&lt;1461),+'PL2'!$Q$3+1,IF(AND(O5037&gt;1460,O5037&lt;3000),+'PL2'!$R$3+1,0)))))</f>
        <v>1.5</v>
      </c>
      <c r="M5037" s="3">
        <f>IF(AND(O5037&gt;0,O5037&lt;366),+'PL2'!$N$2+1,IF(AND(O5037&gt;365,O5037&lt;731),+'PL2'!$O$2+1,IF(AND(O5037&gt;730,O5037&lt;1096),+'PL2'!$P$2+1,IF(AND(O5037&gt;1095,O5037&lt;1461),+'PL2'!$Q$2+1,IF(AND(O5037&gt;1460,O5037&lt;1826),+'PL2'!$R$2+1,IF(AND(O5037&gt;1825,O5037&lt;2190),+'PL2'!$S$2+1,0))))))</f>
        <v>1.2</v>
      </c>
      <c r="N5037" s="82">
        <f t="shared" si="343"/>
        <v>4.9963589095569638E-4</v>
      </c>
      <c r="O5037" s="19">
        <f>IF(A5037&gt;'PL2'!$C$2+489,IF(A5037='PL2'!$C$2+490,1,O5036+1), "")</f>
        <v>474</v>
      </c>
      <c r="P5037" s="19">
        <v>7.85</v>
      </c>
      <c r="Q5037" s="19">
        <v>24</v>
      </c>
    </row>
    <row r="5038" spans="1:17" s="80" customFormat="1" x14ac:dyDescent="0.55000000000000004">
      <c r="A5038" s="80">
        <v>5036</v>
      </c>
      <c r="B5038" s="81">
        <v>44858</v>
      </c>
      <c r="C5038" s="80">
        <v>112.748011016761</v>
      </c>
      <c r="D5038" s="19">
        <v>249031192.74934921</v>
      </c>
      <c r="E5038" s="20">
        <f t="shared" si="340"/>
        <v>853.73651183295487</v>
      </c>
      <c r="F5038" s="80">
        <f t="shared" si="339"/>
        <v>3.8652625230942942E-4</v>
      </c>
      <c r="G5038" s="19">
        <v>19565.91</v>
      </c>
      <c r="H5038" s="80">
        <f t="shared" si="341"/>
        <v>7.5627378653235882</v>
      </c>
      <c r="I5038" s="19">
        <v>16704131.754237531</v>
      </c>
      <c r="K5038" s="82">
        <f t="shared" si="342"/>
        <v>1.1114805470662237E-3</v>
      </c>
      <c r="L5038" s="3">
        <f>IF(AND(O5038&gt;0,O5038&lt;366),+'PL2'!$N$3+1,IF(AND(O5038&gt;365,O5038&lt;731),+'PL2'!$O$3+1,IF(AND(O5038&gt;730,O5038&lt;1096),+'PL2'!$P$3+1,IF(AND(O5038&gt;1095,O5038&lt;1461),+'PL2'!$Q$3+1,IF(AND(O5038&gt;1460,O5038&lt;3000),+'PL2'!$R$3+1,0)))))</f>
        <v>1.5</v>
      </c>
      <c r="M5038" s="3">
        <f>IF(AND(O5038&gt;0,O5038&lt;366),+'PL2'!$N$2+1,IF(AND(O5038&gt;365,O5038&lt;731),+'PL2'!$O$2+1,IF(AND(O5038&gt;730,O5038&lt;1096),+'PL2'!$P$2+1,IF(AND(O5038&gt;1095,O5038&lt;1461),+'PL2'!$Q$2+1,IF(AND(O5038&gt;1460,O5038&lt;1826),+'PL2'!$R$2+1,IF(AND(O5038&gt;1825,O5038&lt;2190),+'PL2'!$S$2+1,0))))))</f>
        <v>1.2</v>
      </c>
      <c r="N5038" s="82">
        <f t="shared" si="343"/>
        <v>4.9963589095569638E-4</v>
      </c>
      <c r="O5038" s="19">
        <f>IF(A5038&gt;'PL2'!$C$2+489,IF(A5038='PL2'!$C$2+490,1,O5037+1), "")</f>
        <v>475</v>
      </c>
      <c r="P5038" s="19">
        <v>7.85</v>
      </c>
      <c r="Q5038" s="19">
        <v>24</v>
      </c>
    </row>
    <row r="5039" spans="1:17" s="80" customFormat="1" x14ac:dyDescent="0.55000000000000004">
      <c r="A5039" s="80">
        <v>5037</v>
      </c>
      <c r="B5039" s="81">
        <v>44859</v>
      </c>
      <c r="C5039" s="80">
        <v>112.778009490882</v>
      </c>
      <c r="D5039" s="19">
        <v>223395628.78985739</v>
      </c>
      <c r="E5039" s="20">
        <f t="shared" si="340"/>
        <v>789.23499852821715</v>
      </c>
      <c r="F5039" s="80">
        <f t="shared" si="339"/>
        <v>3.9843372333072557E-4</v>
      </c>
      <c r="G5039" s="19">
        <v>19338.900000000001</v>
      </c>
      <c r="H5039" s="80">
        <f t="shared" si="341"/>
        <v>7.7052699321205695</v>
      </c>
      <c r="I5039" s="19">
        <v>15262936.71303734</v>
      </c>
      <c r="K5039" s="82">
        <f t="shared" si="342"/>
        <v>1.1114805470662237E-3</v>
      </c>
      <c r="L5039" s="3">
        <f>IF(AND(O5039&gt;0,O5039&lt;366),+'PL2'!$N$3+1,IF(AND(O5039&gt;365,O5039&lt;731),+'PL2'!$O$3+1,IF(AND(O5039&gt;730,O5039&lt;1096),+'PL2'!$P$3+1,IF(AND(O5039&gt;1095,O5039&lt;1461),+'PL2'!$Q$3+1,IF(AND(O5039&gt;1460,O5039&lt;3000),+'PL2'!$R$3+1,0)))))</f>
        <v>1.5</v>
      </c>
      <c r="M5039" s="3">
        <f>IF(AND(O5039&gt;0,O5039&lt;366),+'PL2'!$N$2+1,IF(AND(O5039&gt;365,O5039&lt;731),+'PL2'!$O$2+1,IF(AND(O5039&gt;730,O5039&lt;1096),+'PL2'!$P$2+1,IF(AND(O5039&gt;1095,O5039&lt;1461),+'PL2'!$Q$2+1,IF(AND(O5039&gt;1460,O5039&lt;1826),+'PL2'!$R$2+1,IF(AND(O5039&gt;1825,O5039&lt;2190),+'PL2'!$S$2+1,0))))))</f>
        <v>1.2</v>
      </c>
      <c r="N5039" s="82">
        <f t="shared" si="343"/>
        <v>4.9963589095569638E-4</v>
      </c>
      <c r="O5039" s="19">
        <f>IF(A5039&gt;'PL2'!$C$2+489,IF(A5039='PL2'!$C$2+490,1,O5038+1), "")</f>
        <v>476</v>
      </c>
      <c r="P5039" s="19">
        <v>6.5</v>
      </c>
      <c r="Q5039" s="19">
        <v>24</v>
      </c>
    </row>
    <row r="5040" spans="1:17" s="80" customFormat="1" x14ac:dyDescent="0.55000000000000004">
      <c r="A5040" s="80">
        <v>5038</v>
      </c>
      <c r="B5040" s="81">
        <v>44860</v>
      </c>
      <c r="C5040" s="80">
        <v>112.808007965003</v>
      </c>
      <c r="D5040" s="19">
        <v>283822315.26580238</v>
      </c>
      <c r="E5040" s="20">
        <f t="shared" si="340"/>
        <v>1014.4526936435748</v>
      </c>
      <c r="F5040" s="80">
        <f t="shared" ref="F5040:F5103" si="344">+(C5040/D5040)*E5040</f>
        <v>4.0320433380120396E-4</v>
      </c>
      <c r="G5040" s="19">
        <v>20101.27</v>
      </c>
      <c r="H5040" s="80">
        <f t="shared" si="341"/>
        <v>8.1049191789081281</v>
      </c>
      <c r="I5040" s="19">
        <v>20391787.49715678</v>
      </c>
      <c r="K5040" s="82">
        <f t="shared" si="342"/>
        <v>1.1114805470662237E-3</v>
      </c>
      <c r="L5040" s="3">
        <f>IF(AND(O5040&gt;0,O5040&lt;366),+'PL2'!$N$3+1,IF(AND(O5040&gt;365,O5040&lt;731),+'PL2'!$O$3+1,IF(AND(O5040&gt;730,O5040&lt;1096),+'PL2'!$P$3+1,IF(AND(O5040&gt;1095,O5040&lt;1461),+'PL2'!$Q$3+1,IF(AND(O5040&gt;1460,O5040&lt;3000),+'PL2'!$R$3+1,0)))))</f>
        <v>1.5</v>
      </c>
      <c r="M5040" s="3">
        <f>IF(AND(O5040&gt;0,O5040&lt;366),+'PL2'!$N$2+1,IF(AND(O5040&gt;365,O5040&lt;731),+'PL2'!$O$2+1,IF(AND(O5040&gt;730,O5040&lt;1096),+'PL2'!$P$2+1,IF(AND(O5040&gt;1095,O5040&lt;1461),+'PL2'!$Q$2+1,IF(AND(O5040&gt;1460,O5040&lt;1826),+'PL2'!$R$2+1,IF(AND(O5040&gt;1825,O5040&lt;2190),+'PL2'!$S$2+1,0))))))</f>
        <v>1.2</v>
      </c>
      <c r="N5040" s="82">
        <f t="shared" si="343"/>
        <v>4.9963589095569638E-4</v>
      </c>
      <c r="O5040" s="19">
        <f>IF(A5040&gt;'PL2'!$C$2+489,IF(A5040='PL2'!$C$2+490,1,O5039+1), "")</f>
        <v>477</v>
      </c>
      <c r="P5040" s="19">
        <v>7.65</v>
      </c>
      <c r="Q5040" s="19">
        <v>24</v>
      </c>
    </row>
    <row r="5041" spans="1:17" s="80" customFormat="1" x14ac:dyDescent="0.55000000000000004">
      <c r="A5041" s="80">
        <v>5039</v>
      </c>
      <c r="B5041" s="81">
        <v>44861</v>
      </c>
      <c r="C5041" s="80">
        <v>112.838006439124</v>
      </c>
      <c r="D5041" s="19">
        <v>247200081.03795689</v>
      </c>
      <c r="E5041" s="20">
        <f t="shared" si="340"/>
        <v>855.99587490963233</v>
      </c>
      <c r="F5041" s="80">
        <f t="shared" si="344"/>
        <v>3.907315387574073E-4</v>
      </c>
      <c r="G5041" s="19">
        <v>20772.36</v>
      </c>
      <c r="H5041" s="80">
        <f t="shared" si="341"/>
        <v>8.1164161864228177</v>
      </c>
      <c r="I5041" s="19">
        <v>17781054.47213785</v>
      </c>
      <c r="K5041" s="82">
        <f t="shared" si="342"/>
        <v>1.1114805470662237E-3</v>
      </c>
      <c r="L5041" s="3">
        <f>IF(AND(O5041&gt;0,O5041&lt;366),+'PL2'!$N$3+1,IF(AND(O5041&gt;365,O5041&lt;731),+'PL2'!$O$3+1,IF(AND(O5041&gt;730,O5041&lt;1096),+'PL2'!$P$3+1,IF(AND(O5041&gt;1095,O5041&lt;1461),+'PL2'!$Q$3+1,IF(AND(O5041&gt;1460,O5041&lt;3000),+'PL2'!$R$3+1,0)))))</f>
        <v>1.5</v>
      </c>
      <c r="M5041" s="3">
        <f>IF(AND(O5041&gt;0,O5041&lt;366),+'PL2'!$N$2+1,IF(AND(O5041&gt;365,O5041&lt;731),+'PL2'!$O$2+1,IF(AND(O5041&gt;730,O5041&lt;1096),+'PL2'!$P$2+1,IF(AND(O5041&gt;1095,O5041&lt;1461),+'PL2'!$Q$2+1,IF(AND(O5041&gt;1460,O5041&lt;1826),+'PL2'!$R$2+1,IF(AND(O5041&gt;1825,O5041&lt;2190),+'PL2'!$S$2+1,0))))))</f>
        <v>1.2</v>
      </c>
      <c r="N5041" s="82">
        <f t="shared" si="343"/>
        <v>4.9963589095569638E-4</v>
      </c>
      <c r="O5041" s="19">
        <f>IF(A5041&gt;'PL2'!$C$2+489,IF(A5041='PL2'!$C$2+490,1,O5040+1), "")</f>
        <v>478</v>
      </c>
      <c r="P5041" s="19">
        <v>7.7519999999999998</v>
      </c>
      <c r="Q5041" s="19">
        <v>24</v>
      </c>
    </row>
    <row r="5042" spans="1:17" s="80" customFormat="1" x14ac:dyDescent="0.55000000000000004">
      <c r="A5042" s="80">
        <v>5040</v>
      </c>
      <c r="B5042" s="81">
        <v>44862</v>
      </c>
      <c r="C5042" s="80">
        <v>112.868004913245</v>
      </c>
      <c r="D5042" s="19">
        <v>291146762.11137152</v>
      </c>
      <c r="E5042" s="20">
        <f t="shared" si="340"/>
        <v>1018.2035240861048</v>
      </c>
      <c r="F5042" s="80">
        <f t="shared" si="344"/>
        <v>3.9472395133583127E-4</v>
      </c>
      <c r="G5042" s="19">
        <v>20288.52</v>
      </c>
      <c r="H5042" s="80">
        <f t="shared" si="341"/>
        <v>8.0083647811560397</v>
      </c>
      <c r="I5042" s="19">
        <v>20657842.562491421</v>
      </c>
      <c r="K5042" s="82">
        <f t="shared" si="342"/>
        <v>1.1114805470662237E-3</v>
      </c>
      <c r="L5042" s="3">
        <f>IF(AND(O5042&gt;0,O5042&lt;366),+'PL2'!$N$3+1,IF(AND(O5042&gt;365,O5042&lt;731),+'PL2'!$O$3+1,IF(AND(O5042&gt;730,O5042&lt;1096),+'PL2'!$P$3+1,IF(AND(O5042&gt;1095,O5042&lt;1461),+'PL2'!$Q$3+1,IF(AND(O5042&gt;1460,O5042&lt;3000),+'PL2'!$R$3+1,0)))))</f>
        <v>1.5</v>
      </c>
      <c r="M5042" s="3">
        <f>IF(AND(O5042&gt;0,O5042&lt;366),+'PL2'!$N$2+1,IF(AND(O5042&gt;365,O5042&lt;731),+'PL2'!$O$2+1,IF(AND(O5042&gt;730,O5042&lt;1096),+'PL2'!$P$2+1,IF(AND(O5042&gt;1095,O5042&lt;1461),+'PL2'!$Q$2+1,IF(AND(O5042&gt;1460,O5042&lt;1826),+'PL2'!$R$2+1,IF(AND(O5042&gt;1825,O5042&lt;2190),+'PL2'!$S$2+1,0))))))</f>
        <v>1.2</v>
      </c>
      <c r="N5042" s="82">
        <f t="shared" si="343"/>
        <v>4.9963589095569638E-4</v>
      </c>
      <c r="O5042" s="19">
        <f>IF(A5042&gt;'PL2'!$C$2+489,IF(A5042='PL2'!$C$2+490,1,O5041+1), "")</f>
        <v>479</v>
      </c>
      <c r="P5042" s="19">
        <v>7.7519999999999998</v>
      </c>
      <c r="Q5042" s="19">
        <v>22</v>
      </c>
    </row>
    <row r="5043" spans="1:17" s="80" customFormat="1" x14ac:dyDescent="0.55000000000000004">
      <c r="A5043" s="80">
        <v>5041</v>
      </c>
      <c r="B5043" s="81">
        <v>44863</v>
      </c>
      <c r="C5043" s="80">
        <v>112.898003387366</v>
      </c>
      <c r="D5043" s="19">
        <v>261848974.72909519</v>
      </c>
      <c r="E5043" s="20">
        <f t="shared" si="340"/>
        <v>916.87417718584538</v>
      </c>
      <c r="F5043" s="80">
        <f t="shared" si="344"/>
        <v>3.9531666705515714E-4</v>
      </c>
      <c r="G5043" s="19">
        <v>20601.63</v>
      </c>
      <c r="H5043" s="80">
        <f t="shared" si="341"/>
        <v>8.1441677075035379</v>
      </c>
      <c r="I5043" s="19">
        <v>18889102.554937229</v>
      </c>
      <c r="K5043" s="82">
        <f t="shared" si="342"/>
        <v>1.1114805470662237E-3</v>
      </c>
      <c r="L5043" s="3">
        <f>IF(AND(O5043&gt;0,O5043&lt;366),+'PL2'!$N$3+1,IF(AND(O5043&gt;365,O5043&lt;731),+'PL2'!$O$3+1,IF(AND(O5043&gt;730,O5043&lt;1096),+'PL2'!$P$3+1,IF(AND(O5043&gt;1095,O5043&lt;1461),+'PL2'!$Q$3+1,IF(AND(O5043&gt;1460,O5043&lt;3000),+'PL2'!$R$3+1,0)))))</f>
        <v>1.5</v>
      </c>
      <c r="M5043" s="3">
        <f>IF(AND(O5043&gt;0,O5043&lt;366),+'PL2'!$N$2+1,IF(AND(O5043&gt;365,O5043&lt;731),+'PL2'!$O$2+1,IF(AND(O5043&gt;730,O5043&lt;1096),+'PL2'!$P$2+1,IF(AND(O5043&gt;1095,O5043&lt;1461),+'PL2'!$Q$2+1,IF(AND(O5043&gt;1460,O5043&lt;1826),+'PL2'!$R$2+1,IF(AND(O5043&gt;1825,O5043&lt;2190),+'PL2'!$S$2+1,0))))))</f>
        <v>1.2</v>
      </c>
      <c r="N5043" s="82">
        <f t="shared" si="343"/>
        <v>4.9963589095569638E-4</v>
      </c>
      <c r="O5043" s="19">
        <f>IF(A5043&gt;'PL2'!$C$2+489,IF(A5043='PL2'!$C$2+490,1,O5042+1), "")</f>
        <v>480</v>
      </c>
      <c r="P5043" s="19">
        <v>7.7530000000000001</v>
      </c>
      <c r="Q5043" s="19">
        <v>22</v>
      </c>
    </row>
    <row r="5044" spans="1:17" s="80" customFormat="1" x14ac:dyDescent="0.55000000000000004">
      <c r="A5044" s="80">
        <v>5042</v>
      </c>
      <c r="B5044" s="81">
        <v>44864</v>
      </c>
      <c r="C5044" s="80">
        <v>112.928001861487</v>
      </c>
      <c r="D5044" s="19">
        <v>247200081.03795689</v>
      </c>
      <c r="E5044" s="20">
        <f t="shared" si="340"/>
        <v>853.44733971298444</v>
      </c>
      <c r="F5044" s="80">
        <f t="shared" si="344"/>
        <v>3.8987892869254542E-4</v>
      </c>
      <c r="G5044" s="19">
        <v>20816.16</v>
      </c>
      <c r="H5044" s="80">
        <f t="shared" si="341"/>
        <v>8.1157821602926159</v>
      </c>
      <c r="I5044" s="19">
        <v>17765496.375039838</v>
      </c>
      <c r="K5044" s="82">
        <f t="shared" si="342"/>
        <v>1.1114805470662237E-3</v>
      </c>
      <c r="L5044" s="3">
        <f>IF(AND(O5044&gt;0,O5044&lt;366),+'PL2'!$N$3+1,IF(AND(O5044&gt;365,O5044&lt;731),+'PL2'!$O$3+1,IF(AND(O5044&gt;730,O5044&lt;1096),+'PL2'!$P$3+1,IF(AND(O5044&gt;1095,O5044&lt;1461),+'PL2'!$Q$3+1,IF(AND(O5044&gt;1460,O5044&lt;3000),+'PL2'!$R$3+1,0)))))</f>
        <v>1.5</v>
      </c>
      <c r="M5044" s="3">
        <f>IF(AND(O5044&gt;0,O5044&lt;366),+'PL2'!$N$2+1,IF(AND(O5044&gt;365,O5044&lt;731),+'PL2'!$O$2+1,IF(AND(O5044&gt;730,O5044&lt;1096),+'PL2'!$P$2+1,IF(AND(O5044&gt;1095,O5044&lt;1461),+'PL2'!$Q$2+1,IF(AND(O5044&gt;1460,O5044&lt;1826),+'PL2'!$R$2+1,IF(AND(O5044&gt;1825,O5044&lt;2190),+'PL2'!$S$2+1,0))))))</f>
        <v>1.2</v>
      </c>
      <c r="N5044" s="82">
        <f t="shared" si="343"/>
        <v>4.9963589095569638E-4</v>
      </c>
      <c r="O5044" s="19">
        <f>IF(A5044&gt;'PL2'!$C$2+489,IF(A5044='PL2'!$C$2+490,1,O5043+1), "")</f>
        <v>481</v>
      </c>
      <c r="P5044" s="19">
        <v>7.7530000000000001</v>
      </c>
      <c r="Q5044" s="19">
        <v>22</v>
      </c>
    </row>
    <row r="5045" spans="1:17" s="80" customFormat="1" x14ac:dyDescent="0.55000000000000004">
      <c r="A5045" s="80">
        <v>5043</v>
      </c>
      <c r="B5045" s="81">
        <v>44865</v>
      </c>
      <c r="C5045" s="80">
        <v>112.95800033560801</v>
      </c>
      <c r="D5045" s="19">
        <v>316782326.07086331</v>
      </c>
      <c r="E5045" s="20">
        <f t="shared" si="340"/>
        <v>1090.2966204496909</v>
      </c>
      <c r="F5045" s="80">
        <f t="shared" si="344"/>
        <v>3.8877713774700427E-4</v>
      </c>
      <c r="G5045" s="19">
        <v>20628.5</v>
      </c>
      <c r="H5045" s="80">
        <f t="shared" si="341"/>
        <v>8.019889186014078</v>
      </c>
      <c r="I5045" s="19">
        <v>22491183.83494645</v>
      </c>
      <c r="K5045" s="82">
        <f t="shared" si="342"/>
        <v>1.1114805470662237E-3</v>
      </c>
      <c r="L5045" s="3">
        <f>IF(AND(O5045&gt;0,O5045&lt;366),+'PL2'!$N$3+1,IF(AND(O5045&gt;365,O5045&lt;731),+'PL2'!$O$3+1,IF(AND(O5045&gt;730,O5045&lt;1096),+'PL2'!$P$3+1,IF(AND(O5045&gt;1095,O5045&lt;1461),+'PL2'!$Q$3+1,IF(AND(O5045&gt;1460,O5045&lt;3000),+'PL2'!$R$3+1,0)))))</f>
        <v>1.5</v>
      </c>
      <c r="M5045" s="3">
        <f>IF(AND(O5045&gt;0,O5045&lt;366),+'PL2'!$N$2+1,IF(AND(O5045&gt;365,O5045&lt;731),+'PL2'!$O$2+1,IF(AND(O5045&gt;730,O5045&lt;1096),+'PL2'!$P$2+1,IF(AND(O5045&gt;1095,O5045&lt;1461),+'PL2'!$Q$2+1,IF(AND(O5045&gt;1460,O5045&lt;1826),+'PL2'!$R$2+1,IF(AND(O5045&gt;1825,O5045&lt;2190),+'PL2'!$S$2+1,0))))))</f>
        <v>1.2</v>
      </c>
      <c r="N5045" s="82">
        <f t="shared" si="343"/>
        <v>4.9963589095569638E-4</v>
      </c>
      <c r="O5045" s="19">
        <f>IF(A5045&gt;'PL2'!$C$2+489,IF(A5045='PL2'!$C$2+490,1,O5044+1), "")</f>
        <v>482</v>
      </c>
      <c r="P5045" s="19">
        <v>7.7530000000000001</v>
      </c>
      <c r="Q5045" s="19">
        <v>22</v>
      </c>
    </row>
    <row r="5046" spans="1:17" s="80" customFormat="1" x14ac:dyDescent="0.55000000000000004">
      <c r="A5046" s="80">
        <v>5044</v>
      </c>
      <c r="B5046" s="81">
        <v>44866</v>
      </c>
      <c r="C5046" s="80">
        <v>112.98799880972901</v>
      </c>
      <c r="D5046" s="19">
        <v>263680086.44048741</v>
      </c>
      <c r="E5046" s="20">
        <f t="shared" si="340"/>
        <v>928.60192915111247</v>
      </c>
      <c r="F5046" s="80">
        <f t="shared" si="344"/>
        <v>3.97909736309642E-4</v>
      </c>
      <c r="G5046" s="19">
        <v>20499.29</v>
      </c>
      <c r="H5046" s="80">
        <f t="shared" si="341"/>
        <v>8.1568670784348818</v>
      </c>
      <c r="I5046" s="19">
        <v>19035680.240228109</v>
      </c>
      <c r="K5046" s="82">
        <f t="shared" si="342"/>
        <v>1.1114805470662237E-3</v>
      </c>
      <c r="L5046" s="3">
        <f>IF(AND(O5046&gt;0,O5046&lt;366),+'PL2'!$N$3+1,IF(AND(O5046&gt;365,O5046&lt;731),+'PL2'!$O$3+1,IF(AND(O5046&gt;730,O5046&lt;1096),+'PL2'!$P$3+1,IF(AND(O5046&gt;1095,O5046&lt;1461),+'PL2'!$Q$3+1,IF(AND(O5046&gt;1460,O5046&lt;3000),+'PL2'!$R$3+1,0)))))</f>
        <v>1.5</v>
      </c>
      <c r="M5046" s="3">
        <f>IF(AND(O5046&gt;0,O5046&lt;366),+'PL2'!$N$2+1,IF(AND(O5046&gt;365,O5046&lt;731),+'PL2'!$O$2+1,IF(AND(O5046&gt;730,O5046&lt;1096),+'PL2'!$P$2+1,IF(AND(O5046&gt;1095,O5046&lt;1461),+'PL2'!$Q$2+1,IF(AND(O5046&gt;1460,O5046&lt;1826),+'PL2'!$R$2+1,IF(AND(O5046&gt;1825,O5046&lt;2190),+'PL2'!$S$2+1,0))))))</f>
        <v>1.2</v>
      </c>
      <c r="N5046" s="82">
        <f t="shared" si="343"/>
        <v>4.9963589095569638E-4</v>
      </c>
      <c r="O5046" s="19">
        <f>IF(A5046&gt;'PL2'!$C$2+489,IF(A5046='PL2'!$C$2+490,1,O5045+1), "")</f>
        <v>483</v>
      </c>
      <c r="P5046" s="19">
        <v>7.7530000000000001</v>
      </c>
      <c r="Q5046" s="19">
        <v>22</v>
      </c>
    </row>
    <row r="5047" spans="1:17" s="80" customFormat="1" x14ac:dyDescent="0.55000000000000004">
      <c r="A5047" s="80">
        <v>5045</v>
      </c>
      <c r="B5047" s="81">
        <v>44867</v>
      </c>
      <c r="C5047" s="80">
        <v>113.01799728384999</v>
      </c>
      <c r="D5047" s="19">
        <v>223395628.78985739</v>
      </c>
      <c r="E5047" s="20">
        <f t="shared" si="340"/>
        <v>777.27535899657289</v>
      </c>
      <c r="F5047" s="80">
        <f t="shared" si="344"/>
        <v>3.9323108015919516E-4</v>
      </c>
      <c r="G5047" s="19">
        <v>20486.259999999998</v>
      </c>
      <c r="H5047" s="80">
        <f t="shared" si="341"/>
        <v>8.0558341482221127</v>
      </c>
      <c r="I5047" s="19">
        <v>15923465.09599713</v>
      </c>
      <c r="K5047" s="82">
        <f t="shared" si="342"/>
        <v>1.1114805470662237E-3</v>
      </c>
      <c r="L5047" s="3">
        <f>IF(AND(O5047&gt;0,O5047&lt;366),+'PL2'!$N$3+1,IF(AND(O5047&gt;365,O5047&lt;731),+'PL2'!$O$3+1,IF(AND(O5047&gt;730,O5047&lt;1096),+'PL2'!$P$3+1,IF(AND(O5047&gt;1095,O5047&lt;1461),+'PL2'!$Q$3+1,IF(AND(O5047&gt;1460,O5047&lt;3000),+'PL2'!$R$3+1,0)))))</f>
        <v>1.5</v>
      </c>
      <c r="M5047" s="3">
        <f>IF(AND(O5047&gt;0,O5047&lt;366),+'PL2'!$N$2+1,IF(AND(O5047&gt;365,O5047&lt;731),+'PL2'!$O$2+1,IF(AND(O5047&gt;730,O5047&lt;1096),+'PL2'!$P$2+1,IF(AND(O5047&gt;1095,O5047&lt;1461),+'PL2'!$Q$2+1,IF(AND(O5047&gt;1460,O5047&lt;1826),+'PL2'!$R$2+1,IF(AND(O5047&gt;1825,O5047&lt;2190),+'PL2'!$S$2+1,0))))))</f>
        <v>1.2</v>
      </c>
      <c r="N5047" s="82">
        <f t="shared" si="343"/>
        <v>4.9963589095569638E-4</v>
      </c>
      <c r="O5047" s="19">
        <f>IF(A5047&gt;'PL2'!$C$2+489,IF(A5047='PL2'!$C$2+490,1,O5046+1), "")</f>
        <v>484</v>
      </c>
      <c r="P5047" s="19">
        <v>7.5</v>
      </c>
      <c r="Q5047" s="19">
        <v>22</v>
      </c>
    </row>
    <row r="5048" spans="1:17" s="80" customFormat="1" x14ac:dyDescent="0.55000000000000004">
      <c r="A5048" s="80">
        <v>5046</v>
      </c>
      <c r="B5048" s="81">
        <v>44868</v>
      </c>
      <c r="C5048" s="80">
        <v>113.04799575797099</v>
      </c>
      <c r="D5048" s="19">
        <v>300302320.66833287</v>
      </c>
      <c r="E5048" s="20">
        <f t="shared" si="340"/>
        <v>1063.1765339740527</v>
      </c>
      <c r="F5048" s="80">
        <f t="shared" si="344"/>
        <v>4.0022992841076357E-4</v>
      </c>
      <c r="G5048" s="19">
        <v>20153.990000000002</v>
      </c>
      <c r="H5048" s="80">
        <f t="shared" si="341"/>
        <v>8.0662299748912449</v>
      </c>
      <c r="I5048" s="19">
        <v>21427249.23394772</v>
      </c>
      <c r="K5048" s="82">
        <f t="shared" si="342"/>
        <v>1.1114805470662237E-3</v>
      </c>
      <c r="L5048" s="3">
        <f>IF(AND(O5048&gt;0,O5048&lt;366),+'PL2'!$N$3+1,IF(AND(O5048&gt;365,O5048&lt;731),+'PL2'!$O$3+1,IF(AND(O5048&gt;730,O5048&lt;1096),+'PL2'!$P$3+1,IF(AND(O5048&gt;1095,O5048&lt;1461),+'PL2'!$Q$3+1,IF(AND(O5048&gt;1460,O5048&lt;3000),+'PL2'!$R$3+1,0)))))</f>
        <v>1.5</v>
      </c>
      <c r="M5048" s="3">
        <f>IF(AND(O5048&gt;0,O5048&lt;366),+'PL2'!$N$2+1,IF(AND(O5048&gt;365,O5048&lt;731),+'PL2'!$O$2+1,IF(AND(O5048&gt;730,O5048&lt;1096),+'PL2'!$P$2+1,IF(AND(O5048&gt;1095,O5048&lt;1461),+'PL2'!$Q$2+1,IF(AND(O5048&gt;1460,O5048&lt;1826),+'PL2'!$R$2+1,IF(AND(O5048&gt;1825,O5048&lt;2190),+'PL2'!$S$2+1,0))))))</f>
        <v>1.2</v>
      </c>
      <c r="N5048" s="82">
        <f t="shared" si="343"/>
        <v>4.9963589095569638E-4</v>
      </c>
      <c r="O5048" s="19">
        <f>IF(A5048&gt;'PL2'!$C$2+489,IF(A5048='PL2'!$C$2+490,1,O5047+1), "")</f>
        <v>485</v>
      </c>
      <c r="P5048" s="19">
        <v>7.5</v>
      </c>
      <c r="Q5048" s="19">
        <v>22</v>
      </c>
    </row>
    <row r="5049" spans="1:17" s="80" customFormat="1" x14ac:dyDescent="0.55000000000000004">
      <c r="A5049" s="80">
        <v>5047</v>
      </c>
      <c r="B5049" s="81">
        <v>44869</v>
      </c>
      <c r="C5049" s="80">
        <v>113.077994232092</v>
      </c>
      <c r="D5049" s="19">
        <v>236213410.76960331</v>
      </c>
      <c r="E5049" s="20">
        <f t="shared" si="340"/>
        <v>845.96911787674492</v>
      </c>
      <c r="F5049" s="80">
        <f t="shared" si="344"/>
        <v>4.0497485185165622E-4</v>
      </c>
      <c r="G5049" s="19">
        <v>20208.16</v>
      </c>
      <c r="H5049" s="80">
        <f t="shared" si="341"/>
        <v>8.1837966021945654</v>
      </c>
      <c r="I5049" s="19">
        <v>17095479.289112121</v>
      </c>
      <c r="K5049" s="82">
        <f t="shared" si="342"/>
        <v>1.1114805470662237E-3</v>
      </c>
      <c r="L5049" s="3">
        <f>IF(AND(O5049&gt;0,O5049&lt;366),+'PL2'!$N$3+1,IF(AND(O5049&gt;365,O5049&lt;731),+'PL2'!$O$3+1,IF(AND(O5049&gt;730,O5049&lt;1096),+'PL2'!$P$3+1,IF(AND(O5049&gt;1095,O5049&lt;1461),+'PL2'!$Q$3+1,IF(AND(O5049&gt;1460,O5049&lt;3000),+'PL2'!$R$3+1,0)))))</f>
        <v>1.5</v>
      </c>
      <c r="M5049" s="3">
        <f>IF(AND(O5049&gt;0,O5049&lt;366),+'PL2'!$N$2+1,IF(AND(O5049&gt;365,O5049&lt;731),+'PL2'!$O$2+1,IF(AND(O5049&gt;730,O5049&lt;1096),+'PL2'!$P$2+1,IF(AND(O5049&gt;1095,O5049&lt;1461),+'PL2'!$Q$2+1,IF(AND(O5049&gt;1460,O5049&lt;1826),+'PL2'!$R$2+1,IF(AND(O5049&gt;1825,O5049&lt;2190),+'PL2'!$S$2+1,0))))))</f>
        <v>1.2</v>
      </c>
      <c r="N5049" s="82">
        <f t="shared" si="343"/>
        <v>4.9963589095569638E-4</v>
      </c>
      <c r="O5049" s="19">
        <f>IF(A5049&gt;'PL2'!$C$2+489,IF(A5049='PL2'!$C$2+490,1,O5048+1), "")</f>
        <v>486</v>
      </c>
      <c r="P5049" s="19">
        <v>7.5</v>
      </c>
      <c r="Q5049" s="19">
        <v>21</v>
      </c>
    </row>
    <row r="5050" spans="1:17" s="80" customFormat="1" x14ac:dyDescent="0.55000000000000004">
      <c r="A5050" s="80">
        <v>5048</v>
      </c>
      <c r="B5050" s="81">
        <v>44870</v>
      </c>
      <c r="C5050" s="80">
        <v>113.107992706213</v>
      </c>
      <c r="D5050" s="19">
        <v>276497868.42023331</v>
      </c>
      <c r="E5050" s="20">
        <f t="shared" si="340"/>
        <v>968.08977504960785</v>
      </c>
      <c r="F5050" s="80">
        <f t="shared" si="344"/>
        <v>3.9602001939794204E-4</v>
      </c>
      <c r="G5050" s="19">
        <v>21152.93</v>
      </c>
      <c r="H5050" s="80">
        <f t="shared" si="341"/>
        <v>8.3769837489233101</v>
      </c>
      <c r="I5050" s="19">
        <v>20477935.245340101</v>
      </c>
      <c r="K5050" s="82">
        <f t="shared" si="342"/>
        <v>1.1114805470662237E-3</v>
      </c>
      <c r="L5050" s="3">
        <f>IF(AND(O5050&gt;0,O5050&lt;366),+'PL2'!$N$3+1,IF(AND(O5050&gt;365,O5050&lt;731),+'PL2'!$O$3+1,IF(AND(O5050&gt;730,O5050&lt;1096),+'PL2'!$P$3+1,IF(AND(O5050&gt;1095,O5050&lt;1461),+'PL2'!$Q$3+1,IF(AND(O5050&gt;1460,O5050&lt;3000),+'PL2'!$R$3+1,0)))))</f>
        <v>1.5</v>
      </c>
      <c r="M5050" s="3">
        <f>IF(AND(O5050&gt;0,O5050&lt;366),+'PL2'!$N$2+1,IF(AND(O5050&gt;365,O5050&lt;731),+'PL2'!$O$2+1,IF(AND(O5050&gt;730,O5050&lt;1096),+'PL2'!$P$2+1,IF(AND(O5050&gt;1095,O5050&lt;1461),+'PL2'!$Q$2+1,IF(AND(O5050&gt;1460,O5050&lt;1826),+'PL2'!$R$2+1,IF(AND(O5050&gt;1825,O5050&lt;2190),+'PL2'!$S$2+1,0))))))</f>
        <v>1.2</v>
      </c>
      <c r="N5050" s="82">
        <f t="shared" si="343"/>
        <v>4.9963589095569638E-4</v>
      </c>
      <c r="O5050" s="19">
        <f>IF(A5050&gt;'PL2'!$C$2+489,IF(A5050='PL2'!$C$2+490,1,O5049+1), "")</f>
        <v>487</v>
      </c>
      <c r="P5050" s="19">
        <v>7.5250000000000004</v>
      </c>
      <c r="Q5050" s="19">
        <v>21</v>
      </c>
    </row>
    <row r="5051" spans="1:17" s="80" customFormat="1" x14ac:dyDescent="0.55000000000000004">
      <c r="A5051" s="80">
        <v>5049</v>
      </c>
      <c r="B5051" s="81">
        <v>44871</v>
      </c>
      <c r="C5051" s="80">
        <v>113.137991180334</v>
      </c>
      <c r="D5051" s="19">
        <v>250862304.46074149</v>
      </c>
      <c r="E5051" s="20">
        <f t="shared" si="340"/>
        <v>867.8951957872705</v>
      </c>
      <c r="F5051" s="80">
        <f t="shared" si="344"/>
        <v>3.9141759148513656E-4</v>
      </c>
      <c r="G5051" s="19">
        <v>21292.67</v>
      </c>
      <c r="H5051" s="80">
        <f t="shared" si="341"/>
        <v>8.3343256076878216</v>
      </c>
      <c r="I5051" s="19">
        <v>18479805.99848374</v>
      </c>
      <c r="K5051" s="82">
        <f t="shared" si="342"/>
        <v>1.1114805470662237E-3</v>
      </c>
      <c r="L5051" s="3">
        <f>IF(AND(O5051&gt;0,O5051&lt;366),+'PL2'!$N$3+1,IF(AND(O5051&gt;365,O5051&lt;731),+'PL2'!$O$3+1,IF(AND(O5051&gt;730,O5051&lt;1096),+'PL2'!$P$3+1,IF(AND(O5051&gt;1095,O5051&lt;1461),+'PL2'!$Q$3+1,IF(AND(O5051&gt;1460,O5051&lt;3000),+'PL2'!$R$3+1,0)))))</f>
        <v>1.5</v>
      </c>
      <c r="M5051" s="3">
        <f>IF(AND(O5051&gt;0,O5051&lt;366),+'PL2'!$N$2+1,IF(AND(O5051&gt;365,O5051&lt;731),+'PL2'!$O$2+1,IF(AND(O5051&gt;730,O5051&lt;1096),+'PL2'!$P$2+1,IF(AND(O5051&gt;1095,O5051&lt;1461),+'PL2'!$Q$2+1,IF(AND(O5051&gt;1460,O5051&lt;1826),+'PL2'!$R$2+1,IF(AND(O5051&gt;1825,O5051&lt;2190),+'PL2'!$S$2+1,0))))))</f>
        <v>1.2</v>
      </c>
      <c r="N5051" s="82">
        <f t="shared" si="343"/>
        <v>4.9963589095569638E-4</v>
      </c>
      <c r="O5051" s="19">
        <f>IF(A5051&gt;'PL2'!$C$2+489,IF(A5051='PL2'!$C$2+490,1,O5050+1), "")</f>
        <v>488</v>
      </c>
      <c r="P5051" s="19">
        <v>7.3</v>
      </c>
      <c r="Q5051" s="19">
        <v>21</v>
      </c>
    </row>
    <row r="5052" spans="1:17" s="80" customFormat="1" x14ac:dyDescent="0.55000000000000004">
      <c r="A5052" s="80">
        <v>5050</v>
      </c>
      <c r="B5052" s="81">
        <v>44872</v>
      </c>
      <c r="C5052" s="80">
        <v>113.167989654455</v>
      </c>
      <c r="D5052" s="19">
        <v>263186945.48747671</v>
      </c>
      <c r="E5052" s="20">
        <f t="shared" si="340"/>
        <v>910.73052849856231</v>
      </c>
      <c r="F5052" s="80">
        <f t="shared" si="344"/>
        <v>3.916058330181344E-4</v>
      </c>
      <c r="G5052" s="19">
        <v>20920.330000000002</v>
      </c>
      <c r="H5052" s="80">
        <f t="shared" si="341"/>
        <v>8.1925232566642681</v>
      </c>
      <c r="I5052" s="19">
        <v>19052783.197264329</v>
      </c>
      <c r="K5052" s="82">
        <f t="shared" si="342"/>
        <v>1.1114805470662237E-3</v>
      </c>
      <c r="L5052" s="3">
        <f>IF(AND(O5052&gt;0,O5052&lt;366),+'PL2'!$N$3+1,IF(AND(O5052&gt;365,O5052&lt;731),+'PL2'!$O$3+1,IF(AND(O5052&gt;730,O5052&lt;1096),+'PL2'!$P$3+1,IF(AND(O5052&gt;1095,O5052&lt;1461),+'PL2'!$Q$3+1,IF(AND(O5052&gt;1460,O5052&lt;3000),+'PL2'!$R$3+1,0)))))</f>
        <v>1.5</v>
      </c>
      <c r="M5052" s="3">
        <f>IF(AND(O5052&gt;0,O5052&lt;366),+'PL2'!$N$2+1,IF(AND(O5052&gt;365,O5052&lt;731),+'PL2'!$O$2+1,IF(AND(O5052&gt;730,O5052&lt;1096),+'PL2'!$P$2+1,IF(AND(O5052&gt;1095,O5052&lt;1461),+'PL2'!$Q$2+1,IF(AND(O5052&gt;1460,O5052&lt;1826),+'PL2'!$R$2+1,IF(AND(O5052&gt;1825,O5052&lt;2190),+'PL2'!$S$2+1,0))))))</f>
        <v>1.2</v>
      </c>
      <c r="N5052" s="82">
        <f t="shared" si="343"/>
        <v>4.9963589095569638E-4</v>
      </c>
      <c r="O5052" s="19">
        <f>IF(A5052&gt;'PL2'!$C$2+489,IF(A5052='PL2'!$C$2+490,1,O5051+1), "")</f>
        <v>489</v>
      </c>
      <c r="P5052" s="19">
        <v>7.3</v>
      </c>
      <c r="Q5052" s="19">
        <v>21</v>
      </c>
    </row>
    <row r="5053" spans="1:17" s="80" customFormat="1" x14ac:dyDescent="0.55000000000000004">
      <c r="A5053" s="80">
        <v>5051</v>
      </c>
      <c r="B5053" s="81">
        <v>44873</v>
      </c>
      <c r="C5053" s="80">
        <v>113.197988128576</v>
      </c>
      <c r="D5053" s="19">
        <v>297875786.9173795</v>
      </c>
      <c r="E5053" s="20">
        <f t="shared" si="340"/>
        <v>989.33795878901606</v>
      </c>
      <c r="F5053" s="80">
        <f t="shared" si="344"/>
        <v>3.7596565895169965E-4</v>
      </c>
      <c r="G5053" s="19">
        <v>20598.439999999999</v>
      </c>
      <c r="H5053" s="80">
        <f t="shared" si="341"/>
        <v>7.7443060679770479</v>
      </c>
      <c r="I5053" s="19">
        <v>20378818.58383802</v>
      </c>
      <c r="K5053" s="82">
        <f t="shared" si="342"/>
        <v>1.1114805470662237E-3</v>
      </c>
      <c r="L5053" s="3">
        <f>IF(AND(O5053&gt;0,O5053&lt;366),+'PL2'!$N$3+1,IF(AND(O5053&gt;365,O5053&lt;731),+'PL2'!$O$3+1,IF(AND(O5053&gt;730,O5053&lt;1096),+'PL2'!$P$3+1,IF(AND(O5053&gt;1095,O5053&lt;1461),+'PL2'!$Q$3+1,IF(AND(O5053&gt;1460,O5053&lt;3000),+'PL2'!$R$3+1,0)))))</f>
        <v>1.5</v>
      </c>
      <c r="M5053" s="3">
        <f>IF(AND(O5053&gt;0,O5053&lt;366),+'PL2'!$N$2+1,IF(AND(O5053&gt;365,O5053&lt;731),+'PL2'!$O$2+1,IF(AND(O5053&gt;730,O5053&lt;1096),+'PL2'!$P$2+1,IF(AND(O5053&gt;1095,O5053&lt;1461),+'PL2'!$Q$2+1,IF(AND(O5053&gt;1460,O5053&lt;1826),+'PL2'!$R$2+1,IF(AND(O5053&gt;1825,O5053&lt;2190),+'PL2'!$S$2+1,0))))))</f>
        <v>1.2</v>
      </c>
      <c r="N5053" s="82">
        <f t="shared" si="343"/>
        <v>4.9963589095569638E-4</v>
      </c>
      <c r="O5053" s="19">
        <f>IF(A5053&gt;'PL2'!$C$2+489,IF(A5053='PL2'!$C$2+490,1,O5052+1), "")</f>
        <v>490</v>
      </c>
      <c r="P5053" s="19">
        <v>7.125</v>
      </c>
      <c r="Q5053" s="19">
        <v>21</v>
      </c>
    </row>
    <row r="5054" spans="1:17" s="80" customFormat="1" x14ac:dyDescent="0.55000000000000004">
      <c r="A5054" s="80">
        <v>5052</v>
      </c>
      <c r="B5054" s="81">
        <v>44874</v>
      </c>
      <c r="C5054" s="80">
        <v>113.227986602697</v>
      </c>
      <c r="D5054" s="19">
        <v>272291363.50116289</v>
      </c>
      <c r="E5054" s="20">
        <f t="shared" si="340"/>
        <v>903.81971330792635</v>
      </c>
      <c r="F5054" s="80">
        <f t="shared" si="344"/>
        <v>3.758388994561198E-4</v>
      </c>
      <c r="G5054" s="19">
        <v>18540.11</v>
      </c>
      <c r="H5054" s="80">
        <f t="shared" si="341"/>
        <v>6.9680945381954018</v>
      </c>
      <c r="I5054" s="19">
        <v>16756916.90489742</v>
      </c>
      <c r="K5054" s="82">
        <f t="shared" si="342"/>
        <v>1.1114805470662237E-3</v>
      </c>
      <c r="L5054" s="3">
        <f>IF(AND(O5054&gt;0,O5054&lt;366),+'PL2'!$N$3+1,IF(AND(O5054&gt;365,O5054&lt;731),+'PL2'!$O$3+1,IF(AND(O5054&gt;730,O5054&lt;1096),+'PL2'!$P$3+1,IF(AND(O5054&gt;1095,O5054&lt;1461),+'PL2'!$Q$3+1,IF(AND(O5054&gt;1460,O5054&lt;3000),+'PL2'!$R$3+1,0)))))</f>
        <v>1.5</v>
      </c>
      <c r="M5054" s="3">
        <f>IF(AND(O5054&gt;0,O5054&lt;366),+'PL2'!$N$2+1,IF(AND(O5054&gt;365,O5054&lt;731),+'PL2'!$O$2+1,IF(AND(O5054&gt;730,O5054&lt;1096),+'PL2'!$P$2+1,IF(AND(O5054&gt;1095,O5054&lt;1461),+'PL2'!$Q$2+1,IF(AND(O5054&gt;1460,O5054&lt;1826),+'PL2'!$R$2+1,IF(AND(O5054&gt;1825,O5054&lt;2190),+'PL2'!$S$2+1,0))))))</f>
        <v>1.2</v>
      </c>
      <c r="N5054" s="82">
        <f t="shared" si="343"/>
        <v>4.9963589095569638E-4</v>
      </c>
      <c r="O5054" s="19">
        <f>IF(A5054&gt;'PL2'!$C$2+489,IF(A5054='PL2'!$C$2+490,1,O5053+1), "")</f>
        <v>491</v>
      </c>
      <c r="P5054" s="19">
        <v>7.4</v>
      </c>
      <c r="Q5054" s="19">
        <v>21</v>
      </c>
    </row>
    <row r="5055" spans="1:17" s="80" customFormat="1" x14ac:dyDescent="0.55000000000000004">
      <c r="A5055" s="80">
        <v>5053</v>
      </c>
      <c r="B5055" s="81">
        <v>44875</v>
      </c>
      <c r="C5055" s="80">
        <v>113.257985076818</v>
      </c>
      <c r="D5055" s="19">
        <v>268636445.87027478</v>
      </c>
      <c r="E5055" s="20">
        <f t="shared" si="340"/>
        <v>1006.7330586394255</v>
      </c>
      <c r="F5055" s="80">
        <f t="shared" si="344"/>
        <v>4.2444187854831961E-4</v>
      </c>
      <c r="G5055" s="19">
        <v>15856.95</v>
      </c>
      <c r="H5055" s="80">
        <f t="shared" si="341"/>
        <v>6.730353646046777</v>
      </c>
      <c r="I5055" s="19">
        <v>15963715.774192439</v>
      </c>
      <c r="K5055" s="82">
        <f t="shared" si="342"/>
        <v>1.1114805470662237E-3</v>
      </c>
      <c r="L5055" s="3">
        <f>IF(AND(O5055&gt;0,O5055&lt;366),+'PL2'!$N$3+1,IF(AND(O5055&gt;365,O5055&lt;731),+'PL2'!$O$3+1,IF(AND(O5055&gt;730,O5055&lt;1096),+'PL2'!$P$3+1,IF(AND(O5055&gt;1095,O5055&lt;1461),+'PL2'!$Q$3+1,IF(AND(O5055&gt;1460,O5055&lt;3000),+'PL2'!$R$3+1,0)))))</f>
        <v>1.5</v>
      </c>
      <c r="M5055" s="3">
        <f>IF(AND(O5055&gt;0,O5055&lt;366),+'PL2'!$N$2+1,IF(AND(O5055&gt;365,O5055&lt;731),+'PL2'!$O$2+1,IF(AND(O5055&gt;730,O5055&lt;1096),+'PL2'!$P$2+1,IF(AND(O5055&gt;1095,O5055&lt;1461),+'PL2'!$Q$2+1,IF(AND(O5055&gt;1460,O5055&lt;1826),+'PL2'!$R$2+1,IF(AND(O5055&gt;1825,O5055&lt;2190),+'PL2'!$S$2+1,0))))))</f>
        <v>1.2</v>
      </c>
      <c r="N5055" s="82">
        <f t="shared" si="343"/>
        <v>4.9963589095569638E-4</v>
      </c>
      <c r="O5055" s="19">
        <f>IF(A5055&gt;'PL2'!$C$2+489,IF(A5055='PL2'!$C$2+490,1,O5054+1), "")</f>
        <v>492</v>
      </c>
      <c r="P5055" s="19">
        <v>7.35</v>
      </c>
      <c r="Q5055" s="19">
        <v>21</v>
      </c>
    </row>
    <row r="5056" spans="1:17" s="80" customFormat="1" x14ac:dyDescent="0.55000000000000004">
      <c r="A5056" s="80">
        <v>5054</v>
      </c>
      <c r="B5056" s="81">
        <v>44876</v>
      </c>
      <c r="C5056" s="80">
        <v>113.287983550939</v>
      </c>
      <c r="D5056" s="19">
        <v>244879481.26950219</v>
      </c>
      <c r="E5056" s="20">
        <f t="shared" si="340"/>
        <v>849.04601738463202</v>
      </c>
      <c r="F5056" s="80">
        <f t="shared" si="344"/>
        <v>3.9279204101874975E-4</v>
      </c>
      <c r="G5056" s="19">
        <v>17550.23</v>
      </c>
      <c r="H5056" s="80">
        <f t="shared" si="341"/>
        <v>6.8935906620484921</v>
      </c>
      <c r="I5056" s="19">
        <v>14900952.885684291</v>
      </c>
      <c r="K5056" s="82">
        <f t="shared" si="342"/>
        <v>1.1114805470662237E-3</v>
      </c>
      <c r="L5056" s="3">
        <f>IF(AND(O5056&gt;0,O5056&lt;366),+'PL2'!$N$3+1,IF(AND(O5056&gt;365,O5056&lt;731),+'PL2'!$O$3+1,IF(AND(O5056&gt;730,O5056&lt;1096),+'PL2'!$P$3+1,IF(AND(O5056&gt;1095,O5056&lt;1461),+'PL2'!$Q$3+1,IF(AND(O5056&gt;1460,O5056&lt;3000),+'PL2'!$R$3+1,0)))))</f>
        <v>1.5</v>
      </c>
      <c r="M5056" s="3">
        <f>IF(AND(O5056&gt;0,O5056&lt;366),+'PL2'!$N$2+1,IF(AND(O5056&gt;365,O5056&lt;731),+'PL2'!$O$2+1,IF(AND(O5056&gt;730,O5056&lt;1096),+'PL2'!$P$2+1,IF(AND(O5056&gt;1095,O5056&lt;1461),+'PL2'!$Q$2+1,IF(AND(O5056&gt;1460,O5056&lt;1826),+'PL2'!$R$2+1,IF(AND(O5056&gt;1825,O5056&lt;2190),+'PL2'!$S$2+1,0))))))</f>
        <v>1.2</v>
      </c>
      <c r="N5056" s="82">
        <f t="shared" si="343"/>
        <v>4.9963589095569638E-4</v>
      </c>
      <c r="O5056" s="19">
        <f>IF(A5056&gt;'PL2'!$C$2+489,IF(A5056='PL2'!$C$2+490,1,O5055+1), "")</f>
        <v>493</v>
      </c>
      <c r="P5056" s="19">
        <v>7.3</v>
      </c>
      <c r="Q5056" s="19">
        <f t="shared" ref="Q5056:Q5082" si="345">+Q5055*(1+N5056)</f>
        <v>21.01049235371007</v>
      </c>
    </row>
    <row r="5057" spans="1:17" s="80" customFormat="1" x14ac:dyDescent="0.55000000000000004">
      <c r="A5057" s="80">
        <v>5055</v>
      </c>
      <c r="B5057" s="81">
        <v>44877</v>
      </c>
      <c r="C5057" s="80">
        <v>113.31798202506</v>
      </c>
      <c r="D5057" s="19">
        <v>305185622.17915571</v>
      </c>
      <c r="E5057" s="20">
        <f t="shared" si="340"/>
        <v>1052.020336159233</v>
      </c>
      <c r="F5057" s="80">
        <f t="shared" si="344"/>
        <v>3.9062397727540073E-4</v>
      </c>
      <c r="G5057" s="19">
        <v>16990.259999999998</v>
      </c>
      <c r="H5057" s="80">
        <f t="shared" si="341"/>
        <v>6.6368029361431491</v>
      </c>
      <c r="I5057" s="19">
        <v>17874099.036632769</v>
      </c>
      <c r="K5057" s="82">
        <f t="shared" si="342"/>
        <v>1.1114805470662237E-3</v>
      </c>
      <c r="L5057" s="3">
        <f>IF(AND(O5057&gt;0,O5057&lt;366),+'PL2'!$N$3+1,IF(AND(O5057&gt;365,O5057&lt;731),+'PL2'!$O$3+1,IF(AND(O5057&gt;730,O5057&lt;1096),+'PL2'!$P$3+1,IF(AND(O5057&gt;1095,O5057&lt;1461),+'PL2'!$Q$3+1,IF(AND(O5057&gt;1460,O5057&lt;3000),+'PL2'!$R$3+1,0)))))</f>
        <v>1.5</v>
      </c>
      <c r="M5057" s="3">
        <f>IF(AND(O5057&gt;0,O5057&lt;366),+'PL2'!$N$2+1,IF(AND(O5057&gt;365,O5057&lt;731),+'PL2'!$O$2+1,IF(AND(O5057&gt;730,O5057&lt;1096),+'PL2'!$P$2+1,IF(AND(O5057&gt;1095,O5057&lt;1461),+'PL2'!$Q$2+1,IF(AND(O5057&gt;1460,O5057&lt;1826),+'PL2'!$R$2+1,IF(AND(O5057&gt;1825,O5057&lt;2190),+'PL2'!$S$2+1,0))))))</f>
        <v>1.2</v>
      </c>
      <c r="N5057" s="82">
        <f t="shared" si="343"/>
        <v>4.9963589095569638E-4</v>
      </c>
      <c r="O5057" s="19">
        <f>IF(A5057&gt;'PL2'!$C$2+489,IF(A5057='PL2'!$C$2+490,1,O5056+1), "")</f>
        <v>494</v>
      </c>
      <c r="P5057" s="19">
        <v>7.3</v>
      </c>
      <c r="Q5057" s="19">
        <f t="shared" si="345"/>
        <v>21.020989949776634</v>
      </c>
    </row>
    <row r="5058" spans="1:17" s="80" customFormat="1" x14ac:dyDescent="0.55000000000000004">
      <c r="A5058" s="80">
        <v>5056</v>
      </c>
      <c r="B5058" s="81">
        <v>44878</v>
      </c>
      <c r="C5058" s="80">
        <v>113.34798049918101</v>
      </c>
      <c r="D5058" s="19">
        <v>235742187.1922819</v>
      </c>
      <c r="E5058" s="20">
        <v>0</v>
      </c>
      <c r="F5058" s="80">
        <f t="shared" si="344"/>
        <v>0</v>
      </c>
      <c r="G5058" s="19">
        <v>16776.400000000001</v>
      </c>
      <c r="H5058" s="80">
        <f t="shared" si="341"/>
        <v>0</v>
      </c>
      <c r="I5058" s="19">
        <v>13715309.63689097</v>
      </c>
      <c r="K5058" s="82">
        <f t="shared" si="342"/>
        <v>1.1114805470662237E-3</v>
      </c>
      <c r="L5058" s="3">
        <f>IF(AND(O5058&gt;0,O5058&lt;366),+'PL2'!$N$3+1,IF(AND(O5058&gt;365,O5058&lt;731),+'PL2'!$O$3+1,IF(AND(O5058&gt;730,O5058&lt;1096),+'PL2'!$P$3+1,IF(AND(O5058&gt;1095,O5058&lt;1461),+'PL2'!$Q$3+1,IF(AND(O5058&gt;1460,O5058&lt;3000),+'PL2'!$R$3+1,0)))))</f>
        <v>1.5</v>
      </c>
      <c r="M5058" s="3">
        <f>IF(AND(O5058&gt;0,O5058&lt;366),+'PL2'!$N$2+1,IF(AND(O5058&gt;365,O5058&lt;731),+'PL2'!$O$2+1,IF(AND(O5058&gt;730,O5058&lt;1096),+'PL2'!$P$2+1,IF(AND(O5058&gt;1095,O5058&lt;1461),+'PL2'!$Q$2+1,IF(AND(O5058&gt;1460,O5058&lt;1826),+'PL2'!$R$2+1,IF(AND(O5058&gt;1825,O5058&lt;2190),+'PL2'!$S$2+1,0))))))</f>
        <v>1.2</v>
      </c>
      <c r="N5058" s="82">
        <f t="shared" si="343"/>
        <v>4.9963589095569638E-4</v>
      </c>
      <c r="O5058" s="19">
        <f>IF(A5058&gt;'PL2'!$C$2+489,IF(A5058='PL2'!$C$2+490,1,O5057+1), "")</f>
        <v>495</v>
      </c>
      <c r="P5058" s="19">
        <v>7.3</v>
      </c>
      <c r="Q5058" s="19">
        <f t="shared" si="345"/>
        <v>21.031492790818962</v>
      </c>
    </row>
    <row r="5059" spans="1:17" s="80" customFormat="1" x14ac:dyDescent="0.55000000000000004">
      <c r="A5059" s="80">
        <v>5057</v>
      </c>
      <c r="B5059" s="81">
        <v>44879</v>
      </c>
      <c r="C5059" s="80">
        <v>113.37797897330201</v>
      </c>
      <c r="D5059" s="19">
        <v>224777434.29961771</v>
      </c>
      <c r="E5059" s="19">
        <v>810.71814222127375</v>
      </c>
      <c r="F5059" s="80">
        <f t="shared" si="344"/>
        <v>4.0892710057147569E-4</v>
      </c>
      <c r="G5059" s="19">
        <v>16310.3</v>
      </c>
      <c r="H5059" s="80">
        <f t="shared" si="341"/>
        <v>6.6697236884509401</v>
      </c>
      <c r="I5059" s="80">
        <f>+E5059*G5059</f>
        <v>13223056.115071641</v>
      </c>
      <c r="K5059" s="82">
        <f t="shared" si="342"/>
        <v>1.1114805470662237E-3</v>
      </c>
      <c r="L5059" s="3">
        <f>IF(AND(O5059&gt;0,O5059&lt;366),+'PL2'!$N$3+1,IF(AND(O5059&gt;365,O5059&lt;731),+'PL2'!$O$3+1,IF(AND(O5059&gt;730,O5059&lt;1096),+'PL2'!$P$3+1,IF(AND(O5059&gt;1095,O5059&lt;1461),+'PL2'!$Q$3+1,IF(AND(O5059&gt;1460,O5059&lt;3000),+'PL2'!$R$3+1,0)))))</f>
        <v>1.5</v>
      </c>
      <c r="M5059" s="3">
        <f>IF(AND(O5059&gt;0,O5059&lt;366),+'PL2'!$N$2+1,IF(AND(O5059&gt;365,O5059&lt;731),+'PL2'!$O$2+1,IF(AND(O5059&gt;730,O5059&lt;1096),+'PL2'!$P$2+1,IF(AND(O5059&gt;1095,O5059&lt;1461),+'PL2'!$Q$2+1,IF(AND(O5059&gt;1460,O5059&lt;1826),+'PL2'!$R$2+1,IF(AND(O5059&gt;1825,O5059&lt;2190),+'PL2'!$S$2+1,0))))))</f>
        <v>1.2</v>
      </c>
      <c r="N5059" s="82">
        <f t="shared" si="343"/>
        <v>4.9963589095569638E-4</v>
      </c>
      <c r="O5059" s="19">
        <f>IF(A5059&gt;'PL2'!$C$2+489,IF(A5059='PL2'!$C$2+490,1,O5058+1), "")</f>
        <v>496</v>
      </c>
      <c r="P5059" s="19">
        <v>7.3</v>
      </c>
      <c r="Q5059" s="19">
        <f t="shared" si="345"/>
        <v>21.042000879457632</v>
      </c>
    </row>
    <row r="5060" spans="1:17" s="80" customFormat="1" x14ac:dyDescent="0.55000000000000004">
      <c r="A5060" s="80">
        <v>5058</v>
      </c>
      <c r="B5060" s="81">
        <v>44880</v>
      </c>
      <c r="C5060" s="80">
        <v>113.40797744742299</v>
      </c>
      <c r="D5060" s="19">
        <v>283256116.39382708</v>
      </c>
      <c r="E5060" s="19">
        <v>1020.276644251898</v>
      </c>
      <c r="F5060" s="80">
        <f t="shared" si="344"/>
        <v>4.0849077553748895E-4</v>
      </c>
      <c r="G5060" s="19">
        <v>16587.96</v>
      </c>
      <c r="H5060" s="80">
        <f t="shared" si="341"/>
        <v>6.7760286449848453</v>
      </c>
      <c r="I5060" s="80">
        <f t="shared" ref="I5060:I5076" si="346">+E5060*G5060</f>
        <v>16924308.163784713</v>
      </c>
      <c r="K5060" s="82">
        <f t="shared" si="342"/>
        <v>1.1114805470662237E-3</v>
      </c>
      <c r="L5060" s="3">
        <f>IF(AND(O5060&gt;0,O5060&lt;366),+'PL2'!$N$3+1,IF(AND(O5060&gt;365,O5060&lt;731),+'PL2'!$O$3+1,IF(AND(O5060&gt;730,O5060&lt;1096),+'PL2'!$P$3+1,IF(AND(O5060&gt;1095,O5060&lt;1461),+'PL2'!$Q$3+1,IF(AND(O5060&gt;1460,O5060&lt;3000),+'PL2'!$R$3+1,0)))))</f>
        <v>1.5</v>
      </c>
      <c r="M5060" s="3">
        <f>IF(AND(O5060&gt;0,O5060&lt;366),+'PL2'!$N$2+1,IF(AND(O5060&gt;365,O5060&lt;731),+'PL2'!$O$2+1,IF(AND(O5060&gt;730,O5060&lt;1096),+'PL2'!$P$2+1,IF(AND(O5060&gt;1095,O5060&lt;1461),+'PL2'!$Q$2+1,IF(AND(O5060&gt;1460,O5060&lt;1826),+'PL2'!$R$2+1,IF(AND(O5060&gt;1825,O5060&lt;2190),+'PL2'!$S$2+1,0))))))</f>
        <v>1.2</v>
      </c>
      <c r="N5060" s="82">
        <f t="shared" si="343"/>
        <v>4.9963589095569638E-4</v>
      </c>
      <c r="O5060" s="19">
        <f>IF(A5060&gt;'PL2'!$C$2+489,IF(A5060='PL2'!$C$2+490,1,O5059+1), "")</f>
        <v>497</v>
      </c>
      <c r="P5060" s="19">
        <v>7.3</v>
      </c>
      <c r="Q5060" s="19">
        <f t="shared" si="345"/>
        <v>21.052514218314531</v>
      </c>
    </row>
    <row r="5061" spans="1:17" s="80" customFormat="1" x14ac:dyDescent="0.55000000000000004">
      <c r="A5061" s="80">
        <v>5059</v>
      </c>
      <c r="B5061" s="81">
        <v>44881</v>
      </c>
      <c r="C5061" s="80">
        <v>113.43797592154399</v>
      </c>
      <c r="D5061" s="19">
        <v>274118822.31660688</v>
      </c>
      <c r="E5061" s="19">
        <v>962.32262841566217</v>
      </c>
      <c r="F5061" s="80">
        <f t="shared" si="344"/>
        <v>3.9823580966975196E-4</v>
      </c>
      <c r="G5061" s="19">
        <v>16873.560000000001</v>
      </c>
      <c r="H5061" s="80">
        <f t="shared" si="341"/>
        <v>6.7196558286111401</v>
      </c>
      <c r="I5061" s="80">
        <f t="shared" si="346"/>
        <v>16237808.609929381</v>
      </c>
      <c r="K5061" s="82">
        <f t="shared" si="342"/>
        <v>1.1114805470662237E-3</v>
      </c>
      <c r="L5061" s="3">
        <f>IF(AND(O5061&gt;0,O5061&lt;366),+'PL2'!$N$3+1,IF(AND(O5061&gt;365,O5061&lt;731),+'PL2'!$O$3+1,IF(AND(O5061&gt;730,O5061&lt;1096),+'PL2'!$P$3+1,IF(AND(O5061&gt;1095,O5061&lt;1461),+'PL2'!$Q$3+1,IF(AND(O5061&gt;1460,O5061&lt;3000),+'PL2'!$R$3+1,0)))))</f>
        <v>1.5</v>
      </c>
      <c r="M5061" s="3">
        <f>IF(AND(O5061&gt;0,O5061&lt;366),+'PL2'!$N$2+1,IF(AND(O5061&gt;365,O5061&lt;731),+'PL2'!$O$2+1,IF(AND(O5061&gt;730,O5061&lt;1096),+'PL2'!$P$2+1,IF(AND(O5061&gt;1095,O5061&lt;1461),+'PL2'!$Q$2+1,IF(AND(O5061&gt;1460,O5061&lt;1826),+'PL2'!$R$2+1,IF(AND(O5061&gt;1825,O5061&lt;2190),+'PL2'!$S$2+1,0))))))</f>
        <v>1.2</v>
      </c>
      <c r="N5061" s="82">
        <f t="shared" si="343"/>
        <v>4.9963589095569638E-4</v>
      </c>
      <c r="O5061" s="19">
        <f>IF(A5061&gt;'PL2'!$C$2+489,IF(A5061='PL2'!$C$2+490,1,O5060+1), "")</f>
        <v>498</v>
      </c>
      <c r="P5061" s="19">
        <v>7.3</v>
      </c>
      <c r="Q5061" s="19">
        <f t="shared" si="345"/>
        <v>21.063032810012857</v>
      </c>
    </row>
    <row r="5062" spans="1:17" s="80" customFormat="1" x14ac:dyDescent="0.55000000000000004">
      <c r="A5062" s="80">
        <v>5060</v>
      </c>
      <c r="B5062" s="81">
        <v>44882</v>
      </c>
      <c r="C5062" s="80">
        <v>113.467974395665</v>
      </c>
      <c r="D5062" s="19">
        <v>252189316.5312784</v>
      </c>
      <c r="E5062" s="19">
        <v>906.06092088329967</v>
      </c>
      <c r="F5062" s="80">
        <f t="shared" si="344"/>
        <v>4.0766555374262958E-4</v>
      </c>
      <c r="G5062" s="19">
        <v>16662.240000000002</v>
      </c>
      <c r="H5062" s="80">
        <f t="shared" si="341"/>
        <v>6.7926212961925927</v>
      </c>
      <c r="I5062" s="80">
        <f t="shared" si="346"/>
        <v>15097004.518378552</v>
      </c>
      <c r="K5062" s="82">
        <f t="shared" si="342"/>
        <v>1.1114805470662237E-3</v>
      </c>
      <c r="L5062" s="3">
        <f>IF(AND(O5062&gt;0,O5062&lt;366),+'PL2'!$N$3+1,IF(AND(O5062&gt;365,O5062&lt;731),+'PL2'!$O$3+1,IF(AND(O5062&gt;730,O5062&lt;1096),+'PL2'!$P$3+1,IF(AND(O5062&gt;1095,O5062&lt;1461),+'PL2'!$Q$3+1,IF(AND(O5062&gt;1460,O5062&lt;3000),+'PL2'!$R$3+1,0)))))</f>
        <v>1.5</v>
      </c>
      <c r="M5062" s="3">
        <f>IF(AND(O5062&gt;0,O5062&lt;366),+'PL2'!$N$2+1,IF(AND(O5062&gt;365,O5062&lt;731),+'PL2'!$O$2+1,IF(AND(O5062&gt;730,O5062&lt;1096),+'PL2'!$P$2+1,IF(AND(O5062&gt;1095,O5062&lt;1461),+'PL2'!$Q$2+1,IF(AND(O5062&gt;1460,O5062&lt;1826),+'PL2'!$R$2+1,IF(AND(O5062&gt;1825,O5062&lt;2190),+'PL2'!$S$2+1,0))))))</f>
        <v>1.2</v>
      </c>
      <c r="N5062" s="82">
        <f t="shared" si="343"/>
        <v>4.9963589095569638E-4</v>
      </c>
      <c r="O5062" s="19">
        <f>IF(A5062&gt;'PL2'!$C$2+489,IF(A5062='PL2'!$C$2+490,1,O5061+1), "")</f>
        <v>499</v>
      </c>
      <c r="P5062" s="19">
        <v>7.3</v>
      </c>
      <c r="Q5062" s="19">
        <f t="shared" si="345"/>
        <v>21.073556657177118</v>
      </c>
    </row>
    <row r="5063" spans="1:17" s="80" customFormat="1" x14ac:dyDescent="0.55000000000000004">
      <c r="A5063" s="80">
        <v>5061</v>
      </c>
      <c r="B5063" s="81">
        <v>44883</v>
      </c>
      <c r="C5063" s="80">
        <v>113.497972869786</v>
      </c>
      <c r="D5063" s="19">
        <v>254016775.34672239</v>
      </c>
      <c r="E5063" s="19">
        <v>915.10106557500183</v>
      </c>
      <c r="F5063" s="80">
        <f t="shared" si="344"/>
        <v>4.0887896388723272E-4</v>
      </c>
      <c r="G5063" s="19">
        <v>16682.439999999999</v>
      </c>
      <c r="H5063" s="80">
        <f t="shared" si="341"/>
        <v>6.8210987823109264</v>
      </c>
      <c r="I5063" s="80">
        <f t="shared" si="346"/>
        <v>15266118.620391032</v>
      </c>
      <c r="K5063" s="82">
        <f t="shared" si="342"/>
        <v>1.1114805470662237E-3</v>
      </c>
      <c r="L5063" s="3">
        <f>IF(AND(O5063&gt;0,O5063&lt;366),+'PL2'!$N$3+1,IF(AND(O5063&gt;365,O5063&lt;731),+'PL2'!$O$3+1,IF(AND(O5063&gt;730,O5063&lt;1096),+'PL2'!$P$3+1,IF(AND(O5063&gt;1095,O5063&lt;1461),+'PL2'!$Q$3+1,IF(AND(O5063&gt;1460,O5063&lt;3000),+'PL2'!$R$3+1,0)))))</f>
        <v>1.5</v>
      </c>
      <c r="M5063" s="3">
        <f>IF(AND(O5063&gt;0,O5063&lt;366),+'PL2'!$N$2+1,IF(AND(O5063&gt;365,O5063&lt;731),+'PL2'!$O$2+1,IF(AND(O5063&gt;730,O5063&lt;1096),+'PL2'!$P$2+1,IF(AND(O5063&gt;1095,O5063&lt;1461),+'PL2'!$Q$2+1,IF(AND(O5063&gt;1460,O5063&lt;1826),+'PL2'!$R$2+1,IF(AND(O5063&gt;1825,O5063&lt;2190),+'PL2'!$S$2+1,0))))))</f>
        <v>1.2</v>
      </c>
      <c r="N5063" s="82">
        <f t="shared" si="343"/>
        <v>4.9963589095569638E-4</v>
      </c>
      <c r="O5063" s="19">
        <f>IF(A5063&gt;'PL2'!$C$2+489,IF(A5063='PL2'!$C$2+490,1,O5062+1), "")</f>
        <v>500</v>
      </c>
      <c r="P5063" s="19">
        <v>7.3</v>
      </c>
      <c r="Q5063" s="19">
        <f t="shared" si="345"/>
        <v>21.084085762433133</v>
      </c>
    </row>
    <row r="5064" spans="1:17" s="80" customFormat="1" x14ac:dyDescent="0.55000000000000004">
      <c r="A5064" s="80">
        <v>5062</v>
      </c>
      <c r="B5064" s="81">
        <v>44884</v>
      </c>
      <c r="C5064" s="80">
        <v>113.527971343907</v>
      </c>
      <c r="D5064" s="19">
        <v>268636445.87027478</v>
      </c>
      <c r="E5064" s="19">
        <v>943.00413380929331</v>
      </c>
      <c r="F5064" s="80">
        <f t="shared" si="344"/>
        <v>3.9852130239984474E-4</v>
      </c>
      <c r="G5064" s="19">
        <v>16683.22</v>
      </c>
      <c r="H5064" s="80">
        <f t="shared" si="341"/>
        <v>6.6486185626231382</v>
      </c>
      <c r="I5064" s="80">
        <f t="shared" si="346"/>
        <v>15732345.42524988</v>
      </c>
      <c r="K5064" s="82">
        <f t="shared" si="342"/>
        <v>1.1114805470662237E-3</v>
      </c>
      <c r="L5064" s="3">
        <f>IF(AND(O5064&gt;0,O5064&lt;366),+'PL2'!$N$3+1,IF(AND(O5064&gt;365,O5064&lt;731),+'PL2'!$O$3+1,IF(AND(O5064&gt;730,O5064&lt;1096),+'PL2'!$P$3+1,IF(AND(O5064&gt;1095,O5064&lt;1461),+'PL2'!$Q$3+1,IF(AND(O5064&gt;1460,O5064&lt;3000),+'PL2'!$R$3+1,0)))))</f>
        <v>1.5</v>
      </c>
      <c r="M5064" s="3">
        <f>IF(AND(O5064&gt;0,O5064&lt;366),+'PL2'!$N$2+1,IF(AND(O5064&gt;365,O5064&lt;731),+'PL2'!$O$2+1,IF(AND(O5064&gt;730,O5064&lt;1096),+'PL2'!$P$2+1,IF(AND(O5064&gt;1095,O5064&lt;1461),+'PL2'!$Q$2+1,IF(AND(O5064&gt;1460,O5064&lt;1826),+'PL2'!$R$2+1,IF(AND(O5064&gt;1825,O5064&lt;2190),+'PL2'!$S$2+1,0))))))</f>
        <v>1.2</v>
      </c>
      <c r="N5064" s="82">
        <f t="shared" si="343"/>
        <v>4.9963589095569638E-4</v>
      </c>
      <c r="O5064" s="19">
        <f>IF(A5064&gt;'PL2'!$C$2+489,IF(A5064='PL2'!$C$2+490,1,O5063+1), "")</f>
        <v>501</v>
      </c>
      <c r="P5064" s="19">
        <v>7.3</v>
      </c>
      <c r="Q5064" s="19">
        <f t="shared" si="345"/>
        <v>21.094620128408032</v>
      </c>
    </row>
    <row r="5065" spans="1:17" s="80" customFormat="1" x14ac:dyDescent="0.55000000000000004">
      <c r="A5065" s="80">
        <v>5063</v>
      </c>
      <c r="B5065" s="81">
        <v>44885</v>
      </c>
      <c r="C5065" s="80">
        <v>113.557969818028</v>
      </c>
      <c r="D5065" s="19">
        <v>272375605.36943322</v>
      </c>
      <c r="E5065" s="19">
        <v>957.75057323304031</v>
      </c>
      <c r="F5065" s="80">
        <f t="shared" si="344"/>
        <v>3.9930231835880116E-4</v>
      </c>
      <c r="G5065" s="19">
        <v>16687.8</v>
      </c>
      <c r="H5065" s="80">
        <f t="shared" si="341"/>
        <v>6.6634772283080022</v>
      </c>
      <c r="I5065" s="80">
        <f t="shared" si="346"/>
        <v>15982750.01599833</v>
      </c>
      <c r="K5065" s="82">
        <f t="shared" si="342"/>
        <v>1.1114805470662237E-3</v>
      </c>
      <c r="L5065" s="3">
        <f>IF(AND(O5065&gt;0,O5065&lt;366),+'PL2'!$N$3+1,IF(AND(O5065&gt;365,O5065&lt;731),+'PL2'!$O$3+1,IF(AND(O5065&gt;730,O5065&lt;1096),+'PL2'!$P$3+1,IF(AND(O5065&gt;1095,O5065&lt;1461),+'PL2'!$Q$3+1,IF(AND(O5065&gt;1460,O5065&lt;3000),+'PL2'!$R$3+1,0)))))</f>
        <v>1.5</v>
      </c>
      <c r="M5065" s="3">
        <f>IF(AND(O5065&gt;0,O5065&lt;366),+'PL2'!$N$2+1,IF(AND(O5065&gt;365,O5065&lt;731),+'PL2'!$O$2+1,IF(AND(O5065&gt;730,O5065&lt;1096),+'PL2'!$P$2+1,IF(AND(O5065&gt;1095,O5065&lt;1461),+'PL2'!$Q$2+1,IF(AND(O5065&gt;1460,O5065&lt;1826),+'PL2'!$R$2+1,IF(AND(O5065&gt;1825,O5065&lt;2190),+'PL2'!$S$2+1,0))))))</f>
        <v>1.2</v>
      </c>
      <c r="N5065" s="82">
        <f t="shared" si="343"/>
        <v>4.9963589095569638E-4</v>
      </c>
      <c r="O5065" s="19">
        <f>IF(A5065&gt;'PL2'!$C$2+489,IF(A5065='PL2'!$C$2+490,1,O5064+1), "")</f>
        <v>502</v>
      </c>
      <c r="P5065" s="19">
        <v>7.3</v>
      </c>
      <c r="Q5065" s="19">
        <f t="shared" si="345"/>
        <v>21.105159757730259</v>
      </c>
    </row>
    <row r="5066" spans="1:17" s="80" customFormat="1" x14ac:dyDescent="0.55000000000000004">
      <c r="A5066" s="80">
        <v>5064</v>
      </c>
      <c r="B5066" s="81">
        <v>44886</v>
      </c>
      <c r="C5066" s="80">
        <v>113.587968292149</v>
      </c>
      <c r="D5066" s="19">
        <v>236949653.9708229</v>
      </c>
      <c r="E5066" s="19">
        <v>832.32035724638138</v>
      </c>
      <c r="F5066" s="80">
        <f t="shared" si="344"/>
        <v>3.9899437185695827E-4</v>
      </c>
      <c r="G5066" s="19">
        <v>16260.41</v>
      </c>
      <c r="H5066" s="80">
        <f t="shared" si="341"/>
        <v>6.4878120740866025</v>
      </c>
      <c r="I5066" s="80">
        <f t="shared" si="346"/>
        <v>13533870.260172632</v>
      </c>
      <c r="K5066" s="82">
        <f t="shared" si="342"/>
        <v>1.1114805470662237E-3</v>
      </c>
      <c r="L5066" s="3">
        <f>IF(AND(O5066&gt;0,O5066&lt;366),+'PL2'!$N$3+1,IF(AND(O5066&gt;365,O5066&lt;731),+'PL2'!$O$3+1,IF(AND(O5066&gt;730,O5066&lt;1096),+'PL2'!$P$3+1,IF(AND(O5066&gt;1095,O5066&lt;1461),+'PL2'!$Q$3+1,IF(AND(O5066&gt;1460,O5066&lt;3000),+'PL2'!$R$3+1,0)))))</f>
        <v>1.5</v>
      </c>
      <c r="M5066" s="3">
        <f>IF(AND(O5066&gt;0,O5066&lt;366),+'PL2'!$N$2+1,IF(AND(O5066&gt;365,O5066&lt;731),+'PL2'!$O$2+1,IF(AND(O5066&gt;730,O5066&lt;1096),+'PL2'!$P$2+1,IF(AND(O5066&gt;1095,O5066&lt;1461),+'PL2'!$Q$2+1,IF(AND(O5066&gt;1460,O5066&lt;1826),+'PL2'!$R$2+1,IF(AND(O5066&gt;1825,O5066&lt;2190),+'PL2'!$S$2+1,0))))))</f>
        <v>1.2</v>
      </c>
      <c r="N5066" s="82">
        <f t="shared" si="343"/>
        <v>4.9963589095569638E-4</v>
      </c>
      <c r="O5066" s="19">
        <f>IF(A5066&gt;'PL2'!$C$2+489,IF(A5066='PL2'!$C$2+490,1,O5065+1), "")</f>
        <v>503</v>
      </c>
      <c r="P5066" s="19">
        <v>7.3</v>
      </c>
      <c r="Q5066" s="19">
        <f t="shared" si="345"/>
        <v>21.115704653029574</v>
      </c>
    </row>
    <row r="5067" spans="1:17" s="80" customFormat="1" x14ac:dyDescent="0.55000000000000004">
      <c r="A5067" s="80">
        <v>5065</v>
      </c>
      <c r="B5067" s="81">
        <v>44887</v>
      </c>
      <c r="C5067" s="80">
        <v>113.61796676627</v>
      </c>
      <c r="D5067" s="19">
        <v>231439196.90173399</v>
      </c>
      <c r="E5067" s="19">
        <v>822.78724878802143</v>
      </c>
      <c r="F5067" s="80">
        <f t="shared" si="344"/>
        <v>4.0392213393395055E-4</v>
      </c>
      <c r="G5067" s="19">
        <v>15759.61</v>
      </c>
      <c r="H5067" s="80">
        <f t="shared" si="341"/>
        <v>6.3656553011668269</v>
      </c>
      <c r="I5067" s="80">
        <f t="shared" si="346"/>
        <v>12966806.15387219</v>
      </c>
      <c r="K5067" s="82">
        <f t="shared" si="342"/>
        <v>1.1114805470662237E-3</v>
      </c>
      <c r="L5067" s="3">
        <f>IF(AND(O5067&gt;0,O5067&lt;366),+'PL2'!$N$3+1,IF(AND(O5067&gt;365,O5067&lt;731),+'PL2'!$O$3+1,IF(AND(O5067&gt;730,O5067&lt;1096),+'PL2'!$P$3+1,IF(AND(O5067&gt;1095,O5067&lt;1461),+'PL2'!$Q$3+1,IF(AND(O5067&gt;1460,O5067&lt;3000),+'PL2'!$R$3+1,0)))))</f>
        <v>1.5</v>
      </c>
      <c r="M5067" s="3">
        <f>IF(AND(O5067&gt;0,O5067&lt;366),+'PL2'!$N$2+1,IF(AND(O5067&gt;365,O5067&lt;731),+'PL2'!$O$2+1,IF(AND(O5067&gt;730,O5067&lt;1096),+'PL2'!$P$2+1,IF(AND(O5067&gt;1095,O5067&lt;1461),+'PL2'!$Q$2+1,IF(AND(O5067&gt;1460,O5067&lt;1826),+'PL2'!$R$2+1,IF(AND(O5067&gt;1825,O5067&lt;2190),+'PL2'!$S$2+1,0))))))</f>
        <v>1.2</v>
      </c>
      <c r="N5067" s="82">
        <f t="shared" si="343"/>
        <v>4.9963589095569638E-4</v>
      </c>
      <c r="O5067" s="19">
        <f>IF(A5067&gt;'PL2'!$C$2+489,IF(A5067='PL2'!$C$2+490,1,O5066+1), "")</f>
        <v>504</v>
      </c>
      <c r="P5067" s="19">
        <v>7.3</v>
      </c>
      <c r="Q5067" s="19">
        <f t="shared" si="345"/>
        <v>21.126254816937049</v>
      </c>
    </row>
    <row r="5068" spans="1:17" s="80" customFormat="1" x14ac:dyDescent="0.55000000000000004">
      <c r="A5068" s="80">
        <v>5066</v>
      </c>
      <c r="B5068" s="81">
        <v>44888</v>
      </c>
      <c r="C5068" s="80">
        <v>113.647965240391</v>
      </c>
      <c r="D5068" s="19">
        <v>258991482.24717861</v>
      </c>
      <c r="E5068" s="19">
        <v>938.72616071585298</v>
      </c>
      <c r="F5068" s="80">
        <f t="shared" si="344"/>
        <v>4.1192211094209894E-4</v>
      </c>
      <c r="G5068" s="19">
        <v>16194.75</v>
      </c>
      <c r="H5068" s="80">
        <f t="shared" si="341"/>
        <v>6.6709756061795566</v>
      </c>
      <c r="I5068" s="80">
        <f t="shared" si="346"/>
        <v>15202435.491253059</v>
      </c>
      <c r="K5068" s="82">
        <f t="shared" si="342"/>
        <v>1.1114805470662237E-3</v>
      </c>
      <c r="L5068" s="3">
        <f>IF(AND(O5068&gt;0,O5068&lt;366),+'PL2'!$N$3+1,IF(AND(O5068&gt;365,O5068&lt;731),+'PL2'!$O$3+1,IF(AND(O5068&gt;730,O5068&lt;1096),+'PL2'!$P$3+1,IF(AND(O5068&gt;1095,O5068&lt;1461),+'PL2'!$Q$3+1,IF(AND(O5068&gt;1460,O5068&lt;3000),+'PL2'!$R$3+1,0)))))</f>
        <v>1.5</v>
      </c>
      <c r="M5068" s="3">
        <f>IF(AND(O5068&gt;0,O5068&lt;366),+'PL2'!$N$2+1,IF(AND(O5068&gt;365,O5068&lt;731),+'PL2'!$O$2+1,IF(AND(O5068&gt;730,O5068&lt;1096),+'PL2'!$P$2+1,IF(AND(O5068&gt;1095,O5068&lt;1461),+'PL2'!$Q$2+1,IF(AND(O5068&gt;1460,O5068&lt;1826),+'PL2'!$R$2+1,IF(AND(O5068&gt;1825,O5068&lt;2190),+'PL2'!$S$2+1,0))))))</f>
        <v>1.2</v>
      </c>
      <c r="N5068" s="82">
        <f t="shared" si="343"/>
        <v>4.9963589095569638E-4</v>
      </c>
      <c r="O5068" s="19">
        <f>IF(A5068&gt;'PL2'!$C$2+489,IF(A5068='PL2'!$C$2+490,1,O5067+1), "")</f>
        <v>505</v>
      </c>
      <c r="P5068" s="19">
        <v>7.3</v>
      </c>
      <c r="Q5068" s="19">
        <f t="shared" si="345"/>
        <v>21.136810252085066</v>
      </c>
    </row>
    <row r="5069" spans="1:17" s="80" customFormat="1" x14ac:dyDescent="0.55000000000000004">
      <c r="A5069" s="80">
        <v>5067</v>
      </c>
      <c r="B5069" s="81">
        <v>44889</v>
      </c>
      <c r="C5069" s="80">
        <v>113.677963714512</v>
      </c>
      <c r="D5069" s="19">
        <v>236949653.9708229</v>
      </c>
      <c r="E5069" s="19">
        <v>833.77631220919966</v>
      </c>
      <c r="F5069" s="80">
        <f t="shared" si="344"/>
        <v>4.0000899675088E-4</v>
      </c>
      <c r="G5069" s="19">
        <v>16606.77</v>
      </c>
      <c r="H5069" s="80">
        <f t="shared" si="341"/>
        <v>6.6428574069726114</v>
      </c>
      <c r="I5069" s="80">
        <f t="shared" si="346"/>
        <v>13846331.448306371</v>
      </c>
      <c r="K5069" s="82">
        <f t="shared" si="342"/>
        <v>1.1114805470662237E-3</v>
      </c>
      <c r="L5069" s="3">
        <f>IF(AND(O5069&gt;0,O5069&lt;366),+'PL2'!$N$3+1,IF(AND(O5069&gt;365,O5069&lt;731),+'PL2'!$O$3+1,IF(AND(O5069&gt;730,O5069&lt;1096),+'PL2'!$P$3+1,IF(AND(O5069&gt;1095,O5069&lt;1461),+'PL2'!$Q$3+1,IF(AND(O5069&gt;1460,O5069&lt;3000),+'PL2'!$R$3+1,0)))))</f>
        <v>1.5</v>
      </c>
      <c r="M5069" s="3">
        <f>IF(AND(O5069&gt;0,O5069&lt;366),+'PL2'!$N$2+1,IF(AND(O5069&gt;365,O5069&lt;731),+'PL2'!$O$2+1,IF(AND(O5069&gt;730,O5069&lt;1096),+'PL2'!$P$2+1,IF(AND(O5069&gt;1095,O5069&lt;1461),+'PL2'!$Q$2+1,IF(AND(O5069&gt;1460,O5069&lt;1826),+'PL2'!$R$2+1,IF(AND(O5069&gt;1825,O5069&lt;2190),+'PL2'!$S$2+1,0))))))</f>
        <v>1.2</v>
      </c>
      <c r="N5069" s="82">
        <f t="shared" si="343"/>
        <v>4.9963589095569638E-4</v>
      </c>
      <c r="O5069" s="19">
        <f>IF(A5069&gt;'PL2'!$C$2+489,IF(A5069='PL2'!$C$2+490,1,O5068+1), "")</f>
        <v>506</v>
      </c>
      <c r="P5069" s="19">
        <v>7.3</v>
      </c>
      <c r="Q5069" s="19">
        <f t="shared" si="345"/>
        <v>21.147370961107328</v>
      </c>
    </row>
    <row r="5070" spans="1:17" s="80" customFormat="1" x14ac:dyDescent="0.55000000000000004">
      <c r="A5070" s="80">
        <v>5068</v>
      </c>
      <c r="B5070" s="81">
        <v>44890</v>
      </c>
      <c r="C5070" s="80">
        <v>113.707962188633</v>
      </c>
      <c r="D5070" s="19">
        <v>225928739.83264509</v>
      </c>
      <c r="E5070" s="19">
        <v>791.17576561852559</v>
      </c>
      <c r="F5070" s="80">
        <f t="shared" si="344"/>
        <v>3.981918551316377E-4</v>
      </c>
      <c r="G5070" s="19">
        <v>16592.669999999998</v>
      </c>
      <c r="H5070" s="80">
        <f t="shared" si="341"/>
        <v>6.6070660488870701</v>
      </c>
      <c r="I5070" s="80">
        <f t="shared" si="346"/>
        <v>13127718.39090554</v>
      </c>
      <c r="K5070" s="82">
        <f t="shared" si="342"/>
        <v>1.1114805470662237E-3</v>
      </c>
      <c r="L5070" s="3">
        <f>IF(AND(O5070&gt;0,O5070&lt;366),+'PL2'!$N$3+1,IF(AND(O5070&gt;365,O5070&lt;731),+'PL2'!$O$3+1,IF(AND(O5070&gt;730,O5070&lt;1096),+'PL2'!$P$3+1,IF(AND(O5070&gt;1095,O5070&lt;1461),+'PL2'!$Q$3+1,IF(AND(O5070&gt;1460,O5070&lt;3000),+'PL2'!$R$3+1,0)))))</f>
        <v>1.5</v>
      </c>
      <c r="M5070" s="3">
        <f>IF(AND(O5070&gt;0,O5070&lt;366),+'PL2'!$N$2+1,IF(AND(O5070&gt;365,O5070&lt;731),+'PL2'!$O$2+1,IF(AND(O5070&gt;730,O5070&lt;1096),+'PL2'!$P$2+1,IF(AND(O5070&gt;1095,O5070&lt;1461),+'PL2'!$Q$2+1,IF(AND(O5070&gt;1460,O5070&lt;1826),+'PL2'!$R$2+1,IF(AND(O5070&gt;1825,O5070&lt;2190),+'PL2'!$S$2+1,0))))))</f>
        <v>1.2</v>
      </c>
      <c r="N5070" s="82">
        <f t="shared" si="343"/>
        <v>4.9963589095569638E-4</v>
      </c>
      <c r="O5070" s="19">
        <f>IF(A5070&gt;'PL2'!$C$2+489,IF(A5070='PL2'!$C$2+490,1,O5069+1), "")</f>
        <v>507</v>
      </c>
      <c r="P5070" s="19">
        <v>7.3</v>
      </c>
      <c r="Q5070" s="19">
        <f t="shared" si="345"/>
        <v>21.157936946638852</v>
      </c>
    </row>
    <row r="5071" spans="1:17" s="80" customFormat="1" x14ac:dyDescent="0.55000000000000004">
      <c r="A5071" s="80">
        <v>5069</v>
      </c>
      <c r="B5071" s="81">
        <v>44891</v>
      </c>
      <c r="C5071" s="80">
        <v>113.73796066275401</v>
      </c>
      <c r="D5071" s="19">
        <v>200213273.51023021</v>
      </c>
      <c r="E5071" s="19">
        <v>707.21668630802844</v>
      </c>
      <c r="F5071" s="80">
        <f t="shared" si="344"/>
        <v>4.0175849601318121E-4</v>
      </c>
      <c r="G5071" s="19">
        <v>16507.439999999999</v>
      </c>
      <c r="H5071" s="80">
        <f t="shared" si="341"/>
        <v>6.6320042674278277</v>
      </c>
      <c r="I5071" s="80">
        <f t="shared" si="346"/>
        <v>11674337.016228599</v>
      </c>
      <c r="K5071" s="82">
        <f t="shared" si="342"/>
        <v>1.1114805470662237E-3</v>
      </c>
      <c r="L5071" s="3">
        <f>IF(AND(O5071&gt;0,O5071&lt;366),+'PL2'!$N$3+1,IF(AND(O5071&gt;365,O5071&lt;731),+'PL2'!$O$3+1,IF(AND(O5071&gt;730,O5071&lt;1096),+'PL2'!$P$3+1,IF(AND(O5071&gt;1095,O5071&lt;1461),+'PL2'!$Q$3+1,IF(AND(O5071&gt;1460,O5071&lt;3000),+'PL2'!$R$3+1,0)))))</f>
        <v>1.5</v>
      </c>
      <c r="M5071" s="3">
        <f>IF(AND(O5071&gt;0,O5071&lt;366),+'PL2'!$N$2+1,IF(AND(O5071&gt;365,O5071&lt;731),+'PL2'!$O$2+1,IF(AND(O5071&gt;730,O5071&lt;1096),+'PL2'!$P$2+1,IF(AND(O5071&gt;1095,O5071&lt;1461),+'PL2'!$Q$2+1,IF(AND(O5071&gt;1460,O5071&lt;1826),+'PL2'!$R$2+1,IF(AND(O5071&gt;1825,O5071&lt;2190),+'PL2'!$S$2+1,0))))))</f>
        <v>1.2</v>
      </c>
      <c r="N5071" s="82">
        <f t="shared" si="343"/>
        <v>4.9963589095569638E-4</v>
      </c>
      <c r="O5071" s="19">
        <f>IF(A5071&gt;'PL2'!$C$2+489,IF(A5071='PL2'!$C$2+490,1,O5070+1), "")</f>
        <v>508</v>
      </c>
      <c r="P5071" s="19">
        <v>7.3</v>
      </c>
      <c r="Q5071" s="19">
        <f t="shared" si="345"/>
        <v>21.16850821131597</v>
      </c>
    </row>
    <row r="5072" spans="1:17" s="80" customFormat="1" x14ac:dyDescent="0.55000000000000004">
      <c r="A5072" s="80">
        <v>5070</v>
      </c>
      <c r="B5072" s="81">
        <v>44892</v>
      </c>
      <c r="C5072" s="80">
        <v>113.76795913687501</v>
      </c>
      <c r="D5072" s="19">
        <v>249807387.1320304</v>
      </c>
      <c r="E5072" s="19">
        <v>872.68017769187657</v>
      </c>
      <c r="F5072" s="80">
        <f t="shared" si="344"/>
        <v>3.9743837816427855E-4</v>
      </c>
      <c r="G5072" s="19">
        <v>16453.47</v>
      </c>
      <c r="H5072" s="80">
        <f t="shared" si="341"/>
        <v>6.5392404319746129</v>
      </c>
      <c r="I5072" s="80">
        <f t="shared" si="346"/>
        <v>14358617.123247961</v>
      </c>
      <c r="K5072" s="82">
        <f t="shared" si="342"/>
        <v>1.1114805470662237E-3</v>
      </c>
      <c r="L5072" s="3">
        <f>IF(AND(O5072&gt;0,O5072&lt;366),+'PL2'!$N$3+1,IF(AND(O5072&gt;365,O5072&lt;731),+'PL2'!$O$3+1,IF(AND(O5072&gt;730,O5072&lt;1096),+'PL2'!$P$3+1,IF(AND(O5072&gt;1095,O5072&lt;1461),+'PL2'!$Q$3+1,IF(AND(O5072&gt;1460,O5072&lt;3000),+'PL2'!$R$3+1,0)))))</f>
        <v>1.5</v>
      </c>
      <c r="M5072" s="3">
        <f>IF(AND(O5072&gt;0,O5072&lt;366),+'PL2'!$N$2+1,IF(AND(O5072&gt;365,O5072&lt;731),+'PL2'!$O$2+1,IF(AND(O5072&gt;730,O5072&lt;1096),+'PL2'!$P$2+1,IF(AND(O5072&gt;1095,O5072&lt;1461),+'PL2'!$Q$2+1,IF(AND(O5072&gt;1460,O5072&lt;1826),+'PL2'!$R$2+1,IF(AND(O5072&gt;1825,O5072&lt;2190),+'PL2'!$S$2+1,0))))))</f>
        <v>1.2</v>
      </c>
      <c r="N5072" s="82">
        <f t="shared" si="343"/>
        <v>4.9963589095569638E-4</v>
      </c>
      <c r="O5072" s="19">
        <f>IF(A5072&gt;'PL2'!$C$2+489,IF(A5072='PL2'!$C$2+490,1,O5071+1), "")</f>
        <v>509</v>
      </c>
      <c r="P5072" s="19">
        <v>7.3</v>
      </c>
      <c r="Q5072" s="19">
        <f t="shared" si="345"/>
        <v>21.179084757776334</v>
      </c>
    </row>
    <row r="5073" spans="1:17" s="80" customFormat="1" x14ac:dyDescent="0.55000000000000004">
      <c r="A5073" s="80">
        <v>5071</v>
      </c>
      <c r="B5073" s="81">
        <v>44893</v>
      </c>
      <c r="C5073" s="80">
        <v>113.79795761099599</v>
      </c>
      <c r="D5073" s="19">
        <v>255317844.2011193</v>
      </c>
      <c r="E5073" s="19">
        <v>905.9100915722895</v>
      </c>
      <c r="F5073" s="80">
        <f t="shared" si="344"/>
        <v>4.0377404298819842E-4</v>
      </c>
      <c r="G5073" s="19">
        <v>16420.2</v>
      </c>
      <c r="H5073" s="80">
        <f t="shared" si="341"/>
        <v>6.6300505406748158</v>
      </c>
      <c r="I5073" s="80">
        <f t="shared" si="346"/>
        <v>14875224.885635309</v>
      </c>
      <c r="K5073" s="82">
        <f t="shared" si="342"/>
        <v>1.1114805470662237E-3</v>
      </c>
      <c r="L5073" s="3">
        <f>IF(AND(O5073&gt;0,O5073&lt;366),+'PL2'!$N$3+1,IF(AND(O5073&gt;365,O5073&lt;731),+'PL2'!$O$3+1,IF(AND(O5073&gt;730,O5073&lt;1096),+'PL2'!$P$3+1,IF(AND(O5073&gt;1095,O5073&lt;1461),+'PL2'!$Q$3+1,IF(AND(O5073&gt;1460,O5073&lt;3000),+'PL2'!$R$3+1,0)))))</f>
        <v>1.5</v>
      </c>
      <c r="M5073" s="3">
        <f>IF(AND(O5073&gt;0,O5073&lt;366),+'PL2'!$N$2+1,IF(AND(O5073&gt;365,O5073&lt;731),+'PL2'!$O$2+1,IF(AND(O5073&gt;730,O5073&lt;1096),+'PL2'!$P$2+1,IF(AND(O5073&gt;1095,O5073&lt;1461),+'PL2'!$Q$2+1,IF(AND(O5073&gt;1460,O5073&lt;1826),+'PL2'!$R$2+1,IF(AND(O5073&gt;1825,O5073&lt;2190),+'PL2'!$S$2+1,0))))))</f>
        <v>1.2</v>
      </c>
      <c r="N5073" s="82">
        <f t="shared" si="343"/>
        <v>4.9963589095569638E-4</v>
      </c>
      <c r="O5073" s="19">
        <f>IF(A5073&gt;'PL2'!$C$2+489,IF(A5073='PL2'!$C$2+490,1,O5072+1), "")</f>
        <v>510</v>
      </c>
      <c r="P5073" s="19">
        <v>7.3</v>
      </c>
      <c r="Q5073" s="19">
        <f t="shared" si="345"/>
        <v>21.189666588658913</v>
      </c>
    </row>
    <row r="5074" spans="1:17" s="80" customFormat="1" x14ac:dyDescent="0.55000000000000004">
      <c r="A5074" s="80">
        <v>5072</v>
      </c>
      <c r="B5074" s="81">
        <v>44894</v>
      </c>
      <c r="C5074" s="80">
        <v>113.82795608511699</v>
      </c>
      <c r="D5074" s="19">
        <v>240623292.0168823</v>
      </c>
      <c r="E5074" s="19">
        <v>852.38396031256298</v>
      </c>
      <c r="F5074" s="80">
        <f t="shared" si="344"/>
        <v>4.0322415668433785E-4</v>
      </c>
      <c r="G5074" s="19">
        <v>16208.96</v>
      </c>
      <c r="H5074" s="80">
        <f t="shared" si="341"/>
        <v>6.5358442267301644</v>
      </c>
      <c r="I5074" s="80">
        <f t="shared" si="346"/>
        <v>13816257.517347921</v>
      </c>
      <c r="K5074" s="82">
        <f t="shared" si="342"/>
        <v>1.1114805470662237E-3</v>
      </c>
      <c r="L5074" s="3">
        <f>IF(AND(O5074&gt;0,O5074&lt;366),+'PL2'!$N$3+1,IF(AND(O5074&gt;365,O5074&lt;731),+'PL2'!$O$3+1,IF(AND(O5074&gt;730,O5074&lt;1096),+'PL2'!$P$3+1,IF(AND(O5074&gt;1095,O5074&lt;1461),+'PL2'!$Q$3+1,IF(AND(O5074&gt;1460,O5074&lt;3000),+'PL2'!$R$3+1,0)))))</f>
        <v>1.5</v>
      </c>
      <c r="M5074" s="3">
        <f>IF(AND(O5074&gt;0,O5074&lt;366),+'PL2'!$N$2+1,IF(AND(O5074&gt;365,O5074&lt;731),+'PL2'!$O$2+1,IF(AND(O5074&gt;730,O5074&lt;1096),+'PL2'!$P$2+1,IF(AND(O5074&gt;1095,O5074&lt;1461),+'PL2'!$Q$2+1,IF(AND(O5074&gt;1460,O5074&lt;1826),+'PL2'!$R$2+1,IF(AND(O5074&gt;1825,O5074&lt;2190),+'PL2'!$S$2+1,0))))))</f>
        <v>1.2</v>
      </c>
      <c r="N5074" s="82">
        <f t="shared" si="343"/>
        <v>4.9963589095569638E-4</v>
      </c>
      <c r="O5074" s="19">
        <f>IF(A5074&gt;'PL2'!$C$2+489,IF(A5074='PL2'!$C$2+490,1,O5073+1), "")</f>
        <v>511</v>
      </c>
      <c r="P5074" s="19">
        <v>7.3</v>
      </c>
      <c r="Q5074" s="19">
        <f t="shared" si="345"/>
        <v>21.200253706603991</v>
      </c>
    </row>
    <row r="5075" spans="1:17" s="80" customFormat="1" x14ac:dyDescent="0.55000000000000004">
      <c r="A5075" s="80">
        <v>5073</v>
      </c>
      <c r="B5075" s="81">
        <v>44895</v>
      </c>
      <c r="C5075" s="80">
        <v>113.857954559238</v>
      </c>
      <c r="D5075" s="19">
        <v>253481025.17808971</v>
      </c>
      <c r="E5075" s="19">
        <v>914.93701751061519</v>
      </c>
      <c r="F5075" s="80">
        <f t="shared" si="344"/>
        <v>4.1096905494641663E-4</v>
      </c>
      <c r="G5075" s="19">
        <v>16432.73</v>
      </c>
      <c r="H5075" s="80">
        <f t="shared" si="341"/>
        <v>6.7533435182896291</v>
      </c>
      <c r="I5075" s="80">
        <f t="shared" si="346"/>
        <v>15034912.975757211</v>
      </c>
      <c r="K5075" s="82">
        <f t="shared" si="342"/>
        <v>1.1114805470662237E-3</v>
      </c>
      <c r="L5075" s="3">
        <f>IF(AND(O5075&gt;0,O5075&lt;366),+'PL2'!$N$3+1,IF(AND(O5075&gt;365,O5075&lt;731),+'PL2'!$O$3+1,IF(AND(O5075&gt;730,O5075&lt;1096),+'PL2'!$P$3+1,IF(AND(O5075&gt;1095,O5075&lt;1461),+'PL2'!$Q$3+1,IF(AND(O5075&gt;1460,O5075&lt;3000),+'PL2'!$R$3+1,0)))))</f>
        <v>1.5</v>
      </c>
      <c r="M5075" s="3">
        <f>IF(AND(O5075&gt;0,O5075&lt;366),+'PL2'!$N$2+1,IF(AND(O5075&gt;365,O5075&lt;731),+'PL2'!$O$2+1,IF(AND(O5075&gt;730,O5075&lt;1096),+'PL2'!$P$2+1,IF(AND(O5075&gt;1095,O5075&lt;1461),+'PL2'!$Q$2+1,IF(AND(O5075&gt;1460,O5075&lt;1826),+'PL2'!$R$2+1,IF(AND(O5075&gt;1825,O5075&lt;2190),+'PL2'!$S$2+1,0))))))</f>
        <v>1.2</v>
      </c>
      <c r="N5075" s="82">
        <f t="shared" si="343"/>
        <v>4.9963589095569638E-4</v>
      </c>
      <c r="O5075" s="19">
        <f>IF(A5075&gt;'PL2'!$C$2+489,IF(A5075='PL2'!$C$2+490,1,O5074+1), "")</f>
        <v>512</v>
      </c>
      <c r="P5075" s="19">
        <v>7.3</v>
      </c>
      <c r="Q5075" s="19">
        <f t="shared" si="345"/>
        <v>21.210846114253176</v>
      </c>
    </row>
    <row r="5076" spans="1:17" s="80" customFormat="1" x14ac:dyDescent="0.55000000000000004">
      <c r="A5076" s="80">
        <v>5074</v>
      </c>
      <c r="B5076" s="81">
        <v>44896</v>
      </c>
      <c r="C5076" s="80">
        <v>113.887953033359</v>
      </c>
      <c r="D5076" s="19">
        <v>281033310.52353418</v>
      </c>
      <c r="E5076" s="19">
        <v>1005.877360539695</v>
      </c>
      <c r="F5076" s="80">
        <f t="shared" si="344"/>
        <v>4.0762895110567571E-4</v>
      </c>
      <c r="G5076" s="19">
        <v>17170.62</v>
      </c>
      <c r="H5076" s="80">
        <f t="shared" si="341"/>
        <v>6.9992418204341371</v>
      </c>
      <c r="I5076" s="80">
        <f t="shared" si="346"/>
        <v>17271537.924430098</v>
      </c>
      <c r="K5076" s="82">
        <f t="shared" si="342"/>
        <v>1.1114805470662237E-3</v>
      </c>
      <c r="L5076" s="3">
        <f>IF(AND(O5076&gt;0,O5076&lt;366),+'PL2'!$N$3+1,IF(AND(O5076&gt;365,O5076&lt;731),+'PL2'!$O$3+1,IF(AND(O5076&gt;730,O5076&lt;1096),+'PL2'!$P$3+1,IF(AND(O5076&gt;1095,O5076&lt;1461),+'PL2'!$Q$3+1,IF(AND(O5076&gt;1460,O5076&lt;3000),+'PL2'!$R$3+1,0)))))</f>
        <v>1.5</v>
      </c>
      <c r="M5076" s="3">
        <f>IF(AND(O5076&gt;0,O5076&lt;366),+'PL2'!$N$2+1,IF(AND(O5076&gt;365,O5076&lt;731),+'PL2'!$O$2+1,IF(AND(O5076&gt;730,O5076&lt;1096),+'PL2'!$P$2+1,IF(AND(O5076&gt;1095,O5076&lt;1461),+'PL2'!$Q$2+1,IF(AND(O5076&gt;1460,O5076&lt;1826),+'PL2'!$R$2+1,IF(AND(O5076&gt;1825,O5076&lt;2190),+'PL2'!$S$2+1,0))))))</f>
        <v>1.2</v>
      </c>
      <c r="N5076" s="82">
        <f t="shared" si="343"/>
        <v>4.9963589095569638E-4</v>
      </c>
      <c r="O5076" s="19">
        <f>IF(A5076&gt;'PL2'!$C$2+489,IF(A5076='PL2'!$C$2+490,1,O5075+1), "")</f>
        <v>513</v>
      </c>
      <c r="P5076" s="19">
        <v>7.3</v>
      </c>
      <c r="Q5076" s="19">
        <f t="shared" si="345"/>
        <v>21.221443814249394</v>
      </c>
    </row>
    <row r="5077" spans="1:17" s="80" customFormat="1" x14ac:dyDescent="0.55000000000000004">
      <c r="A5077" s="80">
        <v>5075</v>
      </c>
      <c r="B5077" s="81">
        <v>44897</v>
      </c>
      <c r="C5077" s="80">
        <v>113.91795150748</v>
      </c>
      <c r="D5077" s="80">
        <f t="shared" ref="D5077:D5090" si="347">+D5076*(1+K5077)</f>
        <v>281345673.58125871</v>
      </c>
      <c r="E5077" s="80">
        <v>980</v>
      </c>
      <c r="F5077" s="80">
        <f t="shared" si="344"/>
        <v>3.968057907422787E-4</v>
      </c>
      <c r="G5077" s="80">
        <f t="shared" ref="G5077:G5090" si="348">+G5076*(1+N5077)</f>
        <v>17179.199058021961</v>
      </c>
      <c r="H5077" s="80">
        <f t="shared" si="341"/>
        <v>6.8168056665374133</v>
      </c>
      <c r="I5077" s="80">
        <f t="shared" ref="I5077:I5086" si="349">+E5077*G5077</f>
        <v>16835615.076861523</v>
      </c>
      <c r="K5077" s="82">
        <f t="shared" si="342"/>
        <v>1.1114805470662237E-3</v>
      </c>
      <c r="L5077" s="3">
        <f>IF(AND(O5077&gt;0,O5077&lt;366),+'PL2'!$N$3+1,IF(AND(O5077&gt;365,O5077&lt;731),+'PL2'!$O$3+1,IF(AND(O5077&gt;730,O5077&lt;1096),+'PL2'!$P$3+1,IF(AND(O5077&gt;1095,O5077&lt;1461),+'PL2'!$Q$3+1,IF(AND(O5077&gt;1460,O5077&lt;3000),+'PL2'!$R$3+1,0)))))</f>
        <v>1.5</v>
      </c>
      <c r="M5077" s="3">
        <f>IF(AND(O5077&gt;0,O5077&lt;366),+'PL2'!$N$2+1,IF(AND(O5077&gt;365,O5077&lt;731),+'PL2'!$O$2+1,IF(AND(O5077&gt;730,O5077&lt;1096),+'PL2'!$P$2+1,IF(AND(O5077&gt;1095,O5077&lt;1461),+'PL2'!$Q$2+1,IF(AND(O5077&gt;1460,O5077&lt;1826),+'PL2'!$R$2+1,IF(AND(O5077&gt;1825,O5077&lt;2190),+'PL2'!$S$2+1,0))))))</f>
        <v>1.2</v>
      </c>
      <c r="N5077" s="82">
        <f t="shared" si="343"/>
        <v>4.9963589095569638E-4</v>
      </c>
      <c r="O5077" s="19">
        <f>IF(A5077&gt;'PL2'!$C$2+489,IF(A5077='PL2'!$C$2+490,1,O5076+1), "")</f>
        <v>514</v>
      </c>
      <c r="P5077" s="19">
        <v>7.3</v>
      </c>
      <c r="Q5077" s="19">
        <f t="shared" si="345"/>
        <v>21.232046809236891</v>
      </c>
    </row>
    <row r="5078" spans="1:17" s="80" customFormat="1" x14ac:dyDescent="0.55000000000000004">
      <c r="A5078" s="80">
        <v>5076</v>
      </c>
      <c r="B5078" s="81">
        <v>44898</v>
      </c>
      <c r="C5078" s="80">
        <v>113.947949981601</v>
      </c>
      <c r="D5078" s="80">
        <f t="shared" si="347"/>
        <v>281658383.82444555</v>
      </c>
      <c r="E5078" s="80">
        <v>980</v>
      </c>
      <c r="F5078" s="80">
        <f t="shared" si="344"/>
        <v>3.9646961494876356E-4</v>
      </c>
      <c r="G5078" s="80">
        <f t="shared" si="348"/>
        <v>17187.782402449222</v>
      </c>
      <c r="H5078" s="80">
        <f t="shared" si="341"/>
        <v>6.814433470922177</v>
      </c>
      <c r="I5078" s="80">
        <f t="shared" si="349"/>
        <v>16844026.754400238</v>
      </c>
      <c r="K5078" s="82">
        <f t="shared" si="342"/>
        <v>1.1114805470662237E-3</v>
      </c>
      <c r="L5078" s="3">
        <f>IF(AND(O5078&gt;0,O5078&lt;366),+'PL2'!$N$3+1,IF(AND(O5078&gt;365,O5078&lt;731),+'PL2'!$O$3+1,IF(AND(O5078&gt;730,O5078&lt;1096),+'PL2'!$P$3+1,IF(AND(O5078&gt;1095,O5078&lt;1461),+'PL2'!$Q$3+1,IF(AND(O5078&gt;1460,O5078&lt;3000),+'PL2'!$R$3+1,0)))))</f>
        <v>1.5</v>
      </c>
      <c r="M5078" s="3">
        <f>IF(AND(O5078&gt;0,O5078&lt;366),+'PL2'!$N$2+1,IF(AND(O5078&gt;365,O5078&lt;731),+'PL2'!$O$2+1,IF(AND(O5078&gt;730,O5078&lt;1096),+'PL2'!$P$2+1,IF(AND(O5078&gt;1095,O5078&lt;1461),+'PL2'!$Q$2+1,IF(AND(O5078&gt;1460,O5078&lt;1826),+'PL2'!$R$2+1,IF(AND(O5078&gt;1825,O5078&lt;2190),+'PL2'!$S$2+1,0))))))</f>
        <v>1.2</v>
      </c>
      <c r="N5078" s="82">
        <f t="shared" si="343"/>
        <v>4.9963589095569638E-4</v>
      </c>
      <c r="O5078" s="19">
        <f>IF(A5078&gt;'PL2'!$C$2+489,IF(A5078='PL2'!$C$2+490,1,O5077+1), "")</f>
        <v>515</v>
      </c>
      <c r="Q5078" s="19">
        <f t="shared" si="345"/>
        <v>21.242655101861239</v>
      </c>
    </row>
    <row r="5079" spans="1:17" s="80" customFormat="1" x14ac:dyDescent="0.55000000000000004">
      <c r="A5079" s="80">
        <v>5077</v>
      </c>
      <c r="B5079" s="81">
        <v>44899</v>
      </c>
      <c r="C5079" s="80">
        <v>113.977948455722</v>
      </c>
      <c r="D5079" s="80">
        <f t="shared" si="347"/>
        <v>281971441.6389845</v>
      </c>
      <c r="E5079" s="80">
        <v>980</v>
      </c>
      <c r="F5079" s="80">
        <f t="shared" si="344"/>
        <v>3.9613369650965563E-4</v>
      </c>
      <c r="G5079" s="80">
        <f t="shared" si="348"/>
        <v>17196.370035423421</v>
      </c>
      <c r="H5079" s="80">
        <f t="shared" si="341"/>
        <v>6.8120616286801576</v>
      </c>
      <c r="I5079" s="80">
        <f t="shared" si="349"/>
        <v>16852442.634714954</v>
      </c>
      <c r="K5079" s="82">
        <f t="shared" si="342"/>
        <v>1.1114805470662237E-3</v>
      </c>
      <c r="L5079" s="3">
        <f>IF(AND(O5079&gt;0,O5079&lt;366),+'PL2'!$N$3+1,IF(AND(O5079&gt;365,O5079&lt;731),+'PL2'!$O$3+1,IF(AND(O5079&gt;730,O5079&lt;1096),+'PL2'!$P$3+1,IF(AND(O5079&gt;1095,O5079&lt;1461),+'PL2'!$Q$3+1,IF(AND(O5079&gt;1460,O5079&lt;3000),+'PL2'!$R$3+1,0)))))</f>
        <v>1.5</v>
      </c>
      <c r="M5079" s="3">
        <f>IF(AND(O5079&gt;0,O5079&lt;366),+'PL2'!$N$2+1,IF(AND(O5079&gt;365,O5079&lt;731),+'PL2'!$O$2+1,IF(AND(O5079&gt;730,O5079&lt;1096),+'PL2'!$P$2+1,IF(AND(O5079&gt;1095,O5079&lt;1461),+'PL2'!$Q$2+1,IF(AND(O5079&gt;1460,O5079&lt;1826),+'PL2'!$R$2+1,IF(AND(O5079&gt;1825,O5079&lt;2190),+'PL2'!$S$2+1,0))))))</f>
        <v>1.2</v>
      </c>
      <c r="N5079" s="82">
        <f t="shared" si="343"/>
        <v>4.9963589095569638E-4</v>
      </c>
      <c r="O5079" s="19">
        <f>IF(A5079&gt;'PL2'!$C$2+489,IF(A5079='PL2'!$C$2+490,1,O5078+1), "")</f>
        <v>516</v>
      </c>
      <c r="Q5079" s="19">
        <f t="shared" si="345"/>
        <v>21.253268694769321</v>
      </c>
    </row>
    <row r="5080" spans="1:17" s="80" customFormat="1" x14ac:dyDescent="0.55000000000000004">
      <c r="A5080" s="80">
        <v>5078</v>
      </c>
      <c r="B5080" s="81">
        <v>44900</v>
      </c>
      <c r="C5080" s="80">
        <v>114.007946929843</v>
      </c>
      <c r="D5080" s="80">
        <f t="shared" si="347"/>
        <v>282284847.41119444</v>
      </c>
      <c r="E5080" s="80">
        <v>980</v>
      </c>
      <c r="F5080" s="80">
        <f t="shared" si="344"/>
        <v>3.9579803526788735E-4</v>
      </c>
      <c r="G5080" s="80">
        <f t="shared" si="348"/>
        <v>17204.961959087272</v>
      </c>
      <c r="H5080" s="80">
        <f t="shared" si="341"/>
        <v>6.8096901402654844</v>
      </c>
      <c r="I5080" s="80">
        <f t="shared" si="349"/>
        <v>16860862.719905525</v>
      </c>
      <c r="K5080" s="82">
        <f t="shared" si="342"/>
        <v>1.1114805470662237E-3</v>
      </c>
      <c r="L5080" s="3">
        <f>IF(AND(O5080&gt;0,O5080&lt;366),+'PL2'!$N$3+1,IF(AND(O5080&gt;365,O5080&lt;731),+'PL2'!$O$3+1,IF(AND(O5080&gt;730,O5080&lt;1096),+'PL2'!$P$3+1,IF(AND(O5080&gt;1095,O5080&lt;1461),+'PL2'!$Q$3+1,IF(AND(O5080&gt;1460,O5080&lt;3000),+'PL2'!$R$3+1,0)))))</f>
        <v>1.5</v>
      </c>
      <c r="M5080" s="3">
        <f>IF(AND(O5080&gt;0,O5080&lt;366),+'PL2'!$N$2+1,IF(AND(O5080&gt;365,O5080&lt;731),+'PL2'!$O$2+1,IF(AND(O5080&gt;730,O5080&lt;1096),+'PL2'!$P$2+1,IF(AND(O5080&gt;1095,O5080&lt;1461),+'PL2'!$Q$2+1,IF(AND(O5080&gt;1460,O5080&lt;1826),+'PL2'!$R$2+1,IF(AND(O5080&gt;1825,O5080&lt;2190),+'PL2'!$S$2+1,0))))))</f>
        <v>1.2</v>
      </c>
      <c r="N5080" s="82">
        <f t="shared" si="343"/>
        <v>4.9963589095569638E-4</v>
      </c>
      <c r="O5080" s="19">
        <f>IF(A5080&gt;'PL2'!$C$2+489,IF(A5080='PL2'!$C$2+490,1,O5079+1), "")</f>
        <v>517</v>
      </c>
      <c r="Q5080" s="19">
        <f t="shared" si="345"/>
        <v>21.263887590609354</v>
      </c>
    </row>
    <row r="5081" spans="1:17" s="80" customFormat="1" x14ac:dyDescent="0.55000000000000004">
      <c r="A5081" s="80">
        <v>5079</v>
      </c>
      <c r="B5081" s="81">
        <v>44901</v>
      </c>
      <c r="C5081" s="80">
        <v>114.037945403964</v>
      </c>
      <c r="D5081" s="80">
        <f t="shared" si="347"/>
        <v>282598601.52782357</v>
      </c>
      <c r="E5081" s="80">
        <v>980</v>
      </c>
      <c r="F5081" s="80">
        <f t="shared" si="344"/>
        <v>3.9546263106642282E-4</v>
      </c>
      <c r="G5081" s="80">
        <f t="shared" si="348"/>
        <v>17213.55817558456</v>
      </c>
      <c r="H5081" s="80">
        <f t="shared" ref="H5081:H5144" si="350">+F5081*G5081</f>
        <v>6.8073190061316033</v>
      </c>
      <c r="I5081" s="80">
        <f t="shared" si="349"/>
        <v>16869287.012072869</v>
      </c>
      <c r="K5081" s="82">
        <f t="shared" si="342"/>
        <v>1.1114805470662237E-3</v>
      </c>
      <c r="L5081" s="3">
        <f>IF(AND(O5081&gt;0,O5081&lt;366),+'PL2'!$N$3+1,IF(AND(O5081&gt;365,O5081&lt;731),+'PL2'!$O$3+1,IF(AND(O5081&gt;730,O5081&lt;1096),+'PL2'!$P$3+1,IF(AND(O5081&gt;1095,O5081&lt;1461),+'PL2'!$Q$3+1,IF(AND(O5081&gt;1460,O5081&lt;3000),+'PL2'!$R$3+1,0)))))</f>
        <v>1.5</v>
      </c>
      <c r="M5081" s="3">
        <f>IF(AND(O5081&gt;0,O5081&lt;366),+'PL2'!$N$2+1,IF(AND(O5081&gt;365,O5081&lt;731),+'PL2'!$O$2+1,IF(AND(O5081&gt;730,O5081&lt;1096),+'PL2'!$P$2+1,IF(AND(O5081&gt;1095,O5081&lt;1461),+'PL2'!$Q$2+1,IF(AND(O5081&gt;1460,O5081&lt;1826),+'PL2'!$R$2+1,IF(AND(O5081&gt;1825,O5081&lt;2190),+'PL2'!$S$2+1,0))))))</f>
        <v>1.2</v>
      </c>
      <c r="N5081" s="82">
        <f t="shared" si="343"/>
        <v>4.9963589095569638E-4</v>
      </c>
      <c r="O5081" s="19">
        <f>IF(A5081&gt;'PL2'!$C$2+489,IF(A5081='PL2'!$C$2+490,1,O5080+1), "")</f>
        <v>518</v>
      </c>
      <c r="Q5081" s="19">
        <f t="shared" si="345"/>
        <v>21.274511792030872</v>
      </c>
    </row>
    <row r="5082" spans="1:17" s="80" customFormat="1" x14ac:dyDescent="0.55000000000000004">
      <c r="A5082" s="80">
        <v>5080</v>
      </c>
      <c r="B5082" s="81">
        <v>44902</v>
      </c>
      <c r="C5082" s="80">
        <v>114.067943878085</v>
      </c>
      <c r="D5082" s="80">
        <f t="shared" si="347"/>
        <v>282912704.37604988</v>
      </c>
      <c r="E5082" s="80">
        <v>980</v>
      </c>
      <c r="F5082" s="80">
        <f t="shared" si="344"/>
        <v>3.9512748374825781E-4</v>
      </c>
      <c r="G5082" s="80">
        <f t="shared" si="348"/>
        <v>17222.158687060135</v>
      </c>
      <c r="H5082" s="80">
        <f t="shared" si="350"/>
        <v>6.8049482267312706</v>
      </c>
      <c r="I5082" s="80">
        <f t="shared" si="349"/>
        <v>16877715.513318934</v>
      </c>
      <c r="K5082" s="82">
        <f t="shared" si="342"/>
        <v>1.1114805470662237E-3</v>
      </c>
      <c r="L5082" s="3">
        <f>IF(AND(O5082&gt;0,O5082&lt;366),+'PL2'!$N$3+1,IF(AND(O5082&gt;365,O5082&lt;731),+'PL2'!$O$3+1,IF(AND(O5082&gt;730,O5082&lt;1096),+'PL2'!$P$3+1,IF(AND(O5082&gt;1095,O5082&lt;1461),+'PL2'!$Q$3+1,IF(AND(O5082&gt;1460,O5082&lt;3000),+'PL2'!$R$3+1,0)))))</f>
        <v>1.5</v>
      </c>
      <c r="M5082" s="3">
        <f>IF(AND(O5082&gt;0,O5082&lt;366),+'PL2'!$N$2+1,IF(AND(O5082&gt;365,O5082&lt;731),+'PL2'!$O$2+1,IF(AND(O5082&gt;730,O5082&lt;1096),+'PL2'!$P$2+1,IF(AND(O5082&gt;1095,O5082&lt;1461),+'PL2'!$Q$2+1,IF(AND(O5082&gt;1460,O5082&lt;1826),+'PL2'!$R$2+1,IF(AND(O5082&gt;1825,O5082&lt;2190),+'PL2'!$S$2+1,0))))))</f>
        <v>1.2</v>
      </c>
      <c r="N5082" s="82">
        <f t="shared" si="343"/>
        <v>4.9963589095569638E-4</v>
      </c>
      <c r="O5082" s="19">
        <f>IF(A5082&gt;'PL2'!$C$2+489,IF(A5082='PL2'!$C$2+490,1,O5081+1), "")</f>
        <v>519</v>
      </c>
      <c r="Q5082" s="19">
        <f t="shared" si="345"/>
        <v>21.285141301684732</v>
      </c>
    </row>
    <row r="5083" spans="1:17" s="80" customFormat="1" x14ac:dyDescent="0.55000000000000004">
      <c r="A5083" s="80">
        <v>5081</v>
      </c>
      <c r="B5083" s="81">
        <v>44903</v>
      </c>
      <c r="C5083" s="80">
        <v>114.097942352206</v>
      </c>
      <c r="D5083" s="80">
        <f t="shared" si="347"/>
        <v>283227156.34348178</v>
      </c>
      <c r="E5083" s="80">
        <v>980</v>
      </c>
      <c r="F5083" s="80">
        <f t="shared" si="344"/>
        <v>3.9479259315641974E-4</v>
      </c>
      <c r="G5083" s="80">
        <f t="shared" si="348"/>
        <v>17230.763495659925</v>
      </c>
      <c r="H5083" s="80">
        <f t="shared" si="350"/>
        <v>6.8025778025165575</v>
      </c>
      <c r="I5083" s="80">
        <f t="shared" si="349"/>
        <v>16886148.225746725</v>
      </c>
      <c r="K5083" s="82">
        <f t="shared" si="342"/>
        <v>1.1114805470662237E-3</v>
      </c>
      <c r="L5083" s="3">
        <f>IF(AND(O5083&gt;0,O5083&lt;366),+'PL2'!$N$3+1,IF(AND(O5083&gt;365,O5083&lt;731),+'PL2'!$O$3+1,IF(AND(O5083&gt;730,O5083&lt;1096),+'PL2'!$P$3+1,IF(AND(O5083&gt;1095,O5083&lt;1461),+'PL2'!$Q$3+1,IF(AND(O5083&gt;1460,O5083&lt;3000),+'PL2'!$R$3+1,0)))))</f>
        <v>1.5</v>
      </c>
      <c r="M5083" s="3">
        <f>IF(AND(O5083&gt;0,O5083&lt;366),+'PL2'!$N$2+1,IF(AND(O5083&gt;365,O5083&lt;731),+'PL2'!$O$2+1,IF(AND(O5083&gt;730,O5083&lt;1096),+'PL2'!$P$2+1,IF(AND(O5083&gt;1095,O5083&lt;1461),+'PL2'!$Q$2+1,IF(AND(O5083&gt;1460,O5083&lt;1826),+'PL2'!$R$2+1,IF(AND(O5083&gt;1825,O5083&lt;2190),+'PL2'!$S$2+1,0))))))</f>
        <v>1.2</v>
      </c>
      <c r="N5083" s="82">
        <f t="shared" si="343"/>
        <v>4.9963589095569638E-4</v>
      </c>
      <c r="O5083" s="19">
        <f>IF(A5083&gt;'PL2'!$C$2+489,IF(A5083='PL2'!$C$2+490,1,O5082+1), "")</f>
        <v>520</v>
      </c>
      <c r="Q5083" s="19">
        <f t="shared" ref="Q5083:Q5146" si="351">+Q5082*(1+N5083)</f>
        <v>21.295776122223117</v>
      </c>
    </row>
    <row r="5084" spans="1:17" s="80" customFormat="1" x14ac:dyDescent="0.55000000000000004">
      <c r="A5084" s="80">
        <v>5082</v>
      </c>
      <c r="B5084" s="81">
        <v>44904</v>
      </c>
      <c r="C5084" s="80">
        <v>114.12794082632701</v>
      </c>
      <c r="D5084" s="80">
        <f t="shared" si="347"/>
        <v>283541957.81815845</v>
      </c>
      <c r="E5084" s="80">
        <v>980</v>
      </c>
      <c r="F5084" s="80">
        <f t="shared" si="344"/>
        <v>3.9445795913396812E-4</v>
      </c>
      <c r="G5084" s="80">
        <f t="shared" si="348"/>
        <v>17239.372603530926</v>
      </c>
      <c r="H5084" s="80">
        <f t="shared" si="350"/>
        <v>6.8002077339388523</v>
      </c>
      <c r="I5084" s="80">
        <f t="shared" si="349"/>
        <v>16894585.151460309</v>
      </c>
      <c r="K5084" s="82">
        <f t="shared" si="342"/>
        <v>1.1114805470662237E-3</v>
      </c>
      <c r="L5084" s="3">
        <f>IF(AND(O5084&gt;0,O5084&lt;366),+'PL2'!$N$3+1,IF(AND(O5084&gt;365,O5084&lt;731),+'PL2'!$O$3+1,IF(AND(O5084&gt;730,O5084&lt;1096),+'PL2'!$P$3+1,IF(AND(O5084&gt;1095,O5084&lt;1461),+'PL2'!$Q$3+1,IF(AND(O5084&gt;1460,O5084&lt;3000),+'PL2'!$R$3+1,0)))))</f>
        <v>1.5</v>
      </c>
      <c r="M5084" s="3">
        <f>IF(AND(O5084&gt;0,O5084&lt;366),+'PL2'!$N$2+1,IF(AND(O5084&gt;365,O5084&lt;731),+'PL2'!$O$2+1,IF(AND(O5084&gt;730,O5084&lt;1096),+'PL2'!$P$2+1,IF(AND(O5084&gt;1095,O5084&lt;1461),+'PL2'!$Q$2+1,IF(AND(O5084&gt;1460,O5084&lt;1826),+'PL2'!$R$2+1,IF(AND(O5084&gt;1825,O5084&lt;2190),+'PL2'!$S$2+1,0))))))</f>
        <v>1.2</v>
      </c>
      <c r="N5084" s="82">
        <f t="shared" si="343"/>
        <v>4.9963589095569638E-4</v>
      </c>
      <c r="O5084" s="19">
        <f>IF(A5084&gt;'PL2'!$C$2+489,IF(A5084='PL2'!$C$2+490,1,O5083+1), "")</f>
        <v>521</v>
      </c>
      <c r="Q5084" s="19">
        <f t="shared" si="351"/>
        <v>21.306416256299539</v>
      </c>
    </row>
    <row r="5085" spans="1:17" s="80" customFormat="1" x14ac:dyDescent="0.55000000000000004">
      <c r="A5085" s="80">
        <v>5083</v>
      </c>
      <c r="B5085" s="81">
        <v>44905</v>
      </c>
      <c r="C5085" s="80">
        <v>114.15793930044801</v>
      </c>
      <c r="D5085" s="80">
        <f t="shared" si="347"/>
        <v>283857109.18855041</v>
      </c>
      <c r="E5085" s="80">
        <v>980</v>
      </c>
      <c r="F5085" s="80">
        <f t="shared" si="344"/>
        <v>3.9412358152399445E-4</v>
      </c>
      <c r="G5085" s="80">
        <f t="shared" si="348"/>
        <v>17247.986012821209</v>
      </c>
      <c r="H5085" s="80">
        <f t="shared" si="350"/>
        <v>6.7978380214488556</v>
      </c>
      <c r="I5085" s="80">
        <f t="shared" si="349"/>
        <v>16903026.292564787</v>
      </c>
      <c r="K5085" s="82">
        <f t="shared" si="342"/>
        <v>1.1114805470662237E-3</v>
      </c>
      <c r="L5085" s="3">
        <f>IF(AND(O5085&gt;0,O5085&lt;366),+'PL2'!$N$3+1,IF(AND(O5085&gt;365,O5085&lt;731),+'PL2'!$O$3+1,IF(AND(O5085&gt;730,O5085&lt;1096),+'PL2'!$P$3+1,IF(AND(O5085&gt;1095,O5085&lt;1461),+'PL2'!$Q$3+1,IF(AND(O5085&gt;1460,O5085&lt;3000),+'PL2'!$R$3+1,0)))))</f>
        <v>1.5</v>
      </c>
      <c r="M5085" s="3">
        <f>IF(AND(O5085&gt;0,O5085&lt;366),+'PL2'!$N$2+1,IF(AND(O5085&gt;365,O5085&lt;731),+'PL2'!$O$2+1,IF(AND(O5085&gt;730,O5085&lt;1096),+'PL2'!$P$2+1,IF(AND(O5085&gt;1095,O5085&lt;1461),+'PL2'!$Q$2+1,IF(AND(O5085&gt;1460,O5085&lt;1826),+'PL2'!$R$2+1,IF(AND(O5085&gt;1825,O5085&lt;2190),+'PL2'!$S$2+1,0))))))</f>
        <v>1.2</v>
      </c>
      <c r="N5085" s="82">
        <f t="shared" si="343"/>
        <v>4.9963589095569638E-4</v>
      </c>
      <c r="O5085" s="19">
        <f>IF(A5085&gt;'PL2'!$C$2+489,IF(A5085='PL2'!$C$2+490,1,O5084+1), "")</f>
        <v>522</v>
      </c>
      <c r="Q5085" s="19">
        <f t="shared" si="351"/>
        <v>21.317061706568829</v>
      </c>
    </row>
    <row r="5086" spans="1:17" s="80" customFormat="1" x14ac:dyDescent="0.55000000000000004">
      <c r="A5086" s="80">
        <v>5084</v>
      </c>
      <c r="B5086" s="81">
        <v>44906</v>
      </c>
      <c r="C5086" s="80">
        <v>114.18793777456899</v>
      </c>
      <c r="D5086" s="80">
        <f t="shared" si="347"/>
        <v>284172610.84355992</v>
      </c>
      <c r="E5086" s="80">
        <v>980</v>
      </c>
      <c r="F5086" s="80">
        <f t="shared" si="344"/>
        <v>3.9378946016962226E-4</v>
      </c>
      <c r="G5086" s="80">
        <f t="shared" si="348"/>
        <v>17256.603725679917</v>
      </c>
      <c r="H5086" s="80">
        <f t="shared" si="350"/>
        <v>6.7954686654965872</v>
      </c>
      <c r="I5086" s="80">
        <f t="shared" si="349"/>
        <v>16911471.65116632</v>
      </c>
      <c r="K5086" s="82">
        <f t="shared" si="342"/>
        <v>1.1114805470662237E-3</v>
      </c>
      <c r="L5086" s="3">
        <f>IF(AND(O5086&gt;0,O5086&lt;366),+'PL2'!$N$3+1,IF(AND(O5086&gt;365,O5086&lt;731),+'PL2'!$O$3+1,IF(AND(O5086&gt;730,O5086&lt;1096),+'PL2'!$P$3+1,IF(AND(O5086&gt;1095,O5086&lt;1461),+'PL2'!$Q$3+1,IF(AND(O5086&gt;1460,O5086&lt;3000),+'PL2'!$R$3+1,0)))))</f>
        <v>1.5</v>
      </c>
      <c r="M5086" s="3">
        <f>IF(AND(O5086&gt;0,O5086&lt;366),+'PL2'!$N$2+1,IF(AND(O5086&gt;365,O5086&lt;731),+'PL2'!$O$2+1,IF(AND(O5086&gt;730,O5086&lt;1096),+'PL2'!$P$2+1,IF(AND(O5086&gt;1095,O5086&lt;1461),+'PL2'!$Q$2+1,IF(AND(O5086&gt;1460,O5086&lt;1826),+'PL2'!$R$2+1,IF(AND(O5086&gt;1825,O5086&lt;2190),+'PL2'!$S$2+1,0))))))</f>
        <v>1.2</v>
      </c>
      <c r="N5086" s="82">
        <f t="shared" si="343"/>
        <v>4.9963589095569638E-4</v>
      </c>
      <c r="O5086" s="19">
        <f>IF(A5086&gt;'PL2'!$C$2+489,IF(A5086='PL2'!$C$2+490,1,O5085+1), "")</f>
        <v>523</v>
      </c>
      <c r="Q5086" s="19">
        <f t="shared" si="351"/>
        <v>21.327712475687147</v>
      </c>
    </row>
    <row r="5087" spans="1:17" s="80" customFormat="1" x14ac:dyDescent="0.55000000000000004">
      <c r="A5087" s="80">
        <v>5085</v>
      </c>
      <c r="B5087" s="81">
        <v>44907</v>
      </c>
      <c r="C5087" s="80">
        <v>114.21793624868999</v>
      </c>
      <c r="D5087" s="80">
        <f t="shared" si="347"/>
        <v>284488463.17252153</v>
      </c>
      <c r="E5087" s="80">
        <v>980</v>
      </c>
      <c r="F5087" s="80">
        <f t="shared" si="344"/>
        <v>3.9345559491400762E-4</v>
      </c>
      <c r="G5087" s="80">
        <f t="shared" si="348"/>
        <v>17265.225744257266</v>
      </c>
      <c r="H5087" s="80">
        <f t="shared" si="350"/>
        <v>6.7930996665313828</v>
      </c>
      <c r="I5087" s="80">
        <f t="shared" ref="I5087:I5150" si="352">+E5087*G5087</f>
        <v>16919921.229372121</v>
      </c>
      <c r="K5087" s="82">
        <f t="shared" si="342"/>
        <v>1.1114805470662237E-3</v>
      </c>
      <c r="L5087" s="3">
        <f>IF(AND(O5087&gt;0,O5087&lt;366),+'PL2'!$N$3+1,IF(AND(O5087&gt;365,O5087&lt;731),+'PL2'!$O$3+1,IF(AND(O5087&gt;730,O5087&lt;1096),+'PL2'!$P$3+1,IF(AND(O5087&gt;1095,O5087&lt;1461),+'PL2'!$Q$3+1,IF(AND(O5087&gt;1460,O5087&lt;3000),+'PL2'!$R$3+1,0)))))</f>
        <v>1.5</v>
      </c>
      <c r="M5087" s="3">
        <f>IF(AND(O5087&gt;0,O5087&lt;366),+'PL2'!$N$2+1,IF(AND(O5087&gt;365,O5087&lt;731),+'PL2'!$O$2+1,IF(AND(O5087&gt;730,O5087&lt;1096),+'PL2'!$P$2+1,IF(AND(O5087&gt;1095,O5087&lt;1461),+'PL2'!$Q$2+1,IF(AND(O5087&gt;1460,O5087&lt;1826),+'PL2'!$R$2+1,IF(AND(O5087&gt;1825,O5087&lt;2190),+'PL2'!$S$2+1,0))))))</f>
        <v>1.2</v>
      </c>
      <c r="N5087" s="82">
        <f t="shared" si="343"/>
        <v>4.9963589095569638E-4</v>
      </c>
      <c r="O5087" s="19">
        <f>IF(A5087&gt;'PL2'!$C$2+489,IF(A5087='PL2'!$C$2+490,1,O5086+1), "")</f>
        <v>524</v>
      </c>
      <c r="Q5087" s="19">
        <f t="shared" si="351"/>
        <v>21.338368566311985</v>
      </c>
    </row>
    <row r="5088" spans="1:17" s="80" customFormat="1" x14ac:dyDescent="0.55000000000000004">
      <c r="A5088" s="80">
        <v>5086</v>
      </c>
      <c r="B5088" s="81">
        <v>44908</v>
      </c>
      <c r="C5088" s="80">
        <v>114.247934722811</v>
      </c>
      <c r="D5088" s="80">
        <f t="shared" si="347"/>
        <v>284804666.56520253</v>
      </c>
      <c r="E5088" s="80">
        <v>980</v>
      </c>
      <c r="F5088" s="80">
        <f t="shared" si="344"/>
        <v>3.9312198560033856E-4</v>
      </c>
      <c r="G5088" s="80">
        <f t="shared" si="348"/>
        <v>17273.85207070455</v>
      </c>
      <c r="H5088" s="80">
        <f t="shared" si="350"/>
        <v>6.7907310250018922</v>
      </c>
      <c r="I5088" s="80">
        <f t="shared" si="352"/>
        <v>16928375.02929046</v>
      </c>
      <c r="K5088" s="82">
        <f t="shared" si="342"/>
        <v>1.1114805470662237E-3</v>
      </c>
      <c r="L5088" s="3">
        <f>IF(AND(O5088&gt;0,O5088&lt;366),+'PL2'!$N$3+1,IF(AND(O5088&gt;365,O5088&lt;731),+'PL2'!$O$3+1,IF(AND(O5088&gt;730,O5088&lt;1096),+'PL2'!$P$3+1,IF(AND(O5088&gt;1095,O5088&lt;1461),+'PL2'!$Q$3+1,IF(AND(O5088&gt;1460,O5088&lt;3000),+'PL2'!$R$3+1,0)))))</f>
        <v>1.5</v>
      </c>
      <c r="M5088" s="3">
        <f>IF(AND(O5088&gt;0,O5088&lt;366),+'PL2'!$N$2+1,IF(AND(O5088&gt;365,O5088&lt;731),+'PL2'!$O$2+1,IF(AND(O5088&gt;730,O5088&lt;1096),+'PL2'!$P$2+1,IF(AND(O5088&gt;1095,O5088&lt;1461),+'PL2'!$Q$2+1,IF(AND(O5088&gt;1460,O5088&lt;1826),+'PL2'!$R$2+1,IF(AND(O5088&gt;1825,O5088&lt;2190),+'PL2'!$S$2+1,0))))))</f>
        <v>1.2</v>
      </c>
      <c r="N5088" s="82">
        <f t="shared" si="343"/>
        <v>4.9963589095569638E-4</v>
      </c>
      <c r="O5088" s="19">
        <f>IF(A5088&gt;'PL2'!$C$2+489,IF(A5088='PL2'!$C$2+490,1,O5087+1), "")</f>
        <v>525</v>
      </c>
      <c r="Q5088" s="19">
        <f t="shared" si="351"/>
        <v>21.349029981102156</v>
      </c>
    </row>
    <row r="5089" spans="1:17" s="80" customFormat="1" x14ac:dyDescent="0.55000000000000004">
      <c r="A5089" s="80">
        <v>5087</v>
      </c>
      <c r="B5089" s="81">
        <v>44909</v>
      </c>
      <c r="C5089" s="80">
        <v>114.277933196932</v>
      </c>
      <c r="D5089" s="80">
        <f t="shared" si="347"/>
        <v>285121221.41180342</v>
      </c>
      <c r="E5089" s="80">
        <v>980</v>
      </c>
      <c r="F5089" s="80">
        <f t="shared" si="344"/>
        <v>3.9278863207183604E-4</v>
      </c>
      <c r="G5089" s="80">
        <f t="shared" si="348"/>
        <v>17282.482707174135</v>
      </c>
      <c r="H5089" s="80">
        <f t="shared" si="350"/>
        <v>6.7883627413560905</v>
      </c>
      <c r="I5089" s="80">
        <f t="shared" si="352"/>
        <v>16936833.053030651</v>
      </c>
      <c r="K5089" s="82">
        <f t="shared" si="342"/>
        <v>1.1114805470662237E-3</v>
      </c>
      <c r="L5089" s="3">
        <f>IF(AND(O5089&gt;0,O5089&lt;366),+'PL2'!$N$3+1,IF(AND(O5089&gt;365,O5089&lt;731),+'PL2'!$O$3+1,IF(AND(O5089&gt;730,O5089&lt;1096),+'PL2'!$P$3+1,IF(AND(O5089&gt;1095,O5089&lt;1461),+'PL2'!$Q$3+1,IF(AND(O5089&gt;1460,O5089&lt;3000),+'PL2'!$R$3+1,0)))))</f>
        <v>1.5</v>
      </c>
      <c r="M5089" s="3">
        <f>IF(AND(O5089&gt;0,O5089&lt;366),+'PL2'!$N$2+1,IF(AND(O5089&gt;365,O5089&lt;731),+'PL2'!$O$2+1,IF(AND(O5089&gt;730,O5089&lt;1096),+'PL2'!$P$2+1,IF(AND(O5089&gt;1095,O5089&lt;1461),+'PL2'!$Q$2+1,IF(AND(O5089&gt;1460,O5089&lt;1826),+'PL2'!$R$2+1,IF(AND(O5089&gt;1825,O5089&lt;2190),+'PL2'!$S$2+1,0))))))</f>
        <v>1.2</v>
      </c>
      <c r="N5089" s="82">
        <f t="shared" si="343"/>
        <v>4.9963589095569638E-4</v>
      </c>
      <c r="O5089" s="19">
        <f>IF(A5089&gt;'PL2'!$C$2+489,IF(A5089='PL2'!$C$2+490,1,O5088+1), "")</f>
        <v>526</v>
      </c>
      <c r="Q5089" s="19">
        <f t="shared" si="351"/>
        <v>21.359696722717803</v>
      </c>
    </row>
    <row r="5090" spans="1:17" s="80" customFormat="1" x14ac:dyDescent="0.55000000000000004">
      <c r="A5090" s="80">
        <v>5088</v>
      </c>
      <c r="B5090" s="81">
        <v>44910</v>
      </c>
      <c r="C5090" s="80">
        <v>114.307931671053</v>
      </c>
      <c r="D5090" s="80">
        <f t="shared" si="347"/>
        <v>285438128.10295838</v>
      </c>
      <c r="E5090" s="80">
        <v>980</v>
      </c>
      <c r="F5090" s="80">
        <f t="shared" si="344"/>
        <v>3.9245553417175354E-4</v>
      </c>
      <c r="G5090" s="80">
        <f t="shared" si="348"/>
        <v>17291.11765581946</v>
      </c>
      <c r="H5090" s="80">
        <f t="shared" si="350"/>
        <v>6.7859948160412653</v>
      </c>
      <c r="I5090" s="80">
        <f t="shared" si="352"/>
        <v>16945295.302703071</v>
      </c>
      <c r="K5090" s="82">
        <f t="shared" si="342"/>
        <v>1.1114805470662237E-3</v>
      </c>
      <c r="L5090" s="3">
        <f>IF(AND(O5090&gt;0,O5090&lt;366),+'PL2'!$N$3+1,IF(AND(O5090&gt;365,O5090&lt;731),+'PL2'!$O$3+1,IF(AND(O5090&gt;730,O5090&lt;1096),+'PL2'!$P$3+1,IF(AND(O5090&gt;1095,O5090&lt;1461),+'PL2'!$Q$3+1,IF(AND(O5090&gt;1460,O5090&lt;3000),+'PL2'!$R$3+1,0)))))</f>
        <v>1.5</v>
      </c>
      <c r="M5090" s="3">
        <f>IF(AND(O5090&gt;0,O5090&lt;366),+'PL2'!$N$2+1,IF(AND(O5090&gt;365,O5090&lt;731),+'PL2'!$O$2+1,IF(AND(O5090&gt;730,O5090&lt;1096),+'PL2'!$P$2+1,IF(AND(O5090&gt;1095,O5090&lt;1461),+'PL2'!$Q$2+1,IF(AND(O5090&gt;1460,O5090&lt;1826),+'PL2'!$R$2+1,IF(AND(O5090&gt;1825,O5090&lt;2190),+'PL2'!$S$2+1,0))))))</f>
        <v>1.2</v>
      </c>
      <c r="N5090" s="82">
        <f t="shared" si="343"/>
        <v>4.9963589095569638E-4</v>
      </c>
      <c r="O5090" s="19">
        <f>IF(A5090&gt;'PL2'!$C$2+489,IF(A5090='PL2'!$C$2+490,1,O5089+1), "")</f>
        <v>527</v>
      </c>
      <c r="Q5090" s="19">
        <f t="shared" si="351"/>
        <v>21.370368793820401</v>
      </c>
    </row>
    <row r="5091" spans="1:17" s="80" customFormat="1" x14ac:dyDescent="0.55000000000000004">
      <c r="A5091" s="80">
        <v>5089</v>
      </c>
      <c r="B5091" s="81">
        <v>44911</v>
      </c>
      <c r="C5091" s="80">
        <v>114.337930145174</v>
      </c>
      <c r="D5091" s="80">
        <f t="shared" ref="D5091:D5154" si="353">+D5090*(1+K5091)</f>
        <v>285755387.0297358</v>
      </c>
      <c r="E5091" s="80">
        <v>980</v>
      </c>
      <c r="F5091" s="80">
        <f t="shared" si="344"/>
        <v>3.9212269174337716E-4</v>
      </c>
      <c r="G5091" s="80">
        <f t="shared" ref="G5091:G5154" si="354">+G5090*(1+N5091)</f>
        <v>17299.756918795047</v>
      </c>
      <c r="H5091" s="80">
        <f t="shared" si="350"/>
        <v>6.7836272495040264</v>
      </c>
      <c r="I5091" s="80">
        <f t="shared" si="352"/>
        <v>16953761.780419145</v>
      </c>
      <c r="K5091" s="82">
        <f t="shared" si="342"/>
        <v>1.1114805470662237E-3</v>
      </c>
      <c r="L5091" s="3">
        <f>IF(AND(O5091&gt;0,O5091&lt;366),+'PL2'!$N$3+1,IF(AND(O5091&gt;365,O5091&lt;731),+'PL2'!$O$3+1,IF(AND(O5091&gt;730,O5091&lt;1096),+'PL2'!$P$3+1,IF(AND(O5091&gt;1095,O5091&lt;1461),+'PL2'!$Q$3+1,IF(AND(O5091&gt;1460,O5091&lt;3000),+'PL2'!$R$3+1,0)))))</f>
        <v>1.5</v>
      </c>
      <c r="M5091" s="3">
        <f>IF(AND(O5091&gt;0,O5091&lt;366),+'PL2'!$N$2+1,IF(AND(O5091&gt;365,O5091&lt;731),+'PL2'!$O$2+1,IF(AND(O5091&gt;730,O5091&lt;1096),+'PL2'!$P$2+1,IF(AND(O5091&gt;1095,O5091&lt;1461),+'PL2'!$Q$2+1,IF(AND(O5091&gt;1460,O5091&lt;1826),+'PL2'!$R$2+1,IF(AND(O5091&gt;1825,O5091&lt;2190),+'PL2'!$S$2+1,0))))))</f>
        <v>1.2</v>
      </c>
      <c r="N5091" s="82">
        <f t="shared" si="343"/>
        <v>4.9963589095569638E-4</v>
      </c>
      <c r="O5091" s="19">
        <f>IF(A5091&gt;'PL2'!$C$2+489,IF(A5091='PL2'!$C$2+490,1,O5090+1), "")</f>
        <v>528</v>
      </c>
      <c r="Q5091" s="19">
        <f t="shared" si="351"/>
        <v>21.381046197072752</v>
      </c>
    </row>
    <row r="5092" spans="1:17" s="80" customFormat="1" x14ac:dyDescent="0.55000000000000004">
      <c r="A5092" s="80">
        <v>5090</v>
      </c>
      <c r="B5092" s="81">
        <v>44912</v>
      </c>
      <c r="C5092" s="80">
        <v>114.367928619295</v>
      </c>
      <c r="D5092" s="80">
        <f t="shared" si="353"/>
        <v>286072998.58363873</v>
      </c>
      <c r="E5092" s="80">
        <v>980</v>
      </c>
      <c r="F5092" s="80">
        <f t="shared" si="344"/>
        <v>3.9179010463002604E-4</v>
      </c>
      <c r="G5092" s="80">
        <f t="shared" si="354"/>
        <v>17308.400498256487</v>
      </c>
      <c r="H5092" s="80">
        <f t="shared" si="350"/>
        <v>6.7812600421903042</v>
      </c>
      <c r="I5092" s="80">
        <f t="shared" si="352"/>
        <v>16962232.488291357</v>
      </c>
      <c r="K5092" s="82">
        <f t="shared" ref="K5092:K5155" si="355">+L5092^(0.00273972602739726)-1</f>
        <v>1.1114805470662237E-3</v>
      </c>
      <c r="L5092" s="3">
        <f>IF(AND(O5092&gt;0,O5092&lt;366),+'PL2'!$N$3+1,IF(AND(O5092&gt;365,O5092&lt;731),+'PL2'!$O$3+1,IF(AND(O5092&gt;730,O5092&lt;1096),+'PL2'!$P$3+1,IF(AND(O5092&gt;1095,O5092&lt;1461),+'PL2'!$Q$3+1,IF(AND(O5092&gt;1460,O5092&lt;3000),+'PL2'!$R$3+1,0)))))</f>
        <v>1.5</v>
      </c>
      <c r="M5092" s="3">
        <f>IF(AND(O5092&gt;0,O5092&lt;366),+'PL2'!$N$2+1,IF(AND(O5092&gt;365,O5092&lt;731),+'PL2'!$O$2+1,IF(AND(O5092&gt;730,O5092&lt;1096),+'PL2'!$P$2+1,IF(AND(O5092&gt;1095,O5092&lt;1461),+'PL2'!$Q$2+1,IF(AND(O5092&gt;1460,O5092&lt;1826),+'PL2'!$R$2+1,IF(AND(O5092&gt;1825,O5092&lt;2190),+'PL2'!$S$2+1,0))))))</f>
        <v>1.2</v>
      </c>
      <c r="N5092" s="82">
        <f t="shared" ref="N5092:N5155" si="356">+M5092^(0.00273972602739726)-1</f>
        <v>4.9963589095569638E-4</v>
      </c>
      <c r="O5092" s="19">
        <f>IF(A5092&gt;'PL2'!$C$2+489,IF(A5092='PL2'!$C$2+490,1,O5091+1), "")</f>
        <v>529</v>
      </c>
      <c r="Q5092" s="19">
        <f t="shared" si="351"/>
        <v>21.391728935138993</v>
      </c>
    </row>
    <row r="5093" spans="1:17" s="80" customFormat="1" x14ac:dyDescent="0.55000000000000004">
      <c r="A5093" s="80">
        <v>5091</v>
      </c>
      <c r="B5093" s="81">
        <v>44913</v>
      </c>
      <c r="C5093" s="80">
        <v>114.397927093416</v>
      </c>
      <c r="D5093" s="80">
        <f t="shared" si="353"/>
        <v>286390963.15660536</v>
      </c>
      <c r="E5093" s="80">
        <v>980</v>
      </c>
      <c r="F5093" s="80">
        <f t="shared" si="344"/>
        <v>3.9145777267505225E-4</v>
      </c>
      <c r="G5093" s="80">
        <f t="shared" si="354"/>
        <v>17317.048396360453</v>
      </c>
      <c r="H5093" s="80">
        <f t="shared" si="350"/>
        <v>6.7788931945453488</v>
      </c>
      <c r="I5093" s="80">
        <f t="shared" si="352"/>
        <v>16970707.428433243</v>
      </c>
      <c r="K5093" s="82">
        <f t="shared" si="355"/>
        <v>1.1114805470662237E-3</v>
      </c>
      <c r="L5093" s="3">
        <f>IF(AND(O5093&gt;0,O5093&lt;366),+'PL2'!$N$3+1,IF(AND(O5093&gt;365,O5093&lt;731),+'PL2'!$O$3+1,IF(AND(O5093&gt;730,O5093&lt;1096),+'PL2'!$P$3+1,IF(AND(O5093&gt;1095,O5093&lt;1461),+'PL2'!$Q$3+1,IF(AND(O5093&gt;1460,O5093&lt;3000),+'PL2'!$R$3+1,0)))))</f>
        <v>1.5</v>
      </c>
      <c r="M5093" s="3">
        <f>IF(AND(O5093&gt;0,O5093&lt;366),+'PL2'!$N$2+1,IF(AND(O5093&gt;365,O5093&lt;731),+'PL2'!$O$2+1,IF(AND(O5093&gt;730,O5093&lt;1096),+'PL2'!$P$2+1,IF(AND(O5093&gt;1095,O5093&lt;1461),+'PL2'!$Q$2+1,IF(AND(O5093&gt;1460,O5093&lt;1826),+'PL2'!$R$2+1,IF(AND(O5093&gt;1825,O5093&lt;2190),+'PL2'!$S$2+1,0))))))</f>
        <v>1.2</v>
      </c>
      <c r="N5093" s="82">
        <f t="shared" si="356"/>
        <v>4.9963589095569638E-4</v>
      </c>
      <c r="O5093" s="19">
        <f>IF(A5093&gt;'PL2'!$C$2+489,IF(A5093='PL2'!$C$2+490,1,O5092+1), "")</f>
        <v>530</v>
      </c>
      <c r="Q5093" s="19">
        <f t="shared" si="351"/>
        <v>21.402417010684584</v>
      </c>
    </row>
    <row r="5094" spans="1:17" s="80" customFormat="1" x14ac:dyDescent="0.55000000000000004">
      <c r="A5094" s="80">
        <v>5092</v>
      </c>
      <c r="B5094" s="81">
        <v>44914</v>
      </c>
      <c r="C5094" s="80">
        <v>114.427925567537</v>
      </c>
      <c r="D5094" s="80">
        <f t="shared" si="353"/>
        <v>286709281.14100951</v>
      </c>
      <c r="E5094" s="80">
        <v>980</v>
      </c>
      <c r="F5094" s="80">
        <f t="shared" si="344"/>
        <v>3.9112569572184101E-4</v>
      </c>
      <c r="G5094" s="80">
        <f t="shared" si="354"/>
        <v>17325.70061526469</v>
      </c>
      <c r="H5094" s="80">
        <f t="shared" si="350"/>
        <v>6.7765267070137307</v>
      </c>
      <c r="I5094" s="80">
        <f t="shared" si="352"/>
        <v>16979186.602959394</v>
      </c>
      <c r="K5094" s="82">
        <f t="shared" si="355"/>
        <v>1.1114805470662237E-3</v>
      </c>
      <c r="L5094" s="3">
        <f>IF(AND(O5094&gt;0,O5094&lt;366),+'PL2'!$N$3+1,IF(AND(O5094&gt;365,O5094&lt;731),+'PL2'!$O$3+1,IF(AND(O5094&gt;730,O5094&lt;1096),+'PL2'!$P$3+1,IF(AND(O5094&gt;1095,O5094&lt;1461),+'PL2'!$Q$3+1,IF(AND(O5094&gt;1460,O5094&lt;3000),+'PL2'!$R$3+1,0)))))</f>
        <v>1.5</v>
      </c>
      <c r="M5094" s="3">
        <f>IF(AND(O5094&gt;0,O5094&lt;366),+'PL2'!$N$2+1,IF(AND(O5094&gt;365,O5094&lt;731),+'PL2'!$O$2+1,IF(AND(O5094&gt;730,O5094&lt;1096),+'PL2'!$P$2+1,IF(AND(O5094&gt;1095,O5094&lt;1461),+'PL2'!$Q$2+1,IF(AND(O5094&gt;1460,O5094&lt;1826),+'PL2'!$R$2+1,IF(AND(O5094&gt;1825,O5094&lt;2190),+'PL2'!$S$2+1,0))))))</f>
        <v>1.2</v>
      </c>
      <c r="N5094" s="82">
        <f t="shared" si="356"/>
        <v>4.9963589095569638E-4</v>
      </c>
      <c r="O5094" s="19">
        <f>IF(A5094&gt;'PL2'!$C$2+489,IF(A5094='PL2'!$C$2+490,1,O5093+1), "")</f>
        <v>531</v>
      </c>
      <c r="Q5094" s="19">
        <f t="shared" si="351"/>
        <v>21.413110426376324</v>
      </c>
    </row>
    <row r="5095" spans="1:17" s="80" customFormat="1" x14ac:dyDescent="0.55000000000000004">
      <c r="A5095" s="80">
        <v>5093</v>
      </c>
      <c r="B5095" s="81">
        <v>44915</v>
      </c>
      <c r="C5095" s="80">
        <v>114.457924041658</v>
      </c>
      <c r="D5095" s="80">
        <f t="shared" si="353"/>
        <v>287027952.9296611</v>
      </c>
      <c r="E5095" s="80">
        <v>980</v>
      </c>
      <c r="F5095" s="80">
        <f t="shared" si="344"/>
        <v>3.9079387361381091E-4</v>
      </c>
      <c r="G5095" s="80">
        <f t="shared" si="354"/>
        <v>17334.35715712803</v>
      </c>
      <c r="H5095" s="80">
        <f t="shared" si="350"/>
        <v>6.7741605800393501</v>
      </c>
      <c r="I5095" s="80">
        <f t="shared" si="352"/>
        <v>16987670.01398547</v>
      </c>
      <c r="K5095" s="82">
        <f t="shared" si="355"/>
        <v>1.1114805470662237E-3</v>
      </c>
      <c r="L5095" s="3">
        <f>IF(AND(O5095&gt;0,O5095&lt;366),+'PL2'!$N$3+1,IF(AND(O5095&gt;365,O5095&lt;731),+'PL2'!$O$3+1,IF(AND(O5095&gt;730,O5095&lt;1096),+'PL2'!$P$3+1,IF(AND(O5095&gt;1095,O5095&lt;1461),+'PL2'!$Q$3+1,IF(AND(O5095&gt;1460,O5095&lt;3000),+'PL2'!$R$3+1,0)))))</f>
        <v>1.5</v>
      </c>
      <c r="M5095" s="3">
        <f>IF(AND(O5095&gt;0,O5095&lt;366),+'PL2'!$N$2+1,IF(AND(O5095&gt;365,O5095&lt;731),+'PL2'!$O$2+1,IF(AND(O5095&gt;730,O5095&lt;1096),+'PL2'!$P$2+1,IF(AND(O5095&gt;1095,O5095&lt;1461),+'PL2'!$Q$2+1,IF(AND(O5095&gt;1460,O5095&lt;1826),+'PL2'!$R$2+1,IF(AND(O5095&gt;1825,O5095&lt;2190),+'PL2'!$S$2+1,0))))))</f>
        <v>1.2</v>
      </c>
      <c r="N5095" s="82">
        <f t="shared" si="356"/>
        <v>4.9963589095569638E-4</v>
      </c>
      <c r="O5095" s="19">
        <f>IF(A5095&gt;'PL2'!$C$2+489,IF(A5095='PL2'!$C$2+490,1,O5094+1), "")</f>
        <v>532</v>
      </c>
      <c r="Q5095" s="19">
        <f t="shared" si="351"/>
        <v>21.423809184882341</v>
      </c>
    </row>
    <row r="5096" spans="1:17" s="80" customFormat="1" x14ac:dyDescent="0.55000000000000004">
      <c r="A5096" s="80">
        <v>5094</v>
      </c>
      <c r="B5096" s="81">
        <v>44916</v>
      </c>
      <c r="C5096" s="80">
        <v>114.487922515779</v>
      </c>
      <c r="D5096" s="80">
        <f t="shared" si="353"/>
        <v>287346978.91580665</v>
      </c>
      <c r="E5096" s="80">
        <v>980</v>
      </c>
      <c r="F5096" s="80">
        <f t="shared" si="344"/>
        <v>3.9046230619441369E-4</v>
      </c>
      <c r="G5096" s="80">
        <f t="shared" si="354"/>
        <v>17343.018024110377</v>
      </c>
      <c r="H5096" s="80">
        <f t="shared" si="350"/>
        <v>6.7717948140654212</v>
      </c>
      <c r="I5096" s="80">
        <f t="shared" si="352"/>
        <v>16996157.663628168</v>
      </c>
      <c r="K5096" s="82">
        <f t="shared" si="355"/>
        <v>1.1114805470662237E-3</v>
      </c>
      <c r="L5096" s="3">
        <f>IF(AND(O5096&gt;0,O5096&lt;366),+'PL2'!$N$3+1,IF(AND(O5096&gt;365,O5096&lt;731),+'PL2'!$O$3+1,IF(AND(O5096&gt;730,O5096&lt;1096),+'PL2'!$P$3+1,IF(AND(O5096&gt;1095,O5096&lt;1461),+'PL2'!$Q$3+1,IF(AND(O5096&gt;1460,O5096&lt;3000),+'PL2'!$R$3+1,0)))))</f>
        <v>1.5</v>
      </c>
      <c r="M5096" s="3">
        <f>IF(AND(O5096&gt;0,O5096&lt;366),+'PL2'!$N$2+1,IF(AND(O5096&gt;365,O5096&lt;731),+'PL2'!$O$2+1,IF(AND(O5096&gt;730,O5096&lt;1096),+'PL2'!$P$2+1,IF(AND(O5096&gt;1095,O5096&lt;1461),+'PL2'!$Q$2+1,IF(AND(O5096&gt;1460,O5096&lt;1826),+'PL2'!$R$2+1,IF(AND(O5096&gt;1825,O5096&lt;2190),+'PL2'!$S$2+1,0))))))</f>
        <v>1.2</v>
      </c>
      <c r="N5096" s="82">
        <f t="shared" si="356"/>
        <v>4.9963589095569638E-4</v>
      </c>
      <c r="O5096" s="19">
        <f>IF(A5096&gt;'PL2'!$C$2+489,IF(A5096='PL2'!$C$2+490,1,O5095+1), "")</f>
        <v>533</v>
      </c>
      <c r="Q5096" s="19">
        <f t="shared" si="351"/>
        <v>21.434513288872093</v>
      </c>
    </row>
    <row r="5097" spans="1:17" s="80" customFormat="1" x14ac:dyDescent="0.55000000000000004">
      <c r="A5097" s="80">
        <v>5095</v>
      </c>
      <c r="B5097" s="81">
        <v>44917</v>
      </c>
      <c r="C5097" s="80">
        <v>114.51792098990001</v>
      </c>
      <c r="D5097" s="80">
        <f t="shared" si="353"/>
        <v>287666359.49312979</v>
      </c>
      <c r="E5097" s="80">
        <v>980</v>
      </c>
      <c r="F5097" s="80">
        <f t="shared" si="344"/>
        <v>3.901309933071346E-4</v>
      </c>
      <c r="G5097" s="80">
        <f t="shared" si="354"/>
        <v>17351.683218372713</v>
      </c>
      <c r="H5097" s="80">
        <f t="shared" si="350"/>
        <v>6.7694294095344842</v>
      </c>
      <c r="I5097" s="80">
        <f t="shared" si="352"/>
        <v>17004649.554005258</v>
      </c>
      <c r="K5097" s="82">
        <f t="shared" si="355"/>
        <v>1.1114805470662237E-3</v>
      </c>
      <c r="L5097" s="3">
        <f>IF(AND(O5097&gt;0,O5097&lt;366),+'PL2'!$N$3+1,IF(AND(O5097&gt;365,O5097&lt;731),+'PL2'!$O$3+1,IF(AND(O5097&gt;730,O5097&lt;1096),+'PL2'!$P$3+1,IF(AND(O5097&gt;1095,O5097&lt;1461),+'PL2'!$Q$3+1,IF(AND(O5097&gt;1460,O5097&lt;3000),+'PL2'!$R$3+1,0)))))</f>
        <v>1.5</v>
      </c>
      <c r="M5097" s="3">
        <f>IF(AND(O5097&gt;0,O5097&lt;366),+'PL2'!$N$2+1,IF(AND(O5097&gt;365,O5097&lt;731),+'PL2'!$O$2+1,IF(AND(O5097&gt;730,O5097&lt;1096),+'PL2'!$P$2+1,IF(AND(O5097&gt;1095,O5097&lt;1461),+'PL2'!$Q$2+1,IF(AND(O5097&gt;1460,O5097&lt;1826),+'PL2'!$R$2+1,IF(AND(O5097&gt;1825,O5097&lt;2190),+'PL2'!$S$2+1,0))))))</f>
        <v>1.2</v>
      </c>
      <c r="N5097" s="82">
        <f t="shared" si="356"/>
        <v>4.9963589095569638E-4</v>
      </c>
      <c r="O5097" s="19">
        <f>IF(A5097&gt;'PL2'!$C$2+489,IF(A5097='PL2'!$C$2+490,1,O5096+1), "")</f>
        <v>534</v>
      </c>
      <c r="Q5097" s="19">
        <f t="shared" si="351"/>
        <v>21.44522274101638</v>
      </c>
    </row>
    <row r="5098" spans="1:17" s="80" customFormat="1" x14ac:dyDescent="0.55000000000000004">
      <c r="A5098" s="80">
        <v>5096</v>
      </c>
      <c r="B5098" s="81">
        <v>44918</v>
      </c>
      <c r="C5098" s="80">
        <v>114.54791946402101</v>
      </c>
      <c r="D5098" s="80">
        <f t="shared" si="353"/>
        <v>287986095.05575174</v>
      </c>
      <c r="E5098" s="80">
        <v>980</v>
      </c>
      <c r="F5098" s="80">
        <f t="shared" si="344"/>
        <v>3.8979993479549272E-4</v>
      </c>
      <c r="G5098" s="80">
        <f t="shared" si="354"/>
        <v>17360.352742077106</v>
      </c>
      <c r="H5098" s="80">
        <f t="shared" si="350"/>
        <v>6.767064366888409</v>
      </c>
      <c r="I5098" s="80">
        <f t="shared" si="352"/>
        <v>17013145.687235564</v>
      </c>
      <c r="K5098" s="82">
        <f t="shared" si="355"/>
        <v>1.1114805470662237E-3</v>
      </c>
      <c r="L5098" s="3">
        <f>IF(AND(O5098&gt;0,O5098&lt;366),+'PL2'!$N$3+1,IF(AND(O5098&gt;365,O5098&lt;731),+'PL2'!$O$3+1,IF(AND(O5098&gt;730,O5098&lt;1096),+'PL2'!$P$3+1,IF(AND(O5098&gt;1095,O5098&lt;1461),+'PL2'!$Q$3+1,IF(AND(O5098&gt;1460,O5098&lt;3000),+'PL2'!$R$3+1,0)))))</f>
        <v>1.5</v>
      </c>
      <c r="M5098" s="3">
        <f>IF(AND(O5098&gt;0,O5098&lt;366),+'PL2'!$N$2+1,IF(AND(O5098&gt;365,O5098&lt;731),+'PL2'!$O$2+1,IF(AND(O5098&gt;730,O5098&lt;1096),+'PL2'!$P$2+1,IF(AND(O5098&gt;1095,O5098&lt;1461),+'PL2'!$Q$2+1,IF(AND(O5098&gt;1460,O5098&lt;1826),+'PL2'!$R$2+1,IF(AND(O5098&gt;1825,O5098&lt;2190),+'PL2'!$S$2+1,0))))))</f>
        <v>1.2</v>
      </c>
      <c r="N5098" s="82">
        <f t="shared" si="356"/>
        <v>4.9963589095569638E-4</v>
      </c>
      <c r="O5098" s="19">
        <f>IF(A5098&gt;'PL2'!$C$2+489,IF(A5098='PL2'!$C$2+490,1,O5097+1), "")</f>
        <v>535</v>
      </c>
      <c r="Q5098" s="19">
        <f t="shared" si="351"/>
        <v>21.455937543987332</v>
      </c>
    </row>
    <row r="5099" spans="1:17" s="80" customFormat="1" x14ac:dyDescent="0.55000000000000004">
      <c r="A5099" s="80">
        <v>5097</v>
      </c>
      <c r="B5099" s="81">
        <v>44919</v>
      </c>
      <c r="C5099" s="80">
        <v>114.57791793814199</v>
      </c>
      <c r="D5099" s="80">
        <f t="shared" si="353"/>
        <v>288306185.99823177</v>
      </c>
      <c r="E5099" s="80">
        <v>980</v>
      </c>
      <c r="F5099" s="80">
        <f t="shared" si="344"/>
        <v>3.8946913050304032E-4</v>
      </c>
      <c r="G5099" s="80">
        <f t="shared" si="354"/>
        <v>17369.026597386699</v>
      </c>
      <c r="H5099" s="80">
        <f t="shared" si="350"/>
        <v>6.7646996865683784</v>
      </c>
      <c r="I5099" s="80">
        <f t="shared" si="352"/>
        <v>17021646.065438963</v>
      </c>
      <c r="K5099" s="82">
        <f t="shared" si="355"/>
        <v>1.1114805470662237E-3</v>
      </c>
      <c r="L5099" s="3">
        <f>IF(AND(O5099&gt;0,O5099&lt;366),+'PL2'!$N$3+1,IF(AND(O5099&gt;365,O5099&lt;731),+'PL2'!$O$3+1,IF(AND(O5099&gt;730,O5099&lt;1096),+'PL2'!$P$3+1,IF(AND(O5099&gt;1095,O5099&lt;1461),+'PL2'!$Q$3+1,IF(AND(O5099&gt;1460,O5099&lt;3000),+'PL2'!$R$3+1,0)))))</f>
        <v>1.5</v>
      </c>
      <c r="M5099" s="3">
        <f>IF(AND(O5099&gt;0,O5099&lt;366),+'PL2'!$N$2+1,IF(AND(O5099&gt;365,O5099&lt;731),+'PL2'!$O$2+1,IF(AND(O5099&gt;730,O5099&lt;1096),+'PL2'!$P$2+1,IF(AND(O5099&gt;1095,O5099&lt;1461),+'PL2'!$Q$2+1,IF(AND(O5099&gt;1460,O5099&lt;1826),+'PL2'!$R$2+1,IF(AND(O5099&gt;1825,O5099&lt;2190),+'PL2'!$S$2+1,0))))))</f>
        <v>1.2</v>
      </c>
      <c r="N5099" s="82">
        <f t="shared" si="356"/>
        <v>4.9963589095569638E-4</v>
      </c>
      <c r="O5099" s="19">
        <f>IF(A5099&gt;'PL2'!$C$2+489,IF(A5099='PL2'!$C$2+490,1,O5098+1), "")</f>
        <v>536</v>
      </c>
      <c r="Q5099" s="19">
        <f t="shared" si="351"/>
        <v>21.466657700458413</v>
      </c>
    </row>
    <row r="5100" spans="1:17" s="80" customFormat="1" x14ac:dyDescent="0.55000000000000004">
      <c r="A5100" s="80">
        <v>5098</v>
      </c>
      <c r="B5100" s="81">
        <v>44920</v>
      </c>
      <c r="C5100" s="80">
        <v>114.60791641226299</v>
      </c>
      <c r="D5100" s="80">
        <f t="shared" si="353"/>
        <v>288626632.71556765</v>
      </c>
      <c r="E5100" s="80">
        <v>980</v>
      </c>
      <c r="F5100" s="80">
        <f t="shared" si="344"/>
        <v>3.8913858027336422E-4</v>
      </c>
      <c r="G5100" s="80">
        <f t="shared" si="354"/>
        <v>17377.704786465718</v>
      </c>
      <c r="H5100" s="80">
        <f t="shared" si="350"/>
        <v>6.7623353690149157</v>
      </c>
      <c r="I5100" s="80">
        <f t="shared" si="352"/>
        <v>17030150.690736402</v>
      </c>
      <c r="K5100" s="82">
        <f t="shared" si="355"/>
        <v>1.1114805470662237E-3</v>
      </c>
      <c r="L5100" s="3">
        <f>IF(AND(O5100&gt;0,O5100&lt;366),+'PL2'!$N$3+1,IF(AND(O5100&gt;365,O5100&lt;731),+'PL2'!$O$3+1,IF(AND(O5100&gt;730,O5100&lt;1096),+'PL2'!$P$3+1,IF(AND(O5100&gt;1095,O5100&lt;1461),+'PL2'!$Q$3+1,IF(AND(O5100&gt;1460,O5100&lt;3000),+'PL2'!$R$3+1,0)))))</f>
        <v>1.5</v>
      </c>
      <c r="M5100" s="3">
        <f>IF(AND(O5100&gt;0,O5100&lt;366),+'PL2'!$N$2+1,IF(AND(O5100&gt;365,O5100&lt;731),+'PL2'!$O$2+1,IF(AND(O5100&gt;730,O5100&lt;1096),+'PL2'!$P$2+1,IF(AND(O5100&gt;1095,O5100&lt;1461),+'PL2'!$Q$2+1,IF(AND(O5100&gt;1460,O5100&lt;1826),+'PL2'!$R$2+1,IF(AND(O5100&gt;1825,O5100&lt;2190),+'PL2'!$S$2+1,0))))))</f>
        <v>1.2</v>
      </c>
      <c r="N5100" s="82">
        <f t="shared" si="356"/>
        <v>4.9963589095569638E-4</v>
      </c>
      <c r="O5100" s="19">
        <f>IF(A5100&gt;'PL2'!$C$2+489,IF(A5100='PL2'!$C$2+490,1,O5099+1), "")</f>
        <v>537</v>
      </c>
      <c r="Q5100" s="19">
        <f t="shared" si="351"/>
        <v>21.477383213104421</v>
      </c>
    </row>
    <row r="5101" spans="1:17" s="80" customFormat="1" x14ac:dyDescent="0.55000000000000004">
      <c r="A5101" s="80">
        <v>5099</v>
      </c>
      <c r="B5101" s="81">
        <v>44921</v>
      </c>
      <c r="C5101" s="80">
        <v>114.637914886384</v>
      </c>
      <c r="D5101" s="80">
        <f t="shared" si="353"/>
        <v>288947435.6031962</v>
      </c>
      <c r="E5101" s="80">
        <v>980</v>
      </c>
      <c r="F5101" s="80">
        <f t="shared" si="344"/>
        <v>3.8880828395008467E-4</v>
      </c>
      <c r="G5101" s="80">
        <f t="shared" si="354"/>
        <v>17386.38731147947</v>
      </c>
      <c r="H5101" s="80">
        <f t="shared" si="350"/>
        <v>6.7599714146678584</v>
      </c>
      <c r="I5101" s="80">
        <f t="shared" si="352"/>
        <v>17038659.565249879</v>
      </c>
      <c r="K5101" s="82">
        <f t="shared" si="355"/>
        <v>1.1114805470662237E-3</v>
      </c>
      <c r="L5101" s="3">
        <f>IF(AND(O5101&gt;0,O5101&lt;366),+'PL2'!$N$3+1,IF(AND(O5101&gt;365,O5101&lt;731),+'PL2'!$O$3+1,IF(AND(O5101&gt;730,O5101&lt;1096),+'PL2'!$P$3+1,IF(AND(O5101&gt;1095,O5101&lt;1461),+'PL2'!$Q$3+1,IF(AND(O5101&gt;1460,O5101&lt;3000),+'PL2'!$R$3+1,0)))))</f>
        <v>1.5</v>
      </c>
      <c r="M5101" s="3">
        <f>IF(AND(O5101&gt;0,O5101&lt;366),+'PL2'!$N$2+1,IF(AND(O5101&gt;365,O5101&lt;731),+'PL2'!$O$2+1,IF(AND(O5101&gt;730,O5101&lt;1096),+'PL2'!$P$2+1,IF(AND(O5101&gt;1095,O5101&lt;1461),+'PL2'!$Q$2+1,IF(AND(O5101&gt;1460,O5101&lt;1826),+'PL2'!$R$2+1,IF(AND(O5101&gt;1825,O5101&lt;2190),+'PL2'!$S$2+1,0))))))</f>
        <v>1.2</v>
      </c>
      <c r="N5101" s="82">
        <f t="shared" si="356"/>
        <v>4.9963589095569638E-4</v>
      </c>
      <c r="O5101" s="19">
        <f>IF(A5101&gt;'PL2'!$C$2+489,IF(A5101='PL2'!$C$2+490,1,O5100+1), "")</f>
        <v>538</v>
      </c>
      <c r="Q5101" s="19">
        <f t="shared" si="351"/>
        <v>21.488114084601499</v>
      </c>
    </row>
    <row r="5102" spans="1:17" s="80" customFormat="1" x14ac:dyDescent="0.55000000000000004">
      <c r="A5102" s="80">
        <v>5100</v>
      </c>
      <c r="B5102" s="81">
        <v>44922</v>
      </c>
      <c r="C5102" s="80">
        <v>114.667913360505</v>
      </c>
      <c r="D5102" s="80">
        <f t="shared" si="353"/>
        <v>289268595.05699384</v>
      </c>
      <c r="E5102" s="80">
        <v>980</v>
      </c>
      <c r="F5102" s="80">
        <f t="shared" si="344"/>
        <v>3.884782413768561E-4</v>
      </c>
      <c r="G5102" s="80">
        <f t="shared" si="354"/>
        <v>17395.074174594341</v>
      </c>
      <c r="H5102" s="80">
        <f t="shared" si="350"/>
        <v>6.7576078239663762</v>
      </c>
      <c r="I5102" s="80">
        <f t="shared" si="352"/>
        <v>17047172.691102456</v>
      </c>
      <c r="K5102" s="82">
        <f t="shared" si="355"/>
        <v>1.1114805470662237E-3</v>
      </c>
      <c r="L5102" s="3">
        <f>IF(AND(O5102&gt;0,O5102&lt;366),+'PL2'!$N$3+1,IF(AND(O5102&gt;365,O5102&lt;731),+'PL2'!$O$3+1,IF(AND(O5102&gt;730,O5102&lt;1096),+'PL2'!$P$3+1,IF(AND(O5102&gt;1095,O5102&lt;1461),+'PL2'!$Q$3+1,IF(AND(O5102&gt;1460,O5102&lt;3000),+'PL2'!$R$3+1,0)))))</f>
        <v>1.5</v>
      </c>
      <c r="M5102" s="3">
        <f>IF(AND(O5102&gt;0,O5102&lt;366),+'PL2'!$N$2+1,IF(AND(O5102&gt;365,O5102&lt;731),+'PL2'!$O$2+1,IF(AND(O5102&gt;730,O5102&lt;1096),+'PL2'!$P$2+1,IF(AND(O5102&gt;1095,O5102&lt;1461),+'PL2'!$Q$2+1,IF(AND(O5102&gt;1460,O5102&lt;1826),+'PL2'!$R$2+1,IF(AND(O5102&gt;1825,O5102&lt;2190),+'PL2'!$S$2+1,0))))))</f>
        <v>1.2</v>
      </c>
      <c r="N5102" s="82">
        <f t="shared" si="356"/>
        <v>4.9963589095569638E-4</v>
      </c>
      <c r="O5102" s="19">
        <f>IF(A5102&gt;'PL2'!$C$2+489,IF(A5102='PL2'!$C$2+490,1,O5101+1), "")</f>
        <v>539</v>
      </c>
      <c r="Q5102" s="19">
        <f t="shared" si="351"/>
        <v>21.498850317627117</v>
      </c>
    </row>
    <row r="5103" spans="1:17" s="80" customFormat="1" x14ac:dyDescent="0.55000000000000004">
      <c r="A5103" s="80">
        <v>5101</v>
      </c>
      <c r="B5103" s="81">
        <v>44923</v>
      </c>
      <c r="C5103" s="80">
        <v>114.697911834626</v>
      </c>
      <c r="D5103" s="80">
        <f t="shared" si="353"/>
        <v>289590111.47327685</v>
      </c>
      <c r="E5103" s="80">
        <v>980</v>
      </c>
      <c r="F5103" s="80">
        <f t="shared" si="344"/>
        <v>3.8814845239736729E-4</v>
      </c>
      <c r="G5103" s="80">
        <f t="shared" si="354"/>
        <v>17403.765377977805</v>
      </c>
      <c r="H5103" s="80">
        <f t="shared" si="350"/>
        <v>6.755244597348967</v>
      </c>
      <c r="I5103" s="80">
        <f t="shared" si="352"/>
        <v>17055690.07041825</v>
      </c>
      <c r="K5103" s="82">
        <f t="shared" si="355"/>
        <v>1.1114805470662237E-3</v>
      </c>
      <c r="L5103" s="3">
        <f>IF(AND(O5103&gt;0,O5103&lt;366),+'PL2'!$N$3+1,IF(AND(O5103&gt;365,O5103&lt;731),+'PL2'!$O$3+1,IF(AND(O5103&gt;730,O5103&lt;1096),+'PL2'!$P$3+1,IF(AND(O5103&gt;1095,O5103&lt;1461),+'PL2'!$Q$3+1,IF(AND(O5103&gt;1460,O5103&lt;3000),+'PL2'!$R$3+1,0)))))</f>
        <v>1.5</v>
      </c>
      <c r="M5103" s="3">
        <f>IF(AND(O5103&gt;0,O5103&lt;366),+'PL2'!$N$2+1,IF(AND(O5103&gt;365,O5103&lt;731),+'PL2'!$O$2+1,IF(AND(O5103&gt;730,O5103&lt;1096),+'PL2'!$P$2+1,IF(AND(O5103&gt;1095,O5103&lt;1461),+'PL2'!$Q$2+1,IF(AND(O5103&gt;1460,O5103&lt;1826),+'PL2'!$R$2+1,IF(AND(O5103&gt;1825,O5103&lt;2190),+'PL2'!$S$2+1,0))))))</f>
        <v>1.2</v>
      </c>
      <c r="N5103" s="82">
        <f t="shared" si="356"/>
        <v>4.9963589095569638E-4</v>
      </c>
      <c r="O5103" s="19">
        <f>IF(A5103&gt;'PL2'!$C$2+489,IF(A5103='PL2'!$C$2+490,1,O5102+1), "")</f>
        <v>540</v>
      </c>
      <c r="Q5103" s="19">
        <f t="shared" si="351"/>
        <v>21.509591914860088</v>
      </c>
    </row>
    <row r="5104" spans="1:17" s="80" customFormat="1" x14ac:dyDescent="0.55000000000000004">
      <c r="A5104" s="80">
        <v>5102</v>
      </c>
      <c r="B5104" s="81">
        <v>44924</v>
      </c>
      <c r="C5104" s="80">
        <v>114.727910308747</v>
      </c>
      <c r="D5104" s="80">
        <f t="shared" si="353"/>
        <v>289911985.24880213</v>
      </c>
      <c r="E5104" s="80">
        <v>980</v>
      </c>
      <c r="F5104" s="80">
        <f t="shared" ref="F5104:F5167" si="357">+(C5104/D5104)*E5104</f>
        <v>3.8781891685534111E-4</v>
      </c>
      <c r="G5104" s="80">
        <f t="shared" si="354"/>
        <v>17412.460923798415</v>
      </c>
      <c r="H5104" s="80">
        <f t="shared" si="350"/>
        <v>6.752881735253454</v>
      </c>
      <c r="I5104" s="80">
        <f t="shared" si="352"/>
        <v>17064211.705322448</v>
      </c>
      <c r="K5104" s="82">
        <f t="shared" si="355"/>
        <v>1.1114805470662237E-3</v>
      </c>
      <c r="L5104" s="3">
        <f>IF(AND(O5104&gt;0,O5104&lt;366),+'PL2'!$N$3+1,IF(AND(O5104&gt;365,O5104&lt;731),+'PL2'!$O$3+1,IF(AND(O5104&gt;730,O5104&lt;1096),+'PL2'!$P$3+1,IF(AND(O5104&gt;1095,O5104&lt;1461),+'PL2'!$Q$3+1,IF(AND(O5104&gt;1460,O5104&lt;3000),+'PL2'!$R$3+1,0)))))</f>
        <v>1.5</v>
      </c>
      <c r="M5104" s="3">
        <f>IF(AND(O5104&gt;0,O5104&lt;366),+'PL2'!$N$2+1,IF(AND(O5104&gt;365,O5104&lt;731),+'PL2'!$O$2+1,IF(AND(O5104&gt;730,O5104&lt;1096),+'PL2'!$P$2+1,IF(AND(O5104&gt;1095,O5104&lt;1461),+'PL2'!$Q$2+1,IF(AND(O5104&gt;1460,O5104&lt;1826),+'PL2'!$R$2+1,IF(AND(O5104&gt;1825,O5104&lt;2190),+'PL2'!$S$2+1,0))))))</f>
        <v>1.2</v>
      </c>
      <c r="N5104" s="82">
        <f t="shared" si="356"/>
        <v>4.9963589095569638E-4</v>
      </c>
      <c r="O5104" s="19">
        <f>IF(A5104&gt;'PL2'!$C$2+489,IF(A5104='PL2'!$C$2+490,1,O5103+1), "")</f>
        <v>541</v>
      </c>
      <c r="Q5104" s="19">
        <f t="shared" si="351"/>
        <v>21.520338878980564</v>
      </c>
    </row>
    <row r="5105" spans="1:17" s="80" customFormat="1" x14ac:dyDescent="0.55000000000000004">
      <c r="A5105" s="80">
        <v>5103</v>
      </c>
      <c r="B5105" s="81">
        <v>44925</v>
      </c>
      <c r="C5105" s="80">
        <v>114.757908782868</v>
      </c>
      <c r="D5105" s="80">
        <f t="shared" si="353"/>
        <v>290234216.7807675</v>
      </c>
      <c r="E5105" s="80">
        <v>980</v>
      </c>
      <c r="F5105" s="80">
        <f t="shared" si="357"/>
        <v>3.8748963459453494E-4</v>
      </c>
      <c r="G5105" s="80">
        <f t="shared" si="354"/>
        <v>17421.160814225808</v>
      </c>
      <c r="H5105" s="80">
        <f t="shared" si="350"/>
        <v>6.750519238116989</v>
      </c>
      <c r="I5105" s="80">
        <f t="shared" si="352"/>
        <v>17072737.597941291</v>
      </c>
      <c r="K5105" s="82">
        <f t="shared" si="355"/>
        <v>1.1114805470662237E-3</v>
      </c>
      <c r="L5105" s="3">
        <f>IF(AND(O5105&gt;0,O5105&lt;366),+'PL2'!$N$3+1,IF(AND(O5105&gt;365,O5105&lt;731),+'PL2'!$O$3+1,IF(AND(O5105&gt;730,O5105&lt;1096),+'PL2'!$P$3+1,IF(AND(O5105&gt;1095,O5105&lt;1461),+'PL2'!$Q$3+1,IF(AND(O5105&gt;1460,O5105&lt;3000),+'PL2'!$R$3+1,0)))))</f>
        <v>1.5</v>
      </c>
      <c r="M5105" s="3">
        <f>IF(AND(O5105&gt;0,O5105&lt;366),+'PL2'!$N$2+1,IF(AND(O5105&gt;365,O5105&lt;731),+'PL2'!$O$2+1,IF(AND(O5105&gt;730,O5105&lt;1096),+'PL2'!$P$2+1,IF(AND(O5105&gt;1095,O5105&lt;1461),+'PL2'!$Q$2+1,IF(AND(O5105&gt;1460,O5105&lt;1826),+'PL2'!$R$2+1,IF(AND(O5105&gt;1825,O5105&lt;2190),+'PL2'!$S$2+1,0))))))</f>
        <v>1.2</v>
      </c>
      <c r="N5105" s="82">
        <f t="shared" si="356"/>
        <v>4.9963589095569638E-4</v>
      </c>
      <c r="O5105" s="19">
        <f>IF(A5105&gt;'PL2'!$C$2+489,IF(A5105='PL2'!$C$2+490,1,O5104+1), "")</f>
        <v>542</v>
      </c>
      <c r="Q5105" s="19">
        <f t="shared" si="351"/>
        <v>21.531091212670031</v>
      </c>
    </row>
    <row r="5106" spans="1:17" s="80" customFormat="1" x14ac:dyDescent="0.55000000000000004">
      <c r="A5106" s="80">
        <v>5104</v>
      </c>
      <c r="B5106" s="81">
        <v>44926</v>
      </c>
      <c r="C5106" s="80">
        <v>114.787907256989</v>
      </c>
      <c r="D5106" s="80">
        <f t="shared" si="353"/>
        <v>290556806.46681231</v>
      </c>
      <c r="E5106" s="80">
        <v>980</v>
      </c>
      <c r="F5106" s="80">
        <f t="shared" si="357"/>
        <v>3.8716060545874076E-4</v>
      </c>
      <c r="G5106" s="80">
        <f t="shared" si="354"/>
        <v>17429.865051430708</v>
      </c>
      <c r="H5106" s="80">
        <f t="shared" si="350"/>
        <v>6.748157106376059</v>
      </c>
      <c r="I5106" s="80">
        <f t="shared" si="352"/>
        <v>17081267.750402093</v>
      </c>
      <c r="K5106" s="82">
        <f t="shared" si="355"/>
        <v>1.1114805470662237E-3</v>
      </c>
      <c r="L5106" s="3">
        <f>IF(AND(O5106&gt;0,O5106&lt;366),+'PL2'!$N$3+1,IF(AND(O5106&gt;365,O5106&lt;731),+'PL2'!$O$3+1,IF(AND(O5106&gt;730,O5106&lt;1096),+'PL2'!$P$3+1,IF(AND(O5106&gt;1095,O5106&lt;1461),+'PL2'!$Q$3+1,IF(AND(O5106&gt;1460,O5106&lt;3000),+'PL2'!$R$3+1,0)))))</f>
        <v>1.5</v>
      </c>
      <c r="M5106" s="3">
        <f>IF(AND(O5106&gt;0,O5106&lt;366),+'PL2'!$N$2+1,IF(AND(O5106&gt;365,O5106&lt;731),+'PL2'!$O$2+1,IF(AND(O5106&gt;730,O5106&lt;1096),+'PL2'!$P$2+1,IF(AND(O5106&gt;1095,O5106&lt;1461),+'PL2'!$Q$2+1,IF(AND(O5106&gt;1460,O5106&lt;1826),+'PL2'!$R$2+1,IF(AND(O5106&gt;1825,O5106&lt;2190),+'PL2'!$S$2+1,0))))))</f>
        <v>1.2</v>
      </c>
      <c r="N5106" s="82">
        <f t="shared" si="356"/>
        <v>4.9963589095569638E-4</v>
      </c>
      <c r="O5106" s="19">
        <f>IF(A5106&gt;'PL2'!$C$2+489,IF(A5106='PL2'!$C$2+490,1,O5105+1), "")</f>
        <v>543</v>
      </c>
      <c r="Q5106" s="19">
        <f t="shared" si="351"/>
        <v>21.541848918611322</v>
      </c>
    </row>
    <row r="5107" spans="1:17" s="80" customFormat="1" x14ac:dyDescent="0.55000000000000004">
      <c r="A5107" s="80">
        <v>5105</v>
      </c>
      <c r="B5107" s="81">
        <v>44927</v>
      </c>
      <c r="C5107" s="80">
        <v>114.81790573111</v>
      </c>
      <c r="D5107" s="80">
        <f t="shared" si="353"/>
        <v>290879754.70501786</v>
      </c>
      <c r="E5107" s="80">
        <v>980</v>
      </c>
      <c r="F5107" s="80">
        <f t="shared" si="357"/>
        <v>3.8683182929178511E-4</v>
      </c>
      <c r="G5107" s="80">
        <f t="shared" si="354"/>
        <v>17438.573637584919</v>
      </c>
      <c r="H5107" s="80">
        <f t="shared" si="350"/>
        <v>6.7457953404664739</v>
      </c>
      <c r="I5107" s="80">
        <f t="shared" si="352"/>
        <v>17089802.164833222</v>
      </c>
      <c r="K5107" s="82">
        <f t="shared" si="355"/>
        <v>1.1114805470662237E-3</v>
      </c>
      <c r="L5107" s="3">
        <f>IF(AND(O5107&gt;0,O5107&lt;366),+'PL2'!$N$3+1,IF(AND(O5107&gt;365,O5107&lt;731),+'PL2'!$O$3+1,IF(AND(O5107&gt;730,O5107&lt;1096),+'PL2'!$P$3+1,IF(AND(O5107&gt;1095,O5107&lt;1461),+'PL2'!$Q$3+1,IF(AND(O5107&gt;1460,O5107&lt;3000),+'PL2'!$R$3+1,0)))))</f>
        <v>1.5</v>
      </c>
      <c r="M5107" s="3">
        <f>IF(AND(O5107&gt;0,O5107&lt;366),+'PL2'!$N$2+1,IF(AND(O5107&gt;365,O5107&lt;731),+'PL2'!$O$2+1,IF(AND(O5107&gt;730,O5107&lt;1096),+'PL2'!$P$2+1,IF(AND(O5107&gt;1095,O5107&lt;1461),+'PL2'!$Q$2+1,IF(AND(O5107&gt;1460,O5107&lt;1826),+'PL2'!$R$2+1,IF(AND(O5107&gt;1825,O5107&lt;2190),+'PL2'!$S$2+1,0))))))</f>
        <v>1.2</v>
      </c>
      <c r="N5107" s="82">
        <f t="shared" si="356"/>
        <v>4.9963589095569638E-4</v>
      </c>
      <c r="O5107" s="19">
        <f>IF(A5107&gt;'PL2'!$C$2+489,IF(A5107='PL2'!$C$2+490,1,O5106+1), "")</f>
        <v>544</v>
      </c>
      <c r="Q5107" s="19">
        <f t="shared" si="351"/>
        <v>21.552611999488605</v>
      </c>
    </row>
    <row r="5108" spans="1:17" s="80" customFormat="1" x14ac:dyDescent="0.55000000000000004">
      <c r="A5108" s="80">
        <v>5106</v>
      </c>
      <c r="B5108" s="81">
        <v>44928</v>
      </c>
      <c r="C5108" s="80">
        <v>114.847904205231</v>
      </c>
      <c r="D5108" s="80">
        <f t="shared" si="353"/>
        <v>291203061.8939079</v>
      </c>
      <c r="E5108" s="80">
        <v>980</v>
      </c>
      <c r="F5108" s="80">
        <f t="shared" si="357"/>
        <v>3.8650330593752933E-4</v>
      </c>
      <c r="G5108" s="80">
        <f t="shared" si="354"/>
        <v>17447.286574861329</v>
      </c>
      <c r="H5108" s="80">
        <f t="shared" si="350"/>
        <v>6.743433940823377</v>
      </c>
      <c r="I5108" s="80">
        <f t="shared" si="352"/>
        <v>17098340.843364105</v>
      </c>
      <c r="K5108" s="82">
        <f t="shared" si="355"/>
        <v>1.1114805470662237E-3</v>
      </c>
      <c r="L5108" s="3">
        <f>IF(AND(O5108&gt;0,O5108&lt;366),+'PL2'!$N$3+1,IF(AND(O5108&gt;365,O5108&lt;731),+'PL2'!$O$3+1,IF(AND(O5108&gt;730,O5108&lt;1096),+'PL2'!$P$3+1,IF(AND(O5108&gt;1095,O5108&lt;1461),+'PL2'!$Q$3+1,IF(AND(O5108&gt;1460,O5108&lt;3000),+'PL2'!$R$3+1,0)))))</f>
        <v>1.5</v>
      </c>
      <c r="M5108" s="3">
        <f>IF(AND(O5108&gt;0,O5108&lt;366),+'PL2'!$N$2+1,IF(AND(O5108&gt;365,O5108&lt;731),+'PL2'!$O$2+1,IF(AND(O5108&gt;730,O5108&lt;1096),+'PL2'!$P$2+1,IF(AND(O5108&gt;1095,O5108&lt;1461),+'PL2'!$Q$2+1,IF(AND(O5108&gt;1460,O5108&lt;1826),+'PL2'!$R$2+1,IF(AND(O5108&gt;1825,O5108&lt;2190),+'PL2'!$S$2+1,0))))))</f>
        <v>1.2</v>
      </c>
      <c r="N5108" s="82">
        <f t="shared" si="356"/>
        <v>4.9963589095569638E-4</v>
      </c>
      <c r="O5108" s="19">
        <f>IF(A5108&gt;'PL2'!$C$2+489,IF(A5108='PL2'!$C$2+490,1,O5107+1), "")</f>
        <v>545</v>
      </c>
      <c r="Q5108" s="19">
        <f t="shared" si="351"/>
        <v>21.563380457987392</v>
      </c>
    </row>
    <row r="5109" spans="1:17" s="80" customFormat="1" x14ac:dyDescent="0.55000000000000004">
      <c r="A5109" s="80">
        <v>5107</v>
      </c>
      <c r="B5109" s="81">
        <v>44929</v>
      </c>
      <c r="C5109" s="80">
        <v>114.877902679352</v>
      </c>
      <c r="D5109" s="80">
        <f t="shared" si="353"/>
        <v>291526728.4324491</v>
      </c>
      <c r="E5109" s="80">
        <v>980</v>
      </c>
      <c r="F5109" s="80">
        <f t="shared" si="357"/>
        <v>3.8617503523986972E-4</v>
      </c>
      <c r="G5109" s="80">
        <f t="shared" si="354"/>
        <v>17456.003865433919</v>
      </c>
      <c r="H5109" s="80">
        <f t="shared" si="350"/>
        <v>6.7410729078812457</v>
      </c>
      <c r="I5109" s="80">
        <f t="shared" si="352"/>
        <v>17106883.788125239</v>
      </c>
      <c r="K5109" s="82">
        <f t="shared" si="355"/>
        <v>1.1114805470662237E-3</v>
      </c>
      <c r="L5109" s="3">
        <f>IF(AND(O5109&gt;0,O5109&lt;366),+'PL2'!$N$3+1,IF(AND(O5109&gt;365,O5109&lt;731),+'PL2'!$O$3+1,IF(AND(O5109&gt;730,O5109&lt;1096),+'PL2'!$P$3+1,IF(AND(O5109&gt;1095,O5109&lt;1461),+'PL2'!$Q$3+1,IF(AND(O5109&gt;1460,O5109&lt;3000),+'PL2'!$R$3+1,0)))))</f>
        <v>1.5</v>
      </c>
      <c r="M5109" s="3">
        <f>IF(AND(O5109&gt;0,O5109&lt;366),+'PL2'!$N$2+1,IF(AND(O5109&gt;365,O5109&lt;731),+'PL2'!$O$2+1,IF(AND(O5109&gt;730,O5109&lt;1096),+'PL2'!$P$2+1,IF(AND(O5109&gt;1095,O5109&lt;1461),+'PL2'!$Q$2+1,IF(AND(O5109&gt;1460,O5109&lt;1826),+'PL2'!$R$2+1,IF(AND(O5109&gt;1825,O5109&lt;2190),+'PL2'!$S$2+1,0))))))</f>
        <v>1.2</v>
      </c>
      <c r="N5109" s="82">
        <f t="shared" si="356"/>
        <v>4.9963589095569638E-4</v>
      </c>
      <c r="O5109" s="19">
        <f>IF(A5109&gt;'PL2'!$C$2+489,IF(A5109='PL2'!$C$2+490,1,O5108+1), "")</f>
        <v>546</v>
      </c>
      <c r="Q5109" s="19">
        <f t="shared" si="351"/>
        <v>21.574154296794536</v>
      </c>
    </row>
    <row r="5110" spans="1:17" s="80" customFormat="1" x14ac:dyDescent="0.55000000000000004">
      <c r="A5110" s="80">
        <v>5108</v>
      </c>
      <c r="B5110" s="81">
        <v>44930</v>
      </c>
      <c r="C5110" s="80">
        <v>114.90790115347301</v>
      </c>
      <c r="D5110" s="80">
        <f t="shared" si="353"/>
        <v>291850754.72005165</v>
      </c>
      <c r="E5110" s="80">
        <v>980</v>
      </c>
      <c r="F5110" s="80">
        <f t="shared" si="357"/>
        <v>3.8584701704273743E-4</v>
      </c>
      <c r="G5110" s="80">
        <f t="shared" si="354"/>
        <v>17464.725511477751</v>
      </c>
      <c r="H5110" s="80">
        <f t="shared" si="350"/>
        <v>6.7387122420738867</v>
      </c>
      <c r="I5110" s="80">
        <f t="shared" si="352"/>
        <v>17115431.001248196</v>
      </c>
      <c r="K5110" s="82">
        <f t="shared" si="355"/>
        <v>1.1114805470662237E-3</v>
      </c>
      <c r="L5110" s="3">
        <f>IF(AND(O5110&gt;0,O5110&lt;366),+'PL2'!$N$3+1,IF(AND(O5110&gt;365,O5110&lt;731),+'PL2'!$O$3+1,IF(AND(O5110&gt;730,O5110&lt;1096),+'PL2'!$P$3+1,IF(AND(O5110&gt;1095,O5110&lt;1461),+'PL2'!$Q$3+1,IF(AND(O5110&gt;1460,O5110&lt;3000),+'PL2'!$R$3+1,0)))))</f>
        <v>1.5</v>
      </c>
      <c r="M5110" s="3">
        <f>IF(AND(O5110&gt;0,O5110&lt;366),+'PL2'!$N$2+1,IF(AND(O5110&gt;365,O5110&lt;731),+'PL2'!$O$2+1,IF(AND(O5110&gt;730,O5110&lt;1096),+'PL2'!$P$2+1,IF(AND(O5110&gt;1095,O5110&lt;1461),+'PL2'!$Q$2+1,IF(AND(O5110&gt;1460,O5110&lt;1826),+'PL2'!$R$2+1,IF(AND(O5110&gt;1825,O5110&lt;2190),+'PL2'!$S$2+1,0))))))</f>
        <v>1.2</v>
      </c>
      <c r="N5110" s="82">
        <f t="shared" si="356"/>
        <v>4.9963589095569638E-4</v>
      </c>
      <c r="O5110" s="19">
        <f>IF(A5110&gt;'PL2'!$C$2+489,IF(A5110='PL2'!$C$2+490,1,O5109+1), "")</f>
        <v>547</v>
      </c>
      <c r="Q5110" s="19">
        <f t="shared" si="351"/>
        <v>21.584933518598231</v>
      </c>
    </row>
    <row r="5111" spans="1:17" s="80" customFormat="1" x14ac:dyDescent="0.55000000000000004">
      <c r="A5111" s="80">
        <v>5109</v>
      </c>
      <c r="B5111" s="81">
        <v>44931</v>
      </c>
      <c r="C5111" s="80">
        <v>114.93789962759401</v>
      </c>
      <c r="D5111" s="80">
        <f t="shared" si="353"/>
        <v>292175141.1565696</v>
      </c>
      <c r="E5111" s="80">
        <v>980</v>
      </c>
      <c r="F5111" s="80">
        <f t="shared" si="357"/>
        <v>3.855192511900988E-4</v>
      </c>
      <c r="G5111" s="80">
        <f t="shared" si="354"/>
        <v>17473.451515168974</v>
      </c>
      <c r="H5111" s="80">
        <f t="shared" si="350"/>
        <v>6.7363519438344399</v>
      </c>
      <c r="I5111" s="80">
        <f t="shared" si="352"/>
        <v>17123982.484865595</v>
      </c>
      <c r="K5111" s="82">
        <f t="shared" si="355"/>
        <v>1.1114805470662237E-3</v>
      </c>
      <c r="L5111" s="3">
        <f>IF(AND(O5111&gt;0,O5111&lt;366),+'PL2'!$N$3+1,IF(AND(O5111&gt;365,O5111&lt;731),+'PL2'!$O$3+1,IF(AND(O5111&gt;730,O5111&lt;1096),+'PL2'!$P$3+1,IF(AND(O5111&gt;1095,O5111&lt;1461),+'PL2'!$Q$3+1,IF(AND(O5111&gt;1460,O5111&lt;3000),+'PL2'!$R$3+1,0)))))</f>
        <v>1.5</v>
      </c>
      <c r="M5111" s="3">
        <f>IF(AND(O5111&gt;0,O5111&lt;366),+'PL2'!$N$2+1,IF(AND(O5111&gt;365,O5111&lt;731),+'PL2'!$O$2+1,IF(AND(O5111&gt;730,O5111&lt;1096),+'PL2'!$P$2+1,IF(AND(O5111&gt;1095,O5111&lt;1461),+'PL2'!$Q$2+1,IF(AND(O5111&gt;1460,O5111&lt;1826),+'PL2'!$R$2+1,IF(AND(O5111&gt;1825,O5111&lt;2190),+'PL2'!$S$2+1,0))))))</f>
        <v>1.2</v>
      </c>
      <c r="N5111" s="82">
        <f t="shared" si="356"/>
        <v>4.9963589095569638E-4</v>
      </c>
      <c r="O5111" s="19">
        <f>IF(A5111&gt;'PL2'!$C$2+489,IF(A5111='PL2'!$C$2+490,1,O5110+1), "")</f>
        <v>548</v>
      </c>
      <c r="Q5111" s="19">
        <f t="shared" si="351"/>
        <v>21.595718126088016</v>
      </c>
    </row>
    <row r="5112" spans="1:17" s="80" customFormat="1" x14ac:dyDescent="0.55000000000000004">
      <c r="A5112" s="80">
        <v>5110</v>
      </c>
      <c r="B5112" s="81">
        <v>44932</v>
      </c>
      <c r="C5112" s="80">
        <v>114.96789810171499</v>
      </c>
      <c r="D5112" s="80">
        <f t="shared" si="353"/>
        <v>292499888.14230144</v>
      </c>
      <c r="E5112" s="80">
        <v>980</v>
      </c>
      <c r="F5112" s="80">
        <f t="shared" si="357"/>
        <v>3.8519173752595541E-4</v>
      </c>
      <c r="G5112" s="80">
        <f t="shared" si="354"/>
        <v>17482.181878684827</v>
      </c>
      <c r="H5112" s="80">
        <f t="shared" si="350"/>
        <v>6.7339920135953797</v>
      </c>
      <c r="I5112" s="80">
        <f t="shared" si="352"/>
        <v>17132538.24111113</v>
      </c>
      <c r="K5112" s="82">
        <f t="shared" si="355"/>
        <v>1.1114805470662237E-3</v>
      </c>
      <c r="L5112" s="3">
        <f>IF(AND(O5112&gt;0,O5112&lt;366),+'PL2'!$N$3+1,IF(AND(O5112&gt;365,O5112&lt;731),+'PL2'!$O$3+1,IF(AND(O5112&gt;730,O5112&lt;1096),+'PL2'!$P$3+1,IF(AND(O5112&gt;1095,O5112&lt;1461),+'PL2'!$Q$3+1,IF(AND(O5112&gt;1460,O5112&lt;3000),+'PL2'!$R$3+1,0)))))</f>
        <v>1.5</v>
      </c>
      <c r="M5112" s="3">
        <f>IF(AND(O5112&gt;0,O5112&lt;366),+'PL2'!$N$2+1,IF(AND(O5112&gt;365,O5112&lt;731),+'PL2'!$O$2+1,IF(AND(O5112&gt;730,O5112&lt;1096),+'PL2'!$P$2+1,IF(AND(O5112&gt;1095,O5112&lt;1461),+'PL2'!$Q$2+1,IF(AND(O5112&gt;1460,O5112&lt;1826),+'PL2'!$R$2+1,IF(AND(O5112&gt;1825,O5112&lt;2190),+'PL2'!$S$2+1,0))))))</f>
        <v>1.2</v>
      </c>
      <c r="N5112" s="82">
        <f t="shared" si="356"/>
        <v>4.9963589095569638E-4</v>
      </c>
      <c r="O5112" s="19">
        <f>IF(A5112&gt;'PL2'!$C$2+489,IF(A5112='PL2'!$C$2+490,1,O5111+1), "")</f>
        <v>549</v>
      </c>
      <c r="Q5112" s="19">
        <f t="shared" si="351"/>
        <v>21.606508121954771</v>
      </c>
    </row>
    <row r="5113" spans="1:17" s="80" customFormat="1" x14ac:dyDescent="0.55000000000000004">
      <c r="A5113" s="80">
        <v>5111</v>
      </c>
      <c r="B5113" s="81">
        <v>44933</v>
      </c>
      <c r="C5113" s="80">
        <v>114.99789657583599</v>
      </c>
      <c r="D5113" s="80">
        <f t="shared" si="353"/>
        <v>292824996.07799065</v>
      </c>
      <c r="E5113" s="80">
        <v>980</v>
      </c>
      <c r="F5113" s="80">
        <f t="shared" si="357"/>
        <v>3.8486447589434423E-4</v>
      </c>
      <c r="G5113" s="80">
        <f t="shared" si="354"/>
        <v>17490.916604203634</v>
      </c>
      <c r="H5113" s="80">
        <f t="shared" si="350"/>
        <v>6.7316324517885144</v>
      </c>
      <c r="I5113" s="80">
        <f t="shared" si="352"/>
        <v>17141098.272119563</v>
      </c>
      <c r="K5113" s="82">
        <f t="shared" si="355"/>
        <v>1.1114805470662237E-3</v>
      </c>
      <c r="L5113" s="3">
        <f>IF(AND(O5113&gt;0,O5113&lt;366),+'PL2'!$N$3+1,IF(AND(O5113&gt;365,O5113&lt;731),+'PL2'!$O$3+1,IF(AND(O5113&gt;730,O5113&lt;1096),+'PL2'!$P$3+1,IF(AND(O5113&gt;1095,O5113&lt;1461),+'PL2'!$Q$3+1,IF(AND(O5113&gt;1460,O5113&lt;3000),+'PL2'!$R$3+1,0)))))</f>
        <v>1.5</v>
      </c>
      <c r="M5113" s="3">
        <f>IF(AND(O5113&gt;0,O5113&lt;366),+'PL2'!$N$2+1,IF(AND(O5113&gt;365,O5113&lt;731),+'PL2'!$O$2+1,IF(AND(O5113&gt;730,O5113&lt;1096),+'PL2'!$P$2+1,IF(AND(O5113&gt;1095,O5113&lt;1461),+'PL2'!$Q$2+1,IF(AND(O5113&gt;1460,O5113&lt;1826),+'PL2'!$R$2+1,IF(AND(O5113&gt;1825,O5113&lt;2190),+'PL2'!$S$2+1,0))))))</f>
        <v>1.2</v>
      </c>
      <c r="N5113" s="82">
        <f t="shared" si="356"/>
        <v>4.9963589095569638E-4</v>
      </c>
      <c r="O5113" s="19">
        <f>IF(A5113&gt;'PL2'!$C$2+489,IF(A5113='PL2'!$C$2+490,1,O5112+1), "")</f>
        <v>550</v>
      </c>
      <c r="Q5113" s="19">
        <f t="shared" si="351"/>
        <v>21.617303508890725</v>
      </c>
    </row>
    <row r="5114" spans="1:17" s="80" customFormat="1" x14ac:dyDescent="0.55000000000000004">
      <c r="A5114" s="80">
        <v>5112</v>
      </c>
      <c r="B5114" s="81">
        <v>44934</v>
      </c>
      <c r="C5114" s="80">
        <v>115.027895049957</v>
      </c>
      <c r="D5114" s="80">
        <f t="shared" si="353"/>
        <v>293150465.36482608</v>
      </c>
      <c r="E5114" s="80">
        <v>980</v>
      </c>
      <c r="F5114" s="80">
        <f t="shared" si="357"/>
        <v>3.8453746613933759E-4</v>
      </c>
      <c r="G5114" s="80">
        <f t="shared" si="354"/>
        <v>17499.655693904806</v>
      </c>
      <c r="H5114" s="80">
        <f t="shared" si="350"/>
        <v>6.7292732588449855</v>
      </c>
      <c r="I5114" s="80">
        <f t="shared" si="352"/>
        <v>17149662.580026709</v>
      </c>
      <c r="K5114" s="82">
        <f t="shared" si="355"/>
        <v>1.1114805470662237E-3</v>
      </c>
      <c r="L5114" s="3">
        <f>IF(AND(O5114&gt;0,O5114&lt;366),+'PL2'!$N$3+1,IF(AND(O5114&gt;365,O5114&lt;731),+'PL2'!$O$3+1,IF(AND(O5114&gt;730,O5114&lt;1096),+'PL2'!$P$3+1,IF(AND(O5114&gt;1095,O5114&lt;1461),+'PL2'!$Q$3+1,IF(AND(O5114&gt;1460,O5114&lt;3000),+'PL2'!$R$3+1,0)))))</f>
        <v>1.5</v>
      </c>
      <c r="M5114" s="3">
        <f>IF(AND(O5114&gt;0,O5114&lt;366),+'PL2'!$N$2+1,IF(AND(O5114&gt;365,O5114&lt;731),+'PL2'!$O$2+1,IF(AND(O5114&gt;730,O5114&lt;1096),+'PL2'!$P$2+1,IF(AND(O5114&gt;1095,O5114&lt;1461),+'PL2'!$Q$2+1,IF(AND(O5114&gt;1460,O5114&lt;1826),+'PL2'!$R$2+1,IF(AND(O5114&gt;1825,O5114&lt;2190),+'PL2'!$S$2+1,0))))))</f>
        <v>1.2</v>
      </c>
      <c r="N5114" s="82">
        <f t="shared" si="356"/>
        <v>4.9963589095569638E-4</v>
      </c>
      <c r="O5114" s="19">
        <f>IF(A5114&gt;'PL2'!$C$2+489,IF(A5114='PL2'!$C$2+490,1,O5113+1), "")</f>
        <v>551</v>
      </c>
      <c r="Q5114" s="19">
        <f t="shared" si="351"/>
        <v>21.628104289589448</v>
      </c>
    </row>
    <row r="5115" spans="1:17" s="80" customFormat="1" x14ac:dyDescent="0.55000000000000004">
      <c r="A5115" s="80">
        <v>5113</v>
      </c>
      <c r="B5115" s="81">
        <v>44935</v>
      </c>
      <c r="C5115" s="80">
        <v>115.057893524078</v>
      </c>
      <c r="D5115" s="80">
        <f t="shared" si="353"/>
        <v>293476296.40444249</v>
      </c>
      <c r="E5115" s="80">
        <v>980</v>
      </c>
      <c r="F5115" s="80">
        <f t="shared" si="357"/>
        <v>3.8421070810504336E-4</v>
      </c>
      <c r="G5115" s="80">
        <f t="shared" si="354"/>
        <v>17508.399149968849</v>
      </c>
      <c r="H5115" s="80">
        <f t="shared" si="350"/>
        <v>6.7269144351952708</v>
      </c>
      <c r="I5115" s="80">
        <f t="shared" si="352"/>
        <v>17158231.166969471</v>
      </c>
      <c r="K5115" s="82">
        <f t="shared" si="355"/>
        <v>1.1114805470662237E-3</v>
      </c>
      <c r="L5115" s="3">
        <f>IF(AND(O5115&gt;0,O5115&lt;366),+'PL2'!$N$3+1,IF(AND(O5115&gt;365,O5115&lt;731),+'PL2'!$O$3+1,IF(AND(O5115&gt;730,O5115&lt;1096),+'PL2'!$P$3+1,IF(AND(O5115&gt;1095,O5115&lt;1461),+'PL2'!$Q$3+1,IF(AND(O5115&gt;1460,O5115&lt;3000),+'PL2'!$R$3+1,0)))))</f>
        <v>1.5</v>
      </c>
      <c r="M5115" s="3">
        <f>IF(AND(O5115&gt;0,O5115&lt;366),+'PL2'!$N$2+1,IF(AND(O5115&gt;365,O5115&lt;731),+'PL2'!$O$2+1,IF(AND(O5115&gt;730,O5115&lt;1096),+'PL2'!$P$2+1,IF(AND(O5115&gt;1095,O5115&lt;1461),+'PL2'!$Q$2+1,IF(AND(O5115&gt;1460,O5115&lt;1826),+'PL2'!$R$2+1,IF(AND(O5115&gt;1825,O5115&lt;2190),+'PL2'!$S$2+1,0))))))</f>
        <v>1.2</v>
      </c>
      <c r="N5115" s="82">
        <f t="shared" si="356"/>
        <v>4.9963589095569638E-4</v>
      </c>
      <c r="O5115" s="19">
        <f>IF(A5115&gt;'PL2'!$C$2+489,IF(A5115='PL2'!$C$2+490,1,O5114+1), "")</f>
        <v>552</v>
      </c>
      <c r="Q5115" s="19">
        <f t="shared" si="351"/>
        <v>21.638910466745859</v>
      </c>
    </row>
    <row r="5116" spans="1:17" s="80" customFormat="1" x14ac:dyDescent="0.55000000000000004">
      <c r="A5116" s="80">
        <v>5114</v>
      </c>
      <c r="B5116" s="81">
        <v>44936</v>
      </c>
      <c r="C5116" s="80">
        <v>115.087891998199</v>
      </c>
      <c r="D5116" s="80">
        <f t="shared" si="353"/>
        <v>293802489.59892106</v>
      </c>
      <c r="E5116" s="80">
        <v>980</v>
      </c>
      <c r="F5116" s="80">
        <f t="shared" si="357"/>
        <v>3.8388420163560521E-4</v>
      </c>
      <c r="G5116" s="80">
        <f t="shared" si="354"/>
        <v>17517.14697457735</v>
      </c>
      <c r="H5116" s="80">
        <f t="shared" si="350"/>
        <v>6.7245559812691837</v>
      </c>
      <c r="I5116" s="80">
        <f t="shared" si="352"/>
        <v>17166804.035085805</v>
      </c>
      <c r="K5116" s="82">
        <f t="shared" si="355"/>
        <v>1.1114805470662237E-3</v>
      </c>
      <c r="L5116" s="3">
        <f>IF(AND(O5116&gt;0,O5116&lt;366),+'PL2'!$N$3+1,IF(AND(O5116&gt;365,O5116&lt;731),+'PL2'!$O$3+1,IF(AND(O5116&gt;730,O5116&lt;1096),+'PL2'!$P$3+1,IF(AND(O5116&gt;1095,O5116&lt;1461),+'PL2'!$Q$3+1,IF(AND(O5116&gt;1460,O5116&lt;3000),+'PL2'!$R$3+1,0)))))</f>
        <v>1.5</v>
      </c>
      <c r="M5116" s="3">
        <f>IF(AND(O5116&gt;0,O5116&lt;366),+'PL2'!$N$2+1,IF(AND(O5116&gt;365,O5116&lt;731),+'PL2'!$O$2+1,IF(AND(O5116&gt;730,O5116&lt;1096),+'PL2'!$P$2+1,IF(AND(O5116&gt;1095,O5116&lt;1461),+'PL2'!$Q$2+1,IF(AND(O5116&gt;1460,O5116&lt;1826),+'PL2'!$R$2+1,IF(AND(O5116&gt;1825,O5116&lt;2190),+'PL2'!$S$2+1,0))))))</f>
        <v>1.2</v>
      </c>
      <c r="N5116" s="82">
        <f t="shared" si="356"/>
        <v>4.9963589095569638E-4</v>
      </c>
      <c r="O5116" s="19">
        <f>IF(A5116&gt;'PL2'!$C$2+489,IF(A5116='PL2'!$C$2+490,1,O5115+1), "")</f>
        <v>553</v>
      </c>
      <c r="Q5116" s="19">
        <f t="shared" si="351"/>
        <v>21.649722043056222</v>
      </c>
    </row>
    <row r="5117" spans="1:17" s="80" customFormat="1" x14ac:dyDescent="0.55000000000000004">
      <c r="A5117" s="80">
        <v>5115</v>
      </c>
      <c r="B5117" s="81">
        <v>44937</v>
      </c>
      <c r="C5117" s="80">
        <v>115.11789047232</v>
      </c>
      <c r="D5117" s="80">
        <f t="shared" si="353"/>
        <v>294129045.3507899</v>
      </c>
      <c r="E5117" s="80">
        <v>980</v>
      </c>
      <c r="F5117" s="80">
        <f t="shared" si="357"/>
        <v>3.8355794657520253E-4</v>
      </c>
      <c r="G5117" s="80">
        <f t="shared" si="354"/>
        <v>17525.899169912995</v>
      </c>
      <c r="H5117" s="80">
        <f t="shared" si="350"/>
        <v>6.7221978974958745</v>
      </c>
      <c r="I5117" s="80">
        <f t="shared" si="352"/>
        <v>17175381.186514735</v>
      </c>
      <c r="K5117" s="82">
        <f t="shared" si="355"/>
        <v>1.1114805470662237E-3</v>
      </c>
      <c r="L5117" s="3">
        <f>IF(AND(O5117&gt;0,O5117&lt;366),+'PL2'!$N$3+1,IF(AND(O5117&gt;365,O5117&lt;731),+'PL2'!$O$3+1,IF(AND(O5117&gt;730,O5117&lt;1096),+'PL2'!$P$3+1,IF(AND(O5117&gt;1095,O5117&lt;1461),+'PL2'!$Q$3+1,IF(AND(O5117&gt;1460,O5117&lt;3000),+'PL2'!$R$3+1,0)))))</f>
        <v>1.5</v>
      </c>
      <c r="M5117" s="3">
        <f>IF(AND(O5117&gt;0,O5117&lt;366),+'PL2'!$N$2+1,IF(AND(O5117&gt;365,O5117&lt;731),+'PL2'!$O$2+1,IF(AND(O5117&gt;730,O5117&lt;1096),+'PL2'!$P$2+1,IF(AND(O5117&gt;1095,O5117&lt;1461),+'PL2'!$Q$2+1,IF(AND(O5117&gt;1460,O5117&lt;1826),+'PL2'!$R$2+1,IF(AND(O5117&gt;1825,O5117&lt;2190),+'PL2'!$S$2+1,0))))))</f>
        <v>1.2</v>
      </c>
      <c r="N5117" s="82">
        <f t="shared" si="356"/>
        <v>4.9963589095569638E-4</v>
      </c>
      <c r="O5117" s="19">
        <f>IF(A5117&gt;'PL2'!$C$2+489,IF(A5117='PL2'!$C$2+490,1,O5116+1), "")</f>
        <v>554</v>
      </c>
      <c r="Q5117" s="19">
        <f t="shared" si="351"/>
        <v>21.660539021218149</v>
      </c>
    </row>
    <row r="5118" spans="1:17" s="80" customFormat="1" x14ac:dyDescent="0.55000000000000004">
      <c r="A5118" s="80">
        <v>5116</v>
      </c>
      <c r="B5118" s="81">
        <v>44938</v>
      </c>
      <c r="C5118" s="80">
        <v>115.147888946441</v>
      </c>
      <c r="D5118" s="80">
        <f t="shared" si="353"/>
        <v>294455964.06302446</v>
      </c>
      <c r="E5118" s="80">
        <v>980</v>
      </c>
      <c r="F5118" s="80">
        <f t="shared" si="357"/>
        <v>3.8323194276805068E-4</v>
      </c>
      <c r="G5118" s="80">
        <f t="shared" si="354"/>
        <v>17534.655738159552</v>
      </c>
      <c r="H5118" s="80">
        <f t="shared" si="350"/>
        <v>6.7198401843038331</v>
      </c>
      <c r="I5118" s="80">
        <f t="shared" si="352"/>
        <v>17183962.623396359</v>
      </c>
      <c r="K5118" s="82">
        <f t="shared" si="355"/>
        <v>1.1114805470662237E-3</v>
      </c>
      <c r="L5118" s="3">
        <f>IF(AND(O5118&gt;0,O5118&lt;366),+'PL2'!$N$3+1,IF(AND(O5118&gt;365,O5118&lt;731),+'PL2'!$O$3+1,IF(AND(O5118&gt;730,O5118&lt;1096),+'PL2'!$P$3+1,IF(AND(O5118&gt;1095,O5118&lt;1461),+'PL2'!$Q$3+1,IF(AND(O5118&gt;1460,O5118&lt;3000),+'PL2'!$R$3+1,0)))))</f>
        <v>1.5</v>
      </c>
      <c r="M5118" s="3">
        <f>IF(AND(O5118&gt;0,O5118&lt;366),+'PL2'!$N$2+1,IF(AND(O5118&gt;365,O5118&lt;731),+'PL2'!$O$2+1,IF(AND(O5118&gt;730,O5118&lt;1096),+'PL2'!$P$2+1,IF(AND(O5118&gt;1095,O5118&lt;1461),+'PL2'!$Q$2+1,IF(AND(O5118&gt;1460,O5118&lt;1826),+'PL2'!$R$2+1,IF(AND(O5118&gt;1825,O5118&lt;2190),+'PL2'!$S$2+1,0))))))</f>
        <v>1.2</v>
      </c>
      <c r="N5118" s="82">
        <f t="shared" si="356"/>
        <v>4.9963589095569638E-4</v>
      </c>
      <c r="O5118" s="19">
        <f>IF(A5118&gt;'PL2'!$C$2+489,IF(A5118='PL2'!$C$2+490,1,O5117+1), "")</f>
        <v>555</v>
      </c>
      <c r="Q5118" s="19">
        <f t="shared" si="351"/>
        <v>21.671361403930597</v>
      </c>
    </row>
    <row r="5119" spans="1:17" s="80" customFormat="1" x14ac:dyDescent="0.55000000000000004">
      <c r="A5119" s="80">
        <v>5117</v>
      </c>
      <c r="B5119" s="81">
        <v>44939</v>
      </c>
      <c r="C5119" s="80">
        <v>115.177887420562</v>
      </c>
      <c r="D5119" s="80">
        <f t="shared" si="353"/>
        <v>294783246.13904816</v>
      </c>
      <c r="E5119" s="80">
        <v>980</v>
      </c>
      <c r="F5119" s="80">
        <f t="shared" si="357"/>
        <v>3.8290619005840095E-4</v>
      </c>
      <c r="G5119" s="80">
        <f t="shared" si="354"/>
        <v>17543.416681501891</v>
      </c>
      <c r="H5119" s="80">
        <f t="shared" si="350"/>
        <v>6.7174828421208845</v>
      </c>
      <c r="I5119" s="80">
        <f t="shared" si="352"/>
        <v>17192548.347871851</v>
      </c>
      <c r="K5119" s="82">
        <f t="shared" si="355"/>
        <v>1.1114805470662237E-3</v>
      </c>
      <c r="L5119" s="3">
        <f>IF(AND(O5119&gt;0,O5119&lt;366),+'PL2'!$N$3+1,IF(AND(O5119&gt;365,O5119&lt;731),+'PL2'!$O$3+1,IF(AND(O5119&gt;730,O5119&lt;1096),+'PL2'!$P$3+1,IF(AND(O5119&gt;1095,O5119&lt;1461),+'PL2'!$Q$3+1,IF(AND(O5119&gt;1460,O5119&lt;3000),+'PL2'!$R$3+1,0)))))</f>
        <v>1.5</v>
      </c>
      <c r="M5119" s="3">
        <f>IF(AND(O5119&gt;0,O5119&lt;366),+'PL2'!$N$2+1,IF(AND(O5119&gt;365,O5119&lt;731),+'PL2'!$O$2+1,IF(AND(O5119&gt;730,O5119&lt;1096),+'PL2'!$P$2+1,IF(AND(O5119&gt;1095,O5119&lt;1461),+'PL2'!$Q$2+1,IF(AND(O5119&gt;1460,O5119&lt;1826),+'PL2'!$R$2+1,IF(AND(O5119&gt;1825,O5119&lt;2190),+'PL2'!$S$2+1,0))))))</f>
        <v>1.2</v>
      </c>
      <c r="N5119" s="82">
        <f t="shared" si="356"/>
        <v>4.9963589095569638E-4</v>
      </c>
      <c r="O5119" s="19">
        <f>IF(A5119&gt;'PL2'!$C$2+489,IF(A5119='PL2'!$C$2+490,1,O5118+1), "")</f>
        <v>556</v>
      </c>
      <c r="Q5119" s="19">
        <f t="shared" si="351"/>
        <v>21.682189193893873</v>
      </c>
    </row>
    <row r="5120" spans="1:17" s="80" customFormat="1" x14ac:dyDescent="0.55000000000000004">
      <c r="A5120" s="80">
        <v>5118</v>
      </c>
      <c r="B5120" s="81">
        <v>44940</v>
      </c>
      <c r="C5120" s="80">
        <v>115.207885894683</v>
      </c>
      <c r="D5120" s="80">
        <f t="shared" si="353"/>
        <v>295110891.98273277</v>
      </c>
      <c r="E5120" s="80">
        <v>980</v>
      </c>
      <c r="F5120" s="80">
        <f t="shared" si="357"/>
        <v>3.8258068829054081E-4</v>
      </c>
      <c r="G5120" s="80">
        <f t="shared" si="354"/>
        <v>17552.182002125959</v>
      </c>
      <c r="H5120" s="80">
        <f t="shared" si="350"/>
        <v>6.7151258713741919</v>
      </c>
      <c r="I5120" s="80">
        <f t="shared" si="352"/>
        <v>17201138.362083439</v>
      </c>
      <c r="K5120" s="82">
        <f t="shared" si="355"/>
        <v>1.1114805470662237E-3</v>
      </c>
      <c r="L5120" s="3">
        <f>IF(AND(O5120&gt;0,O5120&lt;366),+'PL2'!$N$3+1,IF(AND(O5120&gt;365,O5120&lt;731),+'PL2'!$O$3+1,IF(AND(O5120&gt;730,O5120&lt;1096),+'PL2'!$P$3+1,IF(AND(O5120&gt;1095,O5120&lt;1461),+'PL2'!$Q$3+1,IF(AND(O5120&gt;1460,O5120&lt;3000),+'PL2'!$R$3+1,0)))))</f>
        <v>1.5</v>
      </c>
      <c r="M5120" s="3">
        <f>IF(AND(O5120&gt;0,O5120&lt;366),+'PL2'!$N$2+1,IF(AND(O5120&gt;365,O5120&lt;731),+'PL2'!$O$2+1,IF(AND(O5120&gt;730,O5120&lt;1096),+'PL2'!$P$2+1,IF(AND(O5120&gt;1095,O5120&lt;1461),+'PL2'!$Q$2+1,IF(AND(O5120&gt;1460,O5120&lt;1826),+'PL2'!$R$2+1,IF(AND(O5120&gt;1825,O5120&lt;2190),+'PL2'!$S$2+1,0))))))</f>
        <v>1.2</v>
      </c>
      <c r="N5120" s="82">
        <f t="shared" si="356"/>
        <v>4.9963589095569638E-4</v>
      </c>
      <c r="O5120" s="19">
        <f>IF(A5120&gt;'PL2'!$C$2+489,IF(A5120='PL2'!$C$2+490,1,O5119+1), "")</f>
        <v>557</v>
      </c>
      <c r="Q5120" s="19">
        <f t="shared" si="351"/>
        <v>21.693022393809635</v>
      </c>
    </row>
    <row r="5121" spans="1:17" s="80" customFormat="1" x14ac:dyDescent="0.55000000000000004">
      <c r="A5121" s="80">
        <v>5119</v>
      </c>
      <c r="B5121" s="81">
        <v>44941</v>
      </c>
      <c r="C5121" s="80">
        <v>115.237884368804</v>
      </c>
      <c r="D5121" s="80">
        <f t="shared" si="353"/>
        <v>295438901.99839896</v>
      </c>
      <c r="E5121" s="80">
        <v>980</v>
      </c>
      <c r="F5121" s="80">
        <f t="shared" si="357"/>
        <v>3.8225543730879396E-4</v>
      </c>
      <c r="G5121" s="80">
        <f t="shared" si="354"/>
        <v>17560.951702218808</v>
      </c>
      <c r="H5121" s="80">
        <f t="shared" si="350"/>
        <v>6.7127692724902603</v>
      </c>
      <c r="I5121" s="80">
        <f t="shared" si="352"/>
        <v>17209732.668174431</v>
      </c>
      <c r="K5121" s="82">
        <f t="shared" si="355"/>
        <v>1.1114805470662237E-3</v>
      </c>
      <c r="L5121" s="3">
        <f>IF(AND(O5121&gt;0,O5121&lt;366),+'PL2'!$N$3+1,IF(AND(O5121&gt;365,O5121&lt;731),+'PL2'!$O$3+1,IF(AND(O5121&gt;730,O5121&lt;1096),+'PL2'!$P$3+1,IF(AND(O5121&gt;1095,O5121&lt;1461),+'PL2'!$Q$3+1,IF(AND(O5121&gt;1460,O5121&lt;3000),+'PL2'!$R$3+1,0)))))</f>
        <v>1.5</v>
      </c>
      <c r="M5121" s="3">
        <f>IF(AND(O5121&gt;0,O5121&lt;366),+'PL2'!$N$2+1,IF(AND(O5121&gt;365,O5121&lt;731),+'PL2'!$O$2+1,IF(AND(O5121&gt;730,O5121&lt;1096),+'PL2'!$P$2+1,IF(AND(O5121&gt;1095,O5121&lt;1461),+'PL2'!$Q$2+1,IF(AND(O5121&gt;1460,O5121&lt;1826),+'PL2'!$R$2+1,IF(AND(O5121&gt;1825,O5121&lt;2190),+'PL2'!$S$2+1,0))))))</f>
        <v>1.2</v>
      </c>
      <c r="N5121" s="82">
        <f t="shared" si="356"/>
        <v>4.9963589095569638E-4</v>
      </c>
      <c r="O5121" s="19">
        <f>IF(A5121&gt;'PL2'!$C$2+489,IF(A5121='PL2'!$C$2+490,1,O5120+1), "")</f>
        <v>558</v>
      </c>
      <c r="Q5121" s="19">
        <f t="shared" si="351"/>
        <v>21.703861006380887</v>
      </c>
    </row>
    <row r="5122" spans="1:17" s="80" customFormat="1" x14ac:dyDescent="0.55000000000000004">
      <c r="A5122" s="80">
        <v>5120</v>
      </c>
      <c r="B5122" s="81">
        <v>44942</v>
      </c>
      <c r="C5122" s="80">
        <v>115.267882842925</v>
      </c>
      <c r="D5122" s="80">
        <f t="shared" si="353"/>
        <v>295767276.5908168</v>
      </c>
      <c r="E5122" s="80">
        <v>980</v>
      </c>
      <c r="F5122" s="80">
        <f t="shared" si="357"/>
        <v>3.8193043695752062E-4</v>
      </c>
      <c r="G5122" s="80">
        <f t="shared" si="354"/>
        <v>17569.725783968577</v>
      </c>
      <c r="H5122" s="80">
        <f t="shared" si="350"/>
        <v>6.7104130458949349</v>
      </c>
      <c r="I5122" s="80">
        <f t="shared" si="352"/>
        <v>17218331.268289205</v>
      </c>
      <c r="K5122" s="82">
        <f t="shared" si="355"/>
        <v>1.1114805470662237E-3</v>
      </c>
      <c r="L5122" s="3">
        <f>IF(AND(O5122&gt;0,O5122&lt;366),+'PL2'!$N$3+1,IF(AND(O5122&gt;365,O5122&lt;731),+'PL2'!$O$3+1,IF(AND(O5122&gt;730,O5122&lt;1096),+'PL2'!$P$3+1,IF(AND(O5122&gt;1095,O5122&lt;1461),+'PL2'!$Q$3+1,IF(AND(O5122&gt;1460,O5122&lt;3000),+'PL2'!$R$3+1,0)))))</f>
        <v>1.5</v>
      </c>
      <c r="M5122" s="3">
        <f>IF(AND(O5122&gt;0,O5122&lt;366),+'PL2'!$N$2+1,IF(AND(O5122&gt;365,O5122&lt;731),+'PL2'!$O$2+1,IF(AND(O5122&gt;730,O5122&lt;1096),+'PL2'!$P$2+1,IF(AND(O5122&gt;1095,O5122&lt;1461),+'PL2'!$Q$2+1,IF(AND(O5122&gt;1460,O5122&lt;1826),+'PL2'!$R$2+1,IF(AND(O5122&gt;1825,O5122&lt;2190),+'PL2'!$S$2+1,0))))))</f>
        <v>1.2</v>
      </c>
      <c r="N5122" s="82">
        <f t="shared" si="356"/>
        <v>4.9963589095569638E-4</v>
      </c>
      <c r="O5122" s="19">
        <f>IF(A5122&gt;'PL2'!$C$2+489,IF(A5122='PL2'!$C$2+490,1,O5121+1), "")</f>
        <v>559</v>
      </c>
      <c r="Q5122" s="19">
        <f t="shared" si="351"/>
        <v>21.71470503431199</v>
      </c>
    </row>
    <row r="5123" spans="1:17" s="80" customFormat="1" x14ac:dyDescent="0.55000000000000004">
      <c r="A5123" s="80">
        <v>5121</v>
      </c>
      <c r="B5123" s="81">
        <v>44943</v>
      </c>
      <c r="C5123" s="80">
        <v>115.29788131704601</v>
      </c>
      <c r="D5123" s="80">
        <f t="shared" si="353"/>
        <v>296096016.16520625</v>
      </c>
      <c r="E5123" s="80">
        <v>980</v>
      </c>
      <c r="F5123" s="80">
        <f t="shared" si="357"/>
        <v>3.8160568708111707E-4</v>
      </c>
      <c r="G5123" s="80">
        <f t="shared" si="354"/>
        <v>17578.504249564499</v>
      </c>
      <c r="H5123" s="80">
        <f t="shared" si="350"/>
        <v>6.7080571920133973</v>
      </c>
      <c r="I5123" s="80">
        <f t="shared" si="352"/>
        <v>17226934.164573207</v>
      </c>
      <c r="K5123" s="82">
        <f t="shared" si="355"/>
        <v>1.1114805470662237E-3</v>
      </c>
      <c r="L5123" s="3">
        <f>IF(AND(O5123&gt;0,O5123&lt;366),+'PL2'!$N$3+1,IF(AND(O5123&gt;365,O5123&lt;731),+'PL2'!$O$3+1,IF(AND(O5123&gt;730,O5123&lt;1096),+'PL2'!$P$3+1,IF(AND(O5123&gt;1095,O5123&lt;1461),+'PL2'!$Q$3+1,IF(AND(O5123&gt;1460,O5123&lt;3000),+'PL2'!$R$3+1,0)))))</f>
        <v>1.5</v>
      </c>
      <c r="M5123" s="3">
        <f>IF(AND(O5123&gt;0,O5123&lt;366),+'PL2'!$N$2+1,IF(AND(O5123&gt;365,O5123&lt;731),+'PL2'!$O$2+1,IF(AND(O5123&gt;730,O5123&lt;1096),+'PL2'!$P$2+1,IF(AND(O5123&gt;1095,O5123&lt;1461),+'PL2'!$Q$2+1,IF(AND(O5123&gt;1460,O5123&lt;1826),+'PL2'!$R$2+1,IF(AND(O5123&gt;1825,O5123&lt;2190),+'PL2'!$S$2+1,0))))))</f>
        <v>1.2</v>
      </c>
      <c r="N5123" s="82">
        <f t="shared" si="356"/>
        <v>4.9963589095569638E-4</v>
      </c>
      <c r="O5123" s="19">
        <f>IF(A5123&gt;'PL2'!$C$2+489,IF(A5123='PL2'!$C$2+490,1,O5122+1), "")</f>
        <v>560</v>
      </c>
      <c r="Q5123" s="19">
        <f t="shared" si="351"/>
        <v>21.725554480308649</v>
      </c>
    </row>
    <row r="5124" spans="1:17" s="80" customFormat="1" x14ac:dyDescent="0.55000000000000004">
      <c r="A5124" s="80">
        <v>5122</v>
      </c>
      <c r="B5124" s="81">
        <v>44944</v>
      </c>
      <c r="C5124" s="80">
        <v>115.32787979116701</v>
      </c>
      <c r="D5124" s="80">
        <f t="shared" si="353"/>
        <v>296425121.12723768</v>
      </c>
      <c r="E5124" s="80">
        <v>980</v>
      </c>
      <c r="F5124" s="80">
        <f t="shared" si="357"/>
        <v>3.8128118752401668E-4</v>
      </c>
      <c r="G5124" s="80">
        <f t="shared" si="354"/>
        <v>17587.2871011969</v>
      </c>
      <c r="H5124" s="80">
        <f t="shared" si="350"/>
        <v>6.7057017112701747</v>
      </c>
      <c r="I5124" s="80">
        <f t="shared" si="352"/>
        <v>17235541.359172963</v>
      </c>
      <c r="K5124" s="82">
        <f t="shared" si="355"/>
        <v>1.1114805470662237E-3</v>
      </c>
      <c r="L5124" s="3">
        <f>IF(AND(O5124&gt;0,O5124&lt;366),+'PL2'!$N$3+1,IF(AND(O5124&gt;365,O5124&lt;731),+'PL2'!$O$3+1,IF(AND(O5124&gt;730,O5124&lt;1096),+'PL2'!$P$3+1,IF(AND(O5124&gt;1095,O5124&lt;1461),+'PL2'!$Q$3+1,IF(AND(O5124&gt;1460,O5124&lt;3000),+'PL2'!$R$3+1,0)))))</f>
        <v>1.5</v>
      </c>
      <c r="M5124" s="3">
        <f>IF(AND(O5124&gt;0,O5124&lt;366),+'PL2'!$N$2+1,IF(AND(O5124&gt;365,O5124&lt;731),+'PL2'!$O$2+1,IF(AND(O5124&gt;730,O5124&lt;1096),+'PL2'!$P$2+1,IF(AND(O5124&gt;1095,O5124&lt;1461),+'PL2'!$Q$2+1,IF(AND(O5124&gt;1460,O5124&lt;1826),+'PL2'!$R$2+1,IF(AND(O5124&gt;1825,O5124&lt;2190),+'PL2'!$S$2+1,0))))))</f>
        <v>1.2</v>
      </c>
      <c r="N5124" s="82">
        <f t="shared" si="356"/>
        <v>4.9963589095569638E-4</v>
      </c>
      <c r="O5124" s="19">
        <f>IF(A5124&gt;'PL2'!$C$2+489,IF(A5124='PL2'!$C$2+490,1,O5123+1), "")</f>
        <v>561</v>
      </c>
      <c r="Q5124" s="19">
        <f t="shared" si="351"/>
        <v>21.736409347077924</v>
      </c>
    </row>
    <row r="5125" spans="1:17" s="80" customFormat="1" x14ac:dyDescent="0.55000000000000004">
      <c r="A5125" s="80">
        <v>5123</v>
      </c>
      <c r="B5125" s="81">
        <v>44945</v>
      </c>
      <c r="C5125" s="80">
        <v>115.35787826528799</v>
      </c>
      <c r="D5125" s="80">
        <f t="shared" si="353"/>
        <v>296754591.88303232</v>
      </c>
      <c r="E5125" s="80">
        <v>980</v>
      </c>
      <c r="F5125" s="80">
        <f t="shared" si="357"/>
        <v>3.8095693813068913E-4</v>
      </c>
      <c r="G5125" s="80">
        <f t="shared" si="354"/>
        <v>17596.074341057199</v>
      </c>
      <c r="H5125" s="80">
        <f t="shared" si="350"/>
        <v>6.7033466040891341</v>
      </c>
      <c r="I5125" s="80">
        <f t="shared" si="352"/>
        <v>17244152.854236055</v>
      </c>
      <c r="K5125" s="82">
        <f t="shared" si="355"/>
        <v>1.1114805470662237E-3</v>
      </c>
      <c r="L5125" s="3">
        <f>IF(AND(O5125&gt;0,O5125&lt;366),+'PL2'!$N$3+1,IF(AND(O5125&gt;365,O5125&lt;731),+'PL2'!$O$3+1,IF(AND(O5125&gt;730,O5125&lt;1096),+'PL2'!$P$3+1,IF(AND(O5125&gt;1095,O5125&lt;1461),+'PL2'!$Q$3+1,IF(AND(O5125&gt;1460,O5125&lt;3000),+'PL2'!$R$3+1,0)))))</f>
        <v>1.5</v>
      </c>
      <c r="M5125" s="3">
        <f>IF(AND(O5125&gt;0,O5125&lt;366),+'PL2'!$N$2+1,IF(AND(O5125&gt;365,O5125&lt;731),+'PL2'!$O$2+1,IF(AND(O5125&gt;730,O5125&lt;1096),+'PL2'!$P$2+1,IF(AND(O5125&gt;1095,O5125&lt;1461),+'PL2'!$Q$2+1,IF(AND(O5125&gt;1460,O5125&lt;1826),+'PL2'!$R$2+1,IF(AND(O5125&gt;1825,O5125&lt;2190),+'PL2'!$S$2+1,0))))))</f>
        <v>1.2</v>
      </c>
      <c r="N5125" s="82">
        <f t="shared" si="356"/>
        <v>4.9963589095569638E-4</v>
      </c>
      <c r="O5125" s="19">
        <f>IF(A5125&gt;'PL2'!$C$2+489,IF(A5125='PL2'!$C$2+490,1,O5124+1), "")</f>
        <v>562</v>
      </c>
      <c r="Q5125" s="19">
        <f t="shared" si="351"/>
        <v>21.74726963732823</v>
      </c>
    </row>
    <row r="5126" spans="1:17" s="80" customFormat="1" x14ac:dyDescent="0.55000000000000004">
      <c r="A5126" s="80">
        <v>5124</v>
      </c>
      <c r="B5126" s="81">
        <v>44946</v>
      </c>
      <c r="C5126" s="80">
        <v>115.38787673940899</v>
      </c>
      <c r="D5126" s="80">
        <f t="shared" si="353"/>
        <v>297084428.83916289</v>
      </c>
      <c r="E5126" s="80">
        <v>980</v>
      </c>
      <c r="F5126" s="80">
        <f t="shared" si="357"/>
        <v>3.8063293874564095E-4</v>
      </c>
      <c r="G5126" s="80">
        <f t="shared" si="354"/>
        <v>17604.865971337917</v>
      </c>
      <c r="H5126" s="80">
        <f t="shared" si="350"/>
        <v>6.7009918708934837</v>
      </c>
      <c r="I5126" s="80">
        <f t="shared" si="352"/>
        <v>17252768.651911158</v>
      </c>
      <c r="K5126" s="82">
        <f t="shared" si="355"/>
        <v>1.1114805470662237E-3</v>
      </c>
      <c r="L5126" s="3">
        <f>IF(AND(O5126&gt;0,O5126&lt;366),+'PL2'!$N$3+1,IF(AND(O5126&gt;365,O5126&lt;731),+'PL2'!$O$3+1,IF(AND(O5126&gt;730,O5126&lt;1096),+'PL2'!$P$3+1,IF(AND(O5126&gt;1095,O5126&lt;1461),+'PL2'!$Q$3+1,IF(AND(O5126&gt;1460,O5126&lt;3000),+'PL2'!$R$3+1,0)))))</f>
        <v>1.5</v>
      </c>
      <c r="M5126" s="3">
        <f>IF(AND(O5126&gt;0,O5126&lt;366),+'PL2'!$N$2+1,IF(AND(O5126&gt;365,O5126&lt;731),+'PL2'!$O$2+1,IF(AND(O5126&gt;730,O5126&lt;1096),+'PL2'!$P$2+1,IF(AND(O5126&gt;1095,O5126&lt;1461),+'PL2'!$Q$2+1,IF(AND(O5126&gt;1460,O5126&lt;1826),+'PL2'!$R$2+1,IF(AND(O5126&gt;1825,O5126&lt;2190),+'PL2'!$S$2+1,0))))))</f>
        <v>1.2</v>
      </c>
      <c r="N5126" s="82">
        <f t="shared" si="356"/>
        <v>4.9963589095569638E-4</v>
      </c>
      <c r="O5126" s="19">
        <f>IF(A5126&gt;'PL2'!$C$2+489,IF(A5126='PL2'!$C$2+490,1,O5125+1), "")</f>
        <v>563</v>
      </c>
      <c r="Q5126" s="19">
        <f t="shared" si="351"/>
        <v>21.75813535376933</v>
      </c>
    </row>
    <row r="5127" spans="1:17" s="80" customFormat="1" x14ac:dyDescent="0.55000000000000004">
      <c r="A5127" s="80">
        <v>5125</v>
      </c>
      <c r="B5127" s="81">
        <v>44947</v>
      </c>
      <c r="C5127" s="80">
        <v>115.41787521353</v>
      </c>
      <c r="D5127" s="80">
        <f t="shared" si="353"/>
        <v>297414632.40265387</v>
      </c>
      <c r="E5127" s="80">
        <v>980</v>
      </c>
      <c r="F5127" s="80">
        <f t="shared" si="357"/>
        <v>3.8030918921341578E-4</v>
      </c>
      <c r="G5127" s="80">
        <f t="shared" si="354"/>
        <v>17613.661994232662</v>
      </c>
      <c r="H5127" s="80">
        <f t="shared" si="350"/>
        <v>6.6986375121057797</v>
      </c>
      <c r="I5127" s="80">
        <f t="shared" si="352"/>
        <v>17261388.75434801</v>
      </c>
      <c r="K5127" s="82">
        <f t="shared" si="355"/>
        <v>1.1114805470662237E-3</v>
      </c>
      <c r="L5127" s="3">
        <f>IF(AND(O5127&gt;0,O5127&lt;366),+'PL2'!$N$3+1,IF(AND(O5127&gt;365,O5127&lt;731),+'PL2'!$O$3+1,IF(AND(O5127&gt;730,O5127&lt;1096),+'PL2'!$P$3+1,IF(AND(O5127&gt;1095,O5127&lt;1461),+'PL2'!$Q$3+1,IF(AND(O5127&gt;1460,O5127&lt;3000),+'PL2'!$R$3+1,0)))))</f>
        <v>1.5</v>
      </c>
      <c r="M5127" s="3">
        <f>IF(AND(O5127&gt;0,O5127&lt;366),+'PL2'!$N$2+1,IF(AND(O5127&gt;365,O5127&lt;731),+'PL2'!$O$2+1,IF(AND(O5127&gt;730,O5127&lt;1096),+'PL2'!$P$2+1,IF(AND(O5127&gt;1095,O5127&lt;1461),+'PL2'!$Q$2+1,IF(AND(O5127&gt;1460,O5127&lt;1826),+'PL2'!$R$2+1,IF(AND(O5127&gt;1825,O5127&lt;2190),+'PL2'!$S$2+1,0))))))</f>
        <v>1.2</v>
      </c>
      <c r="N5127" s="82">
        <f t="shared" si="356"/>
        <v>4.9963589095569638E-4</v>
      </c>
      <c r="O5127" s="19">
        <f>IF(A5127&gt;'PL2'!$C$2+489,IF(A5127='PL2'!$C$2+490,1,O5126+1), "")</f>
        <v>564</v>
      </c>
      <c r="Q5127" s="19">
        <f t="shared" si="351"/>
        <v>21.769006499112344</v>
      </c>
    </row>
    <row r="5128" spans="1:17" s="80" customFormat="1" x14ac:dyDescent="0.55000000000000004">
      <c r="A5128" s="80">
        <v>5126</v>
      </c>
      <c r="B5128" s="81">
        <v>44948</v>
      </c>
      <c r="C5128" s="80">
        <v>115.447873687651</v>
      </c>
      <c r="D5128" s="80">
        <f t="shared" si="353"/>
        <v>297745202.9809823</v>
      </c>
      <c r="E5128" s="80">
        <v>980</v>
      </c>
      <c r="F5128" s="80">
        <f t="shared" si="357"/>
        <v>3.7998568937859409E-4</v>
      </c>
      <c r="G5128" s="80">
        <f t="shared" si="354"/>
        <v>17622.462411936143</v>
      </c>
      <c r="H5128" s="80">
        <f t="shared" si="350"/>
        <v>6.6962835281479176</v>
      </c>
      <c r="I5128" s="80">
        <f t="shared" si="352"/>
        <v>17270013.163697422</v>
      </c>
      <c r="K5128" s="82">
        <f t="shared" si="355"/>
        <v>1.1114805470662237E-3</v>
      </c>
      <c r="L5128" s="3">
        <f>IF(AND(O5128&gt;0,O5128&lt;366),+'PL2'!$N$3+1,IF(AND(O5128&gt;365,O5128&lt;731),+'PL2'!$O$3+1,IF(AND(O5128&gt;730,O5128&lt;1096),+'PL2'!$P$3+1,IF(AND(O5128&gt;1095,O5128&lt;1461),+'PL2'!$Q$3+1,IF(AND(O5128&gt;1460,O5128&lt;3000),+'PL2'!$R$3+1,0)))))</f>
        <v>1.5</v>
      </c>
      <c r="M5128" s="3">
        <f>IF(AND(O5128&gt;0,O5128&lt;366),+'PL2'!$N$2+1,IF(AND(O5128&gt;365,O5128&lt;731),+'PL2'!$O$2+1,IF(AND(O5128&gt;730,O5128&lt;1096),+'PL2'!$P$2+1,IF(AND(O5128&gt;1095,O5128&lt;1461),+'PL2'!$Q$2+1,IF(AND(O5128&gt;1460,O5128&lt;1826),+'PL2'!$R$2+1,IF(AND(O5128&gt;1825,O5128&lt;2190),+'PL2'!$S$2+1,0))))))</f>
        <v>1.2</v>
      </c>
      <c r="N5128" s="82">
        <f t="shared" si="356"/>
        <v>4.9963589095569638E-4</v>
      </c>
      <c r="O5128" s="19">
        <f>IF(A5128&gt;'PL2'!$C$2+489,IF(A5128='PL2'!$C$2+490,1,O5127+1), "")</f>
        <v>565</v>
      </c>
      <c r="Q5128" s="19">
        <f t="shared" si="351"/>
        <v>21.779883076069748</v>
      </c>
    </row>
    <row r="5129" spans="1:17" s="80" customFormat="1" x14ac:dyDescent="0.55000000000000004">
      <c r="A5129" s="80">
        <v>5127</v>
      </c>
      <c r="B5129" s="81">
        <v>44949</v>
      </c>
      <c r="C5129" s="80">
        <v>115.477872161772</v>
      </c>
      <c r="D5129" s="80">
        <f t="shared" si="353"/>
        <v>298076140.98207796</v>
      </c>
      <c r="E5129" s="80">
        <v>980</v>
      </c>
      <c r="F5129" s="80">
        <f t="shared" si="357"/>
        <v>3.7966243908579345E-4</v>
      </c>
      <c r="G5129" s="80">
        <f t="shared" si="354"/>
        <v>17631.267226644166</v>
      </c>
      <c r="H5129" s="80">
        <f t="shared" si="350"/>
        <v>6.6939299194411372</v>
      </c>
      <c r="I5129" s="80">
        <f t="shared" si="352"/>
        <v>17278641.882111281</v>
      </c>
      <c r="K5129" s="82">
        <f t="shared" si="355"/>
        <v>1.1114805470662237E-3</v>
      </c>
      <c r="L5129" s="3">
        <f>IF(AND(O5129&gt;0,O5129&lt;366),+'PL2'!$N$3+1,IF(AND(O5129&gt;365,O5129&lt;731),+'PL2'!$O$3+1,IF(AND(O5129&gt;730,O5129&lt;1096),+'PL2'!$P$3+1,IF(AND(O5129&gt;1095,O5129&lt;1461),+'PL2'!$Q$3+1,IF(AND(O5129&gt;1460,O5129&lt;3000),+'PL2'!$R$3+1,0)))))</f>
        <v>1.5</v>
      </c>
      <c r="M5129" s="3">
        <f>IF(AND(O5129&gt;0,O5129&lt;366),+'PL2'!$N$2+1,IF(AND(O5129&gt;365,O5129&lt;731),+'PL2'!$O$2+1,IF(AND(O5129&gt;730,O5129&lt;1096),+'PL2'!$P$2+1,IF(AND(O5129&gt;1095,O5129&lt;1461),+'PL2'!$Q$2+1,IF(AND(O5129&gt;1460,O5129&lt;1826),+'PL2'!$R$2+1,IF(AND(O5129&gt;1825,O5129&lt;2190),+'PL2'!$S$2+1,0))))))</f>
        <v>1.2</v>
      </c>
      <c r="N5129" s="82">
        <f t="shared" si="356"/>
        <v>4.9963589095569638E-4</v>
      </c>
      <c r="O5129" s="19">
        <f>IF(A5129&gt;'PL2'!$C$2+489,IF(A5129='PL2'!$C$2+490,1,O5128+1), "")</f>
        <v>566</v>
      </c>
      <c r="Q5129" s="19">
        <f t="shared" si="351"/>
        <v>21.790765087355371</v>
      </c>
    </row>
    <row r="5130" spans="1:17" s="80" customFormat="1" x14ac:dyDescent="0.55000000000000004">
      <c r="A5130" s="80">
        <v>5128</v>
      </c>
      <c r="B5130" s="81">
        <v>44950</v>
      </c>
      <c r="C5130" s="80">
        <v>115.507870635893</v>
      </c>
      <c r="D5130" s="80">
        <f t="shared" si="353"/>
        <v>298407446.81432408</v>
      </c>
      <c r="E5130" s="80">
        <v>980</v>
      </c>
      <c r="F5130" s="80">
        <f t="shared" si="357"/>
        <v>3.7933943817966895E-4</v>
      </c>
      <c r="G5130" s="80">
        <f t="shared" si="354"/>
        <v>17640.076440553628</v>
      </c>
      <c r="H5130" s="80">
        <f t="shared" si="350"/>
        <v>6.6915766864060275</v>
      </c>
      <c r="I5130" s="80">
        <f t="shared" si="352"/>
        <v>17287274.911742557</v>
      </c>
      <c r="K5130" s="82">
        <f t="shared" si="355"/>
        <v>1.1114805470662237E-3</v>
      </c>
      <c r="L5130" s="3">
        <f>IF(AND(O5130&gt;0,O5130&lt;366),+'PL2'!$N$3+1,IF(AND(O5130&gt;365,O5130&lt;731),+'PL2'!$O$3+1,IF(AND(O5130&gt;730,O5130&lt;1096),+'PL2'!$P$3+1,IF(AND(O5130&gt;1095,O5130&lt;1461),+'PL2'!$Q$3+1,IF(AND(O5130&gt;1460,O5130&lt;3000),+'PL2'!$R$3+1,0)))))</f>
        <v>1.5</v>
      </c>
      <c r="M5130" s="3">
        <f>IF(AND(O5130&gt;0,O5130&lt;366),+'PL2'!$N$2+1,IF(AND(O5130&gt;365,O5130&lt;731),+'PL2'!$O$2+1,IF(AND(O5130&gt;730,O5130&lt;1096),+'PL2'!$P$2+1,IF(AND(O5130&gt;1095,O5130&lt;1461),+'PL2'!$Q$2+1,IF(AND(O5130&gt;1460,O5130&lt;1826),+'PL2'!$R$2+1,IF(AND(O5130&gt;1825,O5130&lt;2190),+'PL2'!$S$2+1,0))))))</f>
        <v>1.2</v>
      </c>
      <c r="N5130" s="82">
        <f t="shared" si="356"/>
        <v>4.9963589095569638E-4</v>
      </c>
      <c r="O5130" s="19">
        <f>IF(A5130&gt;'PL2'!$C$2+489,IF(A5130='PL2'!$C$2+490,1,O5129+1), "")</f>
        <v>567</v>
      </c>
      <c r="Q5130" s="19">
        <f t="shared" si="351"/>
        <v>21.801652535684397</v>
      </c>
    </row>
    <row r="5131" spans="1:17" s="80" customFormat="1" x14ac:dyDescent="0.55000000000000004">
      <c r="A5131" s="80">
        <v>5129</v>
      </c>
      <c r="B5131" s="81">
        <v>44951</v>
      </c>
      <c r="C5131" s="80">
        <v>115.537869110014</v>
      </c>
      <c r="D5131" s="80">
        <f t="shared" si="353"/>
        <v>298739120.88655788</v>
      </c>
      <c r="E5131" s="80">
        <v>980</v>
      </c>
      <c r="F5131" s="80">
        <f t="shared" si="357"/>
        <v>3.7901668650491268E-4</v>
      </c>
      <c r="G5131" s="80">
        <f t="shared" si="354"/>
        <v>17648.890055862532</v>
      </c>
      <c r="H5131" s="80">
        <f t="shared" si="350"/>
        <v>6.6892238294625201</v>
      </c>
      <c r="I5131" s="80">
        <f t="shared" si="352"/>
        <v>17295912.254745282</v>
      </c>
      <c r="K5131" s="82">
        <f t="shared" si="355"/>
        <v>1.1114805470662237E-3</v>
      </c>
      <c r="L5131" s="3">
        <f>IF(AND(O5131&gt;0,O5131&lt;366),+'PL2'!$N$3+1,IF(AND(O5131&gt;365,O5131&lt;731),+'PL2'!$O$3+1,IF(AND(O5131&gt;730,O5131&lt;1096),+'PL2'!$P$3+1,IF(AND(O5131&gt;1095,O5131&lt;1461),+'PL2'!$Q$3+1,IF(AND(O5131&gt;1460,O5131&lt;3000),+'PL2'!$R$3+1,0)))))</f>
        <v>1.5</v>
      </c>
      <c r="M5131" s="3">
        <f>IF(AND(O5131&gt;0,O5131&lt;366),+'PL2'!$N$2+1,IF(AND(O5131&gt;365,O5131&lt;731),+'PL2'!$O$2+1,IF(AND(O5131&gt;730,O5131&lt;1096),+'PL2'!$P$2+1,IF(AND(O5131&gt;1095,O5131&lt;1461),+'PL2'!$Q$2+1,IF(AND(O5131&gt;1460,O5131&lt;1826),+'PL2'!$R$2+1,IF(AND(O5131&gt;1825,O5131&lt;2190),+'PL2'!$S$2+1,0))))))</f>
        <v>1.2</v>
      </c>
      <c r="N5131" s="82">
        <f t="shared" si="356"/>
        <v>4.9963589095569638E-4</v>
      </c>
      <c r="O5131" s="19">
        <f>IF(A5131&gt;'PL2'!$C$2+489,IF(A5131='PL2'!$C$2+490,1,O5130+1), "")</f>
        <v>568</v>
      </c>
      <c r="Q5131" s="19">
        <f t="shared" si="351"/>
        <v>21.812545423773372</v>
      </c>
    </row>
    <row r="5132" spans="1:17" s="80" customFormat="1" x14ac:dyDescent="0.55000000000000004">
      <c r="A5132" s="80">
        <v>5130</v>
      </c>
      <c r="B5132" s="81">
        <v>44952</v>
      </c>
      <c r="C5132" s="80">
        <v>115.567867584135</v>
      </c>
      <c r="D5132" s="80">
        <f t="shared" si="353"/>
        <v>299071163.60807097</v>
      </c>
      <c r="E5132" s="80">
        <v>980</v>
      </c>
      <c r="F5132" s="80">
        <f t="shared" si="357"/>
        <v>3.7869418390625432E-4</v>
      </c>
      <c r="G5132" s="80">
        <f t="shared" si="354"/>
        <v>17657.708074769973</v>
      </c>
      <c r="H5132" s="80">
        <f t="shared" si="350"/>
        <v>6.6868713490298921</v>
      </c>
      <c r="I5132" s="80">
        <f t="shared" si="352"/>
        <v>17304553.913274575</v>
      </c>
      <c r="K5132" s="82">
        <f t="shared" si="355"/>
        <v>1.1114805470662237E-3</v>
      </c>
      <c r="L5132" s="3">
        <f>IF(AND(O5132&gt;0,O5132&lt;366),+'PL2'!$N$3+1,IF(AND(O5132&gt;365,O5132&lt;731),+'PL2'!$O$3+1,IF(AND(O5132&gt;730,O5132&lt;1096),+'PL2'!$P$3+1,IF(AND(O5132&gt;1095,O5132&lt;1461),+'PL2'!$Q$3+1,IF(AND(O5132&gt;1460,O5132&lt;3000),+'PL2'!$R$3+1,0)))))</f>
        <v>1.5</v>
      </c>
      <c r="M5132" s="3">
        <f>IF(AND(O5132&gt;0,O5132&lt;366),+'PL2'!$N$2+1,IF(AND(O5132&gt;365,O5132&lt;731),+'PL2'!$O$2+1,IF(AND(O5132&gt;730,O5132&lt;1096),+'PL2'!$P$2+1,IF(AND(O5132&gt;1095,O5132&lt;1461),+'PL2'!$Q$2+1,IF(AND(O5132&gt;1460,O5132&lt;1826),+'PL2'!$R$2+1,IF(AND(O5132&gt;1825,O5132&lt;2190),+'PL2'!$S$2+1,0))))))</f>
        <v>1.2</v>
      </c>
      <c r="N5132" s="82">
        <f t="shared" si="356"/>
        <v>4.9963589095569638E-4</v>
      </c>
      <c r="O5132" s="19">
        <f>IF(A5132&gt;'PL2'!$C$2+489,IF(A5132='PL2'!$C$2+490,1,O5131+1), "")</f>
        <v>569</v>
      </c>
      <c r="Q5132" s="19">
        <f t="shared" si="351"/>
        <v>21.82344375434019</v>
      </c>
    </row>
    <row r="5133" spans="1:17" s="80" customFormat="1" x14ac:dyDescent="0.55000000000000004">
      <c r="A5133" s="80">
        <v>5131</v>
      </c>
      <c r="B5133" s="81">
        <v>44953</v>
      </c>
      <c r="C5133" s="80">
        <v>115.597866058256</v>
      </c>
      <c r="D5133" s="80">
        <f t="shared" si="353"/>
        <v>299403575.38860983</v>
      </c>
      <c r="E5133" s="80">
        <v>980</v>
      </c>
      <c r="F5133" s="80">
        <f t="shared" si="357"/>
        <v>3.7837193022846117E-4</v>
      </c>
      <c r="G5133" s="80">
        <f t="shared" si="354"/>
        <v>17666.530499476146</v>
      </c>
      <c r="H5133" s="80">
        <f t="shared" si="350"/>
        <v>6.6845192455267695</v>
      </c>
      <c r="I5133" s="80">
        <f t="shared" si="352"/>
        <v>17313199.889486622</v>
      </c>
      <c r="K5133" s="82">
        <f t="shared" si="355"/>
        <v>1.1114805470662237E-3</v>
      </c>
      <c r="L5133" s="3">
        <f>IF(AND(O5133&gt;0,O5133&lt;366),+'PL2'!$N$3+1,IF(AND(O5133&gt;365,O5133&lt;731),+'PL2'!$O$3+1,IF(AND(O5133&gt;730,O5133&lt;1096),+'PL2'!$P$3+1,IF(AND(O5133&gt;1095,O5133&lt;1461),+'PL2'!$Q$3+1,IF(AND(O5133&gt;1460,O5133&lt;3000),+'PL2'!$R$3+1,0)))))</f>
        <v>1.5</v>
      </c>
      <c r="M5133" s="3">
        <f>IF(AND(O5133&gt;0,O5133&lt;366),+'PL2'!$N$2+1,IF(AND(O5133&gt;365,O5133&lt;731),+'PL2'!$O$2+1,IF(AND(O5133&gt;730,O5133&lt;1096),+'PL2'!$P$2+1,IF(AND(O5133&gt;1095,O5133&lt;1461),+'PL2'!$Q$2+1,IF(AND(O5133&gt;1460,O5133&lt;1826),+'PL2'!$R$2+1,IF(AND(O5133&gt;1825,O5133&lt;2190),+'PL2'!$S$2+1,0))))))</f>
        <v>1.2</v>
      </c>
      <c r="N5133" s="82">
        <f t="shared" si="356"/>
        <v>4.9963589095569638E-4</v>
      </c>
      <c r="O5133" s="19">
        <f>IF(A5133&gt;'PL2'!$C$2+489,IF(A5133='PL2'!$C$2+490,1,O5132+1), "")</f>
        <v>570</v>
      </c>
      <c r="Q5133" s="19">
        <f t="shared" si="351"/>
        <v>21.834347530104111</v>
      </c>
    </row>
    <row r="5134" spans="1:17" s="80" customFormat="1" x14ac:dyDescent="0.55000000000000004">
      <c r="A5134" s="80">
        <v>5132</v>
      </c>
      <c r="B5134" s="81">
        <v>44954</v>
      </c>
      <c r="C5134" s="80">
        <v>115.627864532377</v>
      </c>
      <c r="D5134" s="80">
        <f t="shared" si="353"/>
        <v>299736356.63837636</v>
      </c>
      <c r="E5134" s="80">
        <v>980</v>
      </c>
      <c r="F5134" s="80">
        <f t="shared" si="357"/>
        <v>3.7804992531633813E-4</v>
      </c>
      <c r="G5134" s="80">
        <f t="shared" si="354"/>
        <v>17675.35733218235</v>
      </c>
      <c r="H5134" s="80">
        <f t="shared" si="350"/>
        <v>6.6821675193711272</v>
      </c>
      <c r="I5134" s="80">
        <f t="shared" si="352"/>
        <v>17321850.185538702</v>
      </c>
      <c r="K5134" s="82">
        <f t="shared" si="355"/>
        <v>1.1114805470662237E-3</v>
      </c>
      <c r="L5134" s="3">
        <f>IF(AND(O5134&gt;0,O5134&lt;366),+'PL2'!$N$3+1,IF(AND(O5134&gt;365,O5134&lt;731),+'PL2'!$O$3+1,IF(AND(O5134&gt;730,O5134&lt;1096),+'PL2'!$P$3+1,IF(AND(O5134&gt;1095,O5134&lt;1461),+'PL2'!$Q$3+1,IF(AND(O5134&gt;1460,O5134&lt;3000),+'PL2'!$R$3+1,0)))))</f>
        <v>1.5</v>
      </c>
      <c r="M5134" s="3">
        <f>IF(AND(O5134&gt;0,O5134&lt;366),+'PL2'!$N$2+1,IF(AND(O5134&gt;365,O5134&lt;731),+'PL2'!$O$2+1,IF(AND(O5134&gt;730,O5134&lt;1096),+'PL2'!$P$2+1,IF(AND(O5134&gt;1095,O5134&lt;1461),+'PL2'!$Q$2+1,IF(AND(O5134&gt;1460,O5134&lt;1826),+'PL2'!$R$2+1,IF(AND(O5134&gt;1825,O5134&lt;2190),+'PL2'!$S$2+1,0))))))</f>
        <v>1.2</v>
      </c>
      <c r="N5134" s="82">
        <f t="shared" si="356"/>
        <v>4.9963589095569638E-4</v>
      </c>
      <c r="O5134" s="19">
        <f>IF(A5134&gt;'PL2'!$C$2+489,IF(A5134='PL2'!$C$2+490,1,O5133+1), "")</f>
        <v>571</v>
      </c>
      <c r="Q5134" s="19">
        <f t="shared" si="351"/>
        <v>21.845256753785751</v>
      </c>
    </row>
    <row r="5135" spans="1:17" s="80" customFormat="1" x14ac:dyDescent="0.55000000000000004">
      <c r="A5135" s="80">
        <v>5133</v>
      </c>
      <c r="B5135" s="81">
        <v>44955</v>
      </c>
      <c r="C5135" s="80">
        <v>115.657863006498</v>
      </c>
      <c r="D5135" s="80">
        <f t="shared" si="353"/>
        <v>300069507.76802844</v>
      </c>
      <c r="E5135" s="80">
        <v>980</v>
      </c>
      <c r="F5135" s="80">
        <f t="shared" si="357"/>
        <v>3.7772816901472791E-4</v>
      </c>
      <c r="G5135" s="80">
        <f t="shared" si="354"/>
        <v>17684.188575090975</v>
      </c>
      <c r="H5135" s="80">
        <f t="shared" si="350"/>
        <v>6.6798161709802839</v>
      </c>
      <c r="I5135" s="80">
        <f t="shared" si="352"/>
        <v>17330504.803589154</v>
      </c>
      <c r="K5135" s="82">
        <f t="shared" si="355"/>
        <v>1.1114805470662237E-3</v>
      </c>
      <c r="L5135" s="3">
        <f>IF(AND(O5135&gt;0,O5135&lt;366),+'PL2'!$N$3+1,IF(AND(O5135&gt;365,O5135&lt;731),+'PL2'!$O$3+1,IF(AND(O5135&gt;730,O5135&lt;1096),+'PL2'!$P$3+1,IF(AND(O5135&gt;1095,O5135&lt;1461),+'PL2'!$Q$3+1,IF(AND(O5135&gt;1460,O5135&lt;3000),+'PL2'!$R$3+1,0)))))</f>
        <v>1.5</v>
      </c>
      <c r="M5135" s="3">
        <f>IF(AND(O5135&gt;0,O5135&lt;366),+'PL2'!$N$2+1,IF(AND(O5135&gt;365,O5135&lt;731),+'PL2'!$O$2+1,IF(AND(O5135&gt;730,O5135&lt;1096),+'PL2'!$P$2+1,IF(AND(O5135&gt;1095,O5135&lt;1461),+'PL2'!$Q$2+1,IF(AND(O5135&gt;1460,O5135&lt;1826),+'PL2'!$R$2+1,IF(AND(O5135&gt;1825,O5135&lt;2190),+'PL2'!$S$2+1,0))))))</f>
        <v>1.2</v>
      </c>
      <c r="N5135" s="82">
        <f t="shared" si="356"/>
        <v>4.9963589095569638E-4</v>
      </c>
      <c r="O5135" s="19">
        <f>IF(A5135&gt;'PL2'!$C$2+489,IF(A5135='PL2'!$C$2+490,1,O5134+1), "")</f>
        <v>572</v>
      </c>
      <c r="Q5135" s="19">
        <f t="shared" si="351"/>
        <v>21.856171428107086</v>
      </c>
    </row>
    <row r="5136" spans="1:17" s="80" customFormat="1" x14ac:dyDescent="0.55000000000000004">
      <c r="A5136" s="80">
        <v>5134</v>
      </c>
      <c r="B5136" s="81">
        <v>44956</v>
      </c>
      <c r="C5136" s="80">
        <v>115.68786148061901</v>
      </c>
      <c r="D5136" s="80">
        <f t="shared" si="353"/>
        <v>300403029.18868035</v>
      </c>
      <c r="E5136" s="80">
        <v>980</v>
      </c>
      <c r="F5136" s="80">
        <f t="shared" si="357"/>
        <v>3.7740666116851105E-4</v>
      </c>
      <c r="G5136" s="80">
        <f t="shared" si="354"/>
        <v>17693.024230405521</v>
      </c>
      <c r="H5136" s="80">
        <f t="shared" si="350"/>
        <v>6.6774652007709125</v>
      </c>
      <c r="I5136" s="80">
        <f t="shared" si="352"/>
        <v>17339163.745797411</v>
      </c>
      <c r="K5136" s="82">
        <f t="shared" si="355"/>
        <v>1.1114805470662237E-3</v>
      </c>
      <c r="L5136" s="3">
        <f>IF(AND(O5136&gt;0,O5136&lt;366),+'PL2'!$N$3+1,IF(AND(O5136&gt;365,O5136&lt;731),+'PL2'!$O$3+1,IF(AND(O5136&gt;730,O5136&lt;1096),+'PL2'!$P$3+1,IF(AND(O5136&gt;1095,O5136&lt;1461),+'PL2'!$Q$3+1,IF(AND(O5136&gt;1460,O5136&lt;3000),+'PL2'!$R$3+1,0)))))</f>
        <v>1.5</v>
      </c>
      <c r="M5136" s="3">
        <f>IF(AND(O5136&gt;0,O5136&lt;366),+'PL2'!$N$2+1,IF(AND(O5136&gt;365,O5136&lt;731),+'PL2'!$O$2+1,IF(AND(O5136&gt;730,O5136&lt;1096),+'PL2'!$P$2+1,IF(AND(O5136&gt;1095,O5136&lt;1461),+'PL2'!$Q$2+1,IF(AND(O5136&gt;1460,O5136&lt;1826),+'PL2'!$R$2+1,IF(AND(O5136&gt;1825,O5136&lt;2190),+'PL2'!$S$2+1,0))))))</f>
        <v>1.2</v>
      </c>
      <c r="N5136" s="82">
        <f t="shared" si="356"/>
        <v>4.9963589095569638E-4</v>
      </c>
      <c r="O5136" s="19">
        <f>IF(A5136&gt;'PL2'!$C$2+489,IF(A5136='PL2'!$C$2+490,1,O5135+1), "")</f>
        <v>573</v>
      </c>
      <c r="Q5136" s="19">
        <f t="shared" si="351"/>
        <v>21.867091555791447</v>
      </c>
    </row>
    <row r="5137" spans="1:17" s="80" customFormat="1" x14ac:dyDescent="0.55000000000000004">
      <c r="A5137" s="80">
        <v>5135</v>
      </c>
      <c r="B5137" s="81">
        <v>44957</v>
      </c>
      <c r="C5137" s="80">
        <v>115.71785995474001</v>
      </c>
      <c r="D5137" s="80">
        <f t="shared" si="353"/>
        <v>300736921.31190336</v>
      </c>
      <c r="E5137" s="80">
        <v>980</v>
      </c>
      <c r="F5137" s="80">
        <f t="shared" si="357"/>
        <v>3.770854016226062E-4</v>
      </c>
      <c r="G5137" s="80">
        <f t="shared" si="354"/>
        <v>17701.864300330581</v>
      </c>
      <c r="H5137" s="80">
        <f t="shared" si="350"/>
        <v>6.6751146091590314</v>
      </c>
      <c r="I5137" s="80">
        <f t="shared" si="352"/>
        <v>17347827.014323968</v>
      </c>
      <c r="K5137" s="82">
        <f t="shared" si="355"/>
        <v>1.1114805470662237E-3</v>
      </c>
      <c r="L5137" s="3">
        <f>IF(AND(O5137&gt;0,O5137&lt;366),+'PL2'!$N$3+1,IF(AND(O5137&gt;365,O5137&lt;731),+'PL2'!$O$3+1,IF(AND(O5137&gt;730,O5137&lt;1096),+'PL2'!$P$3+1,IF(AND(O5137&gt;1095,O5137&lt;1461),+'PL2'!$Q$3+1,IF(AND(O5137&gt;1460,O5137&lt;3000),+'PL2'!$R$3+1,0)))))</f>
        <v>1.5</v>
      </c>
      <c r="M5137" s="3">
        <f>IF(AND(O5137&gt;0,O5137&lt;366),+'PL2'!$N$2+1,IF(AND(O5137&gt;365,O5137&lt;731),+'PL2'!$O$2+1,IF(AND(O5137&gt;730,O5137&lt;1096),+'PL2'!$P$2+1,IF(AND(O5137&gt;1095,O5137&lt;1461),+'PL2'!$Q$2+1,IF(AND(O5137&gt;1460,O5137&lt;1826),+'PL2'!$R$2+1,IF(AND(O5137&gt;1825,O5137&lt;2190),+'PL2'!$S$2+1,0))))))</f>
        <v>1.2</v>
      </c>
      <c r="N5137" s="82">
        <f t="shared" si="356"/>
        <v>4.9963589095569638E-4</v>
      </c>
      <c r="O5137" s="19">
        <f>IF(A5137&gt;'PL2'!$C$2+489,IF(A5137='PL2'!$C$2+490,1,O5136+1), "")</f>
        <v>574</v>
      </c>
      <c r="Q5137" s="19">
        <f t="shared" si="351"/>
        <v>21.878017139563536</v>
      </c>
    </row>
    <row r="5138" spans="1:17" s="80" customFormat="1" x14ac:dyDescent="0.55000000000000004">
      <c r="A5138" s="80">
        <v>5136</v>
      </c>
      <c r="B5138" s="81">
        <v>44958</v>
      </c>
      <c r="C5138" s="80">
        <v>115.74785842886099</v>
      </c>
      <c r="D5138" s="80">
        <f t="shared" si="353"/>
        <v>301071184.54972613</v>
      </c>
      <c r="E5138" s="80">
        <v>980</v>
      </c>
      <c r="F5138" s="80">
        <f t="shared" si="357"/>
        <v>3.7676439022197005E-4</v>
      </c>
      <c r="G5138" s="80">
        <f t="shared" si="354"/>
        <v>17710.708787071853</v>
      </c>
      <c r="H5138" s="80">
        <f t="shared" si="350"/>
        <v>6.6727643965600141</v>
      </c>
      <c r="I5138" s="80">
        <f t="shared" si="352"/>
        <v>17356494.611330416</v>
      </c>
      <c r="K5138" s="82">
        <f t="shared" si="355"/>
        <v>1.1114805470662237E-3</v>
      </c>
      <c r="L5138" s="3">
        <f>IF(AND(O5138&gt;0,O5138&lt;366),+'PL2'!$N$3+1,IF(AND(O5138&gt;365,O5138&lt;731),+'PL2'!$O$3+1,IF(AND(O5138&gt;730,O5138&lt;1096),+'PL2'!$P$3+1,IF(AND(O5138&gt;1095,O5138&lt;1461),+'PL2'!$Q$3+1,IF(AND(O5138&gt;1460,O5138&lt;3000),+'PL2'!$R$3+1,0)))))</f>
        <v>1.5</v>
      </c>
      <c r="M5138" s="3">
        <f>IF(AND(O5138&gt;0,O5138&lt;366),+'PL2'!$N$2+1,IF(AND(O5138&gt;365,O5138&lt;731),+'PL2'!$O$2+1,IF(AND(O5138&gt;730,O5138&lt;1096),+'PL2'!$P$2+1,IF(AND(O5138&gt;1095,O5138&lt;1461),+'PL2'!$Q$2+1,IF(AND(O5138&gt;1460,O5138&lt;1826),+'PL2'!$R$2+1,IF(AND(O5138&gt;1825,O5138&lt;2190),+'PL2'!$S$2+1,0))))))</f>
        <v>1.2</v>
      </c>
      <c r="N5138" s="82">
        <f t="shared" si="356"/>
        <v>4.9963589095569638E-4</v>
      </c>
      <c r="O5138" s="19">
        <f>IF(A5138&gt;'PL2'!$C$2+489,IF(A5138='PL2'!$C$2+490,1,O5137+1), "")</f>
        <v>575</v>
      </c>
      <c r="Q5138" s="19">
        <f t="shared" si="351"/>
        <v>21.888948182149406</v>
      </c>
    </row>
    <row r="5139" spans="1:17" s="80" customFormat="1" x14ac:dyDescent="0.55000000000000004">
      <c r="A5139" s="80">
        <v>5137</v>
      </c>
      <c r="B5139" s="81">
        <v>44959</v>
      </c>
      <c r="C5139" s="80">
        <v>115.77785690298199</v>
      </c>
      <c r="D5139" s="80">
        <f t="shared" si="353"/>
        <v>301405819.31463534</v>
      </c>
      <c r="E5139" s="80">
        <v>980</v>
      </c>
      <c r="F5139" s="80">
        <f t="shared" si="357"/>
        <v>3.7644362681159743E-4</v>
      </c>
      <c r="G5139" s="80">
        <f t="shared" si="354"/>
        <v>17719.557692836141</v>
      </c>
      <c r="H5139" s="80">
        <f t="shared" si="350"/>
        <v>6.6704145633885785</v>
      </c>
      <c r="I5139" s="80">
        <f t="shared" si="352"/>
        <v>17365166.538979419</v>
      </c>
      <c r="K5139" s="82">
        <f t="shared" si="355"/>
        <v>1.1114805470662237E-3</v>
      </c>
      <c r="L5139" s="3">
        <f>IF(AND(O5139&gt;0,O5139&lt;366),+'PL2'!$N$3+1,IF(AND(O5139&gt;365,O5139&lt;731),+'PL2'!$O$3+1,IF(AND(O5139&gt;730,O5139&lt;1096),+'PL2'!$P$3+1,IF(AND(O5139&gt;1095,O5139&lt;1461),+'PL2'!$Q$3+1,IF(AND(O5139&gt;1460,O5139&lt;3000),+'PL2'!$R$3+1,0)))))</f>
        <v>1.5</v>
      </c>
      <c r="M5139" s="3">
        <f>IF(AND(O5139&gt;0,O5139&lt;366),+'PL2'!$N$2+1,IF(AND(O5139&gt;365,O5139&lt;731),+'PL2'!$O$2+1,IF(AND(O5139&gt;730,O5139&lt;1096),+'PL2'!$P$2+1,IF(AND(O5139&gt;1095,O5139&lt;1461),+'PL2'!$Q$2+1,IF(AND(O5139&gt;1460,O5139&lt;1826),+'PL2'!$R$2+1,IF(AND(O5139&gt;1825,O5139&lt;2190),+'PL2'!$S$2+1,0))))))</f>
        <v>1.2</v>
      </c>
      <c r="N5139" s="82">
        <f t="shared" si="356"/>
        <v>4.9963589095569638E-4</v>
      </c>
      <c r="O5139" s="19">
        <f>IF(A5139&gt;'PL2'!$C$2+489,IF(A5139='PL2'!$C$2+490,1,O5138+1), "")</f>
        <v>576</v>
      </c>
      <c r="Q5139" s="19">
        <f t="shared" si="351"/>
        <v>21.899884686276476</v>
      </c>
    </row>
    <row r="5140" spans="1:17" s="80" customFormat="1" x14ac:dyDescent="0.55000000000000004">
      <c r="A5140" s="80">
        <v>5138</v>
      </c>
      <c r="B5140" s="81">
        <v>44960</v>
      </c>
      <c r="C5140" s="80">
        <v>115.807855377103</v>
      </c>
      <c r="D5140" s="80">
        <f t="shared" si="353"/>
        <v>301740826.01957613</v>
      </c>
      <c r="E5140" s="80">
        <v>980</v>
      </c>
      <c r="F5140" s="80">
        <f t="shared" si="357"/>
        <v>3.7612311123652153E-4</v>
      </c>
      <c r="G5140" s="80">
        <f t="shared" si="354"/>
        <v>17728.411019831343</v>
      </c>
      <c r="H5140" s="80">
        <f t="shared" si="350"/>
        <v>6.668065110058798</v>
      </c>
      <c r="I5140" s="80">
        <f t="shared" si="352"/>
        <v>17373842.799434718</v>
      </c>
      <c r="K5140" s="82">
        <f t="shared" si="355"/>
        <v>1.1114805470662237E-3</v>
      </c>
      <c r="L5140" s="3">
        <f>IF(AND(O5140&gt;0,O5140&lt;366),+'PL2'!$N$3+1,IF(AND(O5140&gt;365,O5140&lt;731),+'PL2'!$O$3+1,IF(AND(O5140&gt;730,O5140&lt;1096),+'PL2'!$P$3+1,IF(AND(O5140&gt;1095,O5140&lt;1461),+'PL2'!$Q$3+1,IF(AND(O5140&gt;1460,O5140&lt;3000),+'PL2'!$R$3+1,0)))))</f>
        <v>1.5</v>
      </c>
      <c r="M5140" s="3">
        <f>IF(AND(O5140&gt;0,O5140&lt;366),+'PL2'!$N$2+1,IF(AND(O5140&gt;365,O5140&lt;731),+'PL2'!$O$2+1,IF(AND(O5140&gt;730,O5140&lt;1096),+'PL2'!$P$2+1,IF(AND(O5140&gt;1095,O5140&lt;1461),+'PL2'!$Q$2+1,IF(AND(O5140&gt;1460,O5140&lt;1826),+'PL2'!$R$2+1,IF(AND(O5140&gt;1825,O5140&lt;2190),+'PL2'!$S$2+1,0))))))</f>
        <v>1.2</v>
      </c>
      <c r="N5140" s="82">
        <f t="shared" si="356"/>
        <v>4.9963589095569638E-4</v>
      </c>
      <c r="O5140" s="19">
        <f>IF(A5140&gt;'PL2'!$C$2+489,IF(A5140='PL2'!$C$2+490,1,O5139+1), "")</f>
        <v>577</v>
      </c>
      <c r="Q5140" s="19">
        <f t="shared" si="351"/>
        <v>21.910826654673532</v>
      </c>
    </row>
    <row r="5141" spans="1:17" s="80" customFormat="1" x14ac:dyDescent="0.55000000000000004">
      <c r="A5141" s="80">
        <v>5139</v>
      </c>
      <c r="B5141" s="81">
        <v>44961</v>
      </c>
      <c r="C5141" s="80">
        <v>115.837853851224</v>
      </c>
      <c r="D5141" s="80">
        <f t="shared" si="353"/>
        <v>302076205.07795256</v>
      </c>
      <c r="E5141" s="80">
        <v>980</v>
      </c>
      <c r="F5141" s="80">
        <f t="shared" si="357"/>
        <v>3.7580284334181408E-4</v>
      </c>
      <c r="G5141" s="80">
        <f t="shared" si="354"/>
        <v>17737.268770266466</v>
      </c>
      <c r="H5141" s="80">
        <f t="shared" si="350"/>
        <v>6.6657160369841</v>
      </c>
      <c r="I5141" s="80">
        <f t="shared" si="352"/>
        <v>17382523.394861136</v>
      </c>
      <c r="K5141" s="82">
        <f t="shared" si="355"/>
        <v>1.1114805470662237E-3</v>
      </c>
      <c r="L5141" s="3">
        <f>IF(AND(O5141&gt;0,O5141&lt;366),+'PL2'!$N$3+1,IF(AND(O5141&gt;365,O5141&lt;731),+'PL2'!$O$3+1,IF(AND(O5141&gt;730,O5141&lt;1096),+'PL2'!$P$3+1,IF(AND(O5141&gt;1095,O5141&lt;1461),+'PL2'!$Q$3+1,IF(AND(O5141&gt;1460,O5141&lt;3000),+'PL2'!$R$3+1,0)))))</f>
        <v>1.5</v>
      </c>
      <c r="M5141" s="3">
        <f>IF(AND(O5141&gt;0,O5141&lt;366),+'PL2'!$N$2+1,IF(AND(O5141&gt;365,O5141&lt;731),+'PL2'!$O$2+1,IF(AND(O5141&gt;730,O5141&lt;1096),+'PL2'!$P$2+1,IF(AND(O5141&gt;1095,O5141&lt;1461),+'PL2'!$Q$2+1,IF(AND(O5141&gt;1460,O5141&lt;1826),+'PL2'!$R$2+1,IF(AND(O5141&gt;1825,O5141&lt;2190),+'PL2'!$S$2+1,0))))))</f>
        <v>1.2</v>
      </c>
      <c r="N5141" s="82">
        <f t="shared" si="356"/>
        <v>4.9963589095569638E-4</v>
      </c>
      <c r="O5141" s="19">
        <f>IF(A5141&gt;'PL2'!$C$2+489,IF(A5141='PL2'!$C$2+490,1,O5140+1), "")</f>
        <v>578</v>
      </c>
      <c r="Q5141" s="19">
        <f t="shared" si="351"/>
        <v>21.921774090070716</v>
      </c>
    </row>
    <row r="5142" spans="1:17" s="80" customFormat="1" x14ac:dyDescent="0.55000000000000004">
      <c r="A5142" s="80">
        <v>5140</v>
      </c>
      <c r="B5142" s="81">
        <v>44962</v>
      </c>
      <c r="C5142" s="80">
        <v>115.867852325345</v>
      </c>
      <c r="D5142" s="80">
        <f t="shared" si="353"/>
        <v>302411956.90362829</v>
      </c>
      <c r="E5142" s="80">
        <v>980</v>
      </c>
      <c r="F5142" s="80">
        <f t="shared" si="357"/>
        <v>3.7548282297258511E-4</v>
      </c>
      <c r="G5142" s="80">
        <f t="shared" si="354"/>
        <v>17746.130946351619</v>
      </c>
      <c r="H5142" s="80">
        <f t="shared" si="350"/>
        <v>6.6633673445772592</v>
      </c>
      <c r="I5142" s="80">
        <f t="shared" si="352"/>
        <v>17391208.327424586</v>
      </c>
      <c r="K5142" s="82">
        <f t="shared" si="355"/>
        <v>1.1114805470662237E-3</v>
      </c>
      <c r="L5142" s="3">
        <f>IF(AND(O5142&gt;0,O5142&lt;366),+'PL2'!$N$3+1,IF(AND(O5142&gt;365,O5142&lt;731),+'PL2'!$O$3+1,IF(AND(O5142&gt;730,O5142&lt;1096),+'PL2'!$P$3+1,IF(AND(O5142&gt;1095,O5142&lt;1461),+'PL2'!$Q$3+1,IF(AND(O5142&gt;1460,O5142&lt;3000),+'PL2'!$R$3+1,0)))))</f>
        <v>1.5</v>
      </c>
      <c r="M5142" s="3">
        <f>IF(AND(O5142&gt;0,O5142&lt;366),+'PL2'!$N$2+1,IF(AND(O5142&gt;365,O5142&lt;731),+'PL2'!$O$2+1,IF(AND(O5142&gt;730,O5142&lt;1096),+'PL2'!$P$2+1,IF(AND(O5142&gt;1095,O5142&lt;1461),+'PL2'!$Q$2+1,IF(AND(O5142&gt;1460,O5142&lt;1826),+'PL2'!$R$2+1,IF(AND(O5142&gt;1825,O5142&lt;2190),+'PL2'!$S$2+1,0))))))</f>
        <v>1.2</v>
      </c>
      <c r="N5142" s="82">
        <f t="shared" si="356"/>
        <v>4.9963589095569638E-4</v>
      </c>
      <c r="O5142" s="19">
        <f>IF(A5142&gt;'PL2'!$C$2+489,IF(A5142='PL2'!$C$2+490,1,O5141+1), "")</f>
        <v>579</v>
      </c>
      <c r="Q5142" s="19">
        <f t="shared" si="351"/>
        <v>21.932726995199538</v>
      </c>
    </row>
    <row r="5143" spans="1:17" s="80" customFormat="1" x14ac:dyDescent="0.55000000000000004">
      <c r="A5143" s="80">
        <v>5141</v>
      </c>
      <c r="B5143" s="81">
        <v>44963</v>
      </c>
      <c r="C5143" s="80">
        <v>115.897850799466</v>
      </c>
      <c r="D5143" s="80">
        <f t="shared" si="353"/>
        <v>302748081.91092688</v>
      </c>
      <c r="E5143" s="80">
        <v>980</v>
      </c>
      <c r="F5143" s="80">
        <f t="shared" si="357"/>
        <v>3.7516304997398337E-4</v>
      </c>
      <c r="G5143" s="80">
        <f t="shared" si="354"/>
        <v>17754.997550298016</v>
      </c>
      <c r="H5143" s="80">
        <f t="shared" si="350"/>
        <v>6.6610190332504065</v>
      </c>
      <c r="I5143" s="80">
        <f t="shared" si="352"/>
        <v>17399897.599292055</v>
      </c>
      <c r="K5143" s="82">
        <f t="shared" si="355"/>
        <v>1.1114805470662237E-3</v>
      </c>
      <c r="L5143" s="3">
        <f>IF(AND(O5143&gt;0,O5143&lt;366),+'PL2'!$N$3+1,IF(AND(O5143&gt;365,O5143&lt;731),+'PL2'!$O$3+1,IF(AND(O5143&gt;730,O5143&lt;1096),+'PL2'!$P$3+1,IF(AND(O5143&gt;1095,O5143&lt;1461),+'PL2'!$Q$3+1,IF(AND(O5143&gt;1460,O5143&lt;3000),+'PL2'!$R$3+1,0)))))</f>
        <v>1.5</v>
      </c>
      <c r="M5143" s="3">
        <f>IF(AND(O5143&gt;0,O5143&lt;366),+'PL2'!$N$2+1,IF(AND(O5143&gt;365,O5143&lt;731),+'PL2'!$O$2+1,IF(AND(O5143&gt;730,O5143&lt;1096),+'PL2'!$P$2+1,IF(AND(O5143&gt;1095,O5143&lt;1461),+'PL2'!$Q$2+1,IF(AND(O5143&gt;1460,O5143&lt;1826),+'PL2'!$R$2+1,IF(AND(O5143&gt;1825,O5143&lt;2190),+'PL2'!$S$2+1,0))))))</f>
        <v>1.2</v>
      </c>
      <c r="N5143" s="82">
        <f t="shared" si="356"/>
        <v>4.9963589095569638E-4</v>
      </c>
      <c r="O5143" s="19">
        <f>IF(A5143&gt;'PL2'!$C$2+489,IF(A5143='PL2'!$C$2+490,1,O5142+1), "")</f>
        <v>580</v>
      </c>
      <c r="Q5143" s="19">
        <f t="shared" si="351"/>
        <v>21.943685372792871</v>
      </c>
    </row>
    <row r="5144" spans="1:17" s="80" customFormat="1" x14ac:dyDescent="0.55000000000000004">
      <c r="A5144" s="80">
        <v>5142</v>
      </c>
      <c r="B5144" s="81">
        <v>44964</v>
      </c>
      <c r="C5144" s="80">
        <v>115.927849273587</v>
      </c>
      <c r="D5144" s="80">
        <f t="shared" si="353"/>
        <v>303084580.51463246</v>
      </c>
      <c r="E5144" s="80">
        <v>980</v>
      </c>
      <c r="F5144" s="80">
        <f t="shared" si="357"/>
        <v>3.7484352419119645E-4</v>
      </c>
      <c r="G5144" s="80">
        <f t="shared" si="354"/>
        <v>17763.868584317974</v>
      </c>
      <c r="H5144" s="80">
        <f t="shared" si="350"/>
        <v>6.6586711034150285</v>
      </c>
      <c r="I5144" s="80">
        <f t="shared" si="352"/>
        <v>17408591.212631613</v>
      </c>
      <c r="K5144" s="82">
        <f t="shared" si="355"/>
        <v>1.1114805470662237E-3</v>
      </c>
      <c r="L5144" s="3">
        <f>IF(AND(O5144&gt;0,O5144&lt;366),+'PL2'!$N$3+1,IF(AND(O5144&gt;365,O5144&lt;731),+'PL2'!$O$3+1,IF(AND(O5144&gt;730,O5144&lt;1096),+'PL2'!$P$3+1,IF(AND(O5144&gt;1095,O5144&lt;1461),+'PL2'!$Q$3+1,IF(AND(O5144&gt;1460,O5144&lt;3000),+'PL2'!$R$3+1,0)))))</f>
        <v>1.5</v>
      </c>
      <c r="M5144" s="3">
        <f>IF(AND(O5144&gt;0,O5144&lt;366),+'PL2'!$N$2+1,IF(AND(O5144&gt;365,O5144&lt;731),+'PL2'!$O$2+1,IF(AND(O5144&gt;730,O5144&lt;1096),+'PL2'!$P$2+1,IF(AND(O5144&gt;1095,O5144&lt;1461),+'PL2'!$Q$2+1,IF(AND(O5144&gt;1460,O5144&lt;1826),+'PL2'!$R$2+1,IF(AND(O5144&gt;1825,O5144&lt;2190),+'PL2'!$S$2+1,0))))))</f>
        <v>1.2</v>
      </c>
      <c r="N5144" s="82">
        <f t="shared" si="356"/>
        <v>4.9963589095569638E-4</v>
      </c>
      <c r="O5144" s="19">
        <f>IF(A5144&gt;'PL2'!$C$2+489,IF(A5144='PL2'!$C$2+490,1,O5143+1), "")</f>
        <v>581</v>
      </c>
      <c r="Q5144" s="19">
        <f t="shared" si="351"/>
        <v>21.954649225584959</v>
      </c>
    </row>
    <row r="5145" spans="1:17" s="80" customFormat="1" x14ac:dyDescent="0.55000000000000004">
      <c r="A5145" s="80">
        <v>5143</v>
      </c>
      <c r="B5145" s="81">
        <v>44965</v>
      </c>
      <c r="C5145" s="80">
        <v>115.957847747708</v>
      </c>
      <c r="D5145" s="80">
        <f t="shared" si="353"/>
        <v>303421453.12999022</v>
      </c>
      <c r="E5145" s="80">
        <v>980</v>
      </c>
      <c r="F5145" s="80">
        <f t="shared" si="357"/>
        <v>3.7452424546945053E-4</v>
      </c>
      <c r="G5145" s="80">
        <f t="shared" si="354"/>
        <v>17772.744050624919</v>
      </c>
      <c r="H5145" s="80">
        <f t="shared" ref="H5145:H5208" si="358">+F5145*G5145</f>
        <v>6.656323555481964</v>
      </c>
      <c r="I5145" s="80">
        <f t="shared" si="352"/>
        <v>17417289.169612419</v>
      </c>
      <c r="K5145" s="82">
        <f t="shared" si="355"/>
        <v>1.1114805470662237E-3</v>
      </c>
      <c r="L5145" s="3">
        <f>IF(AND(O5145&gt;0,O5145&lt;366),+'PL2'!$N$3+1,IF(AND(O5145&gt;365,O5145&lt;731),+'PL2'!$O$3+1,IF(AND(O5145&gt;730,O5145&lt;1096),+'PL2'!$P$3+1,IF(AND(O5145&gt;1095,O5145&lt;1461),+'PL2'!$Q$3+1,IF(AND(O5145&gt;1460,O5145&lt;3000),+'PL2'!$R$3+1,0)))))</f>
        <v>1.5</v>
      </c>
      <c r="M5145" s="3">
        <f>IF(AND(O5145&gt;0,O5145&lt;366),+'PL2'!$N$2+1,IF(AND(O5145&gt;365,O5145&lt;731),+'PL2'!$O$2+1,IF(AND(O5145&gt;730,O5145&lt;1096),+'PL2'!$P$2+1,IF(AND(O5145&gt;1095,O5145&lt;1461),+'PL2'!$Q$2+1,IF(AND(O5145&gt;1460,O5145&lt;1826),+'PL2'!$R$2+1,IF(AND(O5145&gt;1825,O5145&lt;2190),+'PL2'!$S$2+1,0))))))</f>
        <v>1.2</v>
      </c>
      <c r="N5145" s="82">
        <f t="shared" si="356"/>
        <v>4.9963589095569638E-4</v>
      </c>
      <c r="O5145" s="19">
        <f>IF(A5145&gt;'PL2'!$C$2+489,IF(A5145='PL2'!$C$2+490,1,O5144+1), "")</f>
        <v>582</v>
      </c>
      <c r="Q5145" s="19">
        <f t="shared" si="351"/>
        <v>21.965618556311405</v>
      </c>
    </row>
    <row r="5146" spans="1:17" s="80" customFormat="1" x14ac:dyDescent="0.55000000000000004">
      <c r="A5146" s="80">
        <v>5144</v>
      </c>
      <c r="B5146" s="81">
        <v>44966</v>
      </c>
      <c r="C5146" s="80">
        <v>115.987846221829</v>
      </c>
      <c r="D5146" s="80">
        <f t="shared" si="353"/>
        <v>303758700.17270678</v>
      </c>
      <c r="E5146" s="80">
        <v>980</v>
      </c>
      <c r="F5146" s="80">
        <f t="shared" si="357"/>
        <v>3.7420521365401105E-4</v>
      </c>
      <c r="G5146" s="80">
        <f t="shared" si="354"/>
        <v>17781.623951433379</v>
      </c>
      <c r="H5146" s="80">
        <f t="shared" si="358"/>
        <v>6.6539763898614082</v>
      </c>
      <c r="I5146" s="80">
        <f t="shared" si="352"/>
        <v>17425991.472404711</v>
      </c>
      <c r="K5146" s="82">
        <f t="shared" si="355"/>
        <v>1.1114805470662237E-3</v>
      </c>
      <c r="L5146" s="3">
        <f>IF(AND(O5146&gt;0,O5146&lt;366),+'PL2'!$N$3+1,IF(AND(O5146&gt;365,O5146&lt;731),+'PL2'!$O$3+1,IF(AND(O5146&gt;730,O5146&lt;1096),+'PL2'!$P$3+1,IF(AND(O5146&gt;1095,O5146&lt;1461),+'PL2'!$Q$3+1,IF(AND(O5146&gt;1460,O5146&lt;3000),+'PL2'!$R$3+1,0)))))</f>
        <v>1.5</v>
      </c>
      <c r="M5146" s="3">
        <f>IF(AND(O5146&gt;0,O5146&lt;366),+'PL2'!$N$2+1,IF(AND(O5146&gt;365,O5146&lt;731),+'PL2'!$O$2+1,IF(AND(O5146&gt;730,O5146&lt;1096),+'PL2'!$P$2+1,IF(AND(O5146&gt;1095,O5146&lt;1461),+'PL2'!$Q$2+1,IF(AND(O5146&gt;1460,O5146&lt;1826),+'PL2'!$R$2+1,IF(AND(O5146&gt;1825,O5146&lt;2190),+'PL2'!$S$2+1,0))))))</f>
        <v>1.2</v>
      </c>
      <c r="N5146" s="82">
        <f t="shared" si="356"/>
        <v>4.9963589095569638E-4</v>
      </c>
      <c r="O5146" s="19">
        <f>IF(A5146&gt;'PL2'!$C$2+489,IF(A5146='PL2'!$C$2+490,1,O5145+1), "")</f>
        <v>583</v>
      </c>
      <c r="Q5146" s="19">
        <f t="shared" si="351"/>
        <v>21.976593367709182</v>
      </c>
    </row>
    <row r="5147" spans="1:17" s="80" customFormat="1" x14ac:dyDescent="0.55000000000000004">
      <c r="A5147" s="80">
        <v>5145</v>
      </c>
      <c r="B5147" s="81">
        <v>44967</v>
      </c>
      <c r="C5147" s="80">
        <v>116.01784469595</v>
      </c>
      <c r="D5147" s="80">
        <f t="shared" si="353"/>
        <v>304096322.05895084</v>
      </c>
      <c r="E5147" s="80">
        <v>980</v>
      </c>
      <c r="F5147" s="80">
        <f t="shared" si="357"/>
        <v>3.7388642859018231E-4</v>
      </c>
      <c r="G5147" s="80">
        <f t="shared" si="354"/>
        <v>17790.508288958994</v>
      </c>
      <c r="H5147" s="80">
        <f t="shared" si="358"/>
        <v>6.6516296069629135</v>
      </c>
      <c r="I5147" s="80">
        <f t="shared" si="352"/>
        <v>17434698.123179816</v>
      </c>
      <c r="K5147" s="82">
        <f t="shared" si="355"/>
        <v>1.1114805470662237E-3</v>
      </c>
      <c r="L5147" s="3">
        <f>IF(AND(O5147&gt;0,O5147&lt;366),+'PL2'!$N$3+1,IF(AND(O5147&gt;365,O5147&lt;731),+'PL2'!$O$3+1,IF(AND(O5147&gt;730,O5147&lt;1096),+'PL2'!$P$3+1,IF(AND(O5147&gt;1095,O5147&lt;1461),+'PL2'!$Q$3+1,IF(AND(O5147&gt;1460,O5147&lt;3000),+'PL2'!$R$3+1,0)))))</f>
        <v>1.5</v>
      </c>
      <c r="M5147" s="3">
        <f>IF(AND(O5147&gt;0,O5147&lt;366),+'PL2'!$N$2+1,IF(AND(O5147&gt;365,O5147&lt;731),+'PL2'!$O$2+1,IF(AND(O5147&gt;730,O5147&lt;1096),+'PL2'!$P$2+1,IF(AND(O5147&gt;1095,O5147&lt;1461),+'PL2'!$Q$2+1,IF(AND(O5147&gt;1460,O5147&lt;1826),+'PL2'!$R$2+1,IF(AND(O5147&gt;1825,O5147&lt;2190),+'PL2'!$S$2+1,0))))))</f>
        <v>1.2</v>
      </c>
      <c r="N5147" s="82">
        <f t="shared" si="356"/>
        <v>4.9963589095569638E-4</v>
      </c>
      <c r="O5147" s="19">
        <f>IF(A5147&gt;'PL2'!$C$2+489,IF(A5147='PL2'!$C$2+490,1,O5146+1), "")</f>
        <v>584</v>
      </c>
      <c r="Q5147" s="19">
        <f t="shared" ref="Q5147:Q5210" si="359">+Q5146*(1+N5147)</f>
        <v>21.987573662516628</v>
      </c>
    </row>
    <row r="5148" spans="1:17" s="80" customFormat="1" x14ac:dyDescent="0.55000000000000004">
      <c r="A5148" s="80">
        <v>5146</v>
      </c>
      <c r="B5148" s="81">
        <v>44968</v>
      </c>
      <c r="C5148" s="80">
        <v>116.047843170071</v>
      </c>
      <c r="D5148" s="80">
        <f t="shared" si="353"/>
        <v>304434319.20535374</v>
      </c>
      <c r="E5148" s="80">
        <v>980</v>
      </c>
      <c r="F5148" s="80">
        <f t="shared" si="357"/>
        <v>3.7356789012330774E-4</v>
      </c>
      <c r="G5148" s="80">
        <f t="shared" si="354"/>
        <v>17799.397065418503</v>
      </c>
      <c r="H5148" s="80">
        <f t="shared" si="358"/>
        <v>6.6492832071953858</v>
      </c>
      <c r="I5148" s="80">
        <f t="shared" si="352"/>
        <v>17443409.124110132</v>
      </c>
      <c r="K5148" s="82">
        <f t="shared" si="355"/>
        <v>1.1114805470662237E-3</v>
      </c>
      <c r="L5148" s="3">
        <f>IF(AND(O5148&gt;0,O5148&lt;366),+'PL2'!$N$3+1,IF(AND(O5148&gt;365,O5148&lt;731),+'PL2'!$O$3+1,IF(AND(O5148&gt;730,O5148&lt;1096),+'PL2'!$P$3+1,IF(AND(O5148&gt;1095,O5148&lt;1461),+'PL2'!$Q$3+1,IF(AND(O5148&gt;1460,O5148&lt;3000),+'PL2'!$R$3+1,0)))))</f>
        <v>1.5</v>
      </c>
      <c r="M5148" s="3">
        <f>IF(AND(O5148&gt;0,O5148&lt;366),+'PL2'!$N$2+1,IF(AND(O5148&gt;365,O5148&lt;731),+'PL2'!$O$2+1,IF(AND(O5148&gt;730,O5148&lt;1096),+'PL2'!$P$2+1,IF(AND(O5148&gt;1095,O5148&lt;1461),+'PL2'!$Q$2+1,IF(AND(O5148&gt;1460,O5148&lt;1826),+'PL2'!$R$2+1,IF(AND(O5148&gt;1825,O5148&lt;2190),+'PL2'!$S$2+1,0))))))</f>
        <v>1.2</v>
      </c>
      <c r="N5148" s="82">
        <f t="shared" si="356"/>
        <v>4.9963589095569638E-4</v>
      </c>
      <c r="O5148" s="19">
        <f>IF(A5148&gt;'PL2'!$C$2+489,IF(A5148='PL2'!$C$2+490,1,O5147+1), "")</f>
        <v>585</v>
      </c>
      <c r="Q5148" s="19">
        <f t="shared" si="359"/>
        <v>21.998559443473454</v>
      </c>
    </row>
    <row r="5149" spans="1:17" s="80" customFormat="1" x14ac:dyDescent="0.55000000000000004">
      <c r="A5149" s="80">
        <v>5147</v>
      </c>
      <c r="B5149" s="81">
        <v>44969</v>
      </c>
      <c r="C5149" s="80">
        <v>116.07784164419201</v>
      </c>
      <c r="D5149" s="80">
        <f t="shared" si="353"/>
        <v>304772692.02900982</v>
      </c>
      <c r="E5149" s="80">
        <v>980</v>
      </c>
      <c r="F5149" s="80">
        <f t="shared" si="357"/>
        <v>3.7324959809877014E-4</v>
      </c>
      <c r="G5149" s="80">
        <f t="shared" si="354"/>
        <v>17808.290283029757</v>
      </c>
      <c r="H5149" s="80">
        <f t="shared" si="358"/>
        <v>6.6469371909670905</v>
      </c>
      <c r="I5149" s="80">
        <f t="shared" si="352"/>
        <v>17452124.477369163</v>
      </c>
      <c r="K5149" s="82">
        <f t="shared" si="355"/>
        <v>1.1114805470662237E-3</v>
      </c>
      <c r="L5149" s="3">
        <f>IF(AND(O5149&gt;0,O5149&lt;366),+'PL2'!$N$3+1,IF(AND(O5149&gt;365,O5149&lt;731),+'PL2'!$O$3+1,IF(AND(O5149&gt;730,O5149&lt;1096),+'PL2'!$P$3+1,IF(AND(O5149&gt;1095,O5149&lt;1461),+'PL2'!$Q$3+1,IF(AND(O5149&gt;1460,O5149&lt;3000),+'PL2'!$R$3+1,0)))))</f>
        <v>1.5</v>
      </c>
      <c r="M5149" s="3">
        <f>IF(AND(O5149&gt;0,O5149&lt;366),+'PL2'!$N$2+1,IF(AND(O5149&gt;365,O5149&lt;731),+'PL2'!$O$2+1,IF(AND(O5149&gt;730,O5149&lt;1096),+'PL2'!$P$2+1,IF(AND(O5149&gt;1095,O5149&lt;1461),+'PL2'!$Q$2+1,IF(AND(O5149&gt;1460,O5149&lt;1826),+'PL2'!$R$2+1,IF(AND(O5149&gt;1825,O5149&lt;2190),+'PL2'!$S$2+1,0))))))</f>
        <v>1.2</v>
      </c>
      <c r="N5149" s="82">
        <f t="shared" si="356"/>
        <v>4.9963589095569638E-4</v>
      </c>
      <c r="O5149" s="19">
        <f>IF(A5149&gt;'PL2'!$C$2+489,IF(A5149='PL2'!$C$2+490,1,O5148+1), "")</f>
        <v>586</v>
      </c>
      <c r="Q5149" s="19">
        <f t="shared" si="359"/>
        <v>22.009550713320735</v>
      </c>
    </row>
    <row r="5150" spans="1:17" s="80" customFormat="1" x14ac:dyDescent="0.55000000000000004">
      <c r="A5150" s="80">
        <v>5148</v>
      </c>
      <c r="B5150" s="81">
        <v>44970</v>
      </c>
      <c r="C5150" s="80">
        <v>116.10784011831301</v>
      </c>
      <c r="D5150" s="80">
        <f t="shared" si="353"/>
        <v>305111440.94747704</v>
      </c>
      <c r="E5150" s="80">
        <v>980</v>
      </c>
      <c r="F5150" s="80">
        <f t="shared" si="357"/>
        <v>3.7293155236199161E-4</v>
      </c>
      <c r="G5150" s="80">
        <f t="shared" si="354"/>
        <v>17817.187944011715</v>
      </c>
      <c r="H5150" s="80">
        <f t="shared" si="358"/>
        <v>6.6445915586856508</v>
      </c>
      <c r="I5150" s="80">
        <f t="shared" si="352"/>
        <v>17460844.185131483</v>
      </c>
      <c r="K5150" s="82">
        <f t="shared" si="355"/>
        <v>1.1114805470662237E-3</v>
      </c>
      <c r="L5150" s="3">
        <f>IF(AND(O5150&gt;0,O5150&lt;366),+'PL2'!$N$3+1,IF(AND(O5150&gt;365,O5150&lt;731),+'PL2'!$O$3+1,IF(AND(O5150&gt;730,O5150&lt;1096),+'PL2'!$P$3+1,IF(AND(O5150&gt;1095,O5150&lt;1461),+'PL2'!$Q$3+1,IF(AND(O5150&gt;1460,O5150&lt;3000),+'PL2'!$R$3+1,0)))))</f>
        <v>1.5</v>
      </c>
      <c r="M5150" s="3">
        <f>IF(AND(O5150&gt;0,O5150&lt;366),+'PL2'!$N$2+1,IF(AND(O5150&gt;365,O5150&lt;731),+'PL2'!$O$2+1,IF(AND(O5150&gt;730,O5150&lt;1096),+'PL2'!$P$2+1,IF(AND(O5150&gt;1095,O5150&lt;1461),+'PL2'!$Q$2+1,IF(AND(O5150&gt;1460,O5150&lt;1826),+'PL2'!$R$2+1,IF(AND(O5150&gt;1825,O5150&lt;2190),+'PL2'!$S$2+1,0))))))</f>
        <v>1.2</v>
      </c>
      <c r="N5150" s="82">
        <f t="shared" si="356"/>
        <v>4.9963589095569638E-4</v>
      </c>
      <c r="O5150" s="19">
        <f>IF(A5150&gt;'PL2'!$C$2+489,IF(A5150='PL2'!$C$2+490,1,O5149+1), "")</f>
        <v>587</v>
      </c>
      <c r="Q5150" s="19">
        <f t="shared" si="359"/>
        <v>22.020547474800921</v>
      </c>
    </row>
    <row r="5151" spans="1:17" s="80" customFormat="1" x14ac:dyDescent="0.55000000000000004">
      <c r="A5151" s="80">
        <v>5149</v>
      </c>
      <c r="B5151" s="81">
        <v>44971</v>
      </c>
      <c r="C5151" s="80">
        <v>116.13783859243399</v>
      </c>
      <c r="D5151" s="80">
        <f t="shared" si="353"/>
        <v>305450566.3787775</v>
      </c>
      <c r="E5151" s="80">
        <v>980</v>
      </c>
      <c r="F5151" s="80">
        <f t="shared" si="357"/>
        <v>3.7261375275843359E-4</v>
      </c>
      <c r="G5151" s="80">
        <f t="shared" si="354"/>
        <v>17826.090050584447</v>
      </c>
      <c r="H5151" s="80">
        <f t="shared" si="358"/>
        <v>6.6422463107580461</v>
      </c>
      <c r="I5151" s="80">
        <f t="shared" ref="I5151:I5214" si="360">+E5151*G5151</f>
        <v>17469568.249572758</v>
      </c>
      <c r="K5151" s="82">
        <f t="shared" si="355"/>
        <v>1.1114805470662237E-3</v>
      </c>
      <c r="L5151" s="3">
        <f>IF(AND(O5151&gt;0,O5151&lt;366),+'PL2'!$N$3+1,IF(AND(O5151&gt;365,O5151&lt;731),+'PL2'!$O$3+1,IF(AND(O5151&gt;730,O5151&lt;1096),+'PL2'!$P$3+1,IF(AND(O5151&gt;1095,O5151&lt;1461),+'PL2'!$Q$3+1,IF(AND(O5151&gt;1460,O5151&lt;3000),+'PL2'!$R$3+1,0)))))</f>
        <v>1.5</v>
      </c>
      <c r="M5151" s="3">
        <f>IF(AND(O5151&gt;0,O5151&lt;366),+'PL2'!$N$2+1,IF(AND(O5151&gt;365,O5151&lt;731),+'PL2'!$O$2+1,IF(AND(O5151&gt;730,O5151&lt;1096),+'PL2'!$P$2+1,IF(AND(O5151&gt;1095,O5151&lt;1461),+'PL2'!$Q$2+1,IF(AND(O5151&gt;1460,O5151&lt;1826),+'PL2'!$R$2+1,IF(AND(O5151&gt;1825,O5151&lt;2190),+'PL2'!$S$2+1,0))))))</f>
        <v>1.2</v>
      </c>
      <c r="N5151" s="82">
        <f t="shared" si="356"/>
        <v>4.9963589095569638E-4</v>
      </c>
      <c r="O5151" s="19">
        <f>IF(A5151&gt;'PL2'!$C$2+489,IF(A5151='PL2'!$C$2+490,1,O5150+1), "")</f>
        <v>588</v>
      </c>
      <c r="Q5151" s="19">
        <f t="shared" si="359"/>
        <v>22.031549730657826</v>
      </c>
    </row>
    <row r="5152" spans="1:17" s="80" customFormat="1" x14ac:dyDescent="0.55000000000000004">
      <c r="A5152" s="80">
        <v>5150</v>
      </c>
      <c r="B5152" s="81">
        <v>44972</v>
      </c>
      <c r="C5152" s="80">
        <v>116.16783706655499</v>
      </c>
      <c r="D5152" s="80">
        <f t="shared" si="353"/>
        <v>305790068.74139786</v>
      </c>
      <c r="E5152" s="80">
        <v>980</v>
      </c>
      <c r="F5152" s="80">
        <f t="shared" si="357"/>
        <v>3.722961991335974E-4</v>
      </c>
      <c r="G5152" s="80">
        <f t="shared" si="354"/>
        <v>17834.996604969128</v>
      </c>
      <c r="H5152" s="80">
        <f t="shared" si="358"/>
        <v>6.6399014475906206</v>
      </c>
      <c r="I5152" s="80">
        <f t="shared" si="360"/>
        <v>17478296.672869746</v>
      </c>
      <c r="K5152" s="82">
        <f t="shared" si="355"/>
        <v>1.1114805470662237E-3</v>
      </c>
      <c r="L5152" s="3">
        <f>IF(AND(O5152&gt;0,O5152&lt;366),+'PL2'!$N$3+1,IF(AND(O5152&gt;365,O5152&lt;731),+'PL2'!$O$3+1,IF(AND(O5152&gt;730,O5152&lt;1096),+'PL2'!$P$3+1,IF(AND(O5152&gt;1095,O5152&lt;1461),+'PL2'!$Q$3+1,IF(AND(O5152&gt;1460,O5152&lt;3000),+'PL2'!$R$3+1,0)))))</f>
        <v>1.5</v>
      </c>
      <c r="M5152" s="3">
        <f>IF(AND(O5152&gt;0,O5152&lt;366),+'PL2'!$N$2+1,IF(AND(O5152&gt;365,O5152&lt;731),+'PL2'!$O$2+1,IF(AND(O5152&gt;730,O5152&lt;1096),+'PL2'!$P$2+1,IF(AND(O5152&gt;1095,O5152&lt;1461),+'PL2'!$Q$2+1,IF(AND(O5152&gt;1460,O5152&lt;1826),+'PL2'!$R$2+1,IF(AND(O5152&gt;1825,O5152&lt;2190),+'PL2'!$S$2+1,0))))))</f>
        <v>1.2</v>
      </c>
      <c r="N5152" s="82">
        <f t="shared" si="356"/>
        <v>4.9963589095569638E-4</v>
      </c>
      <c r="O5152" s="19">
        <f>IF(A5152&gt;'PL2'!$C$2+489,IF(A5152='PL2'!$C$2+490,1,O5151+1), "")</f>
        <v>589</v>
      </c>
      <c r="Q5152" s="19">
        <f t="shared" si="359"/>
        <v>22.042557483636639</v>
      </c>
    </row>
    <row r="5153" spans="1:17" s="80" customFormat="1" x14ac:dyDescent="0.55000000000000004">
      <c r="A5153" s="80">
        <v>5151</v>
      </c>
      <c r="B5153" s="81">
        <v>44973</v>
      </c>
      <c r="C5153" s="80">
        <v>116.197835540676</v>
      </c>
      <c r="D5153" s="80">
        <f t="shared" si="353"/>
        <v>306129948.45428997</v>
      </c>
      <c r="E5153" s="80">
        <v>980</v>
      </c>
      <c r="F5153" s="80">
        <f t="shared" si="357"/>
        <v>3.7197889133302369E-4</v>
      </c>
      <c r="G5153" s="80">
        <f t="shared" si="354"/>
        <v>17843.907609388043</v>
      </c>
      <c r="H5153" s="80">
        <f t="shared" si="358"/>
        <v>6.6375569695890695</v>
      </c>
      <c r="I5153" s="80">
        <f t="shared" si="360"/>
        <v>17487029.457200281</v>
      </c>
      <c r="K5153" s="82">
        <f t="shared" si="355"/>
        <v>1.1114805470662237E-3</v>
      </c>
      <c r="L5153" s="3">
        <f>IF(AND(O5153&gt;0,O5153&lt;366),+'PL2'!$N$3+1,IF(AND(O5153&gt;365,O5153&lt;731),+'PL2'!$O$3+1,IF(AND(O5153&gt;730,O5153&lt;1096),+'PL2'!$P$3+1,IF(AND(O5153&gt;1095,O5153&lt;1461),+'PL2'!$Q$3+1,IF(AND(O5153&gt;1460,O5153&lt;3000),+'PL2'!$R$3+1,0)))))</f>
        <v>1.5</v>
      </c>
      <c r="M5153" s="3">
        <f>IF(AND(O5153&gt;0,O5153&lt;366),+'PL2'!$N$2+1,IF(AND(O5153&gt;365,O5153&lt;731),+'PL2'!$O$2+1,IF(AND(O5153&gt;730,O5153&lt;1096),+'PL2'!$P$2+1,IF(AND(O5153&gt;1095,O5153&lt;1461),+'PL2'!$Q$2+1,IF(AND(O5153&gt;1460,O5153&lt;1826),+'PL2'!$R$2+1,IF(AND(O5153&gt;1825,O5153&lt;2190),+'PL2'!$S$2+1,0))))))</f>
        <v>1.2</v>
      </c>
      <c r="N5153" s="82">
        <f t="shared" si="356"/>
        <v>4.9963589095569638E-4</v>
      </c>
      <c r="O5153" s="19">
        <f>IF(A5153&gt;'PL2'!$C$2+489,IF(A5153='PL2'!$C$2+490,1,O5152+1), "")</f>
        <v>590</v>
      </c>
      <c r="Q5153" s="19">
        <f t="shared" si="359"/>
        <v>22.053570736483916</v>
      </c>
    </row>
    <row r="5154" spans="1:17" s="80" customFormat="1" x14ac:dyDescent="0.55000000000000004">
      <c r="A5154" s="80">
        <v>5152</v>
      </c>
      <c r="B5154" s="81">
        <v>44974</v>
      </c>
      <c r="C5154" s="80">
        <v>116.227834014797</v>
      </c>
      <c r="D5154" s="80">
        <f t="shared" si="353"/>
        <v>306470205.93687129</v>
      </c>
      <c r="E5154" s="80">
        <v>980</v>
      </c>
      <c r="F5154" s="80">
        <f t="shared" si="357"/>
        <v>3.7166182920229316E-4</v>
      </c>
      <c r="G5154" s="80">
        <f t="shared" si="354"/>
        <v>17852.82306606459</v>
      </c>
      <c r="H5154" s="80">
        <f t="shared" si="358"/>
        <v>6.6352128771584571</v>
      </c>
      <c r="I5154" s="80">
        <f t="shared" si="360"/>
        <v>17495766.604743298</v>
      </c>
      <c r="K5154" s="82">
        <f t="shared" si="355"/>
        <v>1.1114805470662237E-3</v>
      </c>
      <c r="L5154" s="3">
        <f>IF(AND(O5154&gt;0,O5154&lt;366),+'PL2'!$N$3+1,IF(AND(O5154&gt;365,O5154&lt;731),+'PL2'!$O$3+1,IF(AND(O5154&gt;730,O5154&lt;1096),+'PL2'!$P$3+1,IF(AND(O5154&gt;1095,O5154&lt;1461),+'PL2'!$Q$3+1,IF(AND(O5154&gt;1460,O5154&lt;3000),+'PL2'!$R$3+1,0)))))</f>
        <v>1.5</v>
      </c>
      <c r="M5154" s="3">
        <f>IF(AND(O5154&gt;0,O5154&lt;366),+'PL2'!$N$2+1,IF(AND(O5154&gt;365,O5154&lt;731),+'PL2'!$O$2+1,IF(AND(O5154&gt;730,O5154&lt;1096),+'PL2'!$P$2+1,IF(AND(O5154&gt;1095,O5154&lt;1461),+'PL2'!$Q$2+1,IF(AND(O5154&gt;1460,O5154&lt;1826),+'PL2'!$R$2+1,IF(AND(O5154&gt;1825,O5154&lt;2190),+'PL2'!$S$2+1,0))))))</f>
        <v>1.2</v>
      </c>
      <c r="N5154" s="82">
        <f t="shared" si="356"/>
        <v>4.9963589095569638E-4</v>
      </c>
      <c r="O5154" s="19">
        <f>IF(A5154&gt;'PL2'!$C$2+489,IF(A5154='PL2'!$C$2+490,1,O5153+1), "")</f>
        <v>591</v>
      </c>
      <c r="Q5154" s="19">
        <f t="shared" si="359"/>
        <v>22.064589491947594</v>
      </c>
    </row>
    <row r="5155" spans="1:17" s="80" customFormat="1" x14ac:dyDescent="0.55000000000000004">
      <c r="A5155" s="80">
        <v>5153</v>
      </c>
      <c r="B5155" s="81">
        <v>44975</v>
      </c>
      <c r="C5155" s="80">
        <v>116.257832488918</v>
      </c>
      <c r="D5155" s="80">
        <f t="shared" ref="D5155:D5218" si="361">+D5154*(1+K5155)</f>
        <v>306810841.60902548</v>
      </c>
      <c r="E5155" s="80">
        <v>980</v>
      </c>
      <c r="F5155" s="80">
        <f t="shared" si="357"/>
        <v>3.7134501258702612E-4</v>
      </c>
      <c r="G5155" s="80">
        <f t="shared" ref="G5155:G5218" si="362">+G5154*(1+N5155)</f>
        <v>17861.742977223275</v>
      </c>
      <c r="H5155" s="80">
        <f t="shared" si="358"/>
        <v>6.632869170703203</v>
      </c>
      <c r="I5155" s="80">
        <f t="shared" si="360"/>
        <v>17504508.11767881</v>
      </c>
      <c r="K5155" s="82">
        <f t="shared" si="355"/>
        <v>1.1114805470662237E-3</v>
      </c>
      <c r="L5155" s="3">
        <f>IF(AND(O5155&gt;0,O5155&lt;366),+'PL2'!$N$3+1,IF(AND(O5155&gt;365,O5155&lt;731),+'PL2'!$O$3+1,IF(AND(O5155&gt;730,O5155&lt;1096),+'PL2'!$P$3+1,IF(AND(O5155&gt;1095,O5155&lt;1461),+'PL2'!$Q$3+1,IF(AND(O5155&gt;1460,O5155&lt;3000),+'PL2'!$R$3+1,0)))))</f>
        <v>1.5</v>
      </c>
      <c r="M5155" s="3">
        <f>IF(AND(O5155&gt;0,O5155&lt;366),+'PL2'!$N$2+1,IF(AND(O5155&gt;365,O5155&lt;731),+'PL2'!$O$2+1,IF(AND(O5155&gt;730,O5155&lt;1096),+'PL2'!$P$2+1,IF(AND(O5155&gt;1095,O5155&lt;1461),+'PL2'!$Q$2+1,IF(AND(O5155&gt;1460,O5155&lt;1826),+'PL2'!$R$2+1,IF(AND(O5155&gt;1825,O5155&lt;2190),+'PL2'!$S$2+1,0))))))</f>
        <v>1.2</v>
      </c>
      <c r="N5155" s="82">
        <f t="shared" si="356"/>
        <v>4.9963589095569638E-4</v>
      </c>
      <c r="O5155" s="19">
        <f>IF(A5155&gt;'PL2'!$C$2+489,IF(A5155='PL2'!$C$2+490,1,O5154+1), "")</f>
        <v>592</v>
      </c>
      <c r="Q5155" s="19">
        <f t="shared" si="359"/>
        <v>22.075613752776974</v>
      </c>
    </row>
    <row r="5156" spans="1:17" s="80" customFormat="1" x14ac:dyDescent="0.55000000000000004">
      <c r="A5156" s="80">
        <v>5154</v>
      </c>
      <c r="B5156" s="81">
        <v>44976</v>
      </c>
      <c r="C5156" s="80">
        <v>116.287830963039</v>
      </c>
      <c r="D5156" s="80">
        <f t="shared" si="361"/>
        <v>307151855.89110291</v>
      </c>
      <c r="E5156" s="80">
        <v>980</v>
      </c>
      <c r="F5156" s="80">
        <f t="shared" si="357"/>
        <v>3.7102844133288303E-4</v>
      </c>
      <c r="G5156" s="80">
        <f t="shared" si="362"/>
        <v>17870.667345089721</v>
      </c>
      <c r="H5156" s="80">
        <f t="shared" si="358"/>
        <v>6.6305258506270901</v>
      </c>
      <c r="I5156" s="80">
        <f t="shared" si="360"/>
        <v>17513253.998187926</v>
      </c>
      <c r="K5156" s="82">
        <f t="shared" ref="K5156:K5219" si="363">+L5156^(0.00273972602739726)-1</f>
        <v>1.1114805470662237E-3</v>
      </c>
      <c r="L5156" s="3">
        <f>IF(AND(O5156&gt;0,O5156&lt;366),+'PL2'!$N$3+1,IF(AND(O5156&gt;365,O5156&lt;731),+'PL2'!$O$3+1,IF(AND(O5156&gt;730,O5156&lt;1096),+'PL2'!$P$3+1,IF(AND(O5156&gt;1095,O5156&lt;1461),+'PL2'!$Q$3+1,IF(AND(O5156&gt;1460,O5156&lt;3000),+'PL2'!$R$3+1,0)))))</f>
        <v>1.5</v>
      </c>
      <c r="M5156" s="3">
        <f>IF(AND(O5156&gt;0,O5156&lt;366),+'PL2'!$N$2+1,IF(AND(O5156&gt;365,O5156&lt;731),+'PL2'!$O$2+1,IF(AND(O5156&gt;730,O5156&lt;1096),+'PL2'!$P$2+1,IF(AND(O5156&gt;1095,O5156&lt;1461),+'PL2'!$Q$2+1,IF(AND(O5156&gt;1460,O5156&lt;1826),+'PL2'!$R$2+1,IF(AND(O5156&gt;1825,O5156&lt;2190),+'PL2'!$S$2+1,0))))))</f>
        <v>1.2</v>
      </c>
      <c r="N5156" s="82">
        <f t="shared" ref="N5156:N5219" si="364">+M5156^(0.00273972602739726)-1</f>
        <v>4.9963589095569638E-4</v>
      </c>
      <c r="O5156" s="19">
        <f>IF(A5156&gt;'PL2'!$C$2+489,IF(A5156='PL2'!$C$2+490,1,O5155+1), "")</f>
        <v>593</v>
      </c>
      <c r="Q5156" s="19">
        <f t="shared" si="359"/>
        <v>22.086643521722735</v>
      </c>
    </row>
    <row r="5157" spans="1:17" s="80" customFormat="1" x14ac:dyDescent="0.55000000000000004">
      <c r="A5157" s="80">
        <v>5155</v>
      </c>
      <c r="B5157" s="81">
        <v>44977</v>
      </c>
      <c r="C5157" s="80">
        <v>116.31782943716</v>
      </c>
      <c r="D5157" s="80">
        <f t="shared" si="361"/>
        <v>307493249.20392114</v>
      </c>
      <c r="E5157" s="80">
        <v>980</v>
      </c>
      <c r="F5157" s="80">
        <f t="shared" si="357"/>
        <v>3.7071211528556439E-4</v>
      </c>
      <c r="G5157" s="80">
        <f t="shared" si="362"/>
        <v>17879.596171890658</v>
      </c>
      <c r="H5157" s="80">
        <f t="shared" si="358"/>
        <v>6.6281829173332651</v>
      </c>
      <c r="I5157" s="80">
        <f t="shared" si="360"/>
        <v>17522004.248452846</v>
      </c>
      <c r="K5157" s="82">
        <f t="shared" si="363"/>
        <v>1.1114805470662237E-3</v>
      </c>
      <c r="L5157" s="3">
        <f>IF(AND(O5157&gt;0,O5157&lt;366),+'PL2'!$N$3+1,IF(AND(O5157&gt;365,O5157&lt;731),+'PL2'!$O$3+1,IF(AND(O5157&gt;730,O5157&lt;1096),+'PL2'!$P$3+1,IF(AND(O5157&gt;1095,O5157&lt;1461),+'PL2'!$Q$3+1,IF(AND(O5157&gt;1460,O5157&lt;3000),+'PL2'!$R$3+1,0)))))</f>
        <v>1.5</v>
      </c>
      <c r="M5157" s="3">
        <f>IF(AND(O5157&gt;0,O5157&lt;366),+'PL2'!$N$2+1,IF(AND(O5157&gt;365,O5157&lt;731),+'PL2'!$O$2+1,IF(AND(O5157&gt;730,O5157&lt;1096),+'PL2'!$P$2+1,IF(AND(O5157&gt;1095,O5157&lt;1461),+'PL2'!$Q$2+1,IF(AND(O5157&gt;1460,O5157&lt;1826),+'PL2'!$R$2+1,IF(AND(O5157&gt;1825,O5157&lt;2190),+'PL2'!$S$2+1,0))))))</f>
        <v>1.2</v>
      </c>
      <c r="N5157" s="82">
        <f t="shared" si="364"/>
        <v>4.9963589095569638E-4</v>
      </c>
      <c r="O5157" s="19">
        <f>IF(A5157&gt;'PL2'!$C$2+489,IF(A5157='PL2'!$C$2+490,1,O5156+1), "")</f>
        <v>594</v>
      </c>
      <c r="Q5157" s="19">
        <f t="shared" si="359"/>
        <v>22.097678801536933</v>
      </c>
    </row>
    <row r="5158" spans="1:17" s="80" customFormat="1" x14ac:dyDescent="0.55000000000000004">
      <c r="A5158" s="80">
        <v>5156</v>
      </c>
      <c r="B5158" s="81">
        <v>44978</v>
      </c>
      <c r="C5158" s="80">
        <v>116.347827911281</v>
      </c>
      <c r="D5158" s="80">
        <f t="shared" si="361"/>
        <v>307835021.9687655</v>
      </c>
      <c r="E5158" s="80">
        <v>980</v>
      </c>
      <c r="F5158" s="80">
        <f t="shared" si="357"/>
        <v>3.7039603429081085E-4</v>
      </c>
      <c r="G5158" s="80">
        <f t="shared" si="362"/>
        <v>17888.529459853929</v>
      </c>
      <c r="H5158" s="80">
        <f t="shared" si="358"/>
        <v>6.6258403712242364</v>
      </c>
      <c r="I5158" s="80">
        <f t="shared" si="360"/>
        <v>17530758.870656852</v>
      </c>
      <c r="K5158" s="82">
        <f t="shared" si="363"/>
        <v>1.1114805470662237E-3</v>
      </c>
      <c r="L5158" s="3">
        <f>IF(AND(O5158&gt;0,O5158&lt;366),+'PL2'!$N$3+1,IF(AND(O5158&gt;365,O5158&lt;731),+'PL2'!$O$3+1,IF(AND(O5158&gt;730,O5158&lt;1096),+'PL2'!$P$3+1,IF(AND(O5158&gt;1095,O5158&lt;1461),+'PL2'!$Q$3+1,IF(AND(O5158&gt;1460,O5158&lt;3000),+'PL2'!$R$3+1,0)))))</f>
        <v>1.5</v>
      </c>
      <c r="M5158" s="3">
        <f>IF(AND(O5158&gt;0,O5158&lt;366),+'PL2'!$N$2+1,IF(AND(O5158&gt;365,O5158&lt;731),+'PL2'!$O$2+1,IF(AND(O5158&gt;730,O5158&lt;1096),+'PL2'!$P$2+1,IF(AND(O5158&gt;1095,O5158&lt;1461),+'PL2'!$Q$2+1,IF(AND(O5158&gt;1460,O5158&lt;1826),+'PL2'!$R$2+1,IF(AND(O5158&gt;1825,O5158&lt;2190),+'PL2'!$S$2+1,0))))))</f>
        <v>1.2</v>
      </c>
      <c r="N5158" s="82">
        <f t="shared" si="364"/>
        <v>4.9963589095569638E-4</v>
      </c>
      <c r="O5158" s="19">
        <f>IF(A5158&gt;'PL2'!$C$2+489,IF(A5158='PL2'!$C$2+490,1,O5157+1), "")</f>
        <v>595</v>
      </c>
      <c r="Q5158" s="19">
        <f t="shared" si="359"/>
        <v>22.108719594972992</v>
      </c>
    </row>
    <row r="5159" spans="1:17" s="80" customFormat="1" x14ac:dyDescent="0.55000000000000004">
      <c r="A5159" s="80">
        <v>5157</v>
      </c>
      <c r="B5159" s="81">
        <v>44979</v>
      </c>
      <c r="C5159" s="80">
        <v>116.377826385402</v>
      </c>
      <c r="D5159" s="80">
        <f t="shared" si="361"/>
        <v>308177174.60738951</v>
      </c>
      <c r="E5159" s="80">
        <v>980</v>
      </c>
      <c r="F5159" s="80">
        <f t="shared" si="357"/>
        <v>3.7008019819440339E-4</v>
      </c>
      <c r="G5159" s="80">
        <f t="shared" si="362"/>
        <v>17897.467211208492</v>
      </c>
      <c r="H5159" s="80">
        <f t="shared" si="358"/>
        <v>6.6234982127018744</v>
      </c>
      <c r="I5159" s="80">
        <f t="shared" si="360"/>
        <v>17539517.866984323</v>
      </c>
      <c r="K5159" s="82">
        <f t="shared" si="363"/>
        <v>1.1114805470662237E-3</v>
      </c>
      <c r="L5159" s="3">
        <f>IF(AND(O5159&gt;0,O5159&lt;366),+'PL2'!$N$3+1,IF(AND(O5159&gt;365,O5159&lt;731),+'PL2'!$O$3+1,IF(AND(O5159&gt;730,O5159&lt;1096),+'PL2'!$P$3+1,IF(AND(O5159&gt;1095,O5159&lt;1461),+'PL2'!$Q$3+1,IF(AND(O5159&gt;1460,O5159&lt;3000),+'PL2'!$R$3+1,0)))))</f>
        <v>1.5</v>
      </c>
      <c r="M5159" s="3">
        <f>IF(AND(O5159&gt;0,O5159&lt;366),+'PL2'!$N$2+1,IF(AND(O5159&gt;365,O5159&lt;731),+'PL2'!$O$2+1,IF(AND(O5159&gt;730,O5159&lt;1096),+'PL2'!$P$2+1,IF(AND(O5159&gt;1095,O5159&lt;1461),+'PL2'!$Q$2+1,IF(AND(O5159&gt;1460,O5159&lt;1826),+'PL2'!$R$2+1,IF(AND(O5159&gt;1825,O5159&lt;2190),+'PL2'!$S$2+1,0))))))</f>
        <v>1.2</v>
      </c>
      <c r="N5159" s="82">
        <f t="shared" si="364"/>
        <v>4.9963589095569638E-4</v>
      </c>
      <c r="O5159" s="19">
        <f>IF(A5159&gt;'PL2'!$C$2+489,IF(A5159='PL2'!$C$2+490,1,O5158+1), "")</f>
        <v>596</v>
      </c>
      <c r="Q5159" s="19">
        <f t="shared" si="359"/>
        <v>22.119765904785716</v>
      </c>
    </row>
    <row r="5160" spans="1:17" s="80" customFormat="1" x14ac:dyDescent="0.55000000000000004">
      <c r="A5160" s="80">
        <v>5158</v>
      </c>
      <c r="B5160" s="81">
        <v>44980</v>
      </c>
      <c r="C5160" s="80">
        <v>116.407824859523</v>
      </c>
      <c r="D5160" s="80">
        <f t="shared" si="361"/>
        <v>308519707.54201543</v>
      </c>
      <c r="E5160" s="80">
        <v>980</v>
      </c>
      <c r="F5160" s="80">
        <f t="shared" si="357"/>
        <v>3.6976460684216329E-4</v>
      </c>
      <c r="G5160" s="80">
        <f t="shared" si="362"/>
        <v>17906.409428184415</v>
      </c>
      <c r="H5160" s="80">
        <f t="shared" si="358"/>
        <v>6.6211564421674165</v>
      </c>
      <c r="I5160" s="80">
        <f t="shared" si="360"/>
        <v>17548281.239620727</v>
      </c>
      <c r="K5160" s="82">
        <f t="shared" si="363"/>
        <v>1.1114805470662237E-3</v>
      </c>
      <c r="L5160" s="3">
        <f>IF(AND(O5160&gt;0,O5160&lt;366),+'PL2'!$N$3+1,IF(AND(O5160&gt;365,O5160&lt;731),+'PL2'!$O$3+1,IF(AND(O5160&gt;730,O5160&lt;1096),+'PL2'!$P$3+1,IF(AND(O5160&gt;1095,O5160&lt;1461),+'PL2'!$Q$3+1,IF(AND(O5160&gt;1460,O5160&lt;3000),+'PL2'!$R$3+1,0)))))</f>
        <v>1.5</v>
      </c>
      <c r="M5160" s="3">
        <f>IF(AND(O5160&gt;0,O5160&lt;366),+'PL2'!$N$2+1,IF(AND(O5160&gt;365,O5160&lt;731),+'PL2'!$O$2+1,IF(AND(O5160&gt;730,O5160&lt;1096),+'PL2'!$P$2+1,IF(AND(O5160&gt;1095,O5160&lt;1461),+'PL2'!$Q$2+1,IF(AND(O5160&gt;1460,O5160&lt;1826),+'PL2'!$R$2+1,IF(AND(O5160&gt;1825,O5160&lt;2190),+'PL2'!$S$2+1,0))))))</f>
        <v>1.2</v>
      </c>
      <c r="N5160" s="82">
        <f t="shared" si="364"/>
        <v>4.9963589095569638E-4</v>
      </c>
      <c r="O5160" s="19">
        <f>IF(A5160&gt;'PL2'!$C$2+489,IF(A5160='PL2'!$C$2+490,1,O5159+1), "")</f>
        <v>597</v>
      </c>
      <c r="Q5160" s="19">
        <f t="shared" si="359"/>
        <v>22.130817733731284</v>
      </c>
    </row>
    <row r="5161" spans="1:17" s="80" customFormat="1" x14ac:dyDescent="0.55000000000000004">
      <c r="A5161" s="80">
        <v>5159</v>
      </c>
      <c r="B5161" s="81">
        <v>44981</v>
      </c>
      <c r="C5161" s="80">
        <v>116.437823333644</v>
      </c>
      <c r="D5161" s="80">
        <f t="shared" si="361"/>
        <v>308862621.19533497</v>
      </c>
      <c r="E5161" s="80">
        <v>980</v>
      </c>
      <c r="F5161" s="80">
        <f t="shared" si="357"/>
        <v>3.6944926007995241E-4</v>
      </c>
      <c r="G5161" s="80">
        <f t="shared" si="362"/>
        <v>17915.356113012884</v>
      </c>
      <c r="H5161" s="80">
        <f t="shared" si="358"/>
        <v>6.6188150600214621</v>
      </c>
      <c r="I5161" s="80">
        <f t="shared" si="360"/>
        <v>17557048.990752626</v>
      </c>
      <c r="K5161" s="82">
        <f t="shared" si="363"/>
        <v>1.1114805470662237E-3</v>
      </c>
      <c r="L5161" s="3">
        <f>IF(AND(O5161&gt;0,O5161&lt;366),+'PL2'!$N$3+1,IF(AND(O5161&gt;365,O5161&lt;731),+'PL2'!$O$3+1,IF(AND(O5161&gt;730,O5161&lt;1096),+'PL2'!$P$3+1,IF(AND(O5161&gt;1095,O5161&lt;1461),+'PL2'!$Q$3+1,IF(AND(O5161&gt;1460,O5161&lt;3000),+'PL2'!$R$3+1,0)))))</f>
        <v>1.5</v>
      </c>
      <c r="M5161" s="3">
        <f>IF(AND(O5161&gt;0,O5161&lt;366),+'PL2'!$N$2+1,IF(AND(O5161&gt;365,O5161&lt;731),+'PL2'!$O$2+1,IF(AND(O5161&gt;730,O5161&lt;1096),+'PL2'!$P$2+1,IF(AND(O5161&gt;1095,O5161&lt;1461),+'PL2'!$Q$2+1,IF(AND(O5161&gt;1460,O5161&lt;1826),+'PL2'!$R$2+1,IF(AND(O5161&gt;1825,O5161&lt;2190),+'PL2'!$S$2+1,0))))))</f>
        <v>1.2</v>
      </c>
      <c r="N5161" s="82">
        <f t="shared" si="364"/>
        <v>4.9963589095569638E-4</v>
      </c>
      <c r="O5161" s="19">
        <f>IF(A5161&gt;'PL2'!$C$2+489,IF(A5161='PL2'!$C$2+490,1,O5160+1), "")</f>
        <v>598</v>
      </c>
      <c r="Q5161" s="19">
        <f t="shared" si="359"/>
        <v>22.141875084567253</v>
      </c>
    </row>
    <row r="5162" spans="1:17" s="80" customFormat="1" x14ac:dyDescent="0.55000000000000004">
      <c r="A5162" s="80">
        <v>5160</v>
      </c>
      <c r="B5162" s="81">
        <v>44982</v>
      </c>
      <c r="C5162" s="80">
        <v>116.46782180776501</v>
      </c>
      <c r="D5162" s="80">
        <f t="shared" si="361"/>
        <v>309205915.99050945</v>
      </c>
      <c r="E5162" s="80">
        <v>980</v>
      </c>
      <c r="F5162" s="80">
        <f t="shared" si="357"/>
        <v>3.691341577536731E-4</v>
      </c>
      <c r="G5162" s="80">
        <f t="shared" si="362"/>
        <v>17924.307267926197</v>
      </c>
      <c r="H5162" s="80">
        <f t="shared" si="358"/>
        <v>6.6164740666639776</v>
      </c>
      <c r="I5162" s="80">
        <f t="shared" si="360"/>
        <v>17565821.122567672</v>
      </c>
      <c r="K5162" s="82">
        <f t="shared" si="363"/>
        <v>1.1114805470662237E-3</v>
      </c>
      <c r="L5162" s="3">
        <f>IF(AND(O5162&gt;0,O5162&lt;366),+'PL2'!$N$3+1,IF(AND(O5162&gt;365,O5162&lt;731),+'PL2'!$O$3+1,IF(AND(O5162&gt;730,O5162&lt;1096),+'PL2'!$P$3+1,IF(AND(O5162&gt;1095,O5162&lt;1461),+'PL2'!$Q$3+1,IF(AND(O5162&gt;1460,O5162&lt;3000),+'PL2'!$R$3+1,0)))))</f>
        <v>1.5</v>
      </c>
      <c r="M5162" s="3">
        <f>IF(AND(O5162&gt;0,O5162&lt;366),+'PL2'!$N$2+1,IF(AND(O5162&gt;365,O5162&lt;731),+'PL2'!$O$2+1,IF(AND(O5162&gt;730,O5162&lt;1096),+'PL2'!$P$2+1,IF(AND(O5162&gt;1095,O5162&lt;1461),+'PL2'!$Q$2+1,IF(AND(O5162&gt;1460,O5162&lt;1826),+'PL2'!$R$2+1,IF(AND(O5162&gt;1825,O5162&lt;2190),+'PL2'!$S$2+1,0))))))</f>
        <v>1.2</v>
      </c>
      <c r="N5162" s="82">
        <f t="shared" si="364"/>
        <v>4.9963589095569638E-4</v>
      </c>
      <c r="O5162" s="19">
        <f>IF(A5162&gt;'PL2'!$C$2+489,IF(A5162='PL2'!$C$2+490,1,O5161+1), "")</f>
        <v>599</v>
      </c>
      <c r="Q5162" s="19">
        <f t="shared" si="359"/>
        <v>22.152937960052562</v>
      </c>
    </row>
    <row r="5163" spans="1:17" s="80" customFormat="1" x14ac:dyDescent="0.55000000000000004">
      <c r="A5163" s="80">
        <v>5161</v>
      </c>
      <c r="B5163" s="81">
        <v>44983</v>
      </c>
      <c r="C5163" s="80">
        <v>116.49782028188601</v>
      </c>
      <c r="D5163" s="80">
        <f t="shared" si="361"/>
        <v>309549592.35117072</v>
      </c>
      <c r="E5163" s="80">
        <v>980</v>
      </c>
      <c r="F5163" s="80">
        <f t="shared" si="357"/>
        <v>3.6881929970926836E-4</v>
      </c>
      <c r="G5163" s="80">
        <f t="shared" si="362"/>
        <v>17933.262895157772</v>
      </c>
      <c r="H5163" s="80">
        <f t="shared" si="358"/>
        <v>6.614133462494296</v>
      </c>
      <c r="I5163" s="80">
        <f t="shared" si="360"/>
        <v>17574597.637254618</v>
      </c>
      <c r="K5163" s="82">
        <f t="shared" si="363"/>
        <v>1.1114805470662237E-3</v>
      </c>
      <c r="L5163" s="3">
        <f>IF(AND(O5163&gt;0,O5163&lt;366),+'PL2'!$N$3+1,IF(AND(O5163&gt;365,O5163&lt;731),+'PL2'!$O$3+1,IF(AND(O5163&gt;730,O5163&lt;1096),+'PL2'!$P$3+1,IF(AND(O5163&gt;1095,O5163&lt;1461),+'PL2'!$Q$3+1,IF(AND(O5163&gt;1460,O5163&lt;3000),+'PL2'!$R$3+1,0)))))</f>
        <v>1.5</v>
      </c>
      <c r="M5163" s="3">
        <f>IF(AND(O5163&gt;0,O5163&lt;366),+'PL2'!$N$2+1,IF(AND(O5163&gt;365,O5163&lt;731),+'PL2'!$O$2+1,IF(AND(O5163&gt;730,O5163&lt;1096),+'PL2'!$P$2+1,IF(AND(O5163&gt;1095,O5163&lt;1461),+'PL2'!$Q$2+1,IF(AND(O5163&gt;1460,O5163&lt;1826),+'PL2'!$R$2+1,IF(AND(O5163&gt;1825,O5163&lt;2190),+'PL2'!$S$2+1,0))))))</f>
        <v>1.2</v>
      </c>
      <c r="N5163" s="82">
        <f t="shared" si="364"/>
        <v>4.9963589095569638E-4</v>
      </c>
      <c r="O5163" s="19">
        <f>IF(A5163&gt;'PL2'!$C$2+489,IF(A5163='PL2'!$C$2+490,1,O5162+1), "")</f>
        <v>600</v>
      </c>
      <c r="Q5163" s="19">
        <f t="shared" si="359"/>
        <v>22.164006362947518</v>
      </c>
    </row>
    <row r="5164" spans="1:17" s="80" customFormat="1" x14ac:dyDescent="0.55000000000000004">
      <c r="A5164" s="80">
        <v>5162</v>
      </c>
      <c r="B5164" s="81">
        <v>44984</v>
      </c>
      <c r="C5164" s="80">
        <v>116.52781875600699</v>
      </c>
      <c r="D5164" s="80">
        <f t="shared" si="361"/>
        <v>309893650.70142132</v>
      </c>
      <c r="E5164" s="80">
        <v>980</v>
      </c>
      <c r="F5164" s="80">
        <f t="shared" si="357"/>
        <v>3.6850468579272217E-4</v>
      </c>
      <c r="G5164" s="80">
        <f t="shared" si="362"/>
        <v>17942.222996942135</v>
      </c>
      <c r="H5164" s="80">
        <f t="shared" si="358"/>
        <v>6.6117932479111152</v>
      </c>
      <c r="I5164" s="80">
        <f t="shared" si="360"/>
        <v>17583378.537003294</v>
      </c>
      <c r="K5164" s="82">
        <f t="shared" si="363"/>
        <v>1.1114805470662237E-3</v>
      </c>
      <c r="L5164" s="3">
        <f>IF(AND(O5164&gt;0,O5164&lt;366),+'PL2'!$N$3+1,IF(AND(O5164&gt;365,O5164&lt;731),+'PL2'!$O$3+1,IF(AND(O5164&gt;730,O5164&lt;1096),+'PL2'!$P$3+1,IF(AND(O5164&gt;1095,O5164&lt;1461),+'PL2'!$Q$3+1,IF(AND(O5164&gt;1460,O5164&lt;3000),+'PL2'!$R$3+1,0)))))</f>
        <v>1.5</v>
      </c>
      <c r="M5164" s="3">
        <f>IF(AND(O5164&gt;0,O5164&lt;366),+'PL2'!$N$2+1,IF(AND(O5164&gt;365,O5164&lt;731),+'PL2'!$O$2+1,IF(AND(O5164&gt;730,O5164&lt;1096),+'PL2'!$P$2+1,IF(AND(O5164&gt;1095,O5164&lt;1461),+'PL2'!$Q$2+1,IF(AND(O5164&gt;1460,O5164&lt;1826),+'PL2'!$R$2+1,IF(AND(O5164&gt;1825,O5164&lt;2190),+'PL2'!$S$2+1,0))))))</f>
        <v>1.2</v>
      </c>
      <c r="N5164" s="82">
        <f t="shared" si="364"/>
        <v>4.9963589095569638E-4</v>
      </c>
      <c r="O5164" s="19">
        <f>IF(A5164&gt;'PL2'!$C$2+489,IF(A5164='PL2'!$C$2+490,1,O5163+1), "")</f>
        <v>601</v>
      </c>
      <c r="Q5164" s="19">
        <f t="shared" si="359"/>
        <v>22.175080296013817</v>
      </c>
    </row>
    <row r="5165" spans="1:17" s="80" customFormat="1" x14ac:dyDescent="0.55000000000000004">
      <c r="A5165" s="80">
        <v>5163</v>
      </c>
      <c r="B5165" s="81">
        <v>44985</v>
      </c>
      <c r="C5165" s="80">
        <v>116.55781723012799</v>
      </c>
      <c r="D5165" s="80">
        <f t="shared" si="361"/>
        <v>310238091.46583527</v>
      </c>
      <c r="E5165" s="80">
        <v>980</v>
      </c>
      <c r="F5165" s="80">
        <f t="shared" si="357"/>
        <v>3.6819031585005917E-4</v>
      </c>
      <c r="G5165" s="80">
        <f t="shared" si="362"/>
        <v>17951.187575514938</v>
      </c>
      <c r="H5165" s="80">
        <f t="shared" si="358"/>
        <v>6.6094534233125026</v>
      </c>
      <c r="I5165" s="80">
        <f t="shared" si="360"/>
        <v>17592163.824004639</v>
      </c>
      <c r="K5165" s="82">
        <f t="shared" si="363"/>
        <v>1.1114805470662237E-3</v>
      </c>
      <c r="L5165" s="3">
        <f>IF(AND(O5165&gt;0,O5165&lt;366),+'PL2'!$N$3+1,IF(AND(O5165&gt;365,O5165&lt;731),+'PL2'!$O$3+1,IF(AND(O5165&gt;730,O5165&lt;1096),+'PL2'!$P$3+1,IF(AND(O5165&gt;1095,O5165&lt;1461),+'PL2'!$Q$3+1,IF(AND(O5165&gt;1460,O5165&lt;3000),+'PL2'!$R$3+1,0)))))</f>
        <v>1.5</v>
      </c>
      <c r="M5165" s="3">
        <f>IF(AND(O5165&gt;0,O5165&lt;366),+'PL2'!$N$2+1,IF(AND(O5165&gt;365,O5165&lt;731),+'PL2'!$O$2+1,IF(AND(O5165&gt;730,O5165&lt;1096),+'PL2'!$P$2+1,IF(AND(O5165&gt;1095,O5165&lt;1461),+'PL2'!$Q$2+1,IF(AND(O5165&gt;1460,O5165&lt;1826),+'PL2'!$R$2+1,IF(AND(O5165&gt;1825,O5165&lt;2190),+'PL2'!$S$2+1,0))))))</f>
        <v>1.2</v>
      </c>
      <c r="N5165" s="82">
        <f t="shared" si="364"/>
        <v>4.9963589095569638E-4</v>
      </c>
      <c r="O5165" s="19">
        <f>IF(A5165&gt;'PL2'!$C$2+489,IF(A5165='PL2'!$C$2+490,1,O5164+1), "")</f>
        <v>602</v>
      </c>
      <c r="Q5165" s="19">
        <f t="shared" si="359"/>
        <v>22.18615976201453</v>
      </c>
    </row>
    <row r="5166" spans="1:17" s="80" customFormat="1" x14ac:dyDescent="0.55000000000000004">
      <c r="A5166" s="80">
        <v>5164</v>
      </c>
      <c r="B5166" s="81">
        <v>44986</v>
      </c>
      <c r="C5166" s="80">
        <v>116.587815704249</v>
      </c>
      <c r="D5166" s="80">
        <f t="shared" si="361"/>
        <v>310582915.06945848</v>
      </c>
      <c r="E5166" s="80">
        <v>980</v>
      </c>
      <c r="F5166" s="80">
        <f t="shared" si="357"/>
        <v>3.6787618972734511E-4</v>
      </c>
      <c r="G5166" s="80">
        <f t="shared" si="362"/>
        <v>17960.156633112943</v>
      </c>
      <c r="H5166" s="80">
        <f t="shared" si="358"/>
        <v>6.6071139890958932</v>
      </c>
      <c r="I5166" s="80">
        <f t="shared" si="360"/>
        <v>17600953.500450686</v>
      </c>
      <c r="K5166" s="82">
        <f t="shared" si="363"/>
        <v>1.1114805470662237E-3</v>
      </c>
      <c r="L5166" s="3">
        <f>IF(AND(O5166&gt;0,O5166&lt;366),+'PL2'!$N$3+1,IF(AND(O5166&gt;365,O5166&lt;731),+'PL2'!$O$3+1,IF(AND(O5166&gt;730,O5166&lt;1096),+'PL2'!$P$3+1,IF(AND(O5166&gt;1095,O5166&lt;1461),+'PL2'!$Q$3+1,IF(AND(O5166&gt;1460,O5166&lt;3000),+'PL2'!$R$3+1,0)))))</f>
        <v>1.5</v>
      </c>
      <c r="M5166" s="3">
        <f>IF(AND(O5166&gt;0,O5166&lt;366),+'PL2'!$N$2+1,IF(AND(O5166&gt;365,O5166&lt;731),+'PL2'!$O$2+1,IF(AND(O5166&gt;730,O5166&lt;1096),+'PL2'!$P$2+1,IF(AND(O5166&gt;1095,O5166&lt;1461),+'PL2'!$Q$2+1,IF(AND(O5166&gt;1460,O5166&lt;1826),+'PL2'!$R$2+1,IF(AND(O5166&gt;1825,O5166&lt;2190),+'PL2'!$S$2+1,0))))))</f>
        <v>1.2</v>
      </c>
      <c r="N5166" s="82">
        <f t="shared" si="364"/>
        <v>4.9963589095569638E-4</v>
      </c>
      <c r="O5166" s="19">
        <f>IF(A5166&gt;'PL2'!$C$2+489,IF(A5166='PL2'!$C$2+490,1,O5165+1), "")</f>
        <v>603</v>
      </c>
      <c r="Q5166" s="19">
        <f t="shared" si="359"/>
        <v>22.19724476371411</v>
      </c>
    </row>
    <row r="5167" spans="1:17" s="80" customFormat="1" x14ac:dyDescent="0.55000000000000004">
      <c r="A5167" s="80">
        <v>5165</v>
      </c>
      <c r="B5167" s="81">
        <v>44987</v>
      </c>
      <c r="C5167" s="80">
        <v>116.61781417837</v>
      </c>
      <c r="D5167" s="80">
        <f t="shared" si="361"/>
        <v>310928121.93780929</v>
      </c>
      <c r="E5167" s="80">
        <v>980</v>
      </c>
      <c r="F5167" s="80">
        <f t="shared" si="357"/>
        <v>3.6756230727068669E-4</v>
      </c>
      <c r="G5167" s="80">
        <f t="shared" si="362"/>
        <v>17969.130171974033</v>
      </c>
      <c r="H5167" s="80">
        <f t="shared" si="358"/>
        <v>6.6047749456580869</v>
      </c>
      <c r="I5167" s="80">
        <f t="shared" si="360"/>
        <v>17609747.568534553</v>
      </c>
      <c r="K5167" s="82">
        <f t="shared" si="363"/>
        <v>1.1114805470662237E-3</v>
      </c>
      <c r="L5167" s="3">
        <f>IF(AND(O5167&gt;0,O5167&lt;366),+'PL2'!$N$3+1,IF(AND(O5167&gt;365,O5167&lt;731),+'PL2'!$O$3+1,IF(AND(O5167&gt;730,O5167&lt;1096),+'PL2'!$P$3+1,IF(AND(O5167&gt;1095,O5167&lt;1461),+'PL2'!$Q$3+1,IF(AND(O5167&gt;1460,O5167&lt;3000),+'PL2'!$R$3+1,0)))))</f>
        <v>1.5</v>
      </c>
      <c r="M5167" s="3">
        <f>IF(AND(O5167&gt;0,O5167&lt;366),+'PL2'!$N$2+1,IF(AND(O5167&gt;365,O5167&lt;731),+'PL2'!$O$2+1,IF(AND(O5167&gt;730,O5167&lt;1096),+'PL2'!$P$2+1,IF(AND(O5167&gt;1095,O5167&lt;1461),+'PL2'!$Q$2+1,IF(AND(O5167&gt;1460,O5167&lt;1826),+'PL2'!$R$2+1,IF(AND(O5167&gt;1825,O5167&lt;2190),+'PL2'!$S$2+1,0))))))</f>
        <v>1.2</v>
      </c>
      <c r="N5167" s="82">
        <f t="shared" si="364"/>
        <v>4.9963589095569638E-4</v>
      </c>
      <c r="O5167" s="19">
        <f>IF(A5167&gt;'PL2'!$C$2+489,IF(A5167='PL2'!$C$2+490,1,O5166+1), "")</f>
        <v>604</v>
      </c>
      <c r="Q5167" s="19">
        <f t="shared" si="359"/>
        <v>22.208335303878389</v>
      </c>
    </row>
    <row r="5168" spans="1:17" s="80" customFormat="1" x14ac:dyDescent="0.55000000000000004">
      <c r="A5168" s="80">
        <v>5166</v>
      </c>
      <c r="B5168" s="81">
        <v>44988</v>
      </c>
      <c r="C5168" s="80">
        <v>116.647812652491</v>
      </c>
      <c r="D5168" s="80">
        <f t="shared" si="361"/>
        <v>311273712.49687898</v>
      </c>
      <c r="E5168" s="80">
        <v>980</v>
      </c>
      <c r="F5168" s="80">
        <f t="shared" ref="F5168:F5231" si="365">+(C5168/D5168)*E5168</f>
        <v>3.672486683262319E-4</v>
      </c>
      <c r="G5168" s="80">
        <f t="shared" si="362"/>
        <v>17978.108194337205</v>
      </c>
      <c r="H5168" s="80">
        <f t="shared" si="358"/>
        <v>6.6024362933952556</v>
      </c>
      <c r="I5168" s="80">
        <f t="shared" si="360"/>
        <v>17618546.03045046</v>
      </c>
      <c r="K5168" s="82">
        <f t="shared" si="363"/>
        <v>1.1114805470662237E-3</v>
      </c>
      <c r="L5168" s="3">
        <f>IF(AND(O5168&gt;0,O5168&lt;366),+'PL2'!$N$3+1,IF(AND(O5168&gt;365,O5168&lt;731),+'PL2'!$O$3+1,IF(AND(O5168&gt;730,O5168&lt;1096),+'PL2'!$P$3+1,IF(AND(O5168&gt;1095,O5168&lt;1461),+'PL2'!$Q$3+1,IF(AND(O5168&gt;1460,O5168&lt;3000),+'PL2'!$R$3+1,0)))))</f>
        <v>1.5</v>
      </c>
      <c r="M5168" s="3">
        <f>IF(AND(O5168&gt;0,O5168&lt;366),+'PL2'!$N$2+1,IF(AND(O5168&gt;365,O5168&lt;731),+'PL2'!$O$2+1,IF(AND(O5168&gt;730,O5168&lt;1096),+'PL2'!$P$2+1,IF(AND(O5168&gt;1095,O5168&lt;1461),+'PL2'!$Q$2+1,IF(AND(O5168&gt;1460,O5168&lt;1826),+'PL2'!$R$2+1,IF(AND(O5168&gt;1825,O5168&lt;2190),+'PL2'!$S$2+1,0))))))</f>
        <v>1.2</v>
      </c>
      <c r="N5168" s="82">
        <f t="shared" si="364"/>
        <v>4.9963589095569638E-4</v>
      </c>
      <c r="O5168" s="19">
        <f>IF(A5168&gt;'PL2'!$C$2+489,IF(A5168='PL2'!$C$2+490,1,O5167+1), "")</f>
        <v>605</v>
      </c>
      <c r="Q5168" s="19">
        <f t="shared" si="359"/>
        <v>22.219431385274586</v>
      </c>
    </row>
    <row r="5169" spans="1:17" s="80" customFormat="1" x14ac:dyDescent="0.55000000000000004">
      <c r="A5169" s="80">
        <v>5167</v>
      </c>
      <c r="B5169" s="81">
        <v>44989</v>
      </c>
      <c r="C5169" s="80">
        <v>116.677811126612</v>
      </c>
      <c r="D5169" s="80">
        <f t="shared" si="361"/>
        <v>311619687.17313236</v>
      </c>
      <c r="E5169" s="80">
        <v>980</v>
      </c>
      <c r="F5169" s="80">
        <f t="shared" si="365"/>
        <v>3.669352727401699E-4</v>
      </c>
      <c r="G5169" s="80">
        <f t="shared" si="362"/>
        <v>17987.09070244258</v>
      </c>
      <c r="H5169" s="80">
        <f t="shared" si="358"/>
        <v>6.6000980327029417</v>
      </c>
      <c r="I5169" s="80">
        <f t="shared" si="360"/>
        <v>17627348.888393726</v>
      </c>
      <c r="K5169" s="82">
        <f t="shared" si="363"/>
        <v>1.1114805470662237E-3</v>
      </c>
      <c r="L5169" s="3">
        <f>IF(AND(O5169&gt;0,O5169&lt;366),+'PL2'!$N$3+1,IF(AND(O5169&gt;365,O5169&lt;731),+'PL2'!$O$3+1,IF(AND(O5169&gt;730,O5169&lt;1096),+'PL2'!$P$3+1,IF(AND(O5169&gt;1095,O5169&lt;1461),+'PL2'!$Q$3+1,IF(AND(O5169&gt;1460,O5169&lt;3000),+'PL2'!$R$3+1,0)))))</f>
        <v>1.5</v>
      </c>
      <c r="M5169" s="3">
        <f>IF(AND(O5169&gt;0,O5169&lt;366),+'PL2'!$N$2+1,IF(AND(O5169&gt;365,O5169&lt;731),+'PL2'!$O$2+1,IF(AND(O5169&gt;730,O5169&lt;1096),+'PL2'!$P$2+1,IF(AND(O5169&gt;1095,O5169&lt;1461),+'PL2'!$Q$2+1,IF(AND(O5169&gt;1460,O5169&lt;1826),+'PL2'!$R$2+1,IF(AND(O5169&gt;1825,O5169&lt;2190),+'PL2'!$S$2+1,0))))))</f>
        <v>1.2</v>
      </c>
      <c r="N5169" s="82">
        <f t="shared" si="364"/>
        <v>4.9963589095569638E-4</v>
      </c>
      <c r="O5169" s="19">
        <f>IF(A5169&gt;'PL2'!$C$2+489,IF(A5169='PL2'!$C$2+490,1,O5168+1), "")</f>
        <v>606</v>
      </c>
      <c r="Q5169" s="19">
        <f t="shared" si="359"/>
        <v>22.230533010671298</v>
      </c>
    </row>
    <row r="5170" spans="1:17" s="80" customFormat="1" x14ac:dyDescent="0.55000000000000004">
      <c r="A5170" s="80">
        <v>5168</v>
      </c>
      <c r="B5170" s="81">
        <v>44990</v>
      </c>
      <c r="C5170" s="80">
        <v>116.707809600733</v>
      </c>
      <c r="D5170" s="80">
        <f t="shared" si="361"/>
        <v>311966046.39350814</v>
      </c>
      <c r="E5170" s="80">
        <v>980</v>
      </c>
      <c r="F5170" s="80">
        <f t="shared" si="365"/>
        <v>3.6662212035873149E-4</v>
      </c>
      <c r="G5170" s="80">
        <f t="shared" si="362"/>
        <v>17996.077698531397</v>
      </c>
      <c r="H5170" s="80">
        <f t="shared" si="358"/>
        <v>6.5977601639760612</v>
      </c>
      <c r="I5170" s="80">
        <f t="shared" si="360"/>
        <v>17636156.144560769</v>
      </c>
      <c r="K5170" s="82">
        <f t="shared" si="363"/>
        <v>1.1114805470662237E-3</v>
      </c>
      <c r="L5170" s="3">
        <f>IF(AND(O5170&gt;0,O5170&lt;366),+'PL2'!$N$3+1,IF(AND(O5170&gt;365,O5170&lt;731),+'PL2'!$O$3+1,IF(AND(O5170&gt;730,O5170&lt;1096),+'PL2'!$P$3+1,IF(AND(O5170&gt;1095,O5170&lt;1461),+'PL2'!$Q$3+1,IF(AND(O5170&gt;1460,O5170&lt;3000),+'PL2'!$R$3+1,0)))))</f>
        <v>1.5</v>
      </c>
      <c r="M5170" s="3">
        <f>IF(AND(O5170&gt;0,O5170&lt;366),+'PL2'!$N$2+1,IF(AND(O5170&gt;365,O5170&lt;731),+'PL2'!$O$2+1,IF(AND(O5170&gt;730,O5170&lt;1096),+'PL2'!$P$2+1,IF(AND(O5170&gt;1095,O5170&lt;1461),+'PL2'!$Q$2+1,IF(AND(O5170&gt;1460,O5170&lt;1826),+'PL2'!$R$2+1,IF(AND(O5170&gt;1825,O5170&lt;2190),+'PL2'!$S$2+1,0))))))</f>
        <v>1.2</v>
      </c>
      <c r="N5170" s="82">
        <f t="shared" si="364"/>
        <v>4.9963589095569638E-4</v>
      </c>
      <c r="O5170" s="19">
        <f>IF(A5170&gt;'PL2'!$C$2+489,IF(A5170='PL2'!$C$2+490,1,O5169+1), "")</f>
        <v>607</v>
      </c>
      <c r="Q5170" s="19">
        <f t="shared" si="359"/>
        <v>22.241640182838506</v>
      </c>
    </row>
    <row r="5171" spans="1:17" s="80" customFormat="1" x14ac:dyDescent="0.55000000000000004">
      <c r="A5171" s="80">
        <v>5169</v>
      </c>
      <c r="B5171" s="81">
        <v>44991</v>
      </c>
      <c r="C5171" s="80">
        <v>116.737808074854</v>
      </c>
      <c r="D5171" s="80">
        <f t="shared" si="361"/>
        <v>312312790.58541965</v>
      </c>
      <c r="E5171" s="80">
        <v>980</v>
      </c>
      <c r="F5171" s="80">
        <f t="shared" si="365"/>
        <v>3.6630921102818846E-4</v>
      </c>
      <c r="G5171" s="80">
        <f t="shared" si="362"/>
        <v>18005.069184846012</v>
      </c>
      <c r="H5171" s="80">
        <f t="shared" si="358"/>
        <v>6.5954226876088908</v>
      </c>
      <c r="I5171" s="80">
        <f t="shared" si="360"/>
        <v>17644967.801149093</v>
      </c>
      <c r="K5171" s="82">
        <f t="shared" si="363"/>
        <v>1.1114805470662237E-3</v>
      </c>
      <c r="L5171" s="3">
        <f>IF(AND(O5171&gt;0,O5171&lt;366),+'PL2'!$N$3+1,IF(AND(O5171&gt;365,O5171&lt;731),+'PL2'!$O$3+1,IF(AND(O5171&gt;730,O5171&lt;1096),+'PL2'!$P$3+1,IF(AND(O5171&gt;1095,O5171&lt;1461),+'PL2'!$Q$3+1,IF(AND(O5171&gt;1460,O5171&lt;3000),+'PL2'!$R$3+1,0)))))</f>
        <v>1.5</v>
      </c>
      <c r="M5171" s="3">
        <f>IF(AND(O5171&gt;0,O5171&lt;366),+'PL2'!$N$2+1,IF(AND(O5171&gt;365,O5171&lt;731),+'PL2'!$O$2+1,IF(AND(O5171&gt;730,O5171&lt;1096),+'PL2'!$P$2+1,IF(AND(O5171&gt;1095,O5171&lt;1461),+'PL2'!$Q$2+1,IF(AND(O5171&gt;1460,O5171&lt;1826),+'PL2'!$R$2+1,IF(AND(O5171&gt;1825,O5171&lt;2190),+'PL2'!$S$2+1,0))))))</f>
        <v>1.2</v>
      </c>
      <c r="N5171" s="82">
        <f t="shared" si="364"/>
        <v>4.9963589095569638E-4</v>
      </c>
      <c r="O5171" s="19">
        <f>IF(A5171&gt;'PL2'!$C$2+489,IF(A5171='PL2'!$C$2+490,1,O5170+1), "")</f>
        <v>608</v>
      </c>
      <c r="Q5171" s="19">
        <f t="shared" si="359"/>
        <v>22.252752904547574</v>
      </c>
    </row>
    <row r="5172" spans="1:17" s="80" customFormat="1" x14ac:dyDescent="0.55000000000000004">
      <c r="A5172" s="80">
        <v>5170</v>
      </c>
      <c r="B5172" s="81">
        <v>44992</v>
      </c>
      <c r="C5172" s="80">
        <v>116.767806548975</v>
      </c>
      <c r="D5172" s="80">
        <f t="shared" si="361"/>
        <v>312659920.17675531</v>
      </c>
      <c r="E5172" s="80">
        <v>980</v>
      </c>
      <c r="F5172" s="80">
        <f t="shared" si="365"/>
        <v>3.6599654459485456E-4</v>
      </c>
      <c r="G5172" s="80">
        <f t="shared" si="362"/>
        <v>18014.065163629901</v>
      </c>
      <c r="H5172" s="80">
        <f t="shared" si="358"/>
        <v>6.5930856039950871</v>
      </c>
      <c r="I5172" s="80">
        <f t="shared" si="360"/>
        <v>17653783.860357303</v>
      </c>
      <c r="K5172" s="82">
        <f t="shared" si="363"/>
        <v>1.1114805470662237E-3</v>
      </c>
      <c r="L5172" s="3">
        <f>IF(AND(O5172&gt;0,O5172&lt;366),+'PL2'!$N$3+1,IF(AND(O5172&gt;365,O5172&lt;731),+'PL2'!$O$3+1,IF(AND(O5172&gt;730,O5172&lt;1096),+'PL2'!$P$3+1,IF(AND(O5172&gt;1095,O5172&lt;1461),+'PL2'!$Q$3+1,IF(AND(O5172&gt;1460,O5172&lt;3000),+'PL2'!$R$3+1,0)))))</f>
        <v>1.5</v>
      </c>
      <c r="M5172" s="3">
        <f>IF(AND(O5172&gt;0,O5172&lt;366),+'PL2'!$N$2+1,IF(AND(O5172&gt;365,O5172&lt;731),+'PL2'!$O$2+1,IF(AND(O5172&gt;730,O5172&lt;1096),+'PL2'!$P$2+1,IF(AND(O5172&gt;1095,O5172&lt;1461),+'PL2'!$Q$2+1,IF(AND(O5172&gt;1460,O5172&lt;1826),+'PL2'!$R$2+1,IF(AND(O5172&gt;1825,O5172&lt;2190),+'PL2'!$S$2+1,0))))))</f>
        <v>1.2</v>
      </c>
      <c r="N5172" s="82">
        <f t="shared" si="364"/>
        <v>4.9963589095569638E-4</v>
      </c>
      <c r="O5172" s="19">
        <f>IF(A5172&gt;'PL2'!$C$2+489,IF(A5172='PL2'!$C$2+490,1,O5171+1), "")</f>
        <v>609</v>
      </c>
      <c r="Q5172" s="19">
        <f t="shared" si="359"/>
        <v>22.263871178571254</v>
      </c>
    </row>
    <row r="5173" spans="1:17" s="80" customFormat="1" x14ac:dyDescent="0.55000000000000004">
      <c r="A5173" s="80">
        <v>5171</v>
      </c>
      <c r="B5173" s="81">
        <v>44993</v>
      </c>
      <c r="C5173" s="80">
        <v>116.797805023096</v>
      </c>
      <c r="D5173" s="80">
        <f t="shared" si="361"/>
        <v>313007435.59587908</v>
      </c>
      <c r="E5173" s="80">
        <v>980</v>
      </c>
      <c r="F5173" s="80">
        <f t="shared" si="365"/>
        <v>3.6568412090508512E-4</v>
      </c>
      <c r="G5173" s="80">
        <f t="shared" si="362"/>
        <v>18023.065637127664</v>
      </c>
      <c r="H5173" s="80">
        <f t="shared" si="358"/>
        <v>6.5907489135276771</v>
      </c>
      <c r="I5173" s="80">
        <f t="shared" si="360"/>
        <v>17662604.32438511</v>
      </c>
      <c r="K5173" s="82">
        <f t="shared" si="363"/>
        <v>1.1114805470662237E-3</v>
      </c>
      <c r="L5173" s="3">
        <f>IF(AND(O5173&gt;0,O5173&lt;366),+'PL2'!$N$3+1,IF(AND(O5173&gt;365,O5173&lt;731),+'PL2'!$O$3+1,IF(AND(O5173&gt;730,O5173&lt;1096),+'PL2'!$P$3+1,IF(AND(O5173&gt;1095,O5173&lt;1461),+'PL2'!$Q$3+1,IF(AND(O5173&gt;1460,O5173&lt;3000),+'PL2'!$R$3+1,0)))))</f>
        <v>1.5</v>
      </c>
      <c r="M5173" s="3">
        <f>IF(AND(O5173&gt;0,O5173&lt;366),+'PL2'!$N$2+1,IF(AND(O5173&gt;365,O5173&lt;731),+'PL2'!$O$2+1,IF(AND(O5173&gt;730,O5173&lt;1096),+'PL2'!$P$2+1,IF(AND(O5173&gt;1095,O5173&lt;1461),+'PL2'!$Q$2+1,IF(AND(O5173&gt;1460,O5173&lt;1826),+'PL2'!$R$2+1,IF(AND(O5173&gt;1825,O5173&lt;2190),+'PL2'!$S$2+1,0))))))</f>
        <v>1.2</v>
      </c>
      <c r="N5173" s="82">
        <f t="shared" si="364"/>
        <v>4.9963589095569638E-4</v>
      </c>
      <c r="O5173" s="19">
        <f>IF(A5173&gt;'PL2'!$C$2+489,IF(A5173='PL2'!$C$2+490,1,O5172+1), "")</f>
        <v>610</v>
      </c>
      <c r="Q5173" s="19">
        <f t="shared" si="359"/>
        <v>22.274995007683682</v>
      </c>
    </row>
    <row r="5174" spans="1:17" s="80" customFormat="1" x14ac:dyDescent="0.55000000000000004">
      <c r="A5174" s="80">
        <v>5172</v>
      </c>
      <c r="B5174" s="81">
        <v>44994</v>
      </c>
      <c r="C5174" s="80">
        <v>116.827803497217</v>
      </c>
      <c r="D5174" s="80">
        <f t="shared" si="361"/>
        <v>313355337.271631</v>
      </c>
      <c r="E5174" s="80">
        <v>980</v>
      </c>
      <c r="F5174" s="80">
        <f t="shared" si="365"/>
        <v>3.6537193980527708E-4</v>
      </c>
      <c r="G5174" s="80">
        <f t="shared" si="362"/>
        <v>18032.070607585021</v>
      </c>
      <c r="H5174" s="80">
        <f t="shared" si="358"/>
        <v>6.5884126165990606</v>
      </c>
      <c r="I5174" s="80">
        <f t="shared" si="360"/>
        <v>17671429.195433322</v>
      </c>
      <c r="K5174" s="82">
        <f t="shared" si="363"/>
        <v>1.1114805470662237E-3</v>
      </c>
      <c r="L5174" s="3">
        <f>IF(AND(O5174&gt;0,O5174&lt;366),+'PL2'!$N$3+1,IF(AND(O5174&gt;365,O5174&lt;731),+'PL2'!$O$3+1,IF(AND(O5174&gt;730,O5174&lt;1096),+'PL2'!$P$3+1,IF(AND(O5174&gt;1095,O5174&lt;1461),+'PL2'!$Q$3+1,IF(AND(O5174&gt;1460,O5174&lt;3000),+'PL2'!$R$3+1,0)))))</f>
        <v>1.5</v>
      </c>
      <c r="M5174" s="3">
        <f>IF(AND(O5174&gt;0,O5174&lt;366),+'PL2'!$N$2+1,IF(AND(O5174&gt;365,O5174&lt;731),+'PL2'!$O$2+1,IF(AND(O5174&gt;730,O5174&lt;1096),+'PL2'!$P$2+1,IF(AND(O5174&gt;1095,O5174&lt;1461),+'PL2'!$Q$2+1,IF(AND(O5174&gt;1460,O5174&lt;1826),+'PL2'!$R$2+1,IF(AND(O5174&gt;1825,O5174&lt;2190),+'PL2'!$S$2+1,0))))))</f>
        <v>1.2</v>
      </c>
      <c r="N5174" s="82">
        <f t="shared" si="364"/>
        <v>4.9963589095569638E-4</v>
      </c>
      <c r="O5174" s="19">
        <f>IF(A5174&gt;'PL2'!$C$2+489,IF(A5174='PL2'!$C$2+490,1,O5173+1), "")</f>
        <v>611</v>
      </c>
      <c r="Q5174" s="19">
        <f t="shared" si="359"/>
        <v>22.28612439466038</v>
      </c>
    </row>
    <row r="5175" spans="1:17" s="80" customFormat="1" x14ac:dyDescent="0.55000000000000004">
      <c r="A5175" s="80">
        <v>5173</v>
      </c>
      <c r="B5175" s="81">
        <v>44995</v>
      </c>
      <c r="C5175" s="80">
        <v>116.85780197133801</v>
      </c>
      <c r="D5175" s="80">
        <f t="shared" si="361"/>
        <v>313703625.63332778</v>
      </c>
      <c r="E5175" s="80">
        <v>980</v>
      </c>
      <c r="F5175" s="80">
        <f t="shared" si="365"/>
        <v>3.6506000114186954E-4</v>
      </c>
      <c r="G5175" s="80">
        <f t="shared" si="362"/>
        <v>18041.080077248818</v>
      </c>
      <c r="H5175" s="80">
        <f t="shared" si="358"/>
        <v>6.5860767136010132</v>
      </c>
      <c r="I5175" s="80">
        <f t="shared" si="360"/>
        <v>17680258.475703843</v>
      </c>
      <c r="K5175" s="82">
        <f t="shared" si="363"/>
        <v>1.1114805470662237E-3</v>
      </c>
      <c r="L5175" s="3">
        <f>IF(AND(O5175&gt;0,O5175&lt;366),+'PL2'!$N$3+1,IF(AND(O5175&gt;365,O5175&lt;731),+'PL2'!$O$3+1,IF(AND(O5175&gt;730,O5175&lt;1096),+'PL2'!$P$3+1,IF(AND(O5175&gt;1095,O5175&lt;1461),+'PL2'!$Q$3+1,IF(AND(O5175&gt;1460,O5175&lt;3000),+'PL2'!$R$3+1,0)))))</f>
        <v>1.5</v>
      </c>
      <c r="M5175" s="3">
        <f>IF(AND(O5175&gt;0,O5175&lt;366),+'PL2'!$N$2+1,IF(AND(O5175&gt;365,O5175&lt;731),+'PL2'!$O$2+1,IF(AND(O5175&gt;730,O5175&lt;1096),+'PL2'!$P$2+1,IF(AND(O5175&gt;1095,O5175&lt;1461),+'PL2'!$Q$2+1,IF(AND(O5175&gt;1460,O5175&lt;1826),+'PL2'!$R$2+1,IF(AND(O5175&gt;1825,O5175&lt;2190),+'PL2'!$S$2+1,0))))))</f>
        <v>1.2</v>
      </c>
      <c r="N5175" s="82">
        <f t="shared" si="364"/>
        <v>4.9963589095569638E-4</v>
      </c>
      <c r="O5175" s="19">
        <f>IF(A5175&gt;'PL2'!$C$2+489,IF(A5175='PL2'!$C$2+490,1,O5174+1), "")</f>
        <v>612</v>
      </c>
      <c r="Q5175" s="19">
        <f t="shared" si="359"/>
        <v>22.297259342278256</v>
      </c>
    </row>
    <row r="5176" spans="1:17" s="80" customFormat="1" x14ac:dyDescent="0.55000000000000004">
      <c r="A5176" s="80">
        <v>5174</v>
      </c>
      <c r="B5176" s="81">
        <v>44996</v>
      </c>
      <c r="C5176" s="80">
        <v>116.88780044545901</v>
      </c>
      <c r="D5176" s="80">
        <f t="shared" si="361"/>
        <v>314052301.11076337</v>
      </c>
      <c r="E5176" s="80">
        <v>980</v>
      </c>
      <c r="F5176" s="80">
        <f t="shared" si="365"/>
        <v>3.6474830476134314E-4</v>
      </c>
      <c r="G5176" s="80">
        <f t="shared" si="362"/>
        <v>18050.094048367017</v>
      </c>
      <c r="H5176" s="80">
        <f t="shared" si="358"/>
        <v>6.5837412049246788</v>
      </c>
      <c r="I5176" s="80">
        <f t="shared" si="360"/>
        <v>17689092.167399675</v>
      </c>
      <c r="K5176" s="82">
        <f t="shared" si="363"/>
        <v>1.1114805470662237E-3</v>
      </c>
      <c r="L5176" s="3">
        <f>IF(AND(O5176&gt;0,O5176&lt;366),+'PL2'!$N$3+1,IF(AND(O5176&gt;365,O5176&lt;731),+'PL2'!$O$3+1,IF(AND(O5176&gt;730,O5176&lt;1096),+'PL2'!$P$3+1,IF(AND(O5176&gt;1095,O5176&lt;1461),+'PL2'!$Q$3+1,IF(AND(O5176&gt;1460,O5176&lt;3000),+'PL2'!$R$3+1,0)))))</f>
        <v>1.5</v>
      </c>
      <c r="M5176" s="3">
        <f>IF(AND(O5176&gt;0,O5176&lt;366),+'PL2'!$N$2+1,IF(AND(O5176&gt;365,O5176&lt;731),+'PL2'!$O$2+1,IF(AND(O5176&gt;730,O5176&lt;1096),+'PL2'!$P$2+1,IF(AND(O5176&gt;1095,O5176&lt;1461),+'PL2'!$Q$2+1,IF(AND(O5176&gt;1460,O5176&lt;1826),+'PL2'!$R$2+1,IF(AND(O5176&gt;1825,O5176&lt;2190),+'PL2'!$S$2+1,0))))))</f>
        <v>1.2</v>
      </c>
      <c r="N5176" s="82">
        <f t="shared" si="364"/>
        <v>4.9963589095569638E-4</v>
      </c>
      <c r="O5176" s="19">
        <f>IF(A5176&gt;'PL2'!$C$2+489,IF(A5176='PL2'!$C$2+490,1,O5175+1), "")</f>
        <v>613</v>
      </c>
      <c r="Q5176" s="19">
        <f t="shared" si="359"/>
        <v>22.308399853315606</v>
      </c>
    </row>
    <row r="5177" spans="1:17" s="80" customFormat="1" x14ac:dyDescent="0.55000000000000004">
      <c r="A5177" s="80">
        <v>5175</v>
      </c>
      <c r="B5177" s="81">
        <v>44997</v>
      </c>
      <c r="C5177" s="80">
        <v>116.91779891957999</v>
      </c>
      <c r="D5177" s="80">
        <f t="shared" si="361"/>
        <v>314401364.13420939</v>
      </c>
      <c r="E5177" s="80">
        <v>980</v>
      </c>
      <c r="F5177" s="80">
        <f t="shared" si="365"/>
        <v>3.6443685051022089E-4</v>
      </c>
      <c r="G5177" s="80">
        <f t="shared" si="362"/>
        <v>18059.112523188705</v>
      </c>
      <c r="H5177" s="80">
        <f t="shared" si="358"/>
        <v>6.5814060909605798</v>
      </c>
      <c r="I5177" s="80">
        <f t="shared" si="360"/>
        <v>17697930.27272493</v>
      </c>
      <c r="K5177" s="82">
        <f t="shared" si="363"/>
        <v>1.1114805470662237E-3</v>
      </c>
      <c r="L5177" s="3">
        <f>IF(AND(O5177&gt;0,O5177&lt;366),+'PL2'!$N$3+1,IF(AND(O5177&gt;365,O5177&lt;731),+'PL2'!$O$3+1,IF(AND(O5177&gt;730,O5177&lt;1096),+'PL2'!$P$3+1,IF(AND(O5177&gt;1095,O5177&lt;1461),+'PL2'!$Q$3+1,IF(AND(O5177&gt;1460,O5177&lt;3000),+'PL2'!$R$3+1,0)))))</f>
        <v>1.5</v>
      </c>
      <c r="M5177" s="3">
        <f>IF(AND(O5177&gt;0,O5177&lt;366),+'PL2'!$N$2+1,IF(AND(O5177&gt;365,O5177&lt;731),+'PL2'!$O$2+1,IF(AND(O5177&gt;730,O5177&lt;1096),+'PL2'!$P$2+1,IF(AND(O5177&gt;1095,O5177&lt;1461),+'PL2'!$Q$2+1,IF(AND(O5177&gt;1460,O5177&lt;1826),+'PL2'!$R$2+1,IF(AND(O5177&gt;1825,O5177&lt;2190),+'PL2'!$S$2+1,0))))))</f>
        <v>1.2</v>
      </c>
      <c r="N5177" s="82">
        <f t="shared" si="364"/>
        <v>4.9963589095569638E-4</v>
      </c>
      <c r="O5177" s="19">
        <f>IF(A5177&gt;'PL2'!$C$2+489,IF(A5177='PL2'!$C$2+490,1,O5176+1), "")</f>
        <v>614</v>
      </c>
      <c r="Q5177" s="19">
        <f t="shared" si="359"/>
        <v>22.319545930552113</v>
      </c>
    </row>
    <row r="5178" spans="1:17" s="80" customFormat="1" x14ac:dyDescent="0.55000000000000004">
      <c r="A5178" s="80">
        <v>5176</v>
      </c>
      <c r="B5178" s="81">
        <v>44998</v>
      </c>
      <c r="C5178" s="80">
        <v>116.94779739370099</v>
      </c>
      <c r="D5178" s="80">
        <f t="shared" si="361"/>
        <v>314750815.13441563</v>
      </c>
      <c r="E5178" s="80">
        <v>980</v>
      </c>
      <c r="F5178" s="80">
        <f t="shared" si="365"/>
        <v>3.6412563823506796E-4</v>
      </c>
      <c r="G5178" s="80">
        <f t="shared" si="362"/>
        <v>18068.135503964098</v>
      </c>
      <c r="H5178" s="80">
        <f t="shared" si="358"/>
        <v>6.5790713720986185</v>
      </c>
      <c r="I5178" s="80">
        <f t="shared" si="360"/>
        <v>17706772.793884818</v>
      </c>
      <c r="K5178" s="82">
        <f t="shared" si="363"/>
        <v>1.1114805470662237E-3</v>
      </c>
      <c r="L5178" s="3">
        <f>IF(AND(O5178&gt;0,O5178&lt;366),+'PL2'!$N$3+1,IF(AND(O5178&gt;365,O5178&lt;731),+'PL2'!$O$3+1,IF(AND(O5178&gt;730,O5178&lt;1096),+'PL2'!$P$3+1,IF(AND(O5178&gt;1095,O5178&lt;1461),+'PL2'!$Q$3+1,IF(AND(O5178&gt;1460,O5178&lt;3000),+'PL2'!$R$3+1,0)))))</f>
        <v>1.5</v>
      </c>
      <c r="M5178" s="3">
        <f>IF(AND(O5178&gt;0,O5178&lt;366),+'PL2'!$N$2+1,IF(AND(O5178&gt;365,O5178&lt;731),+'PL2'!$O$2+1,IF(AND(O5178&gt;730,O5178&lt;1096),+'PL2'!$P$2+1,IF(AND(O5178&gt;1095,O5178&lt;1461),+'PL2'!$Q$2+1,IF(AND(O5178&gt;1460,O5178&lt;1826),+'PL2'!$R$2+1,IF(AND(O5178&gt;1825,O5178&lt;2190),+'PL2'!$S$2+1,0))))))</f>
        <v>1.2</v>
      </c>
      <c r="N5178" s="82">
        <f t="shared" si="364"/>
        <v>4.9963589095569638E-4</v>
      </c>
      <c r="O5178" s="19">
        <f>IF(A5178&gt;'PL2'!$C$2+489,IF(A5178='PL2'!$C$2+490,1,O5177+1), "")</f>
        <v>615</v>
      </c>
      <c r="Q5178" s="19">
        <f t="shared" si="359"/>
        <v>22.330697576768852</v>
      </c>
    </row>
    <row r="5179" spans="1:17" s="80" customFormat="1" x14ac:dyDescent="0.55000000000000004">
      <c r="A5179" s="80">
        <v>5177</v>
      </c>
      <c r="B5179" s="81">
        <v>44999</v>
      </c>
      <c r="C5179" s="80">
        <v>116.977795867822</v>
      </c>
      <c r="D5179" s="80">
        <f t="shared" si="361"/>
        <v>315100654.54261076</v>
      </c>
      <c r="E5179" s="80">
        <v>980</v>
      </c>
      <c r="F5179" s="80">
        <f t="shared" si="365"/>
        <v>3.6381466778249148E-4</v>
      </c>
      <c r="G5179" s="80">
        <f t="shared" si="362"/>
        <v>18077.16299294453</v>
      </c>
      <c r="H5179" s="80">
        <f t="shared" si="358"/>
        <v>6.5767370487280639</v>
      </c>
      <c r="I5179" s="80">
        <f t="shared" si="360"/>
        <v>17715619.73308564</v>
      </c>
      <c r="K5179" s="82">
        <f t="shared" si="363"/>
        <v>1.1114805470662237E-3</v>
      </c>
      <c r="L5179" s="3">
        <f>IF(AND(O5179&gt;0,O5179&lt;366),+'PL2'!$N$3+1,IF(AND(O5179&gt;365,O5179&lt;731),+'PL2'!$O$3+1,IF(AND(O5179&gt;730,O5179&lt;1096),+'PL2'!$P$3+1,IF(AND(O5179&gt;1095,O5179&lt;1461),+'PL2'!$Q$3+1,IF(AND(O5179&gt;1460,O5179&lt;3000),+'PL2'!$R$3+1,0)))))</f>
        <v>1.5</v>
      </c>
      <c r="M5179" s="3">
        <f>IF(AND(O5179&gt;0,O5179&lt;366),+'PL2'!$N$2+1,IF(AND(O5179&gt;365,O5179&lt;731),+'PL2'!$O$2+1,IF(AND(O5179&gt;730,O5179&lt;1096),+'PL2'!$P$2+1,IF(AND(O5179&gt;1095,O5179&lt;1461),+'PL2'!$Q$2+1,IF(AND(O5179&gt;1460,O5179&lt;1826),+'PL2'!$R$2+1,IF(AND(O5179&gt;1825,O5179&lt;2190),+'PL2'!$S$2+1,0))))))</f>
        <v>1.2</v>
      </c>
      <c r="N5179" s="82">
        <f t="shared" si="364"/>
        <v>4.9963589095569638E-4</v>
      </c>
      <c r="O5179" s="19">
        <f>IF(A5179&gt;'PL2'!$C$2+489,IF(A5179='PL2'!$C$2+490,1,O5178+1), "")</f>
        <v>616</v>
      </c>
      <c r="Q5179" s="19">
        <f t="shared" si="359"/>
        <v>22.341854794748283</v>
      </c>
    </row>
    <row r="5180" spans="1:17" s="80" customFormat="1" x14ac:dyDescent="0.55000000000000004">
      <c r="A5180" s="80">
        <v>5178</v>
      </c>
      <c r="B5180" s="81">
        <v>45000</v>
      </c>
      <c r="C5180" s="80">
        <v>117.007794341943</v>
      </c>
      <c r="D5180" s="80">
        <f t="shared" si="361"/>
        <v>315450882.79050273</v>
      </c>
      <c r="E5180" s="80">
        <v>980</v>
      </c>
      <c r="F5180" s="80">
        <f t="shared" si="365"/>
        <v>3.6350393899914118E-4</v>
      </c>
      <c r="G5180" s="80">
        <f t="shared" si="362"/>
        <v>18086.194992382461</v>
      </c>
      <c r="H5180" s="80">
        <f t="shared" si="358"/>
        <v>6.5744031212375669</v>
      </c>
      <c r="I5180" s="80">
        <f t="shared" si="360"/>
        <v>17724471.09253481</v>
      </c>
      <c r="K5180" s="82">
        <f t="shared" si="363"/>
        <v>1.1114805470662237E-3</v>
      </c>
      <c r="L5180" s="3">
        <f>IF(AND(O5180&gt;0,O5180&lt;366),+'PL2'!$N$3+1,IF(AND(O5180&gt;365,O5180&lt;731),+'PL2'!$O$3+1,IF(AND(O5180&gt;730,O5180&lt;1096),+'PL2'!$P$3+1,IF(AND(O5180&gt;1095,O5180&lt;1461),+'PL2'!$Q$3+1,IF(AND(O5180&gt;1460,O5180&lt;3000),+'PL2'!$R$3+1,0)))))</f>
        <v>1.5</v>
      </c>
      <c r="M5180" s="3">
        <f>IF(AND(O5180&gt;0,O5180&lt;366),+'PL2'!$N$2+1,IF(AND(O5180&gt;365,O5180&lt;731),+'PL2'!$O$2+1,IF(AND(O5180&gt;730,O5180&lt;1096),+'PL2'!$P$2+1,IF(AND(O5180&gt;1095,O5180&lt;1461),+'PL2'!$Q$2+1,IF(AND(O5180&gt;1460,O5180&lt;1826),+'PL2'!$R$2+1,IF(AND(O5180&gt;1825,O5180&lt;2190),+'PL2'!$S$2+1,0))))))</f>
        <v>1.2</v>
      </c>
      <c r="N5180" s="82">
        <f t="shared" si="364"/>
        <v>4.9963589095569638E-4</v>
      </c>
      <c r="O5180" s="19">
        <f>IF(A5180&gt;'PL2'!$C$2+489,IF(A5180='PL2'!$C$2+490,1,O5179+1), "")</f>
        <v>617</v>
      </c>
      <c r="Q5180" s="19">
        <f t="shared" si="359"/>
        <v>22.353017587274259</v>
      </c>
    </row>
    <row r="5181" spans="1:17" s="80" customFormat="1" x14ac:dyDescent="0.55000000000000004">
      <c r="A5181" s="80">
        <v>5179</v>
      </c>
      <c r="B5181" s="81">
        <v>45001</v>
      </c>
      <c r="C5181" s="80">
        <v>117.037792816064</v>
      </c>
      <c r="D5181" s="80">
        <f t="shared" si="361"/>
        <v>315801500.31027925</v>
      </c>
      <c r="E5181" s="80">
        <v>980</v>
      </c>
      <c r="F5181" s="80">
        <f t="shared" si="365"/>
        <v>3.631934517317091E-4</v>
      </c>
      <c r="G5181" s="80">
        <f t="shared" si="362"/>
        <v>18095.231504531479</v>
      </c>
      <c r="H5181" s="80">
        <f t="shared" si="358"/>
        <v>6.5720695900151558</v>
      </c>
      <c r="I5181" s="80">
        <f t="shared" si="360"/>
        <v>17733326.874440849</v>
      </c>
      <c r="K5181" s="82">
        <f t="shared" si="363"/>
        <v>1.1114805470662237E-3</v>
      </c>
      <c r="L5181" s="3">
        <f>IF(AND(O5181&gt;0,O5181&lt;366),+'PL2'!$N$3+1,IF(AND(O5181&gt;365,O5181&lt;731),+'PL2'!$O$3+1,IF(AND(O5181&gt;730,O5181&lt;1096),+'PL2'!$P$3+1,IF(AND(O5181&gt;1095,O5181&lt;1461),+'PL2'!$Q$3+1,IF(AND(O5181&gt;1460,O5181&lt;3000),+'PL2'!$R$3+1,0)))))</f>
        <v>1.5</v>
      </c>
      <c r="M5181" s="3">
        <f>IF(AND(O5181&gt;0,O5181&lt;366),+'PL2'!$N$2+1,IF(AND(O5181&gt;365,O5181&lt;731),+'PL2'!$O$2+1,IF(AND(O5181&gt;730,O5181&lt;1096),+'PL2'!$P$2+1,IF(AND(O5181&gt;1095,O5181&lt;1461),+'PL2'!$Q$2+1,IF(AND(O5181&gt;1460,O5181&lt;1826),+'PL2'!$R$2+1,IF(AND(O5181&gt;1825,O5181&lt;2190),+'PL2'!$S$2+1,0))))))</f>
        <v>1.2</v>
      </c>
      <c r="N5181" s="82">
        <f t="shared" si="364"/>
        <v>4.9963589095569638E-4</v>
      </c>
      <c r="O5181" s="19">
        <f>IF(A5181&gt;'PL2'!$C$2+489,IF(A5181='PL2'!$C$2+490,1,O5180+1), "")</f>
        <v>618</v>
      </c>
      <c r="Q5181" s="19">
        <f t="shared" si="359"/>
        <v>22.364185957132026</v>
      </c>
    </row>
    <row r="5182" spans="1:17" s="80" customFormat="1" x14ac:dyDescent="0.55000000000000004">
      <c r="A5182" s="80">
        <v>5180</v>
      </c>
      <c r="B5182" s="81">
        <v>45002</v>
      </c>
      <c r="C5182" s="80">
        <v>117.067791290185</v>
      </c>
      <c r="D5182" s="80">
        <f t="shared" si="361"/>
        <v>316152507.53460848</v>
      </c>
      <c r="E5182" s="80">
        <v>980</v>
      </c>
      <c r="F5182" s="80">
        <f t="shared" si="365"/>
        <v>3.6288320582692982E-4</v>
      </c>
      <c r="G5182" s="80">
        <f t="shared" si="362"/>
        <v>18104.272531646297</v>
      </c>
      <c r="H5182" s="80">
        <f t="shared" si="358"/>
        <v>6.5697364554482345</v>
      </c>
      <c r="I5182" s="80">
        <f t="shared" si="360"/>
        <v>17742187.08101337</v>
      </c>
      <c r="K5182" s="82">
        <f t="shared" si="363"/>
        <v>1.1114805470662237E-3</v>
      </c>
      <c r="L5182" s="3">
        <f>IF(AND(O5182&gt;0,O5182&lt;366),+'PL2'!$N$3+1,IF(AND(O5182&gt;365,O5182&lt;731),+'PL2'!$O$3+1,IF(AND(O5182&gt;730,O5182&lt;1096),+'PL2'!$P$3+1,IF(AND(O5182&gt;1095,O5182&lt;1461),+'PL2'!$Q$3+1,IF(AND(O5182&gt;1460,O5182&lt;3000),+'PL2'!$R$3+1,0)))))</f>
        <v>1.5</v>
      </c>
      <c r="M5182" s="3">
        <f>IF(AND(O5182&gt;0,O5182&lt;366),+'PL2'!$N$2+1,IF(AND(O5182&gt;365,O5182&lt;731),+'PL2'!$O$2+1,IF(AND(O5182&gt;730,O5182&lt;1096),+'PL2'!$P$2+1,IF(AND(O5182&gt;1095,O5182&lt;1461),+'PL2'!$Q$2+1,IF(AND(O5182&gt;1460,O5182&lt;1826),+'PL2'!$R$2+1,IF(AND(O5182&gt;1825,O5182&lt;2190),+'PL2'!$S$2+1,0))))))</f>
        <v>1.2</v>
      </c>
      <c r="N5182" s="82">
        <f t="shared" si="364"/>
        <v>4.9963589095569638E-4</v>
      </c>
      <c r="O5182" s="19">
        <f>IF(A5182&gt;'PL2'!$C$2+489,IF(A5182='PL2'!$C$2+490,1,O5181+1), "")</f>
        <v>619</v>
      </c>
      <c r="Q5182" s="19">
        <f t="shared" si="359"/>
        <v>22.375359907108216</v>
      </c>
    </row>
    <row r="5183" spans="1:17" s="80" customFormat="1" x14ac:dyDescent="0.55000000000000004">
      <c r="A5183" s="80">
        <v>5181</v>
      </c>
      <c r="B5183" s="81">
        <v>45003</v>
      </c>
      <c r="C5183" s="80">
        <v>117.097789764306</v>
      </c>
      <c r="D5183" s="80">
        <f t="shared" si="361"/>
        <v>316503904.89663941</v>
      </c>
      <c r="E5183" s="80">
        <v>980</v>
      </c>
      <c r="F5183" s="80">
        <f t="shared" si="365"/>
        <v>3.6257320113158051E-4</v>
      </c>
      <c r="G5183" s="80">
        <f t="shared" si="362"/>
        <v>18113.318075982752</v>
      </c>
      <c r="H5183" s="80">
        <f t="shared" si="358"/>
        <v>6.5674037179235869</v>
      </c>
      <c r="I5183" s="80">
        <f t="shared" si="360"/>
        <v>17751051.714463096</v>
      </c>
      <c r="K5183" s="82">
        <f t="shared" si="363"/>
        <v>1.1114805470662237E-3</v>
      </c>
      <c r="L5183" s="3">
        <f>IF(AND(O5183&gt;0,O5183&lt;366),+'PL2'!$N$3+1,IF(AND(O5183&gt;365,O5183&lt;731),+'PL2'!$O$3+1,IF(AND(O5183&gt;730,O5183&lt;1096),+'PL2'!$P$3+1,IF(AND(O5183&gt;1095,O5183&lt;1461),+'PL2'!$Q$3+1,IF(AND(O5183&gt;1460,O5183&lt;3000),+'PL2'!$R$3+1,0)))))</f>
        <v>1.5</v>
      </c>
      <c r="M5183" s="3">
        <f>IF(AND(O5183&gt;0,O5183&lt;366),+'PL2'!$N$2+1,IF(AND(O5183&gt;365,O5183&lt;731),+'PL2'!$O$2+1,IF(AND(O5183&gt;730,O5183&lt;1096),+'PL2'!$P$2+1,IF(AND(O5183&gt;1095,O5183&lt;1461),+'PL2'!$Q$2+1,IF(AND(O5183&gt;1460,O5183&lt;1826),+'PL2'!$R$2+1,IF(AND(O5183&gt;1825,O5183&lt;2190),+'PL2'!$S$2+1,0))))))</f>
        <v>1.2</v>
      </c>
      <c r="N5183" s="82">
        <f t="shared" si="364"/>
        <v>4.9963589095569638E-4</v>
      </c>
      <c r="O5183" s="19">
        <f>IF(A5183&gt;'PL2'!$C$2+489,IF(A5183='PL2'!$C$2+490,1,O5182+1), "")</f>
        <v>620</v>
      </c>
      <c r="Q5183" s="19">
        <f t="shared" si="359"/>
        <v>22.386539439990859</v>
      </c>
    </row>
    <row r="5184" spans="1:17" s="80" customFormat="1" x14ac:dyDescent="0.55000000000000004">
      <c r="A5184" s="80">
        <v>5182</v>
      </c>
      <c r="B5184" s="81">
        <v>45004</v>
      </c>
      <c r="C5184" s="80">
        <v>117.127788238427</v>
      </c>
      <c r="D5184" s="80">
        <f t="shared" si="361"/>
        <v>316855692.83000255</v>
      </c>
      <c r="E5184" s="80">
        <v>980</v>
      </c>
      <c r="F5184" s="80">
        <f t="shared" si="365"/>
        <v>3.6226343749248119E-4</v>
      </c>
      <c r="G5184" s="80">
        <f t="shared" si="362"/>
        <v>18122.368139797811</v>
      </c>
      <c r="H5184" s="80">
        <f t="shared" si="358"/>
        <v>6.565071377827377</v>
      </c>
      <c r="I5184" s="80">
        <f t="shared" si="360"/>
        <v>17759920.777001854</v>
      </c>
      <c r="K5184" s="82">
        <f t="shared" si="363"/>
        <v>1.1114805470662237E-3</v>
      </c>
      <c r="L5184" s="3">
        <f>IF(AND(O5184&gt;0,O5184&lt;366),+'PL2'!$N$3+1,IF(AND(O5184&gt;365,O5184&lt;731),+'PL2'!$O$3+1,IF(AND(O5184&gt;730,O5184&lt;1096),+'PL2'!$P$3+1,IF(AND(O5184&gt;1095,O5184&lt;1461),+'PL2'!$Q$3+1,IF(AND(O5184&gt;1460,O5184&lt;3000),+'PL2'!$R$3+1,0)))))</f>
        <v>1.5</v>
      </c>
      <c r="M5184" s="3">
        <f>IF(AND(O5184&gt;0,O5184&lt;366),+'PL2'!$N$2+1,IF(AND(O5184&gt;365,O5184&lt;731),+'PL2'!$O$2+1,IF(AND(O5184&gt;730,O5184&lt;1096),+'PL2'!$P$2+1,IF(AND(O5184&gt;1095,O5184&lt;1461),+'PL2'!$Q$2+1,IF(AND(O5184&gt;1460,O5184&lt;1826),+'PL2'!$R$2+1,IF(AND(O5184&gt;1825,O5184&lt;2190),+'PL2'!$S$2+1,0))))))</f>
        <v>1.2</v>
      </c>
      <c r="N5184" s="82">
        <f t="shared" si="364"/>
        <v>4.9963589095569638E-4</v>
      </c>
      <c r="O5184" s="19">
        <f>IF(A5184&gt;'PL2'!$C$2+489,IF(A5184='PL2'!$C$2+490,1,O5183+1), "")</f>
        <v>621</v>
      </c>
      <c r="Q5184" s="19">
        <f t="shared" si="359"/>
        <v>22.397724558569372</v>
      </c>
    </row>
    <row r="5185" spans="1:17" s="80" customFormat="1" x14ac:dyDescent="0.55000000000000004">
      <c r="A5185" s="80">
        <v>5183</v>
      </c>
      <c r="B5185" s="81">
        <v>45005</v>
      </c>
      <c r="C5185" s="80">
        <v>117.157786712548</v>
      </c>
      <c r="D5185" s="80">
        <f t="shared" si="361"/>
        <v>317207871.76881027</v>
      </c>
      <c r="E5185" s="80">
        <v>980</v>
      </c>
      <c r="F5185" s="80">
        <f t="shared" si="365"/>
        <v>3.6195391475649465E-4</v>
      </c>
      <c r="G5185" s="80">
        <f t="shared" si="362"/>
        <v>18131.422725349566</v>
      </c>
      <c r="H5185" s="80">
        <f t="shared" si="358"/>
        <v>6.5627394355451472</v>
      </c>
      <c r="I5185" s="80">
        <f t="shared" si="360"/>
        <v>17768794.270842575</v>
      </c>
      <c r="K5185" s="82">
        <f t="shared" si="363"/>
        <v>1.1114805470662237E-3</v>
      </c>
      <c r="L5185" s="3">
        <f>IF(AND(O5185&gt;0,O5185&lt;366),+'PL2'!$N$3+1,IF(AND(O5185&gt;365,O5185&lt;731),+'PL2'!$O$3+1,IF(AND(O5185&gt;730,O5185&lt;1096),+'PL2'!$P$3+1,IF(AND(O5185&gt;1095,O5185&lt;1461),+'PL2'!$Q$3+1,IF(AND(O5185&gt;1460,O5185&lt;3000),+'PL2'!$R$3+1,0)))))</f>
        <v>1.5</v>
      </c>
      <c r="M5185" s="3">
        <f>IF(AND(O5185&gt;0,O5185&lt;366),+'PL2'!$N$2+1,IF(AND(O5185&gt;365,O5185&lt;731),+'PL2'!$O$2+1,IF(AND(O5185&gt;730,O5185&lt;1096),+'PL2'!$P$2+1,IF(AND(O5185&gt;1095,O5185&lt;1461),+'PL2'!$Q$2+1,IF(AND(O5185&gt;1460,O5185&lt;1826),+'PL2'!$R$2+1,IF(AND(O5185&gt;1825,O5185&lt;2190),+'PL2'!$S$2+1,0))))))</f>
        <v>1.2</v>
      </c>
      <c r="N5185" s="82">
        <f t="shared" si="364"/>
        <v>4.9963589095569638E-4</v>
      </c>
      <c r="O5185" s="19">
        <f>IF(A5185&gt;'PL2'!$C$2+489,IF(A5185='PL2'!$C$2+490,1,O5184+1), "")</f>
        <v>622</v>
      </c>
      <c r="Q5185" s="19">
        <f t="shared" si="359"/>
        <v>22.408915265634572</v>
      </c>
    </row>
    <row r="5186" spans="1:17" s="80" customFormat="1" x14ac:dyDescent="0.55000000000000004">
      <c r="A5186" s="80">
        <v>5184</v>
      </c>
      <c r="B5186" s="81">
        <v>45006</v>
      </c>
      <c r="C5186" s="80">
        <v>117.187785186669</v>
      </c>
      <c r="D5186" s="80">
        <f t="shared" si="361"/>
        <v>317560442.14765757</v>
      </c>
      <c r="E5186" s="80">
        <v>980</v>
      </c>
      <c r="F5186" s="80">
        <f t="shared" si="365"/>
        <v>3.616446327705264E-4</v>
      </c>
      <c r="G5186" s="80">
        <f t="shared" si="362"/>
        <v>18140.48183489724</v>
      </c>
      <c r="H5186" s="80">
        <f t="shared" si="358"/>
        <v>6.5604078914618178</v>
      </c>
      <c r="I5186" s="80">
        <f t="shared" si="360"/>
        <v>17777672.198199295</v>
      </c>
      <c r="K5186" s="82">
        <f t="shared" si="363"/>
        <v>1.1114805470662237E-3</v>
      </c>
      <c r="L5186" s="3">
        <f>IF(AND(O5186&gt;0,O5186&lt;366),+'PL2'!$N$3+1,IF(AND(O5186&gt;365,O5186&lt;731),+'PL2'!$O$3+1,IF(AND(O5186&gt;730,O5186&lt;1096),+'PL2'!$P$3+1,IF(AND(O5186&gt;1095,O5186&lt;1461),+'PL2'!$Q$3+1,IF(AND(O5186&gt;1460,O5186&lt;3000),+'PL2'!$R$3+1,0)))))</f>
        <v>1.5</v>
      </c>
      <c r="M5186" s="3">
        <f>IF(AND(O5186&gt;0,O5186&lt;366),+'PL2'!$N$2+1,IF(AND(O5186&gt;365,O5186&lt;731),+'PL2'!$O$2+1,IF(AND(O5186&gt;730,O5186&lt;1096),+'PL2'!$P$2+1,IF(AND(O5186&gt;1095,O5186&lt;1461),+'PL2'!$Q$2+1,IF(AND(O5186&gt;1460,O5186&lt;1826),+'PL2'!$R$2+1,IF(AND(O5186&gt;1825,O5186&lt;2190),+'PL2'!$S$2+1,0))))))</f>
        <v>1.2</v>
      </c>
      <c r="N5186" s="82">
        <f t="shared" si="364"/>
        <v>4.9963589095569638E-4</v>
      </c>
      <c r="O5186" s="19">
        <f>IF(A5186&gt;'PL2'!$C$2+489,IF(A5186='PL2'!$C$2+490,1,O5185+1), "")</f>
        <v>623</v>
      </c>
      <c r="Q5186" s="19">
        <f t="shared" si="359"/>
        <v>22.420111563978669</v>
      </c>
    </row>
    <row r="5187" spans="1:17" s="80" customFormat="1" x14ac:dyDescent="0.55000000000000004">
      <c r="A5187" s="80">
        <v>5185</v>
      </c>
      <c r="B5187" s="81">
        <v>45007</v>
      </c>
      <c r="C5187" s="80">
        <v>117.21778366079</v>
      </c>
      <c r="D5187" s="80">
        <f t="shared" si="361"/>
        <v>317913404.40162241</v>
      </c>
      <c r="E5187" s="80">
        <v>980</v>
      </c>
      <c r="F5187" s="80">
        <f t="shared" si="365"/>
        <v>3.6133559138152519E-4</v>
      </c>
      <c r="G5187" s="80">
        <f t="shared" si="362"/>
        <v>18149.545470701185</v>
      </c>
      <c r="H5187" s="80">
        <f t="shared" si="358"/>
        <v>6.5580767459616949</v>
      </c>
      <c r="I5187" s="80">
        <f t="shared" si="360"/>
        <v>17786554.561287161</v>
      </c>
      <c r="K5187" s="82">
        <f t="shared" si="363"/>
        <v>1.1114805470662237E-3</v>
      </c>
      <c r="L5187" s="3">
        <f>IF(AND(O5187&gt;0,O5187&lt;366),+'PL2'!$N$3+1,IF(AND(O5187&gt;365,O5187&lt;731),+'PL2'!$O$3+1,IF(AND(O5187&gt;730,O5187&lt;1096),+'PL2'!$P$3+1,IF(AND(O5187&gt;1095,O5187&lt;1461),+'PL2'!$Q$3+1,IF(AND(O5187&gt;1460,O5187&lt;3000),+'PL2'!$R$3+1,0)))))</f>
        <v>1.5</v>
      </c>
      <c r="M5187" s="3">
        <f>IF(AND(O5187&gt;0,O5187&lt;366),+'PL2'!$N$2+1,IF(AND(O5187&gt;365,O5187&lt;731),+'PL2'!$O$2+1,IF(AND(O5187&gt;730,O5187&lt;1096),+'PL2'!$P$2+1,IF(AND(O5187&gt;1095,O5187&lt;1461),+'PL2'!$Q$2+1,IF(AND(O5187&gt;1460,O5187&lt;1826),+'PL2'!$R$2+1,IF(AND(O5187&gt;1825,O5187&lt;2190),+'PL2'!$S$2+1,0))))))</f>
        <v>1.2</v>
      </c>
      <c r="N5187" s="82">
        <f t="shared" si="364"/>
        <v>4.9963589095569638E-4</v>
      </c>
      <c r="O5187" s="19">
        <f>IF(A5187&gt;'PL2'!$C$2+489,IF(A5187='PL2'!$C$2+490,1,O5186+1), "")</f>
        <v>624</v>
      </c>
      <c r="Q5187" s="19">
        <f t="shared" si="359"/>
        <v>22.431313456395262</v>
      </c>
    </row>
    <row r="5188" spans="1:17" s="80" customFormat="1" x14ac:dyDescent="0.55000000000000004">
      <c r="A5188" s="80">
        <v>5186</v>
      </c>
      <c r="B5188" s="81">
        <v>45008</v>
      </c>
      <c r="C5188" s="80">
        <v>117.24778213491101</v>
      </c>
      <c r="D5188" s="80">
        <f t="shared" si="361"/>
        <v>318266758.96626639</v>
      </c>
      <c r="E5188" s="80">
        <v>980</v>
      </c>
      <c r="F5188" s="80">
        <f t="shared" si="365"/>
        <v>3.6102679043648262E-4</v>
      </c>
      <c r="G5188" s="80">
        <f t="shared" si="362"/>
        <v>18158.613635022881</v>
      </c>
      <c r="H5188" s="80">
        <f t="shared" si="358"/>
        <v>6.5557459994284617</v>
      </c>
      <c r="I5188" s="80">
        <f t="shared" si="360"/>
        <v>17795441.362322424</v>
      </c>
      <c r="K5188" s="82">
        <f t="shared" si="363"/>
        <v>1.1114805470662237E-3</v>
      </c>
      <c r="L5188" s="3">
        <f>IF(AND(O5188&gt;0,O5188&lt;366),+'PL2'!$N$3+1,IF(AND(O5188&gt;365,O5188&lt;731),+'PL2'!$O$3+1,IF(AND(O5188&gt;730,O5188&lt;1096),+'PL2'!$P$3+1,IF(AND(O5188&gt;1095,O5188&lt;1461),+'PL2'!$Q$3+1,IF(AND(O5188&gt;1460,O5188&lt;3000),+'PL2'!$R$3+1,0)))))</f>
        <v>1.5</v>
      </c>
      <c r="M5188" s="3">
        <f>IF(AND(O5188&gt;0,O5188&lt;366),+'PL2'!$N$2+1,IF(AND(O5188&gt;365,O5188&lt;731),+'PL2'!$O$2+1,IF(AND(O5188&gt;730,O5188&lt;1096),+'PL2'!$P$2+1,IF(AND(O5188&gt;1095,O5188&lt;1461),+'PL2'!$Q$2+1,IF(AND(O5188&gt;1460,O5188&lt;1826),+'PL2'!$R$2+1,IF(AND(O5188&gt;1825,O5188&lt;2190),+'PL2'!$S$2+1,0))))))</f>
        <v>1.2</v>
      </c>
      <c r="N5188" s="82">
        <f t="shared" si="364"/>
        <v>4.9963589095569638E-4</v>
      </c>
      <c r="O5188" s="19">
        <f>IF(A5188&gt;'PL2'!$C$2+489,IF(A5188='PL2'!$C$2+490,1,O5187+1), "")</f>
        <v>625</v>
      </c>
      <c r="Q5188" s="19">
        <f t="shared" si="359"/>
        <v>22.442520945679355</v>
      </c>
    </row>
    <row r="5189" spans="1:17" s="80" customFormat="1" x14ac:dyDescent="0.55000000000000004">
      <c r="A5189" s="80">
        <v>5187</v>
      </c>
      <c r="B5189" s="81">
        <v>45009</v>
      </c>
      <c r="C5189" s="80">
        <v>117.27778060903201</v>
      </c>
      <c r="D5189" s="80">
        <f t="shared" si="361"/>
        <v>318620506.27763522</v>
      </c>
      <c r="E5189" s="80">
        <v>980</v>
      </c>
      <c r="F5189" s="80">
        <f t="shared" si="365"/>
        <v>3.6071822978243364E-4</v>
      </c>
      <c r="G5189" s="80">
        <f t="shared" si="362"/>
        <v>18167.686330124936</v>
      </c>
      <c r="H5189" s="80">
        <f t="shared" si="358"/>
        <v>6.5534156522451852</v>
      </c>
      <c r="I5189" s="80">
        <f t="shared" si="360"/>
        <v>17804332.603522439</v>
      </c>
      <c r="K5189" s="82">
        <f t="shared" si="363"/>
        <v>1.1114805470662237E-3</v>
      </c>
      <c r="L5189" s="3">
        <f>IF(AND(O5189&gt;0,O5189&lt;366),+'PL2'!$N$3+1,IF(AND(O5189&gt;365,O5189&lt;731),+'PL2'!$O$3+1,IF(AND(O5189&gt;730,O5189&lt;1096),+'PL2'!$P$3+1,IF(AND(O5189&gt;1095,O5189&lt;1461),+'PL2'!$Q$3+1,IF(AND(O5189&gt;1460,O5189&lt;3000),+'PL2'!$R$3+1,0)))))</f>
        <v>1.5</v>
      </c>
      <c r="M5189" s="3">
        <f>IF(AND(O5189&gt;0,O5189&lt;366),+'PL2'!$N$2+1,IF(AND(O5189&gt;365,O5189&lt;731),+'PL2'!$O$2+1,IF(AND(O5189&gt;730,O5189&lt;1096),+'PL2'!$P$2+1,IF(AND(O5189&gt;1095,O5189&lt;1461),+'PL2'!$Q$2+1,IF(AND(O5189&gt;1460,O5189&lt;1826),+'PL2'!$R$2+1,IF(AND(O5189&gt;1825,O5189&lt;2190),+'PL2'!$S$2+1,0))))))</f>
        <v>1.2</v>
      </c>
      <c r="N5189" s="82">
        <f t="shared" si="364"/>
        <v>4.9963589095569638E-4</v>
      </c>
      <c r="O5189" s="19">
        <f>IF(A5189&gt;'PL2'!$C$2+489,IF(A5189='PL2'!$C$2+490,1,O5188+1), "")</f>
        <v>626</v>
      </c>
      <c r="Q5189" s="19">
        <f t="shared" si="359"/>
        <v>22.453734034627342</v>
      </c>
    </row>
    <row r="5190" spans="1:17" s="80" customFormat="1" x14ac:dyDescent="0.55000000000000004">
      <c r="A5190" s="80">
        <v>5188</v>
      </c>
      <c r="B5190" s="81">
        <v>45010</v>
      </c>
      <c r="C5190" s="80">
        <v>117.30777908315299</v>
      </c>
      <c r="D5190" s="80">
        <f t="shared" si="361"/>
        <v>318974646.77225918</v>
      </c>
      <c r="E5190" s="80">
        <v>980</v>
      </c>
      <c r="F5190" s="80">
        <f t="shared" si="365"/>
        <v>3.6040990926645646E-4</v>
      </c>
      <c r="G5190" s="80">
        <f t="shared" si="362"/>
        <v>18176.76355827109</v>
      </c>
      <c r="H5190" s="80">
        <f t="shared" si="358"/>
        <v>6.5510857047943158</v>
      </c>
      <c r="I5190" s="80">
        <f t="shared" si="360"/>
        <v>17813228.287105668</v>
      </c>
      <c r="K5190" s="82">
        <f t="shared" si="363"/>
        <v>1.1114805470662237E-3</v>
      </c>
      <c r="L5190" s="3">
        <f>IF(AND(O5190&gt;0,O5190&lt;366),+'PL2'!$N$3+1,IF(AND(O5190&gt;365,O5190&lt;731),+'PL2'!$O$3+1,IF(AND(O5190&gt;730,O5190&lt;1096),+'PL2'!$P$3+1,IF(AND(O5190&gt;1095,O5190&lt;1461),+'PL2'!$Q$3+1,IF(AND(O5190&gt;1460,O5190&lt;3000),+'PL2'!$R$3+1,0)))))</f>
        <v>1.5</v>
      </c>
      <c r="M5190" s="3">
        <f>IF(AND(O5190&gt;0,O5190&lt;366),+'PL2'!$N$2+1,IF(AND(O5190&gt;365,O5190&lt;731),+'PL2'!$O$2+1,IF(AND(O5190&gt;730,O5190&lt;1096),+'PL2'!$P$2+1,IF(AND(O5190&gt;1095,O5190&lt;1461),+'PL2'!$Q$2+1,IF(AND(O5190&gt;1460,O5190&lt;1826),+'PL2'!$R$2+1,IF(AND(O5190&gt;1825,O5190&lt;2190),+'PL2'!$S$2+1,0))))))</f>
        <v>1.2</v>
      </c>
      <c r="N5190" s="82">
        <f t="shared" si="364"/>
        <v>4.9963589095569638E-4</v>
      </c>
      <c r="O5190" s="19">
        <f>IF(A5190&gt;'PL2'!$C$2+489,IF(A5190='PL2'!$C$2+490,1,O5189+1), "")</f>
        <v>627</v>
      </c>
      <c r="Q5190" s="19">
        <f t="shared" si="359"/>
        <v>22.464952726037016</v>
      </c>
    </row>
    <row r="5191" spans="1:17" s="80" customFormat="1" x14ac:dyDescent="0.55000000000000004">
      <c r="A5191" s="80">
        <v>5189</v>
      </c>
      <c r="B5191" s="81">
        <v>45011</v>
      </c>
      <c r="C5191" s="80">
        <v>117.33777755727399</v>
      </c>
      <c r="D5191" s="80">
        <f t="shared" si="361"/>
        <v>319329180.88715386</v>
      </c>
      <c r="E5191" s="80">
        <v>980</v>
      </c>
      <c r="F5191" s="80">
        <f t="shared" si="365"/>
        <v>3.6010182873567268E-4</v>
      </c>
      <c r="G5191" s="80">
        <f t="shared" si="362"/>
        <v>18185.845321726218</v>
      </c>
      <c r="H5191" s="80">
        <f t="shared" si="358"/>
        <v>6.5487561574576887</v>
      </c>
      <c r="I5191" s="80">
        <f t="shared" si="360"/>
        <v>17822128.415291693</v>
      </c>
      <c r="K5191" s="82">
        <f t="shared" si="363"/>
        <v>1.1114805470662237E-3</v>
      </c>
      <c r="L5191" s="3">
        <f>IF(AND(O5191&gt;0,O5191&lt;366),+'PL2'!$N$3+1,IF(AND(O5191&gt;365,O5191&lt;731),+'PL2'!$O$3+1,IF(AND(O5191&gt;730,O5191&lt;1096),+'PL2'!$P$3+1,IF(AND(O5191&gt;1095,O5191&lt;1461),+'PL2'!$Q$3+1,IF(AND(O5191&gt;1460,O5191&lt;3000),+'PL2'!$R$3+1,0)))))</f>
        <v>1.5</v>
      </c>
      <c r="M5191" s="3">
        <f>IF(AND(O5191&gt;0,O5191&lt;366),+'PL2'!$N$2+1,IF(AND(O5191&gt;365,O5191&lt;731),+'PL2'!$O$2+1,IF(AND(O5191&gt;730,O5191&lt;1096),+'PL2'!$P$2+1,IF(AND(O5191&gt;1095,O5191&lt;1461),+'PL2'!$Q$2+1,IF(AND(O5191&gt;1460,O5191&lt;1826),+'PL2'!$R$2+1,IF(AND(O5191&gt;1825,O5191&lt;2190),+'PL2'!$S$2+1,0))))))</f>
        <v>1.2</v>
      </c>
      <c r="N5191" s="82">
        <f t="shared" si="364"/>
        <v>4.9963589095569638E-4</v>
      </c>
      <c r="O5191" s="19">
        <f>IF(A5191&gt;'PL2'!$C$2+489,IF(A5191='PL2'!$C$2+490,1,O5190+1), "")</f>
        <v>628</v>
      </c>
      <c r="Q5191" s="19">
        <f t="shared" si="359"/>
        <v>22.476177022707567</v>
      </c>
    </row>
    <row r="5192" spans="1:17" s="80" customFormat="1" x14ac:dyDescent="0.55000000000000004">
      <c r="A5192" s="80">
        <v>5190</v>
      </c>
      <c r="B5192" s="81">
        <v>45012</v>
      </c>
      <c r="C5192" s="80">
        <v>117.367776031395</v>
      </c>
      <c r="D5192" s="80">
        <f t="shared" si="361"/>
        <v>319684109.05982053</v>
      </c>
      <c r="E5192" s="80">
        <v>980</v>
      </c>
      <c r="F5192" s="80">
        <f t="shared" si="365"/>
        <v>3.5979398803724719E-4</v>
      </c>
      <c r="G5192" s="80">
        <f t="shared" si="362"/>
        <v>18194.931622756321</v>
      </c>
      <c r="H5192" s="80">
        <f t="shared" si="358"/>
        <v>6.5464270106165188</v>
      </c>
      <c r="I5192" s="80">
        <f t="shared" si="360"/>
        <v>17831032.990301196</v>
      </c>
      <c r="K5192" s="82">
        <f t="shared" si="363"/>
        <v>1.1114805470662237E-3</v>
      </c>
      <c r="L5192" s="3">
        <f>IF(AND(O5192&gt;0,O5192&lt;366),+'PL2'!$N$3+1,IF(AND(O5192&gt;365,O5192&lt;731),+'PL2'!$O$3+1,IF(AND(O5192&gt;730,O5192&lt;1096),+'PL2'!$P$3+1,IF(AND(O5192&gt;1095,O5192&lt;1461),+'PL2'!$Q$3+1,IF(AND(O5192&gt;1460,O5192&lt;3000),+'PL2'!$R$3+1,0)))))</f>
        <v>1.5</v>
      </c>
      <c r="M5192" s="3">
        <f>IF(AND(O5192&gt;0,O5192&lt;366),+'PL2'!$N$2+1,IF(AND(O5192&gt;365,O5192&lt;731),+'PL2'!$O$2+1,IF(AND(O5192&gt;730,O5192&lt;1096),+'PL2'!$P$2+1,IF(AND(O5192&gt;1095,O5192&lt;1461),+'PL2'!$Q$2+1,IF(AND(O5192&gt;1460,O5192&lt;1826),+'PL2'!$R$2+1,IF(AND(O5192&gt;1825,O5192&lt;2190),+'PL2'!$S$2+1,0))))))</f>
        <v>1.2</v>
      </c>
      <c r="N5192" s="82">
        <f t="shared" si="364"/>
        <v>4.9963589095569638E-4</v>
      </c>
      <c r="O5192" s="19">
        <f>IF(A5192&gt;'PL2'!$C$2+489,IF(A5192='PL2'!$C$2+490,1,O5191+1), "")</f>
        <v>629</v>
      </c>
      <c r="Q5192" s="19">
        <f t="shared" si="359"/>
        <v>22.487406927439586</v>
      </c>
    </row>
    <row r="5193" spans="1:17" s="80" customFormat="1" x14ac:dyDescent="0.55000000000000004">
      <c r="A5193" s="80">
        <v>5191</v>
      </c>
      <c r="B5193" s="81">
        <v>45013</v>
      </c>
      <c r="C5193" s="80">
        <v>117.397774505516</v>
      </c>
      <c r="D5193" s="80">
        <f t="shared" si="361"/>
        <v>320039431.72824675</v>
      </c>
      <c r="E5193" s="80">
        <v>980</v>
      </c>
      <c r="F5193" s="80">
        <f t="shared" si="365"/>
        <v>3.5948638701838864E-4</v>
      </c>
      <c r="G5193" s="80">
        <f t="shared" si="362"/>
        <v>18204.022463628535</v>
      </c>
      <c r="H5193" s="80">
        <f t="shared" si="358"/>
        <v>6.5440982646514083</v>
      </c>
      <c r="I5193" s="80">
        <f t="shared" si="360"/>
        <v>17839942.014355965</v>
      </c>
      <c r="K5193" s="82">
        <f t="shared" si="363"/>
        <v>1.1114805470662237E-3</v>
      </c>
      <c r="L5193" s="3">
        <f>IF(AND(O5193&gt;0,O5193&lt;366),+'PL2'!$N$3+1,IF(AND(O5193&gt;365,O5193&lt;731),+'PL2'!$O$3+1,IF(AND(O5193&gt;730,O5193&lt;1096),+'PL2'!$P$3+1,IF(AND(O5193&gt;1095,O5193&lt;1461),+'PL2'!$Q$3+1,IF(AND(O5193&gt;1460,O5193&lt;3000),+'PL2'!$R$3+1,0)))))</f>
        <v>1.5</v>
      </c>
      <c r="M5193" s="3">
        <f>IF(AND(O5193&gt;0,O5193&lt;366),+'PL2'!$N$2+1,IF(AND(O5193&gt;365,O5193&lt;731),+'PL2'!$O$2+1,IF(AND(O5193&gt;730,O5193&lt;1096),+'PL2'!$P$2+1,IF(AND(O5193&gt;1095,O5193&lt;1461),+'PL2'!$Q$2+1,IF(AND(O5193&gt;1460,O5193&lt;1826),+'PL2'!$R$2+1,IF(AND(O5193&gt;1825,O5193&lt;2190),+'PL2'!$S$2+1,0))))))</f>
        <v>1.2</v>
      </c>
      <c r="N5193" s="82">
        <f t="shared" si="364"/>
        <v>4.9963589095569638E-4</v>
      </c>
      <c r="O5193" s="19">
        <f>IF(A5193&gt;'PL2'!$C$2+489,IF(A5193='PL2'!$C$2+490,1,O5192+1), "")</f>
        <v>630</v>
      </c>
      <c r="Q5193" s="19">
        <f t="shared" si="359"/>
        <v>22.49864244303506</v>
      </c>
    </row>
    <row r="5194" spans="1:17" s="80" customFormat="1" x14ac:dyDescent="0.55000000000000004">
      <c r="A5194" s="80">
        <v>5192</v>
      </c>
      <c r="B5194" s="81">
        <v>45014</v>
      </c>
      <c r="C5194" s="80">
        <v>117.427772979637</v>
      </c>
      <c r="D5194" s="80">
        <f t="shared" si="361"/>
        <v>320395149.33090681</v>
      </c>
      <c r="E5194" s="80">
        <v>980</v>
      </c>
      <c r="F5194" s="80">
        <f t="shared" si="365"/>
        <v>3.5917902552634926E-4</v>
      </c>
      <c r="G5194" s="80">
        <f t="shared" si="362"/>
        <v>18213.117846611127</v>
      </c>
      <c r="H5194" s="80">
        <f t="shared" si="358"/>
        <v>6.5417699199423449</v>
      </c>
      <c r="I5194" s="80">
        <f t="shared" si="360"/>
        <v>17848855.489678904</v>
      </c>
      <c r="K5194" s="82">
        <f t="shared" si="363"/>
        <v>1.1114805470662237E-3</v>
      </c>
      <c r="L5194" s="3">
        <f>IF(AND(O5194&gt;0,O5194&lt;366),+'PL2'!$N$3+1,IF(AND(O5194&gt;365,O5194&lt;731),+'PL2'!$O$3+1,IF(AND(O5194&gt;730,O5194&lt;1096),+'PL2'!$P$3+1,IF(AND(O5194&gt;1095,O5194&lt;1461),+'PL2'!$Q$3+1,IF(AND(O5194&gt;1460,O5194&lt;3000),+'PL2'!$R$3+1,0)))))</f>
        <v>1.5</v>
      </c>
      <c r="M5194" s="3">
        <f>IF(AND(O5194&gt;0,O5194&lt;366),+'PL2'!$N$2+1,IF(AND(O5194&gt;365,O5194&lt;731),+'PL2'!$O$2+1,IF(AND(O5194&gt;730,O5194&lt;1096),+'PL2'!$P$2+1,IF(AND(O5194&gt;1095,O5194&lt;1461),+'PL2'!$Q$2+1,IF(AND(O5194&gt;1460,O5194&lt;1826),+'PL2'!$R$2+1,IF(AND(O5194&gt;1825,O5194&lt;2190),+'PL2'!$S$2+1,0))))))</f>
        <v>1.2</v>
      </c>
      <c r="N5194" s="82">
        <f t="shared" si="364"/>
        <v>4.9963589095569638E-4</v>
      </c>
      <c r="O5194" s="19">
        <f>IF(A5194&gt;'PL2'!$C$2+489,IF(A5194='PL2'!$C$2+490,1,O5193+1), "")</f>
        <v>631</v>
      </c>
      <c r="Q5194" s="19">
        <f t="shared" si="359"/>
        <v>22.50988357229738</v>
      </c>
    </row>
    <row r="5195" spans="1:17" s="80" customFormat="1" x14ac:dyDescent="0.55000000000000004">
      <c r="A5195" s="80">
        <v>5193</v>
      </c>
      <c r="B5195" s="81">
        <v>45015</v>
      </c>
      <c r="C5195" s="80">
        <v>117.457771453758</v>
      </c>
      <c r="D5195" s="80">
        <f t="shared" si="361"/>
        <v>320751262.30676252</v>
      </c>
      <c r="E5195" s="80">
        <v>980</v>
      </c>
      <c r="F5195" s="80">
        <f t="shared" si="365"/>
        <v>3.5887190340842492E-4</v>
      </c>
      <c r="G5195" s="80">
        <f t="shared" si="362"/>
        <v>18222.217773973498</v>
      </c>
      <c r="H5195" s="80">
        <f t="shared" si="358"/>
        <v>6.5394419768687007</v>
      </c>
      <c r="I5195" s="80">
        <f t="shared" si="360"/>
        <v>17857773.418494027</v>
      </c>
      <c r="K5195" s="82">
        <f t="shared" si="363"/>
        <v>1.1114805470662237E-3</v>
      </c>
      <c r="L5195" s="3">
        <f>IF(AND(O5195&gt;0,O5195&lt;366),+'PL2'!$N$3+1,IF(AND(O5195&gt;365,O5195&lt;731),+'PL2'!$O$3+1,IF(AND(O5195&gt;730,O5195&lt;1096),+'PL2'!$P$3+1,IF(AND(O5195&gt;1095,O5195&lt;1461),+'PL2'!$Q$3+1,IF(AND(O5195&gt;1460,O5195&lt;3000),+'PL2'!$R$3+1,0)))))</f>
        <v>1.5</v>
      </c>
      <c r="M5195" s="3">
        <f>IF(AND(O5195&gt;0,O5195&lt;366),+'PL2'!$N$2+1,IF(AND(O5195&gt;365,O5195&lt;731),+'PL2'!$O$2+1,IF(AND(O5195&gt;730,O5195&lt;1096),+'PL2'!$P$2+1,IF(AND(O5195&gt;1095,O5195&lt;1461),+'PL2'!$Q$2+1,IF(AND(O5195&gt;1460,O5195&lt;1826),+'PL2'!$R$2+1,IF(AND(O5195&gt;1825,O5195&lt;2190),+'PL2'!$S$2+1,0))))))</f>
        <v>1.2</v>
      </c>
      <c r="N5195" s="82">
        <f t="shared" si="364"/>
        <v>4.9963589095569638E-4</v>
      </c>
      <c r="O5195" s="19">
        <f>IF(A5195&gt;'PL2'!$C$2+489,IF(A5195='PL2'!$C$2+490,1,O5194+1), "")</f>
        <v>632</v>
      </c>
      <c r="Q5195" s="19">
        <f t="shared" si="359"/>
        <v>22.521130318031332</v>
      </c>
    </row>
    <row r="5196" spans="1:17" s="80" customFormat="1" x14ac:dyDescent="0.55000000000000004">
      <c r="A5196" s="80">
        <v>5194</v>
      </c>
      <c r="B5196" s="81">
        <v>45016</v>
      </c>
      <c r="C5196" s="80">
        <v>117.487769927879</v>
      </c>
      <c r="D5196" s="80">
        <f t="shared" si="361"/>
        <v>321107771.09526342</v>
      </c>
      <c r="E5196" s="80">
        <v>980</v>
      </c>
      <c r="F5196" s="80">
        <f t="shared" si="365"/>
        <v>3.5856502051195545E-4</v>
      </c>
      <c r="G5196" s="80">
        <f t="shared" si="362"/>
        <v>18231.322247986187</v>
      </c>
      <c r="H5196" s="80">
        <f t="shared" si="358"/>
        <v>6.5371144358092366</v>
      </c>
      <c r="I5196" s="80">
        <f t="shared" si="360"/>
        <v>17866695.803026464</v>
      </c>
      <c r="K5196" s="82">
        <f t="shared" si="363"/>
        <v>1.1114805470662237E-3</v>
      </c>
      <c r="L5196" s="3">
        <f>IF(AND(O5196&gt;0,O5196&lt;366),+'PL2'!$N$3+1,IF(AND(O5196&gt;365,O5196&lt;731),+'PL2'!$O$3+1,IF(AND(O5196&gt;730,O5196&lt;1096),+'PL2'!$P$3+1,IF(AND(O5196&gt;1095,O5196&lt;1461),+'PL2'!$Q$3+1,IF(AND(O5196&gt;1460,O5196&lt;3000),+'PL2'!$R$3+1,0)))))</f>
        <v>1.5</v>
      </c>
      <c r="M5196" s="3">
        <f>IF(AND(O5196&gt;0,O5196&lt;366),+'PL2'!$N$2+1,IF(AND(O5196&gt;365,O5196&lt;731),+'PL2'!$O$2+1,IF(AND(O5196&gt;730,O5196&lt;1096),+'PL2'!$P$2+1,IF(AND(O5196&gt;1095,O5196&lt;1461),+'PL2'!$Q$2+1,IF(AND(O5196&gt;1460,O5196&lt;1826),+'PL2'!$R$2+1,IF(AND(O5196&gt;1825,O5196&lt;2190),+'PL2'!$S$2+1,0))))))</f>
        <v>1.2</v>
      </c>
      <c r="N5196" s="82">
        <f t="shared" si="364"/>
        <v>4.9963589095569638E-4</v>
      </c>
      <c r="O5196" s="19">
        <f>IF(A5196&gt;'PL2'!$C$2+489,IF(A5196='PL2'!$C$2+490,1,O5195+1), "")</f>
        <v>633</v>
      </c>
      <c r="Q5196" s="19">
        <f t="shared" si="359"/>
        <v>22.53238268304311</v>
      </c>
    </row>
    <row r="5197" spans="1:17" s="80" customFormat="1" x14ac:dyDescent="0.55000000000000004">
      <c r="A5197" s="80">
        <v>5195</v>
      </c>
      <c r="B5197" s="81">
        <v>45017</v>
      </c>
      <c r="C5197" s="80">
        <v>117.517768402</v>
      </c>
      <c r="D5197" s="80">
        <f t="shared" si="361"/>
        <v>321464676.13634759</v>
      </c>
      <c r="E5197" s="80">
        <v>980</v>
      </c>
      <c r="F5197" s="80">
        <f t="shared" si="365"/>
        <v>3.5825837668432449E-4</v>
      </c>
      <c r="G5197" s="80">
        <f t="shared" si="362"/>
        <v>18240.431270920861</v>
      </c>
      <c r="H5197" s="80">
        <f t="shared" si="358"/>
        <v>6.5347872971420973</v>
      </c>
      <c r="I5197" s="80">
        <f t="shared" si="360"/>
        <v>17875622.645502444</v>
      </c>
      <c r="K5197" s="82">
        <f t="shared" si="363"/>
        <v>1.1114805470662237E-3</v>
      </c>
      <c r="L5197" s="3">
        <f>IF(AND(O5197&gt;0,O5197&lt;366),+'PL2'!$N$3+1,IF(AND(O5197&gt;365,O5197&lt;731),+'PL2'!$O$3+1,IF(AND(O5197&gt;730,O5197&lt;1096),+'PL2'!$P$3+1,IF(AND(O5197&gt;1095,O5197&lt;1461),+'PL2'!$Q$3+1,IF(AND(O5197&gt;1460,O5197&lt;3000),+'PL2'!$R$3+1,0)))))</f>
        <v>1.5</v>
      </c>
      <c r="M5197" s="3">
        <f>IF(AND(O5197&gt;0,O5197&lt;366),+'PL2'!$N$2+1,IF(AND(O5197&gt;365,O5197&lt;731),+'PL2'!$O$2+1,IF(AND(O5197&gt;730,O5197&lt;1096),+'PL2'!$P$2+1,IF(AND(O5197&gt;1095,O5197&lt;1461),+'PL2'!$Q$2+1,IF(AND(O5197&gt;1460,O5197&lt;1826),+'PL2'!$R$2+1,IF(AND(O5197&gt;1825,O5197&lt;2190),+'PL2'!$S$2+1,0))))))</f>
        <v>1.2</v>
      </c>
      <c r="N5197" s="82">
        <f t="shared" si="364"/>
        <v>4.9963589095569638E-4</v>
      </c>
      <c r="O5197" s="19">
        <f>IF(A5197&gt;'PL2'!$C$2+489,IF(A5197='PL2'!$C$2+490,1,O5196+1), "")</f>
        <v>634</v>
      </c>
      <c r="Q5197" s="19">
        <f t="shared" si="359"/>
        <v>22.543640670140306</v>
      </c>
    </row>
    <row r="5198" spans="1:17" s="80" customFormat="1" x14ac:dyDescent="0.55000000000000004">
      <c r="A5198" s="80">
        <v>5196</v>
      </c>
      <c r="B5198" s="81">
        <v>45018</v>
      </c>
      <c r="C5198" s="80">
        <v>117.547766876121</v>
      </c>
      <c r="D5198" s="80">
        <f t="shared" si="361"/>
        <v>321821977.87044209</v>
      </c>
      <c r="E5198" s="80">
        <v>980</v>
      </c>
      <c r="F5198" s="80">
        <f t="shared" si="365"/>
        <v>3.5795197177295981E-4</v>
      </c>
      <c r="G5198" s="80">
        <f t="shared" si="362"/>
        <v>18249.544845050325</v>
      </c>
      <c r="H5198" s="80">
        <f t="shared" si="358"/>
        <v>6.5324605612448181</v>
      </c>
      <c r="I5198" s="80">
        <f t="shared" si="360"/>
        <v>17884553.94814932</v>
      </c>
      <c r="K5198" s="82">
        <f t="shared" si="363"/>
        <v>1.1114805470662237E-3</v>
      </c>
      <c r="L5198" s="3">
        <f>IF(AND(O5198&gt;0,O5198&lt;366),+'PL2'!$N$3+1,IF(AND(O5198&gt;365,O5198&lt;731),+'PL2'!$O$3+1,IF(AND(O5198&gt;730,O5198&lt;1096),+'PL2'!$P$3+1,IF(AND(O5198&gt;1095,O5198&lt;1461),+'PL2'!$Q$3+1,IF(AND(O5198&gt;1460,O5198&lt;3000),+'PL2'!$R$3+1,0)))))</f>
        <v>1.5</v>
      </c>
      <c r="M5198" s="3">
        <f>IF(AND(O5198&gt;0,O5198&lt;366),+'PL2'!$N$2+1,IF(AND(O5198&gt;365,O5198&lt;731),+'PL2'!$O$2+1,IF(AND(O5198&gt;730,O5198&lt;1096),+'PL2'!$P$2+1,IF(AND(O5198&gt;1095,O5198&lt;1461),+'PL2'!$Q$2+1,IF(AND(O5198&gt;1460,O5198&lt;1826),+'PL2'!$R$2+1,IF(AND(O5198&gt;1825,O5198&lt;2190),+'PL2'!$S$2+1,0))))))</f>
        <v>1.2</v>
      </c>
      <c r="N5198" s="82">
        <f t="shared" si="364"/>
        <v>4.9963589095569638E-4</v>
      </c>
      <c r="O5198" s="19">
        <f>IF(A5198&gt;'PL2'!$C$2+489,IF(A5198='PL2'!$C$2+490,1,O5197+1), "")</f>
        <v>635</v>
      </c>
      <c r="Q5198" s="19">
        <f t="shared" si="359"/>
        <v>22.554904282131915</v>
      </c>
    </row>
    <row r="5199" spans="1:17" s="80" customFormat="1" x14ac:dyDescent="0.55000000000000004">
      <c r="A5199" s="80">
        <v>5197</v>
      </c>
      <c r="B5199" s="81">
        <v>45019</v>
      </c>
      <c r="C5199" s="80">
        <v>117.577765350242</v>
      </c>
      <c r="D5199" s="80">
        <f t="shared" si="361"/>
        <v>322179676.73846346</v>
      </c>
      <c r="E5199" s="80">
        <v>980</v>
      </c>
      <c r="F5199" s="80">
        <f t="shared" si="365"/>
        <v>3.5764580562533312E-4</v>
      </c>
      <c r="G5199" s="80">
        <f t="shared" si="362"/>
        <v>18258.662972648519</v>
      </c>
      <c r="H5199" s="80">
        <f t="shared" si="358"/>
        <v>6.5301342284943189</v>
      </c>
      <c r="I5199" s="80">
        <f t="shared" si="360"/>
        <v>17893489.713195547</v>
      </c>
      <c r="K5199" s="82">
        <f t="shared" si="363"/>
        <v>1.1114805470662237E-3</v>
      </c>
      <c r="L5199" s="3">
        <f>IF(AND(O5199&gt;0,O5199&lt;366),+'PL2'!$N$3+1,IF(AND(O5199&gt;365,O5199&lt;731),+'PL2'!$O$3+1,IF(AND(O5199&gt;730,O5199&lt;1096),+'PL2'!$P$3+1,IF(AND(O5199&gt;1095,O5199&lt;1461),+'PL2'!$Q$3+1,IF(AND(O5199&gt;1460,O5199&lt;3000),+'PL2'!$R$3+1,0)))))</f>
        <v>1.5</v>
      </c>
      <c r="M5199" s="3">
        <f>IF(AND(O5199&gt;0,O5199&lt;366),+'PL2'!$N$2+1,IF(AND(O5199&gt;365,O5199&lt;731),+'PL2'!$O$2+1,IF(AND(O5199&gt;730,O5199&lt;1096),+'PL2'!$P$2+1,IF(AND(O5199&gt;1095,O5199&lt;1461),+'PL2'!$Q$2+1,IF(AND(O5199&gt;1460,O5199&lt;1826),+'PL2'!$R$2+1,IF(AND(O5199&gt;1825,O5199&lt;2190),+'PL2'!$S$2+1,0))))))</f>
        <v>1.2</v>
      </c>
      <c r="N5199" s="82">
        <f t="shared" si="364"/>
        <v>4.9963589095569638E-4</v>
      </c>
      <c r="O5199" s="19">
        <f>IF(A5199&gt;'PL2'!$C$2+489,IF(A5199='PL2'!$C$2+490,1,O5198+1), "")</f>
        <v>636</v>
      </c>
      <c r="Q5199" s="19">
        <f t="shared" si="359"/>
        <v>22.56617352182834</v>
      </c>
    </row>
    <row r="5200" spans="1:17" s="80" customFormat="1" x14ac:dyDescent="0.55000000000000004">
      <c r="A5200" s="80">
        <v>5198</v>
      </c>
      <c r="B5200" s="81">
        <v>45020</v>
      </c>
      <c r="C5200" s="80">
        <v>117.607763824363</v>
      </c>
      <c r="D5200" s="80">
        <f t="shared" si="361"/>
        <v>322537773.18181837</v>
      </c>
      <c r="E5200" s="80">
        <v>980</v>
      </c>
      <c r="F5200" s="80">
        <f t="shared" si="365"/>
        <v>3.573398780889604E-4</v>
      </c>
      <c r="G5200" s="80">
        <f t="shared" si="362"/>
        <v>18267.785655990519</v>
      </c>
      <c r="H5200" s="80">
        <f t="shared" si="358"/>
        <v>6.527808299266912</v>
      </c>
      <c r="I5200" s="80">
        <f t="shared" si="360"/>
        <v>17902429.94287071</v>
      </c>
      <c r="K5200" s="82">
        <f t="shared" si="363"/>
        <v>1.1114805470662237E-3</v>
      </c>
      <c r="L5200" s="3">
        <f>IF(AND(O5200&gt;0,O5200&lt;366),+'PL2'!$N$3+1,IF(AND(O5200&gt;365,O5200&lt;731),+'PL2'!$O$3+1,IF(AND(O5200&gt;730,O5200&lt;1096),+'PL2'!$P$3+1,IF(AND(O5200&gt;1095,O5200&lt;1461),+'PL2'!$Q$3+1,IF(AND(O5200&gt;1460,O5200&lt;3000),+'PL2'!$R$3+1,0)))))</f>
        <v>1.5</v>
      </c>
      <c r="M5200" s="3">
        <f>IF(AND(O5200&gt;0,O5200&lt;366),+'PL2'!$N$2+1,IF(AND(O5200&gt;365,O5200&lt;731),+'PL2'!$O$2+1,IF(AND(O5200&gt;730,O5200&lt;1096),+'PL2'!$P$2+1,IF(AND(O5200&gt;1095,O5200&lt;1461),+'PL2'!$Q$2+1,IF(AND(O5200&gt;1460,O5200&lt;1826),+'PL2'!$R$2+1,IF(AND(O5200&gt;1825,O5200&lt;2190),+'PL2'!$S$2+1,0))))))</f>
        <v>1.2</v>
      </c>
      <c r="N5200" s="82">
        <f t="shared" si="364"/>
        <v>4.9963589095569638E-4</v>
      </c>
      <c r="O5200" s="19">
        <f>IF(A5200&gt;'PL2'!$C$2+489,IF(A5200='PL2'!$C$2+490,1,O5199+1), "")</f>
        <v>637</v>
      </c>
      <c r="Q5200" s="19">
        <f t="shared" si="359"/>
        <v>22.577448392041379</v>
      </c>
    </row>
    <row r="5201" spans="1:17" s="80" customFormat="1" x14ac:dyDescent="0.55000000000000004">
      <c r="A5201" s="80">
        <v>5199</v>
      </c>
      <c r="B5201" s="81">
        <v>45021</v>
      </c>
      <c r="C5201" s="80">
        <v>117.63776229848401</v>
      </c>
      <c r="D5201" s="80">
        <f t="shared" si="361"/>
        <v>322896267.64240402</v>
      </c>
      <c r="E5201" s="80">
        <v>980</v>
      </c>
      <c r="F5201" s="80">
        <f t="shared" si="365"/>
        <v>3.5703418901140201E-4</v>
      </c>
      <c r="G5201" s="80">
        <f t="shared" si="362"/>
        <v>18276.912897352537</v>
      </c>
      <c r="H5201" s="80">
        <f t="shared" si="358"/>
        <v>6.5254827739382968</v>
      </c>
      <c r="I5201" s="80">
        <f t="shared" si="360"/>
        <v>17911374.639405485</v>
      </c>
      <c r="K5201" s="82">
        <f t="shared" si="363"/>
        <v>1.1114805470662237E-3</v>
      </c>
      <c r="L5201" s="3">
        <f>IF(AND(O5201&gt;0,O5201&lt;366),+'PL2'!$N$3+1,IF(AND(O5201&gt;365,O5201&lt;731),+'PL2'!$O$3+1,IF(AND(O5201&gt;730,O5201&lt;1096),+'PL2'!$P$3+1,IF(AND(O5201&gt;1095,O5201&lt;1461),+'PL2'!$Q$3+1,IF(AND(O5201&gt;1460,O5201&lt;3000),+'PL2'!$R$3+1,0)))))</f>
        <v>1.5</v>
      </c>
      <c r="M5201" s="3">
        <f>IF(AND(O5201&gt;0,O5201&lt;366),+'PL2'!$N$2+1,IF(AND(O5201&gt;365,O5201&lt;731),+'PL2'!$O$2+1,IF(AND(O5201&gt;730,O5201&lt;1096),+'PL2'!$P$2+1,IF(AND(O5201&gt;1095,O5201&lt;1461),+'PL2'!$Q$2+1,IF(AND(O5201&gt;1460,O5201&lt;1826),+'PL2'!$R$2+1,IF(AND(O5201&gt;1825,O5201&lt;2190),+'PL2'!$S$2+1,0))))))</f>
        <v>1.2</v>
      </c>
      <c r="N5201" s="82">
        <f t="shared" si="364"/>
        <v>4.9963589095569638E-4</v>
      </c>
      <c r="O5201" s="19">
        <f>IF(A5201&gt;'PL2'!$C$2+489,IF(A5201='PL2'!$C$2+490,1,O5200+1), "")</f>
        <v>638</v>
      </c>
      <c r="Q5201" s="19">
        <f t="shared" si="359"/>
        <v>22.588728895584243</v>
      </c>
    </row>
    <row r="5202" spans="1:17" s="80" customFormat="1" x14ac:dyDescent="0.55000000000000004">
      <c r="A5202" s="80">
        <v>5200</v>
      </c>
      <c r="B5202" s="81">
        <v>45022</v>
      </c>
      <c r="C5202" s="80">
        <v>117.66776077260501</v>
      </c>
      <c r="D5202" s="80">
        <f t="shared" si="361"/>
        <v>323255160.56260884</v>
      </c>
      <c r="E5202" s="80">
        <v>980</v>
      </c>
      <c r="F5202" s="80">
        <f t="shared" si="365"/>
        <v>3.5672873824026249E-4</v>
      </c>
      <c r="G5202" s="80">
        <f t="shared" si="362"/>
        <v>18286.044699011924</v>
      </c>
      <c r="H5202" s="80">
        <f t="shared" si="358"/>
        <v>6.5231576528835635</v>
      </c>
      <c r="I5202" s="80">
        <f t="shared" si="360"/>
        <v>17920323.805031683</v>
      </c>
      <c r="K5202" s="82">
        <f t="shared" si="363"/>
        <v>1.1114805470662237E-3</v>
      </c>
      <c r="L5202" s="3">
        <f>IF(AND(O5202&gt;0,O5202&lt;366),+'PL2'!$N$3+1,IF(AND(O5202&gt;365,O5202&lt;731),+'PL2'!$O$3+1,IF(AND(O5202&gt;730,O5202&lt;1096),+'PL2'!$P$3+1,IF(AND(O5202&gt;1095,O5202&lt;1461),+'PL2'!$Q$3+1,IF(AND(O5202&gt;1460,O5202&lt;3000),+'PL2'!$R$3+1,0)))))</f>
        <v>1.5</v>
      </c>
      <c r="M5202" s="3">
        <f>IF(AND(O5202&gt;0,O5202&lt;366),+'PL2'!$N$2+1,IF(AND(O5202&gt;365,O5202&lt;731),+'PL2'!$O$2+1,IF(AND(O5202&gt;730,O5202&lt;1096),+'PL2'!$P$2+1,IF(AND(O5202&gt;1095,O5202&lt;1461),+'PL2'!$Q$2+1,IF(AND(O5202&gt;1460,O5202&lt;1826),+'PL2'!$R$2+1,IF(AND(O5202&gt;1825,O5202&lt;2190),+'PL2'!$S$2+1,0))))))</f>
        <v>1.2</v>
      </c>
      <c r="N5202" s="82">
        <f t="shared" si="364"/>
        <v>4.9963589095569638E-4</v>
      </c>
      <c r="O5202" s="19">
        <f>IF(A5202&gt;'PL2'!$C$2+489,IF(A5202='PL2'!$C$2+490,1,O5201+1), "")</f>
        <v>639</v>
      </c>
      <c r="Q5202" s="19">
        <f t="shared" si="359"/>
        <v>22.600015035271547</v>
      </c>
    </row>
    <row r="5203" spans="1:17" s="80" customFormat="1" x14ac:dyDescent="0.55000000000000004">
      <c r="A5203" s="80">
        <v>5201</v>
      </c>
      <c r="B5203" s="81">
        <v>45023</v>
      </c>
      <c r="C5203" s="80">
        <v>117.69775924672599</v>
      </c>
      <c r="D5203" s="80">
        <f t="shared" si="361"/>
        <v>323614452.38531297</v>
      </c>
      <c r="E5203" s="80">
        <v>980</v>
      </c>
      <c r="F5203" s="80">
        <f t="shared" si="365"/>
        <v>3.5642352562319083E-4</v>
      </c>
      <c r="G5203" s="80">
        <f t="shared" si="362"/>
        <v>18295.181063247172</v>
      </c>
      <c r="H5203" s="80">
        <f t="shared" si="358"/>
        <v>6.520832936477194</v>
      </c>
      <c r="I5203" s="80">
        <f t="shared" si="360"/>
        <v>17929277.441982228</v>
      </c>
      <c r="K5203" s="82">
        <f t="shared" si="363"/>
        <v>1.1114805470662237E-3</v>
      </c>
      <c r="L5203" s="3">
        <f>IF(AND(O5203&gt;0,O5203&lt;366),+'PL2'!$N$3+1,IF(AND(O5203&gt;365,O5203&lt;731),+'PL2'!$O$3+1,IF(AND(O5203&gt;730,O5203&lt;1096),+'PL2'!$P$3+1,IF(AND(O5203&gt;1095,O5203&lt;1461),+'PL2'!$Q$3+1,IF(AND(O5203&gt;1460,O5203&lt;3000),+'PL2'!$R$3+1,0)))))</f>
        <v>1.5</v>
      </c>
      <c r="M5203" s="3">
        <f>IF(AND(O5203&gt;0,O5203&lt;366),+'PL2'!$N$2+1,IF(AND(O5203&gt;365,O5203&lt;731),+'PL2'!$O$2+1,IF(AND(O5203&gt;730,O5203&lt;1096),+'PL2'!$P$2+1,IF(AND(O5203&gt;1095,O5203&lt;1461),+'PL2'!$Q$2+1,IF(AND(O5203&gt;1460,O5203&lt;1826),+'PL2'!$R$2+1,IF(AND(O5203&gt;1825,O5203&lt;2190),+'PL2'!$S$2+1,0))))))</f>
        <v>1.2</v>
      </c>
      <c r="N5203" s="82">
        <f t="shared" si="364"/>
        <v>4.9963589095569638E-4</v>
      </c>
      <c r="O5203" s="19">
        <f>IF(A5203&gt;'PL2'!$C$2+489,IF(A5203='PL2'!$C$2+490,1,O5202+1), "")</f>
        <v>640</v>
      </c>
      <c r="Q5203" s="19">
        <f t="shared" si="359"/>
        <v>22.611306813919306</v>
      </c>
    </row>
    <row r="5204" spans="1:17" s="80" customFormat="1" x14ac:dyDescent="0.55000000000000004">
      <c r="A5204" s="80">
        <v>5202</v>
      </c>
      <c r="B5204" s="81">
        <v>45024</v>
      </c>
      <c r="C5204" s="80">
        <v>117.72775772084699</v>
      </c>
      <c r="D5204" s="80">
        <f t="shared" si="361"/>
        <v>323974143.55388874</v>
      </c>
      <c r="E5204" s="80">
        <v>980</v>
      </c>
      <c r="F5204" s="80">
        <f t="shared" si="365"/>
        <v>3.5611855100788092E-4</v>
      </c>
      <c r="G5204" s="80">
        <f t="shared" si="362"/>
        <v>18304.321992337904</v>
      </c>
      <c r="H5204" s="80">
        <f t="shared" si="358"/>
        <v>6.5185086250930624</v>
      </c>
      <c r="I5204" s="80">
        <f t="shared" si="360"/>
        <v>17938235.552491147</v>
      </c>
      <c r="K5204" s="82">
        <f t="shared" si="363"/>
        <v>1.1114805470662237E-3</v>
      </c>
      <c r="L5204" s="3">
        <f>IF(AND(O5204&gt;0,O5204&lt;366),+'PL2'!$N$3+1,IF(AND(O5204&gt;365,O5204&lt;731),+'PL2'!$O$3+1,IF(AND(O5204&gt;730,O5204&lt;1096),+'PL2'!$P$3+1,IF(AND(O5204&gt;1095,O5204&lt;1461),+'PL2'!$Q$3+1,IF(AND(O5204&gt;1460,O5204&lt;3000),+'PL2'!$R$3+1,0)))))</f>
        <v>1.5</v>
      </c>
      <c r="M5204" s="3">
        <f>IF(AND(O5204&gt;0,O5204&lt;366),+'PL2'!$N$2+1,IF(AND(O5204&gt;365,O5204&lt;731),+'PL2'!$O$2+1,IF(AND(O5204&gt;730,O5204&lt;1096),+'PL2'!$P$2+1,IF(AND(O5204&gt;1095,O5204&lt;1461),+'PL2'!$Q$2+1,IF(AND(O5204&gt;1460,O5204&lt;1826),+'PL2'!$R$2+1,IF(AND(O5204&gt;1825,O5204&lt;2190),+'PL2'!$S$2+1,0))))))</f>
        <v>1.2</v>
      </c>
      <c r="N5204" s="82">
        <f t="shared" si="364"/>
        <v>4.9963589095569638E-4</v>
      </c>
      <c r="O5204" s="19">
        <f>IF(A5204&gt;'PL2'!$C$2+489,IF(A5204='PL2'!$C$2+490,1,O5203+1), "")</f>
        <v>641</v>
      </c>
      <c r="Q5204" s="19">
        <f t="shared" si="359"/>
        <v>22.622604234344951</v>
      </c>
    </row>
    <row r="5205" spans="1:17" s="80" customFormat="1" x14ac:dyDescent="0.55000000000000004">
      <c r="A5205" s="80">
        <v>5203</v>
      </c>
      <c r="B5205" s="81">
        <v>45025</v>
      </c>
      <c r="C5205" s="80">
        <v>117.757756194968</v>
      </c>
      <c r="D5205" s="80">
        <f t="shared" si="361"/>
        <v>324334234.51220131</v>
      </c>
      <c r="E5205" s="80">
        <v>980</v>
      </c>
      <c r="F5205" s="80">
        <f t="shared" si="365"/>
        <v>3.5581381424207087E-4</v>
      </c>
      <c r="G5205" s="80">
        <f t="shared" si="362"/>
        <v>18313.467488564886</v>
      </c>
      <c r="H5205" s="80">
        <f t="shared" si="358"/>
        <v>6.5161847191044302</v>
      </c>
      <c r="I5205" s="80">
        <f t="shared" si="360"/>
        <v>17947198.138793588</v>
      </c>
      <c r="K5205" s="82">
        <f t="shared" si="363"/>
        <v>1.1114805470662237E-3</v>
      </c>
      <c r="L5205" s="3">
        <f>IF(AND(O5205&gt;0,O5205&lt;366),+'PL2'!$N$3+1,IF(AND(O5205&gt;365,O5205&lt;731),+'PL2'!$O$3+1,IF(AND(O5205&gt;730,O5205&lt;1096),+'PL2'!$P$3+1,IF(AND(O5205&gt;1095,O5205&lt;1461),+'PL2'!$Q$3+1,IF(AND(O5205&gt;1460,O5205&lt;3000),+'PL2'!$R$3+1,0)))))</f>
        <v>1.5</v>
      </c>
      <c r="M5205" s="3">
        <f>IF(AND(O5205&gt;0,O5205&lt;366),+'PL2'!$N$2+1,IF(AND(O5205&gt;365,O5205&lt;731),+'PL2'!$O$2+1,IF(AND(O5205&gt;730,O5205&lt;1096),+'PL2'!$P$2+1,IF(AND(O5205&gt;1095,O5205&lt;1461),+'PL2'!$Q$2+1,IF(AND(O5205&gt;1460,O5205&lt;1826),+'PL2'!$R$2+1,IF(AND(O5205&gt;1825,O5205&lt;2190),+'PL2'!$S$2+1,0))))))</f>
        <v>1.2</v>
      </c>
      <c r="N5205" s="82">
        <f t="shared" si="364"/>
        <v>4.9963589095569638E-4</v>
      </c>
      <c r="O5205" s="19">
        <f>IF(A5205&gt;'PL2'!$C$2+489,IF(A5205='PL2'!$C$2+490,1,O5204+1), "")</f>
        <v>642</v>
      </c>
      <c r="Q5205" s="19">
        <f t="shared" si="359"/>
        <v>22.633907299367316</v>
      </c>
    </row>
    <row r="5206" spans="1:17" s="80" customFormat="1" x14ac:dyDescent="0.55000000000000004">
      <c r="A5206" s="80">
        <v>5204</v>
      </c>
      <c r="B5206" s="81">
        <v>45026</v>
      </c>
      <c r="C5206" s="80">
        <v>117.787754669089</v>
      </c>
      <c r="D5206" s="80">
        <f t="shared" si="361"/>
        <v>324694725.70460922</v>
      </c>
      <c r="E5206" s="80">
        <v>980</v>
      </c>
      <c r="F5206" s="80">
        <f t="shared" si="365"/>
        <v>3.5550931517354362E-4</v>
      </c>
      <c r="G5206" s="80">
        <f t="shared" si="362"/>
        <v>18322.617554210025</v>
      </c>
      <c r="H5206" s="80">
        <f t="shared" si="358"/>
        <v>6.5138612188839549</v>
      </c>
      <c r="I5206" s="80">
        <f t="shared" si="360"/>
        <v>17956165.203125823</v>
      </c>
      <c r="K5206" s="82">
        <f t="shared" si="363"/>
        <v>1.1114805470662237E-3</v>
      </c>
      <c r="L5206" s="3">
        <f>IF(AND(O5206&gt;0,O5206&lt;366),+'PL2'!$N$3+1,IF(AND(O5206&gt;365,O5206&lt;731),+'PL2'!$O$3+1,IF(AND(O5206&gt;730,O5206&lt;1096),+'PL2'!$P$3+1,IF(AND(O5206&gt;1095,O5206&lt;1461),+'PL2'!$Q$3+1,IF(AND(O5206&gt;1460,O5206&lt;3000),+'PL2'!$R$3+1,0)))))</f>
        <v>1.5</v>
      </c>
      <c r="M5206" s="3">
        <f>IF(AND(O5206&gt;0,O5206&lt;366),+'PL2'!$N$2+1,IF(AND(O5206&gt;365,O5206&lt;731),+'PL2'!$O$2+1,IF(AND(O5206&gt;730,O5206&lt;1096),+'PL2'!$P$2+1,IF(AND(O5206&gt;1095,O5206&lt;1461),+'PL2'!$Q$2+1,IF(AND(O5206&gt;1460,O5206&lt;1826),+'PL2'!$R$2+1,IF(AND(O5206&gt;1825,O5206&lt;2190),+'PL2'!$S$2+1,0))))))</f>
        <v>1.2</v>
      </c>
      <c r="N5206" s="82">
        <f t="shared" si="364"/>
        <v>4.9963589095569638E-4</v>
      </c>
      <c r="O5206" s="19">
        <f>IF(A5206&gt;'PL2'!$C$2+489,IF(A5206='PL2'!$C$2+490,1,O5205+1), "")</f>
        <v>643</v>
      </c>
      <c r="Q5206" s="19">
        <f t="shared" si="359"/>
        <v>22.645216011806642</v>
      </c>
    </row>
    <row r="5207" spans="1:17" s="80" customFormat="1" x14ac:dyDescent="0.55000000000000004">
      <c r="A5207" s="80">
        <v>5205</v>
      </c>
      <c r="B5207" s="81">
        <v>45027</v>
      </c>
      <c r="C5207" s="80">
        <v>117.81775314321</v>
      </c>
      <c r="D5207" s="80">
        <f t="shared" si="361"/>
        <v>325055617.57596487</v>
      </c>
      <c r="E5207" s="80">
        <v>980</v>
      </c>
      <c r="F5207" s="80">
        <f t="shared" si="365"/>
        <v>3.5520505365012708E-4</v>
      </c>
      <c r="G5207" s="80">
        <f t="shared" si="362"/>
        <v>18331.772191556363</v>
      </c>
      <c r="H5207" s="80">
        <f t="shared" si="358"/>
        <v>6.5115381248036854</v>
      </c>
      <c r="I5207" s="80">
        <f t="shared" si="360"/>
        <v>17965136.747725237</v>
      </c>
      <c r="K5207" s="82">
        <f t="shared" si="363"/>
        <v>1.1114805470662237E-3</v>
      </c>
      <c r="L5207" s="3">
        <f>IF(AND(O5207&gt;0,O5207&lt;366),+'PL2'!$N$3+1,IF(AND(O5207&gt;365,O5207&lt;731),+'PL2'!$O$3+1,IF(AND(O5207&gt;730,O5207&lt;1096),+'PL2'!$P$3+1,IF(AND(O5207&gt;1095,O5207&lt;1461),+'PL2'!$Q$3+1,IF(AND(O5207&gt;1460,O5207&lt;3000),+'PL2'!$R$3+1,0)))))</f>
        <v>1.5</v>
      </c>
      <c r="M5207" s="3">
        <f>IF(AND(O5207&gt;0,O5207&lt;366),+'PL2'!$N$2+1,IF(AND(O5207&gt;365,O5207&lt;731),+'PL2'!$O$2+1,IF(AND(O5207&gt;730,O5207&lt;1096),+'PL2'!$P$2+1,IF(AND(O5207&gt;1095,O5207&lt;1461),+'PL2'!$Q$2+1,IF(AND(O5207&gt;1460,O5207&lt;1826),+'PL2'!$R$2+1,IF(AND(O5207&gt;1825,O5207&lt;2190),+'PL2'!$S$2+1,0))))))</f>
        <v>1.2</v>
      </c>
      <c r="N5207" s="82">
        <f t="shared" si="364"/>
        <v>4.9963589095569638E-4</v>
      </c>
      <c r="O5207" s="19">
        <f>IF(A5207&gt;'PL2'!$C$2+489,IF(A5207='PL2'!$C$2+490,1,O5206+1), "")</f>
        <v>644</v>
      </c>
      <c r="Q5207" s="19">
        <f t="shared" si="359"/>
        <v>22.656530374484586</v>
      </c>
    </row>
    <row r="5208" spans="1:17" s="80" customFormat="1" x14ac:dyDescent="0.55000000000000004">
      <c r="A5208" s="80">
        <v>5206</v>
      </c>
      <c r="B5208" s="81">
        <v>45028</v>
      </c>
      <c r="C5208" s="80">
        <v>117.847751617331</v>
      </c>
      <c r="D5208" s="80">
        <f t="shared" si="361"/>
        <v>325416910.57161516</v>
      </c>
      <c r="E5208" s="80">
        <v>980</v>
      </c>
      <c r="F5208" s="80">
        <f t="shared" si="365"/>
        <v>3.549010295196939E-4</v>
      </c>
      <c r="G5208" s="80">
        <f t="shared" si="362"/>
        <v>18340.931402888087</v>
      </c>
      <c r="H5208" s="80">
        <f t="shared" si="358"/>
        <v>6.5092154372350661</v>
      </c>
      <c r="I5208" s="80">
        <f t="shared" si="360"/>
        <v>17974112.774830326</v>
      </c>
      <c r="K5208" s="82">
        <f t="shared" si="363"/>
        <v>1.1114805470662237E-3</v>
      </c>
      <c r="L5208" s="3">
        <f>IF(AND(O5208&gt;0,O5208&lt;366),+'PL2'!$N$3+1,IF(AND(O5208&gt;365,O5208&lt;731),+'PL2'!$O$3+1,IF(AND(O5208&gt;730,O5208&lt;1096),+'PL2'!$P$3+1,IF(AND(O5208&gt;1095,O5208&lt;1461),+'PL2'!$Q$3+1,IF(AND(O5208&gt;1460,O5208&lt;3000),+'PL2'!$R$3+1,0)))))</f>
        <v>1.5</v>
      </c>
      <c r="M5208" s="3">
        <f>IF(AND(O5208&gt;0,O5208&lt;366),+'PL2'!$N$2+1,IF(AND(O5208&gt;365,O5208&lt;731),+'PL2'!$O$2+1,IF(AND(O5208&gt;730,O5208&lt;1096),+'PL2'!$P$2+1,IF(AND(O5208&gt;1095,O5208&lt;1461),+'PL2'!$Q$2+1,IF(AND(O5208&gt;1460,O5208&lt;1826),+'PL2'!$R$2+1,IF(AND(O5208&gt;1825,O5208&lt;2190),+'PL2'!$S$2+1,0))))))</f>
        <v>1.2</v>
      </c>
      <c r="N5208" s="82">
        <f t="shared" si="364"/>
        <v>4.9963589095569638E-4</v>
      </c>
      <c r="O5208" s="19">
        <f>IF(A5208&gt;'PL2'!$C$2+489,IF(A5208='PL2'!$C$2+490,1,O5207+1), "")</f>
        <v>645</v>
      </c>
      <c r="Q5208" s="19">
        <f t="shared" si="359"/>
        <v>22.667850390224206</v>
      </c>
    </row>
    <row r="5209" spans="1:17" s="80" customFormat="1" x14ac:dyDescent="0.55000000000000004">
      <c r="A5209" s="80">
        <v>5207</v>
      </c>
      <c r="B5209" s="81">
        <v>45029</v>
      </c>
      <c r="C5209" s="80">
        <v>117.877750091452</v>
      </c>
      <c r="D5209" s="80">
        <f t="shared" si="361"/>
        <v>325778605.13740188</v>
      </c>
      <c r="E5209" s="80">
        <v>980</v>
      </c>
      <c r="F5209" s="80">
        <f t="shared" si="365"/>
        <v>3.5459724263016179E-4</v>
      </c>
      <c r="G5209" s="80">
        <f t="shared" si="362"/>
        <v>18350.095190490527</v>
      </c>
      <c r="H5209" s="80">
        <f t="shared" ref="H5209:H5272" si="366">+F5209*G5209</f>
        <v>6.5068931565489345</v>
      </c>
      <c r="I5209" s="80">
        <f t="shared" si="360"/>
        <v>17983093.286680717</v>
      </c>
      <c r="K5209" s="82">
        <f t="shared" si="363"/>
        <v>1.1114805470662237E-3</v>
      </c>
      <c r="L5209" s="3">
        <f>IF(AND(O5209&gt;0,O5209&lt;366),+'PL2'!$N$3+1,IF(AND(O5209&gt;365,O5209&lt;731),+'PL2'!$O$3+1,IF(AND(O5209&gt;730,O5209&lt;1096),+'PL2'!$P$3+1,IF(AND(O5209&gt;1095,O5209&lt;1461),+'PL2'!$Q$3+1,IF(AND(O5209&gt;1460,O5209&lt;3000),+'PL2'!$R$3+1,0)))))</f>
        <v>1.5</v>
      </c>
      <c r="M5209" s="3">
        <f>IF(AND(O5209&gt;0,O5209&lt;366),+'PL2'!$N$2+1,IF(AND(O5209&gt;365,O5209&lt;731),+'PL2'!$O$2+1,IF(AND(O5209&gt;730,O5209&lt;1096),+'PL2'!$P$2+1,IF(AND(O5209&gt;1095,O5209&lt;1461),+'PL2'!$Q$2+1,IF(AND(O5209&gt;1460,O5209&lt;1826),+'PL2'!$R$2+1,IF(AND(O5209&gt;1825,O5209&lt;2190),+'PL2'!$S$2+1,0))))))</f>
        <v>1.2</v>
      </c>
      <c r="N5209" s="82">
        <f t="shared" si="364"/>
        <v>4.9963589095569638E-4</v>
      </c>
      <c r="O5209" s="19">
        <f>IF(A5209&gt;'PL2'!$C$2+489,IF(A5209='PL2'!$C$2+490,1,O5208+1), "")</f>
        <v>646</v>
      </c>
      <c r="Q5209" s="19">
        <f t="shared" si="359"/>
        <v>22.679176061849976</v>
      </c>
    </row>
    <row r="5210" spans="1:17" s="80" customFormat="1" x14ac:dyDescent="0.55000000000000004">
      <c r="A5210" s="80">
        <v>5208</v>
      </c>
      <c r="B5210" s="81">
        <v>45030</v>
      </c>
      <c r="C5210" s="80">
        <v>117.907748565573</v>
      </c>
      <c r="D5210" s="80">
        <f t="shared" si="361"/>
        <v>326140701.71966249</v>
      </c>
      <c r="E5210" s="80">
        <v>980</v>
      </c>
      <c r="F5210" s="80">
        <f t="shared" si="365"/>
        <v>3.5429369282949342E-4</v>
      </c>
      <c r="G5210" s="80">
        <f t="shared" si="362"/>
        <v>18359.263556650149</v>
      </c>
      <c r="H5210" s="80">
        <f t="shared" si="366"/>
        <v>6.5045712831155207</v>
      </c>
      <c r="I5210" s="80">
        <f t="shared" si="360"/>
        <v>17992078.285517145</v>
      </c>
      <c r="K5210" s="82">
        <f t="shared" si="363"/>
        <v>1.1114805470662237E-3</v>
      </c>
      <c r="L5210" s="3">
        <f>IF(AND(O5210&gt;0,O5210&lt;366),+'PL2'!$N$3+1,IF(AND(O5210&gt;365,O5210&lt;731),+'PL2'!$O$3+1,IF(AND(O5210&gt;730,O5210&lt;1096),+'PL2'!$P$3+1,IF(AND(O5210&gt;1095,O5210&lt;1461),+'PL2'!$Q$3+1,IF(AND(O5210&gt;1460,O5210&lt;3000),+'PL2'!$R$3+1,0)))))</f>
        <v>1.5</v>
      </c>
      <c r="M5210" s="3">
        <f>IF(AND(O5210&gt;0,O5210&lt;366),+'PL2'!$N$2+1,IF(AND(O5210&gt;365,O5210&lt;731),+'PL2'!$O$2+1,IF(AND(O5210&gt;730,O5210&lt;1096),+'PL2'!$P$2+1,IF(AND(O5210&gt;1095,O5210&lt;1461),+'PL2'!$Q$2+1,IF(AND(O5210&gt;1460,O5210&lt;1826),+'PL2'!$R$2+1,IF(AND(O5210&gt;1825,O5210&lt;2190),+'PL2'!$S$2+1,0))))))</f>
        <v>1.2</v>
      </c>
      <c r="N5210" s="82">
        <f t="shared" si="364"/>
        <v>4.9963589095569638E-4</v>
      </c>
      <c r="O5210" s="19">
        <f>IF(A5210&gt;'PL2'!$C$2+489,IF(A5210='PL2'!$C$2+490,1,O5209+1), "")</f>
        <v>647</v>
      </c>
      <c r="Q5210" s="19">
        <f t="shared" si="359"/>
        <v>22.690507392187779</v>
      </c>
    </row>
    <row r="5211" spans="1:17" s="80" customFormat="1" x14ac:dyDescent="0.55000000000000004">
      <c r="A5211" s="80">
        <v>5209</v>
      </c>
      <c r="B5211" s="81">
        <v>45031</v>
      </c>
      <c r="C5211" s="80">
        <v>117.937747039694</v>
      </c>
      <c r="D5211" s="80">
        <f t="shared" si="361"/>
        <v>326503200.76523042</v>
      </c>
      <c r="E5211" s="80">
        <v>980</v>
      </c>
      <c r="F5211" s="80">
        <f t="shared" si="365"/>
        <v>3.5399037996569686E-4</v>
      </c>
      <c r="G5211" s="80">
        <f t="shared" si="362"/>
        <v>18368.436503654564</v>
      </c>
      <c r="H5211" s="80">
        <f t="shared" si="366"/>
        <v>6.5022498173044552</v>
      </c>
      <c r="I5211" s="80">
        <f t="shared" si="360"/>
        <v>18001067.773581471</v>
      </c>
      <c r="K5211" s="82">
        <f t="shared" si="363"/>
        <v>1.1114805470662237E-3</v>
      </c>
      <c r="L5211" s="3">
        <f>IF(AND(O5211&gt;0,O5211&lt;366),+'PL2'!$N$3+1,IF(AND(O5211&gt;365,O5211&lt;731),+'PL2'!$O$3+1,IF(AND(O5211&gt;730,O5211&lt;1096),+'PL2'!$P$3+1,IF(AND(O5211&gt;1095,O5211&lt;1461),+'PL2'!$Q$3+1,IF(AND(O5211&gt;1460,O5211&lt;3000),+'PL2'!$R$3+1,0)))))</f>
        <v>1.5</v>
      </c>
      <c r="M5211" s="3">
        <f>IF(AND(O5211&gt;0,O5211&lt;366),+'PL2'!$N$2+1,IF(AND(O5211&gt;365,O5211&lt;731),+'PL2'!$O$2+1,IF(AND(O5211&gt;730,O5211&lt;1096),+'PL2'!$P$2+1,IF(AND(O5211&gt;1095,O5211&lt;1461),+'PL2'!$Q$2+1,IF(AND(O5211&gt;1460,O5211&lt;1826),+'PL2'!$R$2+1,IF(AND(O5211&gt;1825,O5211&lt;2190),+'PL2'!$S$2+1,0))))))</f>
        <v>1.2</v>
      </c>
      <c r="N5211" s="82">
        <f t="shared" si="364"/>
        <v>4.9963589095569638E-4</v>
      </c>
      <c r="O5211" s="19">
        <f>IF(A5211&gt;'PL2'!$C$2+489,IF(A5211='PL2'!$C$2+490,1,O5210+1), "")</f>
        <v>648</v>
      </c>
      <c r="Q5211" s="19">
        <f t="shared" ref="Q5211:Q5274" si="367">+Q5210*(1+N5211)</f>
        <v>22.701844384064913</v>
      </c>
    </row>
    <row r="5212" spans="1:17" s="80" customFormat="1" x14ac:dyDescent="0.55000000000000004">
      <c r="A5212" s="80">
        <v>5210</v>
      </c>
      <c r="B5212" s="81">
        <v>45032</v>
      </c>
      <c r="C5212" s="80">
        <v>117.967745513815</v>
      </c>
      <c r="D5212" s="80">
        <f t="shared" si="361"/>
        <v>326866102.72143584</v>
      </c>
      <c r="E5212" s="80">
        <v>980</v>
      </c>
      <c r="F5212" s="80">
        <f t="shared" si="365"/>
        <v>3.536873038868252E-4</v>
      </c>
      <c r="G5212" s="80">
        <f t="shared" si="362"/>
        <v>18377.614033792532</v>
      </c>
      <c r="H5212" s="80">
        <f t="shared" si="366"/>
        <v>6.4999287594847628</v>
      </c>
      <c r="I5212" s="80">
        <f t="shared" si="360"/>
        <v>18010061.753116682</v>
      </c>
      <c r="K5212" s="82">
        <f t="shared" si="363"/>
        <v>1.1114805470662237E-3</v>
      </c>
      <c r="L5212" s="3">
        <f>IF(AND(O5212&gt;0,O5212&lt;366),+'PL2'!$N$3+1,IF(AND(O5212&gt;365,O5212&lt;731),+'PL2'!$O$3+1,IF(AND(O5212&gt;730,O5212&lt;1096),+'PL2'!$P$3+1,IF(AND(O5212&gt;1095,O5212&lt;1461),+'PL2'!$Q$3+1,IF(AND(O5212&gt;1460,O5212&lt;3000),+'PL2'!$R$3+1,0)))))</f>
        <v>1.5</v>
      </c>
      <c r="M5212" s="3">
        <f>IF(AND(O5212&gt;0,O5212&lt;366),+'PL2'!$N$2+1,IF(AND(O5212&gt;365,O5212&lt;731),+'PL2'!$O$2+1,IF(AND(O5212&gt;730,O5212&lt;1096),+'PL2'!$P$2+1,IF(AND(O5212&gt;1095,O5212&lt;1461),+'PL2'!$Q$2+1,IF(AND(O5212&gt;1460,O5212&lt;1826),+'PL2'!$R$2+1,IF(AND(O5212&gt;1825,O5212&lt;2190),+'PL2'!$S$2+1,0))))))</f>
        <v>1.2</v>
      </c>
      <c r="N5212" s="82">
        <f t="shared" si="364"/>
        <v>4.9963589095569638E-4</v>
      </c>
      <c r="O5212" s="19">
        <f>IF(A5212&gt;'PL2'!$C$2+489,IF(A5212='PL2'!$C$2+490,1,O5211+1), "")</f>
        <v>649</v>
      </c>
      <c r="Q5212" s="19">
        <f t="shared" si="367"/>
        <v>22.713187040310082</v>
      </c>
    </row>
    <row r="5213" spans="1:17" s="80" customFormat="1" x14ac:dyDescent="0.55000000000000004">
      <c r="A5213" s="80">
        <v>5211</v>
      </c>
      <c r="B5213" s="81">
        <v>45033</v>
      </c>
      <c r="C5213" s="80">
        <v>117.997743987936</v>
      </c>
      <c r="D5213" s="80">
        <f t="shared" si="361"/>
        <v>327229408.03610605</v>
      </c>
      <c r="E5213" s="80">
        <v>980</v>
      </c>
      <c r="F5213" s="80">
        <f t="shared" si="365"/>
        <v>3.5338446444097704E-4</v>
      </c>
      <c r="G5213" s="80">
        <f t="shared" si="362"/>
        <v>18386.796149353944</v>
      </c>
      <c r="H5213" s="80">
        <f t="shared" si="366"/>
        <v>6.4976081100248626</v>
      </c>
      <c r="I5213" s="80">
        <f t="shared" si="360"/>
        <v>18019060.226366866</v>
      </c>
      <c r="K5213" s="82">
        <f t="shared" si="363"/>
        <v>1.1114805470662237E-3</v>
      </c>
      <c r="L5213" s="3">
        <f>IF(AND(O5213&gt;0,O5213&lt;366),+'PL2'!$N$3+1,IF(AND(O5213&gt;365,O5213&lt;731),+'PL2'!$O$3+1,IF(AND(O5213&gt;730,O5213&lt;1096),+'PL2'!$P$3+1,IF(AND(O5213&gt;1095,O5213&lt;1461),+'PL2'!$Q$3+1,IF(AND(O5213&gt;1460,O5213&lt;3000),+'PL2'!$R$3+1,0)))))</f>
        <v>1.5</v>
      </c>
      <c r="M5213" s="3">
        <f>IF(AND(O5213&gt;0,O5213&lt;366),+'PL2'!$N$2+1,IF(AND(O5213&gt;365,O5213&lt;731),+'PL2'!$O$2+1,IF(AND(O5213&gt;730,O5213&lt;1096),+'PL2'!$P$2+1,IF(AND(O5213&gt;1095,O5213&lt;1461),+'PL2'!$Q$2+1,IF(AND(O5213&gt;1460,O5213&lt;1826),+'PL2'!$R$2+1,IF(AND(O5213&gt;1825,O5213&lt;2190),+'PL2'!$S$2+1,0))))))</f>
        <v>1.2</v>
      </c>
      <c r="N5213" s="82">
        <f t="shared" si="364"/>
        <v>4.9963589095569638E-4</v>
      </c>
      <c r="O5213" s="19">
        <f>IF(A5213&gt;'PL2'!$C$2+489,IF(A5213='PL2'!$C$2+490,1,O5212+1), "")</f>
        <v>650</v>
      </c>
      <c r="Q5213" s="19">
        <f t="shared" si="367"/>
        <v>22.724535363753411</v>
      </c>
    </row>
    <row r="5214" spans="1:17" s="80" customFormat="1" x14ac:dyDescent="0.55000000000000004">
      <c r="A5214" s="80">
        <v>5212</v>
      </c>
      <c r="B5214" s="81">
        <v>45034</v>
      </c>
      <c r="C5214" s="80">
        <v>118.02774246205701</v>
      </c>
      <c r="D5214" s="80">
        <f t="shared" si="361"/>
        <v>327593117.15756619</v>
      </c>
      <c r="E5214" s="80">
        <v>980</v>
      </c>
      <c r="F5214" s="80">
        <f t="shared" si="365"/>
        <v>3.5308186147629627E-4</v>
      </c>
      <c r="G5214" s="80">
        <f t="shared" si="362"/>
        <v>18395.982852629848</v>
      </c>
      <c r="H5214" s="80">
        <f t="shared" si="366"/>
        <v>6.4952878692925733</v>
      </c>
      <c r="I5214" s="80">
        <f t="shared" si="360"/>
        <v>18028063.195577253</v>
      </c>
      <c r="K5214" s="82">
        <f t="shared" si="363"/>
        <v>1.1114805470662237E-3</v>
      </c>
      <c r="L5214" s="3">
        <f>IF(AND(O5214&gt;0,O5214&lt;366),+'PL2'!$N$3+1,IF(AND(O5214&gt;365,O5214&lt;731),+'PL2'!$O$3+1,IF(AND(O5214&gt;730,O5214&lt;1096),+'PL2'!$P$3+1,IF(AND(O5214&gt;1095,O5214&lt;1461),+'PL2'!$Q$3+1,IF(AND(O5214&gt;1460,O5214&lt;3000),+'PL2'!$R$3+1,0)))))</f>
        <v>1.5</v>
      </c>
      <c r="M5214" s="3">
        <f>IF(AND(O5214&gt;0,O5214&lt;366),+'PL2'!$N$2+1,IF(AND(O5214&gt;365,O5214&lt;731),+'PL2'!$O$2+1,IF(AND(O5214&gt;730,O5214&lt;1096),+'PL2'!$P$2+1,IF(AND(O5214&gt;1095,O5214&lt;1461),+'PL2'!$Q$2+1,IF(AND(O5214&gt;1460,O5214&lt;1826),+'PL2'!$R$2+1,IF(AND(O5214&gt;1825,O5214&lt;2190),+'PL2'!$S$2+1,0))))))</f>
        <v>1.2</v>
      </c>
      <c r="N5214" s="82">
        <f t="shared" si="364"/>
        <v>4.9963589095569638E-4</v>
      </c>
      <c r="O5214" s="19">
        <f>IF(A5214&gt;'PL2'!$C$2+489,IF(A5214='PL2'!$C$2+490,1,O5213+1), "")</f>
        <v>651</v>
      </c>
      <c r="Q5214" s="19">
        <f t="shared" si="367"/>
        <v>22.735889357226434</v>
      </c>
    </row>
    <row r="5215" spans="1:17" s="80" customFormat="1" x14ac:dyDescent="0.55000000000000004">
      <c r="A5215" s="80">
        <v>5213</v>
      </c>
      <c r="B5215" s="81">
        <v>45035</v>
      </c>
      <c r="C5215" s="80">
        <v>118.05774093617801</v>
      </c>
      <c r="D5215" s="80">
        <f t="shared" si="361"/>
        <v>327957230.5346396</v>
      </c>
      <c r="E5215" s="80">
        <v>980</v>
      </c>
      <c r="F5215" s="80">
        <f t="shared" si="365"/>
        <v>3.5277949484097229E-4</v>
      </c>
      <c r="G5215" s="80">
        <f t="shared" si="362"/>
        <v>18405.174145912428</v>
      </c>
      <c r="H5215" s="80">
        <f t="shared" si="366"/>
        <v>6.4929680376551095</v>
      </c>
      <c r="I5215" s="80">
        <f t="shared" ref="I5215:I5278" si="368">+E5215*G5215</f>
        <v>18037070.66299418</v>
      </c>
      <c r="K5215" s="82">
        <f t="shared" si="363"/>
        <v>1.1114805470662237E-3</v>
      </c>
      <c r="L5215" s="3">
        <f>IF(AND(O5215&gt;0,O5215&lt;366),+'PL2'!$N$3+1,IF(AND(O5215&gt;365,O5215&lt;731),+'PL2'!$O$3+1,IF(AND(O5215&gt;730,O5215&lt;1096),+'PL2'!$P$3+1,IF(AND(O5215&gt;1095,O5215&lt;1461),+'PL2'!$Q$3+1,IF(AND(O5215&gt;1460,O5215&lt;3000),+'PL2'!$R$3+1,0)))))</f>
        <v>1.5</v>
      </c>
      <c r="M5215" s="3">
        <f>IF(AND(O5215&gt;0,O5215&lt;366),+'PL2'!$N$2+1,IF(AND(O5215&gt;365,O5215&lt;731),+'PL2'!$O$2+1,IF(AND(O5215&gt;730,O5215&lt;1096),+'PL2'!$P$2+1,IF(AND(O5215&gt;1095,O5215&lt;1461),+'PL2'!$Q$2+1,IF(AND(O5215&gt;1460,O5215&lt;1826),+'PL2'!$R$2+1,IF(AND(O5215&gt;1825,O5215&lt;2190),+'PL2'!$S$2+1,0))))))</f>
        <v>1.2</v>
      </c>
      <c r="N5215" s="82">
        <f t="shared" si="364"/>
        <v>4.9963589095569638E-4</v>
      </c>
      <c r="O5215" s="19">
        <f>IF(A5215&gt;'PL2'!$C$2+489,IF(A5215='PL2'!$C$2+490,1,O5214+1), "")</f>
        <v>652</v>
      </c>
      <c r="Q5215" s="19">
        <f t="shared" si="367"/>
        <v>22.747249023562102</v>
      </c>
    </row>
    <row r="5216" spans="1:17" s="80" customFormat="1" x14ac:dyDescent="0.55000000000000004">
      <c r="A5216" s="80">
        <v>5214</v>
      </c>
      <c r="B5216" s="81">
        <v>45036</v>
      </c>
      <c r="C5216" s="80">
        <v>118.08773941029899</v>
      </c>
      <c r="D5216" s="80">
        <f t="shared" si="361"/>
        <v>328321748.61664855</v>
      </c>
      <c r="E5216" s="80">
        <v>980</v>
      </c>
      <c r="F5216" s="80">
        <f t="shared" si="365"/>
        <v>3.5247736438324018E-4</v>
      </c>
      <c r="G5216" s="80">
        <f t="shared" si="362"/>
        <v>18414.370031495015</v>
      </c>
      <c r="H5216" s="80">
        <f t="shared" si="366"/>
        <v>6.4906486154790866</v>
      </c>
      <c r="I5216" s="80">
        <f t="shared" si="368"/>
        <v>18046082.630865116</v>
      </c>
      <c r="K5216" s="82">
        <f t="shared" si="363"/>
        <v>1.1114805470662237E-3</v>
      </c>
      <c r="L5216" s="3">
        <f>IF(AND(O5216&gt;0,O5216&lt;366),+'PL2'!$N$3+1,IF(AND(O5216&gt;365,O5216&lt;731),+'PL2'!$O$3+1,IF(AND(O5216&gt;730,O5216&lt;1096),+'PL2'!$P$3+1,IF(AND(O5216&gt;1095,O5216&lt;1461),+'PL2'!$Q$3+1,IF(AND(O5216&gt;1460,O5216&lt;3000),+'PL2'!$R$3+1,0)))))</f>
        <v>1.5</v>
      </c>
      <c r="M5216" s="3">
        <f>IF(AND(O5216&gt;0,O5216&lt;366),+'PL2'!$N$2+1,IF(AND(O5216&gt;365,O5216&lt;731),+'PL2'!$O$2+1,IF(AND(O5216&gt;730,O5216&lt;1096),+'PL2'!$P$2+1,IF(AND(O5216&gt;1095,O5216&lt;1461),+'PL2'!$Q$2+1,IF(AND(O5216&gt;1460,O5216&lt;1826),+'PL2'!$R$2+1,IF(AND(O5216&gt;1825,O5216&lt;2190),+'PL2'!$S$2+1,0))))))</f>
        <v>1.2</v>
      </c>
      <c r="N5216" s="82">
        <f t="shared" si="364"/>
        <v>4.9963589095569638E-4</v>
      </c>
      <c r="O5216" s="19">
        <f>IF(A5216&gt;'PL2'!$C$2+489,IF(A5216='PL2'!$C$2+490,1,O5215+1), "")</f>
        <v>653</v>
      </c>
      <c r="Q5216" s="19">
        <f t="shared" si="367"/>
        <v>22.758614365594781</v>
      </c>
    </row>
    <row r="5217" spans="1:17" s="80" customFormat="1" x14ac:dyDescent="0.55000000000000004">
      <c r="A5217" s="80">
        <v>5215</v>
      </c>
      <c r="B5217" s="81">
        <v>45037</v>
      </c>
      <c r="C5217" s="80">
        <v>118.11773788441999</v>
      </c>
      <c r="D5217" s="80">
        <f t="shared" si="361"/>
        <v>328686671.85341471</v>
      </c>
      <c r="E5217" s="80">
        <v>980</v>
      </c>
      <c r="F5217" s="80">
        <f t="shared" si="365"/>
        <v>3.5217546995138074E-4</v>
      </c>
      <c r="G5217" s="80">
        <f t="shared" si="362"/>
        <v>18423.570511672089</v>
      </c>
      <c r="H5217" s="80">
        <f t="shared" si="366"/>
        <v>6.4883296031305182</v>
      </c>
      <c r="I5217" s="80">
        <f t="shared" si="368"/>
        <v>18055099.101438649</v>
      </c>
      <c r="K5217" s="82">
        <f t="shared" si="363"/>
        <v>1.1114805470662237E-3</v>
      </c>
      <c r="L5217" s="3">
        <f>IF(AND(O5217&gt;0,O5217&lt;366),+'PL2'!$N$3+1,IF(AND(O5217&gt;365,O5217&lt;731),+'PL2'!$O$3+1,IF(AND(O5217&gt;730,O5217&lt;1096),+'PL2'!$P$3+1,IF(AND(O5217&gt;1095,O5217&lt;1461),+'PL2'!$Q$3+1,IF(AND(O5217&gt;1460,O5217&lt;3000),+'PL2'!$R$3+1,0)))))</f>
        <v>1.5</v>
      </c>
      <c r="M5217" s="3">
        <f>IF(AND(O5217&gt;0,O5217&lt;366),+'PL2'!$N$2+1,IF(AND(O5217&gt;365,O5217&lt;731),+'PL2'!$O$2+1,IF(AND(O5217&gt;730,O5217&lt;1096),+'PL2'!$P$2+1,IF(AND(O5217&gt;1095,O5217&lt;1461),+'PL2'!$Q$2+1,IF(AND(O5217&gt;1460,O5217&lt;1826),+'PL2'!$R$2+1,IF(AND(O5217&gt;1825,O5217&lt;2190),+'PL2'!$S$2+1,0))))))</f>
        <v>1.2</v>
      </c>
      <c r="N5217" s="82">
        <f t="shared" si="364"/>
        <v>4.9963589095569638E-4</v>
      </c>
      <c r="O5217" s="19">
        <f>IF(A5217&gt;'PL2'!$C$2+489,IF(A5217='PL2'!$C$2+490,1,O5216+1), "")</f>
        <v>654</v>
      </c>
      <c r="Q5217" s="19">
        <f t="shared" si="367"/>
        <v>22.769985386160251</v>
      </c>
    </row>
    <row r="5218" spans="1:17" s="80" customFormat="1" x14ac:dyDescent="0.55000000000000004">
      <c r="A5218" s="80">
        <v>5216</v>
      </c>
      <c r="B5218" s="81">
        <v>45038</v>
      </c>
      <c r="C5218" s="80">
        <v>118.147736358541</v>
      </c>
      <c r="D5218" s="80">
        <f t="shared" si="361"/>
        <v>329052000.69525975</v>
      </c>
      <c r="E5218" s="80">
        <v>980</v>
      </c>
      <c r="F5218" s="80">
        <f t="shared" si="365"/>
        <v>3.5187381139372033E-4</v>
      </c>
      <c r="G5218" s="80">
        <f t="shared" si="362"/>
        <v>18432.775588739274</v>
      </c>
      <c r="H5218" s="80">
        <f t="shared" si="366"/>
        <v>6.4860110009748153</v>
      </c>
      <c r="I5218" s="80">
        <f t="shared" si="368"/>
        <v>18064120.07696449</v>
      </c>
      <c r="K5218" s="82">
        <f t="shared" si="363"/>
        <v>1.1114805470662237E-3</v>
      </c>
      <c r="L5218" s="3">
        <f>IF(AND(O5218&gt;0,O5218&lt;366),+'PL2'!$N$3+1,IF(AND(O5218&gt;365,O5218&lt;731),+'PL2'!$O$3+1,IF(AND(O5218&gt;730,O5218&lt;1096),+'PL2'!$P$3+1,IF(AND(O5218&gt;1095,O5218&lt;1461),+'PL2'!$Q$3+1,IF(AND(O5218&gt;1460,O5218&lt;3000),+'PL2'!$R$3+1,0)))))</f>
        <v>1.5</v>
      </c>
      <c r="M5218" s="3">
        <f>IF(AND(O5218&gt;0,O5218&lt;366),+'PL2'!$N$2+1,IF(AND(O5218&gt;365,O5218&lt;731),+'PL2'!$O$2+1,IF(AND(O5218&gt;730,O5218&lt;1096),+'PL2'!$P$2+1,IF(AND(O5218&gt;1095,O5218&lt;1461),+'PL2'!$Q$2+1,IF(AND(O5218&gt;1460,O5218&lt;1826),+'PL2'!$R$2+1,IF(AND(O5218&gt;1825,O5218&lt;2190),+'PL2'!$S$2+1,0))))))</f>
        <v>1.2</v>
      </c>
      <c r="N5218" s="82">
        <f t="shared" si="364"/>
        <v>4.9963589095569638E-4</v>
      </c>
      <c r="O5218" s="19">
        <f>IF(A5218&gt;'PL2'!$C$2+489,IF(A5218='PL2'!$C$2+490,1,O5217+1), "")</f>
        <v>655</v>
      </c>
      <c r="Q5218" s="19">
        <f t="shared" si="367"/>
        <v>22.781362088095712</v>
      </c>
    </row>
    <row r="5219" spans="1:17" s="80" customFormat="1" x14ac:dyDescent="0.55000000000000004">
      <c r="A5219" s="80">
        <v>5217</v>
      </c>
      <c r="B5219" s="81">
        <v>45039</v>
      </c>
      <c r="C5219" s="80">
        <v>118.177734832662</v>
      </c>
      <c r="D5219" s="80">
        <f t="shared" ref="D5219:D5282" si="369">+D5218*(1+K5219)</f>
        <v>329417735.59300578</v>
      </c>
      <c r="E5219" s="80">
        <v>980</v>
      </c>
      <c r="F5219" s="80">
        <f t="shared" si="365"/>
        <v>3.5157238855863148E-4</v>
      </c>
      <c r="G5219" s="80">
        <f t="shared" ref="G5219:G5282" si="370">+G5218*(1+N5219)</f>
        <v>18441.985264993342</v>
      </c>
      <c r="H5219" s="80">
        <f t="shared" si="366"/>
        <v>6.4836928093767954</v>
      </c>
      <c r="I5219" s="80">
        <f t="shared" si="368"/>
        <v>18073145.559693474</v>
      </c>
      <c r="K5219" s="82">
        <f t="shared" si="363"/>
        <v>1.1114805470662237E-3</v>
      </c>
      <c r="L5219" s="3">
        <f>IF(AND(O5219&gt;0,O5219&lt;366),+'PL2'!$N$3+1,IF(AND(O5219&gt;365,O5219&lt;731),+'PL2'!$O$3+1,IF(AND(O5219&gt;730,O5219&lt;1096),+'PL2'!$P$3+1,IF(AND(O5219&gt;1095,O5219&lt;1461),+'PL2'!$Q$3+1,IF(AND(O5219&gt;1460,O5219&lt;3000),+'PL2'!$R$3+1,0)))))</f>
        <v>1.5</v>
      </c>
      <c r="M5219" s="3">
        <f>IF(AND(O5219&gt;0,O5219&lt;366),+'PL2'!$N$2+1,IF(AND(O5219&gt;365,O5219&lt;731),+'PL2'!$O$2+1,IF(AND(O5219&gt;730,O5219&lt;1096),+'PL2'!$P$2+1,IF(AND(O5219&gt;1095,O5219&lt;1461),+'PL2'!$Q$2+1,IF(AND(O5219&gt;1460,O5219&lt;1826),+'PL2'!$R$2+1,IF(AND(O5219&gt;1825,O5219&lt;2190),+'PL2'!$S$2+1,0))))))</f>
        <v>1.2</v>
      </c>
      <c r="N5219" s="82">
        <f t="shared" si="364"/>
        <v>4.9963589095569638E-4</v>
      </c>
      <c r="O5219" s="19">
        <f>IF(A5219&gt;'PL2'!$C$2+489,IF(A5219='PL2'!$C$2+490,1,O5218+1), "")</f>
        <v>656</v>
      </c>
      <c r="Q5219" s="19">
        <f t="shared" si="367"/>
        <v>22.792744474239782</v>
      </c>
    </row>
    <row r="5220" spans="1:17" s="80" customFormat="1" x14ac:dyDescent="0.55000000000000004">
      <c r="A5220" s="80">
        <v>5218</v>
      </c>
      <c r="B5220" s="81">
        <v>45040</v>
      </c>
      <c r="C5220" s="80">
        <v>118.207733306783</v>
      </c>
      <c r="D5220" s="80">
        <f t="shared" si="369"/>
        <v>329783876.99797601</v>
      </c>
      <c r="E5220" s="80">
        <v>980</v>
      </c>
      <c r="F5220" s="80">
        <f t="shared" si="365"/>
        <v>3.5127120129453237E-4</v>
      </c>
      <c r="G5220" s="80">
        <f t="shared" si="370"/>
        <v>18451.199542732207</v>
      </c>
      <c r="H5220" s="80">
        <f t="shared" si="366"/>
        <v>6.4813750287006684</v>
      </c>
      <c r="I5220" s="80">
        <f t="shared" si="368"/>
        <v>18082175.551877562</v>
      </c>
      <c r="K5220" s="82">
        <f t="shared" ref="K5220:K5283" si="371">+L5220^(0.00273972602739726)-1</f>
        <v>1.1114805470662237E-3</v>
      </c>
      <c r="L5220" s="3">
        <f>IF(AND(O5220&gt;0,O5220&lt;366),+'PL2'!$N$3+1,IF(AND(O5220&gt;365,O5220&lt;731),+'PL2'!$O$3+1,IF(AND(O5220&gt;730,O5220&lt;1096),+'PL2'!$P$3+1,IF(AND(O5220&gt;1095,O5220&lt;1461),+'PL2'!$Q$3+1,IF(AND(O5220&gt;1460,O5220&lt;3000),+'PL2'!$R$3+1,0)))))</f>
        <v>1.5</v>
      </c>
      <c r="M5220" s="3">
        <f>IF(AND(O5220&gt;0,O5220&lt;366),+'PL2'!$N$2+1,IF(AND(O5220&gt;365,O5220&lt;731),+'PL2'!$O$2+1,IF(AND(O5220&gt;730,O5220&lt;1096),+'PL2'!$P$2+1,IF(AND(O5220&gt;1095,O5220&lt;1461),+'PL2'!$Q$2+1,IF(AND(O5220&gt;1460,O5220&lt;1826),+'PL2'!$R$2+1,IF(AND(O5220&gt;1825,O5220&lt;2190),+'PL2'!$S$2+1,0))))))</f>
        <v>1.2</v>
      </c>
      <c r="N5220" s="82">
        <f t="shared" ref="N5220:N5283" si="372">+M5220^(0.00273972602739726)-1</f>
        <v>4.9963589095569638E-4</v>
      </c>
      <c r="O5220" s="19">
        <f>IF(A5220&gt;'PL2'!$C$2+489,IF(A5220='PL2'!$C$2+490,1,O5219+1), "")</f>
        <v>657</v>
      </c>
      <c r="Q5220" s="19">
        <f t="shared" si="367"/>
        <v>22.804132547432495</v>
      </c>
    </row>
    <row r="5221" spans="1:17" s="80" customFormat="1" x14ac:dyDescent="0.55000000000000004">
      <c r="A5221" s="80">
        <v>5219</v>
      </c>
      <c r="B5221" s="81">
        <v>45041</v>
      </c>
      <c r="C5221" s="80">
        <v>118.237731780904</v>
      </c>
      <c r="D5221" s="80">
        <f t="shared" si="369"/>
        <v>330150425.36199534</v>
      </c>
      <c r="E5221" s="80">
        <v>980</v>
      </c>
      <c r="F5221" s="80">
        <f t="shared" si="365"/>
        <v>3.5097024944988732E-4</v>
      </c>
      <c r="G5221" s="80">
        <f t="shared" si="370"/>
        <v>18460.418424254942</v>
      </c>
      <c r="H5221" s="80">
        <f t="shared" si="366"/>
        <v>6.4790576593100528</v>
      </c>
      <c r="I5221" s="80">
        <f t="shared" si="368"/>
        <v>18091210.055769842</v>
      </c>
      <c r="K5221" s="82">
        <f t="shared" si="371"/>
        <v>1.1114805470662237E-3</v>
      </c>
      <c r="L5221" s="3">
        <f>IF(AND(O5221&gt;0,O5221&lt;366),+'PL2'!$N$3+1,IF(AND(O5221&gt;365,O5221&lt;731),+'PL2'!$O$3+1,IF(AND(O5221&gt;730,O5221&lt;1096),+'PL2'!$P$3+1,IF(AND(O5221&gt;1095,O5221&lt;1461),+'PL2'!$Q$3+1,IF(AND(O5221&gt;1460,O5221&lt;3000),+'PL2'!$R$3+1,0)))))</f>
        <v>1.5</v>
      </c>
      <c r="M5221" s="3">
        <f>IF(AND(O5221&gt;0,O5221&lt;366),+'PL2'!$N$2+1,IF(AND(O5221&gt;365,O5221&lt;731),+'PL2'!$O$2+1,IF(AND(O5221&gt;730,O5221&lt;1096),+'PL2'!$P$2+1,IF(AND(O5221&gt;1095,O5221&lt;1461),+'PL2'!$Q$2+1,IF(AND(O5221&gt;1460,O5221&lt;1826),+'PL2'!$R$2+1,IF(AND(O5221&gt;1825,O5221&lt;2190),+'PL2'!$S$2+1,0))))))</f>
        <v>1.2</v>
      </c>
      <c r="N5221" s="82">
        <f t="shared" si="372"/>
        <v>4.9963589095569638E-4</v>
      </c>
      <c r="O5221" s="19">
        <f>IF(A5221&gt;'PL2'!$C$2+489,IF(A5221='PL2'!$C$2+490,1,O5220+1), "")</f>
        <v>658</v>
      </c>
      <c r="Q5221" s="19">
        <f t="shared" si="367"/>
        <v>22.815526310515303</v>
      </c>
    </row>
    <row r="5222" spans="1:17" s="80" customFormat="1" x14ac:dyDescent="0.55000000000000004">
      <c r="A5222" s="80">
        <v>5220</v>
      </c>
      <c r="B5222" s="81">
        <v>45042</v>
      </c>
      <c r="C5222" s="80">
        <v>118.267730255025</v>
      </c>
      <c r="D5222" s="80">
        <f t="shared" si="369"/>
        <v>330517381.13739085</v>
      </c>
      <c r="E5222" s="80">
        <v>980</v>
      </c>
      <c r="F5222" s="80">
        <f t="shared" si="365"/>
        <v>3.5066953287320684E-4</v>
      </c>
      <c r="G5222" s="80">
        <f t="shared" si="370"/>
        <v>18469.64191186176</v>
      </c>
      <c r="H5222" s="80">
        <f t="shared" si="366"/>
        <v>6.4767407015679659</v>
      </c>
      <c r="I5222" s="80">
        <f t="shared" si="368"/>
        <v>18100249.073624525</v>
      </c>
      <c r="K5222" s="82">
        <f t="shared" si="371"/>
        <v>1.1114805470662237E-3</v>
      </c>
      <c r="L5222" s="3">
        <f>IF(AND(O5222&gt;0,O5222&lt;366),+'PL2'!$N$3+1,IF(AND(O5222&gt;365,O5222&lt;731),+'PL2'!$O$3+1,IF(AND(O5222&gt;730,O5222&lt;1096),+'PL2'!$P$3+1,IF(AND(O5222&gt;1095,O5222&lt;1461),+'PL2'!$Q$3+1,IF(AND(O5222&gt;1460,O5222&lt;3000),+'PL2'!$R$3+1,0)))))</f>
        <v>1.5</v>
      </c>
      <c r="M5222" s="3">
        <f>IF(AND(O5222&gt;0,O5222&lt;366),+'PL2'!$N$2+1,IF(AND(O5222&gt;365,O5222&lt;731),+'PL2'!$O$2+1,IF(AND(O5222&gt;730,O5222&lt;1096),+'PL2'!$P$2+1,IF(AND(O5222&gt;1095,O5222&lt;1461),+'PL2'!$Q$2+1,IF(AND(O5222&gt;1460,O5222&lt;1826),+'PL2'!$R$2+1,IF(AND(O5222&gt;1825,O5222&lt;2190),+'PL2'!$S$2+1,0))))))</f>
        <v>1.2</v>
      </c>
      <c r="N5222" s="82">
        <f t="shared" si="372"/>
        <v>4.9963589095569638E-4</v>
      </c>
      <c r="O5222" s="19">
        <f>IF(A5222&gt;'PL2'!$C$2+489,IF(A5222='PL2'!$C$2+490,1,O5221+1), "")</f>
        <v>659</v>
      </c>
      <c r="Q5222" s="19">
        <f t="shared" si="367"/>
        <v>22.82692576633108</v>
      </c>
    </row>
    <row r="5223" spans="1:17" s="80" customFormat="1" x14ac:dyDescent="0.55000000000000004">
      <c r="A5223" s="80">
        <v>5221</v>
      </c>
      <c r="B5223" s="81">
        <v>45043</v>
      </c>
      <c r="C5223" s="80">
        <v>118.297728729146</v>
      </c>
      <c r="D5223" s="80">
        <f t="shared" si="369"/>
        <v>330884744.77699232</v>
      </c>
      <c r="E5223" s="80">
        <v>980</v>
      </c>
      <c r="F5223" s="80">
        <f t="shared" si="365"/>
        <v>3.5036905141304738E-4</v>
      </c>
      <c r="G5223" s="80">
        <f t="shared" si="370"/>
        <v>18478.870007854024</v>
      </c>
      <c r="H5223" s="80">
        <f t="shared" si="366"/>
        <v>6.4744241558368261</v>
      </c>
      <c r="I5223" s="80">
        <f t="shared" si="368"/>
        <v>18109292.607696943</v>
      </c>
      <c r="K5223" s="82">
        <f t="shared" si="371"/>
        <v>1.1114805470662237E-3</v>
      </c>
      <c r="L5223" s="3">
        <f>IF(AND(O5223&gt;0,O5223&lt;366),+'PL2'!$N$3+1,IF(AND(O5223&gt;365,O5223&lt;731),+'PL2'!$O$3+1,IF(AND(O5223&gt;730,O5223&lt;1096),+'PL2'!$P$3+1,IF(AND(O5223&gt;1095,O5223&lt;1461),+'PL2'!$Q$3+1,IF(AND(O5223&gt;1460,O5223&lt;3000),+'PL2'!$R$3+1,0)))))</f>
        <v>1.5</v>
      </c>
      <c r="M5223" s="3">
        <f>IF(AND(O5223&gt;0,O5223&lt;366),+'PL2'!$N$2+1,IF(AND(O5223&gt;365,O5223&lt;731),+'PL2'!$O$2+1,IF(AND(O5223&gt;730,O5223&lt;1096),+'PL2'!$P$2+1,IF(AND(O5223&gt;1095,O5223&lt;1461),+'PL2'!$Q$2+1,IF(AND(O5223&gt;1460,O5223&lt;1826),+'PL2'!$R$2+1,IF(AND(O5223&gt;1825,O5223&lt;2190),+'PL2'!$S$2+1,0))))))</f>
        <v>1.2</v>
      </c>
      <c r="N5223" s="82">
        <f t="shared" si="372"/>
        <v>4.9963589095569638E-4</v>
      </c>
      <c r="O5223" s="19">
        <f>IF(A5223&gt;'PL2'!$C$2+489,IF(A5223='PL2'!$C$2+490,1,O5222+1), "")</f>
        <v>660</v>
      </c>
      <c r="Q5223" s="19">
        <f t="shared" si="367"/>
        <v>22.838330917724122</v>
      </c>
    </row>
    <row r="5224" spans="1:17" s="80" customFormat="1" x14ac:dyDescent="0.55000000000000004">
      <c r="A5224" s="80">
        <v>5222</v>
      </c>
      <c r="B5224" s="81">
        <v>45044</v>
      </c>
      <c r="C5224" s="80">
        <v>118.327727203267</v>
      </c>
      <c r="D5224" s="80">
        <f t="shared" si="369"/>
        <v>331252516.73413295</v>
      </c>
      <c r="E5224" s="80">
        <v>980</v>
      </c>
      <c r="F5224" s="80">
        <f t="shared" si="365"/>
        <v>3.5006880491801189E-4</v>
      </c>
      <c r="G5224" s="80">
        <f t="shared" si="370"/>
        <v>18488.102714534252</v>
      </c>
      <c r="H5224" s="80">
        <f t="shared" si="366"/>
        <v>6.4721080224784568</v>
      </c>
      <c r="I5224" s="80">
        <f t="shared" si="368"/>
        <v>18118340.660243567</v>
      </c>
      <c r="K5224" s="82">
        <f t="shared" si="371"/>
        <v>1.1114805470662237E-3</v>
      </c>
      <c r="L5224" s="3">
        <f>IF(AND(O5224&gt;0,O5224&lt;366),+'PL2'!$N$3+1,IF(AND(O5224&gt;365,O5224&lt;731),+'PL2'!$O$3+1,IF(AND(O5224&gt;730,O5224&lt;1096),+'PL2'!$P$3+1,IF(AND(O5224&gt;1095,O5224&lt;1461),+'PL2'!$Q$3+1,IF(AND(O5224&gt;1460,O5224&lt;3000),+'PL2'!$R$3+1,0)))))</f>
        <v>1.5</v>
      </c>
      <c r="M5224" s="3">
        <f>IF(AND(O5224&gt;0,O5224&lt;366),+'PL2'!$N$2+1,IF(AND(O5224&gt;365,O5224&lt;731),+'PL2'!$O$2+1,IF(AND(O5224&gt;730,O5224&lt;1096),+'PL2'!$P$2+1,IF(AND(O5224&gt;1095,O5224&lt;1461),+'PL2'!$Q$2+1,IF(AND(O5224&gt;1460,O5224&lt;1826),+'PL2'!$R$2+1,IF(AND(O5224&gt;1825,O5224&lt;2190),+'PL2'!$S$2+1,0))))))</f>
        <v>1.2</v>
      </c>
      <c r="N5224" s="82">
        <f t="shared" si="372"/>
        <v>4.9963589095569638E-4</v>
      </c>
      <c r="O5224" s="19">
        <f>IF(A5224&gt;'PL2'!$C$2+489,IF(A5224='PL2'!$C$2+490,1,O5223+1), "")</f>
        <v>661</v>
      </c>
      <c r="Q5224" s="19">
        <f t="shared" si="367"/>
        <v>22.849741767540138</v>
      </c>
    </row>
    <row r="5225" spans="1:17" s="80" customFormat="1" x14ac:dyDescent="0.55000000000000004">
      <c r="A5225" s="80">
        <v>5223</v>
      </c>
      <c r="B5225" s="81">
        <v>45045</v>
      </c>
      <c r="C5225" s="80">
        <v>118.357725677388</v>
      </c>
      <c r="D5225" s="80">
        <f t="shared" si="369"/>
        <v>331620697.46264964</v>
      </c>
      <c r="E5225" s="80">
        <v>980</v>
      </c>
      <c r="F5225" s="80">
        <f t="shared" si="365"/>
        <v>3.4976879323674975E-4</v>
      </c>
      <c r="G5225" s="80">
        <f t="shared" si="370"/>
        <v>18497.34003420611</v>
      </c>
      <c r="H5225" s="80">
        <f t="shared" si="366"/>
        <v>6.469792301854091</v>
      </c>
      <c r="I5225" s="80">
        <f t="shared" si="368"/>
        <v>18127393.233521987</v>
      </c>
      <c r="K5225" s="82">
        <f t="shared" si="371"/>
        <v>1.1114805470662237E-3</v>
      </c>
      <c r="L5225" s="3">
        <f>IF(AND(O5225&gt;0,O5225&lt;366),+'PL2'!$N$3+1,IF(AND(O5225&gt;365,O5225&lt;731),+'PL2'!$O$3+1,IF(AND(O5225&gt;730,O5225&lt;1096),+'PL2'!$P$3+1,IF(AND(O5225&gt;1095,O5225&lt;1461),+'PL2'!$Q$3+1,IF(AND(O5225&gt;1460,O5225&lt;3000),+'PL2'!$R$3+1,0)))))</f>
        <v>1.5</v>
      </c>
      <c r="M5225" s="3">
        <f>IF(AND(O5225&gt;0,O5225&lt;366),+'PL2'!$N$2+1,IF(AND(O5225&gt;365,O5225&lt;731),+'PL2'!$O$2+1,IF(AND(O5225&gt;730,O5225&lt;1096),+'PL2'!$P$2+1,IF(AND(O5225&gt;1095,O5225&lt;1461),+'PL2'!$Q$2+1,IF(AND(O5225&gt;1460,O5225&lt;1826),+'PL2'!$R$2+1,IF(AND(O5225&gt;1825,O5225&lt;2190),+'PL2'!$S$2+1,0))))))</f>
        <v>1.2</v>
      </c>
      <c r="N5225" s="82">
        <f t="shared" si="372"/>
        <v>4.9963589095569638E-4</v>
      </c>
      <c r="O5225" s="19">
        <f>IF(A5225&gt;'PL2'!$C$2+489,IF(A5225='PL2'!$C$2+490,1,O5224+1), "")</f>
        <v>662</v>
      </c>
      <c r="Q5225" s="19">
        <f t="shared" si="367"/>
        <v>22.86115831862627</v>
      </c>
    </row>
    <row r="5226" spans="1:17" s="80" customFormat="1" x14ac:dyDescent="0.55000000000000004">
      <c r="A5226" s="80">
        <v>5224</v>
      </c>
      <c r="B5226" s="81">
        <v>45046</v>
      </c>
      <c r="C5226" s="80">
        <v>118.387724151509</v>
      </c>
      <c r="D5226" s="80">
        <f t="shared" si="369"/>
        <v>331989287.41688389</v>
      </c>
      <c r="E5226" s="80">
        <v>980</v>
      </c>
      <c r="F5226" s="80">
        <f t="shared" si="365"/>
        <v>3.4946901621795649E-4</v>
      </c>
      <c r="G5226" s="80">
        <f t="shared" si="370"/>
        <v>18506.581969174411</v>
      </c>
      <c r="H5226" s="80">
        <f t="shared" si="366"/>
        <v>6.4674769943243531</v>
      </c>
      <c r="I5226" s="80">
        <f t="shared" si="368"/>
        <v>18136450.329790924</v>
      </c>
      <c r="K5226" s="82">
        <f t="shared" si="371"/>
        <v>1.1114805470662237E-3</v>
      </c>
      <c r="L5226" s="3">
        <f>IF(AND(O5226&gt;0,O5226&lt;366),+'PL2'!$N$3+1,IF(AND(O5226&gt;365,O5226&lt;731),+'PL2'!$O$3+1,IF(AND(O5226&gt;730,O5226&lt;1096),+'PL2'!$P$3+1,IF(AND(O5226&gt;1095,O5226&lt;1461),+'PL2'!$Q$3+1,IF(AND(O5226&gt;1460,O5226&lt;3000),+'PL2'!$R$3+1,0)))))</f>
        <v>1.5</v>
      </c>
      <c r="M5226" s="3">
        <f>IF(AND(O5226&gt;0,O5226&lt;366),+'PL2'!$N$2+1,IF(AND(O5226&gt;365,O5226&lt;731),+'PL2'!$O$2+1,IF(AND(O5226&gt;730,O5226&lt;1096),+'PL2'!$P$2+1,IF(AND(O5226&gt;1095,O5226&lt;1461),+'PL2'!$Q$2+1,IF(AND(O5226&gt;1460,O5226&lt;1826),+'PL2'!$R$2+1,IF(AND(O5226&gt;1825,O5226&lt;2190),+'PL2'!$S$2+1,0))))))</f>
        <v>1.2</v>
      </c>
      <c r="N5226" s="82">
        <f t="shared" si="372"/>
        <v>4.9963589095569638E-4</v>
      </c>
      <c r="O5226" s="19">
        <f>IF(A5226&gt;'PL2'!$C$2+489,IF(A5226='PL2'!$C$2+490,1,O5225+1), "")</f>
        <v>663</v>
      </c>
      <c r="Q5226" s="19">
        <f t="shared" si="367"/>
        <v>22.872580573831076</v>
      </c>
    </row>
    <row r="5227" spans="1:17" s="80" customFormat="1" x14ac:dyDescent="0.55000000000000004">
      <c r="A5227" s="80">
        <v>5225</v>
      </c>
      <c r="B5227" s="81">
        <v>45047</v>
      </c>
      <c r="C5227" s="80">
        <v>118.41772262563001</v>
      </c>
      <c r="D5227" s="80">
        <f t="shared" si="369"/>
        <v>332358287.05168211</v>
      </c>
      <c r="E5227" s="80">
        <v>980</v>
      </c>
      <c r="F5227" s="80">
        <f t="shared" si="365"/>
        <v>3.4916947371037445E-4</v>
      </c>
      <c r="G5227" s="80">
        <f t="shared" si="370"/>
        <v>18515.828521745123</v>
      </c>
      <c r="H5227" s="80">
        <f t="shared" si="366"/>
        <v>6.4651621002492856</v>
      </c>
      <c r="I5227" s="80">
        <f t="shared" si="368"/>
        <v>18145511.951310221</v>
      </c>
      <c r="K5227" s="82">
        <f t="shared" si="371"/>
        <v>1.1114805470662237E-3</v>
      </c>
      <c r="L5227" s="3">
        <f>IF(AND(O5227&gt;0,O5227&lt;366),+'PL2'!$N$3+1,IF(AND(O5227&gt;365,O5227&lt;731),+'PL2'!$O$3+1,IF(AND(O5227&gt;730,O5227&lt;1096),+'PL2'!$P$3+1,IF(AND(O5227&gt;1095,O5227&lt;1461),+'PL2'!$Q$3+1,IF(AND(O5227&gt;1460,O5227&lt;3000),+'PL2'!$R$3+1,0)))))</f>
        <v>1.5</v>
      </c>
      <c r="M5227" s="3">
        <f>IF(AND(O5227&gt;0,O5227&lt;366),+'PL2'!$N$2+1,IF(AND(O5227&gt;365,O5227&lt;731),+'PL2'!$O$2+1,IF(AND(O5227&gt;730,O5227&lt;1096),+'PL2'!$P$2+1,IF(AND(O5227&gt;1095,O5227&lt;1461),+'PL2'!$Q$2+1,IF(AND(O5227&gt;1460,O5227&lt;1826),+'PL2'!$R$2+1,IF(AND(O5227&gt;1825,O5227&lt;2190),+'PL2'!$S$2+1,0))))))</f>
        <v>1.2</v>
      </c>
      <c r="N5227" s="82">
        <f t="shared" si="372"/>
        <v>4.9963589095569638E-4</v>
      </c>
      <c r="O5227" s="19">
        <f>IF(A5227&gt;'PL2'!$C$2+489,IF(A5227='PL2'!$C$2+490,1,O5226+1), "")</f>
        <v>664</v>
      </c>
      <c r="Q5227" s="19">
        <f t="shared" si="367"/>
        <v>22.884008536004536</v>
      </c>
    </row>
    <row r="5228" spans="1:17" s="80" customFormat="1" x14ac:dyDescent="0.55000000000000004">
      <c r="A5228" s="80">
        <v>5226</v>
      </c>
      <c r="B5228" s="81">
        <v>45048</v>
      </c>
      <c r="C5228" s="80">
        <v>118.44772109975101</v>
      </c>
      <c r="D5228" s="80">
        <f t="shared" si="369"/>
        <v>332727696.82239634</v>
      </c>
      <c r="E5228" s="80">
        <v>980</v>
      </c>
      <c r="F5228" s="80">
        <f t="shared" si="365"/>
        <v>3.4887016556279236E-4</v>
      </c>
      <c r="G5228" s="80">
        <f t="shared" si="370"/>
        <v>18525.079694225369</v>
      </c>
      <c r="H5228" s="80">
        <f t="shared" si="366"/>
        <v>6.4628476199883274</v>
      </c>
      <c r="I5228" s="80">
        <f t="shared" si="368"/>
        <v>18154578.100340862</v>
      </c>
      <c r="K5228" s="82">
        <f t="shared" si="371"/>
        <v>1.1114805470662237E-3</v>
      </c>
      <c r="L5228" s="3">
        <f>IF(AND(O5228&gt;0,O5228&lt;366),+'PL2'!$N$3+1,IF(AND(O5228&gt;365,O5228&lt;731),+'PL2'!$O$3+1,IF(AND(O5228&gt;730,O5228&lt;1096),+'PL2'!$P$3+1,IF(AND(O5228&gt;1095,O5228&lt;1461),+'PL2'!$Q$3+1,IF(AND(O5228&gt;1460,O5228&lt;3000),+'PL2'!$R$3+1,0)))))</f>
        <v>1.5</v>
      </c>
      <c r="M5228" s="3">
        <f>IF(AND(O5228&gt;0,O5228&lt;366),+'PL2'!$N$2+1,IF(AND(O5228&gt;365,O5228&lt;731),+'PL2'!$O$2+1,IF(AND(O5228&gt;730,O5228&lt;1096),+'PL2'!$P$2+1,IF(AND(O5228&gt;1095,O5228&lt;1461),+'PL2'!$Q$2+1,IF(AND(O5228&gt;1460,O5228&lt;1826),+'PL2'!$R$2+1,IF(AND(O5228&gt;1825,O5228&lt;2190),+'PL2'!$S$2+1,0))))))</f>
        <v>1.2</v>
      </c>
      <c r="N5228" s="82">
        <f t="shared" si="372"/>
        <v>4.9963589095569638E-4</v>
      </c>
      <c r="O5228" s="19">
        <f>IF(A5228&gt;'PL2'!$C$2+489,IF(A5228='PL2'!$C$2+490,1,O5227+1), "")</f>
        <v>665</v>
      </c>
      <c r="Q5228" s="19">
        <f t="shared" si="367"/>
        <v>22.895442207998062</v>
      </c>
    </row>
    <row r="5229" spans="1:17" s="80" customFormat="1" x14ac:dyDescent="0.55000000000000004">
      <c r="A5229" s="80">
        <v>5227</v>
      </c>
      <c r="B5229" s="81">
        <v>45049</v>
      </c>
      <c r="C5229" s="80">
        <v>118.47771957387199</v>
      </c>
      <c r="D5229" s="80">
        <f t="shared" si="369"/>
        <v>333097517.18488461</v>
      </c>
      <c r="E5229" s="80">
        <v>980</v>
      </c>
      <c r="F5229" s="80">
        <f t="shared" si="365"/>
        <v>3.4857109162404569E-4</v>
      </c>
      <c r="G5229" s="80">
        <f t="shared" si="370"/>
        <v>18534.335488923418</v>
      </c>
      <c r="H5229" s="80">
        <f t="shared" si="366"/>
        <v>6.4605335539003264</v>
      </c>
      <c r="I5229" s="80">
        <f t="shared" si="368"/>
        <v>18163648.77914495</v>
      </c>
      <c r="K5229" s="82">
        <f t="shared" si="371"/>
        <v>1.1114805470662237E-3</v>
      </c>
      <c r="L5229" s="3">
        <f>IF(AND(O5229&gt;0,O5229&lt;366),+'PL2'!$N$3+1,IF(AND(O5229&gt;365,O5229&lt;731),+'PL2'!$O$3+1,IF(AND(O5229&gt;730,O5229&lt;1096),+'PL2'!$P$3+1,IF(AND(O5229&gt;1095,O5229&lt;1461),+'PL2'!$Q$3+1,IF(AND(O5229&gt;1460,O5229&lt;3000),+'PL2'!$R$3+1,0)))))</f>
        <v>1.5</v>
      </c>
      <c r="M5229" s="3">
        <f>IF(AND(O5229&gt;0,O5229&lt;366),+'PL2'!$N$2+1,IF(AND(O5229&gt;365,O5229&lt;731),+'PL2'!$O$2+1,IF(AND(O5229&gt;730,O5229&lt;1096),+'PL2'!$P$2+1,IF(AND(O5229&gt;1095,O5229&lt;1461),+'PL2'!$Q$2+1,IF(AND(O5229&gt;1460,O5229&lt;1826),+'PL2'!$R$2+1,IF(AND(O5229&gt;1825,O5229&lt;2190),+'PL2'!$S$2+1,0))))))</f>
        <v>1.2</v>
      </c>
      <c r="N5229" s="82">
        <f t="shared" si="372"/>
        <v>4.9963589095569638E-4</v>
      </c>
      <c r="O5229" s="19">
        <f>IF(A5229&gt;'PL2'!$C$2+489,IF(A5229='PL2'!$C$2+490,1,O5228+1), "")</f>
        <v>666</v>
      </c>
      <c r="Q5229" s="19">
        <f t="shared" si="367"/>
        <v>22.90688159266448</v>
      </c>
    </row>
    <row r="5230" spans="1:17" s="80" customFormat="1" x14ac:dyDescent="0.55000000000000004">
      <c r="A5230" s="80">
        <v>5228</v>
      </c>
      <c r="B5230" s="81">
        <v>45050</v>
      </c>
      <c r="C5230" s="80">
        <v>118.507718047993</v>
      </c>
      <c r="D5230" s="80">
        <f t="shared" si="369"/>
        <v>333467748.59551167</v>
      </c>
      <c r="E5230" s="80">
        <v>980</v>
      </c>
      <c r="F5230" s="80">
        <f t="shared" si="365"/>
        <v>3.4827225174301695E-4</v>
      </c>
      <c r="G5230" s="80">
        <f t="shared" si="370"/>
        <v>18543.595908148698</v>
      </c>
      <c r="H5230" s="80">
        <f t="shared" si="366"/>
        <v>6.4582199023435427</v>
      </c>
      <c r="I5230" s="80">
        <f t="shared" si="368"/>
        <v>18172723.989985723</v>
      </c>
      <c r="K5230" s="82">
        <f t="shared" si="371"/>
        <v>1.1114805470662237E-3</v>
      </c>
      <c r="L5230" s="3">
        <f>IF(AND(O5230&gt;0,O5230&lt;366),+'PL2'!$N$3+1,IF(AND(O5230&gt;365,O5230&lt;731),+'PL2'!$O$3+1,IF(AND(O5230&gt;730,O5230&lt;1096),+'PL2'!$P$3+1,IF(AND(O5230&gt;1095,O5230&lt;1461),+'PL2'!$Q$3+1,IF(AND(O5230&gt;1460,O5230&lt;3000),+'PL2'!$R$3+1,0)))))</f>
        <v>1.5</v>
      </c>
      <c r="M5230" s="3">
        <f>IF(AND(O5230&gt;0,O5230&lt;366),+'PL2'!$N$2+1,IF(AND(O5230&gt;365,O5230&lt;731),+'PL2'!$O$2+1,IF(AND(O5230&gt;730,O5230&lt;1096),+'PL2'!$P$2+1,IF(AND(O5230&gt;1095,O5230&lt;1461),+'PL2'!$Q$2+1,IF(AND(O5230&gt;1460,O5230&lt;1826),+'PL2'!$R$2+1,IF(AND(O5230&gt;1825,O5230&lt;2190),+'PL2'!$S$2+1,0))))))</f>
        <v>1.2</v>
      </c>
      <c r="N5230" s="82">
        <f t="shared" si="372"/>
        <v>4.9963589095569638E-4</v>
      </c>
      <c r="O5230" s="19">
        <f>IF(A5230&gt;'PL2'!$C$2+489,IF(A5230='PL2'!$C$2+490,1,O5229+1), "")</f>
        <v>667</v>
      </c>
      <c r="Q5230" s="19">
        <f t="shared" si="367"/>
        <v>22.918326692858049</v>
      </c>
    </row>
    <row r="5231" spans="1:17" s="80" customFormat="1" x14ac:dyDescent="0.55000000000000004">
      <c r="A5231" s="80">
        <v>5229</v>
      </c>
      <c r="B5231" s="81">
        <v>45051</v>
      </c>
      <c r="C5231" s="80">
        <v>118.537716522114</v>
      </c>
      <c r="D5231" s="80">
        <f t="shared" si="369"/>
        <v>333838391.51114959</v>
      </c>
      <c r="E5231" s="80">
        <v>980</v>
      </c>
      <c r="F5231" s="80">
        <f t="shared" si="365"/>
        <v>3.4797364576863519E-4</v>
      </c>
      <c r="G5231" s="80">
        <f t="shared" si="370"/>
        <v>18552.860954211788</v>
      </c>
      <c r="H5231" s="80">
        <f t="shared" si="366"/>
        <v>6.4559066656756361</v>
      </c>
      <c r="I5231" s="80">
        <f t="shared" si="368"/>
        <v>18181803.735127553</v>
      </c>
      <c r="K5231" s="82">
        <f t="shared" si="371"/>
        <v>1.1114805470662237E-3</v>
      </c>
      <c r="L5231" s="3">
        <f>IF(AND(O5231&gt;0,O5231&lt;366),+'PL2'!$N$3+1,IF(AND(O5231&gt;365,O5231&lt;731),+'PL2'!$O$3+1,IF(AND(O5231&gt;730,O5231&lt;1096),+'PL2'!$P$3+1,IF(AND(O5231&gt;1095,O5231&lt;1461),+'PL2'!$Q$3+1,IF(AND(O5231&gt;1460,O5231&lt;3000),+'PL2'!$R$3+1,0)))))</f>
        <v>1.5</v>
      </c>
      <c r="M5231" s="3">
        <f>IF(AND(O5231&gt;0,O5231&lt;366),+'PL2'!$N$2+1,IF(AND(O5231&gt;365,O5231&lt;731),+'PL2'!$O$2+1,IF(AND(O5231&gt;730,O5231&lt;1096),+'PL2'!$P$2+1,IF(AND(O5231&gt;1095,O5231&lt;1461),+'PL2'!$Q$2+1,IF(AND(O5231&gt;1460,O5231&lt;1826),+'PL2'!$R$2+1,IF(AND(O5231&gt;1825,O5231&lt;2190),+'PL2'!$S$2+1,0))))))</f>
        <v>1.2</v>
      </c>
      <c r="N5231" s="82">
        <f t="shared" si="372"/>
        <v>4.9963589095569638E-4</v>
      </c>
      <c r="O5231" s="19">
        <f>IF(A5231&gt;'PL2'!$C$2+489,IF(A5231='PL2'!$C$2+490,1,O5230+1), "")</f>
        <v>668</v>
      </c>
      <c r="Q5231" s="19">
        <f t="shared" si="367"/>
        <v>22.929777511434448</v>
      </c>
    </row>
    <row r="5232" spans="1:17" s="80" customFormat="1" x14ac:dyDescent="0.55000000000000004">
      <c r="A5232" s="80">
        <v>5230</v>
      </c>
      <c r="B5232" s="81">
        <v>45052</v>
      </c>
      <c r="C5232" s="80">
        <v>118.567714996235</v>
      </c>
      <c r="D5232" s="80">
        <f t="shared" si="369"/>
        <v>334209446.3891781</v>
      </c>
      <c r="E5232" s="80">
        <v>980</v>
      </c>
      <c r="F5232" s="80">
        <f t="shared" ref="F5232:F5295" si="373">+(C5232/D5232)*E5232</f>
        <v>3.4767527354987658E-4</v>
      </c>
      <c r="G5232" s="80">
        <f t="shared" si="370"/>
        <v>18562.130629424424</v>
      </c>
      <c r="H5232" s="80">
        <f t="shared" si="366"/>
        <v>6.4535938442536791</v>
      </c>
      <c r="I5232" s="80">
        <f t="shared" si="368"/>
        <v>18190888.016835935</v>
      </c>
      <c r="K5232" s="82">
        <f t="shared" si="371"/>
        <v>1.1114805470662237E-3</v>
      </c>
      <c r="L5232" s="3">
        <f>IF(AND(O5232&gt;0,O5232&lt;366),+'PL2'!$N$3+1,IF(AND(O5232&gt;365,O5232&lt;731),+'PL2'!$O$3+1,IF(AND(O5232&gt;730,O5232&lt;1096),+'PL2'!$P$3+1,IF(AND(O5232&gt;1095,O5232&lt;1461),+'PL2'!$Q$3+1,IF(AND(O5232&gt;1460,O5232&lt;3000),+'PL2'!$R$3+1,0)))))</f>
        <v>1.5</v>
      </c>
      <c r="M5232" s="3">
        <f>IF(AND(O5232&gt;0,O5232&lt;366),+'PL2'!$N$2+1,IF(AND(O5232&gt;365,O5232&lt;731),+'PL2'!$O$2+1,IF(AND(O5232&gt;730,O5232&lt;1096),+'PL2'!$P$2+1,IF(AND(O5232&gt;1095,O5232&lt;1461),+'PL2'!$Q$2+1,IF(AND(O5232&gt;1460,O5232&lt;1826),+'PL2'!$R$2+1,IF(AND(O5232&gt;1825,O5232&lt;2190),+'PL2'!$S$2+1,0))))))</f>
        <v>1.2</v>
      </c>
      <c r="N5232" s="82">
        <f t="shared" si="372"/>
        <v>4.9963589095569638E-4</v>
      </c>
      <c r="O5232" s="19">
        <f>IF(A5232&gt;'PL2'!$C$2+489,IF(A5232='PL2'!$C$2+490,1,O5231+1), "")</f>
        <v>669</v>
      </c>
      <c r="Q5232" s="19">
        <f t="shared" si="367"/>
        <v>22.941234051250788</v>
      </c>
    </row>
    <row r="5233" spans="1:17" s="80" customFormat="1" x14ac:dyDescent="0.55000000000000004">
      <c r="A5233" s="80">
        <v>5231</v>
      </c>
      <c r="B5233" s="81">
        <v>45053</v>
      </c>
      <c r="C5233" s="80">
        <v>118.597713470356</v>
      </c>
      <c r="D5233" s="80">
        <f t="shared" si="369"/>
        <v>334580913.68748546</v>
      </c>
      <c r="E5233" s="80">
        <v>980</v>
      </c>
      <c r="F5233" s="80">
        <f t="shared" si="373"/>
        <v>3.4737713493576406E-4</v>
      </c>
      <c r="G5233" s="80">
        <f t="shared" si="370"/>
        <v>18571.404936099494</v>
      </c>
      <c r="H5233" s="80">
        <f t="shared" si="366"/>
        <v>6.4512814384341484</v>
      </c>
      <c r="I5233" s="80">
        <f t="shared" si="368"/>
        <v>18199976.837377504</v>
      </c>
      <c r="K5233" s="82">
        <f t="shared" si="371"/>
        <v>1.1114805470662237E-3</v>
      </c>
      <c r="L5233" s="3">
        <f>IF(AND(O5233&gt;0,O5233&lt;366),+'PL2'!$N$3+1,IF(AND(O5233&gt;365,O5233&lt;731),+'PL2'!$O$3+1,IF(AND(O5233&gt;730,O5233&lt;1096),+'PL2'!$P$3+1,IF(AND(O5233&gt;1095,O5233&lt;1461),+'PL2'!$Q$3+1,IF(AND(O5233&gt;1460,O5233&lt;3000),+'PL2'!$R$3+1,0)))))</f>
        <v>1.5</v>
      </c>
      <c r="M5233" s="3">
        <f>IF(AND(O5233&gt;0,O5233&lt;366),+'PL2'!$N$2+1,IF(AND(O5233&gt;365,O5233&lt;731),+'PL2'!$O$2+1,IF(AND(O5233&gt;730,O5233&lt;1096),+'PL2'!$P$2+1,IF(AND(O5233&gt;1095,O5233&lt;1461),+'PL2'!$Q$2+1,IF(AND(O5233&gt;1460,O5233&lt;1826),+'PL2'!$R$2+1,IF(AND(O5233&gt;1825,O5233&lt;2190),+'PL2'!$S$2+1,0))))))</f>
        <v>1.2</v>
      </c>
      <c r="N5233" s="82">
        <f t="shared" si="372"/>
        <v>4.9963589095569638E-4</v>
      </c>
      <c r="O5233" s="19">
        <f>IF(A5233&gt;'PL2'!$C$2+489,IF(A5233='PL2'!$C$2+490,1,O5232+1), "")</f>
        <v>670</v>
      </c>
      <c r="Q5233" s="19">
        <f t="shared" si="367"/>
        <v>22.952696315165607</v>
      </c>
    </row>
    <row r="5234" spans="1:17" s="80" customFormat="1" x14ac:dyDescent="0.55000000000000004">
      <c r="A5234" s="80">
        <v>5232</v>
      </c>
      <c r="B5234" s="81">
        <v>45054</v>
      </c>
      <c r="C5234" s="80">
        <v>118.627711944477</v>
      </c>
      <c r="D5234" s="80">
        <f t="shared" si="369"/>
        <v>334952793.86446875</v>
      </c>
      <c r="E5234" s="80">
        <v>980</v>
      </c>
      <c r="F5234" s="80">
        <f t="shared" si="373"/>
        <v>3.4707922977536809E-4</v>
      </c>
      <c r="G5234" s="80">
        <f t="shared" si="370"/>
        <v>18580.68387655104</v>
      </c>
      <c r="H5234" s="80">
        <f t="shared" si="366"/>
        <v>6.4489694485729352</v>
      </c>
      <c r="I5234" s="80">
        <f t="shared" si="368"/>
        <v>18209070.199020021</v>
      </c>
      <c r="K5234" s="82">
        <f t="shared" si="371"/>
        <v>1.1114805470662237E-3</v>
      </c>
      <c r="L5234" s="3">
        <f>IF(AND(O5234&gt;0,O5234&lt;366),+'PL2'!$N$3+1,IF(AND(O5234&gt;365,O5234&lt;731),+'PL2'!$O$3+1,IF(AND(O5234&gt;730,O5234&lt;1096),+'PL2'!$P$3+1,IF(AND(O5234&gt;1095,O5234&lt;1461),+'PL2'!$Q$3+1,IF(AND(O5234&gt;1460,O5234&lt;3000),+'PL2'!$R$3+1,0)))))</f>
        <v>1.5</v>
      </c>
      <c r="M5234" s="3">
        <f>IF(AND(O5234&gt;0,O5234&lt;366),+'PL2'!$N$2+1,IF(AND(O5234&gt;365,O5234&lt;731),+'PL2'!$O$2+1,IF(AND(O5234&gt;730,O5234&lt;1096),+'PL2'!$P$2+1,IF(AND(O5234&gt;1095,O5234&lt;1461),+'PL2'!$Q$2+1,IF(AND(O5234&gt;1460,O5234&lt;1826),+'PL2'!$R$2+1,IF(AND(O5234&gt;1825,O5234&lt;2190),+'PL2'!$S$2+1,0))))))</f>
        <v>1.2</v>
      </c>
      <c r="N5234" s="82">
        <f t="shared" si="372"/>
        <v>4.9963589095569638E-4</v>
      </c>
      <c r="O5234" s="19">
        <f>IF(A5234&gt;'PL2'!$C$2+489,IF(A5234='PL2'!$C$2+490,1,O5233+1), "")</f>
        <v>671</v>
      </c>
      <c r="Q5234" s="19">
        <f t="shared" si="367"/>
        <v>22.964164306038871</v>
      </c>
    </row>
    <row r="5235" spans="1:17" s="80" customFormat="1" x14ac:dyDescent="0.55000000000000004">
      <c r="A5235" s="80">
        <v>5233</v>
      </c>
      <c r="B5235" s="81">
        <v>45055</v>
      </c>
      <c r="C5235" s="80">
        <v>118.657710418598</v>
      </c>
      <c r="D5235" s="80">
        <f t="shared" si="369"/>
        <v>335325087.37903458</v>
      </c>
      <c r="E5235" s="80">
        <v>980</v>
      </c>
      <c r="F5235" s="80">
        <f t="shared" si="373"/>
        <v>3.4678155791780603E-4</v>
      </c>
      <c r="G5235" s="80">
        <f t="shared" si="370"/>
        <v>18589.967453094268</v>
      </c>
      <c r="H5235" s="80">
        <f t="shared" si="366"/>
        <v>6.4466578750253394</v>
      </c>
      <c r="I5235" s="80">
        <f t="shared" si="368"/>
        <v>18218168.104032382</v>
      </c>
      <c r="K5235" s="82">
        <f t="shared" si="371"/>
        <v>1.1114805470662237E-3</v>
      </c>
      <c r="L5235" s="3">
        <f>IF(AND(O5235&gt;0,O5235&lt;366),+'PL2'!$N$3+1,IF(AND(O5235&gt;365,O5235&lt;731),+'PL2'!$O$3+1,IF(AND(O5235&gt;730,O5235&lt;1096),+'PL2'!$P$3+1,IF(AND(O5235&gt;1095,O5235&lt;1461),+'PL2'!$Q$3+1,IF(AND(O5235&gt;1460,O5235&lt;3000),+'PL2'!$R$3+1,0)))))</f>
        <v>1.5</v>
      </c>
      <c r="M5235" s="3">
        <f>IF(AND(O5235&gt;0,O5235&lt;366),+'PL2'!$N$2+1,IF(AND(O5235&gt;365,O5235&lt;731),+'PL2'!$O$2+1,IF(AND(O5235&gt;730,O5235&lt;1096),+'PL2'!$P$2+1,IF(AND(O5235&gt;1095,O5235&lt;1461),+'PL2'!$Q$2+1,IF(AND(O5235&gt;1460,O5235&lt;1826),+'PL2'!$R$2+1,IF(AND(O5235&gt;1825,O5235&lt;2190),+'PL2'!$S$2+1,0))))))</f>
        <v>1.2</v>
      </c>
      <c r="N5235" s="82">
        <f t="shared" si="372"/>
        <v>4.9963589095569638E-4</v>
      </c>
      <c r="O5235" s="19">
        <f>IF(A5235&gt;'PL2'!$C$2+489,IF(A5235='PL2'!$C$2+490,1,O5234+1), "")</f>
        <v>672</v>
      </c>
      <c r="Q5235" s="19">
        <f t="shared" si="367"/>
        <v>22.975638026731971</v>
      </c>
    </row>
    <row r="5236" spans="1:17" s="80" customFormat="1" x14ac:dyDescent="0.55000000000000004">
      <c r="A5236" s="80">
        <v>5234</v>
      </c>
      <c r="B5236" s="81">
        <v>45056</v>
      </c>
      <c r="C5236" s="80">
        <v>118.687708892719</v>
      </c>
      <c r="D5236" s="80">
        <f t="shared" si="369"/>
        <v>335697794.69059968</v>
      </c>
      <c r="E5236" s="80">
        <v>980</v>
      </c>
      <c r="F5236" s="80">
        <f t="shared" si="373"/>
        <v>3.4648411921224244E-4</v>
      </c>
      <c r="G5236" s="80">
        <f t="shared" si="370"/>
        <v>18599.255668045531</v>
      </c>
      <c r="H5236" s="80">
        <f t="shared" si="366"/>
        <v>6.4443467181460639</v>
      </c>
      <c r="I5236" s="80">
        <f t="shared" si="368"/>
        <v>18227270.55468462</v>
      </c>
      <c r="K5236" s="82">
        <f t="shared" si="371"/>
        <v>1.1114805470662237E-3</v>
      </c>
      <c r="L5236" s="3">
        <f>IF(AND(O5236&gt;0,O5236&lt;366),+'PL2'!$N$3+1,IF(AND(O5236&gt;365,O5236&lt;731),+'PL2'!$O$3+1,IF(AND(O5236&gt;730,O5236&lt;1096),+'PL2'!$P$3+1,IF(AND(O5236&gt;1095,O5236&lt;1461),+'PL2'!$Q$3+1,IF(AND(O5236&gt;1460,O5236&lt;3000),+'PL2'!$R$3+1,0)))))</f>
        <v>1.5</v>
      </c>
      <c r="M5236" s="3">
        <f>IF(AND(O5236&gt;0,O5236&lt;366),+'PL2'!$N$2+1,IF(AND(O5236&gt;365,O5236&lt;731),+'PL2'!$O$2+1,IF(AND(O5236&gt;730,O5236&lt;1096),+'PL2'!$P$2+1,IF(AND(O5236&gt;1095,O5236&lt;1461),+'PL2'!$Q$2+1,IF(AND(O5236&gt;1460,O5236&lt;1826),+'PL2'!$R$2+1,IF(AND(O5236&gt;1825,O5236&lt;2190),+'PL2'!$S$2+1,0))))))</f>
        <v>1.2</v>
      </c>
      <c r="N5236" s="82">
        <f t="shared" si="372"/>
        <v>4.9963589095569638E-4</v>
      </c>
      <c r="O5236" s="19">
        <f>IF(A5236&gt;'PL2'!$C$2+489,IF(A5236='PL2'!$C$2+490,1,O5235+1), "")</f>
        <v>673</v>
      </c>
      <c r="Q5236" s="19">
        <f t="shared" si="367"/>
        <v>22.987117480107734</v>
      </c>
    </row>
    <row r="5237" spans="1:17" s="80" customFormat="1" x14ac:dyDescent="0.55000000000000004">
      <c r="A5237" s="80">
        <v>5235</v>
      </c>
      <c r="B5237" s="81">
        <v>45057</v>
      </c>
      <c r="C5237" s="80">
        <v>118.71770736684</v>
      </c>
      <c r="D5237" s="80">
        <f t="shared" si="369"/>
        <v>336070916.25909132</v>
      </c>
      <c r="E5237" s="80">
        <v>980</v>
      </c>
      <c r="F5237" s="80">
        <f t="shared" si="373"/>
        <v>3.4618691350788946E-4</v>
      </c>
      <c r="G5237" s="80">
        <f t="shared" si="370"/>
        <v>18608.548523722347</v>
      </c>
      <c r="H5237" s="80">
        <f t="shared" si="366"/>
        <v>6.4420359782892325</v>
      </c>
      <c r="I5237" s="80">
        <f t="shared" si="368"/>
        <v>18236377.553247899</v>
      </c>
      <c r="K5237" s="82">
        <f t="shared" si="371"/>
        <v>1.1114805470662237E-3</v>
      </c>
      <c r="L5237" s="3">
        <f>IF(AND(O5237&gt;0,O5237&lt;366),+'PL2'!$N$3+1,IF(AND(O5237&gt;365,O5237&lt;731),+'PL2'!$O$3+1,IF(AND(O5237&gt;730,O5237&lt;1096),+'PL2'!$P$3+1,IF(AND(O5237&gt;1095,O5237&lt;1461),+'PL2'!$Q$3+1,IF(AND(O5237&gt;1460,O5237&lt;3000),+'PL2'!$R$3+1,0)))))</f>
        <v>1.5</v>
      </c>
      <c r="M5237" s="3">
        <f>IF(AND(O5237&gt;0,O5237&lt;366),+'PL2'!$N$2+1,IF(AND(O5237&gt;365,O5237&lt;731),+'PL2'!$O$2+1,IF(AND(O5237&gt;730,O5237&lt;1096),+'PL2'!$P$2+1,IF(AND(O5237&gt;1095,O5237&lt;1461),+'PL2'!$Q$2+1,IF(AND(O5237&gt;1460,O5237&lt;1826),+'PL2'!$R$2+1,IF(AND(O5237&gt;1825,O5237&lt;2190),+'PL2'!$S$2+1,0))))))</f>
        <v>1.2</v>
      </c>
      <c r="N5237" s="82">
        <f t="shared" si="372"/>
        <v>4.9963589095569638E-4</v>
      </c>
      <c r="O5237" s="19">
        <f>IF(A5237&gt;'PL2'!$C$2+489,IF(A5237='PL2'!$C$2+490,1,O5236+1), "")</f>
        <v>674</v>
      </c>
      <c r="Q5237" s="19">
        <f t="shared" si="367"/>
        <v>22.998602669030412</v>
      </c>
    </row>
    <row r="5238" spans="1:17" s="80" customFormat="1" x14ac:dyDescent="0.55000000000000004">
      <c r="A5238" s="80">
        <v>5236</v>
      </c>
      <c r="B5238" s="81">
        <v>45058</v>
      </c>
      <c r="C5238" s="80">
        <v>118.747705840961</v>
      </c>
      <c r="D5238" s="80">
        <f t="shared" si="369"/>
        <v>336444452.54494804</v>
      </c>
      <c r="E5238" s="80">
        <v>980</v>
      </c>
      <c r="F5238" s="80">
        <f t="shared" si="373"/>
        <v>3.458899406540065E-4</v>
      </c>
      <c r="G5238" s="80">
        <f t="shared" si="370"/>
        <v>18617.846022443391</v>
      </c>
      <c r="H5238" s="80">
        <f t="shared" si="366"/>
        <v>6.4397256558083757</v>
      </c>
      <c r="I5238" s="80">
        <f t="shared" si="368"/>
        <v>18245489.101994522</v>
      </c>
      <c r="K5238" s="82">
        <f t="shared" si="371"/>
        <v>1.1114805470662237E-3</v>
      </c>
      <c r="L5238" s="3">
        <f>IF(AND(O5238&gt;0,O5238&lt;366),+'PL2'!$N$3+1,IF(AND(O5238&gt;365,O5238&lt;731),+'PL2'!$O$3+1,IF(AND(O5238&gt;730,O5238&lt;1096),+'PL2'!$P$3+1,IF(AND(O5238&gt;1095,O5238&lt;1461),+'PL2'!$Q$3+1,IF(AND(O5238&gt;1460,O5238&lt;3000),+'PL2'!$R$3+1,0)))))</f>
        <v>1.5</v>
      </c>
      <c r="M5238" s="3">
        <f>IF(AND(O5238&gt;0,O5238&lt;366),+'PL2'!$N$2+1,IF(AND(O5238&gt;365,O5238&lt;731),+'PL2'!$O$2+1,IF(AND(O5238&gt;730,O5238&lt;1096),+'PL2'!$P$2+1,IF(AND(O5238&gt;1095,O5238&lt;1461),+'PL2'!$Q$2+1,IF(AND(O5238&gt;1460,O5238&lt;1826),+'PL2'!$R$2+1,IF(AND(O5238&gt;1825,O5238&lt;2190),+'PL2'!$S$2+1,0))))))</f>
        <v>1.2</v>
      </c>
      <c r="N5238" s="82">
        <f t="shared" si="372"/>
        <v>4.9963589095569638E-4</v>
      </c>
      <c r="O5238" s="19">
        <f>IF(A5238&gt;'PL2'!$C$2+489,IF(A5238='PL2'!$C$2+490,1,O5237+1), "")</f>
        <v>675</v>
      </c>
      <c r="Q5238" s="19">
        <f t="shared" si="367"/>
        <v>23.010093596365689</v>
      </c>
    </row>
    <row r="5239" spans="1:17" s="80" customFormat="1" x14ac:dyDescent="0.55000000000000004">
      <c r="A5239" s="80">
        <v>5237</v>
      </c>
      <c r="B5239" s="81">
        <v>45059</v>
      </c>
      <c r="C5239" s="80">
        <v>118.777704315082</v>
      </c>
      <c r="D5239" s="80">
        <f t="shared" si="369"/>
        <v>336818404.00912011</v>
      </c>
      <c r="E5239" s="80">
        <v>980</v>
      </c>
      <c r="F5239" s="80">
        <f t="shared" si="373"/>
        <v>3.4559320049990059E-4</v>
      </c>
      <c r="G5239" s="80">
        <f t="shared" si="370"/>
        <v>18627.148166528492</v>
      </c>
      <c r="H5239" s="80">
        <f t="shared" si="366"/>
        <v>6.4374157510564363</v>
      </c>
      <c r="I5239" s="80">
        <f t="shared" si="368"/>
        <v>18254605.203197923</v>
      </c>
      <c r="K5239" s="82">
        <f t="shared" si="371"/>
        <v>1.1114805470662237E-3</v>
      </c>
      <c r="L5239" s="3">
        <f>IF(AND(O5239&gt;0,O5239&lt;366),+'PL2'!$N$3+1,IF(AND(O5239&gt;365,O5239&lt;731),+'PL2'!$O$3+1,IF(AND(O5239&gt;730,O5239&lt;1096),+'PL2'!$P$3+1,IF(AND(O5239&gt;1095,O5239&lt;1461),+'PL2'!$Q$3+1,IF(AND(O5239&gt;1460,O5239&lt;3000),+'PL2'!$R$3+1,0)))))</f>
        <v>1.5</v>
      </c>
      <c r="M5239" s="3">
        <f>IF(AND(O5239&gt;0,O5239&lt;366),+'PL2'!$N$2+1,IF(AND(O5239&gt;365,O5239&lt;731),+'PL2'!$O$2+1,IF(AND(O5239&gt;730,O5239&lt;1096),+'PL2'!$P$2+1,IF(AND(O5239&gt;1095,O5239&lt;1461),+'PL2'!$Q$2+1,IF(AND(O5239&gt;1460,O5239&lt;1826),+'PL2'!$R$2+1,IF(AND(O5239&gt;1825,O5239&lt;2190),+'PL2'!$S$2+1,0))))))</f>
        <v>1.2</v>
      </c>
      <c r="N5239" s="82">
        <f t="shared" si="372"/>
        <v>4.9963589095569638E-4</v>
      </c>
      <c r="O5239" s="19">
        <f>IF(A5239&gt;'PL2'!$C$2+489,IF(A5239='PL2'!$C$2+490,1,O5238+1), "")</f>
        <v>676</v>
      </c>
      <c r="Q5239" s="19">
        <f t="shared" si="367"/>
        <v>23.021590264980684</v>
      </c>
    </row>
    <row r="5240" spans="1:17" s="80" customFormat="1" x14ac:dyDescent="0.55000000000000004">
      <c r="A5240" s="80">
        <v>5238</v>
      </c>
      <c r="B5240" s="81">
        <v>45060</v>
      </c>
      <c r="C5240" s="80">
        <v>118.80770278920301</v>
      </c>
      <c r="D5240" s="80">
        <f t="shared" si="369"/>
        <v>337192771.11307013</v>
      </c>
      <c r="E5240" s="80">
        <v>980</v>
      </c>
      <c r="F5240" s="80">
        <f t="shared" si="373"/>
        <v>3.4529669289492626E-4</v>
      </c>
      <c r="G5240" s="80">
        <f t="shared" si="370"/>
        <v>18636.45495829864</v>
      </c>
      <c r="H5240" s="80">
        <f t="shared" si="366"/>
        <v>6.4351062643857713</v>
      </c>
      <c r="I5240" s="80">
        <f t="shared" si="368"/>
        <v>18263725.859132666</v>
      </c>
      <c r="K5240" s="82">
        <f t="shared" si="371"/>
        <v>1.1114805470662237E-3</v>
      </c>
      <c r="L5240" s="3">
        <f>IF(AND(O5240&gt;0,O5240&lt;366),+'PL2'!$N$3+1,IF(AND(O5240&gt;365,O5240&lt;731),+'PL2'!$O$3+1,IF(AND(O5240&gt;730,O5240&lt;1096),+'PL2'!$P$3+1,IF(AND(O5240&gt;1095,O5240&lt;1461),+'PL2'!$Q$3+1,IF(AND(O5240&gt;1460,O5240&lt;3000),+'PL2'!$R$3+1,0)))))</f>
        <v>1.5</v>
      </c>
      <c r="M5240" s="3">
        <f>IF(AND(O5240&gt;0,O5240&lt;366),+'PL2'!$N$2+1,IF(AND(O5240&gt;365,O5240&lt;731),+'PL2'!$O$2+1,IF(AND(O5240&gt;730,O5240&lt;1096),+'PL2'!$P$2+1,IF(AND(O5240&gt;1095,O5240&lt;1461),+'PL2'!$Q$2+1,IF(AND(O5240&gt;1460,O5240&lt;1826),+'PL2'!$R$2+1,IF(AND(O5240&gt;1825,O5240&lt;2190),+'PL2'!$S$2+1,0))))))</f>
        <v>1.2</v>
      </c>
      <c r="N5240" s="82">
        <f t="shared" si="372"/>
        <v>4.9963589095569638E-4</v>
      </c>
      <c r="O5240" s="19">
        <f>IF(A5240&gt;'PL2'!$C$2+489,IF(A5240='PL2'!$C$2+490,1,O5239+1), "")</f>
        <v>677</v>
      </c>
      <c r="Q5240" s="19">
        <f t="shared" si="367"/>
        <v>23.033092677743944</v>
      </c>
    </row>
    <row r="5241" spans="1:17" s="80" customFormat="1" x14ac:dyDescent="0.55000000000000004">
      <c r="A5241" s="80">
        <v>5239</v>
      </c>
      <c r="B5241" s="81">
        <v>45061</v>
      </c>
      <c r="C5241" s="80">
        <v>118.83770126332401</v>
      </c>
      <c r="D5241" s="80">
        <f t="shared" si="369"/>
        <v>337567554.31877369</v>
      </c>
      <c r="E5241" s="80">
        <v>980</v>
      </c>
      <c r="F5241" s="80">
        <f t="shared" si="373"/>
        <v>3.4500041768848578E-4</v>
      </c>
      <c r="G5241" s="80">
        <f t="shared" si="370"/>
        <v>18645.766400075987</v>
      </c>
      <c r="H5241" s="80">
        <f t="shared" si="366"/>
        <v>6.4327971961481492</v>
      </c>
      <c r="I5241" s="80">
        <f t="shared" si="368"/>
        <v>18272851.072074465</v>
      </c>
      <c r="K5241" s="82">
        <f t="shared" si="371"/>
        <v>1.1114805470662237E-3</v>
      </c>
      <c r="L5241" s="3">
        <f>IF(AND(O5241&gt;0,O5241&lt;366),+'PL2'!$N$3+1,IF(AND(O5241&gt;365,O5241&lt;731),+'PL2'!$O$3+1,IF(AND(O5241&gt;730,O5241&lt;1096),+'PL2'!$P$3+1,IF(AND(O5241&gt;1095,O5241&lt;1461),+'PL2'!$Q$3+1,IF(AND(O5241&gt;1460,O5241&lt;3000),+'PL2'!$R$3+1,0)))))</f>
        <v>1.5</v>
      </c>
      <c r="M5241" s="3">
        <f>IF(AND(O5241&gt;0,O5241&lt;366),+'PL2'!$N$2+1,IF(AND(O5241&gt;365,O5241&lt;731),+'PL2'!$O$2+1,IF(AND(O5241&gt;730,O5241&lt;1096),+'PL2'!$P$2+1,IF(AND(O5241&gt;1095,O5241&lt;1461),+'PL2'!$Q$2+1,IF(AND(O5241&gt;1460,O5241&lt;1826),+'PL2'!$R$2+1,IF(AND(O5241&gt;1825,O5241&lt;2190),+'PL2'!$S$2+1,0))))))</f>
        <v>1.2</v>
      </c>
      <c r="N5241" s="82">
        <f t="shared" si="372"/>
        <v>4.9963589095569638E-4</v>
      </c>
      <c r="O5241" s="19">
        <f>IF(A5241&gt;'PL2'!$C$2+489,IF(A5241='PL2'!$C$2+490,1,O5240+1), "")</f>
        <v>678</v>
      </c>
      <c r="Q5241" s="19">
        <f t="shared" si="367"/>
        <v>23.044600837525454</v>
      </c>
    </row>
    <row r="5242" spans="1:17" s="80" customFormat="1" x14ac:dyDescent="0.55000000000000004">
      <c r="A5242" s="80">
        <v>5240</v>
      </c>
      <c r="B5242" s="81">
        <v>45062</v>
      </c>
      <c r="C5242" s="80">
        <v>118.86769973744499</v>
      </c>
      <c r="D5242" s="80">
        <f t="shared" si="369"/>
        <v>337942754.08871973</v>
      </c>
      <c r="E5242" s="80">
        <v>980</v>
      </c>
      <c r="F5242" s="80">
        <f t="shared" si="373"/>
        <v>3.44704374730029E-4</v>
      </c>
      <c r="G5242" s="80">
        <f t="shared" si="370"/>
        <v>18655.08249418384</v>
      </c>
      <c r="H5242" s="80">
        <f t="shared" si="366"/>
        <v>6.4304885466947503</v>
      </c>
      <c r="I5242" s="80">
        <f t="shared" si="368"/>
        <v>18281980.844300162</v>
      </c>
      <c r="K5242" s="82">
        <f t="shared" si="371"/>
        <v>1.1114805470662237E-3</v>
      </c>
      <c r="L5242" s="3">
        <f>IF(AND(O5242&gt;0,O5242&lt;366),+'PL2'!$N$3+1,IF(AND(O5242&gt;365,O5242&lt;731),+'PL2'!$O$3+1,IF(AND(O5242&gt;730,O5242&lt;1096),+'PL2'!$P$3+1,IF(AND(O5242&gt;1095,O5242&lt;1461),+'PL2'!$Q$3+1,IF(AND(O5242&gt;1460,O5242&lt;3000),+'PL2'!$R$3+1,0)))))</f>
        <v>1.5</v>
      </c>
      <c r="M5242" s="3">
        <f>IF(AND(O5242&gt;0,O5242&lt;366),+'PL2'!$N$2+1,IF(AND(O5242&gt;365,O5242&lt;731),+'PL2'!$O$2+1,IF(AND(O5242&gt;730,O5242&lt;1096),+'PL2'!$P$2+1,IF(AND(O5242&gt;1095,O5242&lt;1461),+'PL2'!$Q$2+1,IF(AND(O5242&gt;1460,O5242&lt;1826),+'PL2'!$R$2+1,IF(AND(O5242&gt;1825,O5242&lt;2190),+'PL2'!$S$2+1,0))))))</f>
        <v>1.2</v>
      </c>
      <c r="N5242" s="82">
        <f t="shared" si="372"/>
        <v>4.9963589095569638E-4</v>
      </c>
      <c r="O5242" s="19">
        <f>IF(A5242&gt;'PL2'!$C$2+489,IF(A5242='PL2'!$C$2+490,1,O5241+1), "")</f>
        <v>679</v>
      </c>
      <c r="Q5242" s="19">
        <f t="shared" si="367"/>
        <v>23.056114747196631</v>
      </c>
    </row>
    <row r="5243" spans="1:17" s="80" customFormat="1" x14ac:dyDescent="0.55000000000000004">
      <c r="A5243" s="80">
        <v>5241</v>
      </c>
      <c r="B5243" s="81">
        <v>45063</v>
      </c>
      <c r="C5243" s="80">
        <v>118.897698211566</v>
      </c>
      <c r="D5243" s="80">
        <f t="shared" si="369"/>
        <v>338318370.88591135</v>
      </c>
      <c r="E5243" s="80">
        <v>980</v>
      </c>
      <c r="F5243" s="80">
        <f t="shared" si="373"/>
        <v>3.4440856386905392E-4</v>
      </c>
      <c r="G5243" s="80">
        <f t="shared" si="370"/>
        <v>18664.403242946675</v>
      </c>
      <c r="H5243" s="80">
        <f t="shared" si="366"/>
        <v>6.428180316376177</v>
      </c>
      <c r="I5243" s="80">
        <f t="shared" si="368"/>
        <v>18291115.178087741</v>
      </c>
      <c r="K5243" s="82">
        <f t="shared" si="371"/>
        <v>1.1114805470662237E-3</v>
      </c>
      <c r="L5243" s="3">
        <f>IF(AND(O5243&gt;0,O5243&lt;366),+'PL2'!$N$3+1,IF(AND(O5243&gt;365,O5243&lt;731),+'PL2'!$O$3+1,IF(AND(O5243&gt;730,O5243&lt;1096),+'PL2'!$P$3+1,IF(AND(O5243&gt;1095,O5243&lt;1461),+'PL2'!$Q$3+1,IF(AND(O5243&gt;1460,O5243&lt;3000),+'PL2'!$R$3+1,0)))))</f>
        <v>1.5</v>
      </c>
      <c r="M5243" s="3">
        <f>IF(AND(O5243&gt;0,O5243&lt;366),+'PL2'!$N$2+1,IF(AND(O5243&gt;365,O5243&lt;731),+'PL2'!$O$2+1,IF(AND(O5243&gt;730,O5243&lt;1096),+'PL2'!$P$2+1,IF(AND(O5243&gt;1095,O5243&lt;1461),+'PL2'!$Q$2+1,IF(AND(O5243&gt;1460,O5243&lt;1826),+'PL2'!$R$2+1,IF(AND(O5243&gt;1825,O5243&lt;2190),+'PL2'!$S$2+1,0))))))</f>
        <v>1.2</v>
      </c>
      <c r="N5243" s="82">
        <f t="shared" si="372"/>
        <v>4.9963589095569638E-4</v>
      </c>
      <c r="O5243" s="19">
        <f>IF(A5243&gt;'PL2'!$C$2+489,IF(A5243='PL2'!$C$2+490,1,O5242+1), "")</f>
        <v>680</v>
      </c>
      <c r="Q5243" s="19">
        <f t="shared" si="367"/>
        <v>23.067634409630323</v>
      </c>
    </row>
    <row r="5244" spans="1:17" s="80" customFormat="1" x14ac:dyDescent="0.55000000000000004">
      <c r="A5244" s="80">
        <v>5242</v>
      </c>
      <c r="B5244" s="81">
        <v>45064</v>
      </c>
      <c r="C5244" s="80">
        <v>118.927696685687</v>
      </c>
      <c r="D5244" s="80">
        <f t="shared" si="369"/>
        <v>338694405.17386615</v>
      </c>
      <c r="E5244" s="80">
        <v>980</v>
      </c>
      <c r="F5244" s="80">
        <f t="shared" si="373"/>
        <v>3.4411298495510623E-4</v>
      </c>
      <c r="G5244" s="80">
        <f t="shared" si="370"/>
        <v>18673.728648690121</v>
      </c>
      <c r="H5244" s="80">
        <f t="shared" si="366"/>
        <v>6.4258725055424399</v>
      </c>
      <c r="I5244" s="80">
        <f t="shared" si="368"/>
        <v>18300254.07571632</v>
      </c>
      <c r="K5244" s="82">
        <f t="shared" si="371"/>
        <v>1.1114805470662237E-3</v>
      </c>
      <c r="L5244" s="3">
        <f>IF(AND(O5244&gt;0,O5244&lt;366),+'PL2'!$N$3+1,IF(AND(O5244&gt;365,O5244&lt;731),+'PL2'!$O$3+1,IF(AND(O5244&gt;730,O5244&lt;1096),+'PL2'!$P$3+1,IF(AND(O5244&gt;1095,O5244&lt;1461),+'PL2'!$Q$3+1,IF(AND(O5244&gt;1460,O5244&lt;3000),+'PL2'!$R$3+1,0)))))</f>
        <v>1.5</v>
      </c>
      <c r="M5244" s="3">
        <f>IF(AND(O5244&gt;0,O5244&lt;366),+'PL2'!$N$2+1,IF(AND(O5244&gt;365,O5244&lt;731),+'PL2'!$O$2+1,IF(AND(O5244&gt;730,O5244&lt;1096),+'PL2'!$P$2+1,IF(AND(O5244&gt;1095,O5244&lt;1461),+'PL2'!$Q$2+1,IF(AND(O5244&gt;1460,O5244&lt;1826),+'PL2'!$R$2+1,IF(AND(O5244&gt;1825,O5244&lt;2190),+'PL2'!$S$2+1,0))))))</f>
        <v>1.2</v>
      </c>
      <c r="N5244" s="82">
        <f t="shared" si="372"/>
        <v>4.9963589095569638E-4</v>
      </c>
      <c r="O5244" s="19">
        <f>IF(A5244&gt;'PL2'!$C$2+489,IF(A5244='PL2'!$C$2+490,1,O5243+1), "")</f>
        <v>681</v>
      </c>
      <c r="Q5244" s="19">
        <f t="shared" si="367"/>
        <v>23.079159827700817</v>
      </c>
    </row>
    <row r="5245" spans="1:17" s="80" customFormat="1" x14ac:dyDescent="0.55000000000000004">
      <c r="A5245" s="80">
        <v>5243</v>
      </c>
      <c r="B5245" s="81">
        <v>45065</v>
      </c>
      <c r="C5245" s="80">
        <v>118.957695159808</v>
      </c>
      <c r="D5245" s="80">
        <f t="shared" si="369"/>
        <v>339070857.4166171</v>
      </c>
      <c r="E5245" s="80">
        <v>980</v>
      </c>
      <c r="F5245" s="80">
        <f t="shared" si="373"/>
        <v>3.4381763783777956E-4</v>
      </c>
      <c r="G5245" s="80">
        <f t="shared" si="370"/>
        <v>18683.058713740975</v>
      </c>
      <c r="H5245" s="80">
        <f t="shared" si="366"/>
        <v>6.4235651145429662</v>
      </c>
      <c r="I5245" s="80">
        <f t="shared" si="368"/>
        <v>18309397.539466154</v>
      </c>
      <c r="K5245" s="82">
        <f t="shared" si="371"/>
        <v>1.1114805470662237E-3</v>
      </c>
      <c r="L5245" s="3">
        <f>IF(AND(O5245&gt;0,O5245&lt;366),+'PL2'!$N$3+1,IF(AND(O5245&gt;365,O5245&lt;731),+'PL2'!$O$3+1,IF(AND(O5245&gt;730,O5245&lt;1096),+'PL2'!$P$3+1,IF(AND(O5245&gt;1095,O5245&lt;1461),+'PL2'!$Q$3+1,IF(AND(O5245&gt;1460,O5245&lt;3000),+'PL2'!$R$3+1,0)))))</f>
        <v>1.5</v>
      </c>
      <c r="M5245" s="3">
        <f>IF(AND(O5245&gt;0,O5245&lt;366),+'PL2'!$N$2+1,IF(AND(O5245&gt;365,O5245&lt;731),+'PL2'!$O$2+1,IF(AND(O5245&gt;730,O5245&lt;1096),+'PL2'!$P$2+1,IF(AND(O5245&gt;1095,O5245&lt;1461),+'PL2'!$Q$2+1,IF(AND(O5245&gt;1460,O5245&lt;1826),+'PL2'!$R$2+1,IF(AND(O5245&gt;1825,O5245&lt;2190),+'PL2'!$S$2+1,0))))))</f>
        <v>1.2</v>
      </c>
      <c r="N5245" s="82">
        <f t="shared" si="372"/>
        <v>4.9963589095569638E-4</v>
      </c>
      <c r="O5245" s="19">
        <f>IF(A5245&gt;'PL2'!$C$2+489,IF(A5245='PL2'!$C$2+490,1,O5244+1), "")</f>
        <v>682</v>
      </c>
      <c r="Q5245" s="19">
        <f t="shared" si="367"/>
        <v>23.09069100428384</v>
      </c>
    </row>
    <row r="5246" spans="1:17" s="80" customFormat="1" x14ac:dyDescent="0.55000000000000004">
      <c r="A5246" s="80">
        <v>5244</v>
      </c>
      <c r="B5246" s="81">
        <v>45066</v>
      </c>
      <c r="C5246" s="80">
        <v>118.987693633929</v>
      </c>
      <c r="D5246" s="80">
        <f t="shared" si="369"/>
        <v>339447728.0787127</v>
      </c>
      <c r="E5246" s="80">
        <v>980</v>
      </c>
      <c r="F5246" s="80">
        <f t="shared" si="373"/>
        <v>3.4352252236671571E-4</v>
      </c>
      <c r="G5246" s="80">
        <f t="shared" si="370"/>
        <v>18692.393440427193</v>
      </c>
      <c r="H5246" s="80">
        <f t="shared" si="366"/>
        <v>6.4212581437266003</v>
      </c>
      <c r="I5246" s="80">
        <f t="shared" si="368"/>
        <v>18318545.57161865</v>
      </c>
      <c r="K5246" s="82">
        <f t="shared" si="371"/>
        <v>1.1114805470662237E-3</v>
      </c>
      <c r="L5246" s="3">
        <f>IF(AND(O5246&gt;0,O5246&lt;366),+'PL2'!$N$3+1,IF(AND(O5246&gt;365,O5246&lt;731),+'PL2'!$O$3+1,IF(AND(O5246&gt;730,O5246&lt;1096),+'PL2'!$P$3+1,IF(AND(O5246&gt;1095,O5246&lt;1461),+'PL2'!$Q$3+1,IF(AND(O5246&gt;1460,O5246&lt;3000),+'PL2'!$R$3+1,0)))))</f>
        <v>1.5</v>
      </c>
      <c r="M5246" s="3">
        <f>IF(AND(O5246&gt;0,O5246&lt;366),+'PL2'!$N$2+1,IF(AND(O5246&gt;365,O5246&lt;731),+'PL2'!$O$2+1,IF(AND(O5246&gt;730,O5246&lt;1096),+'PL2'!$P$2+1,IF(AND(O5246&gt;1095,O5246&lt;1461),+'PL2'!$Q$2+1,IF(AND(O5246&gt;1460,O5246&lt;1826),+'PL2'!$R$2+1,IF(AND(O5246&gt;1825,O5246&lt;2190),+'PL2'!$S$2+1,0))))))</f>
        <v>1.2</v>
      </c>
      <c r="N5246" s="82">
        <f t="shared" si="372"/>
        <v>4.9963589095569638E-4</v>
      </c>
      <c r="O5246" s="19">
        <f>IF(A5246&gt;'PL2'!$C$2+489,IF(A5246='PL2'!$C$2+490,1,O5245+1), "")</f>
        <v>683</v>
      </c>
      <c r="Q5246" s="19">
        <f t="shared" si="367"/>
        <v>23.102227942256548</v>
      </c>
    </row>
    <row r="5247" spans="1:17" s="80" customFormat="1" x14ac:dyDescent="0.55000000000000004">
      <c r="A5247" s="80">
        <v>5245</v>
      </c>
      <c r="B5247" s="81">
        <v>45067</v>
      </c>
      <c r="C5247" s="80">
        <v>119.01769210805</v>
      </c>
      <c r="D5247" s="80">
        <f t="shared" si="369"/>
        <v>339825017.62521803</v>
      </c>
      <c r="E5247" s="80">
        <v>980</v>
      </c>
      <c r="F5247" s="80">
        <f t="shared" si="373"/>
        <v>3.4322763839160459E-4</v>
      </c>
      <c r="G5247" s="80">
        <f t="shared" si="370"/>
        <v>18701.732831077894</v>
      </c>
      <c r="H5247" s="80">
        <f t="shared" si="366"/>
        <v>6.4189515934416033</v>
      </c>
      <c r="I5247" s="80">
        <f t="shared" si="368"/>
        <v>18327698.174456336</v>
      </c>
      <c r="K5247" s="82">
        <f t="shared" si="371"/>
        <v>1.1114805470662237E-3</v>
      </c>
      <c r="L5247" s="3">
        <f>IF(AND(O5247&gt;0,O5247&lt;366),+'PL2'!$N$3+1,IF(AND(O5247&gt;365,O5247&lt;731),+'PL2'!$O$3+1,IF(AND(O5247&gt;730,O5247&lt;1096),+'PL2'!$P$3+1,IF(AND(O5247&gt;1095,O5247&lt;1461),+'PL2'!$Q$3+1,IF(AND(O5247&gt;1460,O5247&lt;3000),+'PL2'!$R$3+1,0)))))</f>
        <v>1.5</v>
      </c>
      <c r="M5247" s="3">
        <f>IF(AND(O5247&gt;0,O5247&lt;366),+'PL2'!$N$2+1,IF(AND(O5247&gt;365,O5247&lt;731),+'PL2'!$O$2+1,IF(AND(O5247&gt;730,O5247&lt;1096),+'PL2'!$P$2+1,IF(AND(O5247&gt;1095,O5247&lt;1461),+'PL2'!$Q$2+1,IF(AND(O5247&gt;1460,O5247&lt;1826),+'PL2'!$R$2+1,IF(AND(O5247&gt;1825,O5247&lt;2190),+'PL2'!$S$2+1,0))))))</f>
        <v>1.2</v>
      </c>
      <c r="N5247" s="82">
        <f t="shared" si="372"/>
        <v>4.9963589095569638E-4</v>
      </c>
      <c r="O5247" s="19">
        <f>IF(A5247&gt;'PL2'!$C$2+489,IF(A5247='PL2'!$C$2+490,1,O5246+1), "")</f>
        <v>684</v>
      </c>
      <c r="Q5247" s="19">
        <f t="shared" si="367"/>
        <v>23.113770644497539</v>
      </c>
    </row>
    <row r="5248" spans="1:17" s="80" customFormat="1" x14ac:dyDescent="0.55000000000000004">
      <c r="A5248" s="80">
        <v>5246</v>
      </c>
      <c r="B5248" s="81">
        <v>45068</v>
      </c>
      <c r="C5248" s="80">
        <v>119.047690582171</v>
      </c>
      <c r="D5248" s="80">
        <f t="shared" si="369"/>
        <v>340202726.52171493</v>
      </c>
      <c r="E5248" s="80">
        <v>980</v>
      </c>
      <c r="F5248" s="80">
        <f t="shared" si="373"/>
        <v>3.4293298576218439E-4</v>
      </c>
      <c r="G5248" s="80">
        <f t="shared" si="370"/>
        <v>18711.076888023366</v>
      </c>
      <c r="H5248" s="80">
        <f t="shared" si="366"/>
        <v>6.4166454640356543</v>
      </c>
      <c r="I5248" s="80">
        <f t="shared" si="368"/>
        <v>18336855.350262899</v>
      </c>
      <c r="K5248" s="82">
        <f t="shared" si="371"/>
        <v>1.1114805470662237E-3</v>
      </c>
      <c r="L5248" s="3">
        <f>IF(AND(O5248&gt;0,O5248&lt;366),+'PL2'!$N$3+1,IF(AND(O5248&gt;365,O5248&lt;731),+'PL2'!$O$3+1,IF(AND(O5248&gt;730,O5248&lt;1096),+'PL2'!$P$3+1,IF(AND(O5248&gt;1095,O5248&lt;1461),+'PL2'!$Q$3+1,IF(AND(O5248&gt;1460,O5248&lt;3000),+'PL2'!$R$3+1,0)))))</f>
        <v>1.5</v>
      </c>
      <c r="M5248" s="3">
        <f>IF(AND(O5248&gt;0,O5248&lt;366),+'PL2'!$N$2+1,IF(AND(O5248&gt;365,O5248&lt;731),+'PL2'!$O$2+1,IF(AND(O5248&gt;730,O5248&lt;1096),+'PL2'!$P$2+1,IF(AND(O5248&gt;1095,O5248&lt;1461),+'PL2'!$Q$2+1,IF(AND(O5248&gt;1460,O5248&lt;1826),+'PL2'!$R$2+1,IF(AND(O5248&gt;1825,O5248&lt;2190),+'PL2'!$S$2+1,0))))))</f>
        <v>1.2</v>
      </c>
      <c r="N5248" s="82">
        <f t="shared" si="372"/>
        <v>4.9963589095569638E-4</v>
      </c>
      <c r="O5248" s="19">
        <f>IF(A5248&gt;'PL2'!$C$2+489,IF(A5248='PL2'!$C$2+490,1,O5247+1), "")</f>
        <v>685</v>
      </c>
      <c r="Q5248" s="19">
        <f t="shared" si="367"/>
        <v>23.125319113886849</v>
      </c>
    </row>
    <row r="5249" spans="1:17" s="80" customFormat="1" x14ac:dyDescent="0.55000000000000004">
      <c r="A5249" s="80">
        <v>5247</v>
      </c>
      <c r="B5249" s="81">
        <v>45069</v>
      </c>
      <c r="C5249" s="80">
        <v>119.077689056292</v>
      </c>
      <c r="D5249" s="80">
        <f t="shared" si="369"/>
        <v>340580855.2343027</v>
      </c>
      <c r="E5249" s="80">
        <v>980</v>
      </c>
      <c r="F5249" s="80">
        <f t="shared" si="373"/>
        <v>3.4263856432824156E-4</v>
      </c>
      <c r="G5249" s="80">
        <f t="shared" si="370"/>
        <v>18720.425613595053</v>
      </c>
      <c r="H5249" s="80">
        <f t="shared" si="366"/>
        <v>6.414339755855849</v>
      </c>
      <c r="I5249" s="80">
        <f t="shared" si="368"/>
        <v>18346017.10132315</v>
      </c>
      <c r="K5249" s="82">
        <f t="shared" si="371"/>
        <v>1.1114805470662237E-3</v>
      </c>
      <c r="L5249" s="3">
        <f>IF(AND(O5249&gt;0,O5249&lt;366),+'PL2'!$N$3+1,IF(AND(O5249&gt;365,O5249&lt;731),+'PL2'!$O$3+1,IF(AND(O5249&gt;730,O5249&lt;1096),+'PL2'!$P$3+1,IF(AND(O5249&gt;1095,O5249&lt;1461),+'PL2'!$Q$3+1,IF(AND(O5249&gt;1460,O5249&lt;3000),+'PL2'!$R$3+1,0)))))</f>
        <v>1.5</v>
      </c>
      <c r="M5249" s="3">
        <f>IF(AND(O5249&gt;0,O5249&lt;366),+'PL2'!$N$2+1,IF(AND(O5249&gt;365,O5249&lt;731),+'PL2'!$O$2+1,IF(AND(O5249&gt;730,O5249&lt;1096),+'PL2'!$P$2+1,IF(AND(O5249&gt;1095,O5249&lt;1461),+'PL2'!$Q$2+1,IF(AND(O5249&gt;1460,O5249&lt;1826),+'PL2'!$R$2+1,IF(AND(O5249&gt;1825,O5249&lt;2190),+'PL2'!$S$2+1,0))))))</f>
        <v>1.2</v>
      </c>
      <c r="N5249" s="82">
        <f t="shared" si="372"/>
        <v>4.9963589095569638E-4</v>
      </c>
      <c r="O5249" s="19">
        <f>IF(A5249&gt;'PL2'!$C$2+489,IF(A5249='PL2'!$C$2+490,1,O5248+1), "")</f>
        <v>686</v>
      </c>
      <c r="Q5249" s="19">
        <f t="shared" si="367"/>
        <v>23.136873353305951</v>
      </c>
    </row>
    <row r="5250" spans="1:17" s="80" customFormat="1" x14ac:dyDescent="0.55000000000000004">
      <c r="A5250" s="80">
        <v>5248</v>
      </c>
      <c r="B5250" s="81">
        <v>45070</v>
      </c>
      <c r="C5250" s="80">
        <v>119.107687530413</v>
      </c>
      <c r="D5250" s="80">
        <f t="shared" si="369"/>
        <v>340959404.22959882</v>
      </c>
      <c r="E5250" s="80">
        <v>980</v>
      </c>
      <c r="F5250" s="80">
        <f t="shared" si="373"/>
        <v>3.4234437393961095E-4</v>
      </c>
      <c r="G5250" s="80">
        <f t="shared" si="370"/>
        <v>18729.77901012557</v>
      </c>
      <c r="H5250" s="80">
        <f t="shared" si="366"/>
        <v>6.412034469248705</v>
      </c>
      <c r="I5250" s="80">
        <f t="shared" si="368"/>
        <v>18355183.429923058</v>
      </c>
      <c r="K5250" s="82">
        <f t="shared" si="371"/>
        <v>1.1114805470662237E-3</v>
      </c>
      <c r="L5250" s="3">
        <f>IF(AND(O5250&gt;0,O5250&lt;366),+'PL2'!$N$3+1,IF(AND(O5250&gt;365,O5250&lt;731),+'PL2'!$O$3+1,IF(AND(O5250&gt;730,O5250&lt;1096),+'PL2'!$P$3+1,IF(AND(O5250&gt;1095,O5250&lt;1461),+'PL2'!$Q$3+1,IF(AND(O5250&gt;1460,O5250&lt;3000),+'PL2'!$R$3+1,0)))))</f>
        <v>1.5</v>
      </c>
      <c r="M5250" s="3">
        <f>IF(AND(O5250&gt;0,O5250&lt;366),+'PL2'!$N$2+1,IF(AND(O5250&gt;365,O5250&lt;731),+'PL2'!$O$2+1,IF(AND(O5250&gt;730,O5250&lt;1096),+'PL2'!$P$2+1,IF(AND(O5250&gt;1095,O5250&lt;1461),+'PL2'!$Q$2+1,IF(AND(O5250&gt;1460,O5250&lt;1826),+'PL2'!$R$2+1,IF(AND(O5250&gt;1825,O5250&lt;2190),+'PL2'!$S$2+1,0))))))</f>
        <v>1.2</v>
      </c>
      <c r="N5250" s="82">
        <f t="shared" si="372"/>
        <v>4.9963589095569638E-4</v>
      </c>
      <c r="O5250" s="19">
        <f>IF(A5250&gt;'PL2'!$C$2+489,IF(A5250='PL2'!$C$2+490,1,O5249+1), "")</f>
        <v>687</v>
      </c>
      <c r="Q5250" s="19">
        <f t="shared" si="367"/>
        <v>23.148433365637761</v>
      </c>
    </row>
    <row r="5251" spans="1:17" s="80" customFormat="1" x14ac:dyDescent="0.55000000000000004">
      <c r="A5251" s="80">
        <v>5249</v>
      </c>
      <c r="B5251" s="81">
        <v>45071</v>
      </c>
      <c r="C5251" s="80">
        <v>119.137686004534</v>
      </c>
      <c r="D5251" s="80">
        <f t="shared" si="369"/>
        <v>341338373.97473931</v>
      </c>
      <c r="E5251" s="80">
        <v>980</v>
      </c>
      <c r="F5251" s="80">
        <f t="shared" si="373"/>
        <v>3.4205041444617578E-4</v>
      </c>
      <c r="G5251" s="80">
        <f t="shared" si="370"/>
        <v>18739.137079948698</v>
      </c>
      <c r="H5251" s="80">
        <f t="shared" si="366"/>
        <v>6.4097296045601517</v>
      </c>
      <c r="I5251" s="80">
        <f t="shared" si="368"/>
        <v>18364354.338349722</v>
      </c>
      <c r="K5251" s="82">
        <f t="shared" si="371"/>
        <v>1.1114805470662237E-3</v>
      </c>
      <c r="L5251" s="3">
        <f>IF(AND(O5251&gt;0,O5251&lt;366),+'PL2'!$N$3+1,IF(AND(O5251&gt;365,O5251&lt;731),+'PL2'!$O$3+1,IF(AND(O5251&gt;730,O5251&lt;1096),+'PL2'!$P$3+1,IF(AND(O5251&gt;1095,O5251&lt;1461),+'PL2'!$Q$3+1,IF(AND(O5251&gt;1460,O5251&lt;3000),+'PL2'!$R$3+1,0)))))</f>
        <v>1.5</v>
      </c>
      <c r="M5251" s="3">
        <f>IF(AND(O5251&gt;0,O5251&lt;366),+'PL2'!$N$2+1,IF(AND(O5251&gt;365,O5251&lt;731),+'PL2'!$O$2+1,IF(AND(O5251&gt;730,O5251&lt;1096),+'PL2'!$P$2+1,IF(AND(O5251&gt;1095,O5251&lt;1461),+'PL2'!$Q$2+1,IF(AND(O5251&gt;1460,O5251&lt;1826),+'PL2'!$R$2+1,IF(AND(O5251&gt;1825,O5251&lt;2190),+'PL2'!$S$2+1,0))))))</f>
        <v>1.2</v>
      </c>
      <c r="N5251" s="82">
        <f t="shared" si="372"/>
        <v>4.9963589095569638E-4</v>
      </c>
      <c r="O5251" s="19">
        <f>IF(A5251&gt;'PL2'!$C$2+489,IF(A5251='PL2'!$C$2+490,1,O5250+1), "")</f>
        <v>688</v>
      </c>
      <c r="Q5251" s="19">
        <f t="shared" si="367"/>
        <v>23.159999153766631</v>
      </c>
    </row>
    <row r="5252" spans="1:17" s="80" customFormat="1" x14ac:dyDescent="0.55000000000000004">
      <c r="A5252" s="80">
        <v>5250</v>
      </c>
      <c r="B5252" s="81">
        <v>45072</v>
      </c>
      <c r="C5252" s="80">
        <v>119.167684478655</v>
      </c>
      <c r="D5252" s="80">
        <f t="shared" si="369"/>
        <v>341717764.93737948</v>
      </c>
      <c r="E5252" s="80">
        <v>980</v>
      </c>
      <c r="F5252" s="80">
        <f t="shared" si="373"/>
        <v>3.4175668569786792E-4</v>
      </c>
      <c r="G5252" s="80">
        <f t="shared" si="370"/>
        <v>18748.49982539938</v>
      </c>
      <c r="H5252" s="80">
        <f t="shared" si="366"/>
        <v>6.4074251621355476</v>
      </c>
      <c r="I5252" s="80">
        <f t="shared" si="368"/>
        <v>18373529.828891393</v>
      </c>
      <c r="K5252" s="82">
        <f t="shared" si="371"/>
        <v>1.1114805470662237E-3</v>
      </c>
      <c r="L5252" s="3">
        <f>IF(AND(O5252&gt;0,O5252&lt;366),+'PL2'!$N$3+1,IF(AND(O5252&gt;365,O5252&lt;731),+'PL2'!$O$3+1,IF(AND(O5252&gt;730,O5252&lt;1096),+'PL2'!$P$3+1,IF(AND(O5252&gt;1095,O5252&lt;1461),+'PL2'!$Q$3+1,IF(AND(O5252&gt;1460,O5252&lt;3000),+'PL2'!$R$3+1,0)))))</f>
        <v>1.5</v>
      </c>
      <c r="M5252" s="3">
        <f>IF(AND(O5252&gt;0,O5252&lt;366),+'PL2'!$N$2+1,IF(AND(O5252&gt;365,O5252&lt;731),+'PL2'!$O$2+1,IF(AND(O5252&gt;730,O5252&lt;1096),+'PL2'!$P$2+1,IF(AND(O5252&gt;1095,O5252&lt;1461),+'PL2'!$Q$2+1,IF(AND(O5252&gt;1460,O5252&lt;1826),+'PL2'!$R$2+1,IF(AND(O5252&gt;1825,O5252&lt;2190),+'PL2'!$S$2+1,0))))))</f>
        <v>1.2</v>
      </c>
      <c r="N5252" s="82">
        <f t="shared" si="372"/>
        <v>4.9963589095569638E-4</v>
      </c>
      <c r="O5252" s="19">
        <f>IF(A5252&gt;'PL2'!$C$2+489,IF(A5252='PL2'!$C$2+490,1,O5251+1), "")</f>
        <v>689</v>
      </c>
      <c r="Q5252" s="19">
        <f t="shared" si="367"/>
        <v>23.171570720578355</v>
      </c>
    </row>
    <row r="5253" spans="1:17" s="80" customFormat="1" x14ac:dyDescent="0.55000000000000004">
      <c r="A5253" s="80">
        <v>5251</v>
      </c>
      <c r="B5253" s="81">
        <v>45073</v>
      </c>
      <c r="C5253" s="80">
        <v>119.19768295277601</v>
      </c>
      <c r="D5253" s="80">
        <f t="shared" si="369"/>
        <v>342097577.58569431</v>
      </c>
      <c r="E5253" s="80">
        <v>980</v>
      </c>
      <c r="F5253" s="80">
        <f t="shared" si="373"/>
        <v>3.414631875446678E-4</v>
      </c>
      <c r="G5253" s="80">
        <f t="shared" si="370"/>
        <v>18757.867248813727</v>
      </c>
      <c r="H5253" s="80">
        <f t="shared" si="366"/>
        <v>6.4051211423196639</v>
      </c>
      <c r="I5253" s="80">
        <f t="shared" si="368"/>
        <v>18382709.903837454</v>
      </c>
      <c r="K5253" s="82">
        <f t="shared" si="371"/>
        <v>1.1114805470662237E-3</v>
      </c>
      <c r="L5253" s="3">
        <f>IF(AND(O5253&gt;0,O5253&lt;366),+'PL2'!$N$3+1,IF(AND(O5253&gt;365,O5253&lt;731),+'PL2'!$O$3+1,IF(AND(O5253&gt;730,O5253&lt;1096),+'PL2'!$P$3+1,IF(AND(O5253&gt;1095,O5253&lt;1461),+'PL2'!$Q$3+1,IF(AND(O5253&gt;1460,O5253&lt;3000),+'PL2'!$R$3+1,0)))))</f>
        <v>1.5</v>
      </c>
      <c r="M5253" s="3">
        <f>IF(AND(O5253&gt;0,O5253&lt;366),+'PL2'!$N$2+1,IF(AND(O5253&gt;365,O5253&lt;731),+'PL2'!$O$2+1,IF(AND(O5253&gt;730,O5253&lt;1096),+'PL2'!$P$2+1,IF(AND(O5253&gt;1095,O5253&lt;1461),+'PL2'!$Q$2+1,IF(AND(O5253&gt;1460,O5253&lt;1826),+'PL2'!$R$2+1,IF(AND(O5253&gt;1825,O5253&lt;2190),+'PL2'!$S$2+1,0))))))</f>
        <v>1.2</v>
      </c>
      <c r="N5253" s="82">
        <f t="shared" si="372"/>
        <v>4.9963589095569638E-4</v>
      </c>
      <c r="O5253" s="19">
        <f>IF(A5253&gt;'PL2'!$C$2+489,IF(A5253='PL2'!$C$2+490,1,O5252+1), "")</f>
        <v>690</v>
      </c>
      <c r="Q5253" s="19">
        <f t="shared" si="367"/>
        <v>23.183148068960175</v>
      </c>
    </row>
    <row r="5254" spans="1:17" s="80" customFormat="1" x14ac:dyDescent="0.55000000000000004">
      <c r="A5254" s="80">
        <v>5252</v>
      </c>
      <c r="B5254" s="81">
        <v>45074</v>
      </c>
      <c r="C5254" s="80">
        <v>119.22768142689701</v>
      </c>
      <c r="D5254" s="80">
        <f t="shared" si="369"/>
        <v>342477812.38837928</v>
      </c>
      <c r="E5254" s="80">
        <v>980</v>
      </c>
      <c r="F5254" s="80">
        <f t="shared" si="373"/>
        <v>3.4116991983660462E-4</v>
      </c>
      <c r="G5254" s="80">
        <f t="shared" si="370"/>
        <v>18767.239352529017</v>
      </c>
      <c r="H5254" s="80">
        <f t="shared" si="366"/>
        <v>6.4028175454566965</v>
      </c>
      <c r="I5254" s="80">
        <f t="shared" si="368"/>
        <v>18391894.565478437</v>
      </c>
      <c r="K5254" s="82">
        <f t="shared" si="371"/>
        <v>1.1114805470662237E-3</v>
      </c>
      <c r="L5254" s="3">
        <f>IF(AND(O5254&gt;0,O5254&lt;366),+'PL2'!$N$3+1,IF(AND(O5254&gt;365,O5254&lt;731),+'PL2'!$O$3+1,IF(AND(O5254&gt;730,O5254&lt;1096),+'PL2'!$P$3+1,IF(AND(O5254&gt;1095,O5254&lt;1461),+'PL2'!$Q$3+1,IF(AND(O5254&gt;1460,O5254&lt;3000),+'PL2'!$R$3+1,0)))))</f>
        <v>1.5</v>
      </c>
      <c r="M5254" s="3">
        <f>IF(AND(O5254&gt;0,O5254&lt;366),+'PL2'!$N$2+1,IF(AND(O5254&gt;365,O5254&lt;731),+'PL2'!$O$2+1,IF(AND(O5254&gt;730,O5254&lt;1096),+'PL2'!$P$2+1,IF(AND(O5254&gt;1095,O5254&lt;1461),+'PL2'!$Q$2+1,IF(AND(O5254&gt;1460,O5254&lt;1826),+'PL2'!$R$2+1,IF(AND(O5254&gt;1825,O5254&lt;2190),+'PL2'!$S$2+1,0))))))</f>
        <v>1.2</v>
      </c>
      <c r="N5254" s="82">
        <f t="shared" si="372"/>
        <v>4.9963589095569638E-4</v>
      </c>
      <c r="O5254" s="19">
        <f>IF(A5254&gt;'PL2'!$C$2+489,IF(A5254='PL2'!$C$2+490,1,O5253+1), "")</f>
        <v>691</v>
      </c>
      <c r="Q5254" s="19">
        <f t="shared" si="367"/>
        <v>23.194731201800767</v>
      </c>
    </row>
    <row r="5255" spans="1:17" s="80" customFormat="1" x14ac:dyDescent="0.55000000000000004">
      <c r="A5255" s="80">
        <v>5253</v>
      </c>
      <c r="B5255" s="81">
        <v>45075</v>
      </c>
      <c r="C5255" s="80">
        <v>119.25767990101799</v>
      </c>
      <c r="D5255" s="80">
        <f t="shared" si="369"/>
        <v>342858469.81465077</v>
      </c>
      <c r="E5255" s="80">
        <v>980</v>
      </c>
      <c r="F5255" s="80">
        <f t="shared" si="373"/>
        <v>3.4087688242375608E-4</v>
      </c>
      <c r="G5255" s="80">
        <f t="shared" si="370"/>
        <v>18776.616138883695</v>
      </c>
      <c r="H5255" s="80">
        <f t="shared" si="366"/>
        <v>6.4005143718902584</v>
      </c>
      <c r="I5255" s="80">
        <f t="shared" si="368"/>
        <v>18401083.816106021</v>
      </c>
      <c r="K5255" s="82">
        <f t="shared" si="371"/>
        <v>1.1114805470662237E-3</v>
      </c>
      <c r="L5255" s="3">
        <f>IF(AND(O5255&gt;0,O5255&lt;366),+'PL2'!$N$3+1,IF(AND(O5255&gt;365,O5255&lt;731),+'PL2'!$O$3+1,IF(AND(O5255&gt;730,O5255&lt;1096),+'PL2'!$P$3+1,IF(AND(O5255&gt;1095,O5255&lt;1461),+'PL2'!$Q$3+1,IF(AND(O5255&gt;1460,O5255&lt;3000),+'PL2'!$R$3+1,0)))))</f>
        <v>1.5</v>
      </c>
      <c r="M5255" s="3">
        <f>IF(AND(O5255&gt;0,O5255&lt;366),+'PL2'!$N$2+1,IF(AND(O5255&gt;365,O5255&lt;731),+'PL2'!$O$2+1,IF(AND(O5255&gt;730,O5255&lt;1096),+'PL2'!$P$2+1,IF(AND(O5255&gt;1095,O5255&lt;1461),+'PL2'!$Q$2+1,IF(AND(O5255&gt;1460,O5255&lt;1826),+'PL2'!$R$2+1,IF(AND(O5255&gt;1825,O5255&lt;2190),+'PL2'!$S$2+1,0))))))</f>
        <v>1.2</v>
      </c>
      <c r="N5255" s="82">
        <f t="shared" si="372"/>
        <v>4.9963589095569638E-4</v>
      </c>
      <c r="O5255" s="19">
        <f>IF(A5255&gt;'PL2'!$C$2+489,IF(A5255='PL2'!$C$2+490,1,O5254+1), "")</f>
        <v>692</v>
      </c>
      <c r="Q5255" s="19">
        <f t="shared" si="367"/>
        <v>23.206320121990256</v>
      </c>
    </row>
    <row r="5256" spans="1:17" s="80" customFormat="1" x14ac:dyDescent="0.55000000000000004">
      <c r="A5256" s="80">
        <v>5254</v>
      </c>
      <c r="B5256" s="81">
        <v>45076</v>
      </c>
      <c r="C5256" s="80">
        <v>119.287678375139</v>
      </c>
      <c r="D5256" s="80">
        <f t="shared" si="369"/>
        <v>343239550.33424664</v>
      </c>
      <c r="E5256" s="80">
        <v>980</v>
      </c>
      <c r="F5256" s="80">
        <f t="shared" si="373"/>
        <v>3.4058407515624912E-4</v>
      </c>
      <c r="G5256" s="80">
        <f t="shared" si="370"/>
        <v>18785.997610217379</v>
      </c>
      <c r="H5256" s="80">
        <f t="shared" si="366"/>
        <v>6.3982116219633918</v>
      </c>
      <c r="I5256" s="80">
        <f t="shared" si="368"/>
        <v>18410277.658013031</v>
      </c>
      <c r="K5256" s="82">
        <f t="shared" si="371"/>
        <v>1.1114805470662237E-3</v>
      </c>
      <c r="L5256" s="3">
        <f>IF(AND(O5256&gt;0,O5256&lt;366),+'PL2'!$N$3+1,IF(AND(O5256&gt;365,O5256&lt;731),+'PL2'!$O$3+1,IF(AND(O5256&gt;730,O5256&lt;1096),+'PL2'!$P$3+1,IF(AND(O5256&gt;1095,O5256&lt;1461),+'PL2'!$Q$3+1,IF(AND(O5256&gt;1460,O5256&lt;3000),+'PL2'!$R$3+1,0)))))</f>
        <v>1.5</v>
      </c>
      <c r="M5256" s="3">
        <f>IF(AND(O5256&gt;0,O5256&lt;366),+'PL2'!$N$2+1,IF(AND(O5256&gt;365,O5256&lt;731),+'PL2'!$O$2+1,IF(AND(O5256&gt;730,O5256&lt;1096),+'PL2'!$P$2+1,IF(AND(O5256&gt;1095,O5256&lt;1461),+'PL2'!$Q$2+1,IF(AND(O5256&gt;1460,O5256&lt;1826),+'PL2'!$R$2+1,IF(AND(O5256&gt;1825,O5256&lt;2190),+'PL2'!$S$2+1,0))))))</f>
        <v>1.2</v>
      </c>
      <c r="N5256" s="82">
        <f t="shared" si="372"/>
        <v>4.9963589095569638E-4</v>
      </c>
      <c r="O5256" s="19">
        <f>IF(A5256&gt;'PL2'!$C$2+489,IF(A5256='PL2'!$C$2+490,1,O5255+1), "")</f>
        <v>693</v>
      </c>
      <c r="Q5256" s="19">
        <f t="shared" si="367"/>
        <v>23.21791483242021</v>
      </c>
    </row>
    <row r="5257" spans="1:17" s="80" customFormat="1" x14ac:dyDescent="0.55000000000000004">
      <c r="A5257" s="80">
        <v>5255</v>
      </c>
      <c r="B5257" s="81">
        <v>45077</v>
      </c>
      <c r="C5257" s="80">
        <v>119.31767684926</v>
      </c>
      <c r="D5257" s="80">
        <f t="shared" si="369"/>
        <v>343621054.41742688</v>
      </c>
      <c r="E5257" s="80">
        <v>980</v>
      </c>
      <c r="F5257" s="80">
        <f t="shared" si="373"/>
        <v>3.4029149788425937E-4</v>
      </c>
      <c r="G5257" s="80">
        <f t="shared" si="370"/>
        <v>18795.383768870852</v>
      </c>
      <c r="H5257" s="80">
        <f t="shared" si="366"/>
        <v>6.3959092960185586</v>
      </c>
      <c r="I5257" s="80">
        <f t="shared" si="368"/>
        <v>18419476.093493436</v>
      </c>
      <c r="K5257" s="82">
        <f t="shared" si="371"/>
        <v>1.1114805470662237E-3</v>
      </c>
      <c r="L5257" s="3">
        <f>IF(AND(O5257&gt;0,O5257&lt;366),+'PL2'!$N$3+1,IF(AND(O5257&gt;365,O5257&lt;731),+'PL2'!$O$3+1,IF(AND(O5257&gt;730,O5257&lt;1096),+'PL2'!$P$3+1,IF(AND(O5257&gt;1095,O5257&lt;1461),+'PL2'!$Q$3+1,IF(AND(O5257&gt;1460,O5257&lt;3000),+'PL2'!$R$3+1,0)))))</f>
        <v>1.5</v>
      </c>
      <c r="M5257" s="3">
        <f>IF(AND(O5257&gt;0,O5257&lt;366),+'PL2'!$N$2+1,IF(AND(O5257&gt;365,O5257&lt;731),+'PL2'!$O$2+1,IF(AND(O5257&gt;730,O5257&lt;1096),+'PL2'!$P$2+1,IF(AND(O5257&gt;1095,O5257&lt;1461),+'PL2'!$Q$2+1,IF(AND(O5257&gt;1460,O5257&lt;1826),+'PL2'!$R$2+1,IF(AND(O5257&gt;1825,O5257&lt;2190),+'PL2'!$S$2+1,0))))))</f>
        <v>1.2</v>
      </c>
      <c r="N5257" s="82">
        <f t="shared" si="372"/>
        <v>4.9963589095569638E-4</v>
      </c>
      <c r="O5257" s="19">
        <f>IF(A5257&gt;'PL2'!$C$2+489,IF(A5257='PL2'!$C$2+490,1,O5256+1), "")</f>
        <v>694</v>
      </c>
      <c r="Q5257" s="19">
        <f t="shared" si="367"/>
        <v>23.229515335983638</v>
      </c>
    </row>
    <row r="5258" spans="1:17" s="80" customFormat="1" x14ac:dyDescent="0.55000000000000004">
      <c r="A5258" s="80">
        <v>5256</v>
      </c>
      <c r="B5258" s="81">
        <v>45078</v>
      </c>
      <c r="C5258" s="80">
        <v>119.347675323381</v>
      </c>
      <c r="D5258" s="80">
        <f t="shared" si="369"/>
        <v>344002982.53497422</v>
      </c>
      <c r="E5258" s="80">
        <v>980</v>
      </c>
      <c r="F5258" s="80">
        <f t="shared" si="373"/>
        <v>3.3999915045801146E-4</v>
      </c>
      <c r="G5258" s="80">
        <f t="shared" si="370"/>
        <v>18804.774617186067</v>
      </c>
      <c r="H5258" s="80">
        <f t="shared" si="366"/>
        <v>6.3936073943976401</v>
      </c>
      <c r="I5258" s="80">
        <f t="shared" si="368"/>
        <v>18428679.124842346</v>
      </c>
      <c r="K5258" s="82">
        <f t="shared" si="371"/>
        <v>1.1114805470662237E-3</v>
      </c>
      <c r="L5258" s="3">
        <f>IF(AND(O5258&gt;0,O5258&lt;366),+'PL2'!$N$3+1,IF(AND(O5258&gt;365,O5258&lt;731),+'PL2'!$O$3+1,IF(AND(O5258&gt;730,O5258&lt;1096),+'PL2'!$P$3+1,IF(AND(O5258&gt;1095,O5258&lt;1461),+'PL2'!$Q$3+1,IF(AND(O5258&gt;1460,O5258&lt;3000),+'PL2'!$R$3+1,0)))))</f>
        <v>1.5</v>
      </c>
      <c r="M5258" s="3">
        <f>IF(AND(O5258&gt;0,O5258&lt;366),+'PL2'!$N$2+1,IF(AND(O5258&gt;365,O5258&lt;731),+'PL2'!$O$2+1,IF(AND(O5258&gt;730,O5258&lt;1096),+'PL2'!$P$2+1,IF(AND(O5258&gt;1095,O5258&lt;1461),+'PL2'!$Q$2+1,IF(AND(O5258&gt;1460,O5258&lt;1826),+'PL2'!$R$2+1,IF(AND(O5258&gt;1825,O5258&lt;2190),+'PL2'!$S$2+1,0))))))</f>
        <v>1.2</v>
      </c>
      <c r="N5258" s="82">
        <f t="shared" si="372"/>
        <v>4.9963589095569638E-4</v>
      </c>
      <c r="O5258" s="19">
        <f>IF(A5258&gt;'PL2'!$C$2+489,IF(A5258='PL2'!$C$2+490,1,O5257+1), "")</f>
        <v>695</v>
      </c>
      <c r="Q5258" s="19">
        <f t="shared" si="367"/>
        <v>23.241121635575002</v>
      </c>
    </row>
    <row r="5259" spans="1:17" s="80" customFormat="1" x14ac:dyDescent="0.55000000000000004">
      <c r="A5259" s="80">
        <v>5257</v>
      </c>
      <c r="B5259" s="81">
        <v>45079</v>
      </c>
      <c r="C5259" s="80">
        <v>119.377673797502</v>
      </c>
      <c r="D5259" s="80">
        <f t="shared" si="369"/>
        <v>344385335.1581946</v>
      </c>
      <c r="E5259" s="80">
        <v>980</v>
      </c>
      <c r="F5259" s="80">
        <f t="shared" si="373"/>
        <v>3.39707032727779E-4</v>
      </c>
      <c r="G5259" s="80">
        <f t="shared" si="370"/>
        <v>18814.170157506145</v>
      </c>
      <c r="H5259" s="80">
        <f t="shared" si="366"/>
        <v>6.3913059174419429</v>
      </c>
      <c r="I5259" s="80">
        <f t="shared" si="368"/>
        <v>18437886.754356023</v>
      </c>
      <c r="K5259" s="82">
        <f t="shared" si="371"/>
        <v>1.1114805470662237E-3</v>
      </c>
      <c r="L5259" s="3">
        <f>IF(AND(O5259&gt;0,O5259&lt;366),+'PL2'!$N$3+1,IF(AND(O5259&gt;365,O5259&lt;731),+'PL2'!$O$3+1,IF(AND(O5259&gt;730,O5259&lt;1096),+'PL2'!$P$3+1,IF(AND(O5259&gt;1095,O5259&lt;1461),+'PL2'!$Q$3+1,IF(AND(O5259&gt;1460,O5259&lt;3000),+'PL2'!$R$3+1,0)))))</f>
        <v>1.5</v>
      </c>
      <c r="M5259" s="3">
        <f>IF(AND(O5259&gt;0,O5259&lt;366),+'PL2'!$N$2+1,IF(AND(O5259&gt;365,O5259&lt;731),+'PL2'!$O$2+1,IF(AND(O5259&gt;730,O5259&lt;1096),+'PL2'!$P$2+1,IF(AND(O5259&gt;1095,O5259&lt;1461),+'PL2'!$Q$2+1,IF(AND(O5259&gt;1460,O5259&lt;1826),+'PL2'!$R$2+1,IF(AND(O5259&gt;1825,O5259&lt;2190),+'PL2'!$S$2+1,0))))))</f>
        <v>1.2</v>
      </c>
      <c r="N5259" s="82">
        <f t="shared" si="372"/>
        <v>4.9963589095569638E-4</v>
      </c>
      <c r="O5259" s="19">
        <f>IF(A5259&gt;'PL2'!$C$2+489,IF(A5259='PL2'!$C$2+490,1,O5258+1), "")</f>
        <v>696</v>
      </c>
      <c r="Q5259" s="19">
        <f t="shared" si="367"/>
        <v>23.252733734090203</v>
      </c>
    </row>
    <row r="5260" spans="1:17" s="80" customFormat="1" x14ac:dyDescent="0.55000000000000004">
      <c r="A5260" s="80">
        <v>5258</v>
      </c>
      <c r="B5260" s="81">
        <v>45080</v>
      </c>
      <c r="C5260" s="80">
        <v>119.407672271623</v>
      </c>
      <c r="D5260" s="80">
        <f t="shared" si="369"/>
        <v>344768112.75891781</v>
      </c>
      <c r="E5260" s="80">
        <v>980</v>
      </c>
      <c r="F5260" s="80">
        <f t="shared" si="373"/>
        <v>3.3941514454388503E-4</v>
      </c>
      <c r="G5260" s="80">
        <f t="shared" si="370"/>
        <v>18823.570392175381</v>
      </c>
      <c r="H5260" s="80">
        <f t="shared" si="366"/>
        <v>6.3890048654922014</v>
      </c>
      <c r="I5260" s="80">
        <f t="shared" si="368"/>
        <v>18447098.984331872</v>
      </c>
      <c r="K5260" s="82">
        <f t="shared" si="371"/>
        <v>1.1114805470662237E-3</v>
      </c>
      <c r="L5260" s="3">
        <f>IF(AND(O5260&gt;0,O5260&lt;366),+'PL2'!$N$3+1,IF(AND(O5260&gt;365,O5260&lt;731),+'PL2'!$O$3+1,IF(AND(O5260&gt;730,O5260&lt;1096),+'PL2'!$P$3+1,IF(AND(O5260&gt;1095,O5260&lt;1461),+'PL2'!$Q$3+1,IF(AND(O5260&gt;1460,O5260&lt;3000),+'PL2'!$R$3+1,0)))))</f>
        <v>1.5</v>
      </c>
      <c r="M5260" s="3">
        <f>IF(AND(O5260&gt;0,O5260&lt;366),+'PL2'!$N$2+1,IF(AND(O5260&gt;365,O5260&lt;731),+'PL2'!$O$2+1,IF(AND(O5260&gt;730,O5260&lt;1096),+'PL2'!$P$2+1,IF(AND(O5260&gt;1095,O5260&lt;1461),+'PL2'!$Q$2+1,IF(AND(O5260&gt;1460,O5260&lt;1826),+'PL2'!$R$2+1,IF(AND(O5260&gt;1825,O5260&lt;2190),+'PL2'!$S$2+1,0))))))</f>
        <v>1.2</v>
      </c>
      <c r="N5260" s="82">
        <f t="shared" si="372"/>
        <v>4.9963589095569638E-4</v>
      </c>
      <c r="O5260" s="19">
        <f>IF(A5260&gt;'PL2'!$C$2+489,IF(A5260='PL2'!$C$2+490,1,O5259+1), "")</f>
        <v>697</v>
      </c>
      <c r="Q5260" s="19">
        <f t="shared" si="367"/>
        <v>23.264351634426589</v>
      </c>
    </row>
    <row r="5261" spans="1:17" s="80" customFormat="1" x14ac:dyDescent="0.55000000000000004">
      <c r="A5261" s="80">
        <v>5259</v>
      </c>
      <c r="B5261" s="81">
        <v>45081</v>
      </c>
      <c r="C5261" s="80">
        <v>119.437670745744</v>
      </c>
      <c r="D5261" s="80">
        <f t="shared" si="369"/>
        <v>345151315.80949807</v>
      </c>
      <c r="E5261" s="80">
        <v>980</v>
      </c>
      <c r="F5261" s="80">
        <f t="shared" si="373"/>
        <v>3.3912348575670156E-4</v>
      </c>
      <c r="G5261" s="80">
        <f t="shared" si="370"/>
        <v>18832.975323539242</v>
      </c>
      <c r="H5261" s="80">
        <f t="shared" si="366"/>
        <v>6.386704238888572</v>
      </c>
      <c r="I5261" s="80">
        <f t="shared" si="368"/>
        <v>18456315.817068458</v>
      </c>
      <c r="K5261" s="82">
        <f t="shared" si="371"/>
        <v>1.1114805470662237E-3</v>
      </c>
      <c r="L5261" s="3">
        <f>IF(AND(O5261&gt;0,O5261&lt;366),+'PL2'!$N$3+1,IF(AND(O5261&gt;365,O5261&lt;731),+'PL2'!$O$3+1,IF(AND(O5261&gt;730,O5261&lt;1096),+'PL2'!$P$3+1,IF(AND(O5261&gt;1095,O5261&lt;1461),+'PL2'!$Q$3+1,IF(AND(O5261&gt;1460,O5261&lt;3000),+'PL2'!$R$3+1,0)))))</f>
        <v>1.5</v>
      </c>
      <c r="M5261" s="3">
        <f>IF(AND(O5261&gt;0,O5261&lt;366),+'PL2'!$N$2+1,IF(AND(O5261&gt;365,O5261&lt;731),+'PL2'!$O$2+1,IF(AND(O5261&gt;730,O5261&lt;1096),+'PL2'!$P$2+1,IF(AND(O5261&gt;1095,O5261&lt;1461),+'PL2'!$Q$2+1,IF(AND(O5261&gt;1460,O5261&lt;1826),+'PL2'!$R$2+1,IF(AND(O5261&gt;1825,O5261&lt;2190),+'PL2'!$S$2+1,0))))))</f>
        <v>1.2</v>
      </c>
      <c r="N5261" s="82">
        <f t="shared" si="372"/>
        <v>4.9963589095569638E-4</v>
      </c>
      <c r="O5261" s="19">
        <f>IF(A5261&gt;'PL2'!$C$2+489,IF(A5261='PL2'!$C$2+490,1,O5260+1), "")</f>
        <v>698</v>
      </c>
      <c r="Q5261" s="19">
        <f t="shared" si="367"/>
        <v>23.275975339482962</v>
      </c>
    </row>
    <row r="5262" spans="1:17" s="80" customFormat="1" x14ac:dyDescent="0.55000000000000004">
      <c r="A5262" s="80">
        <v>5260</v>
      </c>
      <c r="B5262" s="81">
        <v>45082</v>
      </c>
      <c r="C5262" s="80">
        <v>119.467669219865</v>
      </c>
      <c r="D5262" s="80">
        <f t="shared" si="369"/>
        <v>345534944.78281462</v>
      </c>
      <c r="E5262" s="80">
        <v>980</v>
      </c>
      <c r="F5262" s="80">
        <f t="shared" si="373"/>
        <v>3.3883205621665E-4</v>
      </c>
      <c r="G5262" s="80">
        <f t="shared" si="370"/>
        <v>18842.384953944365</v>
      </c>
      <c r="H5262" s="80">
        <f t="shared" si="366"/>
        <v>6.3844040379706373</v>
      </c>
      <c r="I5262" s="80">
        <f t="shared" si="368"/>
        <v>18465537.254865479</v>
      </c>
      <c r="K5262" s="82">
        <f t="shared" si="371"/>
        <v>1.1114805470662237E-3</v>
      </c>
      <c r="L5262" s="3">
        <f>IF(AND(O5262&gt;0,O5262&lt;366),+'PL2'!$N$3+1,IF(AND(O5262&gt;365,O5262&lt;731),+'PL2'!$O$3+1,IF(AND(O5262&gt;730,O5262&lt;1096),+'PL2'!$P$3+1,IF(AND(O5262&gt;1095,O5262&lt;1461),+'PL2'!$Q$3+1,IF(AND(O5262&gt;1460,O5262&lt;3000),+'PL2'!$R$3+1,0)))))</f>
        <v>1.5</v>
      </c>
      <c r="M5262" s="3">
        <f>IF(AND(O5262&gt;0,O5262&lt;366),+'PL2'!$N$2+1,IF(AND(O5262&gt;365,O5262&lt;731),+'PL2'!$O$2+1,IF(AND(O5262&gt;730,O5262&lt;1096),+'PL2'!$P$2+1,IF(AND(O5262&gt;1095,O5262&lt;1461),+'PL2'!$Q$2+1,IF(AND(O5262&gt;1460,O5262&lt;1826),+'PL2'!$R$2+1,IF(AND(O5262&gt;1825,O5262&lt;2190),+'PL2'!$S$2+1,0))))))</f>
        <v>1.2</v>
      </c>
      <c r="N5262" s="82">
        <f t="shared" si="372"/>
        <v>4.9963589095569638E-4</v>
      </c>
      <c r="O5262" s="19">
        <f>IF(A5262&gt;'PL2'!$C$2+489,IF(A5262='PL2'!$C$2+490,1,O5261+1), "")</f>
        <v>699</v>
      </c>
      <c r="Q5262" s="19">
        <f t="shared" si="367"/>
        <v>23.287604852159568</v>
      </c>
    </row>
    <row r="5263" spans="1:17" s="80" customFormat="1" x14ac:dyDescent="0.55000000000000004">
      <c r="A5263" s="80">
        <v>5261</v>
      </c>
      <c r="B5263" s="81">
        <v>45083</v>
      </c>
      <c r="C5263" s="80">
        <v>119.497667693986</v>
      </c>
      <c r="D5263" s="80">
        <f t="shared" si="369"/>
        <v>345919000.15227234</v>
      </c>
      <c r="E5263" s="80">
        <v>980</v>
      </c>
      <c r="F5263" s="80">
        <f t="shared" si="373"/>
        <v>3.3854085577420109E-4</v>
      </c>
      <c r="G5263" s="80">
        <f t="shared" si="370"/>
        <v>18851.799285738558</v>
      </c>
      <c r="H5263" s="80">
        <f t="shared" si="366"/>
        <v>6.3821042630774043</v>
      </c>
      <c r="I5263" s="80">
        <f t="shared" si="368"/>
        <v>18474763.300023787</v>
      </c>
      <c r="K5263" s="82">
        <f t="shared" si="371"/>
        <v>1.1114805470662237E-3</v>
      </c>
      <c r="L5263" s="3">
        <f>IF(AND(O5263&gt;0,O5263&lt;366),+'PL2'!$N$3+1,IF(AND(O5263&gt;365,O5263&lt;731),+'PL2'!$O$3+1,IF(AND(O5263&gt;730,O5263&lt;1096),+'PL2'!$P$3+1,IF(AND(O5263&gt;1095,O5263&lt;1461),+'PL2'!$Q$3+1,IF(AND(O5263&gt;1460,O5263&lt;3000),+'PL2'!$R$3+1,0)))))</f>
        <v>1.5</v>
      </c>
      <c r="M5263" s="3">
        <f>IF(AND(O5263&gt;0,O5263&lt;366),+'PL2'!$N$2+1,IF(AND(O5263&gt;365,O5263&lt;731),+'PL2'!$O$2+1,IF(AND(O5263&gt;730,O5263&lt;1096),+'PL2'!$P$2+1,IF(AND(O5263&gt;1095,O5263&lt;1461),+'PL2'!$Q$2+1,IF(AND(O5263&gt;1460,O5263&lt;1826),+'PL2'!$R$2+1,IF(AND(O5263&gt;1825,O5263&lt;2190),+'PL2'!$S$2+1,0))))))</f>
        <v>1.2</v>
      </c>
      <c r="N5263" s="82">
        <f t="shared" si="372"/>
        <v>4.9963589095569638E-4</v>
      </c>
      <c r="O5263" s="19">
        <f>IF(A5263&gt;'PL2'!$C$2+489,IF(A5263='PL2'!$C$2+490,1,O5262+1), "")</f>
        <v>700</v>
      </c>
      <c r="Q5263" s="19">
        <f t="shared" si="367"/>
        <v>23.299240175358101</v>
      </c>
    </row>
    <row r="5264" spans="1:17" s="80" customFormat="1" x14ac:dyDescent="0.55000000000000004">
      <c r="A5264" s="80">
        <v>5262</v>
      </c>
      <c r="B5264" s="81">
        <v>45084</v>
      </c>
      <c r="C5264" s="80">
        <v>119.527666168107</v>
      </c>
      <c r="D5264" s="80">
        <f t="shared" si="369"/>
        <v>346303482.39180219</v>
      </c>
      <c r="E5264" s="80">
        <v>980</v>
      </c>
      <c r="F5264" s="80">
        <f t="shared" si="373"/>
        <v>3.3824988427987512E-4</v>
      </c>
      <c r="G5264" s="80">
        <f t="shared" si="370"/>
        <v>18861.218321270804</v>
      </c>
      <c r="H5264" s="80">
        <f t="shared" si="366"/>
        <v>6.3798049145473099</v>
      </c>
      <c r="I5264" s="80">
        <f t="shared" si="368"/>
        <v>18483993.954845387</v>
      </c>
      <c r="K5264" s="82">
        <f t="shared" si="371"/>
        <v>1.1114805470662237E-3</v>
      </c>
      <c r="L5264" s="3">
        <f>IF(AND(O5264&gt;0,O5264&lt;366),+'PL2'!$N$3+1,IF(AND(O5264&gt;365,O5264&lt;731),+'PL2'!$O$3+1,IF(AND(O5264&gt;730,O5264&lt;1096),+'PL2'!$P$3+1,IF(AND(O5264&gt;1095,O5264&lt;1461),+'PL2'!$Q$3+1,IF(AND(O5264&gt;1460,O5264&lt;3000),+'PL2'!$R$3+1,0)))))</f>
        <v>1.5</v>
      </c>
      <c r="M5264" s="3">
        <f>IF(AND(O5264&gt;0,O5264&lt;366),+'PL2'!$N$2+1,IF(AND(O5264&gt;365,O5264&lt;731),+'PL2'!$O$2+1,IF(AND(O5264&gt;730,O5264&lt;1096),+'PL2'!$P$2+1,IF(AND(O5264&gt;1095,O5264&lt;1461),+'PL2'!$Q$2+1,IF(AND(O5264&gt;1460,O5264&lt;1826),+'PL2'!$R$2+1,IF(AND(O5264&gt;1825,O5264&lt;2190),+'PL2'!$S$2+1,0))))))</f>
        <v>1.2</v>
      </c>
      <c r="N5264" s="82">
        <f t="shared" si="372"/>
        <v>4.9963589095569638E-4</v>
      </c>
      <c r="O5264" s="19">
        <f>IF(A5264&gt;'PL2'!$C$2+489,IF(A5264='PL2'!$C$2+490,1,O5263+1), "")</f>
        <v>701</v>
      </c>
      <c r="Q5264" s="19">
        <f t="shared" si="367"/>
        <v>23.310881311981706</v>
      </c>
    </row>
    <row r="5265" spans="1:17" s="80" customFormat="1" x14ac:dyDescent="0.55000000000000004">
      <c r="A5265" s="80">
        <v>5263</v>
      </c>
      <c r="B5265" s="81">
        <v>45085</v>
      </c>
      <c r="C5265" s="80">
        <v>119.557664642228</v>
      </c>
      <c r="D5265" s="80">
        <f t="shared" si="369"/>
        <v>346688391.97586197</v>
      </c>
      <c r="E5265" s="80">
        <v>980</v>
      </c>
      <c r="F5265" s="80">
        <f t="shared" si="373"/>
        <v>3.3795914158424176E-4</v>
      </c>
      <c r="G5265" s="80">
        <f t="shared" si="370"/>
        <v>18870.642062891264</v>
      </c>
      <c r="H5265" s="80">
        <f t="shared" si="366"/>
        <v>6.3775059927182163</v>
      </c>
      <c r="I5265" s="80">
        <f t="shared" si="368"/>
        <v>18493229.221633438</v>
      </c>
      <c r="K5265" s="82">
        <f t="shared" si="371"/>
        <v>1.1114805470662237E-3</v>
      </c>
      <c r="L5265" s="3">
        <f>IF(AND(O5265&gt;0,O5265&lt;366),+'PL2'!$N$3+1,IF(AND(O5265&gt;365,O5265&lt;731),+'PL2'!$O$3+1,IF(AND(O5265&gt;730,O5265&lt;1096),+'PL2'!$P$3+1,IF(AND(O5265&gt;1095,O5265&lt;1461),+'PL2'!$Q$3+1,IF(AND(O5265&gt;1460,O5265&lt;3000),+'PL2'!$R$3+1,0)))))</f>
        <v>1.5</v>
      </c>
      <c r="M5265" s="3">
        <f>IF(AND(O5265&gt;0,O5265&lt;366),+'PL2'!$N$2+1,IF(AND(O5265&gt;365,O5265&lt;731),+'PL2'!$O$2+1,IF(AND(O5265&gt;730,O5265&lt;1096),+'PL2'!$P$2+1,IF(AND(O5265&gt;1095,O5265&lt;1461),+'PL2'!$Q$2+1,IF(AND(O5265&gt;1460,O5265&lt;1826),+'PL2'!$R$2+1,IF(AND(O5265&gt;1825,O5265&lt;2190),+'PL2'!$S$2+1,0))))))</f>
        <v>1.2</v>
      </c>
      <c r="N5265" s="82">
        <f t="shared" si="372"/>
        <v>4.9963589095569638E-4</v>
      </c>
      <c r="O5265" s="19">
        <f>IF(A5265&gt;'PL2'!$C$2+489,IF(A5265='PL2'!$C$2+490,1,O5264+1), "")</f>
        <v>702</v>
      </c>
      <c r="Q5265" s="19">
        <f t="shared" si="367"/>
        <v>23.322528264934981</v>
      </c>
    </row>
    <row r="5266" spans="1:17" s="80" customFormat="1" x14ac:dyDescent="0.55000000000000004">
      <c r="A5266" s="80">
        <v>5264</v>
      </c>
      <c r="B5266" s="81">
        <v>45086</v>
      </c>
      <c r="C5266" s="80">
        <v>119.58766311634901</v>
      </c>
      <c r="D5266" s="80">
        <f t="shared" si="369"/>
        <v>347073729.37943679</v>
      </c>
      <c r="E5266" s="80">
        <v>980</v>
      </c>
      <c r="F5266" s="80">
        <f t="shared" si="373"/>
        <v>3.376686275379204E-4</v>
      </c>
      <c r="G5266" s="80">
        <f t="shared" si="370"/>
        <v>18880.070512951261</v>
      </c>
      <c r="H5266" s="80">
        <f t="shared" si="366"/>
        <v>6.3752074979274127</v>
      </c>
      <c r="I5266" s="80">
        <f t="shared" si="368"/>
        <v>18502469.102692235</v>
      </c>
      <c r="K5266" s="82">
        <f t="shared" si="371"/>
        <v>1.1114805470662237E-3</v>
      </c>
      <c r="L5266" s="3">
        <f>IF(AND(O5266&gt;0,O5266&lt;366),+'PL2'!$N$3+1,IF(AND(O5266&gt;365,O5266&lt;731),+'PL2'!$O$3+1,IF(AND(O5266&gt;730,O5266&lt;1096),+'PL2'!$P$3+1,IF(AND(O5266&gt;1095,O5266&lt;1461),+'PL2'!$Q$3+1,IF(AND(O5266&gt;1460,O5266&lt;3000),+'PL2'!$R$3+1,0)))))</f>
        <v>1.5</v>
      </c>
      <c r="M5266" s="3">
        <f>IF(AND(O5266&gt;0,O5266&lt;366),+'PL2'!$N$2+1,IF(AND(O5266&gt;365,O5266&lt;731),+'PL2'!$O$2+1,IF(AND(O5266&gt;730,O5266&lt;1096),+'PL2'!$P$2+1,IF(AND(O5266&gt;1095,O5266&lt;1461),+'PL2'!$Q$2+1,IF(AND(O5266&gt;1460,O5266&lt;1826),+'PL2'!$R$2+1,IF(AND(O5266&gt;1825,O5266&lt;2190),+'PL2'!$S$2+1,0))))))</f>
        <v>1.2</v>
      </c>
      <c r="N5266" s="82">
        <f t="shared" si="372"/>
        <v>4.9963589095569638E-4</v>
      </c>
      <c r="O5266" s="19">
        <f>IF(A5266&gt;'PL2'!$C$2+489,IF(A5266='PL2'!$C$2+490,1,O5265+1), "")</f>
        <v>703</v>
      </c>
      <c r="Q5266" s="19">
        <f t="shared" si="367"/>
        <v>23.334181037123972</v>
      </c>
    </row>
    <row r="5267" spans="1:17" s="80" customFormat="1" x14ac:dyDescent="0.55000000000000004">
      <c r="A5267" s="80">
        <v>5265</v>
      </c>
      <c r="B5267" s="81">
        <v>45087</v>
      </c>
      <c r="C5267" s="80">
        <v>119.61766159046999</v>
      </c>
      <c r="D5267" s="80">
        <f t="shared" si="369"/>
        <v>347459495.07803977</v>
      </c>
      <c r="E5267" s="80">
        <v>980</v>
      </c>
      <c r="F5267" s="80">
        <f t="shared" si="373"/>
        <v>3.3737834199157996E-4</v>
      </c>
      <c r="G5267" s="80">
        <f t="shared" si="370"/>
        <v>18889.503673803305</v>
      </c>
      <c r="H5267" s="80">
        <f t="shared" si="366"/>
        <v>6.3729094305116174</v>
      </c>
      <c r="I5267" s="80">
        <f t="shared" si="368"/>
        <v>18511713.600327238</v>
      </c>
      <c r="K5267" s="82">
        <f t="shared" si="371"/>
        <v>1.1114805470662237E-3</v>
      </c>
      <c r="L5267" s="3">
        <f>IF(AND(O5267&gt;0,O5267&lt;366),+'PL2'!$N$3+1,IF(AND(O5267&gt;365,O5267&lt;731),+'PL2'!$O$3+1,IF(AND(O5267&gt;730,O5267&lt;1096),+'PL2'!$P$3+1,IF(AND(O5267&gt;1095,O5267&lt;1461),+'PL2'!$Q$3+1,IF(AND(O5267&gt;1460,O5267&lt;3000),+'PL2'!$R$3+1,0)))))</f>
        <v>1.5</v>
      </c>
      <c r="M5267" s="3">
        <f>IF(AND(O5267&gt;0,O5267&lt;366),+'PL2'!$N$2+1,IF(AND(O5267&gt;365,O5267&lt;731),+'PL2'!$O$2+1,IF(AND(O5267&gt;730,O5267&lt;1096),+'PL2'!$P$2+1,IF(AND(O5267&gt;1095,O5267&lt;1461),+'PL2'!$Q$2+1,IF(AND(O5267&gt;1460,O5267&lt;1826),+'PL2'!$R$2+1,IF(AND(O5267&gt;1825,O5267&lt;2190),+'PL2'!$S$2+1,0))))))</f>
        <v>1.2</v>
      </c>
      <c r="N5267" s="82">
        <f t="shared" si="372"/>
        <v>4.9963589095569638E-4</v>
      </c>
      <c r="O5267" s="19">
        <f>IF(A5267&gt;'PL2'!$C$2+489,IF(A5267='PL2'!$C$2+490,1,O5266+1), "")</f>
        <v>704</v>
      </c>
      <c r="Q5267" s="19">
        <f t="shared" si="367"/>
        <v>23.345839631456176</v>
      </c>
    </row>
    <row r="5268" spans="1:17" s="80" customFormat="1" x14ac:dyDescent="0.55000000000000004">
      <c r="A5268" s="80">
        <v>5266</v>
      </c>
      <c r="B5268" s="81">
        <v>45088</v>
      </c>
      <c r="C5268" s="80">
        <v>119.64766006459099</v>
      </c>
      <c r="D5268" s="80">
        <f t="shared" si="369"/>
        <v>347845689.54771245</v>
      </c>
      <c r="E5268" s="80">
        <v>980</v>
      </c>
      <c r="F5268" s="80">
        <f t="shared" si="373"/>
        <v>3.3708828479593925E-4</v>
      </c>
      <c r="G5268" s="80">
        <f t="shared" si="370"/>
        <v>18898.941547801078</v>
      </c>
      <c r="H5268" s="80">
        <f t="shared" si="366"/>
        <v>6.3706117908069784</v>
      </c>
      <c r="I5268" s="80">
        <f t="shared" si="368"/>
        <v>18520962.716845058</v>
      </c>
      <c r="K5268" s="82">
        <f t="shared" si="371"/>
        <v>1.1114805470662237E-3</v>
      </c>
      <c r="L5268" s="3">
        <f>IF(AND(O5268&gt;0,O5268&lt;366),+'PL2'!$N$3+1,IF(AND(O5268&gt;365,O5268&lt;731),+'PL2'!$O$3+1,IF(AND(O5268&gt;730,O5268&lt;1096),+'PL2'!$P$3+1,IF(AND(O5268&gt;1095,O5268&lt;1461),+'PL2'!$Q$3+1,IF(AND(O5268&gt;1460,O5268&lt;3000),+'PL2'!$R$3+1,0)))))</f>
        <v>1.5</v>
      </c>
      <c r="M5268" s="3">
        <f>IF(AND(O5268&gt;0,O5268&lt;366),+'PL2'!$N$2+1,IF(AND(O5268&gt;365,O5268&lt;731),+'PL2'!$O$2+1,IF(AND(O5268&gt;730,O5268&lt;1096),+'PL2'!$P$2+1,IF(AND(O5268&gt;1095,O5268&lt;1461),+'PL2'!$Q$2+1,IF(AND(O5268&gt;1460,O5268&lt;1826),+'PL2'!$R$2+1,IF(AND(O5268&gt;1825,O5268&lt;2190),+'PL2'!$S$2+1,0))))))</f>
        <v>1.2</v>
      </c>
      <c r="N5268" s="82">
        <f t="shared" si="372"/>
        <v>4.9963589095569638E-4</v>
      </c>
      <c r="O5268" s="19">
        <f>IF(A5268&gt;'PL2'!$C$2+489,IF(A5268='PL2'!$C$2+490,1,O5267+1), "")</f>
        <v>705</v>
      </c>
      <c r="Q5268" s="19">
        <f t="shared" si="367"/>
        <v>23.357504050840546</v>
      </c>
    </row>
    <row r="5269" spans="1:17" s="80" customFormat="1" x14ac:dyDescent="0.55000000000000004">
      <c r="A5269" s="80">
        <v>5267</v>
      </c>
      <c r="B5269" s="81">
        <v>45089</v>
      </c>
      <c r="C5269" s="80">
        <v>119.677658538712</v>
      </c>
      <c r="D5269" s="80">
        <f t="shared" si="369"/>
        <v>348232313.26502556</v>
      </c>
      <c r="E5269" s="80">
        <v>980</v>
      </c>
      <c r="F5269" s="80">
        <f t="shared" si="373"/>
        <v>3.367984558017669E-4</v>
      </c>
      <c r="G5269" s="80">
        <f t="shared" si="370"/>
        <v>18908.384137299432</v>
      </c>
      <c r="H5269" s="80">
        <f t="shared" si="366"/>
        <v>6.3683145791490734</v>
      </c>
      <c r="I5269" s="80">
        <f t="shared" si="368"/>
        <v>18530216.454553444</v>
      </c>
      <c r="K5269" s="82">
        <f t="shared" si="371"/>
        <v>1.1114805470662237E-3</v>
      </c>
      <c r="L5269" s="3">
        <f>IF(AND(O5269&gt;0,O5269&lt;366),+'PL2'!$N$3+1,IF(AND(O5269&gt;365,O5269&lt;731),+'PL2'!$O$3+1,IF(AND(O5269&gt;730,O5269&lt;1096),+'PL2'!$P$3+1,IF(AND(O5269&gt;1095,O5269&lt;1461),+'PL2'!$Q$3+1,IF(AND(O5269&gt;1460,O5269&lt;3000),+'PL2'!$R$3+1,0)))))</f>
        <v>1.5</v>
      </c>
      <c r="M5269" s="3">
        <f>IF(AND(O5269&gt;0,O5269&lt;366),+'PL2'!$N$2+1,IF(AND(O5269&gt;365,O5269&lt;731),+'PL2'!$O$2+1,IF(AND(O5269&gt;730,O5269&lt;1096),+'PL2'!$P$2+1,IF(AND(O5269&gt;1095,O5269&lt;1461),+'PL2'!$Q$2+1,IF(AND(O5269&gt;1460,O5269&lt;1826),+'PL2'!$R$2+1,IF(AND(O5269&gt;1825,O5269&lt;2190),+'PL2'!$S$2+1,0))))))</f>
        <v>1.2</v>
      </c>
      <c r="N5269" s="82">
        <f t="shared" si="372"/>
        <v>4.9963589095569638E-4</v>
      </c>
      <c r="O5269" s="19">
        <f>IF(A5269&gt;'PL2'!$C$2+489,IF(A5269='PL2'!$C$2+490,1,O5268+1), "")</f>
        <v>706</v>
      </c>
      <c r="Q5269" s="19">
        <f t="shared" si="367"/>
        <v>23.369174298187488</v>
      </c>
    </row>
    <row r="5270" spans="1:17" s="80" customFormat="1" x14ac:dyDescent="0.55000000000000004">
      <c r="A5270" s="80">
        <v>5268</v>
      </c>
      <c r="B5270" s="81">
        <v>45090</v>
      </c>
      <c r="C5270" s="80">
        <v>119.707657012833</v>
      </c>
      <c r="D5270" s="80">
        <f t="shared" si="369"/>
        <v>348619366.70707953</v>
      </c>
      <c r="E5270" s="80">
        <v>980</v>
      </c>
      <c r="F5270" s="80">
        <f t="shared" si="373"/>
        <v>3.3650885485988119E-4</v>
      </c>
      <c r="G5270" s="80">
        <f t="shared" si="370"/>
        <v>18917.831444654403</v>
      </c>
      <c r="H5270" s="80">
        <f t="shared" si="366"/>
        <v>6.3660177958729047</v>
      </c>
      <c r="I5270" s="80">
        <f t="shared" si="368"/>
        <v>18539474.815761313</v>
      </c>
      <c r="K5270" s="82">
        <f t="shared" si="371"/>
        <v>1.1114805470662237E-3</v>
      </c>
      <c r="L5270" s="3">
        <f>IF(AND(O5270&gt;0,O5270&lt;366),+'PL2'!$N$3+1,IF(AND(O5270&gt;365,O5270&lt;731),+'PL2'!$O$3+1,IF(AND(O5270&gt;730,O5270&lt;1096),+'PL2'!$P$3+1,IF(AND(O5270&gt;1095,O5270&lt;1461),+'PL2'!$Q$3+1,IF(AND(O5270&gt;1460,O5270&lt;3000),+'PL2'!$R$3+1,0)))))</f>
        <v>1.5</v>
      </c>
      <c r="M5270" s="3">
        <f>IF(AND(O5270&gt;0,O5270&lt;366),+'PL2'!$N$2+1,IF(AND(O5270&gt;365,O5270&lt;731),+'PL2'!$O$2+1,IF(AND(O5270&gt;730,O5270&lt;1096),+'PL2'!$P$2+1,IF(AND(O5270&gt;1095,O5270&lt;1461),+'PL2'!$Q$2+1,IF(AND(O5270&gt;1460,O5270&lt;1826),+'PL2'!$R$2+1,IF(AND(O5270&gt;1825,O5270&lt;2190),+'PL2'!$S$2+1,0))))))</f>
        <v>1.2</v>
      </c>
      <c r="N5270" s="82">
        <f t="shared" si="372"/>
        <v>4.9963589095569638E-4</v>
      </c>
      <c r="O5270" s="19">
        <f>IF(A5270&gt;'PL2'!$C$2+489,IF(A5270='PL2'!$C$2+490,1,O5269+1), "")</f>
        <v>707</v>
      </c>
      <c r="Q5270" s="19">
        <f t="shared" si="367"/>
        <v>23.380850376408862</v>
      </c>
    </row>
    <row r="5271" spans="1:17" s="80" customFormat="1" x14ac:dyDescent="0.55000000000000004">
      <c r="A5271" s="80">
        <v>5269</v>
      </c>
      <c r="B5271" s="81">
        <v>45091</v>
      </c>
      <c r="C5271" s="80">
        <v>119.737655486954</v>
      </c>
      <c r="D5271" s="80">
        <f t="shared" si="369"/>
        <v>349006850.35150498</v>
      </c>
      <c r="E5271" s="80">
        <v>980</v>
      </c>
      <c r="F5271" s="80">
        <f t="shared" si="373"/>
        <v>3.3621948182115075E-4</v>
      </c>
      <c r="G5271" s="80">
        <f t="shared" si="370"/>
        <v>18927.283472223204</v>
      </c>
      <c r="H5271" s="80">
        <f t="shared" si="366"/>
        <v>6.3637214413129168</v>
      </c>
      <c r="I5271" s="80">
        <f t="shared" si="368"/>
        <v>18548737.802778739</v>
      </c>
      <c r="K5271" s="82">
        <f t="shared" si="371"/>
        <v>1.1114805470662237E-3</v>
      </c>
      <c r="L5271" s="3">
        <f>IF(AND(O5271&gt;0,O5271&lt;366),+'PL2'!$N$3+1,IF(AND(O5271&gt;365,O5271&lt;731),+'PL2'!$O$3+1,IF(AND(O5271&gt;730,O5271&lt;1096),+'PL2'!$P$3+1,IF(AND(O5271&gt;1095,O5271&lt;1461),+'PL2'!$Q$3+1,IF(AND(O5271&gt;1460,O5271&lt;3000),+'PL2'!$R$3+1,0)))))</f>
        <v>1.5</v>
      </c>
      <c r="M5271" s="3">
        <f>IF(AND(O5271&gt;0,O5271&lt;366),+'PL2'!$N$2+1,IF(AND(O5271&gt;365,O5271&lt;731),+'PL2'!$O$2+1,IF(AND(O5271&gt;730,O5271&lt;1096),+'PL2'!$P$2+1,IF(AND(O5271&gt;1095,O5271&lt;1461),+'PL2'!$Q$2+1,IF(AND(O5271&gt;1460,O5271&lt;1826),+'PL2'!$R$2+1,IF(AND(O5271&gt;1825,O5271&lt;2190),+'PL2'!$S$2+1,0))))))</f>
        <v>1.2</v>
      </c>
      <c r="N5271" s="82">
        <f t="shared" si="372"/>
        <v>4.9963589095569638E-4</v>
      </c>
      <c r="O5271" s="19">
        <f>IF(A5271&gt;'PL2'!$C$2+489,IF(A5271='PL2'!$C$2+490,1,O5270+1), "")</f>
        <v>708</v>
      </c>
      <c r="Q5271" s="19">
        <f t="shared" si="367"/>
        <v>23.392532288417982</v>
      </c>
    </row>
    <row r="5272" spans="1:17" s="80" customFormat="1" x14ac:dyDescent="0.55000000000000004">
      <c r="A5272" s="80">
        <v>5270</v>
      </c>
      <c r="B5272" s="81">
        <v>45092</v>
      </c>
      <c r="C5272" s="80">
        <v>119.767653961075</v>
      </c>
      <c r="D5272" s="80">
        <f t="shared" si="369"/>
        <v>349394764.67646354</v>
      </c>
      <c r="E5272" s="80">
        <v>980</v>
      </c>
      <c r="F5272" s="80">
        <f t="shared" si="373"/>
        <v>3.3593033653649395E-4</v>
      </c>
      <c r="G5272" s="80">
        <f t="shared" si="370"/>
        <v>18936.74022236422</v>
      </c>
      <c r="H5272" s="80">
        <f t="shared" si="366"/>
        <v>6.3614255158029733</v>
      </c>
      <c r="I5272" s="80">
        <f t="shared" si="368"/>
        <v>18558005.417916935</v>
      </c>
      <c r="K5272" s="82">
        <f t="shared" si="371"/>
        <v>1.1114805470662237E-3</v>
      </c>
      <c r="L5272" s="3">
        <f>IF(AND(O5272&gt;0,O5272&lt;366),+'PL2'!$N$3+1,IF(AND(O5272&gt;365,O5272&lt;731),+'PL2'!$O$3+1,IF(AND(O5272&gt;730,O5272&lt;1096),+'PL2'!$P$3+1,IF(AND(O5272&gt;1095,O5272&lt;1461),+'PL2'!$Q$3+1,IF(AND(O5272&gt;1460,O5272&lt;3000),+'PL2'!$R$3+1,0)))))</f>
        <v>1.5</v>
      </c>
      <c r="M5272" s="3">
        <f>IF(AND(O5272&gt;0,O5272&lt;366),+'PL2'!$N$2+1,IF(AND(O5272&gt;365,O5272&lt;731),+'PL2'!$O$2+1,IF(AND(O5272&gt;730,O5272&lt;1096),+'PL2'!$P$2+1,IF(AND(O5272&gt;1095,O5272&lt;1461),+'PL2'!$Q$2+1,IF(AND(O5272&gt;1460,O5272&lt;1826),+'PL2'!$R$2+1,IF(AND(O5272&gt;1825,O5272&lt;2190),+'PL2'!$S$2+1,0))))))</f>
        <v>1.2</v>
      </c>
      <c r="N5272" s="82">
        <f t="shared" si="372"/>
        <v>4.9963589095569638E-4</v>
      </c>
      <c r="O5272" s="19">
        <f>IF(A5272&gt;'PL2'!$C$2+489,IF(A5272='PL2'!$C$2+490,1,O5271+1), "")</f>
        <v>709</v>
      </c>
      <c r="Q5272" s="19">
        <f t="shared" si="367"/>
        <v>23.404220037129615</v>
      </c>
    </row>
    <row r="5273" spans="1:17" s="80" customFormat="1" x14ac:dyDescent="0.55000000000000004">
      <c r="A5273" s="80">
        <v>5271</v>
      </c>
      <c r="B5273" s="81">
        <v>45093</v>
      </c>
      <c r="C5273" s="80">
        <v>119.797652435196</v>
      </c>
      <c r="D5273" s="80">
        <f t="shared" si="369"/>
        <v>349783110.16064823</v>
      </c>
      <c r="E5273" s="80">
        <v>980</v>
      </c>
      <c r="F5273" s="80">
        <f t="shared" si="373"/>
        <v>3.3564141885687927E-4</v>
      </c>
      <c r="G5273" s="80">
        <f t="shared" si="370"/>
        <v>18946.201697437016</v>
      </c>
      <c r="H5273" s="80">
        <f t="shared" ref="H5273:H5336" si="374">+F5273*G5273</f>
        <v>6.3591300196763747</v>
      </c>
      <c r="I5273" s="80">
        <f t="shared" si="368"/>
        <v>18567277.663488276</v>
      </c>
      <c r="K5273" s="82">
        <f t="shared" si="371"/>
        <v>1.1114805470662237E-3</v>
      </c>
      <c r="L5273" s="3">
        <f>IF(AND(O5273&gt;0,O5273&lt;366),+'PL2'!$N$3+1,IF(AND(O5273&gt;365,O5273&lt;731),+'PL2'!$O$3+1,IF(AND(O5273&gt;730,O5273&lt;1096),+'PL2'!$P$3+1,IF(AND(O5273&gt;1095,O5273&lt;1461),+'PL2'!$Q$3+1,IF(AND(O5273&gt;1460,O5273&lt;3000),+'PL2'!$R$3+1,0)))))</f>
        <v>1.5</v>
      </c>
      <c r="M5273" s="3">
        <f>IF(AND(O5273&gt;0,O5273&lt;366),+'PL2'!$N$2+1,IF(AND(O5273&gt;365,O5273&lt;731),+'PL2'!$O$2+1,IF(AND(O5273&gt;730,O5273&lt;1096),+'PL2'!$P$2+1,IF(AND(O5273&gt;1095,O5273&lt;1461),+'PL2'!$Q$2+1,IF(AND(O5273&gt;1460,O5273&lt;1826),+'PL2'!$R$2+1,IF(AND(O5273&gt;1825,O5273&lt;2190),+'PL2'!$S$2+1,0))))))</f>
        <v>1.2</v>
      </c>
      <c r="N5273" s="82">
        <f t="shared" si="372"/>
        <v>4.9963589095569638E-4</v>
      </c>
      <c r="O5273" s="19">
        <f>IF(A5273&gt;'PL2'!$C$2+489,IF(A5273='PL2'!$C$2+490,1,O5272+1), "")</f>
        <v>710</v>
      </c>
      <c r="Q5273" s="19">
        <f t="shared" si="367"/>
        <v>23.415913625459989</v>
      </c>
    </row>
    <row r="5274" spans="1:17" s="80" customFormat="1" x14ac:dyDescent="0.55000000000000004">
      <c r="A5274" s="80">
        <v>5272</v>
      </c>
      <c r="B5274" s="81">
        <v>45094</v>
      </c>
      <c r="C5274" s="80">
        <v>119.827650909317</v>
      </c>
      <c r="D5274" s="80">
        <f t="shared" si="369"/>
        <v>350171887.28328413</v>
      </c>
      <c r="E5274" s="80">
        <v>980</v>
      </c>
      <c r="F5274" s="80">
        <f t="shared" si="373"/>
        <v>3.3535272863332557E-4</v>
      </c>
      <c r="G5274" s="80">
        <f t="shared" si="370"/>
        <v>18955.667899802342</v>
      </c>
      <c r="H5274" s="80">
        <f t="shared" si="374"/>
        <v>6.3568349532658548</v>
      </c>
      <c r="I5274" s="80">
        <f t="shared" si="368"/>
        <v>18576554.541806296</v>
      </c>
      <c r="K5274" s="82">
        <f t="shared" si="371"/>
        <v>1.1114805470662237E-3</v>
      </c>
      <c r="L5274" s="3">
        <f>IF(AND(O5274&gt;0,O5274&lt;366),+'PL2'!$N$3+1,IF(AND(O5274&gt;365,O5274&lt;731),+'PL2'!$O$3+1,IF(AND(O5274&gt;730,O5274&lt;1096),+'PL2'!$P$3+1,IF(AND(O5274&gt;1095,O5274&lt;1461),+'PL2'!$Q$3+1,IF(AND(O5274&gt;1460,O5274&lt;3000),+'PL2'!$R$3+1,0)))))</f>
        <v>1.5</v>
      </c>
      <c r="M5274" s="3">
        <f>IF(AND(O5274&gt;0,O5274&lt;366),+'PL2'!$N$2+1,IF(AND(O5274&gt;365,O5274&lt;731),+'PL2'!$O$2+1,IF(AND(O5274&gt;730,O5274&lt;1096),+'PL2'!$P$2+1,IF(AND(O5274&gt;1095,O5274&lt;1461),+'PL2'!$Q$2+1,IF(AND(O5274&gt;1460,O5274&lt;1826),+'PL2'!$R$2+1,IF(AND(O5274&gt;1825,O5274&lt;2190),+'PL2'!$S$2+1,0))))))</f>
        <v>1.2</v>
      </c>
      <c r="N5274" s="82">
        <f t="shared" si="372"/>
        <v>4.9963589095569638E-4</v>
      </c>
      <c r="O5274" s="19">
        <f>IF(A5274&gt;'PL2'!$C$2+489,IF(A5274='PL2'!$C$2+490,1,O5273+1), "")</f>
        <v>711</v>
      </c>
      <c r="Q5274" s="19">
        <f t="shared" si="367"/>
        <v>23.427613056326788</v>
      </c>
    </row>
    <row r="5275" spans="1:17" s="80" customFormat="1" x14ac:dyDescent="0.55000000000000004">
      <c r="A5275" s="80">
        <v>5273</v>
      </c>
      <c r="B5275" s="81">
        <v>45095</v>
      </c>
      <c r="C5275" s="80">
        <v>119.857649383438</v>
      </c>
      <c r="D5275" s="80">
        <f t="shared" si="369"/>
        <v>350561096.52412897</v>
      </c>
      <c r="E5275" s="80">
        <v>980</v>
      </c>
      <c r="F5275" s="80">
        <f t="shared" si="373"/>
        <v>3.3506426571690192E-4</v>
      </c>
      <c r="G5275" s="80">
        <f t="shared" si="370"/>
        <v>18965.138831822118</v>
      </c>
      <c r="H5275" s="80">
        <f t="shared" si="374"/>
        <v>6.3545403169035808</v>
      </c>
      <c r="I5275" s="80">
        <f t="shared" si="368"/>
        <v>18585836.055185676</v>
      </c>
      <c r="K5275" s="82">
        <f t="shared" si="371"/>
        <v>1.1114805470662237E-3</v>
      </c>
      <c r="L5275" s="3">
        <f>IF(AND(O5275&gt;0,O5275&lt;366),+'PL2'!$N$3+1,IF(AND(O5275&gt;365,O5275&lt;731),+'PL2'!$O$3+1,IF(AND(O5275&gt;730,O5275&lt;1096),+'PL2'!$P$3+1,IF(AND(O5275&gt;1095,O5275&lt;1461),+'PL2'!$Q$3+1,IF(AND(O5275&gt;1460,O5275&lt;3000),+'PL2'!$R$3+1,0)))))</f>
        <v>1.5</v>
      </c>
      <c r="M5275" s="3">
        <f>IF(AND(O5275&gt;0,O5275&lt;366),+'PL2'!$N$2+1,IF(AND(O5275&gt;365,O5275&lt;731),+'PL2'!$O$2+1,IF(AND(O5275&gt;730,O5275&lt;1096),+'PL2'!$P$2+1,IF(AND(O5275&gt;1095,O5275&lt;1461),+'PL2'!$Q$2+1,IF(AND(O5275&gt;1460,O5275&lt;1826),+'PL2'!$R$2+1,IF(AND(O5275&gt;1825,O5275&lt;2190),+'PL2'!$S$2+1,0))))))</f>
        <v>1.2</v>
      </c>
      <c r="N5275" s="82">
        <f t="shared" si="372"/>
        <v>4.9963589095569638E-4</v>
      </c>
      <c r="O5275" s="19">
        <f>IF(A5275&gt;'PL2'!$C$2+489,IF(A5275='PL2'!$C$2+490,1,O5274+1), "")</f>
        <v>712</v>
      </c>
      <c r="Q5275" s="19">
        <f t="shared" ref="Q5275:Q5338" si="375">+Q5274*(1+N5275)</f>
        <v>23.439318332649151</v>
      </c>
    </row>
    <row r="5276" spans="1:17" s="80" customFormat="1" x14ac:dyDescent="0.55000000000000004">
      <c r="A5276" s="80">
        <v>5274</v>
      </c>
      <c r="B5276" s="81">
        <v>45096</v>
      </c>
      <c r="C5276" s="80">
        <v>119.887647857559</v>
      </c>
      <c r="D5276" s="80">
        <f t="shared" si="369"/>
        <v>350950738.36347377</v>
      </c>
      <c r="E5276" s="80">
        <v>980</v>
      </c>
      <c r="F5276" s="80">
        <f t="shared" si="373"/>
        <v>3.3477602995872746E-4</v>
      </c>
      <c r="G5276" s="80">
        <f t="shared" si="370"/>
        <v>18974.614495859452</v>
      </c>
      <c r="H5276" s="80">
        <f t="shared" si="374"/>
        <v>6.3522461109211479</v>
      </c>
      <c r="I5276" s="80">
        <f t="shared" si="368"/>
        <v>18595122.205942262</v>
      </c>
      <c r="K5276" s="82">
        <f t="shared" si="371"/>
        <v>1.1114805470662237E-3</v>
      </c>
      <c r="L5276" s="3">
        <f>IF(AND(O5276&gt;0,O5276&lt;366),+'PL2'!$N$3+1,IF(AND(O5276&gt;365,O5276&lt;731),+'PL2'!$O$3+1,IF(AND(O5276&gt;730,O5276&lt;1096),+'PL2'!$P$3+1,IF(AND(O5276&gt;1095,O5276&lt;1461),+'PL2'!$Q$3+1,IF(AND(O5276&gt;1460,O5276&lt;3000),+'PL2'!$R$3+1,0)))))</f>
        <v>1.5</v>
      </c>
      <c r="M5276" s="3">
        <f>IF(AND(O5276&gt;0,O5276&lt;366),+'PL2'!$N$2+1,IF(AND(O5276&gt;365,O5276&lt;731),+'PL2'!$O$2+1,IF(AND(O5276&gt;730,O5276&lt;1096),+'PL2'!$P$2+1,IF(AND(O5276&gt;1095,O5276&lt;1461),+'PL2'!$Q$2+1,IF(AND(O5276&gt;1460,O5276&lt;1826),+'PL2'!$R$2+1,IF(AND(O5276&gt;1825,O5276&lt;2190),+'PL2'!$S$2+1,0))))))</f>
        <v>1.2</v>
      </c>
      <c r="N5276" s="82">
        <f t="shared" si="372"/>
        <v>4.9963589095569638E-4</v>
      </c>
      <c r="O5276" s="19">
        <f>IF(A5276&gt;'PL2'!$C$2+489,IF(A5276='PL2'!$C$2+490,1,O5275+1), "")</f>
        <v>713</v>
      </c>
      <c r="Q5276" s="19">
        <f t="shared" si="375"/>
        <v>23.45102945734768</v>
      </c>
    </row>
    <row r="5277" spans="1:17" s="80" customFormat="1" x14ac:dyDescent="0.55000000000000004">
      <c r="A5277" s="80">
        <v>5275</v>
      </c>
      <c r="B5277" s="81">
        <v>45097</v>
      </c>
      <c r="C5277" s="80">
        <v>119.91764633168</v>
      </c>
      <c r="D5277" s="80">
        <f t="shared" si="369"/>
        <v>351340813.28214329</v>
      </c>
      <c r="E5277" s="80">
        <v>980</v>
      </c>
      <c r="F5277" s="80">
        <f t="shared" si="373"/>
        <v>3.3448802120997212E-4</v>
      </c>
      <c r="G5277" s="80">
        <f t="shared" si="370"/>
        <v>18984.094894278631</v>
      </c>
      <c r="H5277" s="80">
        <f t="shared" si="374"/>
        <v>6.3499523356495944</v>
      </c>
      <c r="I5277" s="80">
        <f t="shared" si="368"/>
        <v>18604412.996393058</v>
      </c>
      <c r="K5277" s="82">
        <f t="shared" si="371"/>
        <v>1.1114805470662237E-3</v>
      </c>
      <c r="L5277" s="3">
        <f>IF(AND(O5277&gt;0,O5277&lt;366),+'PL2'!$N$3+1,IF(AND(O5277&gt;365,O5277&lt;731),+'PL2'!$O$3+1,IF(AND(O5277&gt;730,O5277&lt;1096),+'PL2'!$P$3+1,IF(AND(O5277&gt;1095,O5277&lt;1461),+'PL2'!$Q$3+1,IF(AND(O5277&gt;1460,O5277&lt;3000),+'PL2'!$R$3+1,0)))))</f>
        <v>1.5</v>
      </c>
      <c r="M5277" s="3">
        <f>IF(AND(O5277&gt;0,O5277&lt;366),+'PL2'!$N$2+1,IF(AND(O5277&gt;365,O5277&lt;731),+'PL2'!$O$2+1,IF(AND(O5277&gt;730,O5277&lt;1096),+'PL2'!$P$2+1,IF(AND(O5277&gt;1095,O5277&lt;1461),+'PL2'!$Q$2+1,IF(AND(O5277&gt;1460,O5277&lt;1826),+'PL2'!$R$2+1,IF(AND(O5277&gt;1825,O5277&lt;2190),+'PL2'!$S$2+1,0))))))</f>
        <v>1.2</v>
      </c>
      <c r="N5277" s="82">
        <f t="shared" si="372"/>
        <v>4.9963589095569638E-4</v>
      </c>
      <c r="O5277" s="19">
        <f>IF(A5277&gt;'PL2'!$C$2+489,IF(A5277='PL2'!$C$2+490,1,O5276+1), "")</f>
        <v>714</v>
      </c>
      <c r="Q5277" s="19">
        <f t="shared" si="375"/>
        <v>23.462746433344432</v>
      </c>
    </row>
    <row r="5278" spans="1:17" s="80" customFormat="1" x14ac:dyDescent="0.55000000000000004">
      <c r="A5278" s="80">
        <v>5276</v>
      </c>
      <c r="B5278" s="81">
        <v>45098</v>
      </c>
      <c r="C5278" s="80">
        <v>119.947644805801</v>
      </c>
      <c r="D5278" s="80">
        <f t="shared" si="369"/>
        <v>351731321.76149684</v>
      </c>
      <c r="E5278" s="80">
        <v>980</v>
      </c>
      <c r="F5278" s="80">
        <f t="shared" si="373"/>
        <v>3.34200239321856E-4</v>
      </c>
      <c r="G5278" s="80">
        <f t="shared" si="370"/>
        <v>18993.580029445122</v>
      </c>
      <c r="H5278" s="80">
        <f t="shared" si="374"/>
        <v>6.3476589914193848</v>
      </c>
      <c r="I5278" s="80">
        <f t="shared" si="368"/>
        <v>18613708.42885622</v>
      </c>
      <c r="K5278" s="82">
        <f t="shared" si="371"/>
        <v>1.1114805470662237E-3</v>
      </c>
      <c r="L5278" s="3">
        <f>IF(AND(O5278&gt;0,O5278&lt;366),+'PL2'!$N$3+1,IF(AND(O5278&gt;365,O5278&lt;731),+'PL2'!$O$3+1,IF(AND(O5278&gt;730,O5278&lt;1096),+'PL2'!$P$3+1,IF(AND(O5278&gt;1095,O5278&lt;1461),+'PL2'!$Q$3+1,IF(AND(O5278&gt;1460,O5278&lt;3000),+'PL2'!$R$3+1,0)))))</f>
        <v>1.5</v>
      </c>
      <c r="M5278" s="3">
        <f>IF(AND(O5278&gt;0,O5278&lt;366),+'PL2'!$N$2+1,IF(AND(O5278&gt;365,O5278&lt;731),+'PL2'!$O$2+1,IF(AND(O5278&gt;730,O5278&lt;1096),+'PL2'!$P$2+1,IF(AND(O5278&gt;1095,O5278&lt;1461),+'PL2'!$Q$2+1,IF(AND(O5278&gt;1460,O5278&lt;1826),+'PL2'!$R$2+1,IF(AND(O5278&gt;1825,O5278&lt;2190),+'PL2'!$S$2+1,0))))))</f>
        <v>1.2</v>
      </c>
      <c r="N5278" s="82">
        <f t="shared" si="372"/>
        <v>4.9963589095569638E-4</v>
      </c>
      <c r="O5278" s="19">
        <f>IF(A5278&gt;'PL2'!$C$2+489,IF(A5278='PL2'!$C$2+490,1,O5277+1), "")</f>
        <v>715</v>
      </c>
      <c r="Q5278" s="19">
        <f t="shared" si="375"/>
        <v>23.474469263562924</v>
      </c>
    </row>
    <row r="5279" spans="1:17" s="80" customFormat="1" x14ac:dyDescent="0.55000000000000004">
      <c r="A5279" s="80">
        <v>5277</v>
      </c>
      <c r="B5279" s="81">
        <v>45099</v>
      </c>
      <c r="C5279" s="80">
        <v>119.97764327992201</v>
      </c>
      <c r="D5279" s="80">
        <f t="shared" si="369"/>
        <v>352122264.28342861</v>
      </c>
      <c r="E5279" s="80">
        <v>980</v>
      </c>
      <c r="F5279" s="80">
        <f t="shared" si="373"/>
        <v>3.3391268414564997E-4</v>
      </c>
      <c r="G5279" s="80">
        <f t="shared" si="370"/>
        <v>19003.069903725573</v>
      </c>
      <c r="H5279" s="80">
        <f t="shared" si="374"/>
        <v>6.3453660785604242</v>
      </c>
      <c r="I5279" s="80">
        <f t="shared" ref="I5279:I5342" si="376">+E5279*G5279</f>
        <v>18623008.50565106</v>
      </c>
      <c r="K5279" s="82">
        <f t="shared" si="371"/>
        <v>1.1114805470662237E-3</v>
      </c>
      <c r="L5279" s="3">
        <f>IF(AND(O5279&gt;0,O5279&lt;366),+'PL2'!$N$3+1,IF(AND(O5279&gt;365,O5279&lt;731),+'PL2'!$O$3+1,IF(AND(O5279&gt;730,O5279&lt;1096),+'PL2'!$P$3+1,IF(AND(O5279&gt;1095,O5279&lt;1461),+'PL2'!$Q$3+1,IF(AND(O5279&gt;1460,O5279&lt;3000),+'PL2'!$R$3+1,0)))))</f>
        <v>1.5</v>
      </c>
      <c r="M5279" s="3">
        <f>IF(AND(O5279&gt;0,O5279&lt;366),+'PL2'!$N$2+1,IF(AND(O5279&gt;365,O5279&lt;731),+'PL2'!$O$2+1,IF(AND(O5279&gt;730,O5279&lt;1096),+'PL2'!$P$2+1,IF(AND(O5279&gt;1095,O5279&lt;1461),+'PL2'!$Q$2+1,IF(AND(O5279&gt;1460,O5279&lt;1826),+'PL2'!$R$2+1,IF(AND(O5279&gt;1825,O5279&lt;2190),+'PL2'!$S$2+1,0))))))</f>
        <v>1.2</v>
      </c>
      <c r="N5279" s="82">
        <f t="shared" si="372"/>
        <v>4.9963589095569638E-4</v>
      </c>
      <c r="O5279" s="19">
        <f>IF(A5279&gt;'PL2'!$C$2+489,IF(A5279='PL2'!$C$2+490,1,O5278+1), "")</f>
        <v>716</v>
      </c>
      <c r="Q5279" s="19">
        <f t="shared" si="375"/>
        <v>23.486197950928137</v>
      </c>
    </row>
    <row r="5280" spans="1:17" s="80" customFormat="1" x14ac:dyDescent="0.55000000000000004">
      <c r="A5280" s="80">
        <v>5278</v>
      </c>
      <c r="B5280" s="81">
        <v>45100</v>
      </c>
      <c r="C5280" s="80">
        <v>120.00764175404299</v>
      </c>
      <c r="D5280" s="80">
        <f t="shared" si="369"/>
        <v>352513641.33036858</v>
      </c>
      <c r="E5280" s="80">
        <v>980</v>
      </c>
      <c r="F5280" s="80">
        <f t="shared" si="373"/>
        <v>3.3362535553267512E-4</v>
      </c>
      <c r="G5280" s="80">
        <f t="shared" si="370"/>
        <v>19012.564519487813</v>
      </c>
      <c r="H5280" s="80">
        <f t="shared" si="374"/>
        <v>6.3430735974020465</v>
      </c>
      <c r="I5280" s="80">
        <f t="shared" si="376"/>
        <v>18632313.229098056</v>
      </c>
      <c r="K5280" s="82">
        <f t="shared" si="371"/>
        <v>1.1114805470662237E-3</v>
      </c>
      <c r="L5280" s="3">
        <f>IF(AND(O5280&gt;0,O5280&lt;366),+'PL2'!$N$3+1,IF(AND(O5280&gt;365,O5280&lt;731),+'PL2'!$O$3+1,IF(AND(O5280&gt;730,O5280&lt;1096),+'PL2'!$P$3+1,IF(AND(O5280&gt;1095,O5280&lt;1461),+'PL2'!$Q$3+1,IF(AND(O5280&gt;1460,O5280&lt;3000),+'PL2'!$R$3+1,0)))))</f>
        <v>1.5</v>
      </c>
      <c r="M5280" s="3">
        <f>IF(AND(O5280&gt;0,O5280&lt;366),+'PL2'!$N$2+1,IF(AND(O5280&gt;365,O5280&lt;731),+'PL2'!$O$2+1,IF(AND(O5280&gt;730,O5280&lt;1096),+'PL2'!$P$2+1,IF(AND(O5280&gt;1095,O5280&lt;1461),+'PL2'!$Q$2+1,IF(AND(O5280&gt;1460,O5280&lt;1826),+'PL2'!$R$2+1,IF(AND(O5280&gt;1825,O5280&lt;2190),+'PL2'!$S$2+1,0))))))</f>
        <v>1.2</v>
      </c>
      <c r="N5280" s="82">
        <f t="shared" si="372"/>
        <v>4.9963589095569638E-4</v>
      </c>
      <c r="O5280" s="19">
        <f>IF(A5280&gt;'PL2'!$C$2+489,IF(A5280='PL2'!$C$2+490,1,O5279+1), "")</f>
        <v>717</v>
      </c>
      <c r="Q5280" s="19">
        <f t="shared" si="375"/>
        <v>23.497932498366509</v>
      </c>
    </row>
    <row r="5281" spans="1:17" s="80" customFormat="1" x14ac:dyDescent="0.55000000000000004">
      <c r="A5281" s="80">
        <v>5279</v>
      </c>
      <c r="B5281" s="81">
        <v>45101</v>
      </c>
      <c r="C5281" s="80">
        <v>120.03764022816399</v>
      </c>
      <c r="D5281" s="80">
        <f t="shared" si="369"/>
        <v>352905453.38528275</v>
      </c>
      <c r="E5281" s="80">
        <v>980</v>
      </c>
      <c r="F5281" s="80">
        <f t="shared" si="373"/>
        <v>3.3333825333430376E-4</v>
      </c>
      <c r="G5281" s="80">
        <f t="shared" si="370"/>
        <v>19022.063879100861</v>
      </c>
      <c r="H5281" s="80">
        <f t="shared" si="374"/>
        <v>6.3407815482730312</v>
      </c>
      <c r="I5281" s="80">
        <f t="shared" si="376"/>
        <v>18641622.601518843</v>
      </c>
      <c r="K5281" s="82">
        <f t="shared" si="371"/>
        <v>1.1114805470662237E-3</v>
      </c>
      <c r="L5281" s="3">
        <f>IF(AND(O5281&gt;0,O5281&lt;366),+'PL2'!$N$3+1,IF(AND(O5281&gt;365,O5281&lt;731),+'PL2'!$O$3+1,IF(AND(O5281&gt;730,O5281&lt;1096),+'PL2'!$P$3+1,IF(AND(O5281&gt;1095,O5281&lt;1461),+'PL2'!$Q$3+1,IF(AND(O5281&gt;1460,O5281&lt;3000),+'PL2'!$R$3+1,0)))))</f>
        <v>1.5</v>
      </c>
      <c r="M5281" s="3">
        <f>IF(AND(O5281&gt;0,O5281&lt;366),+'PL2'!$N$2+1,IF(AND(O5281&gt;365,O5281&lt;731),+'PL2'!$O$2+1,IF(AND(O5281&gt;730,O5281&lt;1096),+'PL2'!$P$2+1,IF(AND(O5281&gt;1095,O5281&lt;1461),+'PL2'!$Q$2+1,IF(AND(O5281&gt;1460,O5281&lt;1826),+'PL2'!$R$2+1,IF(AND(O5281&gt;1825,O5281&lt;2190),+'PL2'!$S$2+1,0))))))</f>
        <v>1.2</v>
      </c>
      <c r="N5281" s="82">
        <f t="shared" si="372"/>
        <v>4.9963589095569638E-4</v>
      </c>
      <c r="O5281" s="19">
        <f>IF(A5281&gt;'PL2'!$C$2+489,IF(A5281='PL2'!$C$2+490,1,O5280+1), "")</f>
        <v>718</v>
      </c>
      <c r="Q5281" s="19">
        <f t="shared" si="375"/>
        <v>23.509672908805946</v>
      </c>
    </row>
    <row r="5282" spans="1:17" s="80" customFormat="1" x14ac:dyDescent="0.55000000000000004">
      <c r="A5282" s="80">
        <v>5280</v>
      </c>
      <c r="B5282" s="81">
        <v>45102</v>
      </c>
      <c r="C5282" s="80">
        <v>120.067638702285</v>
      </c>
      <c r="D5282" s="80">
        <f t="shared" si="369"/>
        <v>353297700.93167406</v>
      </c>
      <c r="E5282" s="80">
        <v>980</v>
      </c>
      <c r="F5282" s="80">
        <f t="shared" si="373"/>
        <v>3.3305137740195865E-4</v>
      </c>
      <c r="G5282" s="80">
        <f t="shared" si="370"/>
        <v>19031.567984934911</v>
      </c>
      <c r="H5282" s="80">
        <f t="shared" si="374"/>
        <v>6.3384899315015906</v>
      </c>
      <c r="I5282" s="80">
        <f t="shared" si="376"/>
        <v>18650936.625236213</v>
      </c>
      <c r="K5282" s="82">
        <f t="shared" si="371"/>
        <v>1.1114805470662237E-3</v>
      </c>
      <c r="L5282" s="3">
        <f>IF(AND(O5282&gt;0,O5282&lt;366),+'PL2'!$N$3+1,IF(AND(O5282&gt;365,O5282&lt;731),+'PL2'!$O$3+1,IF(AND(O5282&gt;730,O5282&lt;1096),+'PL2'!$P$3+1,IF(AND(O5282&gt;1095,O5282&lt;1461),+'PL2'!$Q$3+1,IF(AND(O5282&gt;1460,O5282&lt;3000),+'PL2'!$R$3+1,0)))))</f>
        <v>1.5</v>
      </c>
      <c r="M5282" s="3">
        <f>IF(AND(O5282&gt;0,O5282&lt;366),+'PL2'!$N$2+1,IF(AND(O5282&gt;365,O5282&lt;731),+'PL2'!$O$2+1,IF(AND(O5282&gt;730,O5282&lt;1096),+'PL2'!$P$2+1,IF(AND(O5282&gt;1095,O5282&lt;1461),+'PL2'!$Q$2+1,IF(AND(O5282&gt;1460,O5282&lt;1826),+'PL2'!$R$2+1,IF(AND(O5282&gt;1825,O5282&lt;2190),+'PL2'!$S$2+1,0))))))</f>
        <v>1.2</v>
      </c>
      <c r="N5282" s="82">
        <f t="shared" si="372"/>
        <v>4.9963589095569638E-4</v>
      </c>
      <c r="O5282" s="19">
        <f>IF(A5282&gt;'PL2'!$C$2+489,IF(A5282='PL2'!$C$2+490,1,O5281+1), "")</f>
        <v>719</v>
      </c>
      <c r="Q5282" s="19">
        <f t="shared" si="375"/>
        <v>23.521419185175816</v>
      </c>
    </row>
    <row r="5283" spans="1:17" s="80" customFormat="1" x14ac:dyDescent="0.55000000000000004">
      <c r="A5283" s="80">
        <v>5281</v>
      </c>
      <c r="B5283" s="81">
        <v>45103</v>
      </c>
      <c r="C5283" s="80">
        <v>120.097637176406</v>
      </c>
      <c r="D5283" s="80">
        <f t="shared" ref="D5283:D5346" si="377">+D5282*(1+K5283)</f>
        <v>353690384.45358282</v>
      </c>
      <c r="E5283" s="80">
        <v>980</v>
      </c>
      <c r="F5283" s="80">
        <f t="shared" si="373"/>
        <v>3.3276472758711332E-4</v>
      </c>
      <c r="G5283" s="80">
        <f t="shared" ref="G5283:G5346" si="378">+G5282*(1+N5283)</f>
        <v>19041.076839361347</v>
      </c>
      <c r="H5283" s="80">
        <f t="shared" si="374"/>
        <v>6.3361987474153718</v>
      </c>
      <c r="I5283" s="80">
        <f t="shared" si="376"/>
        <v>18660255.30257412</v>
      </c>
      <c r="K5283" s="82">
        <f t="shared" si="371"/>
        <v>1.1114805470662237E-3</v>
      </c>
      <c r="L5283" s="3">
        <f>IF(AND(O5283&gt;0,O5283&lt;366),+'PL2'!$N$3+1,IF(AND(O5283&gt;365,O5283&lt;731),+'PL2'!$O$3+1,IF(AND(O5283&gt;730,O5283&lt;1096),+'PL2'!$P$3+1,IF(AND(O5283&gt;1095,O5283&lt;1461),+'PL2'!$Q$3+1,IF(AND(O5283&gt;1460,O5283&lt;3000),+'PL2'!$R$3+1,0)))))</f>
        <v>1.5</v>
      </c>
      <c r="M5283" s="3">
        <f>IF(AND(O5283&gt;0,O5283&lt;366),+'PL2'!$N$2+1,IF(AND(O5283&gt;365,O5283&lt;731),+'PL2'!$O$2+1,IF(AND(O5283&gt;730,O5283&lt;1096),+'PL2'!$P$2+1,IF(AND(O5283&gt;1095,O5283&lt;1461),+'PL2'!$Q$2+1,IF(AND(O5283&gt;1460,O5283&lt;1826),+'PL2'!$R$2+1,IF(AND(O5283&gt;1825,O5283&lt;2190),+'PL2'!$S$2+1,0))))))</f>
        <v>1.2</v>
      </c>
      <c r="N5283" s="82">
        <f t="shared" si="372"/>
        <v>4.9963589095569638E-4</v>
      </c>
      <c r="O5283" s="19">
        <f>IF(A5283&gt;'PL2'!$C$2+489,IF(A5283='PL2'!$C$2+490,1,O5282+1), "")</f>
        <v>720</v>
      </c>
      <c r="Q5283" s="19">
        <f t="shared" si="375"/>
        <v>23.533171330406944</v>
      </c>
    </row>
    <row r="5284" spans="1:17" s="80" customFormat="1" x14ac:dyDescent="0.55000000000000004">
      <c r="A5284" s="80">
        <v>5282</v>
      </c>
      <c r="B5284" s="81">
        <v>45104</v>
      </c>
      <c r="C5284" s="80">
        <v>120.127635650527</v>
      </c>
      <c r="D5284" s="80">
        <f t="shared" si="377"/>
        <v>354083504.43558735</v>
      </c>
      <c r="E5284" s="80">
        <v>980</v>
      </c>
      <c r="F5284" s="80">
        <f t="shared" si="373"/>
        <v>3.3247830374129241E-4</v>
      </c>
      <c r="G5284" s="80">
        <f t="shared" si="378"/>
        <v>19050.590444752735</v>
      </c>
      <c r="H5284" s="80">
        <f t="shared" si="374"/>
        <v>6.3339079963414626</v>
      </c>
      <c r="I5284" s="80">
        <f t="shared" si="376"/>
        <v>18669578.635857679</v>
      </c>
      <c r="K5284" s="82">
        <f t="shared" ref="K5284:K5347" si="379">+L5284^(0.00273972602739726)-1</f>
        <v>1.1114805470662237E-3</v>
      </c>
      <c r="L5284" s="3">
        <f>IF(AND(O5284&gt;0,O5284&lt;366),+'PL2'!$N$3+1,IF(AND(O5284&gt;365,O5284&lt;731),+'PL2'!$O$3+1,IF(AND(O5284&gt;730,O5284&lt;1096),+'PL2'!$P$3+1,IF(AND(O5284&gt;1095,O5284&lt;1461),+'PL2'!$Q$3+1,IF(AND(O5284&gt;1460,O5284&lt;3000),+'PL2'!$R$3+1,0)))))</f>
        <v>1.5</v>
      </c>
      <c r="M5284" s="3">
        <f>IF(AND(O5284&gt;0,O5284&lt;366),+'PL2'!$N$2+1,IF(AND(O5284&gt;365,O5284&lt;731),+'PL2'!$O$2+1,IF(AND(O5284&gt;730,O5284&lt;1096),+'PL2'!$P$2+1,IF(AND(O5284&gt;1095,O5284&lt;1461),+'PL2'!$Q$2+1,IF(AND(O5284&gt;1460,O5284&lt;1826),+'PL2'!$R$2+1,IF(AND(O5284&gt;1825,O5284&lt;2190),+'PL2'!$S$2+1,0))))))</f>
        <v>1.2</v>
      </c>
      <c r="N5284" s="82">
        <f t="shared" ref="N5284:N5347" si="380">+M5284^(0.00273972602739726)-1</f>
        <v>4.9963589095569638E-4</v>
      </c>
      <c r="O5284" s="19">
        <f>IF(A5284&gt;'PL2'!$C$2+489,IF(A5284='PL2'!$C$2+490,1,O5283+1), "")</f>
        <v>721</v>
      </c>
      <c r="Q5284" s="19">
        <f t="shared" si="375"/>
        <v>23.544929347431626</v>
      </c>
    </row>
    <row r="5285" spans="1:17" s="80" customFormat="1" x14ac:dyDescent="0.55000000000000004">
      <c r="A5285" s="80">
        <v>5283</v>
      </c>
      <c r="B5285" s="81">
        <v>45105</v>
      </c>
      <c r="C5285" s="80">
        <v>120.157634124648</v>
      </c>
      <c r="D5285" s="80">
        <f t="shared" si="377"/>
        <v>354477061.36280453</v>
      </c>
      <c r="E5285" s="80">
        <v>980</v>
      </c>
      <c r="F5285" s="80">
        <f t="shared" si="373"/>
        <v>3.3219210571607124E-4</v>
      </c>
      <c r="G5285" s="80">
        <f t="shared" si="378"/>
        <v>19060.108803482832</v>
      </c>
      <c r="H5285" s="80">
        <f t="shared" si="374"/>
        <v>6.3316176786063894</v>
      </c>
      <c r="I5285" s="80">
        <f t="shared" si="376"/>
        <v>18678906.627413176</v>
      </c>
      <c r="K5285" s="82">
        <f t="shared" si="379"/>
        <v>1.1114805470662237E-3</v>
      </c>
      <c r="L5285" s="3">
        <f>IF(AND(O5285&gt;0,O5285&lt;366),+'PL2'!$N$3+1,IF(AND(O5285&gt;365,O5285&lt;731),+'PL2'!$O$3+1,IF(AND(O5285&gt;730,O5285&lt;1096),+'PL2'!$P$3+1,IF(AND(O5285&gt;1095,O5285&lt;1461),+'PL2'!$Q$3+1,IF(AND(O5285&gt;1460,O5285&lt;3000),+'PL2'!$R$3+1,0)))))</f>
        <v>1.5</v>
      </c>
      <c r="M5285" s="3">
        <f>IF(AND(O5285&gt;0,O5285&lt;366),+'PL2'!$N$2+1,IF(AND(O5285&gt;365,O5285&lt;731),+'PL2'!$O$2+1,IF(AND(O5285&gt;730,O5285&lt;1096),+'PL2'!$P$2+1,IF(AND(O5285&gt;1095,O5285&lt;1461),+'PL2'!$Q$2+1,IF(AND(O5285&gt;1460,O5285&lt;1826),+'PL2'!$R$2+1,IF(AND(O5285&gt;1825,O5285&lt;2190),+'PL2'!$S$2+1,0))))))</f>
        <v>1.2</v>
      </c>
      <c r="N5285" s="82">
        <f t="shared" si="380"/>
        <v>4.9963589095569638E-4</v>
      </c>
      <c r="O5285" s="19">
        <f>IF(A5285&gt;'PL2'!$C$2+489,IF(A5285='PL2'!$C$2+490,1,O5284+1), "")</f>
        <v>722</v>
      </c>
      <c r="Q5285" s="19">
        <f t="shared" si="375"/>
        <v>23.55669323918362</v>
      </c>
    </row>
    <row r="5286" spans="1:17" s="80" customFormat="1" x14ac:dyDescent="0.55000000000000004">
      <c r="A5286" s="80">
        <v>5284</v>
      </c>
      <c r="B5286" s="81">
        <v>45106</v>
      </c>
      <c r="C5286" s="80">
        <v>120.187632598769</v>
      </c>
      <c r="D5286" s="80">
        <f t="shared" si="377"/>
        <v>354871055.72089046</v>
      </c>
      <c r="E5286" s="80">
        <v>980</v>
      </c>
      <c r="F5286" s="80">
        <f t="shared" si="373"/>
        <v>3.3190613336307653E-4</v>
      </c>
      <c r="G5286" s="80">
        <f t="shared" si="378"/>
        <v>19069.631917926574</v>
      </c>
      <c r="H5286" s="80">
        <f t="shared" si="374"/>
        <v>6.3293277945361179</v>
      </c>
      <c r="I5286" s="80">
        <f t="shared" si="376"/>
        <v>18688239.279568043</v>
      </c>
      <c r="K5286" s="82">
        <f t="shared" si="379"/>
        <v>1.1114805470662237E-3</v>
      </c>
      <c r="L5286" s="3">
        <f>IF(AND(O5286&gt;0,O5286&lt;366),+'PL2'!$N$3+1,IF(AND(O5286&gt;365,O5286&lt;731),+'PL2'!$O$3+1,IF(AND(O5286&gt;730,O5286&lt;1096),+'PL2'!$P$3+1,IF(AND(O5286&gt;1095,O5286&lt;1461),+'PL2'!$Q$3+1,IF(AND(O5286&gt;1460,O5286&lt;3000),+'PL2'!$R$3+1,0)))))</f>
        <v>1.5</v>
      </c>
      <c r="M5286" s="3">
        <f>IF(AND(O5286&gt;0,O5286&lt;366),+'PL2'!$N$2+1,IF(AND(O5286&gt;365,O5286&lt;731),+'PL2'!$O$2+1,IF(AND(O5286&gt;730,O5286&lt;1096),+'PL2'!$P$2+1,IF(AND(O5286&gt;1095,O5286&lt;1461),+'PL2'!$Q$2+1,IF(AND(O5286&gt;1460,O5286&lt;1826),+'PL2'!$R$2+1,IF(AND(O5286&gt;1825,O5286&lt;2190),+'PL2'!$S$2+1,0))))))</f>
        <v>1.2</v>
      </c>
      <c r="N5286" s="82">
        <f t="shared" si="380"/>
        <v>4.9963589095569638E-4</v>
      </c>
      <c r="O5286" s="19">
        <f>IF(A5286&gt;'PL2'!$C$2+489,IF(A5286='PL2'!$C$2+490,1,O5285+1), "")</f>
        <v>723</v>
      </c>
      <c r="Q5286" s="19">
        <f t="shared" si="375"/>
        <v>23.568463008598147</v>
      </c>
    </row>
    <row r="5287" spans="1:17" s="80" customFormat="1" x14ac:dyDescent="0.55000000000000004">
      <c r="A5287" s="80">
        <v>5285</v>
      </c>
      <c r="B5287" s="81">
        <v>45107</v>
      </c>
      <c r="C5287" s="80">
        <v>120.21763107289</v>
      </c>
      <c r="D5287" s="80">
        <f t="shared" si="377"/>
        <v>355265487.99604106</v>
      </c>
      <c r="E5287" s="80">
        <v>980</v>
      </c>
      <c r="F5287" s="80">
        <f t="shared" si="373"/>
        <v>3.3162038653398573E-4</v>
      </c>
      <c r="G5287" s="80">
        <f t="shared" si="378"/>
        <v>19079.159790460086</v>
      </c>
      <c r="H5287" s="80">
        <f t="shared" si="374"/>
        <v>6.3270383444560521</v>
      </c>
      <c r="I5287" s="80">
        <f t="shared" si="376"/>
        <v>18697576.594650883</v>
      </c>
      <c r="K5287" s="82">
        <f t="shared" si="379"/>
        <v>1.1114805470662237E-3</v>
      </c>
      <c r="L5287" s="3">
        <f>IF(AND(O5287&gt;0,O5287&lt;366),+'PL2'!$N$3+1,IF(AND(O5287&gt;365,O5287&lt;731),+'PL2'!$O$3+1,IF(AND(O5287&gt;730,O5287&lt;1096),+'PL2'!$P$3+1,IF(AND(O5287&gt;1095,O5287&lt;1461),+'PL2'!$Q$3+1,IF(AND(O5287&gt;1460,O5287&lt;3000),+'PL2'!$R$3+1,0)))))</f>
        <v>1.5</v>
      </c>
      <c r="M5287" s="3">
        <f>IF(AND(O5287&gt;0,O5287&lt;366),+'PL2'!$N$2+1,IF(AND(O5287&gt;365,O5287&lt;731),+'PL2'!$O$2+1,IF(AND(O5287&gt;730,O5287&lt;1096),+'PL2'!$P$2+1,IF(AND(O5287&gt;1095,O5287&lt;1461),+'PL2'!$Q$2+1,IF(AND(O5287&gt;1460,O5287&lt;1826),+'PL2'!$R$2+1,IF(AND(O5287&gt;1825,O5287&lt;2190),+'PL2'!$S$2+1,0))))))</f>
        <v>1.2</v>
      </c>
      <c r="N5287" s="82">
        <f t="shared" si="380"/>
        <v>4.9963589095569638E-4</v>
      </c>
      <c r="O5287" s="19">
        <f>IF(A5287&gt;'PL2'!$C$2+489,IF(A5287='PL2'!$C$2+490,1,O5286+1), "")</f>
        <v>724</v>
      </c>
      <c r="Q5287" s="19">
        <f t="shared" si="375"/>
        <v>23.580238658611904</v>
      </c>
    </row>
    <row r="5288" spans="1:17" s="80" customFormat="1" x14ac:dyDescent="0.55000000000000004">
      <c r="A5288" s="80">
        <v>5286</v>
      </c>
      <c r="B5288" s="81">
        <v>45108</v>
      </c>
      <c r="C5288" s="80">
        <v>120.247629547011</v>
      </c>
      <c r="D5288" s="80">
        <f t="shared" si="377"/>
        <v>355660358.67499262</v>
      </c>
      <c r="E5288" s="80">
        <v>980</v>
      </c>
      <c r="F5288" s="80">
        <f t="shared" si="373"/>
        <v>3.3133486508052774E-4</v>
      </c>
      <c r="G5288" s="80">
        <f t="shared" si="378"/>
        <v>19088.692423460678</v>
      </c>
      <c r="H5288" s="80">
        <f t="shared" si="374"/>
        <v>6.3247493286910359</v>
      </c>
      <c r="I5288" s="80">
        <f t="shared" si="376"/>
        <v>18706918.574991465</v>
      </c>
      <c r="K5288" s="82">
        <f t="shared" si="379"/>
        <v>1.1114805470662237E-3</v>
      </c>
      <c r="L5288" s="3">
        <f>IF(AND(O5288&gt;0,O5288&lt;366),+'PL2'!$N$3+1,IF(AND(O5288&gt;365,O5288&lt;731),+'PL2'!$O$3+1,IF(AND(O5288&gt;730,O5288&lt;1096),+'PL2'!$P$3+1,IF(AND(O5288&gt;1095,O5288&lt;1461),+'PL2'!$Q$3+1,IF(AND(O5288&gt;1460,O5288&lt;3000),+'PL2'!$R$3+1,0)))))</f>
        <v>1.5</v>
      </c>
      <c r="M5288" s="3">
        <f>IF(AND(O5288&gt;0,O5288&lt;366),+'PL2'!$N$2+1,IF(AND(O5288&gt;365,O5288&lt;731),+'PL2'!$O$2+1,IF(AND(O5288&gt;730,O5288&lt;1096),+'PL2'!$P$2+1,IF(AND(O5288&gt;1095,O5288&lt;1461),+'PL2'!$Q$2+1,IF(AND(O5288&gt;1460,O5288&lt;1826),+'PL2'!$R$2+1,IF(AND(O5288&gt;1825,O5288&lt;2190),+'PL2'!$S$2+1,0))))))</f>
        <v>1.2</v>
      </c>
      <c r="N5288" s="82">
        <f t="shared" si="380"/>
        <v>4.9963589095569638E-4</v>
      </c>
      <c r="O5288" s="19">
        <f>IF(A5288&gt;'PL2'!$C$2+489,IF(A5288='PL2'!$C$2+490,1,O5287+1), "")</f>
        <v>725</v>
      </c>
      <c r="Q5288" s="19">
        <f t="shared" si="375"/>
        <v>23.592020192163048</v>
      </c>
    </row>
    <row r="5289" spans="1:17" s="80" customFormat="1" x14ac:dyDescent="0.55000000000000004">
      <c r="A5289" s="80">
        <v>5287</v>
      </c>
      <c r="B5289" s="81">
        <v>45109</v>
      </c>
      <c r="C5289" s="80">
        <v>120.277628021132</v>
      </c>
      <c r="D5289" s="80">
        <f t="shared" si="377"/>
        <v>356055668.24502248</v>
      </c>
      <c r="E5289" s="80">
        <v>980</v>
      </c>
      <c r="F5289" s="80">
        <f t="shared" si="373"/>
        <v>3.3104956885448254E-4</v>
      </c>
      <c r="G5289" s="80">
        <f t="shared" si="378"/>
        <v>19098.229819306853</v>
      </c>
      <c r="H5289" s="80">
        <f t="shared" si="374"/>
        <v>6.3224607475653558</v>
      </c>
      <c r="I5289" s="80">
        <f t="shared" si="376"/>
        <v>18716265.222920716</v>
      </c>
      <c r="K5289" s="82">
        <f t="shared" si="379"/>
        <v>1.1114805470662237E-3</v>
      </c>
      <c r="L5289" s="3">
        <f>IF(AND(O5289&gt;0,O5289&lt;366),+'PL2'!$N$3+1,IF(AND(O5289&gt;365,O5289&lt;731),+'PL2'!$O$3+1,IF(AND(O5289&gt;730,O5289&lt;1096),+'PL2'!$P$3+1,IF(AND(O5289&gt;1095,O5289&lt;1461),+'PL2'!$Q$3+1,IF(AND(O5289&gt;1460,O5289&lt;3000),+'PL2'!$R$3+1,0)))))</f>
        <v>1.5</v>
      </c>
      <c r="M5289" s="3">
        <f>IF(AND(O5289&gt;0,O5289&lt;366),+'PL2'!$N$2+1,IF(AND(O5289&gt;365,O5289&lt;731),+'PL2'!$O$2+1,IF(AND(O5289&gt;730,O5289&lt;1096),+'PL2'!$P$2+1,IF(AND(O5289&gt;1095,O5289&lt;1461),+'PL2'!$Q$2+1,IF(AND(O5289&gt;1460,O5289&lt;1826),+'PL2'!$R$2+1,IF(AND(O5289&gt;1825,O5289&lt;2190),+'PL2'!$S$2+1,0))))))</f>
        <v>1.2</v>
      </c>
      <c r="N5289" s="82">
        <f t="shared" si="380"/>
        <v>4.9963589095569638E-4</v>
      </c>
      <c r="O5289" s="19">
        <f>IF(A5289&gt;'PL2'!$C$2+489,IF(A5289='PL2'!$C$2+490,1,O5288+1), "")</f>
        <v>726</v>
      </c>
      <c r="Q5289" s="19">
        <f t="shared" si="375"/>
        <v>23.603807612191204</v>
      </c>
    </row>
    <row r="5290" spans="1:17" s="80" customFormat="1" x14ac:dyDescent="0.55000000000000004">
      <c r="A5290" s="80">
        <v>5288</v>
      </c>
      <c r="B5290" s="81">
        <v>45110</v>
      </c>
      <c r="C5290" s="80">
        <v>120.307626495253</v>
      </c>
      <c r="D5290" s="80">
        <f t="shared" si="377"/>
        <v>356451417.19394946</v>
      </c>
      <c r="E5290" s="80">
        <v>980</v>
      </c>
      <c r="F5290" s="80">
        <f t="shared" si="373"/>
        <v>3.3076449770768159E-4</v>
      </c>
      <c r="G5290" s="80">
        <f t="shared" si="378"/>
        <v>19107.7719803783</v>
      </c>
      <c r="H5290" s="80">
        <f t="shared" si="374"/>
        <v>6.3201726014027413</v>
      </c>
      <c r="I5290" s="80">
        <f t="shared" si="376"/>
        <v>18725616.540770736</v>
      </c>
      <c r="K5290" s="82">
        <f t="shared" si="379"/>
        <v>1.1114805470662237E-3</v>
      </c>
      <c r="L5290" s="3">
        <f>IF(AND(O5290&gt;0,O5290&lt;366),+'PL2'!$N$3+1,IF(AND(O5290&gt;365,O5290&lt;731),+'PL2'!$O$3+1,IF(AND(O5290&gt;730,O5290&lt;1096),+'PL2'!$P$3+1,IF(AND(O5290&gt;1095,O5290&lt;1461),+'PL2'!$Q$3+1,IF(AND(O5290&gt;1460,O5290&lt;3000),+'PL2'!$R$3+1,0)))))</f>
        <v>1.5</v>
      </c>
      <c r="M5290" s="3">
        <f>IF(AND(O5290&gt;0,O5290&lt;366),+'PL2'!$N$2+1,IF(AND(O5290&gt;365,O5290&lt;731),+'PL2'!$O$2+1,IF(AND(O5290&gt;730,O5290&lt;1096),+'PL2'!$P$2+1,IF(AND(O5290&gt;1095,O5290&lt;1461),+'PL2'!$Q$2+1,IF(AND(O5290&gt;1460,O5290&lt;1826),+'PL2'!$R$2+1,IF(AND(O5290&gt;1825,O5290&lt;2190),+'PL2'!$S$2+1,0))))))</f>
        <v>1.2</v>
      </c>
      <c r="N5290" s="82">
        <f t="shared" si="380"/>
        <v>4.9963589095569638E-4</v>
      </c>
      <c r="O5290" s="19">
        <f>IF(A5290&gt;'PL2'!$C$2+489,IF(A5290='PL2'!$C$2+490,1,O5289+1), "")</f>
        <v>727</v>
      </c>
      <c r="Q5290" s="19">
        <f t="shared" si="375"/>
        <v>23.615600921637469</v>
      </c>
    </row>
    <row r="5291" spans="1:17" s="80" customFormat="1" x14ac:dyDescent="0.55000000000000004">
      <c r="A5291" s="80">
        <v>5289</v>
      </c>
      <c r="B5291" s="81">
        <v>45111</v>
      </c>
      <c r="C5291" s="80">
        <v>120.337624969374</v>
      </c>
      <c r="D5291" s="80">
        <f t="shared" si="377"/>
        <v>356847606.0101347</v>
      </c>
      <c r="E5291" s="80">
        <v>980</v>
      </c>
      <c r="F5291" s="80">
        <f t="shared" si="373"/>
        <v>3.3047965149200754E-4</v>
      </c>
      <c r="G5291" s="80">
        <f t="shared" si="378"/>
        <v>19117.318909055895</v>
      </c>
      <c r="H5291" s="80">
        <f t="shared" si="374"/>
        <v>6.3178848905263578</v>
      </c>
      <c r="I5291" s="80">
        <f t="shared" si="376"/>
        <v>18734972.530874778</v>
      </c>
      <c r="K5291" s="82">
        <f t="shared" si="379"/>
        <v>1.1114805470662237E-3</v>
      </c>
      <c r="L5291" s="3">
        <f>IF(AND(O5291&gt;0,O5291&lt;366),+'PL2'!$N$3+1,IF(AND(O5291&gt;365,O5291&lt;731),+'PL2'!$O$3+1,IF(AND(O5291&gt;730,O5291&lt;1096),+'PL2'!$P$3+1,IF(AND(O5291&gt;1095,O5291&lt;1461),+'PL2'!$Q$3+1,IF(AND(O5291&gt;1460,O5291&lt;3000),+'PL2'!$R$3+1,0)))))</f>
        <v>1.5</v>
      </c>
      <c r="M5291" s="3">
        <f>IF(AND(O5291&gt;0,O5291&lt;366),+'PL2'!$N$2+1,IF(AND(O5291&gt;365,O5291&lt;731),+'PL2'!$O$2+1,IF(AND(O5291&gt;730,O5291&lt;1096),+'PL2'!$P$2+1,IF(AND(O5291&gt;1095,O5291&lt;1461),+'PL2'!$Q$2+1,IF(AND(O5291&gt;1460,O5291&lt;1826),+'PL2'!$R$2+1,IF(AND(O5291&gt;1825,O5291&lt;2190),+'PL2'!$S$2+1,0))))))</f>
        <v>1.2</v>
      </c>
      <c r="N5291" s="82">
        <f t="shared" si="380"/>
        <v>4.9963589095569638E-4</v>
      </c>
      <c r="O5291" s="19">
        <f>IF(A5291&gt;'PL2'!$C$2+489,IF(A5291='PL2'!$C$2+490,1,O5290+1), "")</f>
        <v>728</v>
      </c>
      <c r="Q5291" s="19">
        <f t="shared" si="375"/>
        <v>23.627400123444406</v>
      </c>
    </row>
    <row r="5292" spans="1:17" s="80" customFormat="1" x14ac:dyDescent="0.55000000000000004">
      <c r="A5292" s="80">
        <v>5290</v>
      </c>
      <c r="B5292" s="81">
        <v>45112</v>
      </c>
      <c r="C5292" s="80">
        <v>120.36762344349501</v>
      </c>
      <c r="D5292" s="80">
        <f t="shared" si="377"/>
        <v>357244235.18248212</v>
      </c>
      <c r="E5292" s="80">
        <v>980</v>
      </c>
      <c r="F5292" s="80">
        <f t="shared" si="373"/>
        <v>3.3019503005939457E-4</v>
      </c>
      <c r="G5292" s="80">
        <f t="shared" si="378"/>
        <v>19126.870607721707</v>
      </c>
      <c r="H5292" s="80">
        <f t="shared" si="374"/>
        <v>6.3155976152588194</v>
      </c>
      <c r="I5292" s="80">
        <f t="shared" si="376"/>
        <v>18744333.195567273</v>
      </c>
      <c r="K5292" s="82">
        <f t="shared" si="379"/>
        <v>1.1114805470662237E-3</v>
      </c>
      <c r="L5292" s="3">
        <f>IF(AND(O5292&gt;0,O5292&lt;366),+'PL2'!$N$3+1,IF(AND(O5292&gt;365,O5292&lt;731),+'PL2'!$O$3+1,IF(AND(O5292&gt;730,O5292&lt;1096),+'PL2'!$P$3+1,IF(AND(O5292&gt;1095,O5292&lt;1461),+'PL2'!$Q$3+1,IF(AND(O5292&gt;1460,O5292&lt;3000),+'PL2'!$R$3+1,0)))))</f>
        <v>1.5</v>
      </c>
      <c r="M5292" s="3">
        <f>IF(AND(O5292&gt;0,O5292&lt;366),+'PL2'!$N$2+1,IF(AND(O5292&gt;365,O5292&lt;731),+'PL2'!$O$2+1,IF(AND(O5292&gt;730,O5292&lt;1096),+'PL2'!$P$2+1,IF(AND(O5292&gt;1095,O5292&lt;1461),+'PL2'!$Q$2+1,IF(AND(O5292&gt;1460,O5292&lt;1826),+'PL2'!$R$2+1,IF(AND(O5292&gt;1825,O5292&lt;2190),+'PL2'!$S$2+1,0))))))</f>
        <v>1.2</v>
      </c>
      <c r="N5292" s="82">
        <f t="shared" si="380"/>
        <v>4.9963589095569638E-4</v>
      </c>
      <c r="O5292" s="19">
        <f>IF(A5292&gt;'PL2'!$C$2+489,IF(A5292='PL2'!$C$2+490,1,O5291+1), "")</f>
        <v>729</v>
      </c>
      <c r="Q5292" s="19">
        <f t="shared" si="375"/>
        <v>23.63920522055605</v>
      </c>
    </row>
    <row r="5293" spans="1:17" s="80" customFormat="1" x14ac:dyDescent="0.55000000000000004">
      <c r="A5293" s="80">
        <v>5291</v>
      </c>
      <c r="B5293" s="81">
        <v>45113</v>
      </c>
      <c r="C5293" s="80">
        <v>120.39762191761599</v>
      </c>
      <c r="D5293" s="80">
        <f t="shared" si="377"/>
        <v>357641305.20043898</v>
      </c>
      <c r="E5293" s="80">
        <v>980</v>
      </c>
      <c r="F5293" s="80">
        <f t="shared" si="373"/>
        <v>3.2991063326182844E-4</v>
      </c>
      <c r="G5293" s="80">
        <f t="shared" si="378"/>
        <v>19136.427078758989</v>
      </c>
      <c r="H5293" s="80">
        <f t="shared" si="374"/>
        <v>6.3133107759221794</v>
      </c>
      <c r="I5293" s="80">
        <f t="shared" si="376"/>
        <v>18753698.53718381</v>
      </c>
      <c r="K5293" s="82">
        <f t="shared" si="379"/>
        <v>1.1114805470662237E-3</v>
      </c>
      <c r="L5293" s="3">
        <f>IF(AND(O5293&gt;0,O5293&lt;366),+'PL2'!$N$3+1,IF(AND(O5293&gt;365,O5293&lt;731),+'PL2'!$O$3+1,IF(AND(O5293&gt;730,O5293&lt;1096),+'PL2'!$P$3+1,IF(AND(O5293&gt;1095,O5293&lt;1461),+'PL2'!$Q$3+1,IF(AND(O5293&gt;1460,O5293&lt;3000),+'PL2'!$R$3+1,0)))))</f>
        <v>1.5</v>
      </c>
      <c r="M5293" s="3">
        <f>IF(AND(O5293&gt;0,O5293&lt;366),+'PL2'!$N$2+1,IF(AND(O5293&gt;365,O5293&lt;731),+'PL2'!$O$2+1,IF(AND(O5293&gt;730,O5293&lt;1096),+'PL2'!$P$2+1,IF(AND(O5293&gt;1095,O5293&lt;1461),+'PL2'!$Q$2+1,IF(AND(O5293&gt;1460,O5293&lt;1826),+'PL2'!$R$2+1,IF(AND(O5293&gt;1825,O5293&lt;2190),+'PL2'!$S$2+1,0))))))</f>
        <v>1.2</v>
      </c>
      <c r="N5293" s="82">
        <f t="shared" si="380"/>
        <v>4.9963589095569638E-4</v>
      </c>
      <c r="O5293" s="19">
        <f>IF(A5293&gt;'PL2'!$C$2+489,IF(A5293='PL2'!$C$2+490,1,O5292+1), "")</f>
        <v>730</v>
      </c>
      <c r="Q5293" s="19">
        <f t="shared" si="375"/>
        <v>23.651016215917906</v>
      </c>
    </row>
    <row r="5294" spans="1:17" s="80" customFormat="1" x14ac:dyDescent="0.55000000000000004">
      <c r="A5294" s="80">
        <v>5292</v>
      </c>
      <c r="B5294" s="81">
        <v>45114</v>
      </c>
      <c r="C5294" s="80">
        <v>120.42762039173699</v>
      </c>
      <c r="D5294" s="80">
        <f t="shared" si="377"/>
        <v>358038816.55399662</v>
      </c>
      <c r="E5294" s="80">
        <v>980</v>
      </c>
      <c r="F5294" s="80">
        <f t="shared" si="373"/>
        <v>3.2962646095134639E-4</v>
      </c>
      <c r="G5294" s="80">
        <f t="shared" si="378"/>
        <v>19145.988324552192</v>
      </c>
      <c r="H5294" s="80">
        <f t="shared" si="374"/>
        <v>6.3110243728379372</v>
      </c>
      <c r="I5294" s="80">
        <f t="shared" si="376"/>
        <v>18763068.558061149</v>
      </c>
      <c r="K5294" s="82">
        <f t="shared" si="379"/>
        <v>1.1114805470662237E-3</v>
      </c>
      <c r="L5294" s="3">
        <f>IF(AND(O5294&gt;0,O5294&lt;366),+'PL2'!$N$3+1,IF(AND(O5294&gt;365,O5294&lt;731),+'PL2'!$O$3+1,IF(AND(O5294&gt;730,O5294&lt;1096),+'PL2'!$P$3+1,IF(AND(O5294&gt;1095,O5294&lt;1461),+'PL2'!$Q$3+1,IF(AND(O5294&gt;1460,O5294&lt;3000),+'PL2'!$R$3+1,0)))))</f>
        <v>1.5</v>
      </c>
      <c r="M5294" s="3">
        <f>IF(AND(O5294&gt;0,O5294&lt;366),+'PL2'!$N$2+1,IF(AND(O5294&gt;365,O5294&lt;731),+'PL2'!$O$2+1,IF(AND(O5294&gt;730,O5294&lt;1096),+'PL2'!$P$2+1,IF(AND(O5294&gt;1095,O5294&lt;1461),+'PL2'!$Q$2+1,IF(AND(O5294&gt;1460,O5294&lt;1826),+'PL2'!$R$2+1,IF(AND(O5294&gt;1825,O5294&lt;2190),+'PL2'!$S$2+1,0))))))</f>
        <v>1.2</v>
      </c>
      <c r="N5294" s="82">
        <f t="shared" si="380"/>
        <v>4.9963589095569638E-4</v>
      </c>
      <c r="O5294" s="19">
        <f>IF(A5294&gt;'PL2'!$C$2+489,IF(A5294='PL2'!$C$2+490,1,O5293+1), "")</f>
        <v>731</v>
      </c>
      <c r="Q5294" s="19">
        <f t="shared" si="375"/>
        <v>23.662833112476953</v>
      </c>
    </row>
    <row r="5295" spans="1:17" s="80" customFormat="1" x14ac:dyDescent="0.55000000000000004">
      <c r="A5295" s="80">
        <v>5293</v>
      </c>
      <c r="B5295" s="81">
        <v>45115</v>
      </c>
      <c r="C5295" s="80">
        <v>120.457618865858</v>
      </c>
      <c r="D5295" s="80">
        <f t="shared" si="377"/>
        <v>358436769.73369098</v>
      </c>
      <c r="E5295" s="80">
        <v>980</v>
      </c>
      <c r="F5295" s="80">
        <f t="shared" si="373"/>
        <v>3.2934251298003751E-4</v>
      </c>
      <c r="G5295" s="80">
        <f t="shared" si="378"/>
        <v>19155.554347486959</v>
      </c>
      <c r="H5295" s="80">
        <f t="shared" si="374"/>
        <v>6.3087384063270378</v>
      </c>
      <c r="I5295" s="80">
        <f t="shared" si="376"/>
        <v>18772443.260537218</v>
      </c>
      <c r="K5295" s="82">
        <f t="shared" si="379"/>
        <v>1.1114805470662237E-3</v>
      </c>
      <c r="L5295" s="3">
        <f>IF(AND(O5295&gt;0,O5295&lt;366),+'PL2'!$N$3+1,IF(AND(O5295&gt;365,O5295&lt;731),+'PL2'!$O$3+1,IF(AND(O5295&gt;730,O5295&lt;1096),+'PL2'!$P$3+1,IF(AND(O5295&gt;1095,O5295&lt;1461),+'PL2'!$Q$3+1,IF(AND(O5295&gt;1460,O5295&lt;3000),+'PL2'!$R$3+1,0)))))</f>
        <v>1.5</v>
      </c>
      <c r="M5295" s="3">
        <f>IF(AND(O5295&gt;0,O5295&lt;366),+'PL2'!$N$2+1,IF(AND(O5295&gt;365,O5295&lt;731),+'PL2'!$O$2+1,IF(AND(O5295&gt;730,O5295&lt;1096),+'PL2'!$P$2+1,IF(AND(O5295&gt;1095,O5295&lt;1461),+'PL2'!$Q$2+1,IF(AND(O5295&gt;1460,O5295&lt;1826),+'PL2'!$R$2+1,IF(AND(O5295&gt;1825,O5295&lt;2190),+'PL2'!$S$2+1,0))))))</f>
        <v>1.2</v>
      </c>
      <c r="N5295" s="82">
        <f t="shared" si="380"/>
        <v>4.9963589095569638E-4</v>
      </c>
      <c r="O5295" s="19">
        <f>IF(A5295&gt;'PL2'!$C$2+489,IF(A5295='PL2'!$C$2+490,1,O5294+1), "")</f>
        <v>732</v>
      </c>
      <c r="Q5295" s="19">
        <f t="shared" si="375"/>
        <v>23.674655913181642</v>
      </c>
    </row>
    <row r="5296" spans="1:17" s="80" customFormat="1" x14ac:dyDescent="0.55000000000000004">
      <c r="A5296" s="80">
        <v>5294</v>
      </c>
      <c r="B5296" s="81">
        <v>45116</v>
      </c>
      <c r="C5296" s="80">
        <v>120.487617339979</v>
      </c>
      <c r="D5296" s="80">
        <f t="shared" si="377"/>
        <v>358835165.23060322</v>
      </c>
      <c r="E5296" s="80">
        <v>980</v>
      </c>
      <c r="F5296" s="80">
        <f t="shared" ref="F5296:F5359" si="381">+(C5296/D5296)*E5296</f>
        <v>3.2905878920004231E-4</v>
      </c>
      <c r="G5296" s="80">
        <f t="shared" si="378"/>
        <v>19165.125149950116</v>
      </c>
      <c r="H5296" s="80">
        <f t="shared" si="374"/>
        <v>6.306452876709864</v>
      </c>
      <c r="I5296" s="80">
        <f t="shared" si="376"/>
        <v>18781822.646951113</v>
      </c>
      <c r="K5296" s="82">
        <f t="shared" si="379"/>
        <v>1.1114805470662237E-3</v>
      </c>
      <c r="L5296" s="3">
        <f>IF(AND(O5296&gt;0,O5296&lt;366),+'PL2'!$N$3+1,IF(AND(O5296&gt;365,O5296&lt;731),+'PL2'!$O$3+1,IF(AND(O5296&gt;730,O5296&lt;1096),+'PL2'!$P$3+1,IF(AND(O5296&gt;1095,O5296&lt;1461),+'PL2'!$Q$3+1,IF(AND(O5296&gt;1460,O5296&lt;3000),+'PL2'!$R$3+1,0)))))</f>
        <v>1.5</v>
      </c>
      <c r="M5296" s="3">
        <f>IF(AND(O5296&gt;0,O5296&lt;366),+'PL2'!$N$2+1,IF(AND(O5296&gt;365,O5296&lt;731),+'PL2'!$O$2+1,IF(AND(O5296&gt;730,O5296&lt;1096),+'PL2'!$P$2+1,IF(AND(O5296&gt;1095,O5296&lt;1461),+'PL2'!$Q$2+1,IF(AND(O5296&gt;1460,O5296&lt;1826),+'PL2'!$R$2+1,IF(AND(O5296&gt;1825,O5296&lt;2190),+'PL2'!$S$2+1,0))))))</f>
        <v>1.2</v>
      </c>
      <c r="N5296" s="82">
        <f t="shared" si="380"/>
        <v>4.9963589095569638E-4</v>
      </c>
      <c r="O5296" s="19">
        <f>IF(A5296&gt;'PL2'!$C$2+489,IF(A5296='PL2'!$C$2+490,1,O5295+1), "")</f>
        <v>733</v>
      </c>
      <c r="Q5296" s="19">
        <f t="shared" si="375"/>
        <v>23.686484620981894</v>
      </c>
    </row>
    <row r="5297" spans="1:17" s="80" customFormat="1" x14ac:dyDescent="0.55000000000000004">
      <c r="A5297" s="80">
        <v>5295</v>
      </c>
      <c r="B5297" s="81">
        <v>45117</v>
      </c>
      <c r="C5297" s="80">
        <v>120.5176158141</v>
      </c>
      <c r="D5297" s="80">
        <f t="shared" si="377"/>
        <v>359234003.53636032</v>
      </c>
      <c r="E5297" s="80">
        <v>980</v>
      </c>
      <c r="F5297" s="80">
        <f t="shared" si="381"/>
        <v>3.2877528946355329E-4</v>
      </c>
      <c r="G5297" s="80">
        <f t="shared" si="378"/>
        <v>19174.70073432969</v>
      </c>
      <c r="H5297" s="80">
        <f t="shared" si="374"/>
        <v>6.3041677843062516</v>
      </c>
      <c r="I5297" s="80">
        <f t="shared" si="376"/>
        <v>18791206.719643097</v>
      </c>
      <c r="K5297" s="82">
        <f t="shared" si="379"/>
        <v>1.1114805470662237E-3</v>
      </c>
      <c r="L5297" s="3">
        <f>IF(AND(O5297&gt;0,O5297&lt;366),+'PL2'!$N$3+1,IF(AND(O5297&gt;365,O5297&lt;731),+'PL2'!$O$3+1,IF(AND(O5297&gt;730,O5297&lt;1096),+'PL2'!$P$3+1,IF(AND(O5297&gt;1095,O5297&lt;1461),+'PL2'!$Q$3+1,IF(AND(O5297&gt;1460,O5297&lt;3000),+'PL2'!$R$3+1,0)))))</f>
        <v>1.5</v>
      </c>
      <c r="M5297" s="3">
        <f>IF(AND(O5297&gt;0,O5297&lt;366),+'PL2'!$N$2+1,IF(AND(O5297&gt;365,O5297&lt;731),+'PL2'!$O$2+1,IF(AND(O5297&gt;730,O5297&lt;1096),+'PL2'!$P$2+1,IF(AND(O5297&gt;1095,O5297&lt;1461),+'PL2'!$Q$2+1,IF(AND(O5297&gt;1460,O5297&lt;1826),+'PL2'!$R$2+1,IF(AND(O5297&gt;1825,O5297&lt;2190),+'PL2'!$S$2+1,0))))))</f>
        <v>1.2</v>
      </c>
      <c r="N5297" s="82">
        <f t="shared" si="380"/>
        <v>4.9963589095569638E-4</v>
      </c>
      <c r="O5297" s="19">
        <f>IF(A5297&gt;'PL2'!$C$2+489,IF(A5297='PL2'!$C$2+490,1,O5296+1), "")</f>
        <v>734</v>
      </c>
      <c r="Q5297" s="19">
        <f t="shared" si="375"/>
        <v>23.698319238829107</v>
      </c>
    </row>
    <row r="5298" spans="1:17" s="80" customFormat="1" x14ac:dyDescent="0.55000000000000004">
      <c r="A5298" s="80">
        <v>5296</v>
      </c>
      <c r="B5298" s="81">
        <v>45118</v>
      </c>
      <c r="C5298" s="80">
        <v>120.547614288221</v>
      </c>
      <c r="D5298" s="80">
        <f t="shared" si="377"/>
        <v>359633285.14313573</v>
      </c>
      <c r="E5298" s="80">
        <v>980</v>
      </c>
      <c r="F5298" s="80">
        <f t="shared" si="381"/>
        <v>3.2849201362281479E-4</v>
      </c>
      <c r="G5298" s="80">
        <f t="shared" si="378"/>
        <v>19184.281103014895</v>
      </c>
      <c r="H5298" s="80">
        <f t="shared" si="374"/>
        <v>6.3018831294354776</v>
      </c>
      <c r="I5298" s="80">
        <f t="shared" si="376"/>
        <v>18800595.480954599</v>
      </c>
      <c r="K5298" s="82">
        <f t="shared" si="379"/>
        <v>1.1114805470662237E-3</v>
      </c>
      <c r="L5298" s="3">
        <f>IF(AND(O5298&gt;0,O5298&lt;366),+'PL2'!$N$3+1,IF(AND(O5298&gt;365,O5298&lt;731),+'PL2'!$O$3+1,IF(AND(O5298&gt;730,O5298&lt;1096),+'PL2'!$P$3+1,IF(AND(O5298&gt;1095,O5298&lt;1461),+'PL2'!$Q$3+1,IF(AND(O5298&gt;1460,O5298&lt;3000),+'PL2'!$R$3+1,0)))))</f>
        <v>1.5</v>
      </c>
      <c r="M5298" s="3">
        <f>IF(AND(O5298&gt;0,O5298&lt;366),+'PL2'!$N$2+1,IF(AND(O5298&gt;365,O5298&lt;731),+'PL2'!$O$2+1,IF(AND(O5298&gt;730,O5298&lt;1096),+'PL2'!$P$2+1,IF(AND(O5298&gt;1095,O5298&lt;1461),+'PL2'!$Q$2+1,IF(AND(O5298&gt;1460,O5298&lt;1826),+'PL2'!$R$2+1,IF(AND(O5298&gt;1825,O5298&lt;2190),+'PL2'!$S$2+1,0))))))</f>
        <v>1.2</v>
      </c>
      <c r="N5298" s="82">
        <f t="shared" si="380"/>
        <v>4.9963589095569638E-4</v>
      </c>
      <c r="O5298" s="19">
        <f>IF(A5298&gt;'PL2'!$C$2+489,IF(A5298='PL2'!$C$2+490,1,O5297+1), "")</f>
        <v>735</v>
      </c>
      <c r="Q5298" s="19">
        <f t="shared" si="375"/>
        <v>23.710159769676153</v>
      </c>
    </row>
    <row r="5299" spans="1:17" s="80" customFormat="1" x14ac:dyDescent="0.55000000000000004">
      <c r="A5299" s="80">
        <v>5297</v>
      </c>
      <c r="B5299" s="81">
        <v>45119</v>
      </c>
      <c r="C5299" s="80">
        <v>120.577612762342</v>
      </c>
      <c r="D5299" s="80">
        <f t="shared" si="377"/>
        <v>360033010.54364985</v>
      </c>
      <c r="E5299" s="80">
        <v>980</v>
      </c>
      <c r="F5299" s="80">
        <f t="shared" si="381"/>
        <v>3.2820896153012302E-4</v>
      </c>
      <c r="G5299" s="80">
        <f t="shared" si="378"/>
        <v>19193.866258396145</v>
      </c>
      <c r="H5299" s="80">
        <f t="shared" si="374"/>
        <v>6.2995989124162666</v>
      </c>
      <c r="I5299" s="80">
        <f t="shared" si="376"/>
        <v>18809988.933228221</v>
      </c>
      <c r="K5299" s="82">
        <f t="shared" si="379"/>
        <v>1.1114805470662237E-3</v>
      </c>
      <c r="L5299" s="3">
        <f>IF(AND(O5299&gt;0,O5299&lt;366),+'PL2'!$N$3+1,IF(AND(O5299&gt;365,O5299&lt;731),+'PL2'!$O$3+1,IF(AND(O5299&gt;730,O5299&lt;1096),+'PL2'!$P$3+1,IF(AND(O5299&gt;1095,O5299&lt;1461),+'PL2'!$Q$3+1,IF(AND(O5299&gt;1460,O5299&lt;3000),+'PL2'!$R$3+1,0)))))</f>
        <v>1.5</v>
      </c>
      <c r="M5299" s="3">
        <f>IF(AND(O5299&gt;0,O5299&lt;366),+'PL2'!$N$2+1,IF(AND(O5299&gt;365,O5299&lt;731),+'PL2'!$O$2+1,IF(AND(O5299&gt;730,O5299&lt;1096),+'PL2'!$P$2+1,IF(AND(O5299&gt;1095,O5299&lt;1461),+'PL2'!$Q$2+1,IF(AND(O5299&gt;1460,O5299&lt;1826),+'PL2'!$R$2+1,IF(AND(O5299&gt;1825,O5299&lt;2190),+'PL2'!$S$2+1,0))))))</f>
        <v>1.2</v>
      </c>
      <c r="N5299" s="82">
        <f t="shared" si="380"/>
        <v>4.9963589095569638E-4</v>
      </c>
      <c r="O5299" s="19">
        <f>IF(A5299&gt;'PL2'!$C$2+489,IF(A5299='PL2'!$C$2+490,1,O5298+1), "")</f>
        <v>736</v>
      </c>
      <c r="Q5299" s="19">
        <f t="shared" si="375"/>
        <v>23.722006216477379</v>
      </c>
    </row>
    <row r="5300" spans="1:17" s="80" customFormat="1" x14ac:dyDescent="0.55000000000000004">
      <c r="A5300" s="80">
        <v>5298</v>
      </c>
      <c r="B5300" s="81">
        <v>45120</v>
      </c>
      <c r="C5300" s="80">
        <v>120.607611236463</v>
      </c>
      <c r="D5300" s="80">
        <f t="shared" si="377"/>
        <v>360433180.23117083</v>
      </c>
      <c r="E5300" s="80">
        <v>980</v>
      </c>
      <c r="F5300" s="80">
        <f t="shared" si="381"/>
        <v>3.2792613303782628E-4</v>
      </c>
      <c r="G5300" s="80">
        <f t="shared" si="378"/>
        <v>19203.456202865043</v>
      </c>
      <c r="H5300" s="80">
        <f t="shared" si="374"/>
        <v>6.2973151335667925</v>
      </c>
      <c r="I5300" s="80">
        <f t="shared" si="376"/>
        <v>18819387.078807741</v>
      </c>
      <c r="K5300" s="82">
        <f t="shared" si="379"/>
        <v>1.1114805470662237E-3</v>
      </c>
      <c r="L5300" s="3">
        <f>IF(AND(O5300&gt;0,O5300&lt;366),+'PL2'!$N$3+1,IF(AND(O5300&gt;365,O5300&lt;731),+'PL2'!$O$3+1,IF(AND(O5300&gt;730,O5300&lt;1096),+'PL2'!$P$3+1,IF(AND(O5300&gt;1095,O5300&lt;1461),+'PL2'!$Q$3+1,IF(AND(O5300&gt;1460,O5300&lt;3000),+'PL2'!$R$3+1,0)))))</f>
        <v>1.5</v>
      </c>
      <c r="M5300" s="3">
        <f>IF(AND(O5300&gt;0,O5300&lt;366),+'PL2'!$N$2+1,IF(AND(O5300&gt;365,O5300&lt;731),+'PL2'!$O$2+1,IF(AND(O5300&gt;730,O5300&lt;1096),+'PL2'!$P$2+1,IF(AND(O5300&gt;1095,O5300&lt;1461),+'PL2'!$Q$2+1,IF(AND(O5300&gt;1460,O5300&lt;1826),+'PL2'!$R$2+1,IF(AND(O5300&gt;1825,O5300&lt;2190),+'PL2'!$S$2+1,0))))))</f>
        <v>1.2</v>
      </c>
      <c r="N5300" s="82">
        <f t="shared" si="380"/>
        <v>4.9963589095569638E-4</v>
      </c>
      <c r="O5300" s="19">
        <f>IF(A5300&gt;'PL2'!$C$2+489,IF(A5300='PL2'!$C$2+490,1,O5299+1), "")</f>
        <v>737</v>
      </c>
      <c r="Q5300" s="19">
        <f t="shared" si="375"/>
        <v>23.733858582188606</v>
      </c>
    </row>
    <row r="5301" spans="1:17" s="80" customFormat="1" x14ac:dyDescent="0.55000000000000004">
      <c r="A5301" s="80">
        <v>5299</v>
      </c>
      <c r="B5301" s="81">
        <v>45121</v>
      </c>
      <c r="C5301" s="80">
        <v>120.637609710584</v>
      </c>
      <c r="D5301" s="80">
        <f t="shared" si="377"/>
        <v>360833794.69951499</v>
      </c>
      <c r="E5301" s="80">
        <v>980</v>
      </c>
      <c r="F5301" s="80">
        <f t="shared" si="381"/>
        <v>3.2764352799832482E-4</v>
      </c>
      <c r="G5301" s="80">
        <f t="shared" si="378"/>
        <v>19213.050938814391</v>
      </c>
      <c r="H5301" s="80">
        <f t="shared" si="374"/>
        <v>6.2950317932046742</v>
      </c>
      <c r="I5301" s="80">
        <f t="shared" si="376"/>
        <v>18828789.920038104</v>
      </c>
      <c r="K5301" s="82">
        <f t="shared" si="379"/>
        <v>1.1114805470662237E-3</v>
      </c>
      <c r="L5301" s="3">
        <f>IF(AND(O5301&gt;0,O5301&lt;366),+'PL2'!$N$3+1,IF(AND(O5301&gt;365,O5301&lt;731),+'PL2'!$O$3+1,IF(AND(O5301&gt;730,O5301&lt;1096),+'PL2'!$P$3+1,IF(AND(O5301&gt;1095,O5301&lt;1461),+'PL2'!$Q$3+1,IF(AND(O5301&gt;1460,O5301&lt;3000),+'PL2'!$R$3+1,0)))))</f>
        <v>1.5</v>
      </c>
      <c r="M5301" s="3">
        <f>IF(AND(O5301&gt;0,O5301&lt;366),+'PL2'!$N$2+1,IF(AND(O5301&gt;365,O5301&lt;731),+'PL2'!$O$2+1,IF(AND(O5301&gt;730,O5301&lt;1096),+'PL2'!$P$2+1,IF(AND(O5301&gt;1095,O5301&lt;1461),+'PL2'!$Q$2+1,IF(AND(O5301&gt;1460,O5301&lt;1826),+'PL2'!$R$2+1,IF(AND(O5301&gt;1825,O5301&lt;2190),+'PL2'!$S$2+1,0))))))</f>
        <v>1.2</v>
      </c>
      <c r="N5301" s="82">
        <f t="shared" si="380"/>
        <v>4.9963589095569638E-4</v>
      </c>
      <c r="O5301" s="19">
        <f>IF(A5301&gt;'PL2'!$C$2+489,IF(A5301='PL2'!$C$2+490,1,O5300+1), "")</f>
        <v>738</v>
      </c>
      <c r="Q5301" s="19">
        <f t="shared" si="375"/>
        <v>23.745716869767136</v>
      </c>
    </row>
    <row r="5302" spans="1:17" s="80" customFormat="1" x14ac:dyDescent="0.55000000000000004">
      <c r="A5302" s="80">
        <v>5300</v>
      </c>
      <c r="B5302" s="81">
        <v>45122</v>
      </c>
      <c r="C5302" s="80">
        <v>120.667608184705</v>
      </c>
      <c r="D5302" s="80">
        <f t="shared" si="377"/>
        <v>361234854.44304758</v>
      </c>
      <c r="E5302" s="80">
        <v>980</v>
      </c>
      <c r="F5302" s="80">
        <f t="shared" si="381"/>
        <v>3.2736114626407098E-4</v>
      </c>
      <c r="G5302" s="80">
        <f t="shared" si="378"/>
        <v>19222.650468638181</v>
      </c>
      <c r="H5302" s="80">
        <f t="shared" si="374"/>
        <v>6.2927488916469763</v>
      </c>
      <c r="I5302" s="80">
        <f t="shared" si="376"/>
        <v>18838197.459265418</v>
      </c>
      <c r="K5302" s="82">
        <f t="shared" si="379"/>
        <v>1.1114805470662237E-3</v>
      </c>
      <c r="L5302" s="3">
        <f>IF(AND(O5302&gt;0,O5302&lt;366),+'PL2'!$N$3+1,IF(AND(O5302&gt;365,O5302&lt;731),+'PL2'!$O$3+1,IF(AND(O5302&gt;730,O5302&lt;1096),+'PL2'!$P$3+1,IF(AND(O5302&gt;1095,O5302&lt;1461),+'PL2'!$Q$3+1,IF(AND(O5302&gt;1460,O5302&lt;3000),+'PL2'!$R$3+1,0)))))</f>
        <v>1.5</v>
      </c>
      <c r="M5302" s="3">
        <f>IF(AND(O5302&gt;0,O5302&lt;366),+'PL2'!$N$2+1,IF(AND(O5302&gt;365,O5302&lt;731),+'PL2'!$O$2+1,IF(AND(O5302&gt;730,O5302&lt;1096),+'PL2'!$P$2+1,IF(AND(O5302&gt;1095,O5302&lt;1461),+'PL2'!$Q$2+1,IF(AND(O5302&gt;1460,O5302&lt;1826),+'PL2'!$R$2+1,IF(AND(O5302&gt;1825,O5302&lt;2190),+'PL2'!$S$2+1,0))))))</f>
        <v>1.2</v>
      </c>
      <c r="N5302" s="82">
        <f t="shared" si="380"/>
        <v>4.9963589095569638E-4</v>
      </c>
      <c r="O5302" s="19">
        <f>IF(A5302&gt;'PL2'!$C$2+489,IF(A5302='PL2'!$C$2+490,1,O5301+1), "")</f>
        <v>739</v>
      </c>
      <c r="Q5302" s="19">
        <f t="shared" si="375"/>
        <v>23.757581082171743</v>
      </c>
    </row>
    <row r="5303" spans="1:17" s="80" customFormat="1" x14ac:dyDescent="0.55000000000000004">
      <c r="A5303" s="80">
        <v>5301</v>
      </c>
      <c r="B5303" s="81">
        <v>45123</v>
      </c>
      <c r="C5303" s="80">
        <v>120.697606658826</v>
      </c>
      <c r="D5303" s="80">
        <f t="shared" si="377"/>
        <v>361636359.95668334</v>
      </c>
      <c r="E5303" s="80">
        <v>980</v>
      </c>
      <c r="F5303" s="80">
        <f t="shared" si="381"/>
        <v>3.270789876875695E-4</v>
      </c>
      <c r="G5303" s="80">
        <f t="shared" si="378"/>
        <v>19232.254794731609</v>
      </c>
      <c r="H5303" s="80">
        <f t="shared" si="374"/>
        <v>6.2904664292102197</v>
      </c>
      <c r="I5303" s="80">
        <f t="shared" si="376"/>
        <v>18847609.698836979</v>
      </c>
      <c r="K5303" s="82">
        <f t="shared" si="379"/>
        <v>1.1114805470662237E-3</v>
      </c>
      <c r="L5303" s="3">
        <f>IF(AND(O5303&gt;0,O5303&lt;366),+'PL2'!$N$3+1,IF(AND(O5303&gt;365,O5303&lt;731),+'PL2'!$O$3+1,IF(AND(O5303&gt;730,O5303&lt;1096),+'PL2'!$P$3+1,IF(AND(O5303&gt;1095,O5303&lt;1461),+'PL2'!$Q$3+1,IF(AND(O5303&gt;1460,O5303&lt;3000),+'PL2'!$R$3+1,0)))))</f>
        <v>1.5</v>
      </c>
      <c r="M5303" s="3">
        <f>IF(AND(O5303&gt;0,O5303&lt;366),+'PL2'!$N$2+1,IF(AND(O5303&gt;365,O5303&lt;731),+'PL2'!$O$2+1,IF(AND(O5303&gt;730,O5303&lt;1096),+'PL2'!$P$2+1,IF(AND(O5303&gt;1095,O5303&lt;1461),+'PL2'!$Q$2+1,IF(AND(O5303&gt;1460,O5303&lt;1826),+'PL2'!$R$2+1,IF(AND(O5303&gt;1825,O5303&lt;2190),+'PL2'!$S$2+1,0))))))</f>
        <v>1.2</v>
      </c>
      <c r="N5303" s="82">
        <f t="shared" si="380"/>
        <v>4.9963589095569638E-4</v>
      </c>
      <c r="O5303" s="19">
        <f>IF(A5303&gt;'PL2'!$C$2+489,IF(A5303='PL2'!$C$2+490,1,O5302+1), "")</f>
        <v>740</v>
      </c>
      <c r="Q5303" s="19">
        <f t="shared" si="375"/>
        <v>23.769451222362687</v>
      </c>
    </row>
    <row r="5304" spans="1:17" s="80" customFormat="1" x14ac:dyDescent="0.55000000000000004">
      <c r="A5304" s="80">
        <v>5302</v>
      </c>
      <c r="B5304" s="81">
        <v>45124</v>
      </c>
      <c r="C5304" s="80">
        <v>120.72760513294701</v>
      </c>
      <c r="D5304" s="80">
        <f t="shared" si="377"/>
        <v>362038311.73588705</v>
      </c>
      <c r="E5304" s="80">
        <v>980</v>
      </c>
      <c r="F5304" s="80">
        <f t="shared" si="381"/>
        <v>3.2679705212137713E-4</v>
      </c>
      <c r="G5304" s="80">
        <f t="shared" si="378"/>
        <v>19241.863919491061</v>
      </c>
      <c r="H5304" s="80">
        <f t="shared" si="374"/>
        <v>6.288184406210366</v>
      </c>
      <c r="I5304" s="80">
        <f t="shared" si="376"/>
        <v>18857026.641101241</v>
      </c>
      <c r="K5304" s="82">
        <f t="shared" si="379"/>
        <v>1.1114805470662237E-3</v>
      </c>
      <c r="L5304" s="3">
        <f>IF(AND(O5304&gt;0,O5304&lt;366),+'PL2'!$N$3+1,IF(AND(O5304&gt;365,O5304&lt;731),+'PL2'!$O$3+1,IF(AND(O5304&gt;730,O5304&lt;1096),+'PL2'!$P$3+1,IF(AND(O5304&gt;1095,O5304&lt;1461),+'PL2'!$Q$3+1,IF(AND(O5304&gt;1460,O5304&lt;3000),+'PL2'!$R$3+1,0)))))</f>
        <v>1.5</v>
      </c>
      <c r="M5304" s="3">
        <f>IF(AND(O5304&gt;0,O5304&lt;366),+'PL2'!$N$2+1,IF(AND(O5304&gt;365,O5304&lt;731),+'PL2'!$O$2+1,IF(AND(O5304&gt;730,O5304&lt;1096),+'PL2'!$P$2+1,IF(AND(O5304&gt;1095,O5304&lt;1461),+'PL2'!$Q$2+1,IF(AND(O5304&gt;1460,O5304&lt;1826),+'PL2'!$R$2+1,IF(AND(O5304&gt;1825,O5304&lt;2190),+'PL2'!$S$2+1,0))))))</f>
        <v>1.2</v>
      </c>
      <c r="N5304" s="82">
        <f t="shared" si="380"/>
        <v>4.9963589095569638E-4</v>
      </c>
      <c r="O5304" s="19">
        <f>IF(A5304&gt;'PL2'!$C$2+489,IF(A5304='PL2'!$C$2+490,1,O5303+1), "")</f>
        <v>741</v>
      </c>
      <c r="Q5304" s="19">
        <f t="shared" si="375"/>
        <v>23.7813272933017</v>
      </c>
    </row>
    <row r="5305" spans="1:17" s="80" customFormat="1" x14ac:dyDescent="0.55000000000000004">
      <c r="A5305" s="80">
        <v>5303</v>
      </c>
      <c r="B5305" s="81">
        <v>45125</v>
      </c>
      <c r="C5305" s="80">
        <v>120.75760360706801</v>
      </c>
      <c r="D5305" s="80">
        <f t="shared" si="377"/>
        <v>362440710.27667421</v>
      </c>
      <c r="E5305" s="80">
        <v>980</v>
      </c>
      <c r="F5305" s="80">
        <f t="shared" si="381"/>
        <v>3.2651533941810309E-4</v>
      </c>
      <c r="G5305" s="80">
        <f t="shared" si="378"/>
        <v>19251.477845314123</v>
      </c>
      <c r="H5305" s="80">
        <f t="shared" si="374"/>
        <v>6.2859028229628331</v>
      </c>
      <c r="I5305" s="80">
        <f t="shared" si="376"/>
        <v>18866448.28840784</v>
      </c>
      <c r="K5305" s="82">
        <f t="shared" si="379"/>
        <v>1.1114805470662237E-3</v>
      </c>
      <c r="L5305" s="3">
        <f>IF(AND(O5305&gt;0,O5305&lt;366),+'PL2'!$N$3+1,IF(AND(O5305&gt;365,O5305&lt;731),+'PL2'!$O$3+1,IF(AND(O5305&gt;730,O5305&lt;1096),+'PL2'!$P$3+1,IF(AND(O5305&gt;1095,O5305&lt;1461),+'PL2'!$Q$3+1,IF(AND(O5305&gt;1460,O5305&lt;3000),+'PL2'!$R$3+1,0)))))</f>
        <v>1.5</v>
      </c>
      <c r="M5305" s="3">
        <f>IF(AND(O5305&gt;0,O5305&lt;366),+'PL2'!$N$2+1,IF(AND(O5305&gt;365,O5305&lt;731),+'PL2'!$O$2+1,IF(AND(O5305&gt;730,O5305&lt;1096),+'PL2'!$P$2+1,IF(AND(O5305&gt;1095,O5305&lt;1461),+'PL2'!$Q$2+1,IF(AND(O5305&gt;1460,O5305&lt;1826),+'PL2'!$R$2+1,IF(AND(O5305&gt;1825,O5305&lt;2190),+'PL2'!$S$2+1,0))))))</f>
        <v>1.2</v>
      </c>
      <c r="N5305" s="82">
        <f t="shared" si="380"/>
        <v>4.9963589095569638E-4</v>
      </c>
      <c r="O5305" s="19">
        <f>IF(A5305&gt;'PL2'!$C$2+489,IF(A5305='PL2'!$C$2+490,1,O5304+1), "")</f>
        <v>742</v>
      </c>
      <c r="Q5305" s="19">
        <f t="shared" si="375"/>
        <v>23.793209297951996</v>
      </c>
    </row>
    <row r="5306" spans="1:17" s="80" customFormat="1" x14ac:dyDescent="0.55000000000000004">
      <c r="A5306" s="80">
        <v>5304</v>
      </c>
      <c r="B5306" s="81">
        <v>45126</v>
      </c>
      <c r="C5306" s="80">
        <v>120.78760208118899</v>
      </c>
      <c r="D5306" s="80">
        <f t="shared" si="377"/>
        <v>362843556.07561159</v>
      </c>
      <c r="E5306" s="80">
        <v>980</v>
      </c>
      <c r="F5306" s="80">
        <f t="shared" si="381"/>
        <v>3.2623384943040898E-4</v>
      </c>
      <c r="G5306" s="80">
        <f t="shared" si="378"/>
        <v>19261.096574599578</v>
      </c>
      <c r="H5306" s="80">
        <f t="shared" si="374"/>
        <v>6.2836216797824846</v>
      </c>
      <c r="I5306" s="80">
        <f t="shared" si="376"/>
        <v>18875874.643107586</v>
      </c>
      <c r="K5306" s="82">
        <f t="shared" si="379"/>
        <v>1.1114805470662237E-3</v>
      </c>
      <c r="L5306" s="3">
        <f>IF(AND(O5306&gt;0,O5306&lt;366),+'PL2'!$N$3+1,IF(AND(O5306&gt;365,O5306&lt;731),+'PL2'!$O$3+1,IF(AND(O5306&gt;730,O5306&lt;1096),+'PL2'!$P$3+1,IF(AND(O5306&gt;1095,O5306&lt;1461),+'PL2'!$Q$3+1,IF(AND(O5306&gt;1460,O5306&lt;3000),+'PL2'!$R$3+1,0)))))</f>
        <v>1.5</v>
      </c>
      <c r="M5306" s="3">
        <f>IF(AND(O5306&gt;0,O5306&lt;366),+'PL2'!$N$2+1,IF(AND(O5306&gt;365,O5306&lt;731),+'PL2'!$O$2+1,IF(AND(O5306&gt;730,O5306&lt;1096),+'PL2'!$P$2+1,IF(AND(O5306&gt;1095,O5306&lt;1461),+'PL2'!$Q$2+1,IF(AND(O5306&gt;1460,O5306&lt;1826),+'PL2'!$R$2+1,IF(AND(O5306&gt;1825,O5306&lt;2190),+'PL2'!$S$2+1,0))))))</f>
        <v>1.2</v>
      </c>
      <c r="N5306" s="82">
        <f t="shared" si="380"/>
        <v>4.9963589095569638E-4</v>
      </c>
      <c r="O5306" s="19">
        <f>IF(A5306&gt;'PL2'!$C$2+489,IF(A5306='PL2'!$C$2+490,1,O5305+1), "")</f>
        <v>743</v>
      </c>
      <c r="Q5306" s="19">
        <f t="shared" si="375"/>
        <v>23.805097239278275</v>
      </c>
    </row>
    <row r="5307" spans="1:17" s="80" customFormat="1" x14ac:dyDescent="0.55000000000000004">
      <c r="A5307" s="80">
        <v>5305</v>
      </c>
      <c r="B5307" s="81">
        <v>45127</v>
      </c>
      <c r="C5307" s="80">
        <v>120.81760055530999</v>
      </c>
      <c r="D5307" s="80">
        <f t="shared" si="377"/>
        <v>363246849.62981796</v>
      </c>
      <c r="E5307" s="80">
        <v>980</v>
      </c>
      <c r="F5307" s="80">
        <f t="shared" si="381"/>
        <v>3.2595258201100874E-4</v>
      </c>
      <c r="G5307" s="80">
        <f t="shared" si="378"/>
        <v>19270.720109747414</v>
      </c>
      <c r="H5307" s="80">
        <f t="shared" si="374"/>
        <v>6.281340976983639</v>
      </c>
      <c r="I5307" s="80">
        <f t="shared" si="376"/>
        <v>18885305.707552467</v>
      </c>
      <c r="K5307" s="82">
        <f t="shared" si="379"/>
        <v>1.1114805470662237E-3</v>
      </c>
      <c r="L5307" s="3">
        <f>IF(AND(O5307&gt;0,O5307&lt;366),+'PL2'!$N$3+1,IF(AND(O5307&gt;365,O5307&lt;731),+'PL2'!$O$3+1,IF(AND(O5307&gt;730,O5307&lt;1096),+'PL2'!$P$3+1,IF(AND(O5307&gt;1095,O5307&lt;1461),+'PL2'!$Q$3+1,IF(AND(O5307&gt;1460,O5307&lt;3000),+'PL2'!$R$3+1,0)))))</f>
        <v>1.5</v>
      </c>
      <c r="M5307" s="3">
        <f>IF(AND(O5307&gt;0,O5307&lt;366),+'PL2'!$N$2+1,IF(AND(O5307&gt;365,O5307&lt;731),+'PL2'!$O$2+1,IF(AND(O5307&gt;730,O5307&lt;1096),+'PL2'!$P$2+1,IF(AND(O5307&gt;1095,O5307&lt;1461),+'PL2'!$Q$2+1,IF(AND(O5307&gt;1460,O5307&lt;1826),+'PL2'!$R$2+1,IF(AND(O5307&gt;1825,O5307&lt;2190),+'PL2'!$S$2+1,0))))))</f>
        <v>1.2</v>
      </c>
      <c r="N5307" s="82">
        <f t="shared" si="380"/>
        <v>4.9963589095569638E-4</v>
      </c>
      <c r="O5307" s="19">
        <f>IF(A5307&gt;'PL2'!$C$2+489,IF(A5307='PL2'!$C$2+490,1,O5306+1), "")</f>
        <v>744</v>
      </c>
      <c r="Q5307" s="19">
        <f t="shared" si="375"/>
        <v>23.816991120246708</v>
      </c>
    </row>
    <row r="5308" spans="1:17" s="80" customFormat="1" x14ac:dyDescent="0.55000000000000004">
      <c r="A5308" s="80">
        <v>5306</v>
      </c>
      <c r="B5308" s="81">
        <v>45128</v>
      </c>
      <c r="C5308" s="80">
        <v>120.847599029431</v>
      </c>
      <c r="D5308" s="80">
        <f t="shared" si="377"/>
        <v>363650591.43696457</v>
      </c>
      <c r="E5308" s="80">
        <v>980</v>
      </c>
      <c r="F5308" s="80">
        <f t="shared" si="381"/>
        <v>3.2567153701266901E-4</v>
      </c>
      <c r="G5308" s="80">
        <f t="shared" si="378"/>
        <v>19280.348453158804</v>
      </c>
      <c r="H5308" s="80">
        <f t="shared" si="374"/>
        <v>6.279060714880063</v>
      </c>
      <c r="I5308" s="80">
        <f t="shared" si="376"/>
        <v>18894741.484095629</v>
      </c>
      <c r="K5308" s="82">
        <f t="shared" si="379"/>
        <v>1.1114805470662237E-3</v>
      </c>
      <c r="L5308" s="3">
        <f>IF(AND(O5308&gt;0,O5308&lt;366),+'PL2'!$N$3+1,IF(AND(O5308&gt;365,O5308&lt;731),+'PL2'!$O$3+1,IF(AND(O5308&gt;730,O5308&lt;1096),+'PL2'!$P$3+1,IF(AND(O5308&gt;1095,O5308&lt;1461),+'PL2'!$Q$3+1,IF(AND(O5308&gt;1460,O5308&lt;3000),+'PL2'!$R$3+1,0)))))</f>
        <v>1.5</v>
      </c>
      <c r="M5308" s="3">
        <f>IF(AND(O5308&gt;0,O5308&lt;366),+'PL2'!$N$2+1,IF(AND(O5308&gt;365,O5308&lt;731),+'PL2'!$O$2+1,IF(AND(O5308&gt;730,O5308&lt;1096),+'PL2'!$P$2+1,IF(AND(O5308&gt;1095,O5308&lt;1461),+'PL2'!$Q$2+1,IF(AND(O5308&gt;1460,O5308&lt;1826),+'PL2'!$R$2+1,IF(AND(O5308&gt;1825,O5308&lt;2190),+'PL2'!$S$2+1,0))))))</f>
        <v>1.2</v>
      </c>
      <c r="N5308" s="82">
        <f t="shared" si="380"/>
        <v>4.9963589095569638E-4</v>
      </c>
      <c r="O5308" s="19">
        <f>IF(A5308&gt;'PL2'!$C$2+489,IF(A5308='PL2'!$C$2+490,1,O5307+1), "")</f>
        <v>745</v>
      </c>
      <c r="Q5308" s="19">
        <f t="shared" si="375"/>
        <v>23.828890943824955</v>
      </c>
    </row>
    <row r="5309" spans="1:17" s="80" customFormat="1" x14ac:dyDescent="0.55000000000000004">
      <c r="A5309" s="80">
        <v>5307</v>
      </c>
      <c r="B5309" s="81">
        <v>45129</v>
      </c>
      <c r="C5309" s="80">
        <v>120.877597503552</v>
      </c>
      <c r="D5309" s="80">
        <f t="shared" si="377"/>
        <v>364054781.99527586</v>
      </c>
      <c r="E5309" s="80">
        <v>980</v>
      </c>
      <c r="F5309" s="80">
        <f t="shared" si="381"/>
        <v>3.2539071428820882E-4</v>
      </c>
      <c r="G5309" s="80">
        <f t="shared" si="378"/>
        <v>19289.981607236135</v>
      </c>
      <c r="H5309" s="80">
        <f t="shared" si="374"/>
        <v>6.2767808937849763</v>
      </c>
      <c r="I5309" s="80">
        <f t="shared" si="376"/>
        <v>18904181.975091413</v>
      </c>
      <c r="K5309" s="82">
        <f t="shared" si="379"/>
        <v>1.1114805470662237E-3</v>
      </c>
      <c r="L5309" s="3">
        <f>IF(AND(O5309&gt;0,O5309&lt;366),+'PL2'!$N$3+1,IF(AND(O5309&gt;365,O5309&lt;731),+'PL2'!$O$3+1,IF(AND(O5309&gt;730,O5309&lt;1096),+'PL2'!$P$3+1,IF(AND(O5309&gt;1095,O5309&lt;1461),+'PL2'!$Q$3+1,IF(AND(O5309&gt;1460,O5309&lt;3000),+'PL2'!$R$3+1,0)))))</f>
        <v>1.5</v>
      </c>
      <c r="M5309" s="3">
        <f>IF(AND(O5309&gt;0,O5309&lt;366),+'PL2'!$N$2+1,IF(AND(O5309&gt;365,O5309&lt;731),+'PL2'!$O$2+1,IF(AND(O5309&gt;730,O5309&lt;1096),+'PL2'!$P$2+1,IF(AND(O5309&gt;1095,O5309&lt;1461),+'PL2'!$Q$2+1,IF(AND(O5309&gt;1460,O5309&lt;1826),+'PL2'!$R$2+1,IF(AND(O5309&gt;1825,O5309&lt;2190),+'PL2'!$S$2+1,0))))))</f>
        <v>1.2</v>
      </c>
      <c r="N5309" s="82">
        <f t="shared" si="380"/>
        <v>4.9963589095569638E-4</v>
      </c>
      <c r="O5309" s="19">
        <f>IF(A5309&gt;'PL2'!$C$2+489,IF(A5309='PL2'!$C$2+490,1,O5308+1), "")</f>
        <v>746</v>
      </c>
      <c r="Q5309" s="19">
        <f t="shared" si="375"/>
        <v>23.840796712982158</v>
      </c>
    </row>
    <row r="5310" spans="1:17" s="80" customFormat="1" x14ac:dyDescent="0.55000000000000004">
      <c r="A5310" s="80">
        <v>5308</v>
      </c>
      <c r="B5310" s="81">
        <v>45130</v>
      </c>
      <c r="C5310" s="80">
        <v>120.907595977673</v>
      </c>
      <c r="D5310" s="80">
        <f t="shared" si="377"/>
        <v>364459421.80353004</v>
      </c>
      <c r="E5310" s="80">
        <v>980</v>
      </c>
      <c r="F5310" s="80">
        <f t="shared" si="381"/>
        <v>3.2511011369049998E-4</v>
      </c>
      <c r="G5310" s="80">
        <f t="shared" si="378"/>
        <v>19299.619574382985</v>
      </c>
      <c r="H5310" s="80">
        <f t="shared" si="374"/>
        <v>6.2745015140110514</v>
      </c>
      <c r="I5310" s="80">
        <f t="shared" si="376"/>
        <v>18913627.182895325</v>
      </c>
      <c r="K5310" s="82">
        <f t="shared" si="379"/>
        <v>1.1114805470662237E-3</v>
      </c>
      <c r="L5310" s="3">
        <f>IF(AND(O5310&gt;0,O5310&lt;366),+'PL2'!$N$3+1,IF(AND(O5310&gt;365,O5310&lt;731),+'PL2'!$O$3+1,IF(AND(O5310&gt;730,O5310&lt;1096),+'PL2'!$P$3+1,IF(AND(O5310&gt;1095,O5310&lt;1461),+'PL2'!$Q$3+1,IF(AND(O5310&gt;1460,O5310&lt;3000),+'PL2'!$R$3+1,0)))))</f>
        <v>1.5</v>
      </c>
      <c r="M5310" s="3">
        <f>IF(AND(O5310&gt;0,O5310&lt;366),+'PL2'!$N$2+1,IF(AND(O5310&gt;365,O5310&lt;731),+'PL2'!$O$2+1,IF(AND(O5310&gt;730,O5310&lt;1096),+'PL2'!$P$2+1,IF(AND(O5310&gt;1095,O5310&lt;1461),+'PL2'!$Q$2+1,IF(AND(O5310&gt;1460,O5310&lt;1826),+'PL2'!$R$2+1,IF(AND(O5310&gt;1825,O5310&lt;2190),+'PL2'!$S$2+1,0))))))</f>
        <v>1.2</v>
      </c>
      <c r="N5310" s="82">
        <f t="shared" si="380"/>
        <v>4.9963589095569638E-4</v>
      </c>
      <c r="O5310" s="19">
        <f>IF(A5310&gt;'PL2'!$C$2+489,IF(A5310='PL2'!$C$2+490,1,O5309+1), "")</f>
        <v>747</v>
      </c>
      <c r="Q5310" s="19">
        <f t="shared" si="375"/>
        <v>23.852708430688942</v>
      </c>
    </row>
    <row r="5311" spans="1:17" s="80" customFormat="1" x14ac:dyDescent="0.55000000000000004">
      <c r="A5311" s="80">
        <v>5309</v>
      </c>
      <c r="B5311" s="81">
        <v>45131</v>
      </c>
      <c r="C5311" s="80">
        <v>120.937594451794</v>
      </c>
      <c r="D5311" s="80">
        <f t="shared" si="377"/>
        <v>364864511.36105967</v>
      </c>
      <c r="E5311" s="80">
        <v>980</v>
      </c>
      <c r="F5311" s="80">
        <f t="shared" si="381"/>
        <v>3.2482973507246698E-4</v>
      </c>
      <c r="G5311" s="80">
        <f t="shared" si="378"/>
        <v>19309.262357004136</v>
      </c>
      <c r="H5311" s="80">
        <f t="shared" si="374"/>
        <v>6.2722225758704129</v>
      </c>
      <c r="I5311" s="80">
        <f t="shared" si="376"/>
        <v>18923077.109864052</v>
      </c>
      <c r="K5311" s="82">
        <f t="shared" si="379"/>
        <v>1.1114805470662237E-3</v>
      </c>
      <c r="L5311" s="3">
        <f>IF(AND(O5311&gt;0,O5311&lt;366),+'PL2'!$N$3+1,IF(AND(O5311&gt;365,O5311&lt;731),+'PL2'!$O$3+1,IF(AND(O5311&gt;730,O5311&lt;1096),+'PL2'!$P$3+1,IF(AND(O5311&gt;1095,O5311&lt;1461),+'PL2'!$Q$3+1,IF(AND(O5311&gt;1460,O5311&lt;3000),+'PL2'!$R$3+1,0)))))</f>
        <v>1.5</v>
      </c>
      <c r="M5311" s="3">
        <f>IF(AND(O5311&gt;0,O5311&lt;366),+'PL2'!$N$2+1,IF(AND(O5311&gt;365,O5311&lt;731),+'PL2'!$O$2+1,IF(AND(O5311&gt;730,O5311&lt;1096),+'PL2'!$P$2+1,IF(AND(O5311&gt;1095,O5311&lt;1461),+'PL2'!$Q$2+1,IF(AND(O5311&gt;1460,O5311&lt;1826),+'PL2'!$R$2+1,IF(AND(O5311&gt;1825,O5311&lt;2190),+'PL2'!$S$2+1,0))))))</f>
        <v>1.2</v>
      </c>
      <c r="N5311" s="82">
        <f t="shared" si="380"/>
        <v>4.9963589095569638E-4</v>
      </c>
      <c r="O5311" s="19">
        <f>IF(A5311&gt;'PL2'!$C$2+489,IF(A5311='PL2'!$C$2+490,1,O5310+1), "")</f>
        <v>748</v>
      </c>
      <c r="Q5311" s="19">
        <f t="shared" si="375"/>
        <v>23.864626099917416</v>
      </c>
    </row>
    <row r="5312" spans="1:17" s="80" customFormat="1" x14ac:dyDescent="0.55000000000000004">
      <c r="A5312" s="80">
        <v>5310</v>
      </c>
      <c r="B5312" s="81">
        <v>45132</v>
      </c>
      <c r="C5312" s="80">
        <v>120.967592925915</v>
      </c>
      <c r="D5312" s="80">
        <f t="shared" si="377"/>
        <v>365270051.16775233</v>
      </c>
      <c r="E5312" s="80">
        <v>980</v>
      </c>
      <c r="F5312" s="80">
        <f t="shared" si="381"/>
        <v>3.2454957828708698E-4</v>
      </c>
      <c r="G5312" s="80">
        <f t="shared" si="378"/>
        <v>19318.909957505573</v>
      </c>
      <c r="H5312" s="80">
        <f t="shared" si="374"/>
        <v>6.2699440796746391</v>
      </c>
      <c r="I5312" s="80">
        <f t="shared" si="376"/>
        <v>18932531.758355461</v>
      </c>
      <c r="K5312" s="82">
        <f t="shared" si="379"/>
        <v>1.1114805470662237E-3</v>
      </c>
      <c r="L5312" s="3">
        <f>IF(AND(O5312&gt;0,O5312&lt;366),+'PL2'!$N$3+1,IF(AND(O5312&gt;365,O5312&lt;731),+'PL2'!$O$3+1,IF(AND(O5312&gt;730,O5312&lt;1096),+'PL2'!$P$3+1,IF(AND(O5312&gt;1095,O5312&lt;1461),+'PL2'!$Q$3+1,IF(AND(O5312&gt;1460,O5312&lt;3000),+'PL2'!$R$3+1,0)))))</f>
        <v>1.5</v>
      </c>
      <c r="M5312" s="3">
        <f>IF(AND(O5312&gt;0,O5312&lt;366),+'PL2'!$N$2+1,IF(AND(O5312&gt;365,O5312&lt;731),+'PL2'!$O$2+1,IF(AND(O5312&gt;730,O5312&lt;1096),+'PL2'!$P$2+1,IF(AND(O5312&gt;1095,O5312&lt;1461),+'PL2'!$Q$2+1,IF(AND(O5312&gt;1460,O5312&lt;1826),+'PL2'!$R$2+1,IF(AND(O5312&gt;1825,O5312&lt;2190),+'PL2'!$S$2+1,0))))))</f>
        <v>1.2</v>
      </c>
      <c r="N5312" s="82">
        <f t="shared" si="380"/>
        <v>4.9963589095569638E-4</v>
      </c>
      <c r="O5312" s="19">
        <f>IF(A5312&gt;'PL2'!$C$2+489,IF(A5312='PL2'!$C$2+490,1,O5311+1), "")</f>
        <v>749</v>
      </c>
      <c r="Q5312" s="19">
        <f t="shared" si="375"/>
        <v>23.876549723641173</v>
      </c>
    </row>
    <row r="5313" spans="1:17" s="80" customFormat="1" x14ac:dyDescent="0.55000000000000004">
      <c r="A5313" s="80">
        <v>5311</v>
      </c>
      <c r="B5313" s="81">
        <v>45133</v>
      </c>
      <c r="C5313" s="80">
        <v>120.997591400036</v>
      </c>
      <c r="D5313" s="80">
        <f t="shared" si="377"/>
        <v>365676041.72405118</v>
      </c>
      <c r="E5313" s="80">
        <v>980</v>
      </c>
      <c r="F5313" s="80">
        <f t="shared" si="381"/>
        <v>3.242696431873902E-4</v>
      </c>
      <c r="G5313" s="80">
        <f t="shared" si="378"/>
        <v>19328.562378294486</v>
      </c>
      <c r="H5313" s="80">
        <f t="shared" si="374"/>
        <v>6.2676660257347674</v>
      </c>
      <c r="I5313" s="80">
        <f t="shared" si="376"/>
        <v>18941991.130728595</v>
      </c>
      <c r="K5313" s="82">
        <f t="shared" si="379"/>
        <v>1.1114805470662237E-3</v>
      </c>
      <c r="L5313" s="3">
        <f>IF(AND(O5313&gt;0,O5313&lt;366),+'PL2'!$N$3+1,IF(AND(O5313&gt;365,O5313&lt;731),+'PL2'!$O$3+1,IF(AND(O5313&gt;730,O5313&lt;1096),+'PL2'!$P$3+1,IF(AND(O5313&gt;1095,O5313&lt;1461),+'PL2'!$Q$3+1,IF(AND(O5313&gt;1460,O5313&lt;3000),+'PL2'!$R$3+1,0)))))</f>
        <v>1.5</v>
      </c>
      <c r="M5313" s="3">
        <f>IF(AND(O5313&gt;0,O5313&lt;366),+'PL2'!$N$2+1,IF(AND(O5313&gt;365,O5313&lt;731),+'PL2'!$O$2+1,IF(AND(O5313&gt;730,O5313&lt;1096),+'PL2'!$P$2+1,IF(AND(O5313&gt;1095,O5313&lt;1461),+'PL2'!$Q$2+1,IF(AND(O5313&gt;1460,O5313&lt;1826),+'PL2'!$R$2+1,IF(AND(O5313&gt;1825,O5313&lt;2190),+'PL2'!$S$2+1,0))))))</f>
        <v>1.2</v>
      </c>
      <c r="N5313" s="82">
        <f t="shared" si="380"/>
        <v>4.9963589095569638E-4</v>
      </c>
      <c r="O5313" s="19">
        <f>IF(A5313&gt;'PL2'!$C$2+489,IF(A5313='PL2'!$C$2+490,1,O5312+1), "")</f>
        <v>750</v>
      </c>
      <c r="Q5313" s="19">
        <f t="shared" si="375"/>
        <v>23.888479304835293</v>
      </c>
    </row>
    <row r="5314" spans="1:17" s="80" customFormat="1" x14ac:dyDescent="0.55000000000000004">
      <c r="A5314" s="80">
        <v>5312</v>
      </c>
      <c r="B5314" s="81">
        <v>45134</v>
      </c>
      <c r="C5314" s="80">
        <v>121.027589874157</v>
      </c>
      <c r="D5314" s="80">
        <f t="shared" si="377"/>
        <v>366082483.53095561</v>
      </c>
      <c r="E5314" s="80">
        <v>980</v>
      </c>
      <c r="F5314" s="80">
        <f t="shared" si="381"/>
        <v>3.2398992962645958E-4</v>
      </c>
      <c r="G5314" s="80">
        <f t="shared" si="378"/>
        <v>19338.219621779259</v>
      </c>
      <c r="H5314" s="80">
        <f t="shared" si="374"/>
        <v>6.2653884143612819</v>
      </c>
      <c r="I5314" s="80">
        <f t="shared" si="376"/>
        <v>18951455.229343675</v>
      </c>
      <c r="K5314" s="82">
        <f t="shared" si="379"/>
        <v>1.1114805470662237E-3</v>
      </c>
      <c r="L5314" s="3">
        <f>IF(AND(O5314&gt;0,O5314&lt;366),+'PL2'!$N$3+1,IF(AND(O5314&gt;365,O5314&lt;731),+'PL2'!$O$3+1,IF(AND(O5314&gt;730,O5314&lt;1096),+'PL2'!$P$3+1,IF(AND(O5314&gt;1095,O5314&lt;1461),+'PL2'!$Q$3+1,IF(AND(O5314&gt;1460,O5314&lt;3000),+'PL2'!$R$3+1,0)))))</f>
        <v>1.5</v>
      </c>
      <c r="M5314" s="3">
        <f>IF(AND(O5314&gt;0,O5314&lt;366),+'PL2'!$N$2+1,IF(AND(O5314&gt;365,O5314&lt;731),+'PL2'!$O$2+1,IF(AND(O5314&gt;730,O5314&lt;1096),+'PL2'!$P$2+1,IF(AND(O5314&gt;1095,O5314&lt;1461),+'PL2'!$Q$2+1,IF(AND(O5314&gt;1460,O5314&lt;1826),+'PL2'!$R$2+1,IF(AND(O5314&gt;1825,O5314&lt;2190),+'PL2'!$S$2+1,0))))))</f>
        <v>1.2</v>
      </c>
      <c r="N5314" s="82">
        <f t="shared" si="380"/>
        <v>4.9963589095569638E-4</v>
      </c>
      <c r="O5314" s="19">
        <f>IF(A5314&gt;'PL2'!$C$2+489,IF(A5314='PL2'!$C$2+490,1,O5313+1), "")</f>
        <v>751</v>
      </c>
      <c r="Q5314" s="19">
        <f t="shared" si="375"/>
        <v>23.900414846476341</v>
      </c>
    </row>
    <row r="5315" spans="1:17" s="80" customFormat="1" x14ac:dyDescent="0.55000000000000004">
      <c r="A5315" s="80">
        <v>5313</v>
      </c>
      <c r="B5315" s="81">
        <v>45135</v>
      </c>
      <c r="C5315" s="80">
        <v>121.057588348278</v>
      </c>
      <c r="D5315" s="80">
        <f t="shared" si="377"/>
        <v>366489377.09002197</v>
      </c>
      <c r="E5315" s="80">
        <v>980</v>
      </c>
      <c r="F5315" s="80">
        <f t="shared" si="381"/>
        <v>3.2371043745743107E-4</v>
      </c>
      <c r="G5315" s="80">
        <f t="shared" si="378"/>
        <v>19347.881690369482</v>
      </c>
      <c r="H5315" s="80">
        <f t="shared" si="374"/>
        <v>6.2631112458641258</v>
      </c>
      <c r="I5315" s="80">
        <f t="shared" si="376"/>
        <v>18960924.056562092</v>
      </c>
      <c r="K5315" s="82">
        <f t="shared" si="379"/>
        <v>1.1114805470662237E-3</v>
      </c>
      <c r="L5315" s="3">
        <f>IF(AND(O5315&gt;0,O5315&lt;366),+'PL2'!$N$3+1,IF(AND(O5315&gt;365,O5315&lt;731),+'PL2'!$O$3+1,IF(AND(O5315&gt;730,O5315&lt;1096),+'PL2'!$P$3+1,IF(AND(O5315&gt;1095,O5315&lt;1461),+'PL2'!$Q$3+1,IF(AND(O5315&gt;1460,O5315&lt;3000),+'PL2'!$R$3+1,0)))))</f>
        <v>1.5</v>
      </c>
      <c r="M5315" s="3">
        <f>IF(AND(O5315&gt;0,O5315&lt;366),+'PL2'!$N$2+1,IF(AND(O5315&gt;365,O5315&lt;731),+'PL2'!$O$2+1,IF(AND(O5315&gt;730,O5315&lt;1096),+'PL2'!$P$2+1,IF(AND(O5315&gt;1095,O5315&lt;1461),+'PL2'!$Q$2+1,IF(AND(O5315&gt;1460,O5315&lt;1826),+'PL2'!$R$2+1,IF(AND(O5315&gt;1825,O5315&lt;2190),+'PL2'!$S$2+1,0))))))</f>
        <v>1.2</v>
      </c>
      <c r="N5315" s="82">
        <f t="shared" si="380"/>
        <v>4.9963589095569638E-4</v>
      </c>
      <c r="O5315" s="19">
        <f>IF(A5315&gt;'PL2'!$C$2+489,IF(A5315='PL2'!$C$2+490,1,O5314+1), "")</f>
        <v>752</v>
      </c>
      <c r="Q5315" s="19">
        <f t="shared" si="375"/>
        <v>23.912356351542371</v>
      </c>
    </row>
    <row r="5316" spans="1:17" s="80" customFormat="1" x14ac:dyDescent="0.55000000000000004">
      <c r="A5316" s="80">
        <v>5314</v>
      </c>
      <c r="B5316" s="81">
        <v>45136</v>
      </c>
      <c r="C5316" s="80">
        <v>121.087586822399</v>
      </c>
      <c r="D5316" s="80">
        <f t="shared" si="377"/>
        <v>366896722.90336394</v>
      </c>
      <c r="E5316" s="80">
        <v>980</v>
      </c>
      <c r="F5316" s="80">
        <f t="shared" si="381"/>
        <v>3.2343116653349376E-4</v>
      </c>
      <c r="G5316" s="80">
        <f t="shared" si="378"/>
        <v>19357.548586475954</v>
      </c>
      <c r="H5316" s="80">
        <f t="shared" si="374"/>
        <v>6.2608345205527005</v>
      </c>
      <c r="I5316" s="80">
        <f t="shared" si="376"/>
        <v>18970397.614746436</v>
      </c>
      <c r="K5316" s="82">
        <f t="shared" si="379"/>
        <v>1.1114805470662237E-3</v>
      </c>
      <c r="L5316" s="3">
        <f>IF(AND(O5316&gt;0,O5316&lt;366),+'PL2'!$N$3+1,IF(AND(O5316&gt;365,O5316&lt;731),+'PL2'!$O$3+1,IF(AND(O5316&gt;730,O5316&lt;1096),+'PL2'!$P$3+1,IF(AND(O5316&gt;1095,O5316&lt;1461),+'PL2'!$Q$3+1,IF(AND(O5316&gt;1460,O5316&lt;3000),+'PL2'!$R$3+1,0)))))</f>
        <v>1.5</v>
      </c>
      <c r="M5316" s="3">
        <f>IF(AND(O5316&gt;0,O5316&lt;366),+'PL2'!$N$2+1,IF(AND(O5316&gt;365,O5316&lt;731),+'PL2'!$O$2+1,IF(AND(O5316&gt;730,O5316&lt;1096),+'PL2'!$P$2+1,IF(AND(O5316&gt;1095,O5316&lt;1461),+'PL2'!$Q$2+1,IF(AND(O5316&gt;1460,O5316&lt;1826),+'PL2'!$R$2+1,IF(AND(O5316&gt;1825,O5316&lt;2190),+'PL2'!$S$2+1,0))))))</f>
        <v>1.2</v>
      </c>
      <c r="N5316" s="82">
        <f t="shared" si="380"/>
        <v>4.9963589095569638E-4</v>
      </c>
      <c r="O5316" s="19">
        <f>IF(A5316&gt;'PL2'!$C$2+489,IF(A5316='PL2'!$C$2+490,1,O5315+1), "")</f>
        <v>753</v>
      </c>
      <c r="Q5316" s="19">
        <f t="shared" si="375"/>
        <v>23.924303823012924</v>
      </c>
    </row>
    <row r="5317" spans="1:17" s="80" customFormat="1" x14ac:dyDescent="0.55000000000000004">
      <c r="A5317" s="80">
        <v>5315</v>
      </c>
      <c r="B5317" s="81">
        <v>45137</v>
      </c>
      <c r="C5317" s="80">
        <v>121.11758529652001</v>
      </c>
      <c r="D5317" s="80">
        <f t="shared" si="377"/>
        <v>367304521.47365338</v>
      </c>
      <c r="E5317" s="80">
        <v>980</v>
      </c>
      <c r="F5317" s="80">
        <f t="shared" si="381"/>
        <v>3.2315211670788972E-4</v>
      </c>
      <c r="G5317" s="80">
        <f t="shared" si="378"/>
        <v>19367.220312510675</v>
      </c>
      <c r="H5317" s="80">
        <f t="shared" si="374"/>
        <v>6.258558238735862</v>
      </c>
      <c r="I5317" s="80">
        <f t="shared" si="376"/>
        <v>18979875.906260461</v>
      </c>
      <c r="K5317" s="82">
        <f t="shared" si="379"/>
        <v>1.1114805470662237E-3</v>
      </c>
      <c r="L5317" s="3">
        <f>IF(AND(O5317&gt;0,O5317&lt;366),+'PL2'!$N$3+1,IF(AND(O5317&gt;365,O5317&lt;731),+'PL2'!$O$3+1,IF(AND(O5317&gt;730,O5317&lt;1096),+'PL2'!$P$3+1,IF(AND(O5317&gt;1095,O5317&lt;1461),+'PL2'!$Q$3+1,IF(AND(O5317&gt;1460,O5317&lt;3000),+'PL2'!$R$3+1,0)))))</f>
        <v>1.5</v>
      </c>
      <c r="M5317" s="3">
        <f>IF(AND(O5317&gt;0,O5317&lt;366),+'PL2'!$N$2+1,IF(AND(O5317&gt;365,O5317&lt;731),+'PL2'!$O$2+1,IF(AND(O5317&gt;730,O5317&lt;1096),+'PL2'!$P$2+1,IF(AND(O5317&gt;1095,O5317&lt;1461),+'PL2'!$Q$2+1,IF(AND(O5317&gt;1460,O5317&lt;1826),+'PL2'!$R$2+1,IF(AND(O5317&gt;1825,O5317&lt;2190),+'PL2'!$S$2+1,0))))))</f>
        <v>1.2</v>
      </c>
      <c r="N5317" s="82">
        <f t="shared" si="380"/>
        <v>4.9963589095569638E-4</v>
      </c>
      <c r="O5317" s="19">
        <f>IF(A5317&gt;'PL2'!$C$2+489,IF(A5317='PL2'!$C$2+490,1,O5316+1), "")</f>
        <v>754</v>
      </c>
      <c r="Q5317" s="19">
        <f t="shared" si="375"/>
        <v>23.936257263869031</v>
      </c>
    </row>
    <row r="5318" spans="1:17" s="80" customFormat="1" x14ac:dyDescent="0.55000000000000004">
      <c r="A5318" s="80">
        <v>5316</v>
      </c>
      <c r="B5318" s="81">
        <v>45138</v>
      </c>
      <c r="C5318" s="80">
        <v>121.14758377064101</v>
      </c>
      <c r="D5318" s="80">
        <f t="shared" si="377"/>
        <v>367712773.30412084</v>
      </c>
      <c r="E5318" s="80">
        <v>980</v>
      </c>
      <c r="F5318" s="80">
        <f t="shared" si="381"/>
        <v>3.2287328783391404E-4</v>
      </c>
      <c r="G5318" s="80">
        <f t="shared" si="378"/>
        <v>19376.896870886852</v>
      </c>
      <c r="H5318" s="80">
        <f t="shared" si="374"/>
        <v>6.2562824007219193</v>
      </c>
      <c r="I5318" s="80">
        <f t="shared" si="376"/>
        <v>18989358.933469117</v>
      </c>
      <c r="K5318" s="82">
        <f t="shared" si="379"/>
        <v>1.1114805470662237E-3</v>
      </c>
      <c r="L5318" s="3">
        <f>IF(AND(O5318&gt;0,O5318&lt;366),+'PL2'!$N$3+1,IF(AND(O5318&gt;365,O5318&lt;731),+'PL2'!$O$3+1,IF(AND(O5318&gt;730,O5318&lt;1096),+'PL2'!$P$3+1,IF(AND(O5318&gt;1095,O5318&lt;1461),+'PL2'!$Q$3+1,IF(AND(O5318&gt;1460,O5318&lt;3000),+'PL2'!$R$3+1,0)))))</f>
        <v>1.5</v>
      </c>
      <c r="M5318" s="3">
        <f>IF(AND(O5318&gt;0,O5318&lt;366),+'PL2'!$N$2+1,IF(AND(O5318&gt;365,O5318&lt;731),+'PL2'!$O$2+1,IF(AND(O5318&gt;730,O5318&lt;1096),+'PL2'!$P$2+1,IF(AND(O5318&gt;1095,O5318&lt;1461),+'PL2'!$Q$2+1,IF(AND(O5318&gt;1460,O5318&lt;1826),+'PL2'!$R$2+1,IF(AND(O5318&gt;1825,O5318&lt;2190),+'PL2'!$S$2+1,0))))))</f>
        <v>1.2</v>
      </c>
      <c r="N5318" s="82">
        <f t="shared" si="380"/>
        <v>4.9963589095569638E-4</v>
      </c>
      <c r="O5318" s="19">
        <f>IF(A5318&gt;'PL2'!$C$2+489,IF(A5318='PL2'!$C$2+490,1,O5317+1), "")</f>
        <v>755</v>
      </c>
      <c r="Q5318" s="19">
        <f t="shared" si="375"/>
        <v>23.94821667709321</v>
      </c>
    </row>
    <row r="5319" spans="1:17" s="80" customFormat="1" x14ac:dyDescent="0.55000000000000004">
      <c r="A5319" s="80">
        <v>5317</v>
      </c>
      <c r="B5319" s="81">
        <v>45139</v>
      </c>
      <c r="C5319" s="80">
        <v>121.17758224476199</v>
      </c>
      <c r="D5319" s="80">
        <f t="shared" si="377"/>
        <v>368121478.89855611</v>
      </c>
      <c r="E5319" s="80">
        <v>980</v>
      </c>
      <c r="F5319" s="80">
        <f t="shared" si="381"/>
        <v>3.2259467976491536E-4</v>
      </c>
      <c r="G5319" s="80">
        <f t="shared" si="378"/>
        <v>19386.578264018895</v>
      </c>
      <c r="H5319" s="80">
        <f t="shared" si="374"/>
        <v>6.254007006818644</v>
      </c>
      <c r="I5319" s="80">
        <f t="shared" si="376"/>
        <v>18998846.698738519</v>
      </c>
      <c r="K5319" s="82">
        <f t="shared" si="379"/>
        <v>1.1114805470662237E-3</v>
      </c>
      <c r="L5319" s="3">
        <f>IF(AND(O5319&gt;0,O5319&lt;366),+'PL2'!$N$3+1,IF(AND(O5319&gt;365,O5319&lt;731),+'PL2'!$O$3+1,IF(AND(O5319&gt;730,O5319&lt;1096),+'PL2'!$P$3+1,IF(AND(O5319&gt;1095,O5319&lt;1461),+'PL2'!$Q$3+1,IF(AND(O5319&gt;1460,O5319&lt;3000),+'PL2'!$R$3+1,0)))))</f>
        <v>1.5</v>
      </c>
      <c r="M5319" s="3">
        <f>IF(AND(O5319&gt;0,O5319&lt;366),+'PL2'!$N$2+1,IF(AND(O5319&gt;365,O5319&lt;731),+'PL2'!$O$2+1,IF(AND(O5319&gt;730,O5319&lt;1096),+'PL2'!$P$2+1,IF(AND(O5319&gt;1095,O5319&lt;1461),+'PL2'!$Q$2+1,IF(AND(O5319&gt;1460,O5319&lt;1826),+'PL2'!$R$2+1,IF(AND(O5319&gt;1825,O5319&lt;2190),+'PL2'!$S$2+1,0))))))</f>
        <v>1.2</v>
      </c>
      <c r="N5319" s="82">
        <f t="shared" si="380"/>
        <v>4.9963589095569638E-4</v>
      </c>
      <c r="O5319" s="19">
        <f>IF(A5319&gt;'PL2'!$C$2+489,IF(A5319='PL2'!$C$2+490,1,O5318+1), "")</f>
        <v>756</v>
      </c>
      <c r="Q5319" s="19">
        <f t="shared" si="375"/>
        <v>23.960182065669471</v>
      </c>
    </row>
    <row r="5320" spans="1:17" s="80" customFormat="1" x14ac:dyDescent="0.55000000000000004">
      <c r="A5320" s="80">
        <v>5318</v>
      </c>
      <c r="B5320" s="81">
        <v>45140</v>
      </c>
      <c r="C5320" s="80">
        <v>121.20758071888299</v>
      </c>
      <c r="D5320" s="80">
        <f t="shared" si="377"/>
        <v>368530638.76130909</v>
      </c>
      <c r="E5320" s="80">
        <v>980</v>
      </c>
      <c r="F5320" s="80">
        <f t="shared" si="381"/>
        <v>3.223162923542954E-4</v>
      </c>
      <c r="G5320" s="80">
        <f t="shared" si="378"/>
        <v>19396.264494322422</v>
      </c>
      <c r="H5320" s="80">
        <f t="shared" si="374"/>
        <v>6.2517320573332658</v>
      </c>
      <c r="I5320" s="80">
        <f t="shared" si="376"/>
        <v>19008339.204435974</v>
      </c>
      <c r="K5320" s="82">
        <f t="shared" si="379"/>
        <v>1.1114805470662237E-3</v>
      </c>
      <c r="L5320" s="3">
        <f>IF(AND(O5320&gt;0,O5320&lt;366),+'PL2'!$N$3+1,IF(AND(O5320&gt;365,O5320&lt;731),+'PL2'!$O$3+1,IF(AND(O5320&gt;730,O5320&lt;1096),+'PL2'!$P$3+1,IF(AND(O5320&gt;1095,O5320&lt;1461),+'PL2'!$Q$3+1,IF(AND(O5320&gt;1460,O5320&lt;3000),+'PL2'!$R$3+1,0)))))</f>
        <v>1.5</v>
      </c>
      <c r="M5320" s="3">
        <f>IF(AND(O5320&gt;0,O5320&lt;366),+'PL2'!$N$2+1,IF(AND(O5320&gt;365,O5320&lt;731),+'PL2'!$O$2+1,IF(AND(O5320&gt;730,O5320&lt;1096),+'PL2'!$P$2+1,IF(AND(O5320&gt;1095,O5320&lt;1461),+'PL2'!$Q$2+1,IF(AND(O5320&gt;1460,O5320&lt;1826),+'PL2'!$R$2+1,IF(AND(O5320&gt;1825,O5320&lt;2190),+'PL2'!$S$2+1,0))))))</f>
        <v>1.2</v>
      </c>
      <c r="N5320" s="82">
        <f t="shared" si="380"/>
        <v>4.9963589095569638E-4</v>
      </c>
      <c r="O5320" s="19">
        <f>IF(A5320&gt;'PL2'!$C$2+489,IF(A5320='PL2'!$C$2+490,1,O5319+1), "")</f>
        <v>757</v>
      </c>
      <c r="Q5320" s="19">
        <f t="shared" si="375"/>
        <v>23.972153432583312</v>
      </c>
    </row>
    <row r="5321" spans="1:17" s="80" customFormat="1" x14ac:dyDescent="0.55000000000000004">
      <c r="A5321" s="80">
        <v>5319</v>
      </c>
      <c r="B5321" s="81">
        <v>45141</v>
      </c>
      <c r="C5321" s="80">
        <v>121.237579193004</v>
      </c>
      <c r="D5321" s="80">
        <f t="shared" si="377"/>
        <v>368940253.39729017</v>
      </c>
      <c r="E5321" s="80">
        <v>980</v>
      </c>
      <c r="F5321" s="80">
        <f t="shared" si="381"/>
        <v>3.2203812545550928E-4</v>
      </c>
      <c r="G5321" s="80">
        <f t="shared" si="378"/>
        <v>19405.955564214255</v>
      </c>
      <c r="H5321" s="80">
        <f t="shared" si="374"/>
        <v>6.2494575525724692</v>
      </c>
      <c r="I5321" s="80">
        <f t="shared" si="376"/>
        <v>19017836.45292997</v>
      </c>
      <c r="K5321" s="82">
        <f t="shared" si="379"/>
        <v>1.1114805470662237E-3</v>
      </c>
      <c r="L5321" s="3">
        <f>IF(AND(O5321&gt;0,O5321&lt;366),+'PL2'!$N$3+1,IF(AND(O5321&gt;365,O5321&lt;731),+'PL2'!$O$3+1,IF(AND(O5321&gt;730,O5321&lt;1096),+'PL2'!$P$3+1,IF(AND(O5321&gt;1095,O5321&lt;1461),+'PL2'!$Q$3+1,IF(AND(O5321&gt;1460,O5321&lt;3000),+'PL2'!$R$3+1,0)))))</f>
        <v>1.5</v>
      </c>
      <c r="M5321" s="3">
        <f>IF(AND(O5321&gt;0,O5321&lt;366),+'PL2'!$N$2+1,IF(AND(O5321&gt;365,O5321&lt;731),+'PL2'!$O$2+1,IF(AND(O5321&gt;730,O5321&lt;1096),+'PL2'!$P$2+1,IF(AND(O5321&gt;1095,O5321&lt;1461),+'PL2'!$Q$2+1,IF(AND(O5321&gt;1460,O5321&lt;1826),+'PL2'!$R$2+1,IF(AND(O5321&gt;1825,O5321&lt;2190),+'PL2'!$S$2+1,0))))))</f>
        <v>1.2</v>
      </c>
      <c r="N5321" s="82">
        <f t="shared" si="380"/>
        <v>4.9963589095569638E-4</v>
      </c>
      <c r="O5321" s="19">
        <f>IF(A5321&gt;'PL2'!$C$2+489,IF(A5321='PL2'!$C$2+490,1,O5320+1), "")</f>
        <v>758</v>
      </c>
      <c r="Q5321" s="19">
        <f t="shared" si="375"/>
        <v>23.984130780821726</v>
      </c>
    </row>
    <row r="5322" spans="1:17" s="80" customFormat="1" x14ac:dyDescent="0.55000000000000004">
      <c r="A5322" s="80">
        <v>5320</v>
      </c>
      <c r="B5322" s="81">
        <v>45142</v>
      </c>
      <c r="C5322" s="80">
        <v>121.267577667125</v>
      </c>
      <c r="D5322" s="80">
        <f t="shared" si="377"/>
        <v>369350323.31197095</v>
      </c>
      <c r="E5322" s="80">
        <v>980</v>
      </c>
      <c r="F5322" s="80">
        <f t="shared" si="381"/>
        <v>3.2176017892206546E-4</v>
      </c>
      <c r="G5322" s="80">
        <f t="shared" si="378"/>
        <v>19415.651476112427</v>
      </c>
      <c r="H5322" s="80">
        <f t="shared" si="374"/>
        <v>6.2471834928423986</v>
      </c>
      <c r="I5322" s="80">
        <f t="shared" si="376"/>
        <v>19027338.446590178</v>
      </c>
      <c r="K5322" s="82">
        <f t="shared" si="379"/>
        <v>1.1114805470662237E-3</v>
      </c>
      <c r="L5322" s="3">
        <f>IF(AND(O5322&gt;0,O5322&lt;366),+'PL2'!$N$3+1,IF(AND(O5322&gt;365,O5322&lt;731),+'PL2'!$O$3+1,IF(AND(O5322&gt;730,O5322&lt;1096),+'PL2'!$P$3+1,IF(AND(O5322&gt;1095,O5322&lt;1461),+'PL2'!$Q$3+1,IF(AND(O5322&gt;1460,O5322&lt;3000),+'PL2'!$R$3+1,0)))))</f>
        <v>1.5</v>
      </c>
      <c r="M5322" s="3">
        <f>IF(AND(O5322&gt;0,O5322&lt;366),+'PL2'!$N$2+1,IF(AND(O5322&gt;365,O5322&lt;731),+'PL2'!$O$2+1,IF(AND(O5322&gt;730,O5322&lt;1096),+'PL2'!$P$2+1,IF(AND(O5322&gt;1095,O5322&lt;1461),+'PL2'!$Q$2+1,IF(AND(O5322&gt;1460,O5322&lt;1826),+'PL2'!$R$2+1,IF(AND(O5322&gt;1825,O5322&lt;2190),+'PL2'!$S$2+1,0))))))</f>
        <v>1.2</v>
      </c>
      <c r="N5322" s="82">
        <f t="shared" si="380"/>
        <v>4.9963589095569638E-4</v>
      </c>
      <c r="O5322" s="19">
        <f>IF(A5322&gt;'PL2'!$C$2+489,IF(A5322='PL2'!$C$2+490,1,O5321+1), "")</f>
        <v>759</v>
      </c>
      <c r="Q5322" s="19">
        <f t="shared" si="375"/>
        <v>23.996114113373199</v>
      </c>
    </row>
    <row r="5323" spans="1:17" s="80" customFormat="1" x14ac:dyDescent="0.55000000000000004">
      <c r="A5323" s="80">
        <v>5321</v>
      </c>
      <c r="B5323" s="81">
        <v>45143</v>
      </c>
      <c r="C5323" s="80">
        <v>121.297576141246</v>
      </c>
      <c r="D5323" s="80">
        <f t="shared" si="377"/>
        <v>369760849.01138484</v>
      </c>
      <c r="E5323" s="80">
        <v>980</v>
      </c>
      <c r="F5323" s="80">
        <f t="shared" si="381"/>
        <v>3.2148245260752594E-4</v>
      </c>
      <c r="G5323" s="80">
        <f t="shared" si="378"/>
        <v>19425.35223243618</v>
      </c>
      <c r="H5323" s="80">
        <f t="shared" si="374"/>
        <v>6.244909878448663</v>
      </c>
      <c r="I5323" s="80">
        <f t="shared" si="376"/>
        <v>19036845.187787458</v>
      </c>
      <c r="K5323" s="82">
        <f t="shared" si="379"/>
        <v>1.1114805470662237E-3</v>
      </c>
      <c r="L5323" s="3">
        <f>IF(AND(O5323&gt;0,O5323&lt;366),+'PL2'!$N$3+1,IF(AND(O5323&gt;365,O5323&lt;731),+'PL2'!$O$3+1,IF(AND(O5323&gt;730,O5323&lt;1096),+'PL2'!$P$3+1,IF(AND(O5323&gt;1095,O5323&lt;1461),+'PL2'!$Q$3+1,IF(AND(O5323&gt;1460,O5323&lt;3000),+'PL2'!$R$3+1,0)))))</f>
        <v>1.5</v>
      </c>
      <c r="M5323" s="3">
        <f>IF(AND(O5323&gt;0,O5323&lt;366),+'PL2'!$N$2+1,IF(AND(O5323&gt;365,O5323&lt;731),+'PL2'!$O$2+1,IF(AND(O5323&gt;730,O5323&lt;1096),+'PL2'!$P$2+1,IF(AND(O5323&gt;1095,O5323&lt;1461),+'PL2'!$Q$2+1,IF(AND(O5323&gt;1460,O5323&lt;1826),+'PL2'!$R$2+1,IF(AND(O5323&gt;1825,O5323&lt;2190),+'PL2'!$S$2+1,0))))))</f>
        <v>1.2</v>
      </c>
      <c r="N5323" s="82">
        <f t="shared" si="380"/>
        <v>4.9963589095569638E-4</v>
      </c>
      <c r="O5323" s="19">
        <f>IF(A5323&gt;'PL2'!$C$2+489,IF(A5323='PL2'!$C$2+490,1,O5322+1), "")</f>
        <v>760</v>
      </c>
      <c r="Q5323" s="19">
        <f t="shared" si="375"/>
        <v>24.00810343322771</v>
      </c>
    </row>
    <row r="5324" spans="1:17" s="80" customFormat="1" x14ac:dyDescent="0.55000000000000004">
      <c r="A5324" s="80">
        <v>5322</v>
      </c>
      <c r="B5324" s="81">
        <v>45144</v>
      </c>
      <c r="C5324" s="80">
        <v>121.327574615367</v>
      </c>
      <c r="D5324" s="80">
        <f t="shared" si="377"/>
        <v>370171831.00212771</v>
      </c>
      <c r="E5324" s="80">
        <v>980</v>
      </c>
      <c r="F5324" s="80">
        <f t="shared" si="381"/>
        <v>3.2120494636550621E-4</v>
      </c>
      <c r="G5324" s="80">
        <f t="shared" si="378"/>
        <v>19435.057835605963</v>
      </c>
      <c r="H5324" s="80">
        <f t="shared" si="374"/>
        <v>6.2426367096963249</v>
      </c>
      <c r="I5324" s="80">
        <f t="shared" si="376"/>
        <v>19046356.678893846</v>
      </c>
      <c r="K5324" s="82">
        <f t="shared" si="379"/>
        <v>1.1114805470662237E-3</v>
      </c>
      <c r="L5324" s="3">
        <f>IF(AND(O5324&gt;0,O5324&lt;366),+'PL2'!$N$3+1,IF(AND(O5324&gt;365,O5324&lt;731),+'PL2'!$O$3+1,IF(AND(O5324&gt;730,O5324&lt;1096),+'PL2'!$P$3+1,IF(AND(O5324&gt;1095,O5324&lt;1461),+'PL2'!$Q$3+1,IF(AND(O5324&gt;1460,O5324&lt;3000),+'PL2'!$R$3+1,0)))))</f>
        <v>1.5</v>
      </c>
      <c r="M5324" s="3">
        <f>IF(AND(O5324&gt;0,O5324&lt;366),+'PL2'!$N$2+1,IF(AND(O5324&gt;365,O5324&lt;731),+'PL2'!$O$2+1,IF(AND(O5324&gt;730,O5324&lt;1096),+'PL2'!$P$2+1,IF(AND(O5324&gt;1095,O5324&lt;1461),+'PL2'!$Q$2+1,IF(AND(O5324&gt;1460,O5324&lt;1826),+'PL2'!$R$2+1,IF(AND(O5324&gt;1825,O5324&lt;2190),+'PL2'!$S$2+1,0))))))</f>
        <v>1.2</v>
      </c>
      <c r="N5324" s="82">
        <f t="shared" si="380"/>
        <v>4.9963589095569638E-4</v>
      </c>
      <c r="O5324" s="19">
        <f>IF(A5324&gt;'PL2'!$C$2+489,IF(A5324='PL2'!$C$2+490,1,O5323+1), "")</f>
        <v>761</v>
      </c>
      <c r="Q5324" s="19">
        <f t="shared" si="375"/>
        <v>24.020098743376728</v>
      </c>
    </row>
    <row r="5325" spans="1:17" s="80" customFormat="1" x14ac:dyDescent="0.55000000000000004">
      <c r="A5325" s="80">
        <v>5323</v>
      </c>
      <c r="B5325" s="81">
        <v>45145</v>
      </c>
      <c r="C5325" s="80">
        <v>121.357573089488</v>
      </c>
      <c r="D5325" s="80">
        <f t="shared" si="377"/>
        <v>370583269.79135847</v>
      </c>
      <c r="E5325" s="80">
        <v>980</v>
      </c>
      <c r="F5325" s="80">
        <f t="shared" si="381"/>
        <v>3.2092766004967538E-4</v>
      </c>
      <c r="G5325" s="80">
        <f t="shared" si="378"/>
        <v>19444.768288043433</v>
      </c>
      <c r="H5325" s="80">
        <f t="shared" si="374"/>
        <v>6.2403639868899115</v>
      </c>
      <c r="I5325" s="80">
        <f t="shared" si="376"/>
        <v>19055872.922282565</v>
      </c>
      <c r="K5325" s="82">
        <f t="shared" si="379"/>
        <v>1.1114805470662237E-3</v>
      </c>
      <c r="L5325" s="3">
        <f>IF(AND(O5325&gt;0,O5325&lt;366),+'PL2'!$N$3+1,IF(AND(O5325&gt;365,O5325&lt;731),+'PL2'!$O$3+1,IF(AND(O5325&gt;730,O5325&lt;1096),+'PL2'!$P$3+1,IF(AND(O5325&gt;1095,O5325&lt;1461),+'PL2'!$Q$3+1,IF(AND(O5325&gt;1460,O5325&lt;3000),+'PL2'!$R$3+1,0)))))</f>
        <v>1.5</v>
      </c>
      <c r="M5325" s="3">
        <f>IF(AND(O5325&gt;0,O5325&lt;366),+'PL2'!$N$2+1,IF(AND(O5325&gt;365,O5325&lt;731),+'PL2'!$O$2+1,IF(AND(O5325&gt;730,O5325&lt;1096),+'PL2'!$P$2+1,IF(AND(O5325&gt;1095,O5325&lt;1461),+'PL2'!$Q$2+1,IF(AND(O5325&gt;1460,O5325&lt;1826),+'PL2'!$R$2+1,IF(AND(O5325&gt;1825,O5325&lt;2190),+'PL2'!$S$2+1,0))))))</f>
        <v>1.2</v>
      </c>
      <c r="N5325" s="82">
        <f t="shared" si="380"/>
        <v>4.9963589095569638E-4</v>
      </c>
      <c r="O5325" s="19">
        <f>IF(A5325&gt;'PL2'!$C$2+489,IF(A5325='PL2'!$C$2+490,1,O5324+1), "")</f>
        <v>762</v>
      </c>
      <c r="Q5325" s="19">
        <f t="shared" si="375"/>
        <v>24.03210004681322</v>
      </c>
    </row>
    <row r="5326" spans="1:17" s="80" customFormat="1" x14ac:dyDescent="0.55000000000000004">
      <c r="A5326" s="80">
        <v>5324</v>
      </c>
      <c r="B5326" s="81">
        <v>45146</v>
      </c>
      <c r="C5326" s="80">
        <v>121.387571563609</v>
      </c>
      <c r="D5326" s="80">
        <f t="shared" si="377"/>
        <v>370995165.88679975</v>
      </c>
      <c r="E5326" s="80">
        <v>980</v>
      </c>
      <c r="F5326" s="80">
        <f t="shared" si="381"/>
        <v>3.2065059351375633E-4</v>
      </c>
      <c r="G5326" s="80">
        <f t="shared" si="378"/>
        <v>19454.483592171458</v>
      </c>
      <c r="H5326" s="80">
        <f t="shared" si="374"/>
        <v>6.2380917103334124</v>
      </c>
      <c r="I5326" s="80">
        <f t="shared" si="376"/>
        <v>19065393.920328029</v>
      </c>
      <c r="K5326" s="82">
        <f t="shared" si="379"/>
        <v>1.1114805470662237E-3</v>
      </c>
      <c r="L5326" s="3">
        <f>IF(AND(O5326&gt;0,O5326&lt;366),+'PL2'!$N$3+1,IF(AND(O5326&gt;365,O5326&lt;731),+'PL2'!$O$3+1,IF(AND(O5326&gt;730,O5326&lt;1096),+'PL2'!$P$3+1,IF(AND(O5326&gt;1095,O5326&lt;1461),+'PL2'!$Q$3+1,IF(AND(O5326&gt;1460,O5326&lt;3000),+'PL2'!$R$3+1,0)))))</f>
        <v>1.5</v>
      </c>
      <c r="M5326" s="3">
        <f>IF(AND(O5326&gt;0,O5326&lt;366),+'PL2'!$N$2+1,IF(AND(O5326&gt;365,O5326&lt;731),+'PL2'!$O$2+1,IF(AND(O5326&gt;730,O5326&lt;1096),+'PL2'!$P$2+1,IF(AND(O5326&gt;1095,O5326&lt;1461),+'PL2'!$Q$2+1,IF(AND(O5326&gt;1460,O5326&lt;1826),+'PL2'!$R$2+1,IF(AND(O5326&gt;1825,O5326&lt;2190),+'PL2'!$S$2+1,0))))))</f>
        <v>1.2</v>
      </c>
      <c r="N5326" s="82">
        <f t="shared" si="380"/>
        <v>4.9963589095569638E-4</v>
      </c>
      <c r="O5326" s="19">
        <f>IF(A5326&gt;'PL2'!$C$2+489,IF(A5326='PL2'!$C$2+490,1,O5325+1), "")</f>
        <v>763</v>
      </c>
      <c r="Q5326" s="19">
        <f t="shared" si="375"/>
        <v>24.044107346531646</v>
      </c>
    </row>
    <row r="5327" spans="1:17" s="80" customFormat="1" x14ac:dyDescent="0.55000000000000004">
      <c r="A5327" s="80">
        <v>5325</v>
      </c>
      <c r="B5327" s="81">
        <v>45147</v>
      </c>
      <c r="C5327" s="80">
        <v>121.41757003773</v>
      </c>
      <c r="D5327" s="80">
        <f t="shared" si="377"/>
        <v>371407519.79673856</v>
      </c>
      <c r="E5327" s="80">
        <v>980</v>
      </c>
      <c r="F5327" s="80">
        <f t="shared" si="381"/>
        <v>3.2037374661152531E-4</v>
      </c>
      <c r="G5327" s="80">
        <f t="shared" si="378"/>
        <v>19464.203750414115</v>
      </c>
      <c r="H5327" s="80">
        <f t="shared" si="374"/>
        <v>6.235819880330272</v>
      </c>
      <c r="I5327" s="80">
        <f t="shared" si="376"/>
        <v>19074919.675405834</v>
      </c>
      <c r="K5327" s="82">
        <f t="shared" si="379"/>
        <v>1.1114805470662237E-3</v>
      </c>
      <c r="L5327" s="3">
        <f>IF(AND(O5327&gt;0,O5327&lt;366),+'PL2'!$N$3+1,IF(AND(O5327&gt;365,O5327&lt;731),+'PL2'!$O$3+1,IF(AND(O5327&gt;730,O5327&lt;1096),+'PL2'!$P$3+1,IF(AND(O5327&gt;1095,O5327&lt;1461),+'PL2'!$Q$3+1,IF(AND(O5327&gt;1460,O5327&lt;3000),+'PL2'!$R$3+1,0)))))</f>
        <v>1.5</v>
      </c>
      <c r="M5327" s="3">
        <f>IF(AND(O5327&gt;0,O5327&lt;366),+'PL2'!$N$2+1,IF(AND(O5327&gt;365,O5327&lt;731),+'PL2'!$O$2+1,IF(AND(O5327&gt;730,O5327&lt;1096),+'PL2'!$P$2+1,IF(AND(O5327&gt;1095,O5327&lt;1461),+'PL2'!$Q$2+1,IF(AND(O5327&gt;1460,O5327&lt;1826),+'PL2'!$R$2+1,IF(AND(O5327&gt;1825,O5327&lt;2190),+'PL2'!$S$2+1,0))))))</f>
        <v>1.2</v>
      </c>
      <c r="N5327" s="82">
        <f t="shared" si="380"/>
        <v>4.9963589095569638E-4</v>
      </c>
      <c r="O5327" s="19">
        <f>IF(A5327&gt;'PL2'!$C$2+489,IF(A5327='PL2'!$C$2+490,1,O5326+1), "")</f>
        <v>764</v>
      </c>
      <c r="Q5327" s="19">
        <f t="shared" si="375"/>
        <v>24.056120645527965</v>
      </c>
    </row>
    <row r="5328" spans="1:17" s="80" customFormat="1" x14ac:dyDescent="0.55000000000000004">
      <c r="A5328" s="80">
        <v>5326</v>
      </c>
      <c r="B5328" s="81">
        <v>45148</v>
      </c>
      <c r="C5328" s="80">
        <v>121.447568511851</v>
      </c>
      <c r="D5328" s="80">
        <f t="shared" si="377"/>
        <v>371820332.03002673</v>
      </c>
      <c r="E5328" s="80">
        <v>980</v>
      </c>
      <c r="F5328" s="80">
        <f t="shared" si="381"/>
        <v>3.2009711919681283E-4</v>
      </c>
      <c r="G5328" s="80">
        <f t="shared" si="378"/>
        <v>19473.928765196695</v>
      </c>
      <c r="H5328" s="80">
        <f t="shared" si="374"/>
        <v>6.233548497183409</v>
      </c>
      <c r="I5328" s="80">
        <f t="shared" si="376"/>
        <v>19084450.189892761</v>
      </c>
      <c r="K5328" s="82">
        <f t="shared" si="379"/>
        <v>1.1114805470662237E-3</v>
      </c>
      <c r="L5328" s="3">
        <f>IF(AND(O5328&gt;0,O5328&lt;366),+'PL2'!$N$3+1,IF(AND(O5328&gt;365,O5328&lt;731),+'PL2'!$O$3+1,IF(AND(O5328&gt;730,O5328&lt;1096),+'PL2'!$P$3+1,IF(AND(O5328&gt;1095,O5328&lt;1461),+'PL2'!$Q$3+1,IF(AND(O5328&gt;1460,O5328&lt;3000),+'PL2'!$R$3+1,0)))))</f>
        <v>1.5</v>
      </c>
      <c r="M5328" s="3">
        <f>IF(AND(O5328&gt;0,O5328&lt;366),+'PL2'!$N$2+1,IF(AND(O5328&gt;365,O5328&lt;731),+'PL2'!$O$2+1,IF(AND(O5328&gt;730,O5328&lt;1096),+'PL2'!$P$2+1,IF(AND(O5328&gt;1095,O5328&lt;1461),+'PL2'!$Q$2+1,IF(AND(O5328&gt;1460,O5328&lt;1826),+'PL2'!$R$2+1,IF(AND(O5328&gt;1825,O5328&lt;2190),+'PL2'!$S$2+1,0))))))</f>
        <v>1.2</v>
      </c>
      <c r="N5328" s="82">
        <f t="shared" si="380"/>
        <v>4.9963589095569638E-4</v>
      </c>
      <c r="O5328" s="19">
        <f>IF(A5328&gt;'PL2'!$C$2+489,IF(A5328='PL2'!$C$2+490,1,O5327+1), "")</f>
        <v>765</v>
      </c>
      <c r="Q5328" s="19">
        <f t="shared" si="375"/>
        <v>24.068139946799633</v>
      </c>
    </row>
    <row r="5329" spans="1:17" s="80" customFormat="1" x14ac:dyDescent="0.55000000000000004">
      <c r="A5329" s="80">
        <v>5327</v>
      </c>
      <c r="B5329" s="81">
        <v>45149</v>
      </c>
      <c r="C5329" s="80">
        <v>121.477566985972</v>
      </c>
      <c r="D5329" s="80">
        <f t="shared" si="377"/>
        <v>372233603.09608179</v>
      </c>
      <c r="E5329" s="80">
        <v>980</v>
      </c>
      <c r="F5329" s="80">
        <f t="shared" si="381"/>
        <v>3.1982071112350276E-4</v>
      </c>
      <c r="G5329" s="80">
        <f t="shared" si="378"/>
        <v>19483.658638945701</v>
      </c>
      <c r="H5329" s="80">
        <f t="shared" si="374"/>
        <v>6.231277561195192</v>
      </c>
      <c r="I5329" s="80">
        <f t="shared" si="376"/>
        <v>19093985.466166787</v>
      </c>
      <c r="K5329" s="82">
        <f t="shared" si="379"/>
        <v>1.1114805470662237E-3</v>
      </c>
      <c r="L5329" s="3">
        <f>IF(AND(O5329&gt;0,O5329&lt;366),+'PL2'!$N$3+1,IF(AND(O5329&gt;365,O5329&lt;731),+'PL2'!$O$3+1,IF(AND(O5329&gt;730,O5329&lt;1096),+'PL2'!$P$3+1,IF(AND(O5329&gt;1095,O5329&lt;1461),+'PL2'!$Q$3+1,IF(AND(O5329&gt;1460,O5329&lt;3000),+'PL2'!$R$3+1,0)))))</f>
        <v>1.5</v>
      </c>
      <c r="M5329" s="3">
        <f>IF(AND(O5329&gt;0,O5329&lt;366),+'PL2'!$N$2+1,IF(AND(O5329&gt;365,O5329&lt;731),+'PL2'!$O$2+1,IF(AND(O5329&gt;730,O5329&lt;1096),+'PL2'!$P$2+1,IF(AND(O5329&gt;1095,O5329&lt;1461),+'PL2'!$Q$2+1,IF(AND(O5329&gt;1460,O5329&lt;1826),+'PL2'!$R$2+1,IF(AND(O5329&gt;1825,O5329&lt;2190),+'PL2'!$S$2+1,0))))))</f>
        <v>1.2</v>
      </c>
      <c r="N5329" s="82">
        <f t="shared" si="380"/>
        <v>4.9963589095569638E-4</v>
      </c>
      <c r="O5329" s="19">
        <f>IF(A5329&gt;'PL2'!$C$2+489,IF(A5329='PL2'!$C$2+490,1,O5328+1), "")</f>
        <v>766</v>
      </c>
      <c r="Q5329" s="19">
        <f t="shared" si="375"/>
        <v>24.080165253345598</v>
      </c>
    </row>
    <row r="5330" spans="1:17" s="80" customFormat="1" x14ac:dyDescent="0.55000000000000004">
      <c r="A5330" s="80">
        <v>5328</v>
      </c>
      <c r="B5330" s="81">
        <v>45150</v>
      </c>
      <c r="C5330" s="80">
        <v>121.50756546009301</v>
      </c>
      <c r="D5330" s="80">
        <f t="shared" si="377"/>
        <v>372647333.50488746</v>
      </c>
      <c r="E5330" s="80">
        <v>980</v>
      </c>
      <c r="F5330" s="80">
        <f t="shared" si="381"/>
        <v>3.1954452224553322E-4</v>
      </c>
      <c r="G5330" s="80">
        <f t="shared" si="378"/>
        <v>19493.393374088846</v>
      </c>
      <c r="H5330" s="80">
        <f t="shared" si="374"/>
        <v>6.2290070726674633</v>
      </c>
      <c r="I5330" s="80">
        <f t="shared" si="376"/>
        <v>19103525.506607071</v>
      </c>
      <c r="K5330" s="82">
        <f t="shared" si="379"/>
        <v>1.1114805470662237E-3</v>
      </c>
      <c r="L5330" s="3">
        <f>IF(AND(O5330&gt;0,O5330&lt;366),+'PL2'!$N$3+1,IF(AND(O5330&gt;365,O5330&lt;731),+'PL2'!$O$3+1,IF(AND(O5330&gt;730,O5330&lt;1096),+'PL2'!$P$3+1,IF(AND(O5330&gt;1095,O5330&lt;1461),+'PL2'!$Q$3+1,IF(AND(O5330&gt;1460,O5330&lt;3000),+'PL2'!$R$3+1,0)))))</f>
        <v>1.5</v>
      </c>
      <c r="M5330" s="3">
        <f>IF(AND(O5330&gt;0,O5330&lt;366),+'PL2'!$N$2+1,IF(AND(O5330&gt;365,O5330&lt;731),+'PL2'!$O$2+1,IF(AND(O5330&gt;730,O5330&lt;1096),+'PL2'!$P$2+1,IF(AND(O5330&gt;1095,O5330&lt;1461),+'PL2'!$Q$2+1,IF(AND(O5330&gt;1460,O5330&lt;1826),+'PL2'!$R$2+1,IF(AND(O5330&gt;1825,O5330&lt;2190),+'PL2'!$S$2+1,0))))))</f>
        <v>1.2</v>
      </c>
      <c r="N5330" s="82">
        <f t="shared" si="380"/>
        <v>4.9963589095569638E-4</v>
      </c>
      <c r="O5330" s="19">
        <f>IF(A5330&gt;'PL2'!$C$2+489,IF(A5330='PL2'!$C$2+490,1,O5329+1), "")</f>
        <v>767</v>
      </c>
      <c r="Q5330" s="19">
        <f t="shared" si="375"/>
        <v>24.092196568166315</v>
      </c>
    </row>
    <row r="5331" spans="1:17" s="80" customFormat="1" x14ac:dyDescent="0.55000000000000004">
      <c r="A5331" s="80">
        <v>5329</v>
      </c>
      <c r="B5331" s="81">
        <v>45151</v>
      </c>
      <c r="C5331" s="80">
        <v>121.53756393421401</v>
      </c>
      <c r="D5331" s="80">
        <f t="shared" si="377"/>
        <v>373061523.76699424</v>
      </c>
      <c r="E5331" s="80">
        <v>980</v>
      </c>
      <c r="F5331" s="80">
        <f t="shared" si="381"/>
        <v>3.1926855241689607E-4</v>
      </c>
      <c r="G5331" s="80">
        <f t="shared" si="378"/>
        <v>19503.132973055061</v>
      </c>
      <c r="H5331" s="80">
        <f t="shared" si="374"/>
        <v>6.2267370319015241</v>
      </c>
      <c r="I5331" s="80">
        <f t="shared" si="376"/>
        <v>19113070.313593958</v>
      </c>
      <c r="K5331" s="82">
        <f t="shared" si="379"/>
        <v>1.1114805470662237E-3</v>
      </c>
      <c r="L5331" s="3">
        <f>IF(AND(O5331&gt;0,O5331&lt;366),+'PL2'!$N$3+1,IF(AND(O5331&gt;365,O5331&lt;731),+'PL2'!$O$3+1,IF(AND(O5331&gt;730,O5331&lt;1096),+'PL2'!$P$3+1,IF(AND(O5331&gt;1095,O5331&lt;1461),+'PL2'!$Q$3+1,IF(AND(O5331&gt;1460,O5331&lt;3000),+'PL2'!$R$3+1,0)))))</f>
        <v>1.5</v>
      </c>
      <c r="M5331" s="3">
        <f>IF(AND(O5331&gt;0,O5331&lt;366),+'PL2'!$N$2+1,IF(AND(O5331&gt;365,O5331&lt;731),+'PL2'!$O$2+1,IF(AND(O5331&gt;730,O5331&lt;1096),+'PL2'!$P$2+1,IF(AND(O5331&gt;1095,O5331&lt;1461),+'PL2'!$Q$2+1,IF(AND(O5331&gt;1460,O5331&lt;1826),+'PL2'!$R$2+1,IF(AND(O5331&gt;1825,O5331&lt;2190),+'PL2'!$S$2+1,0))))))</f>
        <v>1.2</v>
      </c>
      <c r="N5331" s="82">
        <f t="shared" si="380"/>
        <v>4.9963589095569638E-4</v>
      </c>
      <c r="O5331" s="19">
        <f>IF(A5331&gt;'PL2'!$C$2+489,IF(A5331='PL2'!$C$2+490,1,O5330+1), "")</f>
        <v>768</v>
      </c>
      <c r="Q5331" s="19">
        <f t="shared" si="375"/>
        <v>24.104233894263732</v>
      </c>
    </row>
    <row r="5332" spans="1:17" s="80" customFormat="1" x14ac:dyDescent="0.55000000000000004">
      <c r="A5332" s="80">
        <v>5330</v>
      </c>
      <c r="B5332" s="81">
        <v>45152</v>
      </c>
      <c r="C5332" s="80">
        <v>121.56756240833499</v>
      </c>
      <c r="D5332" s="80">
        <f t="shared" si="377"/>
        <v>373476174.39352012</v>
      </c>
      <c r="E5332" s="80">
        <v>980</v>
      </c>
      <c r="F5332" s="80">
        <f t="shared" si="381"/>
        <v>3.1899280149163731E-4</v>
      </c>
      <c r="G5332" s="80">
        <f t="shared" si="378"/>
        <v>19512.877438274481</v>
      </c>
      <c r="H5332" s="80">
        <f t="shared" si="374"/>
        <v>6.2244674391981398</v>
      </c>
      <c r="I5332" s="80">
        <f t="shared" si="376"/>
        <v>19122619.889508992</v>
      </c>
      <c r="K5332" s="82">
        <f t="shared" si="379"/>
        <v>1.1114805470662237E-3</v>
      </c>
      <c r="L5332" s="3">
        <f>IF(AND(O5332&gt;0,O5332&lt;366),+'PL2'!$N$3+1,IF(AND(O5332&gt;365,O5332&lt;731),+'PL2'!$O$3+1,IF(AND(O5332&gt;730,O5332&lt;1096),+'PL2'!$P$3+1,IF(AND(O5332&gt;1095,O5332&lt;1461),+'PL2'!$Q$3+1,IF(AND(O5332&gt;1460,O5332&lt;3000),+'PL2'!$R$3+1,0)))))</f>
        <v>1.5</v>
      </c>
      <c r="M5332" s="3">
        <f>IF(AND(O5332&gt;0,O5332&lt;366),+'PL2'!$N$2+1,IF(AND(O5332&gt;365,O5332&lt;731),+'PL2'!$O$2+1,IF(AND(O5332&gt;730,O5332&lt;1096),+'PL2'!$P$2+1,IF(AND(O5332&gt;1095,O5332&lt;1461),+'PL2'!$Q$2+1,IF(AND(O5332&gt;1460,O5332&lt;1826),+'PL2'!$R$2+1,IF(AND(O5332&gt;1825,O5332&lt;2190),+'PL2'!$S$2+1,0))))))</f>
        <v>1.2</v>
      </c>
      <c r="N5332" s="82">
        <f t="shared" si="380"/>
        <v>4.9963589095569638E-4</v>
      </c>
      <c r="O5332" s="19">
        <f>IF(A5332&gt;'PL2'!$C$2+489,IF(A5332='PL2'!$C$2+490,1,O5331+1), "")</f>
        <v>769</v>
      </c>
      <c r="Q5332" s="19">
        <f t="shared" si="375"/>
        <v>24.116277234641299</v>
      </c>
    </row>
    <row r="5333" spans="1:17" s="80" customFormat="1" x14ac:dyDescent="0.55000000000000004">
      <c r="A5333" s="80">
        <v>5331</v>
      </c>
      <c r="B5333" s="81">
        <v>45153</v>
      </c>
      <c r="C5333" s="80">
        <v>121.59756088245599</v>
      </c>
      <c r="D5333" s="80">
        <f t="shared" si="377"/>
        <v>373891285.89615124</v>
      </c>
      <c r="E5333" s="80">
        <v>980</v>
      </c>
      <c r="F5333" s="80">
        <f t="shared" si="381"/>
        <v>3.1871726932385704E-4</v>
      </c>
      <c r="G5333" s="80">
        <f t="shared" si="378"/>
        <v>19522.626772178464</v>
      </c>
      <c r="H5333" s="80">
        <f t="shared" si="374"/>
        <v>6.2221982948575452</v>
      </c>
      <c r="I5333" s="80">
        <f t="shared" si="376"/>
        <v>19132174.236734893</v>
      </c>
      <c r="K5333" s="82">
        <f t="shared" si="379"/>
        <v>1.1114805470662237E-3</v>
      </c>
      <c r="L5333" s="3">
        <f>IF(AND(O5333&gt;0,O5333&lt;366),+'PL2'!$N$3+1,IF(AND(O5333&gt;365,O5333&lt;731),+'PL2'!$O$3+1,IF(AND(O5333&gt;730,O5333&lt;1096),+'PL2'!$P$3+1,IF(AND(O5333&gt;1095,O5333&lt;1461),+'PL2'!$Q$3+1,IF(AND(O5333&gt;1460,O5333&lt;3000),+'PL2'!$R$3+1,0)))))</f>
        <v>1.5</v>
      </c>
      <c r="M5333" s="3">
        <f>IF(AND(O5333&gt;0,O5333&lt;366),+'PL2'!$N$2+1,IF(AND(O5333&gt;365,O5333&lt;731),+'PL2'!$O$2+1,IF(AND(O5333&gt;730,O5333&lt;1096),+'PL2'!$P$2+1,IF(AND(O5333&gt;1095,O5333&lt;1461),+'PL2'!$Q$2+1,IF(AND(O5333&gt;1460,O5333&lt;1826),+'PL2'!$R$2+1,IF(AND(O5333&gt;1825,O5333&lt;2190),+'PL2'!$S$2+1,0))))))</f>
        <v>1.2</v>
      </c>
      <c r="N5333" s="82">
        <f t="shared" si="380"/>
        <v>4.9963589095569638E-4</v>
      </c>
      <c r="O5333" s="19">
        <f>IF(A5333&gt;'PL2'!$C$2+489,IF(A5333='PL2'!$C$2+490,1,O5332+1), "")</f>
        <v>770</v>
      </c>
      <c r="Q5333" s="19">
        <f t="shared" si="375"/>
        <v>24.128326592303964</v>
      </c>
    </row>
    <row r="5334" spans="1:17" s="80" customFormat="1" x14ac:dyDescent="0.55000000000000004">
      <c r="A5334" s="80">
        <v>5332</v>
      </c>
      <c r="B5334" s="81">
        <v>45154</v>
      </c>
      <c r="C5334" s="80">
        <v>121.627559356577</v>
      </c>
      <c r="D5334" s="80">
        <f t="shared" si="377"/>
        <v>374306858.7871424</v>
      </c>
      <c r="E5334" s="80">
        <v>980</v>
      </c>
      <c r="F5334" s="80">
        <f t="shared" si="381"/>
        <v>3.1844195576770942E-4</v>
      </c>
      <c r="G5334" s="80">
        <f t="shared" si="378"/>
        <v>19532.380977199577</v>
      </c>
      <c r="H5334" s="80">
        <f t="shared" si="374"/>
        <v>6.2199295991794363</v>
      </c>
      <c r="I5334" s="80">
        <f t="shared" si="376"/>
        <v>19141733.357655585</v>
      </c>
      <c r="K5334" s="82">
        <f t="shared" si="379"/>
        <v>1.1114805470662237E-3</v>
      </c>
      <c r="L5334" s="3">
        <f>IF(AND(O5334&gt;0,O5334&lt;366),+'PL2'!$N$3+1,IF(AND(O5334&gt;365,O5334&lt;731),+'PL2'!$O$3+1,IF(AND(O5334&gt;730,O5334&lt;1096),+'PL2'!$P$3+1,IF(AND(O5334&gt;1095,O5334&lt;1461),+'PL2'!$Q$3+1,IF(AND(O5334&gt;1460,O5334&lt;3000),+'PL2'!$R$3+1,0)))))</f>
        <v>1.5</v>
      </c>
      <c r="M5334" s="3">
        <f>IF(AND(O5334&gt;0,O5334&lt;366),+'PL2'!$N$2+1,IF(AND(O5334&gt;365,O5334&lt;731),+'PL2'!$O$2+1,IF(AND(O5334&gt;730,O5334&lt;1096),+'PL2'!$P$2+1,IF(AND(O5334&gt;1095,O5334&lt;1461),+'PL2'!$Q$2+1,IF(AND(O5334&gt;1460,O5334&lt;1826),+'PL2'!$R$2+1,IF(AND(O5334&gt;1825,O5334&lt;2190),+'PL2'!$S$2+1,0))))))</f>
        <v>1.2</v>
      </c>
      <c r="N5334" s="82">
        <f t="shared" si="380"/>
        <v>4.9963589095569638E-4</v>
      </c>
      <c r="O5334" s="19">
        <f>IF(A5334&gt;'PL2'!$C$2+489,IF(A5334='PL2'!$C$2+490,1,O5333+1), "")</f>
        <v>771</v>
      </c>
      <c r="Q5334" s="19">
        <f t="shared" si="375"/>
        <v>24.140381970258179</v>
      </c>
    </row>
    <row r="5335" spans="1:17" s="80" customFormat="1" x14ac:dyDescent="0.55000000000000004">
      <c r="A5335" s="80">
        <v>5333</v>
      </c>
      <c r="B5335" s="81">
        <v>45155</v>
      </c>
      <c r="C5335" s="80">
        <v>121.657557830698</v>
      </c>
      <c r="D5335" s="80">
        <f t="shared" si="377"/>
        <v>374722893.57931775</v>
      </c>
      <c r="E5335" s="80">
        <v>980</v>
      </c>
      <c r="F5335" s="80">
        <f t="shared" si="381"/>
        <v>3.1816686067740282E-4</v>
      </c>
      <c r="G5335" s="80">
        <f t="shared" si="378"/>
        <v>19542.140055771604</v>
      </c>
      <c r="H5335" s="80">
        <f t="shared" si="374"/>
        <v>6.2176613524629767</v>
      </c>
      <c r="I5335" s="80">
        <f t="shared" si="376"/>
        <v>19151297.254656173</v>
      </c>
      <c r="K5335" s="82">
        <f t="shared" si="379"/>
        <v>1.1114805470662237E-3</v>
      </c>
      <c r="L5335" s="3">
        <f>IF(AND(O5335&gt;0,O5335&lt;366),+'PL2'!$N$3+1,IF(AND(O5335&gt;365,O5335&lt;731),+'PL2'!$O$3+1,IF(AND(O5335&gt;730,O5335&lt;1096),+'PL2'!$P$3+1,IF(AND(O5335&gt;1095,O5335&lt;1461),+'PL2'!$Q$3+1,IF(AND(O5335&gt;1460,O5335&lt;3000),+'PL2'!$R$3+1,0)))))</f>
        <v>1.5</v>
      </c>
      <c r="M5335" s="3">
        <f>IF(AND(O5335&gt;0,O5335&lt;366),+'PL2'!$N$2+1,IF(AND(O5335&gt;365,O5335&lt;731),+'PL2'!$O$2+1,IF(AND(O5335&gt;730,O5335&lt;1096),+'PL2'!$P$2+1,IF(AND(O5335&gt;1095,O5335&lt;1461),+'PL2'!$Q$2+1,IF(AND(O5335&gt;1460,O5335&lt;1826),+'PL2'!$R$2+1,IF(AND(O5335&gt;1825,O5335&lt;2190),+'PL2'!$S$2+1,0))))))</f>
        <v>1.2</v>
      </c>
      <c r="N5335" s="82">
        <f t="shared" si="380"/>
        <v>4.9963589095569638E-4</v>
      </c>
      <c r="O5335" s="19">
        <f>IF(A5335&gt;'PL2'!$C$2+489,IF(A5335='PL2'!$C$2+490,1,O5334+1), "")</f>
        <v>772</v>
      </c>
      <c r="Q5335" s="19">
        <f t="shared" si="375"/>
        <v>24.1524433715119</v>
      </c>
    </row>
    <row r="5336" spans="1:17" s="80" customFormat="1" x14ac:dyDescent="0.55000000000000004">
      <c r="A5336" s="80">
        <v>5334</v>
      </c>
      <c r="B5336" s="81">
        <v>45156</v>
      </c>
      <c r="C5336" s="80">
        <v>121.687556304819</v>
      </c>
      <c r="D5336" s="80">
        <f t="shared" si="377"/>
        <v>375139390.78607154</v>
      </c>
      <c r="E5336" s="80">
        <v>980</v>
      </c>
      <c r="F5336" s="80">
        <f t="shared" si="381"/>
        <v>3.178919839071999E-4</v>
      </c>
      <c r="G5336" s="80">
        <f t="shared" si="378"/>
        <v>19551.904010329552</v>
      </c>
      <c r="H5336" s="80">
        <f t="shared" si="374"/>
        <v>6.2153935550067994</v>
      </c>
      <c r="I5336" s="80">
        <f t="shared" si="376"/>
        <v>19160865.93012296</v>
      </c>
      <c r="K5336" s="82">
        <f t="shared" si="379"/>
        <v>1.1114805470662237E-3</v>
      </c>
      <c r="L5336" s="3">
        <f>IF(AND(O5336&gt;0,O5336&lt;366),+'PL2'!$N$3+1,IF(AND(O5336&gt;365,O5336&lt;731),+'PL2'!$O$3+1,IF(AND(O5336&gt;730,O5336&lt;1096),+'PL2'!$P$3+1,IF(AND(O5336&gt;1095,O5336&lt;1461),+'PL2'!$Q$3+1,IF(AND(O5336&gt;1460,O5336&lt;3000),+'PL2'!$R$3+1,0)))))</f>
        <v>1.5</v>
      </c>
      <c r="M5336" s="3">
        <f>IF(AND(O5336&gt;0,O5336&lt;366),+'PL2'!$N$2+1,IF(AND(O5336&gt;365,O5336&lt;731),+'PL2'!$O$2+1,IF(AND(O5336&gt;730,O5336&lt;1096),+'PL2'!$P$2+1,IF(AND(O5336&gt;1095,O5336&lt;1461),+'PL2'!$Q$2+1,IF(AND(O5336&gt;1460,O5336&lt;1826),+'PL2'!$R$2+1,IF(AND(O5336&gt;1825,O5336&lt;2190),+'PL2'!$S$2+1,0))))))</f>
        <v>1.2</v>
      </c>
      <c r="N5336" s="82">
        <f t="shared" si="380"/>
        <v>4.9963589095569638E-4</v>
      </c>
      <c r="O5336" s="19">
        <f>IF(A5336&gt;'PL2'!$C$2+489,IF(A5336='PL2'!$C$2+490,1,O5335+1), "")</f>
        <v>773</v>
      </c>
      <c r="Q5336" s="19">
        <f t="shared" si="375"/>
        <v>24.164510799074584</v>
      </c>
    </row>
    <row r="5337" spans="1:17" s="80" customFormat="1" x14ac:dyDescent="0.55000000000000004">
      <c r="A5337" s="80">
        <v>5335</v>
      </c>
      <c r="B5337" s="81">
        <v>45157</v>
      </c>
      <c r="C5337" s="80">
        <v>121.71755477894</v>
      </c>
      <c r="D5337" s="80">
        <f t="shared" si="377"/>
        <v>375556350.92136854</v>
      </c>
      <c r="E5337" s="80">
        <v>980</v>
      </c>
      <c r="F5337" s="80">
        <f t="shared" si="381"/>
        <v>3.1761732531141753E-4</v>
      </c>
      <c r="G5337" s="80">
        <f t="shared" si="378"/>
        <v>19561.672843309632</v>
      </c>
      <c r="H5337" s="80">
        <f t="shared" ref="H5337:H5400" si="382">+F5337*G5337</f>
        <v>6.2131262071089974</v>
      </c>
      <c r="I5337" s="80">
        <f t="shared" si="376"/>
        <v>19170439.38644344</v>
      </c>
      <c r="K5337" s="82">
        <f t="shared" si="379"/>
        <v>1.1114805470662237E-3</v>
      </c>
      <c r="L5337" s="3">
        <f>IF(AND(O5337&gt;0,O5337&lt;366),+'PL2'!$N$3+1,IF(AND(O5337&gt;365,O5337&lt;731),+'PL2'!$O$3+1,IF(AND(O5337&gt;730,O5337&lt;1096),+'PL2'!$P$3+1,IF(AND(O5337&gt;1095,O5337&lt;1461),+'PL2'!$Q$3+1,IF(AND(O5337&gt;1460,O5337&lt;3000),+'PL2'!$R$3+1,0)))))</f>
        <v>1.5</v>
      </c>
      <c r="M5337" s="3">
        <f>IF(AND(O5337&gt;0,O5337&lt;366),+'PL2'!$N$2+1,IF(AND(O5337&gt;365,O5337&lt;731),+'PL2'!$O$2+1,IF(AND(O5337&gt;730,O5337&lt;1096),+'PL2'!$P$2+1,IF(AND(O5337&gt;1095,O5337&lt;1461),+'PL2'!$Q$2+1,IF(AND(O5337&gt;1460,O5337&lt;1826),+'PL2'!$R$2+1,IF(AND(O5337&gt;1825,O5337&lt;2190),+'PL2'!$S$2+1,0))))))</f>
        <v>1.2</v>
      </c>
      <c r="N5337" s="82">
        <f t="shared" si="380"/>
        <v>4.9963589095569638E-4</v>
      </c>
      <c r="O5337" s="19">
        <f>IF(A5337&gt;'PL2'!$C$2+489,IF(A5337='PL2'!$C$2+490,1,O5336+1), "")</f>
        <v>774</v>
      </c>
      <c r="Q5337" s="19">
        <f t="shared" si="375"/>
        <v>24.176584255957188</v>
      </c>
    </row>
    <row r="5338" spans="1:17" s="80" customFormat="1" x14ac:dyDescent="0.55000000000000004">
      <c r="A5338" s="80">
        <v>5336</v>
      </c>
      <c r="B5338" s="81">
        <v>45158</v>
      </c>
      <c r="C5338" s="80">
        <v>121.747553253061</v>
      </c>
      <c r="D5338" s="80">
        <f t="shared" si="377"/>
        <v>375973774.49974483</v>
      </c>
      <c r="E5338" s="80">
        <v>980</v>
      </c>
      <c r="F5338" s="80">
        <f t="shared" si="381"/>
        <v>3.1734288474442716E-4</v>
      </c>
      <c r="G5338" s="80">
        <f t="shared" si="378"/>
        <v>19571.446557149284</v>
      </c>
      <c r="H5338" s="80">
        <f t="shared" si="382"/>
        <v>6.2108593090671409</v>
      </c>
      <c r="I5338" s="80">
        <f t="shared" si="376"/>
        <v>19180017.626006298</v>
      </c>
      <c r="K5338" s="82">
        <f t="shared" si="379"/>
        <v>1.1114805470662237E-3</v>
      </c>
      <c r="L5338" s="3">
        <f>IF(AND(O5338&gt;0,O5338&lt;366),+'PL2'!$N$3+1,IF(AND(O5338&gt;365,O5338&lt;731),+'PL2'!$O$3+1,IF(AND(O5338&gt;730,O5338&lt;1096),+'PL2'!$P$3+1,IF(AND(O5338&gt;1095,O5338&lt;1461),+'PL2'!$Q$3+1,IF(AND(O5338&gt;1460,O5338&lt;3000),+'PL2'!$R$3+1,0)))))</f>
        <v>1.5</v>
      </c>
      <c r="M5338" s="3">
        <f>IF(AND(O5338&gt;0,O5338&lt;366),+'PL2'!$N$2+1,IF(AND(O5338&gt;365,O5338&lt;731),+'PL2'!$O$2+1,IF(AND(O5338&gt;730,O5338&lt;1096),+'PL2'!$P$2+1,IF(AND(O5338&gt;1095,O5338&lt;1461),+'PL2'!$Q$2+1,IF(AND(O5338&gt;1460,O5338&lt;1826),+'PL2'!$R$2+1,IF(AND(O5338&gt;1825,O5338&lt;2190),+'PL2'!$S$2+1,0))))))</f>
        <v>1.2</v>
      </c>
      <c r="N5338" s="82">
        <f t="shared" si="380"/>
        <v>4.9963589095569638E-4</v>
      </c>
      <c r="O5338" s="19">
        <f>IF(A5338&gt;'PL2'!$C$2+489,IF(A5338='PL2'!$C$2+490,1,O5337+1), "")</f>
        <v>775</v>
      </c>
      <c r="Q5338" s="19">
        <f t="shared" si="375"/>
        <v>24.188663745172178</v>
      </c>
    </row>
    <row r="5339" spans="1:17" s="80" customFormat="1" x14ac:dyDescent="0.55000000000000004">
      <c r="A5339" s="80">
        <v>5337</v>
      </c>
      <c r="B5339" s="81">
        <v>45159</v>
      </c>
      <c r="C5339" s="80">
        <v>121.777551727182</v>
      </c>
      <c r="D5339" s="80">
        <f t="shared" si="377"/>
        <v>376391662.03630835</v>
      </c>
      <c r="E5339" s="80">
        <v>980</v>
      </c>
      <c r="F5339" s="80">
        <f t="shared" si="381"/>
        <v>3.1706866206065461E-4</v>
      </c>
      <c r="G5339" s="80">
        <f t="shared" si="378"/>
        <v>19581.225154287156</v>
      </c>
      <c r="H5339" s="80">
        <f t="shared" si="382"/>
        <v>6.2085928611782641</v>
      </c>
      <c r="I5339" s="80">
        <f t="shared" si="376"/>
        <v>19189600.651201412</v>
      </c>
      <c r="K5339" s="82">
        <f t="shared" si="379"/>
        <v>1.1114805470662237E-3</v>
      </c>
      <c r="L5339" s="3">
        <f>IF(AND(O5339&gt;0,O5339&lt;366),+'PL2'!$N$3+1,IF(AND(O5339&gt;365,O5339&lt;731),+'PL2'!$O$3+1,IF(AND(O5339&gt;730,O5339&lt;1096),+'PL2'!$P$3+1,IF(AND(O5339&gt;1095,O5339&lt;1461),+'PL2'!$Q$3+1,IF(AND(O5339&gt;1460,O5339&lt;3000),+'PL2'!$R$3+1,0)))))</f>
        <v>1.5</v>
      </c>
      <c r="M5339" s="3">
        <f>IF(AND(O5339&gt;0,O5339&lt;366),+'PL2'!$N$2+1,IF(AND(O5339&gt;365,O5339&lt;731),+'PL2'!$O$2+1,IF(AND(O5339&gt;730,O5339&lt;1096),+'PL2'!$P$2+1,IF(AND(O5339&gt;1095,O5339&lt;1461),+'PL2'!$Q$2+1,IF(AND(O5339&gt;1460,O5339&lt;1826),+'PL2'!$R$2+1,IF(AND(O5339&gt;1825,O5339&lt;2190),+'PL2'!$S$2+1,0))))))</f>
        <v>1.2</v>
      </c>
      <c r="N5339" s="82">
        <f t="shared" si="380"/>
        <v>4.9963589095569638E-4</v>
      </c>
      <c r="O5339" s="19">
        <f>IF(A5339&gt;'PL2'!$C$2+489,IF(A5339='PL2'!$C$2+490,1,O5338+1), "")</f>
        <v>776</v>
      </c>
      <c r="Q5339" s="19">
        <f t="shared" ref="Q5339:Q5402" si="383">+Q5338*(1+N5339)</f>
        <v>24.200749269733524</v>
      </c>
    </row>
    <row r="5340" spans="1:17" s="80" customFormat="1" x14ac:dyDescent="0.55000000000000004">
      <c r="A5340" s="80">
        <v>5338</v>
      </c>
      <c r="B5340" s="81">
        <v>45160</v>
      </c>
      <c r="C5340" s="80">
        <v>121.807550201303</v>
      </c>
      <c r="D5340" s="80">
        <f t="shared" si="377"/>
        <v>376810014.04673964</v>
      </c>
      <c r="E5340" s="80">
        <v>980</v>
      </c>
      <c r="F5340" s="80">
        <f t="shared" si="381"/>
        <v>3.1679465711457994E-4</v>
      </c>
      <c r="G5340" s="80">
        <f t="shared" si="378"/>
        <v>19591.008637163122</v>
      </c>
      <c r="H5340" s="80">
        <f t="shared" si="382"/>
        <v>6.2063268637388651</v>
      </c>
      <c r="I5340" s="80">
        <f t="shared" si="376"/>
        <v>19199188.46441986</v>
      </c>
      <c r="K5340" s="82">
        <f t="shared" si="379"/>
        <v>1.1114805470662237E-3</v>
      </c>
      <c r="L5340" s="3">
        <f>IF(AND(O5340&gt;0,O5340&lt;366),+'PL2'!$N$3+1,IF(AND(O5340&gt;365,O5340&lt;731),+'PL2'!$O$3+1,IF(AND(O5340&gt;730,O5340&lt;1096),+'PL2'!$P$3+1,IF(AND(O5340&gt;1095,O5340&lt;1461),+'PL2'!$Q$3+1,IF(AND(O5340&gt;1460,O5340&lt;3000),+'PL2'!$R$3+1,0)))))</f>
        <v>1.5</v>
      </c>
      <c r="M5340" s="3">
        <f>IF(AND(O5340&gt;0,O5340&lt;366),+'PL2'!$N$2+1,IF(AND(O5340&gt;365,O5340&lt;731),+'PL2'!$O$2+1,IF(AND(O5340&gt;730,O5340&lt;1096),+'PL2'!$P$2+1,IF(AND(O5340&gt;1095,O5340&lt;1461),+'PL2'!$Q$2+1,IF(AND(O5340&gt;1460,O5340&lt;1826),+'PL2'!$R$2+1,IF(AND(O5340&gt;1825,O5340&lt;2190),+'PL2'!$S$2+1,0))))))</f>
        <v>1.2</v>
      </c>
      <c r="N5340" s="82">
        <f t="shared" si="380"/>
        <v>4.9963589095569638E-4</v>
      </c>
      <c r="O5340" s="19">
        <f>IF(A5340&gt;'PL2'!$C$2+489,IF(A5340='PL2'!$C$2+490,1,O5339+1), "")</f>
        <v>777</v>
      </c>
      <c r="Q5340" s="19">
        <f t="shared" si="383"/>
        <v>24.212840832656703</v>
      </c>
    </row>
    <row r="5341" spans="1:17" s="80" customFormat="1" x14ac:dyDescent="0.55000000000000004">
      <c r="A5341" s="80">
        <v>5339</v>
      </c>
      <c r="B5341" s="81">
        <v>45161</v>
      </c>
      <c r="C5341" s="80">
        <v>121.837548675424</v>
      </c>
      <c r="D5341" s="80">
        <f t="shared" si="377"/>
        <v>377228831.04729235</v>
      </c>
      <c r="E5341" s="80">
        <v>980</v>
      </c>
      <c r="F5341" s="80">
        <f t="shared" si="381"/>
        <v>3.1652086976073813E-4</v>
      </c>
      <c r="G5341" s="80">
        <f t="shared" si="378"/>
        <v>19600.797008218273</v>
      </c>
      <c r="H5341" s="80">
        <f t="shared" si="382"/>
        <v>6.2040613170449213</v>
      </c>
      <c r="I5341" s="80">
        <f t="shared" si="376"/>
        <v>19208781.068053909</v>
      </c>
      <c r="K5341" s="82">
        <f t="shared" si="379"/>
        <v>1.1114805470662237E-3</v>
      </c>
      <c r="L5341" s="3">
        <f>IF(AND(O5341&gt;0,O5341&lt;366),+'PL2'!$N$3+1,IF(AND(O5341&gt;365,O5341&lt;731),+'PL2'!$O$3+1,IF(AND(O5341&gt;730,O5341&lt;1096),+'PL2'!$P$3+1,IF(AND(O5341&gt;1095,O5341&lt;1461),+'PL2'!$Q$3+1,IF(AND(O5341&gt;1460,O5341&lt;3000),+'PL2'!$R$3+1,0)))))</f>
        <v>1.5</v>
      </c>
      <c r="M5341" s="3">
        <f>IF(AND(O5341&gt;0,O5341&lt;366),+'PL2'!$N$2+1,IF(AND(O5341&gt;365,O5341&lt;731),+'PL2'!$O$2+1,IF(AND(O5341&gt;730,O5341&lt;1096),+'PL2'!$P$2+1,IF(AND(O5341&gt;1095,O5341&lt;1461),+'PL2'!$Q$2+1,IF(AND(O5341&gt;1460,O5341&lt;1826),+'PL2'!$R$2+1,IF(AND(O5341&gt;1825,O5341&lt;2190),+'PL2'!$S$2+1,0))))))</f>
        <v>1.2</v>
      </c>
      <c r="N5341" s="82">
        <f t="shared" si="380"/>
        <v>4.9963589095569638E-4</v>
      </c>
      <c r="O5341" s="19">
        <f>IF(A5341&gt;'PL2'!$C$2+489,IF(A5341='PL2'!$C$2+490,1,O5340+1), "")</f>
        <v>778</v>
      </c>
      <c r="Q5341" s="19">
        <f t="shared" si="383"/>
        <v>24.224938436958695</v>
      </c>
    </row>
    <row r="5342" spans="1:17" s="80" customFormat="1" x14ac:dyDescent="0.55000000000000004">
      <c r="A5342" s="80">
        <v>5340</v>
      </c>
      <c r="B5342" s="81">
        <v>45162</v>
      </c>
      <c r="C5342" s="80">
        <v>121.867547149545</v>
      </c>
      <c r="D5342" s="80">
        <f t="shared" si="377"/>
        <v>377648113.55479395</v>
      </c>
      <c r="E5342" s="80">
        <v>980</v>
      </c>
      <c r="F5342" s="80">
        <f t="shared" si="381"/>
        <v>3.1624729985371865E-4</v>
      </c>
      <c r="G5342" s="80">
        <f t="shared" si="378"/>
        <v>19610.590269894914</v>
      </c>
      <c r="H5342" s="80">
        <f t="shared" si="382"/>
        <v>6.2017962213918745</v>
      </c>
      <c r="I5342" s="80">
        <f t="shared" si="376"/>
        <v>19218378.464497015</v>
      </c>
      <c r="K5342" s="82">
        <f t="shared" si="379"/>
        <v>1.1114805470662237E-3</v>
      </c>
      <c r="L5342" s="3">
        <f>IF(AND(O5342&gt;0,O5342&lt;366),+'PL2'!$N$3+1,IF(AND(O5342&gt;365,O5342&lt;731),+'PL2'!$O$3+1,IF(AND(O5342&gt;730,O5342&lt;1096),+'PL2'!$P$3+1,IF(AND(O5342&gt;1095,O5342&lt;1461),+'PL2'!$Q$3+1,IF(AND(O5342&gt;1460,O5342&lt;3000),+'PL2'!$R$3+1,0)))))</f>
        <v>1.5</v>
      </c>
      <c r="M5342" s="3">
        <f>IF(AND(O5342&gt;0,O5342&lt;366),+'PL2'!$N$2+1,IF(AND(O5342&gt;365,O5342&lt;731),+'PL2'!$O$2+1,IF(AND(O5342&gt;730,O5342&lt;1096),+'PL2'!$P$2+1,IF(AND(O5342&gt;1095,O5342&lt;1461),+'PL2'!$Q$2+1,IF(AND(O5342&gt;1460,O5342&lt;1826),+'PL2'!$R$2+1,IF(AND(O5342&gt;1825,O5342&lt;2190),+'PL2'!$S$2+1,0))))))</f>
        <v>1.2</v>
      </c>
      <c r="N5342" s="82">
        <f t="shared" si="380"/>
        <v>4.9963589095569638E-4</v>
      </c>
      <c r="O5342" s="19">
        <f>IF(A5342&gt;'PL2'!$C$2+489,IF(A5342='PL2'!$C$2+490,1,O5341+1), "")</f>
        <v>779</v>
      </c>
      <c r="Q5342" s="19">
        <f t="shared" si="383"/>
        <v>24.237042085657993</v>
      </c>
    </row>
    <row r="5343" spans="1:17" s="80" customFormat="1" x14ac:dyDescent="0.55000000000000004">
      <c r="A5343" s="80">
        <v>5341</v>
      </c>
      <c r="B5343" s="81">
        <v>45163</v>
      </c>
      <c r="C5343" s="80">
        <v>121.89754562366601</v>
      </c>
      <c r="D5343" s="80">
        <f t="shared" si="377"/>
        <v>378067862.08664638</v>
      </c>
      <c r="E5343" s="80">
        <v>980</v>
      </c>
      <c r="F5343" s="80">
        <f t="shared" si="381"/>
        <v>3.1597394724816542E-4</v>
      </c>
      <c r="G5343" s="80">
        <f t="shared" si="378"/>
        <v>19620.388424636581</v>
      </c>
      <c r="H5343" s="80">
        <f t="shared" si="382"/>
        <v>6.1995315770746346</v>
      </c>
      <c r="I5343" s="80">
        <f t="shared" ref="I5343:I5406" si="384">+E5343*G5343</f>
        <v>19227980.656143852</v>
      </c>
      <c r="K5343" s="82">
        <f t="shared" si="379"/>
        <v>1.1114805470662237E-3</v>
      </c>
      <c r="L5343" s="3">
        <f>IF(AND(O5343&gt;0,O5343&lt;366),+'PL2'!$N$3+1,IF(AND(O5343&gt;365,O5343&lt;731),+'PL2'!$O$3+1,IF(AND(O5343&gt;730,O5343&lt;1096),+'PL2'!$P$3+1,IF(AND(O5343&gt;1095,O5343&lt;1461),+'PL2'!$Q$3+1,IF(AND(O5343&gt;1460,O5343&lt;3000),+'PL2'!$R$3+1,0)))))</f>
        <v>1.5</v>
      </c>
      <c r="M5343" s="3">
        <f>IF(AND(O5343&gt;0,O5343&lt;366),+'PL2'!$N$2+1,IF(AND(O5343&gt;365,O5343&lt;731),+'PL2'!$O$2+1,IF(AND(O5343&gt;730,O5343&lt;1096),+'PL2'!$P$2+1,IF(AND(O5343&gt;1095,O5343&lt;1461),+'PL2'!$Q$2+1,IF(AND(O5343&gt;1460,O5343&lt;1826),+'PL2'!$R$2+1,IF(AND(O5343&gt;1825,O5343&lt;2190),+'PL2'!$S$2+1,0))))))</f>
        <v>1.2</v>
      </c>
      <c r="N5343" s="82">
        <f t="shared" si="380"/>
        <v>4.9963589095569638E-4</v>
      </c>
      <c r="O5343" s="19">
        <f>IF(A5343&gt;'PL2'!$C$2+489,IF(A5343='PL2'!$C$2+490,1,O5342+1), "")</f>
        <v>780</v>
      </c>
      <c r="Q5343" s="19">
        <f t="shared" si="383"/>
        <v>24.249151781774593</v>
      </c>
    </row>
    <row r="5344" spans="1:17" s="80" customFormat="1" x14ac:dyDescent="0.55000000000000004">
      <c r="A5344" s="80">
        <v>5342</v>
      </c>
      <c r="B5344" s="81">
        <v>45164</v>
      </c>
      <c r="C5344" s="80">
        <v>121.92754409778701</v>
      </c>
      <c r="D5344" s="80">
        <f t="shared" si="377"/>
        <v>378488077.16082662</v>
      </c>
      <c r="E5344" s="80">
        <v>980</v>
      </c>
      <c r="F5344" s="80">
        <f t="shared" si="381"/>
        <v>3.1570081179877743E-4</v>
      </c>
      <c r="G5344" s="80">
        <f t="shared" si="378"/>
        <v>19630.191474888023</v>
      </c>
      <c r="H5344" s="80">
        <f t="shared" si="382"/>
        <v>6.1972673843875885</v>
      </c>
      <c r="I5344" s="80">
        <f t="shared" si="384"/>
        <v>19237587.645390261</v>
      </c>
      <c r="K5344" s="82">
        <f t="shared" si="379"/>
        <v>1.1114805470662237E-3</v>
      </c>
      <c r="L5344" s="3">
        <f>IF(AND(O5344&gt;0,O5344&lt;366),+'PL2'!$N$3+1,IF(AND(O5344&gt;365,O5344&lt;731),+'PL2'!$O$3+1,IF(AND(O5344&gt;730,O5344&lt;1096),+'PL2'!$P$3+1,IF(AND(O5344&gt;1095,O5344&lt;1461),+'PL2'!$Q$3+1,IF(AND(O5344&gt;1460,O5344&lt;3000),+'PL2'!$R$3+1,0)))))</f>
        <v>1.5</v>
      </c>
      <c r="M5344" s="3">
        <f>IF(AND(O5344&gt;0,O5344&lt;366),+'PL2'!$N$2+1,IF(AND(O5344&gt;365,O5344&lt;731),+'PL2'!$O$2+1,IF(AND(O5344&gt;730,O5344&lt;1096),+'PL2'!$P$2+1,IF(AND(O5344&gt;1095,O5344&lt;1461),+'PL2'!$Q$2+1,IF(AND(O5344&gt;1460,O5344&lt;1826),+'PL2'!$R$2+1,IF(AND(O5344&gt;1825,O5344&lt;2190),+'PL2'!$S$2+1,0))))))</f>
        <v>1.2</v>
      </c>
      <c r="N5344" s="82">
        <f t="shared" si="380"/>
        <v>4.9963589095569638E-4</v>
      </c>
      <c r="O5344" s="19">
        <f>IF(A5344&gt;'PL2'!$C$2+489,IF(A5344='PL2'!$C$2+490,1,O5343+1), "")</f>
        <v>781</v>
      </c>
      <c r="Q5344" s="19">
        <f t="shared" si="383"/>
        <v>24.261267528329999</v>
      </c>
    </row>
    <row r="5345" spans="1:17" s="80" customFormat="1" x14ac:dyDescent="0.55000000000000004">
      <c r="A5345" s="80">
        <v>5343</v>
      </c>
      <c r="B5345" s="81">
        <v>45165</v>
      </c>
      <c r="C5345" s="80">
        <v>121.95754257190799</v>
      </c>
      <c r="D5345" s="80">
        <f t="shared" si="377"/>
        <v>378908759.29588741</v>
      </c>
      <c r="E5345" s="80">
        <v>980</v>
      </c>
      <c r="F5345" s="80">
        <f t="shared" si="381"/>
        <v>3.1542789336030816E-4</v>
      </c>
      <c r="G5345" s="80">
        <f t="shared" si="378"/>
        <v>19639.999423095211</v>
      </c>
      <c r="H5345" s="80">
        <f t="shared" si="382"/>
        <v>6.1950036436245899</v>
      </c>
      <c r="I5345" s="80">
        <f t="shared" si="384"/>
        <v>19247199.434633307</v>
      </c>
      <c r="K5345" s="82">
        <f t="shared" si="379"/>
        <v>1.1114805470662237E-3</v>
      </c>
      <c r="L5345" s="3">
        <f>IF(AND(O5345&gt;0,O5345&lt;366),+'PL2'!$N$3+1,IF(AND(O5345&gt;365,O5345&lt;731),+'PL2'!$O$3+1,IF(AND(O5345&gt;730,O5345&lt;1096),+'PL2'!$P$3+1,IF(AND(O5345&gt;1095,O5345&lt;1461),+'PL2'!$Q$3+1,IF(AND(O5345&gt;1460,O5345&lt;3000),+'PL2'!$R$3+1,0)))))</f>
        <v>1.5</v>
      </c>
      <c r="M5345" s="3">
        <f>IF(AND(O5345&gt;0,O5345&lt;366),+'PL2'!$N$2+1,IF(AND(O5345&gt;365,O5345&lt;731),+'PL2'!$O$2+1,IF(AND(O5345&gt;730,O5345&lt;1096),+'PL2'!$P$2+1,IF(AND(O5345&gt;1095,O5345&lt;1461),+'PL2'!$Q$2+1,IF(AND(O5345&gt;1460,O5345&lt;1826),+'PL2'!$R$2+1,IF(AND(O5345&gt;1825,O5345&lt;2190),+'PL2'!$S$2+1,0))))))</f>
        <v>1.2</v>
      </c>
      <c r="N5345" s="82">
        <f t="shared" si="380"/>
        <v>4.9963589095569638E-4</v>
      </c>
      <c r="O5345" s="19">
        <f>IF(A5345&gt;'PL2'!$C$2+489,IF(A5345='PL2'!$C$2+490,1,O5344+1), "")</f>
        <v>782</v>
      </c>
      <c r="Q5345" s="19">
        <f t="shared" si="383"/>
        <v>24.273389328347232</v>
      </c>
    </row>
    <row r="5346" spans="1:17" s="80" customFormat="1" x14ac:dyDescent="0.55000000000000004">
      <c r="A5346" s="80">
        <v>5344</v>
      </c>
      <c r="B5346" s="81">
        <v>45166</v>
      </c>
      <c r="C5346" s="80">
        <v>121.98754104602899</v>
      </c>
      <c r="D5346" s="80">
        <f t="shared" si="377"/>
        <v>379329909.01095778</v>
      </c>
      <c r="E5346" s="80">
        <v>980</v>
      </c>
      <c r="F5346" s="80">
        <f t="shared" si="381"/>
        <v>3.1515519178756615E-4</v>
      </c>
      <c r="G5346" s="80">
        <f t="shared" si="378"/>
        <v>19649.812271705337</v>
      </c>
      <c r="H5346" s="80">
        <f t="shared" si="382"/>
        <v>6.1927403550789668</v>
      </c>
      <c r="I5346" s="80">
        <f t="shared" si="384"/>
        <v>19256816.026271231</v>
      </c>
      <c r="K5346" s="82">
        <f t="shared" si="379"/>
        <v>1.1114805470662237E-3</v>
      </c>
      <c r="L5346" s="3">
        <f>IF(AND(O5346&gt;0,O5346&lt;366),+'PL2'!$N$3+1,IF(AND(O5346&gt;365,O5346&lt;731),+'PL2'!$O$3+1,IF(AND(O5346&gt;730,O5346&lt;1096),+'PL2'!$P$3+1,IF(AND(O5346&gt;1095,O5346&lt;1461),+'PL2'!$Q$3+1,IF(AND(O5346&gt;1460,O5346&lt;3000),+'PL2'!$R$3+1,0)))))</f>
        <v>1.5</v>
      </c>
      <c r="M5346" s="3">
        <f>IF(AND(O5346&gt;0,O5346&lt;366),+'PL2'!$N$2+1,IF(AND(O5346&gt;365,O5346&lt;731),+'PL2'!$O$2+1,IF(AND(O5346&gt;730,O5346&lt;1096),+'PL2'!$P$2+1,IF(AND(O5346&gt;1095,O5346&lt;1461),+'PL2'!$Q$2+1,IF(AND(O5346&gt;1460,O5346&lt;1826),+'PL2'!$R$2+1,IF(AND(O5346&gt;1825,O5346&lt;2190),+'PL2'!$S$2+1,0))))))</f>
        <v>1.2</v>
      </c>
      <c r="N5346" s="82">
        <f t="shared" si="380"/>
        <v>4.9963589095569638E-4</v>
      </c>
      <c r="O5346" s="19">
        <f>IF(A5346&gt;'PL2'!$C$2+489,IF(A5346='PL2'!$C$2+490,1,O5345+1), "")</f>
        <v>783</v>
      </c>
      <c r="Q5346" s="19">
        <f t="shared" si="383"/>
        <v>24.285517184850814</v>
      </c>
    </row>
    <row r="5347" spans="1:17" s="80" customFormat="1" x14ac:dyDescent="0.55000000000000004">
      <c r="A5347" s="80">
        <v>5345</v>
      </c>
      <c r="B5347" s="81">
        <v>45167</v>
      </c>
      <c r="C5347" s="80">
        <v>122.01753952015</v>
      </c>
      <c r="D5347" s="80">
        <f t="shared" ref="D5347:D5410" si="385">+D5346*(1+K5347)</f>
        <v>379751526.82574385</v>
      </c>
      <c r="E5347" s="80">
        <v>980</v>
      </c>
      <c r="F5347" s="80">
        <f t="shared" si="381"/>
        <v>3.1488270693541472E-4</v>
      </c>
      <c r="G5347" s="80">
        <f t="shared" ref="G5347:G5410" si="386">+G5346*(1+N5347)</f>
        <v>19659.630023166825</v>
      </c>
      <c r="H5347" s="80">
        <f t="shared" si="382"/>
        <v>6.1904775190435197</v>
      </c>
      <c r="I5347" s="80">
        <f t="shared" si="384"/>
        <v>19266437.42270349</v>
      </c>
      <c r="K5347" s="82">
        <f t="shared" si="379"/>
        <v>1.1114805470662237E-3</v>
      </c>
      <c r="L5347" s="3">
        <f>IF(AND(O5347&gt;0,O5347&lt;366),+'PL2'!$N$3+1,IF(AND(O5347&gt;365,O5347&lt;731),+'PL2'!$O$3+1,IF(AND(O5347&gt;730,O5347&lt;1096),+'PL2'!$P$3+1,IF(AND(O5347&gt;1095,O5347&lt;1461),+'PL2'!$Q$3+1,IF(AND(O5347&gt;1460,O5347&lt;3000),+'PL2'!$R$3+1,0)))))</f>
        <v>1.5</v>
      </c>
      <c r="M5347" s="3">
        <f>IF(AND(O5347&gt;0,O5347&lt;366),+'PL2'!$N$2+1,IF(AND(O5347&gt;365,O5347&lt;731),+'PL2'!$O$2+1,IF(AND(O5347&gt;730,O5347&lt;1096),+'PL2'!$P$2+1,IF(AND(O5347&gt;1095,O5347&lt;1461),+'PL2'!$Q$2+1,IF(AND(O5347&gt;1460,O5347&lt;1826),+'PL2'!$R$2+1,IF(AND(O5347&gt;1825,O5347&lt;2190),+'PL2'!$S$2+1,0))))))</f>
        <v>1.2</v>
      </c>
      <c r="N5347" s="82">
        <f t="shared" si="380"/>
        <v>4.9963589095569638E-4</v>
      </c>
      <c r="O5347" s="19">
        <f>IF(A5347&gt;'PL2'!$C$2+489,IF(A5347='PL2'!$C$2+490,1,O5346+1), "")</f>
        <v>784</v>
      </c>
      <c r="Q5347" s="19">
        <f t="shared" si="383"/>
        <v>24.297651100866787</v>
      </c>
    </row>
    <row r="5348" spans="1:17" s="80" customFormat="1" x14ac:dyDescent="0.55000000000000004">
      <c r="A5348" s="80">
        <v>5346</v>
      </c>
      <c r="B5348" s="81">
        <v>45168</v>
      </c>
      <c r="C5348" s="80">
        <v>122.047537994271</v>
      </c>
      <c r="D5348" s="80">
        <f t="shared" si="385"/>
        <v>380173613.26052934</v>
      </c>
      <c r="E5348" s="80">
        <v>980</v>
      </c>
      <c r="F5348" s="80">
        <f t="shared" si="381"/>
        <v>3.1461043865877228E-4</v>
      </c>
      <c r="G5348" s="80">
        <f t="shared" si="386"/>
        <v>19669.452679929309</v>
      </c>
      <c r="H5348" s="80">
        <f t="shared" si="382"/>
        <v>6.1882151358105242</v>
      </c>
      <c r="I5348" s="80">
        <f t="shared" si="384"/>
        <v>19276063.626330722</v>
      </c>
      <c r="K5348" s="82">
        <f t="shared" ref="K5348:K5411" si="387">+L5348^(0.00273972602739726)-1</f>
        <v>1.1114805470662237E-3</v>
      </c>
      <c r="L5348" s="3">
        <f>IF(AND(O5348&gt;0,O5348&lt;366),+'PL2'!$N$3+1,IF(AND(O5348&gt;365,O5348&lt;731),+'PL2'!$O$3+1,IF(AND(O5348&gt;730,O5348&lt;1096),+'PL2'!$P$3+1,IF(AND(O5348&gt;1095,O5348&lt;1461),+'PL2'!$Q$3+1,IF(AND(O5348&gt;1460,O5348&lt;3000),+'PL2'!$R$3+1,0)))))</f>
        <v>1.5</v>
      </c>
      <c r="M5348" s="3">
        <f>IF(AND(O5348&gt;0,O5348&lt;366),+'PL2'!$N$2+1,IF(AND(O5348&gt;365,O5348&lt;731),+'PL2'!$O$2+1,IF(AND(O5348&gt;730,O5348&lt;1096),+'PL2'!$P$2+1,IF(AND(O5348&gt;1095,O5348&lt;1461),+'PL2'!$Q$2+1,IF(AND(O5348&gt;1460,O5348&lt;1826),+'PL2'!$R$2+1,IF(AND(O5348&gt;1825,O5348&lt;2190),+'PL2'!$S$2+1,0))))))</f>
        <v>1.2</v>
      </c>
      <c r="N5348" s="82">
        <f t="shared" ref="N5348:N5411" si="388">+M5348^(0.00273972602739726)-1</f>
        <v>4.9963589095569638E-4</v>
      </c>
      <c r="O5348" s="19">
        <f>IF(A5348&gt;'PL2'!$C$2+489,IF(A5348='PL2'!$C$2+490,1,O5347+1), "")</f>
        <v>785</v>
      </c>
      <c r="Q5348" s="19">
        <f t="shared" si="383"/>
        <v>24.309791079422698</v>
      </c>
    </row>
    <row r="5349" spans="1:17" s="80" customFormat="1" x14ac:dyDescent="0.55000000000000004">
      <c r="A5349" s="80">
        <v>5347</v>
      </c>
      <c r="B5349" s="81">
        <v>45169</v>
      </c>
      <c r="C5349" s="80">
        <v>122.077536468392</v>
      </c>
      <c r="D5349" s="80">
        <f t="shared" si="385"/>
        <v>380596168.83617628</v>
      </c>
      <c r="E5349" s="80">
        <v>980</v>
      </c>
      <c r="F5349" s="80">
        <f t="shared" si="381"/>
        <v>3.1433838681261194E-4</v>
      </c>
      <c r="G5349" s="80">
        <f t="shared" si="386"/>
        <v>19679.280244443657</v>
      </c>
      <c r="H5349" s="80">
        <f t="shared" si="382"/>
        <v>6.1859532056717228</v>
      </c>
      <c r="I5349" s="80">
        <f t="shared" si="384"/>
        <v>19285694.639554784</v>
      </c>
      <c r="K5349" s="82">
        <f t="shared" si="387"/>
        <v>1.1114805470662237E-3</v>
      </c>
      <c r="L5349" s="3">
        <f>IF(AND(O5349&gt;0,O5349&lt;366),+'PL2'!$N$3+1,IF(AND(O5349&gt;365,O5349&lt;731),+'PL2'!$O$3+1,IF(AND(O5349&gt;730,O5349&lt;1096),+'PL2'!$P$3+1,IF(AND(O5349&gt;1095,O5349&lt;1461),+'PL2'!$Q$3+1,IF(AND(O5349&gt;1460,O5349&lt;3000),+'PL2'!$R$3+1,0)))))</f>
        <v>1.5</v>
      </c>
      <c r="M5349" s="3">
        <f>IF(AND(O5349&gt;0,O5349&lt;366),+'PL2'!$N$2+1,IF(AND(O5349&gt;365,O5349&lt;731),+'PL2'!$O$2+1,IF(AND(O5349&gt;730,O5349&lt;1096),+'PL2'!$P$2+1,IF(AND(O5349&gt;1095,O5349&lt;1461),+'PL2'!$Q$2+1,IF(AND(O5349&gt;1460,O5349&lt;1826),+'PL2'!$R$2+1,IF(AND(O5349&gt;1825,O5349&lt;2190),+'PL2'!$S$2+1,0))))))</f>
        <v>1.2</v>
      </c>
      <c r="N5349" s="82">
        <f t="shared" si="388"/>
        <v>4.9963589095569638E-4</v>
      </c>
      <c r="O5349" s="19">
        <f>IF(A5349&gt;'PL2'!$C$2+489,IF(A5349='PL2'!$C$2+490,1,O5348+1), "")</f>
        <v>786</v>
      </c>
      <c r="Q5349" s="19">
        <f t="shared" si="383"/>
        <v>24.321937123547613</v>
      </c>
    </row>
    <row r="5350" spans="1:17" s="80" customFormat="1" x14ac:dyDescent="0.55000000000000004">
      <c r="A5350" s="80">
        <v>5348</v>
      </c>
      <c r="B5350" s="81">
        <v>45170</v>
      </c>
      <c r="C5350" s="80">
        <v>122.107534942513</v>
      </c>
      <c r="D5350" s="80">
        <f t="shared" si="385"/>
        <v>381019194.07412565</v>
      </c>
      <c r="E5350" s="80">
        <v>980</v>
      </c>
      <c r="F5350" s="80">
        <f t="shared" si="381"/>
        <v>3.1406655125196226E-4</v>
      </c>
      <c r="G5350" s="80">
        <f t="shared" si="386"/>
        <v>19689.112719161956</v>
      </c>
      <c r="H5350" s="80">
        <f t="shared" si="382"/>
        <v>6.1836917289183404</v>
      </c>
      <c r="I5350" s="80">
        <f t="shared" si="384"/>
        <v>19295330.464778718</v>
      </c>
      <c r="K5350" s="82">
        <f t="shared" si="387"/>
        <v>1.1114805470662237E-3</v>
      </c>
      <c r="L5350" s="3">
        <f>IF(AND(O5350&gt;0,O5350&lt;366),+'PL2'!$N$3+1,IF(AND(O5350&gt;365,O5350&lt;731),+'PL2'!$O$3+1,IF(AND(O5350&gt;730,O5350&lt;1096),+'PL2'!$P$3+1,IF(AND(O5350&gt;1095,O5350&lt;1461),+'PL2'!$Q$3+1,IF(AND(O5350&gt;1460,O5350&lt;3000),+'PL2'!$R$3+1,0)))))</f>
        <v>1.5</v>
      </c>
      <c r="M5350" s="3">
        <f>IF(AND(O5350&gt;0,O5350&lt;366),+'PL2'!$N$2+1,IF(AND(O5350&gt;365,O5350&lt;731),+'PL2'!$O$2+1,IF(AND(O5350&gt;730,O5350&lt;1096),+'PL2'!$P$2+1,IF(AND(O5350&gt;1095,O5350&lt;1461),+'PL2'!$Q$2+1,IF(AND(O5350&gt;1460,O5350&lt;1826),+'PL2'!$R$2+1,IF(AND(O5350&gt;1825,O5350&lt;2190),+'PL2'!$S$2+1,0))))))</f>
        <v>1.2</v>
      </c>
      <c r="N5350" s="82">
        <f t="shared" si="388"/>
        <v>4.9963589095569638E-4</v>
      </c>
      <c r="O5350" s="19">
        <f>IF(A5350&gt;'PL2'!$C$2+489,IF(A5350='PL2'!$C$2+490,1,O5349+1), "")</f>
        <v>787</v>
      </c>
      <c r="Q5350" s="19">
        <f t="shared" si="383"/>
        <v>24.334089236272106</v>
      </c>
    </row>
    <row r="5351" spans="1:17" s="80" customFormat="1" x14ac:dyDescent="0.55000000000000004">
      <c r="A5351" s="80">
        <v>5349</v>
      </c>
      <c r="B5351" s="81">
        <v>45171</v>
      </c>
      <c r="C5351" s="80">
        <v>122.137533416634</v>
      </c>
      <c r="D5351" s="80">
        <f t="shared" si="385"/>
        <v>381442689.49639791</v>
      </c>
      <c r="E5351" s="80">
        <v>980</v>
      </c>
      <c r="F5351" s="80">
        <f t="shared" si="381"/>
        <v>3.1379493183190666E-4</v>
      </c>
      <c r="G5351" s="80">
        <f t="shared" si="386"/>
        <v>19698.950106537523</v>
      </c>
      <c r="H5351" s="80">
        <f t="shared" si="382"/>
        <v>6.1814307058410725</v>
      </c>
      <c r="I5351" s="80">
        <f t="shared" si="384"/>
        <v>19304971.10440677</v>
      </c>
      <c r="K5351" s="82">
        <f t="shared" si="387"/>
        <v>1.1114805470662237E-3</v>
      </c>
      <c r="L5351" s="3">
        <f>IF(AND(O5351&gt;0,O5351&lt;366),+'PL2'!$N$3+1,IF(AND(O5351&gt;365,O5351&lt;731),+'PL2'!$O$3+1,IF(AND(O5351&gt;730,O5351&lt;1096),+'PL2'!$P$3+1,IF(AND(O5351&gt;1095,O5351&lt;1461),+'PL2'!$Q$3+1,IF(AND(O5351&gt;1460,O5351&lt;3000),+'PL2'!$R$3+1,0)))))</f>
        <v>1.5</v>
      </c>
      <c r="M5351" s="3">
        <f>IF(AND(O5351&gt;0,O5351&lt;366),+'PL2'!$N$2+1,IF(AND(O5351&gt;365,O5351&lt;731),+'PL2'!$O$2+1,IF(AND(O5351&gt;730,O5351&lt;1096),+'PL2'!$P$2+1,IF(AND(O5351&gt;1095,O5351&lt;1461),+'PL2'!$Q$2+1,IF(AND(O5351&gt;1460,O5351&lt;1826),+'PL2'!$R$2+1,IF(AND(O5351&gt;1825,O5351&lt;2190),+'PL2'!$S$2+1,0))))))</f>
        <v>1.2</v>
      </c>
      <c r="N5351" s="82">
        <f t="shared" si="388"/>
        <v>4.9963589095569638E-4</v>
      </c>
      <c r="O5351" s="19">
        <f>IF(A5351&gt;'PL2'!$C$2+489,IF(A5351='PL2'!$C$2+490,1,O5350+1), "")</f>
        <v>788</v>
      </c>
      <c r="Q5351" s="19">
        <f t="shared" si="383"/>
        <v>24.346247420628266</v>
      </c>
    </row>
    <row r="5352" spans="1:17" s="80" customFormat="1" x14ac:dyDescent="0.55000000000000004">
      <c r="A5352" s="80">
        <v>5350</v>
      </c>
      <c r="B5352" s="81">
        <v>45172</v>
      </c>
      <c r="C5352" s="80">
        <v>122.167531890755</v>
      </c>
      <c r="D5352" s="80">
        <f t="shared" si="385"/>
        <v>381866655.62559378</v>
      </c>
      <c r="E5352" s="80">
        <v>980</v>
      </c>
      <c r="F5352" s="80">
        <f t="shared" si="381"/>
        <v>3.1352352840758387E-4</v>
      </c>
      <c r="G5352" s="80">
        <f t="shared" si="386"/>
        <v>19708.792409024893</v>
      </c>
      <c r="H5352" s="80">
        <f t="shared" si="382"/>
        <v>6.1791701367300895</v>
      </c>
      <c r="I5352" s="80">
        <f t="shared" si="384"/>
        <v>19314616.560844395</v>
      </c>
      <c r="K5352" s="82">
        <f t="shared" si="387"/>
        <v>1.1114805470662237E-3</v>
      </c>
      <c r="L5352" s="3">
        <f>IF(AND(O5352&gt;0,O5352&lt;366),+'PL2'!$N$3+1,IF(AND(O5352&gt;365,O5352&lt;731),+'PL2'!$O$3+1,IF(AND(O5352&gt;730,O5352&lt;1096),+'PL2'!$P$3+1,IF(AND(O5352&gt;1095,O5352&lt;1461),+'PL2'!$Q$3+1,IF(AND(O5352&gt;1460,O5352&lt;3000),+'PL2'!$R$3+1,0)))))</f>
        <v>1.5</v>
      </c>
      <c r="M5352" s="3">
        <f>IF(AND(O5352&gt;0,O5352&lt;366),+'PL2'!$N$2+1,IF(AND(O5352&gt;365,O5352&lt;731),+'PL2'!$O$2+1,IF(AND(O5352&gt;730,O5352&lt;1096),+'PL2'!$P$2+1,IF(AND(O5352&gt;1095,O5352&lt;1461),+'PL2'!$Q$2+1,IF(AND(O5352&gt;1460,O5352&lt;1826),+'PL2'!$R$2+1,IF(AND(O5352&gt;1825,O5352&lt;2190),+'PL2'!$S$2+1,0))))))</f>
        <v>1.2</v>
      </c>
      <c r="N5352" s="82">
        <f t="shared" si="388"/>
        <v>4.9963589095569638E-4</v>
      </c>
      <c r="O5352" s="19">
        <f>IF(A5352&gt;'PL2'!$C$2+489,IF(A5352='PL2'!$C$2+490,1,O5351+1), "")</f>
        <v>789</v>
      </c>
      <c r="Q5352" s="19">
        <f t="shared" si="383"/>
        <v>24.358411679649699</v>
      </c>
    </row>
    <row r="5353" spans="1:17" s="80" customFormat="1" x14ac:dyDescent="0.55000000000000004">
      <c r="A5353" s="80">
        <v>5351</v>
      </c>
      <c r="B5353" s="81">
        <v>45173</v>
      </c>
      <c r="C5353" s="80">
        <v>122.197530364876</v>
      </c>
      <c r="D5353" s="80">
        <f t="shared" si="385"/>
        <v>382291092.98489487</v>
      </c>
      <c r="E5353" s="80">
        <v>980</v>
      </c>
      <c r="F5353" s="80">
        <f t="shared" si="381"/>
        <v>3.1325234083418783E-4</v>
      </c>
      <c r="G5353" s="80">
        <f t="shared" si="386"/>
        <v>19718.639629079837</v>
      </c>
      <c r="H5353" s="80">
        <f t="shared" si="382"/>
        <v>6.1769100218750399</v>
      </c>
      <c r="I5353" s="80">
        <f t="shared" si="384"/>
        <v>19324266.836498238</v>
      </c>
      <c r="K5353" s="82">
        <f t="shared" si="387"/>
        <v>1.1114805470662237E-3</v>
      </c>
      <c r="L5353" s="3">
        <f>IF(AND(O5353&gt;0,O5353&lt;366),+'PL2'!$N$3+1,IF(AND(O5353&gt;365,O5353&lt;731),+'PL2'!$O$3+1,IF(AND(O5353&gt;730,O5353&lt;1096),+'PL2'!$P$3+1,IF(AND(O5353&gt;1095,O5353&lt;1461),+'PL2'!$Q$3+1,IF(AND(O5353&gt;1460,O5353&lt;3000),+'PL2'!$R$3+1,0)))))</f>
        <v>1.5</v>
      </c>
      <c r="M5353" s="3">
        <f>IF(AND(O5353&gt;0,O5353&lt;366),+'PL2'!$N$2+1,IF(AND(O5353&gt;365,O5353&lt;731),+'PL2'!$O$2+1,IF(AND(O5353&gt;730,O5353&lt;1096),+'PL2'!$P$2+1,IF(AND(O5353&gt;1095,O5353&lt;1461),+'PL2'!$Q$2+1,IF(AND(O5353&gt;1460,O5353&lt;1826),+'PL2'!$R$2+1,IF(AND(O5353&gt;1825,O5353&lt;2190),+'PL2'!$S$2+1,0))))))</f>
        <v>1.2</v>
      </c>
      <c r="N5353" s="82">
        <f t="shared" si="388"/>
        <v>4.9963589095569638E-4</v>
      </c>
      <c r="O5353" s="19">
        <f>IF(A5353&gt;'PL2'!$C$2+489,IF(A5353='PL2'!$C$2+490,1,O5352+1), "")</f>
        <v>790</v>
      </c>
      <c r="Q5353" s="19">
        <f t="shared" si="383"/>
        <v>24.370582016371525</v>
      </c>
    </row>
    <row r="5354" spans="1:17" s="80" customFormat="1" x14ac:dyDescent="0.55000000000000004">
      <c r="A5354" s="80">
        <v>5352</v>
      </c>
      <c r="B5354" s="81">
        <v>45174</v>
      </c>
      <c r="C5354" s="80">
        <v>122.227528838997</v>
      </c>
      <c r="D5354" s="80">
        <f t="shared" si="385"/>
        <v>382716002.09806424</v>
      </c>
      <c r="E5354" s="80">
        <v>980</v>
      </c>
      <c r="F5354" s="80">
        <f t="shared" si="381"/>
        <v>3.1298136896696781E-4</v>
      </c>
      <c r="G5354" s="80">
        <f t="shared" si="386"/>
        <v>19728.491769159347</v>
      </c>
      <c r="H5354" s="80">
        <f t="shared" si="382"/>
        <v>6.1746503615650488</v>
      </c>
      <c r="I5354" s="80">
        <f t="shared" si="384"/>
        <v>19333921.933776159</v>
      </c>
      <c r="K5354" s="82">
        <f t="shared" si="387"/>
        <v>1.1114805470662237E-3</v>
      </c>
      <c r="L5354" s="3">
        <f>IF(AND(O5354&gt;0,O5354&lt;366),+'PL2'!$N$3+1,IF(AND(O5354&gt;365,O5354&lt;731),+'PL2'!$O$3+1,IF(AND(O5354&gt;730,O5354&lt;1096),+'PL2'!$P$3+1,IF(AND(O5354&gt;1095,O5354&lt;1461),+'PL2'!$Q$3+1,IF(AND(O5354&gt;1460,O5354&lt;3000),+'PL2'!$R$3+1,0)))))</f>
        <v>1.5</v>
      </c>
      <c r="M5354" s="3">
        <f>IF(AND(O5354&gt;0,O5354&lt;366),+'PL2'!$N$2+1,IF(AND(O5354&gt;365,O5354&lt;731),+'PL2'!$O$2+1,IF(AND(O5354&gt;730,O5354&lt;1096),+'PL2'!$P$2+1,IF(AND(O5354&gt;1095,O5354&lt;1461),+'PL2'!$Q$2+1,IF(AND(O5354&gt;1460,O5354&lt;1826),+'PL2'!$R$2+1,IF(AND(O5354&gt;1825,O5354&lt;2190),+'PL2'!$S$2+1,0))))))</f>
        <v>1.2</v>
      </c>
      <c r="N5354" s="82">
        <f t="shared" si="388"/>
        <v>4.9963589095569638E-4</v>
      </c>
      <c r="O5354" s="19">
        <f>IF(A5354&gt;'PL2'!$C$2+489,IF(A5354='PL2'!$C$2+490,1,O5353+1), "")</f>
        <v>791</v>
      </c>
      <c r="Q5354" s="19">
        <f t="shared" si="383"/>
        <v>24.382758433830382</v>
      </c>
    </row>
    <row r="5355" spans="1:17" s="80" customFormat="1" x14ac:dyDescent="0.55000000000000004">
      <c r="A5355" s="80">
        <v>5353</v>
      </c>
      <c r="B5355" s="81">
        <v>45175</v>
      </c>
      <c r="C5355" s="80">
        <v>122.257527313118</v>
      </c>
      <c r="D5355" s="80">
        <f t="shared" si="385"/>
        <v>383141383.48944718</v>
      </c>
      <c r="E5355" s="80">
        <v>980</v>
      </c>
      <c r="F5355" s="80">
        <f t="shared" si="381"/>
        <v>3.1271061266122829E-4</v>
      </c>
      <c r="G5355" s="80">
        <f t="shared" si="386"/>
        <v>19738.348831721643</v>
      </c>
      <c r="H5355" s="80">
        <f t="shared" si="382"/>
        <v>6.1723911560887146</v>
      </c>
      <c r="I5355" s="80">
        <f t="shared" si="384"/>
        <v>19343581.855087209</v>
      </c>
      <c r="K5355" s="82">
        <f t="shared" si="387"/>
        <v>1.1114805470662237E-3</v>
      </c>
      <c r="L5355" s="3">
        <f>IF(AND(O5355&gt;0,O5355&lt;366),+'PL2'!$N$3+1,IF(AND(O5355&gt;365,O5355&lt;731),+'PL2'!$O$3+1,IF(AND(O5355&gt;730,O5355&lt;1096),+'PL2'!$P$3+1,IF(AND(O5355&gt;1095,O5355&lt;1461),+'PL2'!$Q$3+1,IF(AND(O5355&gt;1460,O5355&lt;3000),+'PL2'!$R$3+1,0)))))</f>
        <v>1.5</v>
      </c>
      <c r="M5355" s="3">
        <f>IF(AND(O5355&gt;0,O5355&lt;366),+'PL2'!$N$2+1,IF(AND(O5355&gt;365,O5355&lt;731),+'PL2'!$O$2+1,IF(AND(O5355&gt;730,O5355&lt;1096),+'PL2'!$P$2+1,IF(AND(O5355&gt;1095,O5355&lt;1461),+'PL2'!$Q$2+1,IF(AND(O5355&gt;1460,O5355&lt;1826),+'PL2'!$R$2+1,IF(AND(O5355&gt;1825,O5355&lt;2190),+'PL2'!$S$2+1,0))))))</f>
        <v>1.2</v>
      </c>
      <c r="N5355" s="82">
        <f t="shared" si="388"/>
        <v>4.9963589095569638E-4</v>
      </c>
      <c r="O5355" s="19">
        <f>IF(A5355&gt;'PL2'!$C$2+489,IF(A5355='PL2'!$C$2+490,1,O5354+1), "")</f>
        <v>792</v>
      </c>
      <c r="Q5355" s="19">
        <f t="shared" si="383"/>
        <v>24.394940935064426</v>
      </c>
    </row>
    <row r="5356" spans="1:17" s="80" customFormat="1" x14ac:dyDescent="0.55000000000000004">
      <c r="A5356" s="80">
        <v>5354</v>
      </c>
      <c r="B5356" s="81">
        <v>45176</v>
      </c>
      <c r="C5356" s="80">
        <v>122.28752578723901</v>
      </c>
      <c r="D5356" s="80">
        <f t="shared" si="385"/>
        <v>383567237.68397176</v>
      </c>
      <c r="E5356" s="80">
        <v>980</v>
      </c>
      <c r="F5356" s="80">
        <f t="shared" si="381"/>
        <v>3.1244007177232927E-4</v>
      </c>
      <c r="G5356" s="80">
        <f t="shared" si="386"/>
        <v>19748.210819226177</v>
      </c>
      <c r="H5356" s="80">
        <f t="shared" si="382"/>
        <v>6.1701324057341163</v>
      </c>
      <c r="I5356" s="80">
        <f t="shared" si="384"/>
        <v>19353246.602841653</v>
      </c>
      <c r="K5356" s="82">
        <f t="shared" si="387"/>
        <v>1.1114805470662237E-3</v>
      </c>
      <c r="L5356" s="3">
        <f>IF(AND(O5356&gt;0,O5356&lt;366),+'PL2'!$N$3+1,IF(AND(O5356&gt;365,O5356&lt;731),+'PL2'!$O$3+1,IF(AND(O5356&gt;730,O5356&lt;1096),+'PL2'!$P$3+1,IF(AND(O5356&gt;1095,O5356&lt;1461),+'PL2'!$Q$3+1,IF(AND(O5356&gt;1460,O5356&lt;3000),+'PL2'!$R$3+1,0)))))</f>
        <v>1.5</v>
      </c>
      <c r="M5356" s="3">
        <f>IF(AND(O5356&gt;0,O5356&lt;366),+'PL2'!$N$2+1,IF(AND(O5356&gt;365,O5356&lt;731),+'PL2'!$O$2+1,IF(AND(O5356&gt;730,O5356&lt;1096),+'PL2'!$P$2+1,IF(AND(O5356&gt;1095,O5356&lt;1461),+'PL2'!$Q$2+1,IF(AND(O5356&gt;1460,O5356&lt;1826),+'PL2'!$R$2+1,IF(AND(O5356&gt;1825,O5356&lt;2190),+'PL2'!$S$2+1,0))))))</f>
        <v>1.2</v>
      </c>
      <c r="N5356" s="82">
        <f t="shared" si="388"/>
        <v>4.9963589095569638E-4</v>
      </c>
      <c r="O5356" s="19">
        <f>IF(A5356&gt;'PL2'!$C$2+489,IF(A5356='PL2'!$C$2+490,1,O5355+1), "")</f>
        <v>793</v>
      </c>
      <c r="Q5356" s="19">
        <f t="shared" si="383"/>
        <v>24.40712952311333</v>
      </c>
    </row>
    <row r="5357" spans="1:17" s="80" customFormat="1" x14ac:dyDescent="0.55000000000000004">
      <c r="A5357" s="80">
        <v>5355</v>
      </c>
      <c r="B5357" s="81">
        <v>45177</v>
      </c>
      <c r="C5357" s="80">
        <v>122.31752426136001</v>
      </c>
      <c r="D5357" s="80">
        <f t="shared" si="385"/>
        <v>383993565.20714945</v>
      </c>
      <c r="E5357" s="80">
        <v>980</v>
      </c>
      <c r="F5357" s="80">
        <f t="shared" si="381"/>
        <v>3.1216974615568628E-4</v>
      </c>
      <c r="G5357" s="80">
        <f t="shared" si="386"/>
        <v>19758.077734133622</v>
      </c>
      <c r="H5357" s="80">
        <f t="shared" si="382"/>
        <v>6.1678741107888095</v>
      </c>
      <c r="I5357" s="80">
        <f t="shared" si="384"/>
        <v>19362916.179450948</v>
      </c>
      <c r="K5357" s="82">
        <f t="shared" si="387"/>
        <v>1.1114805470662237E-3</v>
      </c>
      <c r="L5357" s="3">
        <f>IF(AND(O5357&gt;0,O5357&lt;366),+'PL2'!$N$3+1,IF(AND(O5357&gt;365,O5357&lt;731),+'PL2'!$O$3+1,IF(AND(O5357&gt;730,O5357&lt;1096),+'PL2'!$P$3+1,IF(AND(O5357&gt;1095,O5357&lt;1461),+'PL2'!$Q$3+1,IF(AND(O5357&gt;1460,O5357&lt;3000),+'PL2'!$R$3+1,0)))))</f>
        <v>1.5</v>
      </c>
      <c r="M5357" s="3">
        <f>IF(AND(O5357&gt;0,O5357&lt;366),+'PL2'!$N$2+1,IF(AND(O5357&gt;365,O5357&lt;731),+'PL2'!$O$2+1,IF(AND(O5357&gt;730,O5357&lt;1096),+'PL2'!$P$2+1,IF(AND(O5357&gt;1095,O5357&lt;1461),+'PL2'!$Q$2+1,IF(AND(O5357&gt;1460,O5357&lt;1826),+'PL2'!$R$2+1,IF(AND(O5357&gt;1825,O5357&lt;2190),+'PL2'!$S$2+1,0))))))</f>
        <v>1.2</v>
      </c>
      <c r="N5357" s="82">
        <f t="shared" si="388"/>
        <v>4.9963589095569638E-4</v>
      </c>
      <c r="O5357" s="19">
        <f>IF(A5357&gt;'PL2'!$C$2+489,IF(A5357='PL2'!$C$2+490,1,O5356+1), "")</f>
        <v>794</v>
      </c>
      <c r="Q5357" s="19">
        <f t="shared" si="383"/>
        <v>24.419324201018281</v>
      </c>
    </row>
    <row r="5358" spans="1:17" s="80" customFormat="1" x14ac:dyDescent="0.55000000000000004">
      <c r="A5358" s="80">
        <v>5356</v>
      </c>
      <c r="B5358" s="81">
        <v>45178</v>
      </c>
      <c r="C5358" s="80">
        <v>122.34752273548099</v>
      </c>
      <c r="D5358" s="80">
        <f t="shared" si="385"/>
        <v>384420366.5850758</v>
      </c>
      <c r="E5358" s="80">
        <v>980</v>
      </c>
      <c r="F5358" s="80">
        <f t="shared" si="381"/>
        <v>3.1189963566677017E-4</v>
      </c>
      <c r="G5358" s="80">
        <f t="shared" si="386"/>
        <v>19767.949578905886</v>
      </c>
      <c r="H5358" s="80">
        <f t="shared" si="382"/>
        <v>6.1656162715398288</v>
      </c>
      <c r="I5358" s="80">
        <f t="shared" si="384"/>
        <v>19372590.587327767</v>
      </c>
      <c r="K5358" s="82">
        <f t="shared" si="387"/>
        <v>1.1114805470662237E-3</v>
      </c>
      <c r="L5358" s="3">
        <f>IF(AND(O5358&gt;0,O5358&lt;366),+'PL2'!$N$3+1,IF(AND(O5358&gt;365,O5358&lt;731),+'PL2'!$O$3+1,IF(AND(O5358&gt;730,O5358&lt;1096),+'PL2'!$P$3+1,IF(AND(O5358&gt;1095,O5358&lt;1461),+'PL2'!$Q$3+1,IF(AND(O5358&gt;1460,O5358&lt;3000),+'PL2'!$R$3+1,0)))))</f>
        <v>1.5</v>
      </c>
      <c r="M5358" s="3">
        <f>IF(AND(O5358&gt;0,O5358&lt;366),+'PL2'!$N$2+1,IF(AND(O5358&gt;365,O5358&lt;731),+'PL2'!$O$2+1,IF(AND(O5358&gt;730,O5358&lt;1096),+'PL2'!$P$2+1,IF(AND(O5358&gt;1095,O5358&lt;1461),+'PL2'!$Q$2+1,IF(AND(O5358&gt;1460,O5358&lt;1826),+'PL2'!$R$2+1,IF(AND(O5358&gt;1825,O5358&lt;2190),+'PL2'!$S$2+1,0))))))</f>
        <v>1.2</v>
      </c>
      <c r="N5358" s="82">
        <f t="shared" si="388"/>
        <v>4.9963589095569638E-4</v>
      </c>
      <c r="O5358" s="19">
        <f>IF(A5358&gt;'PL2'!$C$2+489,IF(A5358='PL2'!$C$2+490,1,O5357+1), "")</f>
        <v>795</v>
      </c>
      <c r="Q5358" s="19">
        <f t="shared" si="383"/>
        <v>24.431524971821993</v>
      </c>
    </row>
    <row r="5359" spans="1:17" s="80" customFormat="1" x14ac:dyDescent="0.55000000000000004">
      <c r="A5359" s="80">
        <v>5357</v>
      </c>
      <c r="B5359" s="81">
        <v>45179</v>
      </c>
      <c r="C5359" s="80">
        <v>122.37752120960199</v>
      </c>
      <c r="D5359" s="80">
        <f t="shared" si="385"/>
        <v>384847642.34443116</v>
      </c>
      <c r="E5359" s="80">
        <v>980</v>
      </c>
      <c r="F5359" s="80">
        <f t="shared" si="381"/>
        <v>3.116297401611076E-4</v>
      </c>
      <c r="G5359" s="80">
        <f t="shared" si="386"/>
        <v>19777.82635600611</v>
      </c>
      <c r="H5359" s="80">
        <f t="shared" si="382"/>
        <v>6.1633588882736898</v>
      </c>
      <c r="I5359" s="80">
        <f t="shared" si="384"/>
        <v>19382269.828885987</v>
      </c>
      <c r="K5359" s="82">
        <f t="shared" si="387"/>
        <v>1.1114805470662237E-3</v>
      </c>
      <c r="L5359" s="3">
        <f>IF(AND(O5359&gt;0,O5359&lt;366),+'PL2'!$N$3+1,IF(AND(O5359&gt;365,O5359&lt;731),+'PL2'!$O$3+1,IF(AND(O5359&gt;730,O5359&lt;1096),+'PL2'!$P$3+1,IF(AND(O5359&gt;1095,O5359&lt;1461),+'PL2'!$Q$3+1,IF(AND(O5359&gt;1460,O5359&lt;3000),+'PL2'!$R$3+1,0)))))</f>
        <v>1.5</v>
      </c>
      <c r="M5359" s="3">
        <f>IF(AND(O5359&gt;0,O5359&lt;366),+'PL2'!$N$2+1,IF(AND(O5359&gt;365,O5359&lt;731),+'PL2'!$O$2+1,IF(AND(O5359&gt;730,O5359&lt;1096),+'PL2'!$P$2+1,IF(AND(O5359&gt;1095,O5359&lt;1461),+'PL2'!$Q$2+1,IF(AND(O5359&gt;1460,O5359&lt;1826),+'PL2'!$R$2+1,IF(AND(O5359&gt;1825,O5359&lt;2190),+'PL2'!$S$2+1,0))))))</f>
        <v>1.2</v>
      </c>
      <c r="N5359" s="82">
        <f t="shared" si="388"/>
        <v>4.9963589095569638E-4</v>
      </c>
      <c r="O5359" s="19">
        <f>IF(A5359&gt;'PL2'!$C$2+489,IF(A5359='PL2'!$C$2+490,1,O5358+1), "")</f>
        <v>796</v>
      </c>
      <c r="Q5359" s="19">
        <f t="shared" si="383"/>
        <v>24.443731838568695</v>
      </c>
    </row>
    <row r="5360" spans="1:17" s="80" customFormat="1" x14ac:dyDescent="0.55000000000000004">
      <c r="A5360" s="80">
        <v>5358</v>
      </c>
      <c r="B5360" s="81">
        <v>45180</v>
      </c>
      <c r="C5360" s="80">
        <v>122.407519683723</v>
      </c>
      <c r="D5360" s="80">
        <f t="shared" si="385"/>
        <v>385275393.01248127</v>
      </c>
      <c r="E5360" s="80">
        <v>980</v>
      </c>
      <c r="F5360" s="80">
        <f t="shared" ref="F5360:F5423" si="389">+(C5360/D5360)*E5360</f>
        <v>3.113600594942807E-4</v>
      </c>
      <c r="G5360" s="80">
        <f t="shared" si="386"/>
        <v>19787.70806789866</v>
      </c>
      <c r="H5360" s="80">
        <f t="shared" si="382"/>
        <v>6.1611019612763851</v>
      </c>
      <c r="I5360" s="80">
        <f t="shared" si="384"/>
        <v>19391953.906540688</v>
      </c>
      <c r="K5360" s="82">
        <f t="shared" si="387"/>
        <v>1.1114805470662237E-3</v>
      </c>
      <c r="L5360" s="3">
        <f>IF(AND(O5360&gt;0,O5360&lt;366),+'PL2'!$N$3+1,IF(AND(O5360&gt;365,O5360&lt;731),+'PL2'!$O$3+1,IF(AND(O5360&gt;730,O5360&lt;1096),+'PL2'!$P$3+1,IF(AND(O5360&gt;1095,O5360&lt;1461),+'PL2'!$Q$3+1,IF(AND(O5360&gt;1460,O5360&lt;3000),+'PL2'!$R$3+1,0)))))</f>
        <v>1.5</v>
      </c>
      <c r="M5360" s="3">
        <f>IF(AND(O5360&gt;0,O5360&lt;366),+'PL2'!$N$2+1,IF(AND(O5360&gt;365,O5360&lt;731),+'PL2'!$O$2+1,IF(AND(O5360&gt;730,O5360&lt;1096),+'PL2'!$P$2+1,IF(AND(O5360&gt;1095,O5360&lt;1461),+'PL2'!$Q$2+1,IF(AND(O5360&gt;1460,O5360&lt;1826),+'PL2'!$R$2+1,IF(AND(O5360&gt;1825,O5360&lt;2190),+'PL2'!$S$2+1,0))))))</f>
        <v>1.2</v>
      </c>
      <c r="N5360" s="82">
        <f t="shared" si="388"/>
        <v>4.9963589095569638E-4</v>
      </c>
      <c r="O5360" s="19">
        <f>IF(A5360&gt;'PL2'!$C$2+489,IF(A5360='PL2'!$C$2+490,1,O5359+1), "")</f>
        <v>797</v>
      </c>
      <c r="Q5360" s="19">
        <f t="shared" si="383"/>
        <v>24.455944804304142</v>
      </c>
    </row>
    <row r="5361" spans="1:17" s="80" customFormat="1" x14ac:dyDescent="0.55000000000000004">
      <c r="A5361" s="80">
        <v>5359</v>
      </c>
      <c r="B5361" s="81">
        <v>45181</v>
      </c>
      <c r="C5361" s="80">
        <v>122.437518157844</v>
      </c>
      <c r="D5361" s="80">
        <f t="shared" si="385"/>
        <v>385703619.11707795</v>
      </c>
      <c r="E5361" s="80">
        <v>980</v>
      </c>
      <c r="F5361" s="80">
        <f t="shared" si="389"/>
        <v>3.1109059352192722E-4</v>
      </c>
      <c r="G5361" s="80">
        <f t="shared" si="386"/>
        <v>19797.594717049134</v>
      </c>
      <c r="H5361" s="80">
        <f t="shared" si="382"/>
        <v>6.1588454908333858</v>
      </c>
      <c r="I5361" s="80">
        <f t="shared" si="384"/>
        <v>19401642.822708152</v>
      </c>
      <c r="K5361" s="82">
        <f t="shared" si="387"/>
        <v>1.1114805470662237E-3</v>
      </c>
      <c r="L5361" s="3">
        <f>IF(AND(O5361&gt;0,O5361&lt;366),+'PL2'!$N$3+1,IF(AND(O5361&gt;365,O5361&lt;731),+'PL2'!$O$3+1,IF(AND(O5361&gt;730,O5361&lt;1096),+'PL2'!$P$3+1,IF(AND(O5361&gt;1095,O5361&lt;1461),+'PL2'!$Q$3+1,IF(AND(O5361&gt;1460,O5361&lt;3000),+'PL2'!$R$3+1,0)))))</f>
        <v>1.5</v>
      </c>
      <c r="M5361" s="3">
        <f>IF(AND(O5361&gt;0,O5361&lt;366),+'PL2'!$N$2+1,IF(AND(O5361&gt;365,O5361&lt;731),+'PL2'!$O$2+1,IF(AND(O5361&gt;730,O5361&lt;1096),+'PL2'!$P$2+1,IF(AND(O5361&gt;1095,O5361&lt;1461),+'PL2'!$Q$2+1,IF(AND(O5361&gt;1460,O5361&lt;1826),+'PL2'!$R$2+1,IF(AND(O5361&gt;1825,O5361&lt;2190),+'PL2'!$S$2+1,0))))))</f>
        <v>1.2</v>
      </c>
      <c r="N5361" s="82">
        <f t="shared" si="388"/>
        <v>4.9963589095569638E-4</v>
      </c>
      <c r="O5361" s="19">
        <f>IF(A5361&gt;'PL2'!$C$2+489,IF(A5361='PL2'!$C$2+490,1,O5360+1), "")</f>
        <v>798</v>
      </c>
      <c r="Q5361" s="19">
        <f t="shared" si="383"/>
        <v>24.468163872075603</v>
      </c>
    </row>
    <row r="5362" spans="1:17" s="80" customFormat="1" x14ac:dyDescent="0.55000000000000004">
      <c r="A5362" s="80">
        <v>5360</v>
      </c>
      <c r="B5362" s="81">
        <v>45182</v>
      </c>
      <c r="C5362" s="80">
        <v>122.467516631965</v>
      </c>
      <c r="D5362" s="80">
        <f t="shared" si="385"/>
        <v>386132321.18665963</v>
      </c>
      <c r="E5362" s="80">
        <v>980</v>
      </c>
      <c r="F5362" s="80">
        <f t="shared" si="389"/>
        <v>3.1082134209974076E-4</v>
      </c>
      <c r="G5362" s="80">
        <f t="shared" si="386"/>
        <v>19807.486305924369</v>
      </c>
      <c r="H5362" s="80">
        <f t="shared" si="382"/>
        <v>6.156589477229649</v>
      </c>
      <c r="I5362" s="80">
        <f t="shared" si="384"/>
        <v>19411336.579805881</v>
      </c>
      <c r="K5362" s="82">
        <f t="shared" si="387"/>
        <v>1.1114805470662237E-3</v>
      </c>
      <c r="L5362" s="3">
        <f>IF(AND(O5362&gt;0,O5362&lt;366),+'PL2'!$N$3+1,IF(AND(O5362&gt;365,O5362&lt;731),+'PL2'!$O$3+1,IF(AND(O5362&gt;730,O5362&lt;1096),+'PL2'!$P$3+1,IF(AND(O5362&gt;1095,O5362&lt;1461),+'PL2'!$Q$3+1,IF(AND(O5362&gt;1460,O5362&lt;3000),+'PL2'!$R$3+1,0)))))</f>
        <v>1.5</v>
      </c>
      <c r="M5362" s="3">
        <f>IF(AND(O5362&gt;0,O5362&lt;366),+'PL2'!$N$2+1,IF(AND(O5362&gt;365,O5362&lt;731),+'PL2'!$O$2+1,IF(AND(O5362&gt;730,O5362&lt;1096),+'PL2'!$P$2+1,IF(AND(O5362&gt;1095,O5362&lt;1461),+'PL2'!$Q$2+1,IF(AND(O5362&gt;1460,O5362&lt;1826),+'PL2'!$R$2+1,IF(AND(O5362&gt;1825,O5362&lt;2190),+'PL2'!$S$2+1,0))))))</f>
        <v>1.2</v>
      </c>
      <c r="N5362" s="82">
        <f t="shared" si="388"/>
        <v>4.9963589095569638E-4</v>
      </c>
      <c r="O5362" s="19">
        <f>IF(A5362&gt;'PL2'!$C$2+489,IF(A5362='PL2'!$C$2+490,1,O5361+1), "")</f>
        <v>799</v>
      </c>
      <c r="Q5362" s="19">
        <f t="shared" si="383"/>
        <v>24.480389044931879</v>
      </c>
    </row>
    <row r="5363" spans="1:17" s="80" customFormat="1" x14ac:dyDescent="0.55000000000000004">
      <c r="A5363" s="80">
        <v>5361</v>
      </c>
      <c r="B5363" s="81">
        <v>45183</v>
      </c>
      <c r="C5363" s="80">
        <v>122.497515106086</v>
      </c>
      <c r="D5363" s="80">
        <f t="shared" si="385"/>
        <v>386561499.75025213</v>
      </c>
      <c r="E5363" s="80">
        <v>980</v>
      </c>
      <c r="F5363" s="80">
        <f t="shared" si="389"/>
        <v>3.1055230508347071E-4</v>
      </c>
      <c r="G5363" s="80">
        <f t="shared" si="386"/>
        <v>19817.382836992423</v>
      </c>
      <c r="H5363" s="80">
        <f t="shared" si="382"/>
        <v>6.1543339207496075</v>
      </c>
      <c r="I5363" s="80">
        <f t="shared" si="384"/>
        <v>19421035.180252574</v>
      </c>
      <c r="K5363" s="82">
        <f t="shared" si="387"/>
        <v>1.1114805470662237E-3</v>
      </c>
      <c r="L5363" s="3">
        <f>IF(AND(O5363&gt;0,O5363&lt;366),+'PL2'!$N$3+1,IF(AND(O5363&gt;365,O5363&lt;731),+'PL2'!$O$3+1,IF(AND(O5363&gt;730,O5363&lt;1096),+'PL2'!$P$3+1,IF(AND(O5363&gt;1095,O5363&lt;1461),+'PL2'!$Q$3+1,IF(AND(O5363&gt;1460,O5363&lt;3000),+'PL2'!$R$3+1,0)))))</f>
        <v>1.5</v>
      </c>
      <c r="M5363" s="3">
        <f>IF(AND(O5363&gt;0,O5363&lt;366),+'PL2'!$N$2+1,IF(AND(O5363&gt;365,O5363&lt;731),+'PL2'!$O$2+1,IF(AND(O5363&gt;730,O5363&lt;1096),+'PL2'!$P$2+1,IF(AND(O5363&gt;1095,O5363&lt;1461),+'PL2'!$Q$2+1,IF(AND(O5363&gt;1460,O5363&lt;1826),+'PL2'!$R$2+1,IF(AND(O5363&gt;1825,O5363&lt;2190),+'PL2'!$S$2+1,0))))))</f>
        <v>1.2</v>
      </c>
      <c r="N5363" s="82">
        <f t="shared" si="388"/>
        <v>4.9963589095569638E-4</v>
      </c>
      <c r="O5363" s="19">
        <f>IF(A5363&gt;'PL2'!$C$2+489,IF(A5363='PL2'!$C$2+490,1,O5362+1), "")</f>
        <v>800</v>
      </c>
      <c r="Q5363" s="19">
        <f t="shared" si="383"/>
        <v>24.492620325923287</v>
      </c>
    </row>
    <row r="5364" spans="1:17" s="80" customFormat="1" x14ac:dyDescent="0.55000000000000004">
      <c r="A5364" s="80">
        <v>5362</v>
      </c>
      <c r="B5364" s="81">
        <v>45184</v>
      </c>
      <c r="C5364" s="80">
        <v>122.527513580207</v>
      </c>
      <c r="D5364" s="80">
        <f t="shared" si="385"/>
        <v>386991155.33746928</v>
      </c>
      <c r="E5364" s="80">
        <v>980</v>
      </c>
      <c r="F5364" s="80">
        <f t="shared" si="389"/>
        <v>3.1028348232892226E-4</v>
      </c>
      <c r="G5364" s="80">
        <f t="shared" si="386"/>
        <v>19827.284312722593</v>
      </c>
      <c r="H5364" s="80">
        <f t="shared" si="382"/>
        <v>6.1520788216771782</v>
      </c>
      <c r="I5364" s="80">
        <f t="shared" si="384"/>
        <v>19430738.626468141</v>
      </c>
      <c r="K5364" s="82">
        <f t="shared" si="387"/>
        <v>1.1114805470662237E-3</v>
      </c>
      <c r="L5364" s="3">
        <f>IF(AND(O5364&gt;0,O5364&lt;366),+'PL2'!$N$3+1,IF(AND(O5364&gt;365,O5364&lt;731),+'PL2'!$O$3+1,IF(AND(O5364&gt;730,O5364&lt;1096),+'PL2'!$P$3+1,IF(AND(O5364&gt;1095,O5364&lt;1461),+'PL2'!$Q$3+1,IF(AND(O5364&gt;1460,O5364&lt;3000),+'PL2'!$R$3+1,0)))))</f>
        <v>1.5</v>
      </c>
      <c r="M5364" s="3">
        <f>IF(AND(O5364&gt;0,O5364&lt;366),+'PL2'!$N$2+1,IF(AND(O5364&gt;365,O5364&lt;731),+'PL2'!$O$2+1,IF(AND(O5364&gt;730,O5364&lt;1096),+'PL2'!$P$2+1,IF(AND(O5364&gt;1095,O5364&lt;1461),+'PL2'!$Q$2+1,IF(AND(O5364&gt;1460,O5364&lt;1826),+'PL2'!$R$2+1,IF(AND(O5364&gt;1825,O5364&lt;2190),+'PL2'!$S$2+1,0))))))</f>
        <v>1.2</v>
      </c>
      <c r="N5364" s="82">
        <f t="shared" si="388"/>
        <v>4.9963589095569638E-4</v>
      </c>
      <c r="O5364" s="19">
        <f>IF(A5364&gt;'PL2'!$C$2+489,IF(A5364='PL2'!$C$2+490,1,O5363+1), "")</f>
        <v>801</v>
      </c>
      <c r="Q5364" s="19">
        <f t="shared" si="383"/>
        <v>24.504857718101668</v>
      </c>
    </row>
    <row r="5365" spans="1:17" s="80" customFormat="1" x14ac:dyDescent="0.55000000000000004">
      <c r="A5365" s="80">
        <v>5363</v>
      </c>
      <c r="B5365" s="81">
        <v>45185</v>
      </c>
      <c r="C5365" s="80">
        <v>122.557512054328</v>
      </c>
      <c r="D5365" s="80">
        <f t="shared" si="385"/>
        <v>387421288.47851354</v>
      </c>
      <c r="E5365" s="80">
        <v>980</v>
      </c>
      <c r="F5365" s="80">
        <f t="shared" si="389"/>
        <v>3.1001487369195657E-4</v>
      </c>
      <c r="G5365" s="80">
        <f t="shared" si="386"/>
        <v>19837.190735585413</v>
      </c>
      <c r="H5365" s="80">
        <f t="shared" si="382"/>
        <v>6.1498241802957629</v>
      </c>
      <c r="I5365" s="80">
        <f t="shared" si="384"/>
        <v>19440446.920873705</v>
      </c>
      <c r="K5365" s="82">
        <f t="shared" si="387"/>
        <v>1.1114805470662237E-3</v>
      </c>
      <c r="L5365" s="3">
        <f>IF(AND(O5365&gt;0,O5365&lt;366),+'PL2'!$N$3+1,IF(AND(O5365&gt;365,O5365&lt;731),+'PL2'!$O$3+1,IF(AND(O5365&gt;730,O5365&lt;1096),+'PL2'!$P$3+1,IF(AND(O5365&gt;1095,O5365&lt;1461),+'PL2'!$Q$3+1,IF(AND(O5365&gt;1460,O5365&lt;3000),+'PL2'!$R$3+1,0)))))</f>
        <v>1.5</v>
      </c>
      <c r="M5365" s="3">
        <f>IF(AND(O5365&gt;0,O5365&lt;366),+'PL2'!$N$2+1,IF(AND(O5365&gt;365,O5365&lt;731),+'PL2'!$O$2+1,IF(AND(O5365&gt;730,O5365&lt;1096),+'PL2'!$P$2+1,IF(AND(O5365&gt;1095,O5365&lt;1461),+'PL2'!$Q$2+1,IF(AND(O5365&gt;1460,O5365&lt;1826),+'PL2'!$R$2+1,IF(AND(O5365&gt;1825,O5365&lt;2190),+'PL2'!$S$2+1,0))))))</f>
        <v>1.2</v>
      </c>
      <c r="N5365" s="82">
        <f t="shared" si="388"/>
        <v>4.9963589095569638E-4</v>
      </c>
      <c r="O5365" s="19">
        <f>IF(A5365&gt;'PL2'!$C$2+489,IF(A5365='PL2'!$C$2+490,1,O5364+1), "")</f>
        <v>802</v>
      </c>
      <c r="Q5365" s="19">
        <f t="shared" si="383"/>
        <v>24.517101224520395</v>
      </c>
    </row>
    <row r="5366" spans="1:17" s="80" customFormat="1" x14ac:dyDescent="0.55000000000000004">
      <c r="A5366" s="80">
        <v>5364</v>
      </c>
      <c r="B5366" s="81">
        <v>45186</v>
      </c>
      <c r="C5366" s="80">
        <v>122.587510528449</v>
      </c>
      <c r="D5366" s="80">
        <f t="shared" si="385"/>
        <v>387851899.70417672</v>
      </c>
      <c r="E5366" s="80">
        <v>980</v>
      </c>
      <c r="F5366" s="80">
        <f t="shared" si="389"/>
        <v>3.0974647902849061E-4</v>
      </c>
      <c r="G5366" s="80">
        <f t="shared" si="386"/>
        <v>19847.102108052644</v>
      </c>
      <c r="H5366" s="80">
        <f t="shared" si="382"/>
        <v>6.1475699968882402</v>
      </c>
      <c r="I5366" s="80">
        <f t="shared" si="384"/>
        <v>19450160.06589159</v>
      </c>
      <c r="K5366" s="82">
        <f t="shared" si="387"/>
        <v>1.1114805470662237E-3</v>
      </c>
      <c r="L5366" s="3">
        <f>IF(AND(O5366&gt;0,O5366&lt;366),+'PL2'!$N$3+1,IF(AND(O5366&gt;365,O5366&lt;731),+'PL2'!$O$3+1,IF(AND(O5366&gt;730,O5366&lt;1096),+'PL2'!$P$3+1,IF(AND(O5366&gt;1095,O5366&lt;1461),+'PL2'!$Q$3+1,IF(AND(O5366&gt;1460,O5366&lt;3000),+'PL2'!$R$3+1,0)))))</f>
        <v>1.5</v>
      </c>
      <c r="M5366" s="3">
        <f>IF(AND(O5366&gt;0,O5366&lt;366),+'PL2'!$N$2+1,IF(AND(O5366&gt;365,O5366&lt;731),+'PL2'!$O$2+1,IF(AND(O5366&gt;730,O5366&lt;1096),+'PL2'!$P$2+1,IF(AND(O5366&gt;1095,O5366&lt;1461),+'PL2'!$Q$2+1,IF(AND(O5366&gt;1460,O5366&lt;1826),+'PL2'!$R$2+1,IF(AND(O5366&gt;1825,O5366&lt;2190),+'PL2'!$S$2+1,0))))))</f>
        <v>1.2</v>
      </c>
      <c r="N5366" s="82">
        <f t="shared" si="388"/>
        <v>4.9963589095569638E-4</v>
      </c>
      <c r="O5366" s="19">
        <f>IF(A5366&gt;'PL2'!$C$2+489,IF(A5366='PL2'!$C$2+490,1,O5365+1), "")</f>
        <v>803</v>
      </c>
      <c r="Q5366" s="19">
        <f t="shared" si="383"/>
        <v>24.529350848234358</v>
      </c>
    </row>
    <row r="5367" spans="1:17" s="80" customFormat="1" x14ac:dyDescent="0.55000000000000004">
      <c r="A5367" s="80">
        <v>5365</v>
      </c>
      <c r="B5367" s="81">
        <v>45187</v>
      </c>
      <c r="C5367" s="80">
        <v>122.61750900257</v>
      </c>
      <c r="D5367" s="80">
        <f t="shared" si="385"/>
        <v>388282989.54584062</v>
      </c>
      <c r="E5367" s="80">
        <v>980</v>
      </c>
      <c r="F5367" s="80">
        <f t="shared" si="389"/>
        <v>3.0947829819449749E-4</v>
      </c>
      <c r="G5367" s="80">
        <f t="shared" si="386"/>
        <v>19857.018432597291</v>
      </c>
      <c r="H5367" s="80">
        <f t="shared" si="382"/>
        <v>6.145316271736978</v>
      </c>
      <c r="I5367" s="80">
        <f t="shared" si="384"/>
        <v>19459878.063945346</v>
      </c>
      <c r="K5367" s="82">
        <f t="shared" si="387"/>
        <v>1.1114805470662237E-3</v>
      </c>
      <c r="L5367" s="3">
        <f>IF(AND(O5367&gt;0,O5367&lt;366),+'PL2'!$N$3+1,IF(AND(O5367&gt;365,O5367&lt;731),+'PL2'!$O$3+1,IF(AND(O5367&gt;730,O5367&lt;1096),+'PL2'!$P$3+1,IF(AND(O5367&gt;1095,O5367&lt;1461),+'PL2'!$Q$3+1,IF(AND(O5367&gt;1460,O5367&lt;3000),+'PL2'!$R$3+1,0)))))</f>
        <v>1.5</v>
      </c>
      <c r="M5367" s="3">
        <f>IF(AND(O5367&gt;0,O5367&lt;366),+'PL2'!$N$2+1,IF(AND(O5367&gt;365,O5367&lt;731),+'PL2'!$O$2+1,IF(AND(O5367&gt;730,O5367&lt;1096),+'PL2'!$P$2+1,IF(AND(O5367&gt;1095,O5367&lt;1461),+'PL2'!$Q$2+1,IF(AND(O5367&gt;1460,O5367&lt;1826),+'PL2'!$R$2+1,IF(AND(O5367&gt;1825,O5367&lt;2190),+'PL2'!$S$2+1,0))))))</f>
        <v>1.2</v>
      </c>
      <c r="N5367" s="82">
        <f t="shared" si="388"/>
        <v>4.9963589095569638E-4</v>
      </c>
      <c r="O5367" s="19">
        <f>IF(A5367&gt;'PL2'!$C$2+489,IF(A5367='PL2'!$C$2+490,1,O5366+1), "")</f>
        <v>804</v>
      </c>
      <c r="Q5367" s="19">
        <f t="shared" si="383"/>
        <v>24.541606592299981</v>
      </c>
    </row>
    <row r="5368" spans="1:17" s="80" customFormat="1" x14ac:dyDescent="0.55000000000000004">
      <c r="A5368" s="80">
        <v>5366</v>
      </c>
      <c r="B5368" s="81">
        <v>45188</v>
      </c>
      <c r="C5368" s="80">
        <v>122.647507476691</v>
      </c>
      <c r="D5368" s="80">
        <f t="shared" si="385"/>
        <v>388714558.53547752</v>
      </c>
      <c r="E5368" s="80">
        <v>980</v>
      </c>
      <c r="F5368" s="80">
        <f t="shared" si="389"/>
        <v>3.0921033104600628E-4</v>
      </c>
      <c r="G5368" s="80">
        <f t="shared" si="386"/>
        <v>19866.939711693587</v>
      </c>
      <c r="H5368" s="80">
        <f t="shared" si="382"/>
        <v>6.1430630051238229</v>
      </c>
      <c r="I5368" s="80">
        <f t="shared" si="384"/>
        <v>19469600.917459715</v>
      </c>
      <c r="K5368" s="82">
        <f t="shared" si="387"/>
        <v>1.1114805470662237E-3</v>
      </c>
      <c r="L5368" s="3">
        <f>IF(AND(O5368&gt;0,O5368&lt;366),+'PL2'!$N$3+1,IF(AND(O5368&gt;365,O5368&lt;731),+'PL2'!$O$3+1,IF(AND(O5368&gt;730,O5368&lt;1096),+'PL2'!$P$3+1,IF(AND(O5368&gt;1095,O5368&lt;1461),+'PL2'!$Q$3+1,IF(AND(O5368&gt;1460,O5368&lt;3000),+'PL2'!$R$3+1,0)))))</f>
        <v>1.5</v>
      </c>
      <c r="M5368" s="3">
        <f>IF(AND(O5368&gt;0,O5368&lt;366),+'PL2'!$N$2+1,IF(AND(O5368&gt;365,O5368&lt;731),+'PL2'!$O$2+1,IF(AND(O5368&gt;730,O5368&lt;1096),+'PL2'!$P$2+1,IF(AND(O5368&gt;1095,O5368&lt;1461),+'PL2'!$Q$2+1,IF(AND(O5368&gt;1460,O5368&lt;1826),+'PL2'!$R$2+1,IF(AND(O5368&gt;1825,O5368&lt;2190),+'PL2'!$S$2+1,0))))))</f>
        <v>1.2</v>
      </c>
      <c r="N5368" s="82">
        <f t="shared" si="388"/>
        <v>4.9963589095569638E-4</v>
      </c>
      <c r="O5368" s="19">
        <f>IF(A5368&gt;'PL2'!$C$2+489,IF(A5368='PL2'!$C$2+490,1,O5367+1), "")</f>
        <v>805</v>
      </c>
      <c r="Q5368" s="19">
        <f t="shared" si="383"/>
        <v>24.553868459775209</v>
      </c>
    </row>
    <row r="5369" spans="1:17" s="80" customFormat="1" x14ac:dyDescent="0.55000000000000004">
      <c r="A5369" s="80">
        <v>5367</v>
      </c>
      <c r="B5369" s="81">
        <v>45189</v>
      </c>
      <c r="C5369" s="80">
        <v>122.67750595081201</v>
      </c>
      <c r="D5369" s="80">
        <f t="shared" si="385"/>
        <v>389146607.20565116</v>
      </c>
      <c r="E5369" s="80">
        <v>980</v>
      </c>
      <c r="F5369" s="80">
        <f t="shared" si="389"/>
        <v>3.0894257743910221E-4</v>
      </c>
      <c r="G5369" s="80">
        <f t="shared" si="386"/>
        <v>19876.865947817001</v>
      </c>
      <c r="H5369" s="80">
        <f t="shared" si="382"/>
        <v>6.1408101973301079</v>
      </c>
      <c r="I5369" s="80">
        <f t="shared" si="384"/>
        <v>19479328.62886066</v>
      </c>
      <c r="K5369" s="82">
        <f t="shared" si="387"/>
        <v>1.1114805470662237E-3</v>
      </c>
      <c r="L5369" s="3">
        <f>IF(AND(O5369&gt;0,O5369&lt;366),+'PL2'!$N$3+1,IF(AND(O5369&gt;365,O5369&lt;731),+'PL2'!$O$3+1,IF(AND(O5369&gt;730,O5369&lt;1096),+'PL2'!$P$3+1,IF(AND(O5369&gt;1095,O5369&lt;1461),+'PL2'!$Q$3+1,IF(AND(O5369&gt;1460,O5369&lt;3000),+'PL2'!$R$3+1,0)))))</f>
        <v>1.5</v>
      </c>
      <c r="M5369" s="3">
        <f>IF(AND(O5369&gt;0,O5369&lt;366),+'PL2'!$N$2+1,IF(AND(O5369&gt;365,O5369&lt;731),+'PL2'!$O$2+1,IF(AND(O5369&gt;730,O5369&lt;1096),+'PL2'!$P$2+1,IF(AND(O5369&gt;1095,O5369&lt;1461),+'PL2'!$Q$2+1,IF(AND(O5369&gt;1460,O5369&lt;1826),+'PL2'!$R$2+1,IF(AND(O5369&gt;1825,O5369&lt;2190),+'PL2'!$S$2+1,0))))))</f>
        <v>1.2</v>
      </c>
      <c r="N5369" s="82">
        <f t="shared" si="388"/>
        <v>4.9963589095569638E-4</v>
      </c>
      <c r="O5369" s="19">
        <f>IF(A5369&gt;'PL2'!$C$2+489,IF(A5369='PL2'!$C$2+490,1,O5368+1), "")</f>
        <v>806</v>
      </c>
      <c r="Q5369" s="19">
        <f t="shared" si="383"/>
        <v>24.566136453719519</v>
      </c>
    </row>
    <row r="5370" spans="1:17" s="80" customFormat="1" x14ac:dyDescent="0.55000000000000004">
      <c r="A5370" s="80">
        <v>5368</v>
      </c>
      <c r="B5370" s="81">
        <v>45190</v>
      </c>
      <c r="C5370" s="80">
        <v>122.70750442493301</v>
      </c>
      <c r="D5370" s="80">
        <f t="shared" si="385"/>
        <v>389579136.08951706</v>
      </c>
      <c r="E5370" s="80">
        <v>980</v>
      </c>
      <c r="F5370" s="80">
        <f t="shared" si="389"/>
        <v>3.0867503722992667E-4</v>
      </c>
      <c r="G5370" s="80">
        <f t="shared" si="386"/>
        <v>19886.797143444244</v>
      </c>
      <c r="H5370" s="80">
        <f t="shared" si="382"/>
        <v>6.1385578486366512</v>
      </c>
      <c r="I5370" s="80">
        <f t="shared" si="384"/>
        <v>19489061.200575359</v>
      </c>
      <c r="K5370" s="82">
        <f t="shared" si="387"/>
        <v>1.1114805470662237E-3</v>
      </c>
      <c r="L5370" s="3">
        <f>IF(AND(O5370&gt;0,O5370&lt;366),+'PL2'!$N$3+1,IF(AND(O5370&gt;365,O5370&lt;731),+'PL2'!$O$3+1,IF(AND(O5370&gt;730,O5370&lt;1096),+'PL2'!$P$3+1,IF(AND(O5370&gt;1095,O5370&lt;1461),+'PL2'!$Q$3+1,IF(AND(O5370&gt;1460,O5370&lt;3000),+'PL2'!$R$3+1,0)))))</f>
        <v>1.5</v>
      </c>
      <c r="M5370" s="3">
        <f>IF(AND(O5370&gt;0,O5370&lt;366),+'PL2'!$N$2+1,IF(AND(O5370&gt;365,O5370&lt;731),+'PL2'!$O$2+1,IF(AND(O5370&gt;730,O5370&lt;1096),+'PL2'!$P$2+1,IF(AND(O5370&gt;1095,O5370&lt;1461),+'PL2'!$Q$2+1,IF(AND(O5370&gt;1460,O5370&lt;1826),+'PL2'!$R$2+1,IF(AND(O5370&gt;1825,O5370&lt;2190),+'PL2'!$S$2+1,0))))))</f>
        <v>1.2</v>
      </c>
      <c r="N5370" s="82">
        <f t="shared" si="388"/>
        <v>4.9963589095569638E-4</v>
      </c>
      <c r="O5370" s="19">
        <f>IF(A5370&gt;'PL2'!$C$2+489,IF(A5370='PL2'!$C$2+490,1,O5369+1), "")</f>
        <v>807</v>
      </c>
      <c r="Q5370" s="19">
        <f t="shared" si="383"/>
        <v>24.578410577193914</v>
      </c>
    </row>
    <row r="5371" spans="1:17" s="80" customFormat="1" x14ac:dyDescent="0.55000000000000004">
      <c r="A5371" s="80">
        <v>5369</v>
      </c>
      <c r="B5371" s="81">
        <v>45191</v>
      </c>
      <c r="C5371" s="80">
        <v>122.73750289905399</v>
      </c>
      <c r="D5371" s="80">
        <f t="shared" si="385"/>
        <v>390012145.72082341</v>
      </c>
      <c r="E5371" s="80">
        <v>980</v>
      </c>
      <c r="F5371" s="80">
        <f t="shared" si="389"/>
        <v>3.0840771027467725E-4</v>
      </c>
      <c r="G5371" s="80">
        <f t="shared" si="386"/>
        <v>19896.733301053264</v>
      </c>
      <c r="H5371" s="80">
        <f t="shared" si="382"/>
        <v>6.1363059593237574</v>
      </c>
      <c r="I5371" s="80">
        <f t="shared" si="384"/>
        <v>19498798.635032199</v>
      </c>
      <c r="K5371" s="82">
        <f t="shared" si="387"/>
        <v>1.1114805470662237E-3</v>
      </c>
      <c r="L5371" s="3">
        <f>IF(AND(O5371&gt;0,O5371&lt;366),+'PL2'!$N$3+1,IF(AND(O5371&gt;365,O5371&lt;731),+'PL2'!$O$3+1,IF(AND(O5371&gt;730,O5371&lt;1096),+'PL2'!$P$3+1,IF(AND(O5371&gt;1095,O5371&lt;1461),+'PL2'!$Q$3+1,IF(AND(O5371&gt;1460,O5371&lt;3000),+'PL2'!$R$3+1,0)))))</f>
        <v>1.5</v>
      </c>
      <c r="M5371" s="3">
        <f>IF(AND(O5371&gt;0,O5371&lt;366),+'PL2'!$N$2+1,IF(AND(O5371&gt;365,O5371&lt;731),+'PL2'!$O$2+1,IF(AND(O5371&gt;730,O5371&lt;1096),+'PL2'!$P$2+1,IF(AND(O5371&gt;1095,O5371&lt;1461),+'PL2'!$Q$2+1,IF(AND(O5371&gt;1460,O5371&lt;1826),+'PL2'!$R$2+1,IF(AND(O5371&gt;1825,O5371&lt;2190),+'PL2'!$S$2+1,0))))))</f>
        <v>1.2</v>
      </c>
      <c r="N5371" s="82">
        <f t="shared" si="388"/>
        <v>4.9963589095569638E-4</v>
      </c>
      <c r="O5371" s="19">
        <f>IF(A5371&gt;'PL2'!$C$2+489,IF(A5371='PL2'!$C$2+490,1,O5370+1), "")</f>
        <v>808</v>
      </c>
      <c r="Q5371" s="19">
        <f t="shared" si="383"/>
        <v>24.590690833260926</v>
      </c>
    </row>
    <row r="5372" spans="1:17" s="80" customFormat="1" x14ac:dyDescent="0.55000000000000004">
      <c r="A5372" s="80">
        <v>5370</v>
      </c>
      <c r="B5372" s="81">
        <v>45192</v>
      </c>
      <c r="C5372" s="80">
        <v>122.76750137317499</v>
      </c>
      <c r="D5372" s="80">
        <f t="shared" si="385"/>
        <v>390445636.63391167</v>
      </c>
      <c r="E5372" s="80">
        <v>980</v>
      </c>
      <c r="F5372" s="80">
        <f t="shared" si="389"/>
        <v>3.0814059642960789E-4</v>
      </c>
      <c r="G5372" s="80">
        <f t="shared" si="386"/>
        <v>19906.674423123244</v>
      </c>
      <c r="H5372" s="80">
        <f t="shared" si="382"/>
        <v>6.134054529671217</v>
      </c>
      <c r="I5372" s="80">
        <f t="shared" si="384"/>
        <v>19508540.934660777</v>
      </c>
      <c r="K5372" s="82">
        <f t="shared" si="387"/>
        <v>1.1114805470662237E-3</v>
      </c>
      <c r="L5372" s="3">
        <f>IF(AND(O5372&gt;0,O5372&lt;366),+'PL2'!$N$3+1,IF(AND(O5372&gt;365,O5372&lt;731),+'PL2'!$O$3+1,IF(AND(O5372&gt;730,O5372&lt;1096),+'PL2'!$P$3+1,IF(AND(O5372&gt;1095,O5372&lt;1461),+'PL2'!$Q$3+1,IF(AND(O5372&gt;1460,O5372&lt;3000),+'PL2'!$R$3+1,0)))))</f>
        <v>1.5</v>
      </c>
      <c r="M5372" s="3">
        <f>IF(AND(O5372&gt;0,O5372&lt;366),+'PL2'!$N$2+1,IF(AND(O5372&gt;365,O5372&lt;731),+'PL2'!$O$2+1,IF(AND(O5372&gt;730,O5372&lt;1096),+'PL2'!$P$2+1,IF(AND(O5372&gt;1095,O5372&lt;1461),+'PL2'!$Q$2+1,IF(AND(O5372&gt;1460,O5372&lt;1826),+'PL2'!$R$2+1,IF(AND(O5372&gt;1825,O5372&lt;2190),+'PL2'!$S$2+1,0))))))</f>
        <v>1.2</v>
      </c>
      <c r="N5372" s="82">
        <f t="shared" si="388"/>
        <v>4.9963589095569638E-4</v>
      </c>
      <c r="O5372" s="19">
        <f>IF(A5372&gt;'PL2'!$C$2+489,IF(A5372='PL2'!$C$2+490,1,O5371+1), "")</f>
        <v>809</v>
      </c>
      <c r="Q5372" s="19">
        <f t="shared" si="383"/>
        <v>24.602977224984617</v>
      </c>
    </row>
    <row r="5373" spans="1:17" s="80" customFormat="1" x14ac:dyDescent="0.55000000000000004">
      <c r="A5373" s="80">
        <v>5371</v>
      </c>
      <c r="B5373" s="81">
        <v>45193</v>
      </c>
      <c r="C5373" s="80">
        <v>122.797499847296</v>
      </c>
      <c r="D5373" s="80">
        <f t="shared" si="385"/>
        <v>390879609.36371714</v>
      </c>
      <c r="E5373" s="80">
        <v>980</v>
      </c>
      <c r="F5373" s="80">
        <f t="shared" si="389"/>
        <v>3.0787369555102868E-4</v>
      </c>
      <c r="G5373" s="80">
        <f t="shared" si="386"/>
        <v>19916.620512134607</v>
      </c>
      <c r="H5373" s="80">
        <f t="shared" si="382"/>
        <v>6.1318035599583025</v>
      </c>
      <c r="I5373" s="80">
        <f t="shared" si="384"/>
        <v>19518288.101891916</v>
      </c>
      <c r="K5373" s="82">
        <f t="shared" si="387"/>
        <v>1.1114805470662237E-3</v>
      </c>
      <c r="L5373" s="3">
        <f>IF(AND(O5373&gt;0,O5373&lt;366),+'PL2'!$N$3+1,IF(AND(O5373&gt;365,O5373&lt;731),+'PL2'!$O$3+1,IF(AND(O5373&gt;730,O5373&lt;1096),+'PL2'!$P$3+1,IF(AND(O5373&gt;1095,O5373&lt;1461),+'PL2'!$Q$3+1,IF(AND(O5373&gt;1460,O5373&lt;3000),+'PL2'!$R$3+1,0)))))</f>
        <v>1.5</v>
      </c>
      <c r="M5373" s="3">
        <f>IF(AND(O5373&gt;0,O5373&lt;366),+'PL2'!$N$2+1,IF(AND(O5373&gt;365,O5373&lt;731),+'PL2'!$O$2+1,IF(AND(O5373&gt;730,O5373&lt;1096),+'PL2'!$P$2+1,IF(AND(O5373&gt;1095,O5373&lt;1461),+'PL2'!$Q$2+1,IF(AND(O5373&gt;1460,O5373&lt;1826),+'PL2'!$R$2+1,IF(AND(O5373&gt;1825,O5373&lt;2190),+'PL2'!$S$2+1,0))))))</f>
        <v>1.2</v>
      </c>
      <c r="N5373" s="82">
        <f t="shared" si="388"/>
        <v>4.9963589095569638E-4</v>
      </c>
      <c r="O5373" s="19">
        <f>IF(A5373&gt;'PL2'!$C$2+489,IF(A5373='PL2'!$C$2+490,1,O5372+1), "")</f>
        <v>810</v>
      </c>
      <c r="Q5373" s="19">
        <f t="shared" si="383"/>
        <v>24.615269755430585</v>
      </c>
    </row>
    <row r="5374" spans="1:17" s="80" customFormat="1" x14ac:dyDescent="0.55000000000000004">
      <c r="A5374" s="80">
        <v>5372</v>
      </c>
      <c r="B5374" s="81">
        <v>45194</v>
      </c>
      <c r="C5374" s="80">
        <v>122.827498321417</v>
      </c>
      <c r="D5374" s="80">
        <f t="shared" si="385"/>
        <v>391314064.44576973</v>
      </c>
      <c r="E5374" s="80">
        <v>980</v>
      </c>
      <c r="F5374" s="80">
        <f t="shared" si="389"/>
        <v>3.0760700749530629E-4</v>
      </c>
      <c r="G5374" s="80">
        <f t="shared" si="386"/>
        <v>19926.571570569013</v>
      </c>
      <c r="H5374" s="80">
        <f t="shared" si="382"/>
        <v>6.1295530504637794</v>
      </c>
      <c r="I5374" s="80">
        <f t="shared" si="384"/>
        <v>19528040.139157634</v>
      </c>
      <c r="K5374" s="82">
        <f t="shared" si="387"/>
        <v>1.1114805470662237E-3</v>
      </c>
      <c r="L5374" s="3">
        <f>IF(AND(O5374&gt;0,O5374&lt;366),+'PL2'!$N$3+1,IF(AND(O5374&gt;365,O5374&lt;731),+'PL2'!$O$3+1,IF(AND(O5374&gt;730,O5374&lt;1096),+'PL2'!$P$3+1,IF(AND(O5374&gt;1095,O5374&lt;1461),+'PL2'!$Q$3+1,IF(AND(O5374&gt;1460,O5374&lt;3000),+'PL2'!$R$3+1,0)))))</f>
        <v>1.5</v>
      </c>
      <c r="M5374" s="3">
        <f>IF(AND(O5374&gt;0,O5374&lt;366),+'PL2'!$N$2+1,IF(AND(O5374&gt;365,O5374&lt;731),+'PL2'!$O$2+1,IF(AND(O5374&gt;730,O5374&lt;1096),+'PL2'!$P$2+1,IF(AND(O5374&gt;1095,O5374&lt;1461),+'PL2'!$Q$2+1,IF(AND(O5374&gt;1460,O5374&lt;1826),+'PL2'!$R$2+1,IF(AND(O5374&gt;1825,O5374&lt;2190),+'PL2'!$S$2+1,0))))))</f>
        <v>1.2</v>
      </c>
      <c r="N5374" s="82">
        <f t="shared" si="388"/>
        <v>4.9963589095569638E-4</v>
      </c>
      <c r="O5374" s="19">
        <f>IF(A5374&gt;'PL2'!$C$2+489,IF(A5374='PL2'!$C$2+490,1,O5373+1), "")</f>
        <v>811</v>
      </c>
      <c r="Q5374" s="19">
        <f t="shared" si="383"/>
        <v>24.627568427665956</v>
      </c>
    </row>
    <row r="5375" spans="1:17" s="80" customFormat="1" x14ac:dyDescent="0.55000000000000004">
      <c r="A5375" s="80">
        <v>5373</v>
      </c>
      <c r="B5375" s="81">
        <v>45195</v>
      </c>
      <c r="C5375" s="80">
        <v>122.857496795538</v>
      </c>
      <c r="D5375" s="80">
        <f t="shared" si="385"/>
        <v>391749002.41619462</v>
      </c>
      <c r="E5375" s="80">
        <v>980</v>
      </c>
      <c r="F5375" s="80">
        <f t="shared" si="389"/>
        <v>3.0734053211886359E-4</v>
      </c>
      <c r="G5375" s="80">
        <f t="shared" si="386"/>
        <v>19936.527600909365</v>
      </c>
      <c r="H5375" s="80">
        <f t="shared" si="382"/>
        <v>6.1273030014658953</v>
      </c>
      <c r="I5375" s="80">
        <f t="shared" si="384"/>
        <v>19537797.048891179</v>
      </c>
      <c r="K5375" s="82">
        <f t="shared" si="387"/>
        <v>1.1114805470662237E-3</v>
      </c>
      <c r="L5375" s="3">
        <f>IF(AND(O5375&gt;0,O5375&lt;366),+'PL2'!$N$3+1,IF(AND(O5375&gt;365,O5375&lt;731),+'PL2'!$O$3+1,IF(AND(O5375&gt;730,O5375&lt;1096),+'PL2'!$P$3+1,IF(AND(O5375&gt;1095,O5375&lt;1461),+'PL2'!$Q$3+1,IF(AND(O5375&gt;1460,O5375&lt;3000),+'PL2'!$R$3+1,0)))))</f>
        <v>1.5</v>
      </c>
      <c r="M5375" s="3">
        <f>IF(AND(O5375&gt;0,O5375&lt;366),+'PL2'!$N$2+1,IF(AND(O5375&gt;365,O5375&lt;731),+'PL2'!$O$2+1,IF(AND(O5375&gt;730,O5375&lt;1096),+'PL2'!$P$2+1,IF(AND(O5375&gt;1095,O5375&lt;1461),+'PL2'!$Q$2+1,IF(AND(O5375&gt;1460,O5375&lt;1826),+'PL2'!$R$2+1,IF(AND(O5375&gt;1825,O5375&lt;2190),+'PL2'!$S$2+1,0))))))</f>
        <v>1.2</v>
      </c>
      <c r="N5375" s="82">
        <f t="shared" si="388"/>
        <v>4.9963589095569638E-4</v>
      </c>
      <c r="O5375" s="19">
        <f>IF(A5375&gt;'PL2'!$C$2+489,IF(A5375='PL2'!$C$2+490,1,O5374+1), "")</f>
        <v>812</v>
      </c>
      <c r="Q5375" s="19">
        <f t="shared" si="383"/>
        <v>24.639873244759386</v>
      </c>
    </row>
    <row r="5376" spans="1:17" s="80" customFormat="1" x14ac:dyDescent="0.55000000000000004">
      <c r="A5376" s="80">
        <v>5374</v>
      </c>
      <c r="B5376" s="81">
        <v>45196</v>
      </c>
      <c r="C5376" s="80">
        <v>122.887495269659</v>
      </c>
      <c r="D5376" s="80">
        <f t="shared" si="385"/>
        <v>392184423.8117128</v>
      </c>
      <c r="E5376" s="80">
        <v>980</v>
      </c>
      <c r="F5376" s="80">
        <f t="shared" si="389"/>
        <v>3.0707426927818011E-4</v>
      </c>
      <c r="G5376" s="80">
        <f t="shared" si="386"/>
        <v>19946.48860563981</v>
      </c>
      <c r="H5376" s="80">
        <f t="shared" si="382"/>
        <v>6.1250534132423899</v>
      </c>
      <c r="I5376" s="80">
        <f t="shared" si="384"/>
        <v>19547558.833527014</v>
      </c>
      <c r="K5376" s="82">
        <f t="shared" si="387"/>
        <v>1.1114805470662237E-3</v>
      </c>
      <c r="L5376" s="3">
        <f>IF(AND(O5376&gt;0,O5376&lt;366),+'PL2'!$N$3+1,IF(AND(O5376&gt;365,O5376&lt;731),+'PL2'!$O$3+1,IF(AND(O5376&gt;730,O5376&lt;1096),+'PL2'!$P$3+1,IF(AND(O5376&gt;1095,O5376&lt;1461),+'PL2'!$Q$3+1,IF(AND(O5376&gt;1460,O5376&lt;3000),+'PL2'!$R$3+1,0)))))</f>
        <v>1.5</v>
      </c>
      <c r="M5376" s="3">
        <f>IF(AND(O5376&gt;0,O5376&lt;366),+'PL2'!$N$2+1,IF(AND(O5376&gt;365,O5376&lt;731),+'PL2'!$O$2+1,IF(AND(O5376&gt;730,O5376&lt;1096),+'PL2'!$P$2+1,IF(AND(O5376&gt;1095,O5376&lt;1461),+'PL2'!$Q$2+1,IF(AND(O5376&gt;1460,O5376&lt;1826),+'PL2'!$R$2+1,IF(AND(O5376&gt;1825,O5376&lt;2190),+'PL2'!$S$2+1,0))))))</f>
        <v>1.2</v>
      </c>
      <c r="N5376" s="82">
        <f t="shared" si="388"/>
        <v>4.9963589095569638E-4</v>
      </c>
      <c r="O5376" s="19">
        <f>IF(A5376&gt;'PL2'!$C$2+489,IF(A5376='PL2'!$C$2+490,1,O5375+1), "")</f>
        <v>813</v>
      </c>
      <c r="Q5376" s="19">
        <f t="shared" si="383"/>
        <v>24.652184209781066</v>
      </c>
    </row>
    <row r="5377" spans="1:17" s="80" customFormat="1" x14ac:dyDescent="0.55000000000000004">
      <c r="A5377" s="80">
        <v>5375</v>
      </c>
      <c r="B5377" s="81">
        <v>45197</v>
      </c>
      <c r="C5377" s="80">
        <v>122.91749374378</v>
      </c>
      <c r="D5377" s="80">
        <f t="shared" si="385"/>
        <v>392620329.16964191</v>
      </c>
      <c r="E5377" s="80">
        <v>980</v>
      </c>
      <c r="F5377" s="80">
        <f t="shared" si="389"/>
        <v>3.0680821882979185E-4</v>
      </c>
      <c r="G5377" s="80">
        <f t="shared" si="386"/>
        <v>19956.454587245727</v>
      </c>
      <c r="H5377" s="80">
        <f t="shared" si="382"/>
        <v>6.1228042860704903</v>
      </c>
      <c r="I5377" s="80">
        <f t="shared" si="384"/>
        <v>19557325.495500814</v>
      </c>
      <c r="K5377" s="82">
        <f t="shared" si="387"/>
        <v>1.1114805470662237E-3</v>
      </c>
      <c r="L5377" s="3">
        <f>IF(AND(O5377&gt;0,O5377&lt;366),+'PL2'!$N$3+1,IF(AND(O5377&gt;365,O5377&lt;731),+'PL2'!$O$3+1,IF(AND(O5377&gt;730,O5377&lt;1096),+'PL2'!$P$3+1,IF(AND(O5377&gt;1095,O5377&lt;1461),+'PL2'!$Q$3+1,IF(AND(O5377&gt;1460,O5377&lt;3000),+'PL2'!$R$3+1,0)))))</f>
        <v>1.5</v>
      </c>
      <c r="M5377" s="3">
        <f>IF(AND(O5377&gt;0,O5377&lt;366),+'PL2'!$N$2+1,IF(AND(O5377&gt;365,O5377&lt;731),+'PL2'!$O$2+1,IF(AND(O5377&gt;730,O5377&lt;1096),+'PL2'!$P$2+1,IF(AND(O5377&gt;1095,O5377&lt;1461),+'PL2'!$Q$2+1,IF(AND(O5377&gt;1460,O5377&lt;1826),+'PL2'!$R$2+1,IF(AND(O5377&gt;1825,O5377&lt;2190),+'PL2'!$S$2+1,0))))))</f>
        <v>1.2</v>
      </c>
      <c r="N5377" s="82">
        <f t="shared" si="388"/>
        <v>4.9963589095569638E-4</v>
      </c>
      <c r="O5377" s="19">
        <f>IF(A5377&gt;'PL2'!$C$2+489,IF(A5377='PL2'!$C$2+490,1,O5376+1), "")</f>
        <v>814</v>
      </c>
      <c r="Q5377" s="19">
        <f t="shared" si="383"/>
        <v>24.664501325802725</v>
      </c>
    </row>
    <row r="5378" spans="1:17" s="80" customFormat="1" x14ac:dyDescent="0.55000000000000004">
      <c r="A5378" s="80">
        <v>5376</v>
      </c>
      <c r="B5378" s="81">
        <v>45198</v>
      </c>
      <c r="C5378" s="80">
        <v>122.947492217901</v>
      </c>
      <c r="D5378" s="80">
        <f t="shared" si="385"/>
        <v>393056719.0278967</v>
      </c>
      <c r="E5378" s="80">
        <v>980</v>
      </c>
      <c r="F5378" s="80">
        <f t="shared" si="389"/>
        <v>3.0654238063029132E-4</v>
      </c>
      <c r="G5378" s="80">
        <f t="shared" si="386"/>
        <v>19966.425548213741</v>
      </c>
      <c r="H5378" s="80">
        <f t="shared" si="382"/>
        <v>6.1205556202269094</v>
      </c>
      <c r="I5378" s="80">
        <f t="shared" si="384"/>
        <v>19567097.037249468</v>
      </c>
      <c r="K5378" s="82">
        <f t="shared" si="387"/>
        <v>1.1114805470662237E-3</v>
      </c>
      <c r="L5378" s="3">
        <f>IF(AND(O5378&gt;0,O5378&lt;366),+'PL2'!$N$3+1,IF(AND(O5378&gt;365,O5378&lt;731),+'PL2'!$O$3+1,IF(AND(O5378&gt;730,O5378&lt;1096),+'PL2'!$P$3+1,IF(AND(O5378&gt;1095,O5378&lt;1461),+'PL2'!$Q$3+1,IF(AND(O5378&gt;1460,O5378&lt;3000),+'PL2'!$R$3+1,0)))))</f>
        <v>1.5</v>
      </c>
      <c r="M5378" s="3">
        <f>IF(AND(O5378&gt;0,O5378&lt;366),+'PL2'!$N$2+1,IF(AND(O5378&gt;365,O5378&lt;731),+'PL2'!$O$2+1,IF(AND(O5378&gt;730,O5378&lt;1096),+'PL2'!$P$2+1,IF(AND(O5378&gt;1095,O5378&lt;1461),+'PL2'!$Q$2+1,IF(AND(O5378&gt;1460,O5378&lt;1826),+'PL2'!$R$2+1,IF(AND(O5378&gt;1825,O5378&lt;2190),+'PL2'!$S$2+1,0))))))</f>
        <v>1.2</v>
      </c>
      <c r="N5378" s="82">
        <f t="shared" si="388"/>
        <v>4.9963589095569638E-4</v>
      </c>
      <c r="O5378" s="19">
        <f>IF(A5378&gt;'PL2'!$C$2+489,IF(A5378='PL2'!$C$2+490,1,O5377+1), "")</f>
        <v>815</v>
      </c>
      <c r="Q5378" s="19">
        <f t="shared" si="383"/>
        <v>24.676824595897621</v>
      </c>
    </row>
    <row r="5379" spans="1:17" s="80" customFormat="1" x14ac:dyDescent="0.55000000000000004">
      <c r="A5379" s="80">
        <v>5377</v>
      </c>
      <c r="B5379" s="81">
        <v>45199</v>
      </c>
      <c r="C5379" s="80">
        <v>122.977490692022</v>
      </c>
      <c r="D5379" s="80">
        <f t="shared" si="385"/>
        <v>393493593.92498988</v>
      </c>
      <c r="E5379" s="80">
        <v>980</v>
      </c>
      <c r="F5379" s="80">
        <f t="shared" si="389"/>
        <v>3.0627675453632775E-4</v>
      </c>
      <c r="G5379" s="80">
        <f t="shared" si="386"/>
        <v>19976.401491031724</v>
      </c>
      <c r="H5379" s="80">
        <f t="shared" si="382"/>
        <v>6.1183074159878545</v>
      </c>
      <c r="I5379" s="80">
        <f t="shared" si="384"/>
        <v>19576873.461211089</v>
      </c>
      <c r="K5379" s="82">
        <f t="shared" si="387"/>
        <v>1.1114805470662237E-3</v>
      </c>
      <c r="L5379" s="3">
        <f>IF(AND(O5379&gt;0,O5379&lt;366),+'PL2'!$N$3+1,IF(AND(O5379&gt;365,O5379&lt;731),+'PL2'!$O$3+1,IF(AND(O5379&gt;730,O5379&lt;1096),+'PL2'!$P$3+1,IF(AND(O5379&gt;1095,O5379&lt;1461),+'PL2'!$Q$3+1,IF(AND(O5379&gt;1460,O5379&lt;3000),+'PL2'!$R$3+1,0)))))</f>
        <v>1.5</v>
      </c>
      <c r="M5379" s="3">
        <f>IF(AND(O5379&gt;0,O5379&lt;366),+'PL2'!$N$2+1,IF(AND(O5379&gt;365,O5379&lt;731),+'PL2'!$O$2+1,IF(AND(O5379&gt;730,O5379&lt;1096),+'PL2'!$P$2+1,IF(AND(O5379&gt;1095,O5379&lt;1461),+'PL2'!$Q$2+1,IF(AND(O5379&gt;1460,O5379&lt;1826),+'PL2'!$R$2+1,IF(AND(O5379&gt;1825,O5379&lt;2190),+'PL2'!$S$2+1,0))))))</f>
        <v>1.2</v>
      </c>
      <c r="N5379" s="82">
        <f t="shared" si="388"/>
        <v>4.9963589095569638E-4</v>
      </c>
      <c r="O5379" s="19">
        <f>IF(A5379&gt;'PL2'!$C$2+489,IF(A5379='PL2'!$C$2+490,1,O5378+1), "")</f>
        <v>816</v>
      </c>
      <c r="Q5379" s="19">
        <f t="shared" si="383"/>
        <v>24.689154023140549</v>
      </c>
    </row>
    <row r="5380" spans="1:17" s="80" customFormat="1" x14ac:dyDescent="0.55000000000000004">
      <c r="A5380" s="80">
        <v>5378</v>
      </c>
      <c r="B5380" s="81">
        <v>45200</v>
      </c>
      <c r="C5380" s="80">
        <v>123.007489166143</v>
      </c>
      <c r="D5380" s="80">
        <f t="shared" si="385"/>
        <v>393930954.4000327</v>
      </c>
      <c r="E5380" s="80">
        <v>980</v>
      </c>
      <c r="F5380" s="80">
        <f t="shared" si="389"/>
        <v>3.0601134040460703E-4</v>
      </c>
      <c r="G5380" s="80">
        <f t="shared" si="386"/>
        <v>19986.382418188783</v>
      </c>
      <c r="H5380" s="80">
        <f t="shared" si="382"/>
        <v>6.1160596736290209</v>
      </c>
      <c r="I5380" s="80">
        <f t="shared" si="384"/>
        <v>19586654.769825008</v>
      </c>
      <c r="K5380" s="82">
        <f t="shared" si="387"/>
        <v>1.1114805470662237E-3</v>
      </c>
      <c r="L5380" s="3">
        <f>IF(AND(O5380&gt;0,O5380&lt;366),+'PL2'!$N$3+1,IF(AND(O5380&gt;365,O5380&lt;731),+'PL2'!$O$3+1,IF(AND(O5380&gt;730,O5380&lt;1096),+'PL2'!$P$3+1,IF(AND(O5380&gt;1095,O5380&lt;1461),+'PL2'!$Q$3+1,IF(AND(O5380&gt;1460,O5380&lt;3000),+'PL2'!$R$3+1,0)))))</f>
        <v>1.5</v>
      </c>
      <c r="M5380" s="3">
        <f>IF(AND(O5380&gt;0,O5380&lt;366),+'PL2'!$N$2+1,IF(AND(O5380&gt;365,O5380&lt;731),+'PL2'!$O$2+1,IF(AND(O5380&gt;730,O5380&lt;1096),+'PL2'!$P$2+1,IF(AND(O5380&gt;1095,O5380&lt;1461),+'PL2'!$Q$2+1,IF(AND(O5380&gt;1460,O5380&lt;1826),+'PL2'!$R$2+1,IF(AND(O5380&gt;1825,O5380&lt;2190),+'PL2'!$S$2+1,0))))))</f>
        <v>1.2</v>
      </c>
      <c r="N5380" s="82">
        <f t="shared" si="388"/>
        <v>4.9963589095569638E-4</v>
      </c>
      <c r="O5380" s="19">
        <f>IF(A5380&gt;'PL2'!$C$2+489,IF(A5380='PL2'!$C$2+490,1,O5379+1), "")</f>
        <v>817</v>
      </c>
      <c r="Q5380" s="19">
        <f t="shared" si="383"/>
        <v>24.701489610607844</v>
      </c>
    </row>
    <row r="5381" spans="1:17" s="80" customFormat="1" x14ac:dyDescent="0.55000000000000004">
      <c r="A5381" s="80">
        <v>5379</v>
      </c>
      <c r="B5381" s="81">
        <v>45201</v>
      </c>
      <c r="C5381" s="80">
        <v>123.037487640264</v>
      </c>
      <c r="D5381" s="80">
        <f t="shared" si="385"/>
        <v>394368800.99273556</v>
      </c>
      <c r="E5381" s="80">
        <v>980</v>
      </c>
      <c r="F5381" s="80">
        <f t="shared" si="389"/>
        <v>3.0574613809189179E-4</v>
      </c>
      <c r="G5381" s="80">
        <f t="shared" si="386"/>
        <v>19996.368332175276</v>
      </c>
      <c r="H5381" s="80">
        <f t="shared" si="382"/>
        <v>6.1138123934255937</v>
      </c>
      <c r="I5381" s="80">
        <f t="shared" si="384"/>
        <v>19596440.96553177</v>
      </c>
      <c r="K5381" s="82">
        <f t="shared" si="387"/>
        <v>1.1114805470662237E-3</v>
      </c>
      <c r="L5381" s="3">
        <f>IF(AND(O5381&gt;0,O5381&lt;366),+'PL2'!$N$3+1,IF(AND(O5381&gt;365,O5381&lt;731),+'PL2'!$O$3+1,IF(AND(O5381&gt;730,O5381&lt;1096),+'PL2'!$P$3+1,IF(AND(O5381&gt;1095,O5381&lt;1461),+'PL2'!$Q$3+1,IF(AND(O5381&gt;1460,O5381&lt;3000),+'PL2'!$R$3+1,0)))))</f>
        <v>1.5</v>
      </c>
      <c r="M5381" s="3">
        <f>IF(AND(O5381&gt;0,O5381&lt;366),+'PL2'!$N$2+1,IF(AND(O5381&gt;365,O5381&lt;731),+'PL2'!$O$2+1,IF(AND(O5381&gt;730,O5381&lt;1096),+'PL2'!$P$2+1,IF(AND(O5381&gt;1095,O5381&lt;1461),+'PL2'!$Q$2+1,IF(AND(O5381&gt;1460,O5381&lt;1826),+'PL2'!$R$2+1,IF(AND(O5381&gt;1825,O5381&lt;2190),+'PL2'!$S$2+1,0))))))</f>
        <v>1.2</v>
      </c>
      <c r="N5381" s="82">
        <f t="shared" si="388"/>
        <v>4.9963589095569638E-4</v>
      </c>
      <c r="O5381" s="19">
        <f>IF(A5381&gt;'PL2'!$C$2+489,IF(A5381='PL2'!$C$2+490,1,O5380+1), "")</f>
        <v>818</v>
      </c>
      <c r="Q5381" s="19">
        <f t="shared" si="383"/>
        <v>24.713831361377373</v>
      </c>
    </row>
    <row r="5382" spans="1:17" s="80" customFormat="1" x14ac:dyDescent="0.55000000000000004">
      <c r="A5382" s="80">
        <v>5380</v>
      </c>
      <c r="B5382" s="81">
        <v>45202</v>
      </c>
      <c r="C5382" s="80">
        <v>123.06748611438501</v>
      </c>
      <c r="D5382" s="80">
        <f t="shared" si="385"/>
        <v>394807134.2434088</v>
      </c>
      <c r="E5382" s="80">
        <v>980</v>
      </c>
      <c r="F5382" s="80">
        <f t="shared" si="389"/>
        <v>3.0548114745500141E-4</v>
      </c>
      <c r="G5382" s="80">
        <f t="shared" si="386"/>
        <v>20006.3592354828</v>
      </c>
      <c r="H5382" s="80">
        <f t="shared" si="382"/>
        <v>6.1115655756522509</v>
      </c>
      <c r="I5382" s="80">
        <f t="shared" si="384"/>
        <v>19606232.050773144</v>
      </c>
      <c r="K5382" s="82">
        <f t="shared" si="387"/>
        <v>1.1114805470662237E-3</v>
      </c>
      <c r="L5382" s="3">
        <f>IF(AND(O5382&gt;0,O5382&lt;366),+'PL2'!$N$3+1,IF(AND(O5382&gt;365,O5382&lt;731),+'PL2'!$O$3+1,IF(AND(O5382&gt;730,O5382&lt;1096),+'PL2'!$P$3+1,IF(AND(O5382&gt;1095,O5382&lt;1461),+'PL2'!$Q$3+1,IF(AND(O5382&gt;1460,O5382&lt;3000),+'PL2'!$R$3+1,0)))))</f>
        <v>1.5</v>
      </c>
      <c r="M5382" s="3">
        <f>IF(AND(O5382&gt;0,O5382&lt;366),+'PL2'!$N$2+1,IF(AND(O5382&gt;365,O5382&lt;731),+'PL2'!$O$2+1,IF(AND(O5382&gt;730,O5382&lt;1096),+'PL2'!$P$2+1,IF(AND(O5382&gt;1095,O5382&lt;1461),+'PL2'!$Q$2+1,IF(AND(O5382&gt;1460,O5382&lt;1826),+'PL2'!$R$2+1,IF(AND(O5382&gt;1825,O5382&lt;2190),+'PL2'!$S$2+1,0))))))</f>
        <v>1.2</v>
      </c>
      <c r="N5382" s="82">
        <f t="shared" si="388"/>
        <v>4.9963589095569638E-4</v>
      </c>
      <c r="O5382" s="19">
        <f>IF(A5382&gt;'PL2'!$C$2+489,IF(A5382='PL2'!$C$2+490,1,O5381+1), "")</f>
        <v>819</v>
      </c>
      <c r="Q5382" s="19">
        <f t="shared" si="383"/>
        <v>24.726179278528544</v>
      </c>
    </row>
    <row r="5383" spans="1:17" s="80" customFormat="1" x14ac:dyDescent="0.55000000000000004">
      <c r="A5383" s="80">
        <v>5381</v>
      </c>
      <c r="B5383" s="81">
        <v>45203</v>
      </c>
      <c r="C5383" s="80">
        <v>123.09748458850601</v>
      </c>
      <c r="D5383" s="80">
        <f t="shared" si="385"/>
        <v>395245954.6929633</v>
      </c>
      <c r="E5383" s="80">
        <v>980</v>
      </c>
      <c r="F5383" s="80">
        <f t="shared" si="389"/>
        <v>3.0521636835081212E-4</v>
      </c>
      <c r="G5383" s="80">
        <f t="shared" si="386"/>
        <v>20016.355130604199</v>
      </c>
      <c r="H5383" s="80">
        <f t="shared" si="382"/>
        <v>6.109319220583159</v>
      </c>
      <c r="I5383" s="80">
        <f t="shared" si="384"/>
        <v>19616028.027992114</v>
      </c>
      <c r="K5383" s="82">
        <f t="shared" si="387"/>
        <v>1.1114805470662237E-3</v>
      </c>
      <c r="L5383" s="3">
        <f>IF(AND(O5383&gt;0,O5383&lt;366),+'PL2'!$N$3+1,IF(AND(O5383&gt;365,O5383&lt;731),+'PL2'!$O$3+1,IF(AND(O5383&gt;730,O5383&lt;1096),+'PL2'!$P$3+1,IF(AND(O5383&gt;1095,O5383&lt;1461),+'PL2'!$Q$3+1,IF(AND(O5383&gt;1460,O5383&lt;3000),+'PL2'!$R$3+1,0)))))</f>
        <v>1.5</v>
      </c>
      <c r="M5383" s="3">
        <f>IF(AND(O5383&gt;0,O5383&lt;366),+'PL2'!$N$2+1,IF(AND(O5383&gt;365,O5383&lt;731),+'PL2'!$O$2+1,IF(AND(O5383&gt;730,O5383&lt;1096),+'PL2'!$P$2+1,IF(AND(O5383&gt;1095,O5383&lt;1461),+'PL2'!$Q$2+1,IF(AND(O5383&gt;1460,O5383&lt;1826),+'PL2'!$R$2+1,IF(AND(O5383&gt;1825,O5383&lt;2190),+'PL2'!$S$2+1,0))))))</f>
        <v>1.2</v>
      </c>
      <c r="N5383" s="82">
        <f t="shared" si="388"/>
        <v>4.9963589095569638E-4</v>
      </c>
      <c r="O5383" s="19">
        <f>IF(A5383&gt;'PL2'!$C$2+489,IF(A5383='PL2'!$C$2+490,1,O5382+1), "")</f>
        <v>820</v>
      </c>
      <c r="Q5383" s="19">
        <f t="shared" si="383"/>
        <v>24.738533365142303</v>
      </c>
    </row>
    <row r="5384" spans="1:17" s="80" customFormat="1" x14ac:dyDescent="0.55000000000000004">
      <c r="A5384" s="80">
        <v>5382</v>
      </c>
      <c r="B5384" s="81">
        <v>45204</v>
      </c>
      <c r="C5384" s="80">
        <v>123.12748306262699</v>
      </c>
      <c r="D5384" s="80">
        <f t="shared" si="385"/>
        <v>395685262.88291115</v>
      </c>
      <c r="E5384" s="80">
        <v>980</v>
      </c>
      <c r="F5384" s="80">
        <f t="shared" si="389"/>
        <v>3.0495180063625697E-4</v>
      </c>
      <c r="G5384" s="80">
        <f t="shared" si="386"/>
        <v>20026.356020033563</v>
      </c>
      <c r="H5384" s="80">
        <f t="shared" si="382"/>
        <v>6.10707332849198</v>
      </c>
      <c r="I5384" s="80">
        <f t="shared" si="384"/>
        <v>19625828.899632894</v>
      </c>
      <c r="K5384" s="82">
        <f t="shared" si="387"/>
        <v>1.1114805470662237E-3</v>
      </c>
      <c r="L5384" s="3">
        <f>IF(AND(O5384&gt;0,O5384&lt;366),+'PL2'!$N$3+1,IF(AND(O5384&gt;365,O5384&lt;731),+'PL2'!$O$3+1,IF(AND(O5384&gt;730,O5384&lt;1096),+'PL2'!$P$3+1,IF(AND(O5384&gt;1095,O5384&lt;1461),+'PL2'!$Q$3+1,IF(AND(O5384&gt;1460,O5384&lt;3000),+'PL2'!$R$3+1,0)))))</f>
        <v>1.5</v>
      </c>
      <c r="M5384" s="3">
        <f>IF(AND(O5384&gt;0,O5384&lt;366),+'PL2'!$N$2+1,IF(AND(O5384&gt;365,O5384&lt;731),+'PL2'!$O$2+1,IF(AND(O5384&gt;730,O5384&lt;1096),+'PL2'!$P$2+1,IF(AND(O5384&gt;1095,O5384&lt;1461),+'PL2'!$Q$2+1,IF(AND(O5384&gt;1460,O5384&lt;1826),+'PL2'!$R$2+1,IF(AND(O5384&gt;1825,O5384&lt;2190),+'PL2'!$S$2+1,0))))))</f>
        <v>1.2</v>
      </c>
      <c r="N5384" s="82">
        <f t="shared" si="388"/>
        <v>4.9963589095569638E-4</v>
      </c>
      <c r="O5384" s="19">
        <f>IF(A5384&gt;'PL2'!$C$2+489,IF(A5384='PL2'!$C$2+490,1,O5383+1), "")</f>
        <v>821</v>
      </c>
      <c r="Q5384" s="19">
        <f t="shared" si="383"/>
        <v>24.750893624301131</v>
      </c>
    </row>
    <row r="5385" spans="1:17" s="80" customFormat="1" x14ac:dyDescent="0.55000000000000004">
      <c r="A5385" s="80">
        <v>5383</v>
      </c>
      <c r="B5385" s="81">
        <v>45205</v>
      </c>
      <c r="C5385" s="80">
        <v>123.15748153674799</v>
      </c>
      <c r="D5385" s="80">
        <f t="shared" si="385"/>
        <v>396125059.35536629</v>
      </c>
      <c r="E5385" s="80">
        <v>980</v>
      </c>
      <c r="F5385" s="80">
        <f t="shared" si="389"/>
        <v>3.0468744416832613E-4</v>
      </c>
      <c r="G5385" s="80">
        <f t="shared" si="386"/>
        <v>20036.361906266229</v>
      </c>
      <c r="H5385" s="80">
        <f t="shared" si="382"/>
        <v>6.1048278996518679</v>
      </c>
      <c r="I5385" s="80">
        <f t="shared" si="384"/>
        <v>19635634.668140903</v>
      </c>
      <c r="K5385" s="82">
        <f t="shared" si="387"/>
        <v>1.1114805470662237E-3</v>
      </c>
      <c r="L5385" s="3">
        <f>IF(AND(O5385&gt;0,O5385&lt;366),+'PL2'!$N$3+1,IF(AND(O5385&gt;365,O5385&lt;731),+'PL2'!$O$3+1,IF(AND(O5385&gt;730,O5385&lt;1096),+'PL2'!$P$3+1,IF(AND(O5385&gt;1095,O5385&lt;1461),+'PL2'!$Q$3+1,IF(AND(O5385&gt;1460,O5385&lt;3000),+'PL2'!$R$3+1,0)))))</f>
        <v>1.5</v>
      </c>
      <c r="M5385" s="3">
        <f>IF(AND(O5385&gt;0,O5385&lt;366),+'PL2'!$N$2+1,IF(AND(O5385&gt;365,O5385&lt;731),+'PL2'!$O$2+1,IF(AND(O5385&gt;730,O5385&lt;1096),+'PL2'!$P$2+1,IF(AND(O5385&gt;1095,O5385&lt;1461),+'PL2'!$Q$2+1,IF(AND(O5385&gt;1460,O5385&lt;1826),+'PL2'!$R$2+1,IF(AND(O5385&gt;1825,O5385&lt;2190),+'PL2'!$S$2+1,0))))))</f>
        <v>1.2</v>
      </c>
      <c r="N5385" s="82">
        <f t="shared" si="388"/>
        <v>4.9963589095569638E-4</v>
      </c>
      <c r="O5385" s="19">
        <f>IF(A5385&gt;'PL2'!$C$2+489,IF(A5385='PL2'!$C$2+490,1,O5384+1), "")</f>
        <v>822</v>
      </c>
      <c r="Q5385" s="19">
        <f t="shared" si="383"/>
        <v>24.76326005908906</v>
      </c>
    </row>
    <row r="5386" spans="1:17" s="80" customFormat="1" x14ac:dyDescent="0.55000000000000004">
      <c r="A5386" s="80">
        <v>5384</v>
      </c>
      <c r="B5386" s="81">
        <v>45206</v>
      </c>
      <c r="C5386" s="80">
        <v>123.187480010869</v>
      </c>
      <c r="D5386" s="80">
        <f t="shared" si="385"/>
        <v>396565344.65304524</v>
      </c>
      <c r="E5386" s="80">
        <v>980</v>
      </c>
      <c r="F5386" s="80">
        <f t="shared" si="389"/>
        <v>3.0442329880406651E-4</v>
      </c>
      <c r="G5386" s="80">
        <f t="shared" si="386"/>
        <v>20046.372791798778</v>
      </c>
      <c r="H5386" s="80">
        <f t="shared" si="382"/>
        <v>6.1025829343354685</v>
      </c>
      <c r="I5386" s="80">
        <f t="shared" si="384"/>
        <v>19645445.335962802</v>
      </c>
      <c r="K5386" s="82">
        <f t="shared" si="387"/>
        <v>1.1114805470662237E-3</v>
      </c>
      <c r="L5386" s="3">
        <f>IF(AND(O5386&gt;0,O5386&lt;366),+'PL2'!$N$3+1,IF(AND(O5386&gt;365,O5386&lt;731),+'PL2'!$O$3+1,IF(AND(O5386&gt;730,O5386&lt;1096),+'PL2'!$P$3+1,IF(AND(O5386&gt;1095,O5386&lt;1461),+'PL2'!$Q$3+1,IF(AND(O5386&gt;1460,O5386&lt;3000),+'PL2'!$R$3+1,0)))))</f>
        <v>1.5</v>
      </c>
      <c r="M5386" s="3">
        <f>IF(AND(O5386&gt;0,O5386&lt;366),+'PL2'!$N$2+1,IF(AND(O5386&gt;365,O5386&lt;731),+'PL2'!$O$2+1,IF(AND(O5386&gt;730,O5386&lt;1096),+'PL2'!$P$2+1,IF(AND(O5386&gt;1095,O5386&lt;1461),+'PL2'!$Q$2+1,IF(AND(O5386&gt;1460,O5386&lt;1826),+'PL2'!$R$2+1,IF(AND(O5386&gt;1825,O5386&lt;2190),+'PL2'!$S$2+1,0))))))</f>
        <v>1.2</v>
      </c>
      <c r="N5386" s="82">
        <f t="shared" si="388"/>
        <v>4.9963589095569638E-4</v>
      </c>
      <c r="O5386" s="19">
        <f>IF(A5386&gt;'PL2'!$C$2+489,IF(A5386='PL2'!$C$2+490,1,O5385+1), "")</f>
        <v>823</v>
      </c>
      <c r="Q5386" s="19">
        <f t="shared" si="383"/>
        <v>24.775632672591652</v>
      </c>
    </row>
    <row r="5387" spans="1:17" s="80" customFormat="1" x14ac:dyDescent="0.55000000000000004">
      <c r="A5387" s="80">
        <v>5385</v>
      </c>
      <c r="B5387" s="81">
        <v>45207</v>
      </c>
      <c r="C5387" s="80">
        <v>123.21747848499</v>
      </c>
      <c r="D5387" s="80">
        <f t="shared" si="385"/>
        <v>397006119.31926769</v>
      </c>
      <c r="E5387" s="80">
        <v>980</v>
      </c>
      <c r="F5387" s="80">
        <f t="shared" si="389"/>
        <v>3.0415936440058233E-4</v>
      </c>
      <c r="G5387" s="80">
        <f t="shared" si="386"/>
        <v>20056.388679129039</v>
      </c>
      <c r="H5387" s="80">
        <f t="shared" si="382"/>
        <v>6.1003384328149233</v>
      </c>
      <c r="I5387" s="80">
        <f t="shared" si="384"/>
        <v>19655260.905546457</v>
      </c>
      <c r="K5387" s="82">
        <f t="shared" si="387"/>
        <v>1.1114805470662237E-3</v>
      </c>
      <c r="L5387" s="3">
        <f>IF(AND(O5387&gt;0,O5387&lt;366),+'PL2'!$N$3+1,IF(AND(O5387&gt;365,O5387&lt;731),+'PL2'!$O$3+1,IF(AND(O5387&gt;730,O5387&lt;1096),+'PL2'!$P$3+1,IF(AND(O5387&gt;1095,O5387&lt;1461),+'PL2'!$Q$3+1,IF(AND(O5387&gt;1460,O5387&lt;3000),+'PL2'!$R$3+1,0)))))</f>
        <v>1.5</v>
      </c>
      <c r="M5387" s="3">
        <f>IF(AND(O5387&gt;0,O5387&lt;366),+'PL2'!$N$2+1,IF(AND(O5387&gt;365,O5387&lt;731),+'PL2'!$O$2+1,IF(AND(O5387&gt;730,O5387&lt;1096),+'PL2'!$P$2+1,IF(AND(O5387&gt;1095,O5387&lt;1461),+'PL2'!$Q$2+1,IF(AND(O5387&gt;1460,O5387&lt;1826),+'PL2'!$R$2+1,IF(AND(O5387&gt;1825,O5387&lt;2190),+'PL2'!$S$2+1,0))))))</f>
        <v>1.2</v>
      </c>
      <c r="N5387" s="82">
        <f t="shared" si="388"/>
        <v>4.9963589095569638E-4</v>
      </c>
      <c r="O5387" s="19">
        <f>IF(A5387&gt;'PL2'!$C$2+489,IF(A5387='PL2'!$C$2+490,1,O5386+1), "")</f>
        <v>824</v>
      </c>
      <c r="Q5387" s="19">
        <f t="shared" si="383"/>
        <v>24.788011467896013</v>
      </c>
    </row>
    <row r="5388" spans="1:17" s="80" customFormat="1" x14ac:dyDescent="0.55000000000000004">
      <c r="A5388" s="80">
        <v>5386</v>
      </c>
      <c r="B5388" s="81">
        <v>45208</v>
      </c>
      <c r="C5388" s="80">
        <v>123.247476959111</v>
      </c>
      <c r="D5388" s="80">
        <f t="shared" si="385"/>
        <v>397447383.89795732</v>
      </c>
      <c r="E5388" s="80">
        <v>980</v>
      </c>
      <c r="F5388" s="80">
        <f t="shared" si="389"/>
        <v>3.0389564081503454E-4</v>
      </c>
      <c r="G5388" s="80">
        <f t="shared" si="386"/>
        <v>20066.409570756088</v>
      </c>
      <c r="H5388" s="80">
        <f t="shared" si="382"/>
        <v>6.0980943953618638</v>
      </c>
      <c r="I5388" s="80">
        <f t="shared" si="384"/>
        <v>19665081.379340965</v>
      </c>
      <c r="K5388" s="82">
        <f t="shared" si="387"/>
        <v>1.1114805470662237E-3</v>
      </c>
      <c r="L5388" s="3">
        <f>IF(AND(O5388&gt;0,O5388&lt;366),+'PL2'!$N$3+1,IF(AND(O5388&gt;365,O5388&lt;731),+'PL2'!$O$3+1,IF(AND(O5388&gt;730,O5388&lt;1096),+'PL2'!$P$3+1,IF(AND(O5388&gt;1095,O5388&lt;1461),+'PL2'!$Q$3+1,IF(AND(O5388&gt;1460,O5388&lt;3000),+'PL2'!$R$3+1,0)))))</f>
        <v>1.5</v>
      </c>
      <c r="M5388" s="3">
        <f>IF(AND(O5388&gt;0,O5388&lt;366),+'PL2'!$N$2+1,IF(AND(O5388&gt;365,O5388&lt;731),+'PL2'!$O$2+1,IF(AND(O5388&gt;730,O5388&lt;1096),+'PL2'!$P$2+1,IF(AND(O5388&gt;1095,O5388&lt;1461),+'PL2'!$Q$2+1,IF(AND(O5388&gt;1460,O5388&lt;1826),+'PL2'!$R$2+1,IF(AND(O5388&gt;1825,O5388&lt;2190),+'PL2'!$S$2+1,0))))))</f>
        <v>1.2</v>
      </c>
      <c r="N5388" s="82">
        <f t="shared" si="388"/>
        <v>4.9963589095569638E-4</v>
      </c>
      <c r="O5388" s="19">
        <f>IF(A5388&gt;'PL2'!$C$2+489,IF(A5388='PL2'!$C$2+490,1,O5387+1), "")</f>
        <v>825</v>
      </c>
      <c r="Q5388" s="19">
        <f t="shared" si="383"/>
        <v>24.800396448090794</v>
      </c>
    </row>
    <row r="5389" spans="1:17" s="80" customFormat="1" x14ac:dyDescent="0.55000000000000004">
      <c r="A5389" s="80">
        <v>5387</v>
      </c>
      <c r="B5389" s="81">
        <v>45209</v>
      </c>
      <c r="C5389" s="80">
        <v>123.277475433232</v>
      </c>
      <c r="D5389" s="80">
        <f t="shared" si="385"/>
        <v>397889138.93364227</v>
      </c>
      <c r="E5389" s="80">
        <v>980</v>
      </c>
      <c r="F5389" s="80">
        <f t="shared" si="389"/>
        <v>3.0363212790464155E-4</v>
      </c>
      <c r="G5389" s="80">
        <f t="shared" si="386"/>
        <v>20076.435469180255</v>
      </c>
      <c r="H5389" s="80">
        <f t="shared" si="382"/>
        <v>6.0958508222474208</v>
      </c>
      <c r="I5389" s="80">
        <f t="shared" si="384"/>
        <v>19674906.759796649</v>
      </c>
      <c r="K5389" s="82">
        <f t="shared" si="387"/>
        <v>1.1114805470662237E-3</v>
      </c>
      <c r="L5389" s="3">
        <f>IF(AND(O5389&gt;0,O5389&lt;366),+'PL2'!$N$3+1,IF(AND(O5389&gt;365,O5389&lt;731),+'PL2'!$O$3+1,IF(AND(O5389&gt;730,O5389&lt;1096),+'PL2'!$P$3+1,IF(AND(O5389&gt;1095,O5389&lt;1461),+'PL2'!$Q$3+1,IF(AND(O5389&gt;1460,O5389&lt;3000),+'PL2'!$R$3+1,0)))))</f>
        <v>1.5</v>
      </c>
      <c r="M5389" s="3">
        <f>IF(AND(O5389&gt;0,O5389&lt;366),+'PL2'!$N$2+1,IF(AND(O5389&gt;365,O5389&lt;731),+'PL2'!$O$2+1,IF(AND(O5389&gt;730,O5389&lt;1096),+'PL2'!$P$2+1,IF(AND(O5389&gt;1095,O5389&lt;1461),+'PL2'!$Q$2+1,IF(AND(O5389&gt;1460,O5389&lt;1826),+'PL2'!$R$2+1,IF(AND(O5389&gt;1825,O5389&lt;2190),+'PL2'!$S$2+1,0))))))</f>
        <v>1.2</v>
      </c>
      <c r="N5389" s="82">
        <f t="shared" si="388"/>
        <v>4.9963589095569638E-4</v>
      </c>
      <c r="O5389" s="19">
        <f>IF(A5389&gt;'PL2'!$C$2+489,IF(A5389='PL2'!$C$2+490,1,O5388+1), "")</f>
        <v>826</v>
      </c>
      <c r="Q5389" s="19">
        <f t="shared" si="383"/>
        <v>24.812787616266192</v>
      </c>
    </row>
    <row r="5390" spans="1:17" s="80" customFormat="1" x14ac:dyDescent="0.55000000000000004">
      <c r="A5390" s="80">
        <v>5388</v>
      </c>
      <c r="B5390" s="81">
        <v>45210</v>
      </c>
      <c r="C5390" s="80">
        <v>123.307473907353</v>
      </c>
      <c r="D5390" s="80">
        <f t="shared" si="385"/>
        <v>398331384.97145593</v>
      </c>
      <c r="E5390" s="80">
        <v>980</v>
      </c>
      <c r="F5390" s="80">
        <f t="shared" si="389"/>
        <v>3.0336882552667879E-4</v>
      </c>
      <c r="G5390" s="80">
        <f t="shared" si="386"/>
        <v>20086.466376903114</v>
      </c>
      <c r="H5390" s="80">
        <f t="shared" si="382"/>
        <v>6.0936077137422204</v>
      </c>
      <c r="I5390" s="80">
        <f t="shared" si="384"/>
        <v>19684737.049365051</v>
      </c>
      <c r="K5390" s="82">
        <f t="shared" si="387"/>
        <v>1.1114805470662237E-3</v>
      </c>
      <c r="L5390" s="3">
        <f>IF(AND(O5390&gt;0,O5390&lt;366),+'PL2'!$N$3+1,IF(AND(O5390&gt;365,O5390&lt;731),+'PL2'!$O$3+1,IF(AND(O5390&gt;730,O5390&lt;1096),+'PL2'!$P$3+1,IF(AND(O5390&gt;1095,O5390&lt;1461),+'PL2'!$Q$3+1,IF(AND(O5390&gt;1460,O5390&lt;3000),+'PL2'!$R$3+1,0)))))</f>
        <v>1.5</v>
      </c>
      <c r="M5390" s="3">
        <f>IF(AND(O5390&gt;0,O5390&lt;366),+'PL2'!$N$2+1,IF(AND(O5390&gt;365,O5390&lt;731),+'PL2'!$O$2+1,IF(AND(O5390&gt;730,O5390&lt;1096),+'PL2'!$P$2+1,IF(AND(O5390&gt;1095,O5390&lt;1461),+'PL2'!$Q$2+1,IF(AND(O5390&gt;1460,O5390&lt;1826),+'PL2'!$R$2+1,IF(AND(O5390&gt;1825,O5390&lt;2190),+'PL2'!$S$2+1,0))))))</f>
        <v>1.2</v>
      </c>
      <c r="N5390" s="82">
        <f t="shared" si="388"/>
        <v>4.9963589095569638E-4</v>
      </c>
      <c r="O5390" s="19">
        <f>IF(A5390&gt;'PL2'!$C$2+489,IF(A5390='PL2'!$C$2+490,1,O5389+1), "")</f>
        <v>827</v>
      </c>
      <c r="Q5390" s="19">
        <f t="shared" si="383"/>
        <v>24.825184975513938</v>
      </c>
    </row>
    <row r="5391" spans="1:17" s="80" customFormat="1" x14ac:dyDescent="0.55000000000000004">
      <c r="A5391" s="80">
        <v>5389</v>
      </c>
      <c r="B5391" s="81">
        <v>45211</v>
      </c>
      <c r="C5391" s="80">
        <v>123.337472381474</v>
      </c>
      <c r="D5391" s="80">
        <f t="shared" si="385"/>
        <v>398774122.55713767</v>
      </c>
      <c r="E5391" s="80">
        <v>980</v>
      </c>
      <c r="F5391" s="80">
        <f t="shared" si="389"/>
        <v>3.03105733538479E-4</v>
      </c>
      <c r="G5391" s="80">
        <f t="shared" si="386"/>
        <v>20096.50229642749</v>
      </c>
      <c r="H5391" s="80">
        <f t="shared" si="382"/>
        <v>6.0913650701163826</v>
      </c>
      <c r="I5391" s="80">
        <f t="shared" si="384"/>
        <v>19694572.250498939</v>
      </c>
      <c r="K5391" s="82">
        <f t="shared" si="387"/>
        <v>1.1114805470662237E-3</v>
      </c>
      <c r="L5391" s="3">
        <f>IF(AND(O5391&gt;0,O5391&lt;366),+'PL2'!$N$3+1,IF(AND(O5391&gt;365,O5391&lt;731),+'PL2'!$O$3+1,IF(AND(O5391&gt;730,O5391&lt;1096),+'PL2'!$P$3+1,IF(AND(O5391&gt;1095,O5391&lt;1461),+'PL2'!$Q$3+1,IF(AND(O5391&gt;1460,O5391&lt;3000),+'PL2'!$R$3+1,0)))))</f>
        <v>1.5</v>
      </c>
      <c r="M5391" s="3">
        <f>IF(AND(O5391&gt;0,O5391&lt;366),+'PL2'!$N$2+1,IF(AND(O5391&gt;365,O5391&lt;731),+'PL2'!$O$2+1,IF(AND(O5391&gt;730,O5391&lt;1096),+'PL2'!$P$2+1,IF(AND(O5391&gt;1095,O5391&lt;1461),+'PL2'!$Q$2+1,IF(AND(O5391&gt;1460,O5391&lt;1826),+'PL2'!$R$2+1,IF(AND(O5391&gt;1825,O5391&lt;2190),+'PL2'!$S$2+1,0))))))</f>
        <v>1.2</v>
      </c>
      <c r="N5391" s="82">
        <f t="shared" si="388"/>
        <v>4.9963589095569638E-4</v>
      </c>
      <c r="O5391" s="19">
        <f>IF(A5391&gt;'PL2'!$C$2+489,IF(A5391='PL2'!$C$2+490,1,O5390+1), "")</f>
        <v>828</v>
      </c>
      <c r="Q5391" s="19">
        <f t="shared" si="383"/>
        <v>24.83758852892732</v>
      </c>
    </row>
    <row r="5392" spans="1:17" s="80" customFormat="1" x14ac:dyDescent="0.55000000000000004">
      <c r="A5392" s="80">
        <v>5390</v>
      </c>
      <c r="B5392" s="81">
        <v>45212</v>
      </c>
      <c r="C5392" s="80">
        <v>123.367470855595</v>
      </c>
      <c r="D5392" s="80">
        <f t="shared" si="385"/>
        <v>399217352.23703331</v>
      </c>
      <c r="E5392" s="80">
        <v>980</v>
      </c>
      <c r="F5392" s="80">
        <f t="shared" si="389"/>
        <v>3.0284285179743207E-4</v>
      </c>
      <c r="G5392" s="80">
        <f t="shared" si="386"/>
        <v>20106.543230257459</v>
      </c>
      <c r="H5392" s="80">
        <f t="shared" si="382"/>
        <v>6.089122891639521</v>
      </c>
      <c r="I5392" s="80">
        <f t="shared" si="384"/>
        <v>19704412.365652312</v>
      </c>
      <c r="K5392" s="82">
        <f t="shared" si="387"/>
        <v>1.1114805470662237E-3</v>
      </c>
      <c r="L5392" s="3">
        <f>IF(AND(O5392&gt;0,O5392&lt;366),+'PL2'!$N$3+1,IF(AND(O5392&gt;365,O5392&lt;731),+'PL2'!$O$3+1,IF(AND(O5392&gt;730,O5392&lt;1096),+'PL2'!$P$3+1,IF(AND(O5392&gt;1095,O5392&lt;1461),+'PL2'!$Q$3+1,IF(AND(O5392&gt;1460,O5392&lt;3000),+'PL2'!$R$3+1,0)))))</f>
        <v>1.5</v>
      </c>
      <c r="M5392" s="3">
        <f>IF(AND(O5392&gt;0,O5392&lt;366),+'PL2'!$N$2+1,IF(AND(O5392&gt;365,O5392&lt;731),+'PL2'!$O$2+1,IF(AND(O5392&gt;730,O5392&lt;1096),+'PL2'!$P$2+1,IF(AND(O5392&gt;1095,O5392&lt;1461),+'PL2'!$Q$2+1,IF(AND(O5392&gt;1460,O5392&lt;1826),+'PL2'!$R$2+1,IF(AND(O5392&gt;1825,O5392&lt;2190),+'PL2'!$S$2+1,0))))))</f>
        <v>1.2</v>
      </c>
      <c r="N5392" s="82">
        <f t="shared" si="388"/>
        <v>4.9963589095569638E-4</v>
      </c>
      <c r="O5392" s="19">
        <f>IF(A5392&gt;'PL2'!$C$2+489,IF(A5392='PL2'!$C$2+490,1,O5391+1), "")</f>
        <v>829</v>
      </c>
      <c r="Q5392" s="19">
        <f t="shared" si="383"/>
        <v>24.849998279601163</v>
      </c>
    </row>
    <row r="5393" spans="1:17" s="80" customFormat="1" x14ac:dyDescent="0.55000000000000004">
      <c r="A5393" s="80">
        <v>5391</v>
      </c>
      <c r="B5393" s="81">
        <v>45213</v>
      </c>
      <c r="C5393" s="80">
        <v>123.397469329716</v>
      </c>
      <c r="D5393" s="80">
        <f t="shared" si="385"/>
        <v>399661074.55809605</v>
      </c>
      <c r="E5393" s="80">
        <v>980</v>
      </c>
      <c r="F5393" s="80">
        <f t="shared" si="389"/>
        <v>3.025801801609853E-4</v>
      </c>
      <c r="G5393" s="80">
        <f t="shared" si="386"/>
        <v>20116.589180898347</v>
      </c>
      <c r="H5393" s="80">
        <f t="shared" si="382"/>
        <v>6.0868811785807493</v>
      </c>
      <c r="I5393" s="80">
        <f t="shared" si="384"/>
        <v>19714257.39728038</v>
      </c>
      <c r="K5393" s="82">
        <f t="shared" si="387"/>
        <v>1.1114805470662237E-3</v>
      </c>
      <c r="L5393" s="3">
        <f>IF(AND(O5393&gt;0,O5393&lt;366),+'PL2'!$N$3+1,IF(AND(O5393&gt;365,O5393&lt;731),+'PL2'!$O$3+1,IF(AND(O5393&gt;730,O5393&lt;1096),+'PL2'!$P$3+1,IF(AND(O5393&gt;1095,O5393&lt;1461),+'PL2'!$Q$3+1,IF(AND(O5393&gt;1460,O5393&lt;3000),+'PL2'!$R$3+1,0)))))</f>
        <v>1.5</v>
      </c>
      <c r="M5393" s="3">
        <f>IF(AND(O5393&gt;0,O5393&lt;366),+'PL2'!$N$2+1,IF(AND(O5393&gt;365,O5393&lt;731),+'PL2'!$O$2+1,IF(AND(O5393&gt;730,O5393&lt;1096),+'PL2'!$P$2+1,IF(AND(O5393&gt;1095,O5393&lt;1461),+'PL2'!$Q$2+1,IF(AND(O5393&gt;1460,O5393&lt;1826),+'PL2'!$R$2+1,IF(AND(O5393&gt;1825,O5393&lt;2190),+'PL2'!$S$2+1,0))))))</f>
        <v>1.2</v>
      </c>
      <c r="N5393" s="82">
        <f t="shared" si="388"/>
        <v>4.9963589095569638E-4</v>
      </c>
      <c r="O5393" s="19">
        <f>IF(A5393&gt;'PL2'!$C$2+489,IF(A5393='PL2'!$C$2+490,1,O5392+1), "")</f>
        <v>830</v>
      </c>
      <c r="Q5393" s="19">
        <f t="shared" si="383"/>
        <v>24.862414230631838</v>
      </c>
    </row>
    <row r="5394" spans="1:17" s="80" customFormat="1" x14ac:dyDescent="0.55000000000000004">
      <c r="A5394" s="80">
        <v>5392</v>
      </c>
      <c r="B5394" s="81">
        <v>45214</v>
      </c>
      <c r="C5394" s="80">
        <v>123.427467803837</v>
      </c>
      <c r="D5394" s="80">
        <f t="shared" si="385"/>
        <v>400105290.06788695</v>
      </c>
      <c r="E5394" s="80">
        <v>980</v>
      </c>
      <c r="F5394" s="80">
        <f t="shared" si="389"/>
        <v>3.0231771848664347E-4</v>
      </c>
      <c r="G5394" s="80">
        <f t="shared" si="386"/>
        <v>20126.640150856736</v>
      </c>
      <c r="H5394" s="80">
        <f t="shared" si="382"/>
        <v>6.0846399312086819</v>
      </c>
      <c r="I5394" s="80">
        <f t="shared" si="384"/>
        <v>19724107.347839601</v>
      </c>
      <c r="K5394" s="82">
        <f t="shared" si="387"/>
        <v>1.1114805470662237E-3</v>
      </c>
      <c r="L5394" s="3">
        <f>IF(AND(O5394&gt;0,O5394&lt;366),+'PL2'!$N$3+1,IF(AND(O5394&gt;365,O5394&lt;731),+'PL2'!$O$3+1,IF(AND(O5394&gt;730,O5394&lt;1096),+'PL2'!$P$3+1,IF(AND(O5394&gt;1095,O5394&lt;1461),+'PL2'!$Q$3+1,IF(AND(O5394&gt;1460,O5394&lt;3000),+'PL2'!$R$3+1,0)))))</f>
        <v>1.5</v>
      </c>
      <c r="M5394" s="3">
        <f>IF(AND(O5394&gt;0,O5394&lt;366),+'PL2'!$N$2+1,IF(AND(O5394&gt;365,O5394&lt;731),+'PL2'!$O$2+1,IF(AND(O5394&gt;730,O5394&lt;1096),+'PL2'!$P$2+1,IF(AND(O5394&gt;1095,O5394&lt;1461),+'PL2'!$Q$2+1,IF(AND(O5394&gt;1460,O5394&lt;1826),+'PL2'!$R$2+1,IF(AND(O5394&gt;1825,O5394&lt;2190),+'PL2'!$S$2+1,0))))))</f>
        <v>1.2</v>
      </c>
      <c r="N5394" s="82">
        <f t="shared" si="388"/>
        <v>4.9963589095569638E-4</v>
      </c>
      <c r="O5394" s="19">
        <f>IF(A5394&gt;'PL2'!$C$2+489,IF(A5394='PL2'!$C$2+490,1,O5393+1), "")</f>
        <v>831</v>
      </c>
      <c r="Q5394" s="19">
        <f t="shared" si="383"/>
        <v>24.87483638511727</v>
      </c>
    </row>
    <row r="5395" spans="1:17" s="80" customFormat="1" x14ac:dyDescent="0.55000000000000004">
      <c r="A5395" s="80">
        <v>5393</v>
      </c>
      <c r="B5395" s="81">
        <v>45215</v>
      </c>
      <c r="C5395" s="80">
        <v>123.45746627795801</v>
      </c>
      <c r="D5395" s="80">
        <f t="shared" si="385"/>
        <v>400549999.31457567</v>
      </c>
      <c r="E5395" s="80">
        <v>980</v>
      </c>
      <c r="F5395" s="80">
        <f t="shared" si="389"/>
        <v>3.020554666319686E-4</v>
      </c>
      <c r="G5395" s="80">
        <f t="shared" si="386"/>
        <v>20136.696142640452</v>
      </c>
      <c r="H5395" s="80">
        <f t="shared" si="382"/>
        <v>6.0823991497914243</v>
      </c>
      <c r="I5395" s="80">
        <f t="shared" si="384"/>
        <v>19733962.219787642</v>
      </c>
      <c r="K5395" s="82">
        <f t="shared" si="387"/>
        <v>1.1114805470662237E-3</v>
      </c>
      <c r="L5395" s="3">
        <f>IF(AND(O5395&gt;0,O5395&lt;366),+'PL2'!$N$3+1,IF(AND(O5395&gt;365,O5395&lt;731),+'PL2'!$O$3+1,IF(AND(O5395&gt;730,O5395&lt;1096),+'PL2'!$P$3+1,IF(AND(O5395&gt;1095,O5395&lt;1461),+'PL2'!$Q$3+1,IF(AND(O5395&gt;1460,O5395&lt;3000),+'PL2'!$R$3+1,0)))))</f>
        <v>1.5</v>
      </c>
      <c r="M5395" s="3">
        <f>IF(AND(O5395&gt;0,O5395&lt;366),+'PL2'!$N$2+1,IF(AND(O5395&gt;365,O5395&lt;731),+'PL2'!$O$2+1,IF(AND(O5395&gt;730,O5395&lt;1096),+'PL2'!$P$2+1,IF(AND(O5395&gt;1095,O5395&lt;1461),+'PL2'!$Q$2+1,IF(AND(O5395&gt;1460,O5395&lt;1826),+'PL2'!$R$2+1,IF(AND(O5395&gt;1825,O5395&lt;2190),+'PL2'!$S$2+1,0))))))</f>
        <v>1.2</v>
      </c>
      <c r="N5395" s="82">
        <f t="shared" si="388"/>
        <v>4.9963589095569638E-4</v>
      </c>
      <c r="O5395" s="19">
        <f>IF(A5395&gt;'PL2'!$C$2+489,IF(A5395='PL2'!$C$2+490,1,O5394+1), "")</f>
        <v>832</v>
      </c>
      <c r="Q5395" s="19">
        <f t="shared" si="383"/>
        <v>24.887264746156927</v>
      </c>
    </row>
    <row r="5396" spans="1:17" s="80" customFormat="1" x14ac:dyDescent="0.55000000000000004">
      <c r="A5396" s="80">
        <v>5394</v>
      </c>
      <c r="B5396" s="81">
        <v>45216</v>
      </c>
      <c r="C5396" s="80">
        <v>123.48746475207901</v>
      </c>
      <c r="D5396" s="80">
        <f t="shared" si="385"/>
        <v>400995202.84694123</v>
      </c>
      <c r="E5396" s="80">
        <v>980</v>
      </c>
      <c r="F5396" s="80">
        <f t="shared" si="389"/>
        <v>3.0179342445458017E-4</v>
      </c>
      <c r="G5396" s="80">
        <f t="shared" si="386"/>
        <v>20146.757158758584</v>
      </c>
      <c r="H5396" s="80">
        <f t="shared" si="382"/>
        <v>6.0801588345965811</v>
      </c>
      <c r="I5396" s="80">
        <f t="shared" si="384"/>
        <v>19743822.015583411</v>
      </c>
      <c r="K5396" s="82">
        <f t="shared" si="387"/>
        <v>1.1114805470662237E-3</v>
      </c>
      <c r="L5396" s="3">
        <f>IF(AND(O5396&gt;0,O5396&lt;366),+'PL2'!$N$3+1,IF(AND(O5396&gt;365,O5396&lt;731),+'PL2'!$O$3+1,IF(AND(O5396&gt;730,O5396&lt;1096),+'PL2'!$P$3+1,IF(AND(O5396&gt;1095,O5396&lt;1461),+'PL2'!$Q$3+1,IF(AND(O5396&gt;1460,O5396&lt;3000),+'PL2'!$R$3+1,0)))))</f>
        <v>1.5</v>
      </c>
      <c r="M5396" s="3">
        <f>IF(AND(O5396&gt;0,O5396&lt;366),+'PL2'!$N$2+1,IF(AND(O5396&gt;365,O5396&lt;731),+'PL2'!$O$2+1,IF(AND(O5396&gt;730,O5396&lt;1096),+'PL2'!$P$2+1,IF(AND(O5396&gt;1095,O5396&lt;1461),+'PL2'!$Q$2+1,IF(AND(O5396&gt;1460,O5396&lt;1826),+'PL2'!$R$2+1,IF(AND(O5396&gt;1825,O5396&lt;2190),+'PL2'!$S$2+1,0))))))</f>
        <v>1.2</v>
      </c>
      <c r="N5396" s="82">
        <f t="shared" si="388"/>
        <v>4.9963589095569638E-4</v>
      </c>
      <c r="O5396" s="19">
        <f>IF(A5396&gt;'PL2'!$C$2+489,IF(A5396='PL2'!$C$2+490,1,O5395+1), "")</f>
        <v>833</v>
      </c>
      <c r="Q5396" s="19">
        <f t="shared" si="383"/>
        <v>24.899699316851823</v>
      </c>
    </row>
    <row r="5397" spans="1:17" s="80" customFormat="1" x14ac:dyDescent="0.55000000000000004">
      <c r="A5397" s="80">
        <v>5395</v>
      </c>
      <c r="B5397" s="81">
        <v>45217</v>
      </c>
      <c r="C5397" s="80">
        <v>123.51746322619999</v>
      </c>
      <c r="D5397" s="80">
        <f t="shared" si="385"/>
        <v>401440901.21437246</v>
      </c>
      <c r="E5397" s="80">
        <v>980</v>
      </c>
      <c r="F5397" s="80">
        <f t="shared" si="389"/>
        <v>3.015315918121555E-4</v>
      </c>
      <c r="G5397" s="80">
        <f t="shared" si="386"/>
        <v>20156.823201721469</v>
      </c>
      <c r="H5397" s="80">
        <f t="shared" si="382"/>
        <v>6.0779189858912632</v>
      </c>
      <c r="I5397" s="80">
        <f t="shared" si="384"/>
        <v>19753686.73768704</v>
      </c>
      <c r="K5397" s="82">
        <f t="shared" si="387"/>
        <v>1.1114805470662237E-3</v>
      </c>
      <c r="L5397" s="3">
        <f>IF(AND(O5397&gt;0,O5397&lt;366),+'PL2'!$N$3+1,IF(AND(O5397&gt;365,O5397&lt;731),+'PL2'!$O$3+1,IF(AND(O5397&gt;730,O5397&lt;1096),+'PL2'!$P$3+1,IF(AND(O5397&gt;1095,O5397&lt;1461),+'PL2'!$Q$3+1,IF(AND(O5397&gt;1460,O5397&lt;3000),+'PL2'!$R$3+1,0)))))</f>
        <v>1.5</v>
      </c>
      <c r="M5397" s="3">
        <f>IF(AND(O5397&gt;0,O5397&lt;366),+'PL2'!$N$2+1,IF(AND(O5397&gt;365,O5397&lt;731),+'PL2'!$O$2+1,IF(AND(O5397&gt;730,O5397&lt;1096),+'PL2'!$P$2+1,IF(AND(O5397&gt;1095,O5397&lt;1461),+'PL2'!$Q$2+1,IF(AND(O5397&gt;1460,O5397&lt;1826),+'PL2'!$R$2+1,IF(AND(O5397&gt;1825,O5397&lt;2190),+'PL2'!$S$2+1,0))))))</f>
        <v>1.2</v>
      </c>
      <c r="N5397" s="82">
        <f t="shared" si="388"/>
        <v>4.9963589095569638E-4</v>
      </c>
      <c r="O5397" s="19">
        <f>IF(A5397&gt;'PL2'!$C$2+489,IF(A5397='PL2'!$C$2+490,1,O5396+1), "")</f>
        <v>834</v>
      </c>
      <c r="Q5397" s="19">
        <f t="shared" si="383"/>
        <v>24.912140100304526</v>
      </c>
    </row>
    <row r="5398" spans="1:17" s="80" customFormat="1" x14ac:dyDescent="0.55000000000000004">
      <c r="A5398" s="80">
        <v>5396</v>
      </c>
      <c r="B5398" s="81">
        <v>45218</v>
      </c>
      <c r="C5398" s="80">
        <v>123.54746170032099</v>
      </c>
      <c r="D5398" s="80">
        <f t="shared" si="385"/>
        <v>401887094.96686894</v>
      </c>
      <c r="E5398" s="80">
        <v>980</v>
      </c>
      <c r="F5398" s="80">
        <f t="shared" si="389"/>
        <v>3.0126996856242916E-4</v>
      </c>
      <c r="G5398" s="80">
        <f t="shared" si="386"/>
        <v>20166.894274040696</v>
      </c>
      <c r="H5398" s="80">
        <f t="shared" si="382"/>
        <v>6.0756796039420733</v>
      </c>
      <c r="I5398" s="80">
        <f t="shared" si="384"/>
        <v>19763556.388559882</v>
      </c>
      <c r="K5398" s="82">
        <f t="shared" si="387"/>
        <v>1.1114805470662237E-3</v>
      </c>
      <c r="L5398" s="3">
        <f>IF(AND(O5398&gt;0,O5398&lt;366),+'PL2'!$N$3+1,IF(AND(O5398&gt;365,O5398&lt;731),+'PL2'!$O$3+1,IF(AND(O5398&gt;730,O5398&lt;1096),+'PL2'!$P$3+1,IF(AND(O5398&gt;1095,O5398&lt;1461),+'PL2'!$Q$3+1,IF(AND(O5398&gt;1460,O5398&lt;3000),+'PL2'!$R$3+1,0)))))</f>
        <v>1.5</v>
      </c>
      <c r="M5398" s="3">
        <f>IF(AND(O5398&gt;0,O5398&lt;366),+'PL2'!$N$2+1,IF(AND(O5398&gt;365,O5398&lt;731),+'PL2'!$O$2+1,IF(AND(O5398&gt;730,O5398&lt;1096),+'PL2'!$P$2+1,IF(AND(O5398&gt;1095,O5398&lt;1461),+'PL2'!$Q$2+1,IF(AND(O5398&gt;1460,O5398&lt;1826),+'PL2'!$R$2+1,IF(AND(O5398&gt;1825,O5398&lt;2190),+'PL2'!$S$2+1,0))))))</f>
        <v>1.2</v>
      </c>
      <c r="N5398" s="82">
        <f t="shared" si="388"/>
        <v>4.9963589095569638E-4</v>
      </c>
      <c r="O5398" s="19">
        <f>IF(A5398&gt;'PL2'!$C$2+489,IF(A5398='PL2'!$C$2+490,1,O5397+1), "")</f>
        <v>835</v>
      </c>
      <c r="Q5398" s="19">
        <f t="shared" si="383"/>
        <v>24.924587099619156</v>
      </c>
    </row>
    <row r="5399" spans="1:17" s="80" customFormat="1" x14ac:dyDescent="0.55000000000000004">
      <c r="A5399" s="80">
        <v>5397</v>
      </c>
      <c r="B5399" s="81">
        <v>45219</v>
      </c>
      <c r="C5399" s="80">
        <v>123.577460174442</v>
      </c>
      <c r="D5399" s="80">
        <f t="shared" si="385"/>
        <v>402333784.65504158</v>
      </c>
      <c r="E5399" s="80">
        <v>980</v>
      </c>
      <c r="F5399" s="80">
        <f t="shared" si="389"/>
        <v>3.0100855456319334E-4</v>
      </c>
      <c r="G5399" s="80">
        <f t="shared" si="386"/>
        <v>20176.970378229114</v>
      </c>
      <c r="H5399" s="80">
        <f t="shared" si="382"/>
        <v>6.073440689015114</v>
      </c>
      <c r="I5399" s="80">
        <f t="shared" si="384"/>
        <v>19773430.970664531</v>
      </c>
      <c r="K5399" s="82">
        <f t="shared" si="387"/>
        <v>1.1114805470662237E-3</v>
      </c>
      <c r="L5399" s="3">
        <f>IF(AND(O5399&gt;0,O5399&lt;366),+'PL2'!$N$3+1,IF(AND(O5399&gt;365,O5399&lt;731),+'PL2'!$O$3+1,IF(AND(O5399&gt;730,O5399&lt;1096),+'PL2'!$P$3+1,IF(AND(O5399&gt;1095,O5399&lt;1461),+'PL2'!$Q$3+1,IF(AND(O5399&gt;1460,O5399&lt;3000),+'PL2'!$R$3+1,0)))))</f>
        <v>1.5</v>
      </c>
      <c r="M5399" s="3">
        <f>IF(AND(O5399&gt;0,O5399&lt;366),+'PL2'!$N$2+1,IF(AND(O5399&gt;365,O5399&lt;731),+'PL2'!$O$2+1,IF(AND(O5399&gt;730,O5399&lt;1096),+'PL2'!$P$2+1,IF(AND(O5399&gt;1095,O5399&lt;1461),+'PL2'!$Q$2+1,IF(AND(O5399&gt;1460,O5399&lt;1826),+'PL2'!$R$2+1,IF(AND(O5399&gt;1825,O5399&lt;2190),+'PL2'!$S$2+1,0))))))</f>
        <v>1.2</v>
      </c>
      <c r="N5399" s="82">
        <f t="shared" si="388"/>
        <v>4.9963589095569638E-4</v>
      </c>
      <c r="O5399" s="19">
        <f>IF(A5399&gt;'PL2'!$C$2+489,IF(A5399='PL2'!$C$2+490,1,O5398+1), "")</f>
        <v>836</v>
      </c>
      <c r="Q5399" s="19">
        <f t="shared" si="383"/>
        <v>24.937040317901378</v>
      </c>
    </row>
    <row r="5400" spans="1:17" s="80" customFormat="1" x14ac:dyDescent="0.55000000000000004">
      <c r="A5400" s="80">
        <v>5398</v>
      </c>
      <c r="B5400" s="81">
        <v>45220</v>
      </c>
      <c r="C5400" s="80">
        <v>123.607458648563</v>
      </c>
      <c r="D5400" s="80">
        <f t="shared" si="385"/>
        <v>402780970.83011317</v>
      </c>
      <c r="E5400" s="80">
        <v>980</v>
      </c>
      <c r="F5400" s="80">
        <f t="shared" si="389"/>
        <v>3.0074734967229809E-4</v>
      </c>
      <c r="G5400" s="80">
        <f t="shared" si="386"/>
        <v>20187.051516800828</v>
      </c>
      <c r="H5400" s="80">
        <f t="shared" si="382"/>
        <v>6.0712022413759943</v>
      </c>
      <c r="I5400" s="80">
        <f t="shared" si="384"/>
        <v>19783310.48646481</v>
      </c>
      <c r="K5400" s="82">
        <f t="shared" si="387"/>
        <v>1.1114805470662237E-3</v>
      </c>
      <c r="L5400" s="3">
        <f>IF(AND(O5400&gt;0,O5400&lt;366),+'PL2'!$N$3+1,IF(AND(O5400&gt;365,O5400&lt;731),+'PL2'!$O$3+1,IF(AND(O5400&gt;730,O5400&lt;1096),+'PL2'!$P$3+1,IF(AND(O5400&gt;1095,O5400&lt;1461),+'PL2'!$Q$3+1,IF(AND(O5400&gt;1460,O5400&lt;3000),+'PL2'!$R$3+1,0)))))</f>
        <v>1.5</v>
      </c>
      <c r="M5400" s="3">
        <f>IF(AND(O5400&gt;0,O5400&lt;366),+'PL2'!$N$2+1,IF(AND(O5400&gt;365,O5400&lt;731),+'PL2'!$O$2+1,IF(AND(O5400&gt;730,O5400&lt;1096),+'PL2'!$P$2+1,IF(AND(O5400&gt;1095,O5400&lt;1461),+'PL2'!$Q$2+1,IF(AND(O5400&gt;1460,O5400&lt;1826),+'PL2'!$R$2+1,IF(AND(O5400&gt;1825,O5400&lt;2190),+'PL2'!$S$2+1,0))))))</f>
        <v>1.2</v>
      </c>
      <c r="N5400" s="82">
        <f t="shared" si="388"/>
        <v>4.9963589095569638E-4</v>
      </c>
      <c r="O5400" s="19">
        <f>IF(A5400&gt;'PL2'!$C$2+489,IF(A5400='PL2'!$C$2+490,1,O5399+1), "")</f>
        <v>837</v>
      </c>
      <c r="Q5400" s="19">
        <f t="shared" si="383"/>
        <v>24.949499758258412</v>
      </c>
    </row>
    <row r="5401" spans="1:17" s="80" customFormat="1" x14ac:dyDescent="0.55000000000000004">
      <c r="A5401" s="80">
        <v>5399</v>
      </c>
      <c r="B5401" s="81">
        <v>45221</v>
      </c>
      <c r="C5401" s="80">
        <v>123.637457122684</v>
      </c>
      <c r="D5401" s="80">
        <f t="shared" si="385"/>
        <v>403228654.04391927</v>
      </c>
      <c r="E5401" s="80">
        <v>980</v>
      </c>
      <c r="F5401" s="80">
        <f t="shared" si="389"/>
        <v>3.00486353747651E-4</v>
      </c>
      <c r="G5401" s="80">
        <f t="shared" si="386"/>
        <v>20197.137692271193</v>
      </c>
      <c r="H5401" s="80">
        <f t="shared" ref="H5401:H5464" si="390">+F5401*G5401</f>
        <v>6.0689642612898176</v>
      </c>
      <c r="I5401" s="80">
        <f t="shared" si="384"/>
        <v>19793194.938425768</v>
      </c>
      <c r="K5401" s="82">
        <f t="shared" si="387"/>
        <v>1.1114805470662237E-3</v>
      </c>
      <c r="L5401" s="3">
        <f>IF(AND(O5401&gt;0,O5401&lt;366),+'PL2'!$N$3+1,IF(AND(O5401&gt;365,O5401&lt;731),+'PL2'!$O$3+1,IF(AND(O5401&gt;730,O5401&lt;1096),+'PL2'!$P$3+1,IF(AND(O5401&gt;1095,O5401&lt;1461),+'PL2'!$Q$3+1,IF(AND(O5401&gt;1460,O5401&lt;3000),+'PL2'!$R$3+1,0)))))</f>
        <v>1.5</v>
      </c>
      <c r="M5401" s="3">
        <f>IF(AND(O5401&gt;0,O5401&lt;366),+'PL2'!$N$2+1,IF(AND(O5401&gt;365,O5401&lt;731),+'PL2'!$O$2+1,IF(AND(O5401&gt;730,O5401&lt;1096),+'PL2'!$P$2+1,IF(AND(O5401&gt;1095,O5401&lt;1461),+'PL2'!$Q$2+1,IF(AND(O5401&gt;1460,O5401&lt;1826),+'PL2'!$R$2+1,IF(AND(O5401&gt;1825,O5401&lt;2190),+'PL2'!$S$2+1,0))))))</f>
        <v>1.2</v>
      </c>
      <c r="N5401" s="82">
        <f t="shared" si="388"/>
        <v>4.9963589095569638E-4</v>
      </c>
      <c r="O5401" s="19">
        <f>IF(A5401&gt;'PL2'!$C$2+489,IF(A5401='PL2'!$C$2+490,1,O5400+1), "")</f>
        <v>838</v>
      </c>
      <c r="Q5401" s="19">
        <f t="shared" si="383"/>
        <v>24.961965423799029</v>
      </c>
    </row>
    <row r="5402" spans="1:17" s="80" customFormat="1" x14ac:dyDescent="0.55000000000000004">
      <c r="A5402" s="80">
        <v>5400</v>
      </c>
      <c r="B5402" s="81">
        <v>45222</v>
      </c>
      <c r="C5402" s="80">
        <v>123.667455596805</v>
      </c>
      <c r="D5402" s="80">
        <f t="shared" si="385"/>
        <v>403676834.84890878</v>
      </c>
      <c r="E5402" s="80">
        <v>980</v>
      </c>
      <c r="F5402" s="80">
        <f t="shared" si="389"/>
        <v>3.0022556664721753E-4</v>
      </c>
      <c r="G5402" s="80">
        <f t="shared" si="386"/>
        <v>20207.228907156827</v>
      </c>
      <c r="H5402" s="80">
        <f t="shared" si="390"/>
        <v>6.0667267490211927</v>
      </c>
      <c r="I5402" s="80">
        <f t="shared" si="384"/>
        <v>19803084.32901369</v>
      </c>
      <c r="K5402" s="82">
        <f t="shared" si="387"/>
        <v>1.1114805470662237E-3</v>
      </c>
      <c r="L5402" s="3">
        <f>IF(AND(O5402&gt;0,O5402&lt;366),+'PL2'!$N$3+1,IF(AND(O5402&gt;365,O5402&lt;731),+'PL2'!$O$3+1,IF(AND(O5402&gt;730,O5402&lt;1096),+'PL2'!$P$3+1,IF(AND(O5402&gt;1095,O5402&lt;1461),+'PL2'!$Q$3+1,IF(AND(O5402&gt;1460,O5402&lt;3000),+'PL2'!$R$3+1,0)))))</f>
        <v>1.5</v>
      </c>
      <c r="M5402" s="3">
        <f>IF(AND(O5402&gt;0,O5402&lt;366),+'PL2'!$N$2+1,IF(AND(O5402&gt;365,O5402&lt;731),+'PL2'!$O$2+1,IF(AND(O5402&gt;730,O5402&lt;1096),+'PL2'!$P$2+1,IF(AND(O5402&gt;1095,O5402&lt;1461),+'PL2'!$Q$2+1,IF(AND(O5402&gt;1460,O5402&lt;1826),+'PL2'!$R$2+1,IF(AND(O5402&gt;1825,O5402&lt;2190),+'PL2'!$S$2+1,0))))))</f>
        <v>1.2</v>
      </c>
      <c r="N5402" s="82">
        <f t="shared" si="388"/>
        <v>4.9963589095569638E-4</v>
      </c>
      <c r="O5402" s="19">
        <f>IF(A5402&gt;'PL2'!$C$2+489,IF(A5402='PL2'!$C$2+490,1,O5401+1), "")</f>
        <v>839</v>
      </c>
      <c r="Q5402" s="19">
        <f t="shared" si="383"/>
        <v>24.974437317633555</v>
      </c>
    </row>
    <row r="5403" spans="1:17" s="80" customFormat="1" x14ac:dyDescent="0.55000000000000004">
      <c r="A5403" s="80">
        <v>5401</v>
      </c>
      <c r="B5403" s="81">
        <v>45223</v>
      </c>
      <c r="C5403" s="80">
        <v>123.697454070926</v>
      </c>
      <c r="D5403" s="80">
        <f t="shared" si="385"/>
        <v>404125513.79814464</v>
      </c>
      <c r="E5403" s="80">
        <v>980</v>
      </c>
      <c r="F5403" s="80">
        <f t="shared" si="389"/>
        <v>2.9996498822902092E-4</v>
      </c>
      <c r="G5403" s="80">
        <f t="shared" si="386"/>
        <v>20217.325163975598</v>
      </c>
      <c r="H5403" s="80">
        <f t="shared" si="390"/>
        <v>6.0644897048342283</v>
      </c>
      <c r="I5403" s="80">
        <f t="shared" si="384"/>
        <v>19812978.660696086</v>
      </c>
      <c r="K5403" s="82">
        <f t="shared" si="387"/>
        <v>1.1114805470662237E-3</v>
      </c>
      <c r="L5403" s="3">
        <f>IF(AND(O5403&gt;0,O5403&lt;366),+'PL2'!$N$3+1,IF(AND(O5403&gt;365,O5403&lt;731),+'PL2'!$O$3+1,IF(AND(O5403&gt;730,O5403&lt;1096),+'PL2'!$P$3+1,IF(AND(O5403&gt;1095,O5403&lt;1461),+'PL2'!$Q$3+1,IF(AND(O5403&gt;1460,O5403&lt;3000),+'PL2'!$R$3+1,0)))))</f>
        <v>1.5</v>
      </c>
      <c r="M5403" s="3">
        <f>IF(AND(O5403&gt;0,O5403&lt;366),+'PL2'!$N$2+1,IF(AND(O5403&gt;365,O5403&lt;731),+'PL2'!$O$2+1,IF(AND(O5403&gt;730,O5403&lt;1096),+'PL2'!$P$2+1,IF(AND(O5403&gt;1095,O5403&lt;1461),+'PL2'!$Q$2+1,IF(AND(O5403&gt;1460,O5403&lt;1826),+'PL2'!$R$2+1,IF(AND(O5403&gt;1825,O5403&lt;2190),+'PL2'!$S$2+1,0))))))</f>
        <v>1.2</v>
      </c>
      <c r="N5403" s="82">
        <f t="shared" si="388"/>
        <v>4.9963589095569638E-4</v>
      </c>
      <c r="O5403" s="19">
        <f>IF(A5403&gt;'PL2'!$C$2+489,IF(A5403='PL2'!$C$2+490,1,O5402+1), "")</f>
        <v>840</v>
      </c>
      <c r="Q5403" s="19">
        <f t="shared" ref="Q5403:Q5466" si="391">+Q5402*(1+N5403)</f>
        <v>24.986915442873869</v>
      </c>
    </row>
    <row r="5404" spans="1:17" s="80" customFormat="1" x14ac:dyDescent="0.55000000000000004">
      <c r="A5404" s="80">
        <v>5402</v>
      </c>
      <c r="B5404" s="81">
        <v>45224</v>
      </c>
      <c r="C5404" s="80">
        <v>123.727452545047</v>
      </c>
      <c r="D5404" s="80">
        <f t="shared" si="385"/>
        <v>404574691.44530439</v>
      </c>
      <c r="E5404" s="80">
        <v>980</v>
      </c>
      <c r="F5404" s="80">
        <f t="shared" si="389"/>
        <v>2.9970461835114218E-4</v>
      </c>
      <c r="G5404" s="80">
        <f t="shared" si="386"/>
        <v>20227.426465246641</v>
      </c>
      <c r="H5404" s="80">
        <f t="shared" si="390"/>
        <v>6.0622531289925377</v>
      </c>
      <c r="I5404" s="80">
        <f t="shared" si="384"/>
        <v>19822877.935941707</v>
      </c>
      <c r="K5404" s="82">
        <f t="shared" si="387"/>
        <v>1.1114805470662237E-3</v>
      </c>
      <c r="L5404" s="3">
        <f>IF(AND(O5404&gt;0,O5404&lt;366),+'PL2'!$N$3+1,IF(AND(O5404&gt;365,O5404&lt;731),+'PL2'!$O$3+1,IF(AND(O5404&gt;730,O5404&lt;1096),+'PL2'!$P$3+1,IF(AND(O5404&gt;1095,O5404&lt;1461),+'PL2'!$Q$3+1,IF(AND(O5404&gt;1460,O5404&lt;3000),+'PL2'!$R$3+1,0)))))</f>
        <v>1.5</v>
      </c>
      <c r="M5404" s="3">
        <f>IF(AND(O5404&gt;0,O5404&lt;366),+'PL2'!$N$2+1,IF(AND(O5404&gt;365,O5404&lt;731),+'PL2'!$O$2+1,IF(AND(O5404&gt;730,O5404&lt;1096),+'PL2'!$P$2+1,IF(AND(O5404&gt;1095,O5404&lt;1461),+'PL2'!$Q$2+1,IF(AND(O5404&gt;1460,O5404&lt;1826),+'PL2'!$R$2+1,IF(AND(O5404&gt;1825,O5404&lt;2190),+'PL2'!$S$2+1,0))))))</f>
        <v>1.2</v>
      </c>
      <c r="N5404" s="82">
        <f t="shared" si="388"/>
        <v>4.9963589095569638E-4</v>
      </c>
      <c r="O5404" s="19">
        <f>IF(A5404&gt;'PL2'!$C$2+489,IF(A5404='PL2'!$C$2+490,1,O5403+1), "")</f>
        <v>841</v>
      </c>
      <c r="Q5404" s="19">
        <f t="shared" si="391"/>
        <v>24.999399802633405</v>
      </c>
    </row>
    <row r="5405" spans="1:17" s="80" customFormat="1" x14ac:dyDescent="0.55000000000000004">
      <c r="A5405" s="80">
        <v>5403</v>
      </c>
      <c r="B5405" s="81">
        <v>45225</v>
      </c>
      <c r="C5405" s="80">
        <v>123.757451019168</v>
      </c>
      <c r="D5405" s="80">
        <f t="shared" si="385"/>
        <v>405024368.34468114</v>
      </c>
      <c r="E5405" s="80">
        <v>980</v>
      </c>
      <c r="F5405" s="80">
        <f t="shared" si="389"/>
        <v>2.9944445687172031E-4</v>
      </c>
      <c r="G5405" s="80">
        <f t="shared" si="386"/>
        <v>20237.532813490347</v>
      </c>
      <c r="H5405" s="80">
        <f t="shared" si="390"/>
        <v>6.0600170217592346</v>
      </c>
      <c r="I5405" s="80">
        <f t="shared" si="384"/>
        <v>19832782.157220539</v>
      </c>
      <c r="K5405" s="82">
        <f t="shared" si="387"/>
        <v>1.1114805470662237E-3</v>
      </c>
      <c r="L5405" s="3">
        <f>IF(AND(O5405&gt;0,O5405&lt;366),+'PL2'!$N$3+1,IF(AND(O5405&gt;365,O5405&lt;731),+'PL2'!$O$3+1,IF(AND(O5405&gt;730,O5405&lt;1096),+'PL2'!$P$3+1,IF(AND(O5405&gt;1095,O5405&lt;1461),+'PL2'!$Q$3+1,IF(AND(O5405&gt;1460,O5405&lt;3000),+'PL2'!$R$3+1,0)))))</f>
        <v>1.5</v>
      </c>
      <c r="M5405" s="3">
        <f>IF(AND(O5405&gt;0,O5405&lt;366),+'PL2'!$N$2+1,IF(AND(O5405&gt;365,O5405&lt;731),+'PL2'!$O$2+1,IF(AND(O5405&gt;730,O5405&lt;1096),+'PL2'!$P$2+1,IF(AND(O5405&gt;1095,O5405&lt;1461),+'PL2'!$Q$2+1,IF(AND(O5405&gt;1460,O5405&lt;1826),+'PL2'!$R$2+1,IF(AND(O5405&gt;1825,O5405&lt;2190),+'PL2'!$S$2+1,0))))))</f>
        <v>1.2</v>
      </c>
      <c r="N5405" s="82">
        <f t="shared" si="388"/>
        <v>4.9963589095569638E-4</v>
      </c>
      <c r="O5405" s="19">
        <f>IF(A5405&gt;'PL2'!$C$2+489,IF(A5405='PL2'!$C$2+490,1,O5404+1), "")</f>
        <v>842</v>
      </c>
      <c r="Q5405" s="19">
        <f t="shared" si="391"/>
        <v>25.011890400027152</v>
      </c>
    </row>
    <row r="5406" spans="1:17" s="80" customFormat="1" x14ac:dyDescent="0.55000000000000004">
      <c r="A5406" s="80">
        <v>5404</v>
      </c>
      <c r="B5406" s="81">
        <v>45226</v>
      </c>
      <c r="C5406" s="80">
        <v>123.787449493289</v>
      </c>
      <c r="D5406" s="80">
        <f t="shared" si="385"/>
        <v>405474545.05118406</v>
      </c>
      <c r="E5406" s="80">
        <v>980</v>
      </c>
      <c r="F5406" s="80">
        <f t="shared" si="389"/>
        <v>2.9918450364895222E-4</v>
      </c>
      <c r="G5406" s="80">
        <f t="shared" si="386"/>
        <v>20247.644211228358</v>
      </c>
      <c r="H5406" s="80">
        <f t="shared" si="390"/>
        <v>6.0577813833969367</v>
      </c>
      <c r="I5406" s="80">
        <f t="shared" si="384"/>
        <v>19842691.327003792</v>
      </c>
      <c r="K5406" s="82">
        <f t="shared" si="387"/>
        <v>1.1114805470662237E-3</v>
      </c>
      <c r="L5406" s="3">
        <f>IF(AND(O5406&gt;0,O5406&lt;366),+'PL2'!$N$3+1,IF(AND(O5406&gt;365,O5406&lt;731),+'PL2'!$O$3+1,IF(AND(O5406&gt;730,O5406&lt;1096),+'PL2'!$P$3+1,IF(AND(O5406&gt;1095,O5406&lt;1461),+'PL2'!$Q$3+1,IF(AND(O5406&gt;1460,O5406&lt;3000),+'PL2'!$R$3+1,0)))))</f>
        <v>1.5</v>
      </c>
      <c r="M5406" s="3">
        <f>IF(AND(O5406&gt;0,O5406&lt;366),+'PL2'!$N$2+1,IF(AND(O5406&gt;365,O5406&lt;731),+'PL2'!$O$2+1,IF(AND(O5406&gt;730,O5406&lt;1096),+'PL2'!$P$2+1,IF(AND(O5406&gt;1095,O5406&lt;1461),+'PL2'!$Q$2+1,IF(AND(O5406&gt;1460,O5406&lt;1826),+'PL2'!$R$2+1,IF(AND(O5406&gt;1825,O5406&lt;2190),+'PL2'!$S$2+1,0))))))</f>
        <v>1.2</v>
      </c>
      <c r="N5406" s="82">
        <f t="shared" si="388"/>
        <v>4.9963589095569638E-4</v>
      </c>
      <c r="O5406" s="19">
        <f>IF(A5406&gt;'PL2'!$C$2+489,IF(A5406='PL2'!$C$2+490,1,O5405+1), "")</f>
        <v>843</v>
      </c>
      <c r="Q5406" s="19">
        <f t="shared" si="391"/>
        <v>25.024387238171656</v>
      </c>
    </row>
    <row r="5407" spans="1:17" s="80" customFormat="1" x14ac:dyDescent="0.55000000000000004">
      <c r="A5407" s="80">
        <v>5405</v>
      </c>
      <c r="B5407" s="81">
        <v>45227</v>
      </c>
      <c r="C5407" s="80">
        <v>123.81744796741</v>
      </c>
      <c r="D5407" s="80">
        <f t="shared" si="385"/>
        <v>405925222.12033898</v>
      </c>
      <c r="E5407" s="80">
        <v>980</v>
      </c>
      <c r="F5407" s="80">
        <f t="shared" si="389"/>
        <v>2.9892475854109284E-4</v>
      </c>
      <c r="G5407" s="80">
        <f t="shared" si="386"/>
        <v>20257.760660983589</v>
      </c>
      <c r="H5407" s="80">
        <f t="shared" si="390"/>
        <v>6.0555462141677685</v>
      </c>
      <c r="I5407" s="80">
        <f t="shared" ref="I5407:I5470" si="392">+E5407*G5407</f>
        <v>19852605.447763916</v>
      </c>
      <c r="K5407" s="82">
        <f t="shared" si="387"/>
        <v>1.1114805470662237E-3</v>
      </c>
      <c r="L5407" s="3">
        <f>IF(AND(O5407&gt;0,O5407&lt;366),+'PL2'!$N$3+1,IF(AND(O5407&gt;365,O5407&lt;731),+'PL2'!$O$3+1,IF(AND(O5407&gt;730,O5407&lt;1096),+'PL2'!$P$3+1,IF(AND(O5407&gt;1095,O5407&lt;1461),+'PL2'!$Q$3+1,IF(AND(O5407&gt;1460,O5407&lt;3000),+'PL2'!$R$3+1,0)))))</f>
        <v>1.5</v>
      </c>
      <c r="M5407" s="3">
        <f>IF(AND(O5407&gt;0,O5407&lt;366),+'PL2'!$N$2+1,IF(AND(O5407&gt;365,O5407&lt;731),+'PL2'!$O$2+1,IF(AND(O5407&gt;730,O5407&lt;1096),+'PL2'!$P$2+1,IF(AND(O5407&gt;1095,O5407&lt;1461),+'PL2'!$Q$2+1,IF(AND(O5407&gt;1460,O5407&lt;1826),+'PL2'!$R$2+1,IF(AND(O5407&gt;1825,O5407&lt;2190),+'PL2'!$S$2+1,0))))))</f>
        <v>1.2</v>
      </c>
      <c r="N5407" s="82">
        <f t="shared" si="388"/>
        <v>4.9963589095569638E-4</v>
      </c>
      <c r="O5407" s="19">
        <f>IF(A5407&gt;'PL2'!$C$2+489,IF(A5407='PL2'!$C$2+490,1,O5406+1), "")</f>
        <v>844</v>
      </c>
      <c r="Q5407" s="19">
        <f t="shared" si="391"/>
        <v>25.036890320185019</v>
      </c>
    </row>
    <row r="5408" spans="1:17" s="80" customFormat="1" x14ac:dyDescent="0.55000000000000004">
      <c r="A5408" s="80">
        <v>5406</v>
      </c>
      <c r="B5408" s="81">
        <v>45228</v>
      </c>
      <c r="C5408" s="80">
        <v>123.84744644153101</v>
      </c>
      <c r="D5408" s="80">
        <f t="shared" si="385"/>
        <v>406376400.10828924</v>
      </c>
      <c r="E5408" s="80">
        <v>980</v>
      </c>
      <c r="F5408" s="80">
        <f t="shared" si="389"/>
        <v>2.9866522140645506E-4</v>
      </c>
      <c r="G5408" s="80">
        <f t="shared" si="386"/>
        <v>20267.882165280207</v>
      </c>
      <c r="H5408" s="80">
        <f t="shared" si="390"/>
        <v>6.0533115143333545</v>
      </c>
      <c r="I5408" s="80">
        <f t="shared" si="392"/>
        <v>19862524.521974605</v>
      </c>
      <c r="K5408" s="82">
        <f t="shared" si="387"/>
        <v>1.1114805470662237E-3</v>
      </c>
      <c r="L5408" s="3">
        <f>IF(AND(O5408&gt;0,O5408&lt;366),+'PL2'!$N$3+1,IF(AND(O5408&gt;365,O5408&lt;731),+'PL2'!$O$3+1,IF(AND(O5408&gt;730,O5408&lt;1096),+'PL2'!$P$3+1,IF(AND(O5408&gt;1095,O5408&lt;1461),+'PL2'!$Q$3+1,IF(AND(O5408&gt;1460,O5408&lt;3000),+'PL2'!$R$3+1,0)))))</f>
        <v>1.5</v>
      </c>
      <c r="M5408" s="3">
        <f>IF(AND(O5408&gt;0,O5408&lt;366),+'PL2'!$N$2+1,IF(AND(O5408&gt;365,O5408&lt;731),+'PL2'!$O$2+1,IF(AND(O5408&gt;730,O5408&lt;1096),+'PL2'!$P$2+1,IF(AND(O5408&gt;1095,O5408&lt;1461),+'PL2'!$Q$2+1,IF(AND(O5408&gt;1460,O5408&lt;1826),+'PL2'!$R$2+1,IF(AND(O5408&gt;1825,O5408&lt;2190),+'PL2'!$S$2+1,0))))))</f>
        <v>1.2</v>
      </c>
      <c r="N5408" s="82">
        <f t="shared" si="388"/>
        <v>4.9963589095569638E-4</v>
      </c>
      <c r="O5408" s="19">
        <f>IF(A5408&gt;'PL2'!$C$2+489,IF(A5408='PL2'!$C$2+490,1,O5407+1), "")</f>
        <v>845</v>
      </c>
      <c r="Q5408" s="19">
        <f t="shared" si="391"/>
        <v>25.049399649186906</v>
      </c>
    </row>
    <row r="5409" spans="1:17" s="80" customFormat="1" x14ac:dyDescent="0.55000000000000004">
      <c r="A5409" s="80">
        <v>5407</v>
      </c>
      <c r="B5409" s="81">
        <v>45229</v>
      </c>
      <c r="C5409" s="80">
        <v>123.87744491565201</v>
      </c>
      <c r="D5409" s="80">
        <f t="shared" si="385"/>
        <v>406828079.57179642</v>
      </c>
      <c r="E5409" s="80">
        <v>980</v>
      </c>
      <c r="F5409" s="80">
        <f t="shared" si="389"/>
        <v>2.9840589210340998E-4</v>
      </c>
      <c r="G5409" s="80">
        <f t="shared" si="386"/>
        <v>20278.008726643642</v>
      </c>
      <c r="H5409" s="80">
        <f t="shared" si="390"/>
        <v>6.0510772841548288</v>
      </c>
      <c r="I5409" s="80">
        <f t="shared" si="392"/>
        <v>19872448.552110769</v>
      </c>
      <c r="K5409" s="82">
        <f t="shared" si="387"/>
        <v>1.1114805470662237E-3</v>
      </c>
      <c r="L5409" s="3">
        <f>IF(AND(O5409&gt;0,O5409&lt;366),+'PL2'!$N$3+1,IF(AND(O5409&gt;365,O5409&lt;731),+'PL2'!$O$3+1,IF(AND(O5409&gt;730,O5409&lt;1096),+'PL2'!$P$3+1,IF(AND(O5409&gt;1095,O5409&lt;1461),+'PL2'!$Q$3+1,IF(AND(O5409&gt;1460,O5409&lt;3000),+'PL2'!$R$3+1,0)))))</f>
        <v>1.5</v>
      </c>
      <c r="M5409" s="3">
        <f>IF(AND(O5409&gt;0,O5409&lt;366),+'PL2'!$N$2+1,IF(AND(O5409&gt;365,O5409&lt;731),+'PL2'!$O$2+1,IF(AND(O5409&gt;730,O5409&lt;1096),+'PL2'!$P$2+1,IF(AND(O5409&gt;1095,O5409&lt;1461),+'PL2'!$Q$2+1,IF(AND(O5409&gt;1460,O5409&lt;1826),+'PL2'!$R$2+1,IF(AND(O5409&gt;1825,O5409&lt;2190),+'PL2'!$S$2+1,0))))))</f>
        <v>1.2</v>
      </c>
      <c r="N5409" s="82">
        <f t="shared" si="388"/>
        <v>4.9963589095569638E-4</v>
      </c>
      <c r="O5409" s="19">
        <f>IF(A5409&gt;'PL2'!$C$2+489,IF(A5409='PL2'!$C$2+490,1,O5408+1), "")</f>
        <v>846</v>
      </c>
      <c r="Q5409" s="19">
        <f t="shared" si="391"/>
        <v>25.061915228298535</v>
      </c>
    </row>
    <row r="5410" spans="1:17" s="80" customFormat="1" x14ac:dyDescent="0.55000000000000004">
      <c r="A5410" s="80">
        <v>5408</v>
      </c>
      <c r="B5410" s="81">
        <v>45230</v>
      </c>
      <c r="C5410" s="80">
        <v>123.90744338977299</v>
      </c>
      <c r="D5410" s="80">
        <f t="shared" si="385"/>
        <v>407280261.06824076</v>
      </c>
      <c r="E5410" s="80">
        <v>980</v>
      </c>
      <c r="F5410" s="80">
        <f t="shared" si="389"/>
        <v>2.9814677049038666E-4</v>
      </c>
      <c r="G5410" s="80">
        <f t="shared" si="386"/>
        <v>20288.140347600587</v>
      </c>
      <c r="H5410" s="80">
        <f t="shared" si="390"/>
        <v>6.0488435238928258</v>
      </c>
      <c r="I5410" s="80">
        <f t="shared" si="392"/>
        <v>19882377.540648576</v>
      </c>
      <c r="K5410" s="82">
        <f t="shared" si="387"/>
        <v>1.1114805470662237E-3</v>
      </c>
      <c r="L5410" s="3">
        <f>IF(AND(O5410&gt;0,O5410&lt;366),+'PL2'!$N$3+1,IF(AND(O5410&gt;365,O5410&lt;731),+'PL2'!$O$3+1,IF(AND(O5410&gt;730,O5410&lt;1096),+'PL2'!$P$3+1,IF(AND(O5410&gt;1095,O5410&lt;1461),+'PL2'!$Q$3+1,IF(AND(O5410&gt;1460,O5410&lt;3000),+'PL2'!$R$3+1,0)))))</f>
        <v>1.5</v>
      </c>
      <c r="M5410" s="3">
        <f>IF(AND(O5410&gt;0,O5410&lt;366),+'PL2'!$N$2+1,IF(AND(O5410&gt;365,O5410&lt;731),+'PL2'!$O$2+1,IF(AND(O5410&gt;730,O5410&lt;1096),+'PL2'!$P$2+1,IF(AND(O5410&gt;1095,O5410&lt;1461),+'PL2'!$Q$2+1,IF(AND(O5410&gt;1460,O5410&lt;1826),+'PL2'!$R$2+1,IF(AND(O5410&gt;1825,O5410&lt;2190),+'PL2'!$S$2+1,0))))))</f>
        <v>1.2</v>
      </c>
      <c r="N5410" s="82">
        <f t="shared" si="388"/>
        <v>4.9963589095569638E-4</v>
      </c>
      <c r="O5410" s="19">
        <f>IF(A5410&gt;'PL2'!$C$2+489,IF(A5410='PL2'!$C$2+490,1,O5409+1), "")</f>
        <v>847</v>
      </c>
      <c r="Q5410" s="19">
        <f t="shared" si="391"/>
        <v>25.074437060642683</v>
      </c>
    </row>
    <row r="5411" spans="1:17" s="80" customFormat="1" x14ac:dyDescent="0.55000000000000004">
      <c r="A5411" s="80">
        <v>5409</v>
      </c>
      <c r="B5411" s="81">
        <v>45231</v>
      </c>
      <c r="C5411" s="80">
        <v>123.93744186389399</v>
      </c>
      <c r="D5411" s="80">
        <f t="shared" ref="D5411:D5474" si="393">+D5410*(1+K5411)</f>
        <v>407732945.15562218</v>
      </c>
      <c r="E5411" s="80">
        <v>980</v>
      </c>
      <c r="F5411" s="80">
        <f t="shared" si="389"/>
        <v>2.9788785642587248E-4</v>
      </c>
      <c r="G5411" s="80">
        <f t="shared" ref="G5411:G5474" si="394">+G5410*(1+N5411)</f>
        <v>20298.277030678993</v>
      </c>
      <c r="H5411" s="80">
        <f t="shared" si="390"/>
        <v>6.0466102338074892</v>
      </c>
      <c r="I5411" s="80">
        <f t="shared" si="392"/>
        <v>19892311.490065414</v>
      </c>
      <c r="K5411" s="82">
        <f t="shared" si="387"/>
        <v>1.1114805470662237E-3</v>
      </c>
      <c r="L5411" s="3">
        <f>IF(AND(O5411&gt;0,O5411&lt;366),+'PL2'!$N$3+1,IF(AND(O5411&gt;365,O5411&lt;731),+'PL2'!$O$3+1,IF(AND(O5411&gt;730,O5411&lt;1096),+'PL2'!$P$3+1,IF(AND(O5411&gt;1095,O5411&lt;1461),+'PL2'!$Q$3+1,IF(AND(O5411&gt;1460,O5411&lt;3000),+'PL2'!$R$3+1,0)))))</f>
        <v>1.5</v>
      </c>
      <c r="M5411" s="3">
        <f>IF(AND(O5411&gt;0,O5411&lt;366),+'PL2'!$N$2+1,IF(AND(O5411&gt;365,O5411&lt;731),+'PL2'!$O$2+1,IF(AND(O5411&gt;730,O5411&lt;1096),+'PL2'!$P$2+1,IF(AND(O5411&gt;1095,O5411&lt;1461),+'PL2'!$Q$2+1,IF(AND(O5411&gt;1460,O5411&lt;1826),+'PL2'!$R$2+1,IF(AND(O5411&gt;1825,O5411&lt;2190),+'PL2'!$S$2+1,0))))))</f>
        <v>1.2</v>
      </c>
      <c r="N5411" s="82">
        <f t="shared" si="388"/>
        <v>4.9963589095569638E-4</v>
      </c>
      <c r="O5411" s="19">
        <f>IF(A5411&gt;'PL2'!$C$2+489,IF(A5411='PL2'!$C$2+490,1,O5410+1), "")</f>
        <v>848</v>
      </c>
      <c r="Q5411" s="19">
        <f t="shared" si="391"/>
        <v>25.08696514934369</v>
      </c>
    </row>
    <row r="5412" spans="1:17" s="80" customFormat="1" x14ac:dyDescent="0.55000000000000004">
      <c r="A5412" s="80">
        <v>5410</v>
      </c>
      <c r="B5412" s="81">
        <v>45232</v>
      </c>
      <c r="C5412" s="80">
        <v>123.967440338015</v>
      </c>
      <c r="D5412" s="80">
        <f t="shared" si="393"/>
        <v>408186132.39256066</v>
      </c>
      <c r="E5412" s="80">
        <v>980</v>
      </c>
      <c r="F5412" s="80">
        <f t="shared" si="389"/>
        <v>2.97629149768413E-4</v>
      </c>
      <c r="G5412" s="80">
        <f t="shared" si="394"/>
        <v>20308.418778408082</v>
      </c>
      <c r="H5412" s="80">
        <f t="shared" si="390"/>
        <v>6.0443774141584701</v>
      </c>
      <c r="I5412" s="80">
        <f t="shared" si="392"/>
        <v>19902250.402839921</v>
      </c>
      <c r="K5412" s="82">
        <f t="shared" ref="K5412:K5475" si="395">+L5412^(0.00273972602739726)-1</f>
        <v>1.1114805470662237E-3</v>
      </c>
      <c r="L5412" s="3">
        <f>IF(AND(O5412&gt;0,O5412&lt;366),+'PL2'!$N$3+1,IF(AND(O5412&gt;365,O5412&lt;731),+'PL2'!$O$3+1,IF(AND(O5412&gt;730,O5412&lt;1096),+'PL2'!$P$3+1,IF(AND(O5412&gt;1095,O5412&lt;1461),+'PL2'!$Q$3+1,IF(AND(O5412&gt;1460,O5412&lt;3000),+'PL2'!$R$3+1,0)))))</f>
        <v>1.5</v>
      </c>
      <c r="M5412" s="3">
        <f>IF(AND(O5412&gt;0,O5412&lt;366),+'PL2'!$N$2+1,IF(AND(O5412&gt;365,O5412&lt;731),+'PL2'!$O$2+1,IF(AND(O5412&gt;730,O5412&lt;1096),+'PL2'!$P$2+1,IF(AND(O5412&gt;1095,O5412&lt;1461),+'PL2'!$Q$2+1,IF(AND(O5412&gt;1460,O5412&lt;1826),+'PL2'!$R$2+1,IF(AND(O5412&gt;1825,O5412&lt;2190),+'PL2'!$S$2+1,0))))))</f>
        <v>1.2</v>
      </c>
      <c r="N5412" s="82">
        <f t="shared" ref="N5412:N5475" si="396">+M5412^(0.00273972602739726)-1</f>
        <v>4.9963589095569638E-4</v>
      </c>
      <c r="O5412" s="19">
        <f>IF(A5412&gt;'PL2'!$C$2+489,IF(A5412='PL2'!$C$2+490,1,O5411+1), "")</f>
        <v>849</v>
      </c>
      <c r="Q5412" s="19">
        <f t="shared" si="391"/>
        <v>25.099499497527457</v>
      </c>
    </row>
    <row r="5413" spans="1:17" s="80" customFormat="1" x14ac:dyDescent="0.55000000000000004">
      <c r="A5413" s="80">
        <v>5411</v>
      </c>
      <c r="B5413" s="81">
        <v>45233</v>
      </c>
      <c r="C5413" s="80">
        <v>123.997438812136</v>
      </c>
      <c r="D5413" s="80">
        <f t="shared" si="393"/>
        <v>408639823.33829719</v>
      </c>
      <c r="E5413" s="80">
        <v>980</v>
      </c>
      <c r="F5413" s="80">
        <f t="shared" si="389"/>
        <v>2.9737065037661203E-4</v>
      </c>
      <c r="G5413" s="80">
        <f t="shared" si="394"/>
        <v>20318.565593318333</v>
      </c>
      <c r="H5413" s="80">
        <f t="shared" si="390"/>
        <v>6.0421450652049247</v>
      </c>
      <c r="I5413" s="80">
        <f t="shared" si="392"/>
        <v>19912194.281451967</v>
      </c>
      <c r="K5413" s="82">
        <f t="shared" si="395"/>
        <v>1.1114805470662237E-3</v>
      </c>
      <c r="L5413" s="3">
        <f>IF(AND(O5413&gt;0,O5413&lt;366),+'PL2'!$N$3+1,IF(AND(O5413&gt;365,O5413&lt;731),+'PL2'!$O$3+1,IF(AND(O5413&gt;730,O5413&lt;1096),+'PL2'!$P$3+1,IF(AND(O5413&gt;1095,O5413&lt;1461),+'PL2'!$Q$3+1,IF(AND(O5413&gt;1460,O5413&lt;3000),+'PL2'!$R$3+1,0)))))</f>
        <v>1.5</v>
      </c>
      <c r="M5413" s="3">
        <f>IF(AND(O5413&gt;0,O5413&lt;366),+'PL2'!$N$2+1,IF(AND(O5413&gt;365,O5413&lt;731),+'PL2'!$O$2+1,IF(AND(O5413&gt;730,O5413&lt;1096),+'PL2'!$P$2+1,IF(AND(O5413&gt;1095,O5413&lt;1461),+'PL2'!$Q$2+1,IF(AND(O5413&gt;1460,O5413&lt;1826),+'PL2'!$R$2+1,IF(AND(O5413&gt;1825,O5413&lt;2190),+'PL2'!$S$2+1,0))))))</f>
        <v>1.2</v>
      </c>
      <c r="N5413" s="82">
        <f t="shared" si="396"/>
        <v>4.9963589095569638E-4</v>
      </c>
      <c r="O5413" s="19">
        <f>IF(A5413&gt;'PL2'!$C$2+489,IF(A5413='PL2'!$C$2+490,1,O5412+1), "")</f>
        <v>850</v>
      </c>
      <c r="Q5413" s="19">
        <f t="shared" si="391"/>
        <v>25.112040108321448</v>
      </c>
    </row>
    <row r="5414" spans="1:17" s="80" customFormat="1" x14ac:dyDescent="0.55000000000000004">
      <c r="A5414" s="80">
        <v>5412</v>
      </c>
      <c r="B5414" s="81">
        <v>45234</v>
      </c>
      <c r="C5414" s="80">
        <v>124.027437286257</v>
      </c>
      <c r="D5414" s="80">
        <f t="shared" si="393"/>
        <v>409094018.55269426</v>
      </c>
      <c r="E5414" s="80">
        <v>980</v>
      </c>
      <c r="F5414" s="80">
        <f t="shared" si="389"/>
        <v>2.9711235810913169E-4</v>
      </c>
      <c r="G5414" s="80">
        <f t="shared" si="394"/>
        <v>20328.717477941493</v>
      </c>
      <c r="H5414" s="80">
        <f t="shared" si="390"/>
        <v>6.0399131872055172</v>
      </c>
      <c r="I5414" s="80">
        <f t="shared" si="392"/>
        <v>19922143.128382664</v>
      </c>
      <c r="K5414" s="82">
        <f t="shared" si="395"/>
        <v>1.1114805470662237E-3</v>
      </c>
      <c r="L5414" s="3">
        <f>IF(AND(O5414&gt;0,O5414&lt;366),+'PL2'!$N$3+1,IF(AND(O5414&gt;365,O5414&lt;731),+'PL2'!$O$3+1,IF(AND(O5414&gt;730,O5414&lt;1096),+'PL2'!$P$3+1,IF(AND(O5414&gt;1095,O5414&lt;1461),+'PL2'!$Q$3+1,IF(AND(O5414&gt;1460,O5414&lt;3000),+'PL2'!$R$3+1,0)))))</f>
        <v>1.5</v>
      </c>
      <c r="M5414" s="3">
        <f>IF(AND(O5414&gt;0,O5414&lt;366),+'PL2'!$N$2+1,IF(AND(O5414&gt;365,O5414&lt;731),+'PL2'!$O$2+1,IF(AND(O5414&gt;730,O5414&lt;1096),+'PL2'!$P$2+1,IF(AND(O5414&gt;1095,O5414&lt;1461),+'PL2'!$Q$2+1,IF(AND(O5414&gt;1460,O5414&lt;1826),+'PL2'!$R$2+1,IF(AND(O5414&gt;1825,O5414&lt;2190),+'PL2'!$S$2+1,0))))))</f>
        <v>1.2</v>
      </c>
      <c r="N5414" s="82">
        <f t="shared" si="396"/>
        <v>4.9963589095569638E-4</v>
      </c>
      <c r="O5414" s="19">
        <f>IF(A5414&gt;'PL2'!$C$2+489,IF(A5414='PL2'!$C$2+490,1,O5413+1), "")</f>
        <v>851</v>
      </c>
      <c r="Q5414" s="19">
        <f t="shared" si="391"/>
        <v>25.124586984854684</v>
      </c>
    </row>
    <row r="5415" spans="1:17" s="80" customFormat="1" x14ac:dyDescent="0.55000000000000004">
      <c r="A5415" s="80">
        <v>5413</v>
      </c>
      <c r="B5415" s="81">
        <v>45235</v>
      </c>
      <c r="C5415" s="80">
        <v>124.057435760378</v>
      </c>
      <c r="D5415" s="80">
        <f t="shared" si="393"/>
        <v>409548718.59623671</v>
      </c>
      <c r="E5415" s="80">
        <v>980</v>
      </c>
      <c r="F5415" s="80">
        <f t="shared" si="389"/>
        <v>2.9685427282469246E-4</v>
      </c>
      <c r="G5415" s="80">
        <f t="shared" si="394"/>
        <v>20338.874434810572</v>
      </c>
      <c r="H5415" s="80">
        <f t="shared" si="390"/>
        <v>6.0376817804184197</v>
      </c>
      <c r="I5415" s="80">
        <f t="shared" si="392"/>
        <v>19932096.946114361</v>
      </c>
      <c r="K5415" s="82">
        <f t="shared" si="395"/>
        <v>1.1114805470662237E-3</v>
      </c>
      <c r="L5415" s="3">
        <f>IF(AND(O5415&gt;0,O5415&lt;366),+'PL2'!$N$3+1,IF(AND(O5415&gt;365,O5415&lt;731),+'PL2'!$O$3+1,IF(AND(O5415&gt;730,O5415&lt;1096),+'PL2'!$P$3+1,IF(AND(O5415&gt;1095,O5415&lt;1461),+'PL2'!$Q$3+1,IF(AND(O5415&gt;1460,O5415&lt;3000),+'PL2'!$R$3+1,0)))))</f>
        <v>1.5</v>
      </c>
      <c r="M5415" s="3">
        <f>IF(AND(O5415&gt;0,O5415&lt;366),+'PL2'!$N$2+1,IF(AND(O5415&gt;365,O5415&lt;731),+'PL2'!$O$2+1,IF(AND(O5415&gt;730,O5415&lt;1096),+'PL2'!$P$2+1,IF(AND(O5415&gt;1095,O5415&lt;1461),+'PL2'!$Q$2+1,IF(AND(O5415&gt;1460,O5415&lt;1826),+'PL2'!$R$2+1,IF(AND(O5415&gt;1825,O5415&lt;2190),+'PL2'!$S$2+1,0))))))</f>
        <v>1.2</v>
      </c>
      <c r="N5415" s="82">
        <f t="shared" si="396"/>
        <v>4.9963589095569638E-4</v>
      </c>
      <c r="O5415" s="19">
        <f>IF(A5415&gt;'PL2'!$C$2+489,IF(A5415='PL2'!$C$2+490,1,O5414+1), "")</f>
        <v>852</v>
      </c>
      <c r="Q5415" s="19">
        <f t="shared" si="391"/>
        <v>25.137140130257755</v>
      </c>
    </row>
    <row r="5416" spans="1:17" s="80" customFormat="1" x14ac:dyDescent="0.55000000000000004">
      <c r="A5416" s="80">
        <v>5414</v>
      </c>
      <c r="B5416" s="81">
        <v>45236</v>
      </c>
      <c r="C5416" s="80">
        <v>124.087434234499</v>
      </c>
      <c r="D5416" s="80">
        <f t="shared" si="393"/>
        <v>410003924.03003234</v>
      </c>
      <c r="E5416" s="80">
        <v>980</v>
      </c>
      <c r="F5416" s="80">
        <f t="shared" si="389"/>
        <v>2.9659639438207316E-4</v>
      </c>
      <c r="G5416" s="80">
        <f t="shared" si="394"/>
        <v>20349.036466459846</v>
      </c>
      <c r="H5416" s="80">
        <f t="shared" si="390"/>
        <v>6.0354508451013125</v>
      </c>
      <c r="I5416" s="80">
        <f t="shared" si="392"/>
        <v>19942055.737130649</v>
      </c>
      <c r="K5416" s="82">
        <f t="shared" si="395"/>
        <v>1.1114805470662237E-3</v>
      </c>
      <c r="L5416" s="3">
        <f>IF(AND(O5416&gt;0,O5416&lt;366),+'PL2'!$N$3+1,IF(AND(O5416&gt;365,O5416&lt;731),+'PL2'!$O$3+1,IF(AND(O5416&gt;730,O5416&lt;1096),+'PL2'!$P$3+1,IF(AND(O5416&gt;1095,O5416&lt;1461),+'PL2'!$Q$3+1,IF(AND(O5416&gt;1460,O5416&lt;3000),+'PL2'!$R$3+1,0)))))</f>
        <v>1.5</v>
      </c>
      <c r="M5416" s="3">
        <f>IF(AND(O5416&gt;0,O5416&lt;366),+'PL2'!$N$2+1,IF(AND(O5416&gt;365,O5416&lt;731),+'PL2'!$O$2+1,IF(AND(O5416&gt;730,O5416&lt;1096),+'PL2'!$P$2+1,IF(AND(O5416&gt;1095,O5416&lt;1461),+'PL2'!$Q$2+1,IF(AND(O5416&gt;1460,O5416&lt;1826),+'PL2'!$R$2+1,IF(AND(O5416&gt;1825,O5416&lt;2190),+'PL2'!$S$2+1,0))))))</f>
        <v>1.2</v>
      </c>
      <c r="N5416" s="82">
        <f t="shared" si="396"/>
        <v>4.9963589095569638E-4</v>
      </c>
      <c r="O5416" s="19">
        <f>IF(A5416&gt;'PL2'!$C$2+489,IF(A5416='PL2'!$C$2+490,1,O5415+1), "")</f>
        <v>853</v>
      </c>
      <c r="Q5416" s="19">
        <f t="shared" si="391"/>
        <v>25.149699547662816</v>
      </c>
    </row>
    <row r="5417" spans="1:17" s="80" customFormat="1" x14ac:dyDescent="0.55000000000000004">
      <c r="A5417" s="80">
        <v>5415</v>
      </c>
      <c r="B5417" s="81">
        <v>45237</v>
      </c>
      <c r="C5417" s="80">
        <v>124.11743270862</v>
      </c>
      <c r="D5417" s="80">
        <f t="shared" si="393"/>
        <v>410459635.41581255</v>
      </c>
      <c r="E5417" s="80">
        <v>980</v>
      </c>
      <c r="F5417" s="80">
        <f t="shared" si="389"/>
        <v>2.963387226401111E-4</v>
      </c>
      <c r="G5417" s="80">
        <f t="shared" si="394"/>
        <v>20359.203575424854</v>
      </c>
      <c r="H5417" s="80">
        <f t="shared" si="390"/>
        <v>6.0332203815113843</v>
      </c>
      <c r="I5417" s="80">
        <f t="shared" si="392"/>
        <v>19952019.503916357</v>
      </c>
      <c r="K5417" s="82">
        <f t="shared" si="395"/>
        <v>1.1114805470662237E-3</v>
      </c>
      <c r="L5417" s="3">
        <f>IF(AND(O5417&gt;0,O5417&lt;366),+'PL2'!$N$3+1,IF(AND(O5417&gt;365,O5417&lt;731),+'PL2'!$O$3+1,IF(AND(O5417&gt;730,O5417&lt;1096),+'PL2'!$P$3+1,IF(AND(O5417&gt;1095,O5417&lt;1461),+'PL2'!$Q$3+1,IF(AND(O5417&gt;1460,O5417&lt;3000),+'PL2'!$R$3+1,0)))))</f>
        <v>1.5</v>
      </c>
      <c r="M5417" s="3">
        <f>IF(AND(O5417&gt;0,O5417&lt;366),+'PL2'!$N$2+1,IF(AND(O5417&gt;365,O5417&lt;731),+'PL2'!$O$2+1,IF(AND(O5417&gt;730,O5417&lt;1096),+'PL2'!$P$2+1,IF(AND(O5417&gt;1095,O5417&lt;1461),+'PL2'!$Q$2+1,IF(AND(O5417&gt;1460,O5417&lt;1826),+'PL2'!$R$2+1,IF(AND(O5417&gt;1825,O5417&lt;2190),+'PL2'!$S$2+1,0))))))</f>
        <v>1.2</v>
      </c>
      <c r="N5417" s="82">
        <f t="shared" si="396"/>
        <v>4.9963589095569638E-4</v>
      </c>
      <c r="O5417" s="19">
        <f>IF(A5417&gt;'PL2'!$C$2+489,IF(A5417='PL2'!$C$2+490,1,O5416+1), "")</f>
        <v>854</v>
      </c>
      <c r="Q5417" s="19">
        <f t="shared" si="391"/>
        <v>25.162265240203581</v>
      </c>
    </row>
    <row r="5418" spans="1:17" s="80" customFormat="1" x14ac:dyDescent="0.55000000000000004">
      <c r="A5418" s="80">
        <v>5416</v>
      </c>
      <c r="B5418" s="81">
        <v>45238</v>
      </c>
      <c r="C5418" s="80">
        <v>124.147431182741</v>
      </c>
      <c r="D5418" s="80">
        <f t="shared" si="393"/>
        <v>410915853.31593311</v>
      </c>
      <c r="E5418" s="80">
        <v>980</v>
      </c>
      <c r="F5418" s="80">
        <f t="shared" si="389"/>
        <v>2.960812574577022E-4</v>
      </c>
      <c r="G5418" s="80">
        <f t="shared" si="394"/>
        <v>20369.37576424241</v>
      </c>
      <c r="H5418" s="80">
        <f t="shared" si="390"/>
        <v>6.0309903899053365</v>
      </c>
      <c r="I5418" s="80">
        <f t="shared" si="392"/>
        <v>19961988.248957563</v>
      </c>
      <c r="K5418" s="82">
        <f t="shared" si="395"/>
        <v>1.1114805470662237E-3</v>
      </c>
      <c r="L5418" s="3">
        <f>IF(AND(O5418&gt;0,O5418&lt;366),+'PL2'!$N$3+1,IF(AND(O5418&gt;365,O5418&lt;731),+'PL2'!$O$3+1,IF(AND(O5418&gt;730,O5418&lt;1096),+'PL2'!$P$3+1,IF(AND(O5418&gt;1095,O5418&lt;1461),+'PL2'!$Q$3+1,IF(AND(O5418&gt;1460,O5418&lt;3000),+'PL2'!$R$3+1,0)))))</f>
        <v>1.5</v>
      </c>
      <c r="M5418" s="3">
        <f>IF(AND(O5418&gt;0,O5418&lt;366),+'PL2'!$N$2+1,IF(AND(O5418&gt;365,O5418&lt;731),+'PL2'!$O$2+1,IF(AND(O5418&gt;730,O5418&lt;1096),+'PL2'!$P$2+1,IF(AND(O5418&gt;1095,O5418&lt;1461),+'PL2'!$Q$2+1,IF(AND(O5418&gt;1460,O5418&lt;1826),+'PL2'!$R$2+1,IF(AND(O5418&gt;1825,O5418&lt;2190),+'PL2'!$S$2+1,0))))))</f>
        <v>1.2</v>
      </c>
      <c r="N5418" s="82">
        <f t="shared" si="396"/>
        <v>4.9963589095569638E-4</v>
      </c>
      <c r="O5418" s="19">
        <f>IF(A5418&gt;'PL2'!$C$2+489,IF(A5418='PL2'!$C$2+490,1,O5417+1), "")</f>
        <v>855</v>
      </c>
      <c r="Q5418" s="19">
        <f t="shared" si="391"/>
        <v>25.174837211015333</v>
      </c>
    </row>
    <row r="5419" spans="1:17" s="80" customFormat="1" x14ac:dyDescent="0.55000000000000004">
      <c r="A5419" s="80">
        <v>5417</v>
      </c>
      <c r="B5419" s="81">
        <v>45239</v>
      </c>
      <c r="C5419" s="80">
        <v>124.177429656862</v>
      </c>
      <c r="D5419" s="80">
        <f t="shared" si="393"/>
        <v>411372578.2933749</v>
      </c>
      <c r="E5419" s="80">
        <v>980</v>
      </c>
      <c r="F5419" s="80">
        <f t="shared" si="389"/>
        <v>2.9582399869380069E-4</v>
      </c>
      <c r="G5419" s="80">
        <f t="shared" si="394"/>
        <v>20379.55303545059</v>
      </c>
      <c r="H5419" s="80">
        <f t="shared" si="390"/>
        <v>6.0287608705393776</v>
      </c>
      <c r="I5419" s="80">
        <f t="shared" si="392"/>
        <v>19971961.974741578</v>
      </c>
      <c r="K5419" s="82">
        <f t="shared" si="395"/>
        <v>1.1114805470662237E-3</v>
      </c>
      <c r="L5419" s="3">
        <f>IF(AND(O5419&gt;0,O5419&lt;366),+'PL2'!$N$3+1,IF(AND(O5419&gt;365,O5419&lt;731),+'PL2'!$O$3+1,IF(AND(O5419&gt;730,O5419&lt;1096),+'PL2'!$P$3+1,IF(AND(O5419&gt;1095,O5419&lt;1461),+'PL2'!$Q$3+1,IF(AND(O5419&gt;1460,O5419&lt;3000),+'PL2'!$R$3+1,0)))))</f>
        <v>1.5</v>
      </c>
      <c r="M5419" s="3">
        <f>IF(AND(O5419&gt;0,O5419&lt;366),+'PL2'!$N$2+1,IF(AND(O5419&gt;365,O5419&lt;731),+'PL2'!$O$2+1,IF(AND(O5419&gt;730,O5419&lt;1096),+'PL2'!$P$2+1,IF(AND(O5419&gt;1095,O5419&lt;1461),+'PL2'!$Q$2+1,IF(AND(O5419&gt;1460,O5419&lt;1826),+'PL2'!$R$2+1,IF(AND(O5419&gt;1825,O5419&lt;2190),+'PL2'!$S$2+1,0))))))</f>
        <v>1.2</v>
      </c>
      <c r="N5419" s="82">
        <f t="shared" si="396"/>
        <v>4.9963589095569638E-4</v>
      </c>
      <c r="O5419" s="19">
        <f>IF(A5419&gt;'PL2'!$C$2+489,IF(A5419='PL2'!$C$2+490,1,O5418+1), "")</f>
        <v>856</v>
      </c>
      <c r="Q5419" s="19">
        <f t="shared" si="391"/>
        <v>25.187415463234924</v>
      </c>
    </row>
    <row r="5420" spans="1:17" s="80" customFormat="1" x14ac:dyDescent="0.55000000000000004">
      <c r="A5420" s="80">
        <v>5418</v>
      </c>
      <c r="B5420" s="81">
        <v>45240</v>
      </c>
      <c r="C5420" s="80">
        <v>124.207428130983</v>
      </c>
      <c r="D5420" s="80">
        <f t="shared" si="393"/>
        <v>411829810.91174448</v>
      </c>
      <c r="E5420" s="80">
        <v>980</v>
      </c>
      <c r="F5420" s="80">
        <f t="shared" si="389"/>
        <v>2.9556694620741958E-4</v>
      </c>
      <c r="G5420" s="80">
        <f t="shared" si="394"/>
        <v>20389.735391588736</v>
      </c>
      <c r="H5420" s="80">
        <f t="shared" si="390"/>
        <v>6.0265318236692274</v>
      </c>
      <c r="I5420" s="80">
        <f t="shared" si="392"/>
        <v>19981940.683756962</v>
      </c>
      <c r="K5420" s="82">
        <f t="shared" si="395"/>
        <v>1.1114805470662237E-3</v>
      </c>
      <c r="L5420" s="3">
        <f>IF(AND(O5420&gt;0,O5420&lt;366),+'PL2'!$N$3+1,IF(AND(O5420&gt;365,O5420&lt;731),+'PL2'!$O$3+1,IF(AND(O5420&gt;730,O5420&lt;1096),+'PL2'!$P$3+1,IF(AND(O5420&gt;1095,O5420&lt;1461),+'PL2'!$Q$3+1,IF(AND(O5420&gt;1460,O5420&lt;3000),+'PL2'!$R$3+1,0)))))</f>
        <v>1.5</v>
      </c>
      <c r="M5420" s="3">
        <f>IF(AND(O5420&gt;0,O5420&lt;366),+'PL2'!$N$2+1,IF(AND(O5420&gt;365,O5420&lt;731),+'PL2'!$O$2+1,IF(AND(O5420&gt;730,O5420&lt;1096),+'PL2'!$P$2+1,IF(AND(O5420&gt;1095,O5420&lt;1461),+'PL2'!$Q$2+1,IF(AND(O5420&gt;1460,O5420&lt;1826),+'PL2'!$R$2+1,IF(AND(O5420&gt;1825,O5420&lt;2190),+'PL2'!$S$2+1,0))))))</f>
        <v>1.2</v>
      </c>
      <c r="N5420" s="82">
        <f t="shared" si="396"/>
        <v>4.9963589095569638E-4</v>
      </c>
      <c r="O5420" s="19">
        <f>IF(A5420&gt;'PL2'!$C$2+489,IF(A5420='PL2'!$C$2+490,1,O5419+1), "")</f>
        <v>857</v>
      </c>
      <c r="Q5420" s="19">
        <f t="shared" si="391"/>
        <v>25.20000000000077</v>
      </c>
    </row>
    <row r="5421" spans="1:17" s="80" customFormat="1" x14ac:dyDescent="0.55000000000000004">
      <c r="A5421" s="80">
        <v>5419</v>
      </c>
      <c r="B5421" s="81">
        <v>45241</v>
      </c>
      <c r="C5421" s="80">
        <v>124.23742660510401</v>
      </c>
      <c r="D5421" s="80">
        <f t="shared" si="393"/>
        <v>412287551.73527485</v>
      </c>
      <c r="E5421" s="80">
        <v>980</v>
      </c>
      <c r="F5421" s="80">
        <f t="shared" si="389"/>
        <v>2.9531009985763027E-4</v>
      </c>
      <c r="G5421" s="80">
        <f t="shared" si="394"/>
        <v>20399.922835197463</v>
      </c>
      <c r="H5421" s="80">
        <f t="shared" si="390"/>
        <v>6.0243032495501145</v>
      </c>
      <c r="I5421" s="80">
        <f t="shared" si="392"/>
        <v>19991924.378493514</v>
      </c>
      <c r="K5421" s="82">
        <f t="shared" si="395"/>
        <v>1.1114805470662237E-3</v>
      </c>
      <c r="L5421" s="3">
        <f>IF(AND(O5421&gt;0,O5421&lt;366),+'PL2'!$N$3+1,IF(AND(O5421&gt;365,O5421&lt;731),+'PL2'!$O$3+1,IF(AND(O5421&gt;730,O5421&lt;1096),+'PL2'!$P$3+1,IF(AND(O5421&gt;1095,O5421&lt;1461),+'PL2'!$Q$3+1,IF(AND(O5421&gt;1460,O5421&lt;3000),+'PL2'!$R$3+1,0)))))</f>
        <v>1.5</v>
      </c>
      <c r="M5421" s="3">
        <f>IF(AND(O5421&gt;0,O5421&lt;366),+'PL2'!$N$2+1,IF(AND(O5421&gt;365,O5421&lt;731),+'PL2'!$O$2+1,IF(AND(O5421&gt;730,O5421&lt;1096),+'PL2'!$P$2+1,IF(AND(O5421&gt;1095,O5421&lt;1461),+'PL2'!$Q$2+1,IF(AND(O5421&gt;1460,O5421&lt;1826),+'PL2'!$R$2+1,IF(AND(O5421&gt;1825,O5421&lt;2190),+'PL2'!$S$2+1,0))))))</f>
        <v>1.2</v>
      </c>
      <c r="N5421" s="82">
        <f t="shared" si="396"/>
        <v>4.9963589095569638E-4</v>
      </c>
      <c r="O5421" s="19">
        <f>IF(A5421&gt;'PL2'!$C$2+489,IF(A5421='PL2'!$C$2+490,1,O5420+1), "")</f>
        <v>858</v>
      </c>
      <c r="Q5421" s="19">
        <f t="shared" si="391"/>
        <v>25.212590824452853</v>
      </c>
    </row>
    <row r="5422" spans="1:17" s="80" customFormat="1" x14ac:dyDescent="0.55000000000000004">
      <c r="A5422" s="80">
        <v>5420</v>
      </c>
      <c r="B5422" s="81">
        <v>45242</v>
      </c>
      <c r="C5422" s="80">
        <v>124.26742507922501</v>
      </c>
      <c r="D5422" s="80">
        <f t="shared" si="393"/>
        <v>412745801.32882619</v>
      </c>
      <c r="E5422" s="80">
        <v>980</v>
      </c>
      <c r="F5422" s="80">
        <f t="shared" si="389"/>
        <v>2.9505345950356311E-4</v>
      </c>
      <c r="G5422" s="80">
        <f t="shared" si="394"/>
        <v>20410.115368818653</v>
      </c>
      <c r="H5422" s="80">
        <f t="shared" si="390"/>
        <v>6.0220751484367856</v>
      </c>
      <c r="I5422" s="80">
        <f t="shared" si="392"/>
        <v>20001913.061442278</v>
      </c>
      <c r="K5422" s="82">
        <f t="shared" si="395"/>
        <v>1.1114805470662237E-3</v>
      </c>
      <c r="L5422" s="3">
        <f>IF(AND(O5422&gt;0,O5422&lt;366),+'PL2'!$N$3+1,IF(AND(O5422&gt;365,O5422&lt;731),+'PL2'!$O$3+1,IF(AND(O5422&gt;730,O5422&lt;1096),+'PL2'!$P$3+1,IF(AND(O5422&gt;1095,O5422&lt;1461),+'PL2'!$Q$3+1,IF(AND(O5422&gt;1460,O5422&lt;3000),+'PL2'!$R$3+1,0)))))</f>
        <v>1.5</v>
      </c>
      <c r="M5422" s="3">
        <f>IF(AND(O5422&gt;0,O5422&lt;366),+'PL2'!$N$2+1,IF(AND(O5422&gt;365,O5422&lt;731),+'PL2'!$O$2+1,IF(AND(O5422&gt;730,O5422&lt;1096),+'PL2'!$P$2+1,IF(AND(O5422&gt;1095,O5422&lt;1461),+'PL2'!$Q$2+1,IF(AND(O5422&gt;1460,O5422&lt;1826),+'PL2'!$R$2+1,IF(AND(O5422&gt;1825,O5422&lt;2190),+'PL2'!$S$2+1,0))))))</f>
        <v>1.2</v>
      </c>
      <c r="N5422" s="82">
        <f t="shared" si="396"/>
        <v>4.9963589095569638E-4</v>
      </c>
      <c r="O5422" s="19">
        <f>IF(A5422&gt;'PL2'!$C$2+489,IF(A5422='PL2'!$C$2+490,1,O5421+1), "")</f>
        <v>859</v>
      </c>
      <c r="Q5422" s="19">
        <f t="shared" si="391"/>
        <v>25.225187939732731</v>
      </c>
    </row>
    <row r="5423" spans="1:17" s="80" customFormat="1" x14ac:dyDescent="0.55000000000000004">
      <c r="A5423" s="80">
        <v>5421</v>
      </c>
      <c r="B5423" s="81">
        <v>45243</v>
      </c>
      <c r="C5423" s="80">
        <v>124.29742355334599</v>
      </c>
      <c r="D5423" s="80">
        <f t="shared" si="393"/>
        <v>413204560.25788647</v>
      </c>
      <c r="E5423" s="80">
        <v>980</v>
      </c>
      <c r="F5423" s="80">
        <f t="shared" si="389"/>
        <v>2.9479702500440682E-4</v>
      </c>
      <c r="G5423" s="80">
        <f t="shared" si="394"/>
        <v>20420.31299499546</v>
      </c>
      <c r="H5423" s="80">
        <f t="shared" si="390"/>
        <v>6.0198475205834905</v>
      </c>
      <c r="I5423" s="80">
        <f t="shared" si="392"/>
        <v>20011906.735095549</v>
      </c>
      <c r="K5423" s="82">
        <f t="shared" si="395"/>
        <v>1.1114805470662237E-3</v>
      </c>
      <c r="L5423" s="3">
        <f>IF(AND(O5423&gt;0,O5423&lt;366),+'PL2'!$N$3+1,IF(AND(O5423&gt;365,O5423&lt;731),+'PL2'!$O$3+1,IF(AND(O5423&gt;730,O5423&lt;1096),+'PL2'!$P$3+1,IF(AND(O5423&gt;1095,O5423&lt;1461),+'PL2'!$Q$3+1,IF(AND(O5423&gt;1460,O5423&lt;3000),+'PL2'!$R$3+1,0)))))</f>
        <v>1.5</v>
      </c>
      <c r="M5423" s="3">
        <f>IF(AND(O5423&gt;0,O5423&lt;366),+'PL2'!$N$2+1,IF(AND(O5423&gt;365,O5423&lt;731),+'PL2'!$O$2+1,IF(AND(O5423&gt;730,O5423&lt;1096),+'PL2'!$P$2+1,IF(AND(O5423&gt;1095,O5423&lt;1461),+'PL2'!$Q$2+1,IF(AND(O5423&gt;1460,O5423&lt;1826),+'PL2'!$R$2+1,IF(AND(O5423&gt;1825,O5423&lt;2190),+'PL2'!$S$2+1,0))))))</f>
        <v>1.2</v>
      </c>
      <c r="N5423" s="82">
        <f t="shared" si="396"/>
        <v>4.9963589095569638E-4</v>
      </c>
      <c r="O5423" s="19">
        <f>IF(A5423&gt;'PL2'!$C$2+489,IF(A5423='PL2'!$C$2+490,1,O5422+1), "")</f>
        <v>860</v>
      </c>
      <c r="Q5423" s="19">
        <f t="shared" si="391"/>
        <v>25.237791348983524</v>
      </c>
    </row>
    <row r="5424" spans="1:17" s="80" customFormat="1" x14ac:dyDescent="0.55000000000000004">
      <c r="A5424" s="80">
        <v>5422</v>
      </c>
      <c r="B5424" s="81">
        <v>45244</v>
      </c>
      <c r="C5424" s="80">
        <v>124.32742202746699</v>
      </c>
      <c r="D5424" s="80">
        <f t="shared" si="393"/>
        <v>413663829.08857214</v>
      </c>
      <c r="E5424" s="80">
        <v>980</v>
      </c>
      <c r="F5424" s="80">
        <f t="shared" ref="F5424:F5487" si="397">+(C5424/D5424)*E5424</f>
        <v>2.9454079621940923E-4</v>
      </c>
      <c r="G5424" s="80">
        <f t="shared" si="394"/>
        <v>20430.515716272308</v>
      </c>
      <c r="H5424" s="80">
        <f t="shared" si="390"/>
        <v>6.0176203662439995</v>
      </c>
      <c r="I5424" s="80">
        <f t="shared" si="392"/>
        <v>20021905.401946861</v>
      </c>
      <c r="K5424" s="82">
        <f t="shared" si="395"/>
        <v>1.1114805470662237E-3</v>
      </c>
      <c r="L5424" s="3">
        <f>IF(AND(O5424&gt;0,O5424&lt;366),+'PL2'!$N$3+1,IF(AND(O5424&gt;365,O5424&lt;731),+'PL2'!$O$3+1,IF(AND(O5424&gt;730,O5424&lt;1096),+'PL2'!$P$3+1,IF(AND(O5424&gt;1095,O5424&lt;1461),+'PL2'!$Q$3+1,IF(AND(O5424&gt;1460,O5424&lt;3000),+'PL2'!$R$3+1,0)))))</f>
        <v>1.5</v>
      </c>
      <c r="M5424" s="3">
        <f>IF(AND(O5424&gt;0,O5424&lt;366),+'PL2'!$N$2+1,IF(AND(O5424&gt;365,O5424&lt;731),+'PL2'!$O$2+1,IF(AND(O5424&gt;730,O5424&lt;1096),+'PL2'!$P$2+1,IF(AND(O5424&gt;1095,O5424&lt;1461),+'PL2'!$Q$2+1,IF(AND(O5424&gt;1460,O5424&lt;1826),+'PL2'!$R$2+1,IF(AND(O5424&gt;1825,O5424&lt;2190),+'PL2'!$S$2+1,0))))))</f>
        <v>1.2</v>
      </c>
      <c r="N5424" s="82">
        <f t="shared" si="396"/>
        <v>4.9963589095569638E-4</v>
      </c>
      <c r="O5424" s="19">
        <f>IF(A5424&gt;'PL2'!$C$2+489,IF(A5424='PL2'!$C$2+490,1,O5423+1), "")</f>
        <v>861</v>
      </c>
      <c r="Q5424" s="19">
        <f t="shared" si="391"/>
        <v>25.250401055349929</v>
      </c>
    </row>
    <row r="5425" spans="1:17" s="80" customFormat="1" x14ac:dyDescent="0.55000000000000004">
      <c r="A5425" s="80">
        <v>5423</v>
      </c>
      <c r="B5425" s="81">
        <v>45245</v>
      </c>
      <c r="C5425" s="80">
        <v>124.357420501588</v>
      </c>
      <c r="D5425" s="80">
        <f t="shared" si="393"/>
        <v>414123608.38762903</v>
      </c>
      <c r="E5425" s="80">
        <v>980</v>
      </c>
      <c r="F5425" s="80">
        <f t="shared" si="397"/>
        <v>2.9428477300787675E-4</v>
      </c>
      <c r="G5425" s="80">
        <f t="shared" si="394"/>
        <v>20440.723535194891</v>
      </c>
      <c r="H5425" s="80">
        <f t="shared" si="390"/>
        <v>6.0153936856715928</v>
      </c>
      <c r="I5425" s="80">
        <f t="shared" si="392"/>
        <v>20031909.064490993</v>
      </c>
      <c r="K5425" s="82">
        <f t="shared" si="395"/>
        <v>1.1114805470662237E-3</v>
      </c>
      <c r="L5425" s="3">
        <f>IF(AND(O5425&gt;0,O5425&lt;366),+'PL2'!$N$3+1,IF(AND(O5425&gt;365,O5425&lt;731),+'PL2'!$O$3+1,IF(AND(O5425&gt;730,O5425&lt;1096),+'PL2'!$P$3+1,IF(AND(O5425&gt;1095,O5425&lt;1461),+'PL2'!$Q$3+1,IF(AND(O5425&gt;1460,O5425&lt;3000),+'PL2'!$R$3+1,0)))))</f>
        <v>1.5</v>
      </c>
      <c r="M5425" s="3">
        <f>IF(AND(O5425&gt;0,O5425&lt;366),+'PL2'!$N$2+1,IF(AND(O5425&gt;365,O5425&lt;731),+'PL2'!$O$2+1,IF(AND(O5425&gt;730,O5425&lt;1096),+'PL2'!$P$2+1,IF(AND(O5425&gt;1095,O5425&lt;1461),+'PL2'!$Q$2+1,IF(AND(O5425&gt;1460,O5425&lt;1826),+'PL2'!$R$2+1,IF(AND(O5425&gt;1825,O5425&lt;2190),+'PL2'!$S$2+1,0))))))</f>
        <v>1.2</v>
      </c>
      <c r="N5425" s="82">
        <f t="shared" si="396"/>
        <v>4.9963589095569638E-4</v>
      </c>
      <c r="O5425" s="19">
        <f>IF(A5425&gt;'PL2'!$C$2+489,IF(A5425='PL2'!$C$2+490,1,O5424+1), "")</f>
        <v>862</v>
      </c>
      <c r="Q5425" s="19">
        <f t="shared" si="391"/>
        <v>25.263017061978207</v>
      </c>
    </row>
    <row r="5426" spans="1:17" s="80" customFormat="1" x14ac:dyDescent="0.55000000000000004">
      <c r="A5426" s="80">
        <v>5424</v>
      </c>
      <c r="B5426" s="81">
        <v>45246</v>
      </c>
      <c r="C5426" s="80">
        <v>124.387418975709</v>
      </c>
      <c r="D5426" s="80">
        <f t="shared" si="393"/>
        <v>414583898.72243273</v>
      </c>
      <c r="E5426" s="80">
        <v>980</v>
      </c>
      <c r="F5426" s="80">
        <f t="shared" si="397"/>
        <v>2.9402895522917457E-4</v>
      </c>
      <c r="G5426" s="80">
        <f t="shared" si="394"/>
        <v>20450.936454310176</v>
      </c>
      <c r="H5426" s="80">
        <f t="shared" si="390"/>
        <v>6.013167479119061</v>
      </c>
      <c r="I5426" s="80">
        <f t="shared" si="392"/>
        <v>20041917.725223973</v>
      </c>
      <c r="K5426" s="82">
        <f t="shared" si="395"/>
        <v>1.1114805470662237E-3</v>
      </c>
      <c r="L5426" s="3">
        <f>IF(AND(O5426&gt;0,O5426&lt;366),+'PL2'!$N$3+1,IF(AND(O5426&gt;365,O5426&lt;731),+'PL2'!$O$3+1,IF(AND(O5426&gt;730,O5426&lt;1096),+'PL2'!$P$3+1,IF(AND(O5426&gt;1095,O5426&lt;1461),+'PL2'!$Q$3+1,IF(AND(O5426&gt;1460,O5426&lt;3000),+'PL2'!$R$3+1,0)))))</f>
        <v>1.5</v>
      </c>
      <c r="M5426" s="3">
        <f>IF(AND(O5426&gt;0,O5426&lt;366),+'PL2'!$N$2+1,IF(AND(O5426&gt;365,O5426&lt;731),+'PL2'!$O$2+1,IF(AND(O5426&gt;730,O5426&lt;1096),+'PL2'!$P$2+1,IF(AND(O5426&gt;1095,O5426&lt;1461),+'PL2'!$Q$2+1,IF(AND(O5426&gt;1460,O5426&lt;1826),+'PL2'!$R$2+1,IF(AND(O5426&gt;1825,O5426&lt;2190),+'PL2'!$S$2+1,0))))))</f>
        <v>1.2</v>
      </c>
      <c r="N5426" s="82">
        <f t="shared" si="396"/>
        <v>4.9963589095569638E-4</v>
      </c>
      <c r="O5426" s="19">
        <f>IF(A5426&gt;'PL2'!$C$2+489,IF(A5426='PL2'!$C$2+490,1,O5425+1), "")</f>
        <v>863</v>
      </c>
      <c r="Q5426" s="19">
        <f t="shared" si="391"/>
        <v>25.275639372016197</v>
      </c>
    </row>
    <row r="5427" spans="1:17" s="80" customFormat="1" x14ac:dyDescent="0.55000000000000004">
      <c r="A5427" s="80">
        <v>5425</v>
      </c>
      <c r="B5427" s="81">
        <v>45247</v>
      </c>
      <c r="C5427" s="80">
        <v>124.41741744983</v>
      </c>
      <c r="D5427" s="80">
        <f t="shared" si="393"/>
        <v>415044700.66098958</v>
      </c>
      <c r="E5427" s="80">
        <v>980</v>
      </c>
      <c r="F5427" s="80">
        <f t="shared" si="397"/>
        <v>2.9377334274272693E-4</v>
      </c>
      <c r="G5427" s="80">
        <f t="shared" si="394"/>
        <v>20461.154476166404</v>
      </c>
      <c r="H5427" s="80">
        <f t="shared" si="390"/>
        <v>6.0109417468387143</v>
      </c>
      <c r="I5427" s="80">
        <f t="shared" si="392"/>
        <v>20051931.386643078</v>
      </c>
      <c r="K5427" s="82">
        <f t="shared" si="395"/>
        <v>1.1114805470662237E-3</v>
      </c>
      <c r="L5427" s="3">
        <f>IF(AND(O5427&gt;0,O5427&lt;366),+'PL2'!$N$3+1,IF(AND(O5427&gt;365,O5427&lt;731),+'PL2'!$O$3+1,IF(AND(O5427&gt;730,O5427&lt;1096),+'PL2'!$P$3+1,IF(AND(O5427&gt;1095,O5427&lt;1461),+'PL2'!$Q$3+1,IF(AND(O5427&gt;1460,O5427&lt;3000),+'PL2'!$R$3+1,0)))))</f>
        <v>1.5</v>
      </c>
      <c r="M5427" s="3">
        <f>IF(AND(O5427&gt;0,O5427&lt;366),+'PL2'!$N$2+1,IF(AND(O5427&gt;365,O5427&lt;731),+'PL2'!$O$2+1,IF(AND(O5427&gt;730,O5427&lt;1096),+'PL2'!$P$2+1,IF(AND(O5427&gt;1095,O5427&lt;1461),+'PL2'!$Q$2+1,IF(AND(O5427&gt;1460,O5427&lt;1826),+'PL2'!$R$2+1,IF(AND(O5427&gt;1825,O5427&lt;2190),+'PL2'!$S$2+1,0))))))</f>
        <v>1.2</v>
      </c>
      <c r="N5427" s="82">
        <f t="shared" si="396"/>
        <v>4.9963589095569638E-4</v>
      </c>
      <c r="O5427" s="19">
        <f>IF(A5427&gt;'PL2'!$C$2+489,IF(A5427='PL2'!$C$2+490,1,O5426+1), "")</f>
        <v>864</v>
      </c>
      <c r="Q5427" s="19">
        <f t="shared" si="391"/>
        <v>25.28826798861331</v>
      </c>
    </row>
    <row r="5428" spans="1:17" s="80" customFormat="1" x14ac:dyDescent="0.55000000000000004">
      <c r="A5428" s="80">
        <v>5426</v>
      </c>
      <c r="B5428" s="81">
        <v>45248</v>
      </c>
      <c r="C5428" s="80">
        <v>124.447415923951</v>
      </c>
      <c r="D5428" s="80">
        <f t="shared" si="393"/>
        <v>415506014.77193719</v>
      </c>
      <c r="E5428" s="80">
        <v>980</v>
      </c>
      <c r="F5428" s="80">
        <f t="shared" si="397"/>
        <v>2.9351793540801692E-4</v>
      </c>
      <c r="G5428" s="80">
        <f t="shared" si="394"/>
        <v>20471.377603313085</v>
      </c>
      <c r="H5428" s="80">
        <f t="shared" si="390"/>
        <v>6.0087164890823743</v>
      </c>
      <c r="I5428" s="80">
        <f t="shared" si="392"/>
        <v>20061950.051246822</v>
      </c>
      <c r="K5428" s="82">
        <f t="shared" si="395"/>
        <v>1.1114805470662237E-3</v>
      </c>
      <c r="L5428" s="3">
        <f>IF(AND(O5428&gt;0,O5428&lt;366),+'PL2'!$N$3+1,IF(AND(O5428&gt;365,O5428&lt;731),+'PL2'!$O$3+1,IF(AND(O5428&gt;730,O5428&lt;1096),+'PL2'!$P$3+1,IF(AND(O5428&gt;1095,O5428&lt;1461),+'PL2'!$Q$3+1,IF(AND(O5428&gt;1460,O5428&lt;3000),+'PL2'!$R$3+1,0)))))</f>
        <v>1.5</v>
      </c>
      <c r="M5428" s="3">
        <f>IF(AND(O5428&gt;0,O5428&lt;366),+'PL2'!$N$2+1,IF(AND(O5428&gt;365,O5428&lt;731),+'PL2'!$O$2+1,IF(AND(O5428&gt;730,O5428&lt;1096),+'PL2'!$P$2+1,IF(AND(O5428&gt;1095,O5428&lt;1461),+'PL2'!$Q$2+1,IF(AND(O5428&gt;1460,O5428&lt;1826),+'PL2'!$R$2+1,IF(AND(O5428&gt;1825,O5428&lt;2190),+'PL2'!$S$2+1,0))))))</f>
        <v>1.2</v>
      </c>
      <c r="N5428" s="82">
        <f t="shared" si="396"/>
        <v>4.9963589095569638E-4</v>
      </c>
      <c r="O5428" s="19">
        <f>IF(A5428&gt;'PL2'!$C$2+489,IF(A5428='PL2'!$C$2+490,1,O5427+1), "")</f>
        <v>865</v>
      </c>
      <c r="Q5428" s="19">
        <f t="shared" si="391"/>
        <v>25.300902914920528</v>
      </c>
    </row>
    <row r="5429" spans="1:17" s="80" customFormat="1" x14ac:dyDescent="0.55000000000000004">
      <c r="A5429" s="80">
        <v>5427</v>
      </c>
      <c r="B5429" s="81">
        <v>45249</v>
      </c>
      <c r="C5429" s="80">
        <v>124.477414398072</v>
      </c>
      <c r="D5429" s="80">
        <f t="shared" si="393"/>
        <v>415967841.62454522</v>
      </c>
      <c r="E5429" s="80">
        <v>980</v>
      </c>
      <c r="F5429" s="80">
        <f t="shared" si="397"/>
        <v>2.932627330845865E-4</v>
      </c>
      <c r="G5429" s="80">
        <f t="shared" si="394"/>
        <v>20481.605838301006</v>
      </c>
      <c r="H5429" s="80">
        <f t="shared" si="390"/>
        <v>6.0064917061013761</v>
      </c>
      <c r="I5429" s="80">
        <f t="shared" si="392"/>
        <v>20071973.721534986</v>
      </c>
      <c r="K5429" s="82">
        <f t="shared" si="395"/>
        <v>1.1114805470662237E-3</v>
      </c>
      <c r="L5429" s="3">
        <f>IF(AND(O5429&gt;0,O5429&lt;366),+'PL2'!$N$3+1,IF(AND(O5429&gt;365,O5429&lt;731),+'PL2'!$O$3+1,IF(AND(O5429&gt;730,O5429&lt;1096),+'PL2'!$P$3+1,IF(AND(O5429&gt;1095,O5429&lt;1461),+'PL2'!$Q$3+1,IF(AND(O5429&gt;1460,O5429&lt;3000),+'PL2'!$R$3+1,0)))))</f>
        <v>1.5</v>
      </c>
      <c r="M5429" s="3">
        <f>IF(AND(O5429&gt;0,O5429&lt;366),+'PL2'!$N$2+1,IF(AND(O5429&gt;365,O5429&lt;731),+'PL2'!$O$2+1,IF(AND(O5429&gt;730,O5429&lt;1096),+'PL2'!$P$2+1,IF(AND(O5429&gt;1095,O5429&lt;1461),+'PL2'!$Q$2+1,IF(AND(O5429&gt;1460,O5429&lt;1826),+'PL2'!$R$2+1,IF(AND(O5429&gt;1825,O5429&lt;2190),+'PL2'!$S$2+1,0))))))</f>
        <v>1.2</v>
      </c>
      <c r="N5429" s="82">
        <f t="shared" si="396"/>
        <v>4.9963589095569638E-4</v>
      </c>
      <c r="O5429" s="19">
        <f>IF(A5429&gt;'PL2'!$C$2+489,IF(A5429='PL2'!$C$2+490,1,O5428+1), "")</f>
        <v>866</v>
      </c>
      <c r="Q5429" s="19">
        <f t="shared" si="391"/>
        <v>25.313544154090408</v>
      </c>
    </row>
    <row r="5430" spans="1:17" s="80" customFormat="1" x14ac:dyDescent="0.55000000000000004">
      <c r="A5430" s="80">
        <v>5428</v>
      </c>
      <c r="B5430" s="81">
        <v>45250</v>
      </c>
      <c r="C5430" s="80">
        <v>124.507412872193</v>
      </c>
      <c r="D5430" s="80">
        <f t="shared" si="393"/>
        <v>416430181.78871602</v>
      </c>
      <c r="E5430" s="80">
        <v>980</v>
      </c>
      <c r="F5430" s="80">
        <f t="shared" si="397"/>
        <v>2.9300773563203686E-4</v>
      </c>
      <c r="G5430" s="80">
        <f t="shared" si="394"/>
        <v>20491.83918368223</v>
      </c>
      <c r="H5430" s="80">
        <f t="shared" si="390"/>
        <v>6.0042673981465766</v>
      </c>
      <c r="I5430" s="80">
        <f t="shared" si="392"/>
        <v>20082002.400008585</v>
      </c>
      <c r="K5430" s="82">
        <f t="shared" si="395"/>
        <v>1.1114805470662237E-3</v>
      </c>
      <c r="L5430" s="3">
        <f>IF(AND(O5430&gt;0,O5430&lt;366),+'PL2'!$N$3+1,IF(AND(O5430&gt;365,O5430&lt;731),+'PL2'!$O$3+1,IF(AND(O5430&gt;730,O5430&lt;1096),+'PL2'!$P$3+1,IF(AND(O5430&gt;1095,O5430&lt;1461),+'PL2'!$Q$3+1,IF(AND(O5430&gt;1460,O5430&lt;3000),+'PL2'!$R$3+1,0)))))</f>
        <v>1.5</v>
      </c>
      <c r="M5430" s="3">
        <f>IF(AND(O5430&gt;0,O5430&lt;366),+'PL2'!$N$2+1,IF(AND(O5430&gt;365,O5430&lt;731),+'PL2'!$O$2+1,IF(AND(O5430&gt;730,O5430&lt;1096),+'PL2'!$P$2+1,IF(AND(O5430&gt;1095,O5430&lt;1461),+'PL2'!$Q$2+1,IF(AND(O5430&gt;1460,O5430&lt;1826),+'PL2'!$R$2+1,IF(AND(O5430&gt;1825,O5430&lt;2190),+'PL2'!$S$2+1,0))))))</f>
        <v>1.2</v>
      </c>
      <c r="N5430" s="82">
        <f t="shared" si="396"/>
        <v>4.9963589095569638E-4</v>
      </c>
      <c r="O5430" s="19">
        <f>IF(A5430&gt;'PL2'!$C$2+489,IF(A5430='PL2'!$C$2+490,1,O5429+1), "")</f>
        <v>867</v>
      </c>
      <c r="Q5430" s="19">
        <f t="shared" si="391"/>
        <v>25.326191709277083</v>
      </c>
    </row>
    <row r="5431" spans="1:17" s="80" customFormat="1" x14ac:dyDescent="0.55000000000000004">
      <c r="A5431" s="80">
        <v>5429</v>
      </c>
      <c r="B5431" s="81">
        <v>45251</v>
      </c>
      <c r="C5431" s="80">
        <v>124.537411346314</v>
      </c>
      <c r="D5431" s="80">
        <f t="shared" si="393"/>
        <v>416893035.83498544</v>
      </c>
      <c r="E5431" s="80">
        <v>980</v>
      </c>
      <c r="F5431" s="80">
        <f t="shared" si="397"/>
        <v>2.9275294291002796E-4</v>
      </c>
      <c r="G5431" s="80">
        <f t="shared" si="394"/>
        <v>20502.077642010092</v>
      </c>
      <c r="H5431" s="80">
        <f t="shared" si="390"/>
        <v>6.0020435654683411</v>
      </c>
      <c r="I5431" s="80">
        <f t="shared" si="392"/>
        <v>20092036.08916989</v>
      </c>
      <c r="K5431" s="82">
        <f t="shared" si="395"/>
        <v>1.1114805470662237E-3</v>
      </c>
      <c r="L5431" s="3">
        <f>IF(AND(O5431&gt;0,O5431&lt;366),+'PL2'!$N$3+1,IF(AND(O5431&gt;365,O5431&lt;731),+'PL2'!$O$3+1,IF(AND(O5431&gt;730,O5431&lt;1096),+'PL2'!$P$3+1,IF(AND(O5431&gt;1095,O5431&lt;1461),+'PL2'!$Q$3+1,IF(AND(O5431&gt;1460,O5431&lt;3000),+'PL2'!$R$3+1,0)))))</f>
        <v>1.5</v>
      </c>
      <c r="M5431" s="3">
        <f>IF(AND(O5431&gt;0,O5431&lt;366),+'PL2'!$N$2+1,IF(AND(O5431&gt;365,O5431&lt;731),+'PL2'!$O$2+1,IF(AND(O5431&gt;730,O5431&lt;1096),+'PL2'!$P$2+1,IF(AND(O5431&gt;1095,O5431&lt;1461),+'PL2'!$Q$2+1,IF(AND(O5431&gt;1460,O5431&lt;1826),+'PL2'!$R$2+1,IF(AND(O5431&gt;1825,O5431&lt;2190),+'PL2'!$S$2+1,0))))))</f>
        <v>1.2</v>
      </c>
      <c r="N5431" s="82">
        <f t="shared" si="396"/>
        <v>4.9963589095569638E-4</v>
      </c>
      <c r="O5431" s="19">
        <f>IF(A5431&gt;'PL2'!$C$2+489,IF(A5431='PL2'!$C$2+490,1,O5430+1), "")</f>
        <v>868</v>
      </c>
      <c r="Q5431" s="19">
        <f t="shared" si="391"/>
        <v>25.338845583636264</v>
      </c>
    </row>
    <row r="5432" spans="1:17" s="80" customFormat="1" x14ac:dyDescent="0.55000000000000004">
      <c r="A5432" s="80">
        <v>5430</v>
      </c>
      <c r="B5432" s="81">
        <v>45252</v>
      </c>
      <c r="C5432" s="80">
        <v>124.567409820435</v>
      </c>
      <c r="D5432" s="80">
        <f t="shared" si="393"/>
        <v>417356404.33452338</v>
      </c>
      <c r="E5432" s="80">
        <v>980</v>
      </c>
      <c r="F5432" s="80">
        <f t="shared" si="397"/>
        <v>2.9249835477827905E-4</v>
      </c>
      <c r="G5432" s="80">
        <f t="shared" si="394"/>
        <v>20512.321215839202</v>
      </c>
      <c r="H5432" s="80">
        <f t="shared" si="390"/>
        <v>5.9998202083165548</v>
      </c>
      <c r="I5432" s="80">
        <f t="shared" si="392"/>
        <v>20102074.791522417</v>
      </c>
      <c r="K5432" s="82">
        <f t="shared" si="395"/>
        <v>1.1114805470662237E-3</v>
      </c>
      <c r="L5432" s="3">
        <f>IF(AND(O5432&gt;0,O5432&lt;366),+'PL2'!$N$3+1,IF(AND(O5432&gt;365,O5432&lt;731),+'PL2'!$O$3+1,IF(AND(O5432&gt;730,O5432&lt;1096),+'PL2'!$P$3+1,IF(AND(O5432&gt;1095,O5432&lt;1461),+'PL2'!$Q$3+1,IF(AND(O5432&gt;1460,O5432&lt;3000),+'PL2'!$R$3+1,0)))))</f>
        <v>1.5</v>
      </c>
      <c r="M5432" s="3">
        <f>IF(AND(O5432&gt;0,O5432&lt;366),+'PL2'!$N$2+1,IF(AND(O5432&gt;365,O5432&lt;731),+'PL2'!$O$2+1,IF(AND(O5432&gt;730,O5432&lt;1096),+'PL2'!$P$2+1,IF(AND(O5432&gt;1095,O5432&lt;1461),+'PL2'!$Q$2+1,IF(AND(O5432&gt;1460,O5432&lt;1826),+'PL2'!$R$2+1,IF(AND(O5432&gt;1825,O5432&lt;2190),+'PL2'!$S$2+1,0))))))</f>
        <v>1.2</v>
      </c>
      <c r="N5432" s="82">
        <f t="shared" si="396"/>
        <v>4.9963589095569638E-4</v>
      </c>
      <c r="O5432" s="19">
        <f>IF(A5432&gt;'PL2'!$C$2+489,IF(A5432='PL2'!$C$2+490,1,O5431+1), "")</f>
        <v>869</v>
      </c>
      <c r="Q5432" s="19">
        <f t="shared" si="391"/>
        <v>25.351505780325233</v>
      </c>
    </row>
    <row r="5433" spans="1:17" s="80" customFormat="1" x14ac:dyDescent="0.55000000000000004">
      <c r="A5433" s="80">
        <v>5431</v>
      </c>
      <c r="B5433" s="81">
        <v>45253</v>
      </c>
      <c r="C5433" s="80">
        <v>124.597408294556</v>
      </c>
      <c r="D5433" s="80">
        <f t="shared" si="393"/>
        <v>417820287.85913473</v>
      </c>
      <c r="E5433" s="80">
        <v>980</v>
      </c>
      <c r="F5433" s="80">
        <f t="shared" si="397"/>
        <v>2.9224397109656842E-4</v>
      </c>
      <c r="G5433" s="80">
        <f t="shared" si="394"/>
        <v>20522.569907725447</v>
      </c>
      <c r="H5433" s="80">
        <f t="shared" si="390"/>
        <v>5.9975973269406202</v>
      </c>
      <c r="I5433" s="80">
        <f t="shared" si="392"/>
        <v>20112118.509570938</v>
      </c>
      <c r="K5433" s="82">
        <f t="shared" si="395"/>
        <v>1.1114805470662237E-3</v>
      </c>
      <c r="L5433" s="3">
        <f>IF(AND(O5433&gt;0,O5433&lt;366),+'PL2'!$N$3+1,IF(AND(O5433&gt;365,O5433&lt;731),+'PL2'!$O$3+1,IF(AND(O5433&gt;730,O5433&lt;1096),+'PL2'!$P$3+1,IF(AND(O5433&gt;1095,O5433&lt;1461),+'PL2'!$Q$3+1,IF(AND(O5433&gt;1460,O5433&lt;3000),+'PL2'!$R$3+1,0)))))</f>
        <v>1.5</v>
      </c>
      <c r="M5433" s="3">
        <f>IF(AND(O5433&gt;0,O5433&lt;366),+'PL2'!$N$2+1,IF(AND(O5433&gt;365,O5433&lt;731),+'PL2'!$O$2+1,IF(AND(O5433&gt;730,O5433&lt;1096),+'PL2'!$P$2+1,IF(AND(O5433&gt;1095,O5433&lt;1461),+'PL2'!$Q$2+1,IF(AND(O5433&gt;1460,O5433&lt;1826),+'PL2'!$R$2+1,IF(AND(O5433&gt;1825,O5433&lt;2190),+'PL2'!$S$2+1,0))))))</f>
        <v>1.2</v>
      </c>
      <c r="N5433" s="82">
        <f t="shared" si="396"/>
        <v>4.9963589095569638E-4</v>
      </c>
      <c r="O5433" s="19">
        <f>IF(A5433&gt;'PL2'!$C$2+489,IF(A5433='PL2'!$C$2+490,1,O5432+1), "")</f>
        <v>870</v>
      </c>
      <c r="Q5433" s="19">
        <f t="shared" si="391"/>
        <v>25.364172302502855</v>
      </c>
    </row>
    <row r="5434" spans="1:17" s="80" customFormat="1" x14ac:dyDescent="0.55000000000000004">
      <c r="A5434" s="80">
        <v>5432</v>
      </c>
      <c r="B5434" s="81">
        <v>45254</v>
      </c>
      <c r="C5434" s="80">
        <v>124.62740676867701</v>
      </c>
      <c r="D5434" s="80">
        <f t="shared" si="393"/>
        <v>418284686.98125976</v>
      </c>
      <c r="E5434" s="80">
        <v>980</v>
      </c>
      <c r="F5434" s="80">
        <f t="shared" si="397"/>
        <v>2.9198979172473366E-4</v>
      </c>
      <c r="G5434" s="80">
        <f t="shared" si="394"/>
        <v>20532.823720225995</v>
      </c>
      <c r="H5434" s="80">
        <f t="shared" si="390"/>
        <v>5.9953749215894589</v>
      </c>
      <c r="I5434" s="80">
        <f t="shared" si="392"/>
        <v>20122167.245821476</v>
      </c>
      <c r="K5434" s="82">
        <f t="shared" si="395"/>
        <v>1.1114805470662237E-3</v>
      </c>
      <c r="L5434" s="3">
        <f>IF(AND(O5434&gt;0,O5434&lt;366),+'PL2'!$N$3+1,IF(AND(O5434&gt;365,O5434&lt;731),+'PL2'!$O$3+1,IF(AND(O5434&gt;730,O5434&lt;1096),+'PL2'!$P$3+1,IF(AND(O5434&gt;1095,O5434&lt;1461),+'PL2'!$Q$3+1,IF(AND(O5434&gt;1460,O5434&lt;3000),+'PL2'!$R$3+1,0)))))</f>
        <v>1.5</v>
      </c>
      <c r="M5434" s="3">
        <f>IF(AND(O5434&gt;0,O5434&lt;366),+'PL2'!$N$2+1,IF(AND(O5434&gt;365,O5434&lt;731),+'PL2'!$O$2+1,IF(AND(O5434&gt;730,O5434&lt;1096),+'PL2'!$P$2+1,IF(AND(O5434&gt;1095,O5434&lt;1461),+'PL2'!$Q$2+1,IF(AND(O5434&gt;1460,O5434&lt;1826),+'PL2'!$R$2+1,IF(AND(O5434&gt;1825,O5434&lt;2190),+'PL2'!$S$2+1,0))))))</f>
        <v>1.2</v>
      </c>
      <c r="N5434" s="82">
        <f t="shared" si="396"/>
        <v>4.9963589095569638E-4</v>
      </c>
      <c r="O5434" s="19">
        <f>IF(A5434&gt;'PL2'!$C$2+489,IF(A5434='PL2'!$C$2+490,1,O5433+1), "")</f>
        <v>871</v>
      </c>
      <c r="Q5434" s="19">
        <f t="shared" si="391"/>
        <v>25.376845153329569</v>
      </c>
    </row>
    <row r="5435" spans="1:17" s="80" customFormat="1" x14ac:dyDescent="0.55000000000000004">
      <c r="A5435" s="80">
        <v>5433</v>
      </c>
      <c r="B5435" s="81">
        <v>45255</v>
      </c>
      <c r="C5435" s="80">
        <v>124.65740524279801</v>
      </c>
      <c r="D5435" s="80">
        <f t="shared" si="393"/>
        <v>418749602.27397513</v>
      </c>
      <c r="E5435" s="80">
        <v>980</v>
      </c>
      <c r="F5435" s="80">
        <f t="shared" si="397"/>
        <v>2.9173581652267147E-4</v>
      </c>
      <c r="G5435" s="80">
        <f t="shared" si="394"/>
        <v>20543.082655899285</v>
      </c>
      <c r="H5435" s="80">
        <f t="shared" si="390"/>
        <v>5.9931529925115079</v>
      </c>
      <c r="I5435" s="80">
        <f t="shared" si="392"/>
        <v>20132221.002781298</v>
      </c>
      <c r="K5435" s="82">
        <f t="shared" si="395"/>
        <v>1.1114805470662237E-3</v>
      </c>
      <c r="L5435" s="3">
        <f>IF(AND(O5435&gt;0,O5435&lt;366),+'PL2'!$N$3+1,IF(AND(O5435&gt;365,O5435&lt;731),+'PL2'!$O$3+1,IF(AND(O5435&gt;730,O5435&lt;1096),+'PL2'!$P$3+1,IF(AND(O5435&gt;1095,O5435&lt;1461),+'PL2'!$Q$3+1,IF(AND(O5435&gt;1460,O5435&lt;3000),+'PL2'!$R$3+1,0)))))</f>
        <v>1.5</v>
      </c>
      <c r="M5435" s="3">
        <f>IF(AND(O5435&gt;0,O5435&lt;366),+'PL2'!$N$2+1,IF(AND(O5435&gt;365,O5435&lt;731),+'PL2'!$O$2+1,IF(AND(O5435&gt;730,O5435&lt;1096),+'PL2'!$P$2+1,IF(AND(O5435&gt;1095,O5435&lt;1461),+'PL2'!$Q$2+1,IF(AND(O5435&gt;1460,O5435&lt;1826),+'PL2'!$R$2+1,IF(AND(O5435&gt;1825,O5435&lt;2190),+'PL2'!$S$2+1,0))))))</f>
        <v>1.2</v>
      </c>
      <c r="N5435" s="82">
        <f t="shared" si="396"/>
        <v>4.9963589095569638E-4</v>
      </c>
      <c r="O5435" s="19">
        <f>IF(A5435&gt;'PL2'!$C$2+489,IF(A5435='PL2'!$C$2+490,1,O5434+1), "")</f>
        <v>872</v>
      </c>
      <c r="Q5435" s="19">
        <f t="shared" si="391"/>
        <v>25.389524335967398</v>
      </c>
    </row>
    <row r="5436" spans="1:17" s="80" customFormat="1" x14ac:dyDescent="0.55000000000000004">
      <c r="A5436" s="80">
        <v>5434</v>
      </c>
      <c r="B5436" s="81">
        <v>45256</v>
      </c>
      <c r="C5436" s="80">
        <v>124.68740371691899</v>
      </c>
      <c r="D5436" s="80">
        <f t="shared" si="393"/>
        <v>419215034.31099439</v>
      </c>
      <c r="E5436" s="80">
        <v>980</v>
      </c>
      <c r="F5436" s="80">
        <f t="shared" si="397"/>
        <v>2.9148204535033761E-4</v>
      </c>
      <c r="G5436" s="80">
        <f t="shared" si="394"/>
        <v>20553.346717305041</v>
      </c>
      <c r="H5436" s="80">
        <f t="shared" si="390"/>
        <v>5.9909315399547207</v>
      </c>
      <c r="I5436" s="80">
        <f t="shared" si="392"/>
        <v>20142279.78295894</v>
      </c>
      <c r="K5436" s="82">
        <f t="shared" si="395"/>
        <v>1.1114805470662237E-3</v>
      </c>
      <c r="L5436" s="3">
        <f>IF(AND(O5436&gt;0,O5436&lt;366),+'PL2'!$N$3+1,IF(AND(O5436&gt;365,O5436&lt;731),+'PL2'!$O$3+1,IF(AND(O5436&gt;730,O5436&lt;1096),+'PL2'!$P$3+1,IF(AND(O5436&gt;1095,O5436&lt;1461),+'PL2'!$Q$3+1,IF(AND(O5436&gt;1460,O5436&lt;3000),+'PL2'!$R$3+1,0)))))</f>
        <v>1.5</v>
      </c>
      <c r="M5436" s="3">
        <f>IF(AND(O5436&gt;0,O5436&lt;366),+'PL2'!$N$2+1,IF(AND(O5436&gt;365,O5436&lt;731),+'PL2'!$O$2+1,IF(AND(O5436&gt;730,O5436&lt;1096),+'PL2'!$P$2+1,IF(AND(O5436&gt;1095,O5436&lt;1461),+'PL2'!$Q$2+1,IF(AND(O5436&gt;1460,O5436&lt;1826),+'PL2'!$R$2+1,IF(AND(O5436&gt;1825,O5436&lt;2190),+'PL2'!$S$2+1,0))))))</f>
        <v>1.2</v>
      </c>
      <c r="N5436" s="82">
        <f t="shared" si="396"/>
        <v>4.9963589095569638E-4</v>
      </c>
      <c r="O5436" s="19">
        <f>IF(A5436&gt;'PL2'!$C$2+489,IF(A5436='PL2'!$C$2+490,1,O5435+1), "")</f>
        <v>873</v>
      </c>
      <c r="Q5436" s="19">
        <f t="shared" si="391"/>
        <v>25.40220985357994</v>
      </c>
    </row>
    <row r="5437" spans="1:17" s="80" customFormat="1" x14ac:dyDescent="0.55000000000000004">
      <c r="A5437" s="80">
        <v>5435</v>
      </c>
      <c r="B5437" s="81">
        <v>45257</v>
      </c>
      <c r="C5437" s="80">
        <v>124.71740219103999</v>
      </c>
      <c r="D5437" s="80">
        <f t="shared" si="393"/>
        <v>419680983.66666877</v>
      </c>
      <c r="E5437" s="80">
        <v>980</v>
      </c>
      <c r="F5437" s="80">
        <f t="shared" si="397"/>
        <v>2.9122847806774764E-4</v>
      </c>
      <c r="G5437" s="80">
        <f t="shared" si="394"/>
        <v>20563.615907004263</v>
      </c>
      <c r="H5437" s="80">
        <f t="shared" si="390"/>
        <v>5.9887105641665777</v>
      </c>
      <c r="I5437" s="80">
        <f t="shared" si="392"/>
        <v>20152343.588864177</v>
      </c>
      <c r="K5437" s="82">
        <f t="shared" si="395"/>
        <v>1.1114805470662237E-3</v>
      </c>
      <c r="L5437" s="3">
        <f>IF(AND(O5437&gt;0,O5437&lt;366),+'PL2'!$N$3+1,IF(AND(O5437&gt;365,O5437&lt;731),+'PL2'!$O$3+1,IF(AND(O5437&gt;730,O5437&lt;1096),+'PL2'!$P$3+1,IF(AND(O5437&gt;1095,O5437&lt;1461),+'PL2'!$Q$3+1,IF(AND(O5437&gt;1460,O5437&lt;3000),+'PL2'!$R$3+1,0)))))</f>
        <v>1.5</v>
      </c>
      <c r="M5437" s="3">
        <f>IF(AND(O5437&gt;0,O5437&lt;366),+'PL2'!$N$2+1,IF(AND(O5437&gt;365,O5437&lt;731),+'PL2'!$O$2+1,IF(AND(O5437&gt;730,O5437&lt;1096),+'PL2'!$P$2+1,IF(AND(O5437&gt;1095,O5437&lt;1461),+'PL2'!$Q$2+1,IF(AND(O5437&gt;1460,O5437&lt;1826),+'PL2'!$R$2+1,IF(AND(O5437&gt;1825,O5437&lt;2190),+'PL2'!$S$2+1,0))))))</f>
        <v>1.2</v>
      </c>
      <c r="N5437" s="82">
        <f t="shared" si="396"/>
        <v>4.9963589095569638E-4</v>
      </c>
      <c r="O5437" s="19">
        <f>IF(A5437&gt;'PL2'!$C$2+489,IF(A5437='PL2'!$C$2+490,1,O5436+1), "")</f>
        <v>874</v>
      </c>
      <c r="Q5437" s="19">
        <f t="shared" si="391"/>
        <v>25.414901709332376</v>
      </c>
    </row>
    <row r="5438" spans="1:17" s="80" customFormat="1" x14ac:dyDescent="0.55000000000000004">
      <c r="A5438" s="80">
        <v>5436</v>
      </c>
      <c r="B5438" s="81">
        <v>45258</v>
      </c>
      <c r="C5438" s="80">
        <v>124.747400665161</v>
      </c>
      <c r="D5438" s="80">
        <f t="shared" si="393"/>
        <v>420147450.91598791</v>
      </c>
      <c r="E5438" s="80">
        <v>980</v>
      </c>
      <c r="F5438" s="80">
        <f t="shared" si="397"/>
        <v>2.9097511453497597E-4</v>
      </c>
      <c r="G5438" s="80">
        <f t="shared" si="394"/>
        <v>20573.89022755923</v>
      </c>
      <c r="H5438" s="80">
        <f t="shared" si="390"/>
        <v>5.9864900653940696</v>
      </c>
      <c r="I5438" s="80">
        <f t="shared" si="392"/>
        <v>20162412.423008047</v>
      </c>
      <c r="K5438" s="82">
        <f t="shared" si="395"/>
        <v>1.1114805470662237E-3</v>
      </c>
      <c r="L5438" s="3">
        <f>IF(AND(O5438&gt;0,O5438&lt;366),+'PL2'!$N$3+1,IF(AND(O5438&gt;365,O5438&lt;731),+'PL2'!$O$3+1,IF(AND(O5438&gt;730,O5438&lt;1096),+'PL2'!$P$3+1,IF(AND(O5438&gt;1095,O5438&lt;1461),+'PL2'!$Q$3+1,IF(AND(O5438&gt;1460,O5438&lt;3000),+'PL2'!$R$3+1,0)))))</f>
        <v>1.5</v>
      </c>
      <c r="M5438" s="3">
        <f>IF(AND(O5438&gt;0,O5438&lt;366),+'PL2'!$N$2+1,IF(AND(O5438&gt;365,O5438&lt;731),+'PL2'!$O$2+1,IF(AND(O5438&gt;730,O5438&lt;1096),+'PL2'!$P$2+1,IF(AND(O5438&gt;1095,O5438&lt;1461),+'PL2'!$Q$2+1,IF(AND(O5438&gt;1460,O5438&lt;1826),+'PL2'!$R$2+1,IF(AND(O5438&gt;1825,O5438&lt;2190),+'PL2'!$S$2+1,0))))))</f>
        <v>1.2</v>
      </c>
      <c r="N5438" s="82">
        <f t="shared" si="396"/>
        <v>4.9963589095569638E-4</v>
      </c>
      <c r="O5438" s="19">
        <f>IF(A5438&gt;'PL2'!$C$2+489,IF(A5438='PL2'!$C$2+490,1,O5437+1), "")</f>
        <v>875</v>
      </c>
      <c r="Q5438" s="19">
        <f t="shared" si="391"/>
        <v>25.427599906391471</v>
      </c>
    </row>
    <row r="5439" spans="1:17" s="80" customFormat="1" x14ac:dyDescent="0.55000000000000004">
      <c r="A5439" s="80">
        <v>5437</v>
      </c>
      <c r="B5439" s="81">
        <v>45259</v>
      </c>
      <c r="C5439" s="80">
        <v>124.777399139282</v>
      </c>
      <c r="D5439" s="80">
        <f t="shared" si="393"/>
        <v>420614436.63458049</v>
      </c>
      <c r="E5439" s="80">
        <v>980</v>
      </c>
      <c r="F5439" s="80">
        <f t="shared" si="397"/>
        <v>2.9072195461215671E-4</v>
      </c>
      <c r="G5439" s="80">
        <f t="shared" si="394"/>
        <v>20584.169681533502</v>
      </c>
      <c r="H5439" s="80">
        <f t="shared" si="390"/>
        <v>5.9842700438837149</v>
      </c>
      <c r="I5439" s="80">
        <f t="shared" si="392"/>
        <v>20172486.287902832</v>
      </c>
      <c r="K5439" s="82">
        <f t="shared" si="395"/>
        <v>1.1114805470662237E-3</v>
      </c>
      <c r="L5439" s="3">
        <f>IF(AND(O5439&gt;0,O5439&lt;366),+'PL2'!$N$3+1,IF(AND(O5439&gt;365,O5439&lt;731),+'PL2'!$O$3+1,IF(AND(O5439&gt;730,O5439&lt;1096),+'PL2'!$P$3+1,IF(AND(O5439&gt;1095,O5439&lt;1461),+'PL2'!$Q$3+1,IF(AND(O5439&gt;1460,O5439&lt;3000),+'PL2'!$R$3+1,0)))))</f>
        <v>1.5</v>
      </c>
      <c r="M5439" s="3">
        <f>IF(AND(O5439&gt;0,O5439&lt;366),+'PL2'!$N$2+1,IF(AND(O5439&gt;365,O5439&lt;731),+'PL2'!$O$2+1,IF(AND(O5439&gt;730,O5439&lt;1096),+'PL2'!$P$2+1,IF(AND(O5439&gt;1095,O5439&lt;1461),+'PL2'!$Q$2+1,IF(AND(O5439&gt;1460,O5439&lt;1826),+'PL2'!$R$2+1,IF(AND(O5439&gt;1825,O5439&lt;2190),+'PL2'!$S$2+1,0))))))</f>
        <v>1.2</v>
      </c>
      <c r="N5439" s="82">
        <f t="shared" si="396"/>
        <v>4.9963589095569638E-4</v>
      </c>
      <c r="O5439" s="19">
        <f>IF(A5439&gt;'PL2'!$C$2+489,IF(A5439='PL2'!$C$2+490,1,O5438+1), "")</f>
        <v>876</v>
      </c>
      <c r="Q5439" s="19">
        <f t="shared" si="391"/>
        <v>25.440304447925566</v>
      </c>
    </row>
    <row r="5440" spans="1:17" s="80" customFormat="1" x14ac:dyDescent="0.55000000000000004">
      <c r="A5440" s="80">
        <v>5438</v>
      </c>
      <c r="B5440" s="81">
        <v>45260</v>
      </c>
      <c r="C5440" s="80">
        <v>124.807397613403</v>
      </c>
      <c r="D5440" s="80">
        <f t="shared" si="393"/>
        <v>421081941.39871502</v>
      </c>
      <c r="E5440" s="80">
        <v>980</v>
      </c>
      <c r="F5440" s="80">
        <f t="shared" si="397"/>
        <v>2.9046899815948313E-4</v>
      </c>
      <c r="G5440" s="80">
        <f t="shared" si="394"/>
        <v>20594.454271491919</v>
      </c>
      <c r="H5440" s="80">
        <f t="shared" si="390"/>
        <v>5.982050499881546</v>
      </c>
      <c r="I5440" s="80">
        <f t="shared" si="392"/>
        <v>20182565.186062079</v>
      </c>
      <c r="K5440" s="82">
        <f t="shared" si="395"/>
        <v>1.1114805470662237E-3</v>
      </c>
      <c r="L5440" s="3">
        <f>IF(AND(O5440&gt;0,O5440&lt;366),+'PL2'!$N$3+1,IF(AND(O5440&gt;365,O5440&lt;731),+'PL2'!$O$3+1,IF(AND(O5440&gt;730,O5440&lt;1096),+'PL2'!$P$3+1,IF(AND(O5440&gt;1095,O5440&lt;1461),+'PL2'!$Q$3+1,IF(AND(O5440&gt;1460,O5440&lt;3000),+'PL2'!$R$3+1,0)))))</f>
        <v>1.5</v>
      </c>
      <c r="M5440" s="3">
        <f>IF(AND(O5440&gt;0,O5440&lt;366),+'PL2'!$N$2+1,IF(AND(O5440&gt;365,O5440&lt;731),+'PL2'!$O$2+1,IF(AND(O5440&gt;730,O5440&lt;1096),+'PL2'!$P$2+1,IF(AND(O5440&gt;1095,O5440&lt;1461),+'PL2'!$Q$2+1,IF(AND(O5440&gt;1460,O5440&lt;1826),+'PL2'!$R$2+1,IF(AND(O5440&gt;1825,O5440&lt;2190),+'PL2'!$S$2+1,0))))))</f>
        <v>1.2</v>
      </c>
      <c r="N5440" s="82">
        <f t="shared" si="396"/>
        <v>4.9963589095569638E-4</v>
      </c>
      <c r="O5440" s="19">
        <f>IF(A5440&gt;'PL2'!$C$2+489,IF(A5440='PL2'!$C$2+490,1,O5439+1), "")</f>
        <v>877</v>
      </c>
      <c r="Q5440" s="19">
        <f t="shared" si="391"/>
        <v>25.453015337104588</v>
      </c>
    </row>
    <row r="5441" spans="1:17" s="80" customFormat="1" x14ac:dyDescent="0.55000000000000004">
      <c r="A5441" s="80">
        <v>5439</v>
      </c>
      <c r="B5441" s="81">
        <v>45261</v>
      </c>
      <c r="C5441" s="80">
        <v>124.837396087524</v>
      </c>
      <c r="D5441" s="80">
        <f t="shared" si="393"/>
        <v>421549965.78530055</v>
      </c>
      <c r="E5441" s="80">
        <v>980</v>
      </c>
      <c r="F5441" s="80">
        <f t="shared" si="397"/>
        <v>2.9021624503720818E-4</v>
      </c>
      <c r="G5441" s="80">
        <f t="shared" si="394"/>
        <v>20604.744000000603</v>
      </c>
      <c r="H5441" s="80">
        <f t="shared" si="390"/>
        <v>5.9798314336331195</v>
      </c>
      <c r="I5441" s="80">
        <f t="shared" si="392"/>
        <v>20192649.12000059</v>
      </c>
      <c r="K5441" s="82">
        <f t="shared" si="395"/>
        <v>1.1114805470662237E-3</v>
      </c>
      <c r="L5441" s="3">
        <f>IF(AND(O5441&gt;0,O5441&lt;366),+'PL2'!$N$3+1,IF(AND(O5441&gt;365,O5441&lt;731),+'PL2'!$O$3+1,IF(AND(O5441&gt;730,O5441&lt;1096),+'PL2'!$P$3+1,IF(AND(O5441&gt;1095,O5441&lt;1461),+'PL2'!$Q$3+1,IF(AND(O5441&gt;1460,O5441&lt;3000),+'PL2'!$R$3+1,0)))))</f>
        <v>1.5</v>
      </c>
      <c r="M5441" s="3">
        <f>IF(AND(O5441&gt;0,O5441&lt;366),+'PL2'!$N$2+1,IF(AND(O5441&gt;365,O5441&lt;731),+'PL2'!$O$2+1,IF(AND(O5441&gt;730,O5441&lt;1096),+'PL2'!$P$2+1,IF(AND(O5441&gt;1095,O5441&lt;1461),+'PL2'!$Q$2+1,IF(AND(O5441&gt;1460,O5441&lt;1826),+'PL2'!$R$2+1,IF(AND(O5441&gt;1825,O5441&lt;2190),+'PL2'!$S$2+1,0))))))</f>
        <v>1.2</v>
      </c>
      <c r="N5441" s="82">
        <f t="shared" si="396"/>
        <v>4.9963589095569638E-4</v>
      </c>
      <c r="O5441" s="19">
        <f>IF(A5441&gt;'PL2'!$C$2+489,IF(A5441='PL2'!$C$2+490,1,O5440+1), "")</f>
        <v>878</v>
      </c>
      <c r="Q5441" s="19">
        <f t="shared" si="391"/>
        <v>25.465732577100052</v>
      </c>
    </row>
    <row r="5442" spans="1:17" s="80" customFormat="1" x14ac:dyDescent="0.55000000000000004">
      <c r="A5442" s="80">
        <v>5440</v>
      </c>
      <c r="B5442" s="81">
        <v>45262</v>
      </c>
      <c r="C5442" s="80">
        <v>124.867394561645</v>
      </c>
      <c r="D5442" s="80">
        <f t="shared" si="393"/>
        <v>422018510.37188733</v>
      </c>
      <c r="E5442" s="80">
        <v>980</v>
      </c>
      <c r="F5442" s="80">
        <f t="shared" si="397"/>
        <v>2.8996369510564428E-4</v>
      </c>
      <c r="G5442" s="80">
        <f t="shared" si="394"/>
        <v>20615.038869626958</v>
      </c>
      <c r="H5442" s="80">
        <f t="shared" si="390"/>
        <v>5.9776128453835176</v>
      </c>
      <c r="I5442" s="80">
        <f t="shared" si="392"/>
        <v>20202738.092234418</v>
      </c>
      <c r="K5442" s="82">
        <f t="shared" si="395"/>
        <v>1.1114805470662237E-3</v>
      </c>
      <c r="L5442" s="3">
        <f>IF(AND(O5442&gt;0,O5442&lt;366),+'PL2'!$N$3+1,IF(AND(O5442&gt;365,O5442&lt;731),+'PL2'!$O$3+1,IF(AND(O5442&gt;730,O5442&lt;1096),+'PL2'!$P$3+1,IF(AND(O5442&gt;1095,O5442&lt;1461),+'PL2'!$Q$3+1,IF(AND(O5442&gt;1460,O5442&lt;3000),+'PL2'!$R$3+1,0)))))</f>
        <v>1.5</v>
      </c>
      <c r="M5442" s="3">
        <f>IF(AND(O5442&gt;0,O5442&lt;366),+'PL2'!$N$2+1,IF(AND(O5442&gt;365,O5442&lt;731),+'PL2'!$O$2+1,IF(AND(O5442&gt;730,O5442&lt;1096),+'PL2'!$P$2+1,IF(AND(O5442&gt;1095,O5442&lt;1461),+'PL2'!$Q$2+1,IF(AND(O5442&gt;1460,O5442&lt;1826),+'PL2'!$R$2+1,IF(AND(O5442&gt;1825,O5442&lt;2190),+'PL2'!$S$2+1,0))))))</f>
        <v>1.2</v>
      </c>
      <c r="N5442" s="82">
        <f t="shared" si="396"/>
        <v>4.9963589095569638E-4</v>
      </c>
      <c r="O5442" s="19">
        <f>IF(A5442&gt;'PL2'!$C$2+489,IF(A5442='PL2'!$C$2+490,1,O5441+1), "")</f>
        <v>879</v>
      </c>
      <c r="Q5442" s="19">
        <f t="shared" si="391"/>
        <v>25.47845617108505</v>
      </c>
    </row>
    <row r="5443" spans="1:17" s="80" customFormat="1" x14ac:dyDescent="0.55000000000000004">
      <c r="A5443" s="80">
        <v>5441</v>
      </c>
      <c r="B5443" s="81">
        <v>45263</v>
      </c>
      <c r="C5443" s="80">
        <v>124.897393035766</v>
      </c>
      <c r="D5443" s="80">
        <f t="shared" si="393"/>
        <v>422487575.73666757</v>
      </c>
      <c r="E5443" s="80">
        <v>980</v>
      </c>
      <c r="F5443" s="80">
        <f t="shared" si="397"/>
        <v>2.8971134822516312E-4</v>
      </c>
      <c r="G5443" s="80">
        <f t="shared" si="394"/>
        <v>20625.338882939672</v>
      </c>
      <c r="H5443" s="80">
        <f t="shared" si="390"/>
        <v>5.975394735377332</v>
      </c>
      <c r="I5443" s="80">
        <f t="shared" si="392"/>
        <v>20212832.10528088</v>
      </c>
      <c r="K5443" s="82">
        <f t="shared" si="395"/>
        <v>1.1114805470662237E-3</v>
      </c>
      <c r="L5443" s="3">
        <f>IF(AND(O5443&gt;0,O5443&lt;366),+'PL2'!$N$3+1,IF(AND(O5443&gt;365,O5443&lt;731),+'PL2'!$O$3+1,IF(AND(O5443&gt;730,O5443&lt;1096),+'PL2'!$P$3+1,IF(AND(O5443&gt;1095,O5443&lt;1461),+'PL2'!$Q$3+1,IF(AND(O5443&gt;1460,O5443&lt;3000),+'PL2'!$R$3+1,0)))))</f>
        <v>1.5</v>
      </c>
      <c r="M5443" s="3">
        <f>IF(AND(O5443&gt;0,O5443&lt;366),+'PL2'!$N$2+1,IF(AND(O5443&gt;365,O5443&lt;731),+'PL2'!$O$2+1,IF(AND(O5443&gt;730,O5443&lt;1096),+'PL2'!$P$2+1,IF(AND(O5443&gt;1095,O5443&lt;1461),+'PL2'!$Q$2+1,IF(AND(O5443&gt;1460,O5443&lt;1826),+'PL2'!$R$2+1,IF(AND(O5443&gt;1825,O5443&lt;2190),+'PL2'!$S$2+1,0))))))</f>
        <v>1.2</v>
      </c>
      <c r="N5443" s="82">
        <f t="shared" si="396"/>
        <v>4.9963589095569638E-4</v>
      </c>
      <c r="O5443" s="19">
        <f>IF(A5443&gt;'PL2'!$C$2+489,IF(A5443='PL2'!$C$2+490,1,O5442+1), "")</f>
        <v>880</v>
      </c>
      <c r="Q5443" s="19">
        <f t="shared" si="391"/>
        <v>25.491186122234264</v>
      </c>
    </row>
    <row r="5444" spans="1:17" s="80" customFormat="1" x14ac:dyDescent="0.55000000000000004">
      <c r="A5444" s="80">
        <v>5442</v>
      </c>
      <c r="B5444" s="81">
        <v>45264</v>
      </c>
      <c r="C5444" s="80">
        <v>124.927391509887</v>
      </c>
      <c r="D5444" s="80">
        <f t="shared" si="393"/>
        <v>422957162.45847607</v>
      </c>
      <c r="E5444" s="80">
        <v>980</v>
      </c>
      <c r="F5444" s="80">
        <f t="shared" si="397"/>
        <v>2.8945920425619642E-4</v>
      </c>
      <c r="G5444" s="80">
        <f t="shared" si="394"/>
        <v>20635.644042508713</v>
      </c>
      <c r="H5444" s="80">
        <f t="shared" si="390"/>
        <v>5.973177103858692</v>
      </c>
      <c r="I5444" s="80">
        <f t="shared" si="392"/>
        <v>20222931.16165854</v>
      </c>
      <c r="K5444" s="82">
        <f t="shared" si="395"/>
        <v>1.1114805470662237E-3</v>
      </c>
      <c r="L5444" s="3">
        <f>IF(AND(O5444&gt;0,O5444&lt;366),+'PL2'!$N$3+1,IF(AND(O5444&gt;365,O5444&lt;731),+'PL2'!$O$3+1,IF(AND(O5444&gt;730,O5444&lt;1096),+'PL2'!$P$3+1,IF(AND(O5444&gt;1095,O5444&lt;1461),+'PL2'!$Q$3+1,IF(AND(O5444&gt;1460,O5444&lt;3000),+'PL2'!$R$3+1,0)))))</f>
        <v>1.5</v>
      </c>
      <c r="M5444" s="3">
        <f>IF(AND(O5444&gt;0,O5444&lt;366),+'PL2'!$N$2+1,IF(AND(O5444&gt;365,O5444&lt;731),+'PL2'!$O$2+1,IF(AND(O5444&gt;730,O5444&lt;1096),+'PL2'!$P$2+1,IF(AND(O5444&gt;1095,O5444&lt;1461),+'PL2'!$Q$2+1,IF(AND(O5444&gt;1460,O5444&lt;1826),+'PL2'!$R$2+1,IF(AND(O5444&gt;1825,O5444&lt;2190),+'PL2'!$S$2+1,0))))))</f>
        <v>1.2</v>
      </c>
      <c r="N5444" s="82">
        <f t="shared" si="396"/>
        <v>4.9963589095569638E-4</v>
      </c>
      <c r="O5444" s="19">
        <f>IF(A5444&gt;'PL2'!$C$2+489,IF(A5444='PL2'!$C$2+490,1,O5443+1), "")</f>
        <v>881</v>
      </c>
      <c r="Q5444" s="19">
        <f t="shared" si="391"/>
        <v>25.503922433723965</v>
      </c>
    </row>
    <row r="5445" spans="1:17" s="80" customFormat="1" x14ac:dyDescent="0.55000000000000004">
      <c r="A5445" s="80">
        <v>5443</v>
      </c>
      <c r="B5445" s="81">
        <v>45265</v>
      </c>
      <c r="C5445" s="80">
        <v>124.957389984008</v>
      </c>
      <c r="D5445" s="80">
        <f t="shared" si="393"/>
        <v>423427271.11679101</v>
      </c>
      <c r="E5445" s="80">
        <v>980</v>
      </c>
      <c r="F5445" s="80">
        <f t="shared" si="397"/>
        <v>2.8920726305923513E-4</v>
      </c>
      <c r="G5445" s="80">
        <f t="shared" si="394"/>
        <v>20645.954350905336</v>
      </c>
      <c r="H5445" s="80">
        <f t="shared" si="390"/>
        <v>5.9709599510712401</v>
      </c>
      <c r="I5445" s="80">
        <f t="shared" si="392"/>
        <v>20233035.26388723</v>
      </c>
      <c r="K5445" s="82">
        <f t="shared" si="395"/>
        <v>1.1114805470662237E-3</v>
      </c>
      <c r="L5445" s="3">
        <f>IF(AND(O5445&gt;0,O5445&lt;366),+'PL2'!$N$3+1,IF(AND(O5445&gt;365,O5445&lt;731),+'PL2'!$O$3+1,IF(AND(O5445&gt;730,O5445&lt;1096),+'PL2'!$P$3+1,IF(AND(O5445&gt;1095,O5445&lt;1461),+'PL2'!$Q$3+1,IF(AND(O5445&gt;1460,O5445&lt;3000),+'PL2'!$R$3+1,0)))))</f>
        <v>1.5</v>
      </c>
      <c r="M5445" s="3">
        <f>IF(AND(O5445&gt;0,O5445&lt;366),+'PL2'!$N$2+1,IF(AND(O5445&gt;365,O5445&lt;731),+'PL2'!$O$2+1,IF(AND(O5445&gt;730,O5445&lt;1096),+'PL2'!$P$2+1,IF(AND(O5445&gt;1095,O5445&lt;1461),+'PL2'!$Q$2+1,IF(AND(O5445&gt;1460,O5445&lt;1826),+'PL2'!$R$2+1,IF(AND(O5445&gt;1825,O5445&lt;2190),+'PL2'!$S$2+1,0))))))</f>
        <v>1.2</v>
      </c>
      <c r="N5445" s="82">
        <f t="shared" si="396"/>
        <v>4.9963589095569638E-4</v>
      </c>
      <c r="O5445" s="19">
        <f>IF(A5445&gt;'PL2'!$C$2+489,IF(A5445='PL2'!$C$2+490,1,O5444+1), "")</f>
        <v>882</v>
      </c>
      <c r="Q5445" s="19">
        <f t="shared" si="391"/>
        <v>25.516665108732003</v>
      </c>
    </row>
    <row r="5446" spans="1:17" s="80" customFormat="1" x14ac:dyDescent="0.55000000000000004">
      <c r="A5446" s="80">
        <v>5444</v>
      </c>
      <c r="B5446" s="81">
        <v>45266</v>
      </c>
      <c r="C5446" s="80">
        <v>124.987388458129</v>
      </c>
      <c r="D5446" s="80">
        <f t="shared" si="393"/>
        <v>423897902.29173464</v>
      </c>
      <c r="E5446" s="80">
        <v>980</v>
      </c>
      <c r="F5446" s="80">
        <f t="shared" si="397"/>
        <v>2.8895552449483014E-4</v>
      </c>
      <c r="G5446" s="80">
        <f t="shared" si="394"/>
        <v>20656.269810702081</v>
      </c>
      <c r="H5446" s="80">
        <f t="shared" si="390"/>
        <v>5.9687432772581452</v>
      </c>
      <c r="I5446" s="80">
        <f t="shared" si="392"/>
        <v>20243144.41448804</v>
      </c>
      <c r="K5446" s="82">
        <f t="shared" si="395"/>
        <v>1.1114805470662237E-3</v>
      </c>
      <c r="L5446" s="3">
        <f>IF(AND(O5446&gt;0,O5446&lt;366),+'PL2'!$N$3+1,IF(AND(O5446&gt;365,O5446&lt;731),+'PL2'!$O$3+1,IF(AND(O5446&gt;730,O5446&lt;1096),+'PL2'!$P$3+1,IF(AND(O5446&gt;1095,O5446&lt;1461),+'PL2'!$Q$3+1,IF(AND(O5446&gt;1460,O5446&lt;3000),+'PL2'!$R$3+1,0)))))</f>
        <v>1.5</v>
      </c>
      <c r="M5446" s="3">
        <f>IF(AND(O5446&gt;0,O5446&lt;366),+'PL2'!$N$2+1,IF(AND(O5446&gt;365,O5446&lt;731),+'PL2'!$O$2+1,IF(AND(O5446&gt;730,O5446&lt;1096),+'PL2'!$P$2+1,IF(AND(O5446&gt;1095,O5446&lt;1461),+'PL2'!$Q$2+1,IF(AND(O5446&gt;1460,O5446&lt;1826),+'PL2'!$R$2+1,IF(AND(O5446&gt;1825,O5446&lt;2190),+'PL2'!$S$2+1,0))))))</f>
        <v>1.2</v>
      </c>
      <c r="N5446" s="82">
        <f t="shared" si="396"/>
        <v>4.9963589095569638E-4</v>
      </c>
      <c r="O5446" s="19">
        <f>IF(A5446&gt;'PL2'!$C$2+489,IF(A5446='PL2'!$C$2+490,1,O5445+1), "")</f>
        <v>883</v>
      </c>
      <c r="Q5446" s="19">
        <f t="shared" si="391"/>
        <v>25.529414150437823</v>
      </c>
    </row>
    <row r="5447" spans="1:17" s="80" customFormat="1" x14ac:dyDescent="0.55000000000000004">
      <c r="A5447" s="80">
        <v>5445</v>
      </c>
      <c r="B5447" s="81">
        <v>45267</v>
      </c>
      <c r="C5447" s="80">
        <v>125.01738693225001</v>
      </c>
      <c r="D5447" s="80">
        <f t="shared" si="393"/>
        <v>424369056.5640741</v>
      </c>
      <c r="E5447" s="80">
        <v>980</v>
      </c>
      <c r="F5447" s="80">
        <f t="shared" si="397"/>
        <v>2.887039884235918E-4</v>
      </c>
      <c r="G5447" s="80">
        <f t="shared" si="394"/>
        <v>20666.590424472772</v>
      </c>
      <c r="H5447" s="80">
        <f t="shared" si="390"/>
        <v>5.9665270826621004</v>
      </c>
      <c r="I5447" s="80">
        <f t="shared" si="392"/>
        <v>20253258.615983315</v>
      </c>
      <c r="K5447" s="82">
        <f t="shared" si="395"/>
        <v>1.1114805470662237E-3</v>
      </c>
      <c r="L5447" s="3">
        <f>IF(AND(O5447&gt;0,O5447&lt;366),+'PL2'!$N$3+1,IF(AND(O5447&gt;365,O5447&lt;731),+'PL2'!$O$3+1,IF(AND(O5447&gt;730,O5447&lt;1096),+'PL2'!$P$3+1,IF(AND(O5447&gt;1095,O5447&lt;1461),+'PL2'!$Q$3+1,IF(AND(O5447&gt;1460,O5447&lt;3000),+'PL2'!$R$3+1,0)))))</f>
        <v>1.5</v>
      </c>
      <c r="M5447" s="3">
        <f>IF(AND(O5447&gt;0,O5447&lt;366),+'PL2'!$N$2+1,IF(AND(O5447&gt;365,O5447&lt;731),+'PL2'!$O$2+1,IF(AND(O5447&gt;730,O5447&lt;1096),+'PL2'!$P$2+1,IF(AND(O5447&gt;1095,O5447&lt;1461),+'PL2'!$Q$2+1,IF(AND(O5447&gt;1460,O5447&lt;1826),+'PL2'!$R$2+1,IF(AND(O5447&gt;1825,O5447&lt;2190),+'PL2'!$S$2+1,0))))))</f>
        <v>1.2</v>
      </c>
      <c r="N5447" s="82">
        <f t="shared" si="396"/>
        <v>4.9963589095569638E-4</v>
      </c>
      <c r="O5447" s="19">
        <f>IF(A5447&gt;'PL2'!$C$2+489,IF(A5447='PL2'!$C$2+490,1,O5446+1), "")</f>
        <v>884</v>
      </c>
      <c r="Q5447" s="19">
        <f t="shared" si="391"/>
        <v>25.542169562022455</v>
      </c>
    </row>
    <row r="5448" spans="1:17" s="80" customFormat="1" x14ac:dyDescent="0.55000000000000004">
      <c r="A5448" s="80">
        <v>5446</v>
      </c>
      <c r="B5448" s="81">
        <v>45268</v>
      </c>
      <c r="C5448" s="80">
        <v>125.04738540637101</v>
      </c>
      <c r="D5448" s="80">
        <f t="shared" si="393"/>
        <v>424840734.51522189</v>
      </c>
      <c r="E5448" s="80">
        <v>980</v>
      </c>
      <c r="F5448" s="80">
        <f t="shared" si="397"/>
        <v>2.8845265470619033E-4</v>
      </c>
      <c r="G5448" s="80">
        <f t="shared" si="394"/>
        <v>20676.91619479252</v>
      </c>
      <c r="H5448" s="80">
        <f t="shared" si="390"/>
        <v>5.9643113675253216</v>
      </c>
      <c r="I5448" s="80">
        <f t="shared" si="392"/>
        <v>20263377.870896671</v>
      </c>
      <c r="K5448" s="82">
        <f t="shared" si="395"/>
        <v>1.1114805470662237E-3</v>
      </c>
      <c r="L5448" s="3">
        <f>IF(AND(O5448&gt;0,O5448&lt;366),+'PL2'!$N$3+1,IF(AND(O5448&gt;365,O5448&lt;731),+'PL2'!$O$3+1,IF(AND(O5448&gt;730,O5448&lt;1096),+'PL2'!$P$3+1,IF(AND(O5448&gt;1095,O5448&lt;1461),+'PL2'!$Q$3+1,IF(AND(O5448&gt;1460,O5448&lt;3000),+'PL2'!$R$3+1,0)))))</f>
        <v>1.5</v>
      </c>
      <c r="M5448" s="3">
        <f>IF(AND(O5448&gt;0,O5448&lt;366),+'PL2'!$N$2+1,IF(AND(O5448&gt;365,O5448&lt;731),+'PL2'!$O$2+1,IF(AND(O5448&gt;730,O5448&lt;1096),+'PL2'!$P$2+1,IF(AND(O5448&gt;1095,O5448&lt;1461),+'PL2'!$Q$2+1,IF(AND(O5448&gt;1460,O5448&lt;1826),+'PL2'!$R$2+1,IF(AND(O5448&gt;1825,O5448&lt;2190),+'PL2'!$S$2+1,0))))))</f>
        <v>1.2</v>
      </c>
      <c r="N5448" s="82">
        <f t="shared" si="396"/>
        <v>4.9963589095569638E-4</v>
      </c>
      <c r="O5448" s="19">
        <f>IF(A5448&gt;'PL2'!$C$2+489,IF(A5448='PL2'!$C$2+490,1,O5447+1), "")</f>
        <v>885</v>
      </c>
      <c r="Q5448" s="19">
        <f t="shared" si="391"/>
        <v>25.554931346668518</v>
      </c>
    </row>
    <row r="5449" spans="1:17" s="80" customFormat="1" x14ac:dyDescent="0.55000000000000004">
      <c r="A5449" s="80">
        <v>5447</v>
      </c>
      <c r="B5449" s="81">
        <v>45269</v>
      </c>
      <c r="C5449" s="80">
        <v>125.07738388049199</v>
      </c>
      <c r="D5449" s="80">
        <f t="shared" si="393"/>
        <v>425312936.72723687</v>
      </c>
      <c r="E5449" s="80">
        <v>980</v>
      </c>
      <c r="F5449" s="80">
        <f t="shared" si="397"/>
        <v>2.8820152320335583E-4</v>
      </c>
      <c r="G5449" s="80">
        <f t="shared" si="394"/>
        <v>20687.247124237721</v>
      </c>
      <c r="H5449" s="80">
        <f t="shared" si="390"/>
        <v>5.9620961320895542</v>
      </c>
      <c r="I5449" s="80">
        <f t="shared" si="392"/>
        <v>20273502.181752969</v>
      </c>
      <c r="K5449" s="82">
        <f t="shared" si="395"/>
        <v>1.1114805470662237E-3</v>
      </c>
      <c r="L5449" s="3">
        <f>IF(AND(O5449&gt;0,O5449&lt;366),+'PL2'!$N$3+1,IF(AND(O5449&gt;365,O5449&lt;731),+'PL2'!$O$3+1,IF(AND(O5449&gt;730,O5449&lt;1096),+'PL2'!$P$3+1,IF(AND(O5449&gt;1095,O5449&lt;1461),+'PL2'!$Q$3+1,IF(AND(O5449&gt;1460,O5449&lt;3000),+'PL2'!$R$3+1,0)))))</f>
        <v>1.5</v>
      </c>
      <c r="M5449" s="3">
        <f>IF(AND(O5449&gt;0,O5449&lt;366),+'PL2'!$N$2+1,IF(AND(O5449&gt;365,O5449&lt;731),+'PL2'!$O$2+1,IF(AND(O5449&gt;730,O5449&lt;1096),+'PL2'!$P$2+1,IF(AND(O5449&gt;1095,O5449&lt;1461),+'PL2'!$Q$2+1,IF(AND(O5449&gt;1460,O5449&lt;1826),+'PL2'!$R$2+1,IF(AND(O5449&gt;1825,O5449&lt;2190),+'PL2'!$S$2+1,0))))))</f>
        <v>1.2</v>
      </c>
      <c r="N5449" s="82">
        <f t="shared" si="396"/>
        <v>4.9963589095569638E-4</v>
      </c>
      <c r="O5449" s="19">
        <f>IF(A5449&gt;'PL2'!$C$2+489,IF(A5449='PL2'!$C$2+490,1,O5448+1), "")</f>
        <v>886</v>
      </c>
      <c r="Q5449" s="19">
        <f t="shared" si="391"/>
        <v>25.567699507560221</v>
      </c>
    </row>
    <row r="5450" spans="1:17" s="80" customFormat="1" x14ac:dyDescent="0.55000000000000004">
      <c r="A5450" s="80">
        <v>5448</v>
      </c>
      <c r="B5450" s="81">
        <v>45270</v>
      </c>
      <c r="C5450" s="80">
        <v>125.10738235461299</v>
      </c>
      <c r="D5450" s="80">
        <f t="shared" si="393"/>
        <v>425785663.78282481</v>
      </c>
      <c r="E5450" s="80">
        <v>980</v>
      </c>
      <c r="F5450" s="80">
        <f t="shared" si="397"/>
        <v>2.8795059377587795E-4</v>
      </c>
      <c r="G5450" s="80">
        <f t="shared" si="394"/>
        <v>20697.583215386061</v>
      </c>
      <c r="H5450" s="80">
        <f t="shared" si="390"/>
        <v>5.9598813765960612</v>
      </c>
      <c r="I5450" s="80">
        <f t="shared" si="392"/>
        <v>20283631.551078338</v>
      </c>
      <c r="K5450" s="82">
        <f t="shared" si="395"/>
        <v>1.1114805470662237E-3</v>
      </c>
      <c r="L5450" s="3">
        <f>IF(AND(O5450&gt;0,O5450&lt;366),+'PL2'!$N$3+1,IF(AND(O5450&gt;365,O5450&lt;731),+'PL2'!$O$3+1,IF(AND(O5450&gt;730,O5450&lt;1096),+'PL2'!$P$3+1,IF(AND(O5450&gt;1095,O5450&lt;1461),+'PL2'!$Q$3+1,IF(AND(O5450&gt;1460,O5450&lt;3000),+'PL2'!$R$3+1,0)))))</f>
        <v>1.5</v>
      </c>
      <c r="M5450" s="3">
        <f>IF(AND(O5450&gt;0,O5450&lt;366),+'PL2'!$N$2+1,IF(AND(O5450&gt;365,O5450&lt;731),+'PL2'!$O$2+1,IF(AND(O5450&gt;730,O5450&lt;1096),+'PL2'!$P$2+1,IF(AND(O5450&gt;1095,O5450&lt;1461),+'PL2'!$Q$2+1,IF(AND(O5450&gt;1460,O5450&lt;1826),+'PL2'!$R$2+1,IF(AND(O5450&gt;1825,O5450&lt;2190),+'PL2'!$S$2+1,0))))))</f>
        <v>1.2</v>
      </c>
      <c r="N5450" s="82">
        <f t="shared" si="396"/>
        <v>4.9963589095569638E-4</v>
      </c>
      <c r="O5450" s="19">
        <f>IF(A5450&gt;'PL2'!$C$2+489,IF(A5450='PL2'!$C$2+490,1,O5449+1), "")</f>
        <v>887</v>
      </c>
      <c r="Q5450" s="19">
        <f t="shared" si="391"/>
        <v>25.580474047883367</v>
      </c>
    </row>
    <row r="5451" spans="1:17" s="80" customFormat="1" x14ac:dyDescent="0.55000000000000004">
      <c r="A5451" s="80">
        <v>5449</v>
      </c>
      <c r="B5451" s="81">
        <v>45271</v>
      </c>
      <c r="C5451" s="80">
        <v>125.137380828734</v>
      </c>
      <c r="D5451" s="80">
        <f t="shared" si="393"/>
        <v>426258916.26533908</v>
      </c>
      <c r="E5451" s="80">
        <v>980</v>
      </c>
      <c r="F5451" s="80">
        <f t="shared" si="397"/>
        <v>2.8769986628460648E-4</v>
      </c>
      <c r="G5451" s="80">
        <f t="shared" si="394"/>
        <v>20707.92447081651</v>
      </c>
      <c r="H5451" s="80">
        <f t="shared" si="390"/>
        <v>5.9576671012856401</v>
      </c>
      <c r="I5451" s="80">
        <f t="shared" si="392"/>
        <v>20293765.981400181</v>
      </c>
      <c r="K5451" s="82">
        <f t="shared" si="395"/>
        <v>1.1114805470662237E-3</v>
      </c>
      <c r="L5451" s="3">
        <f>IF(AND(O5451&gt;0,O5451&lt;366),+'PL2'!$N$3+1,IF(AND(O5451&gt;365,O5451&lt;731),+'PL2'!$O$3+1,IF(AND(O5451&gt;730,O5451&lt;1096),+'PL2'!$P$3+1,IF(AND(O5451&gt;1095,O5451&lt;1461),+'PL2'!$Q$3+1,IF(AND(O5451&gt;1460,O5451&lt;3000),+'PL2'!$R$3+1,0)))))</f>
        <v>1.5</v>
      </c>
      <c r="M5451" s="3">
        <f>IF(AND(O5451&gt;0,O5451&lt;366),+'PL2'!$N$2+1,IF(AND(O5451&gt;365,O5451&lt;731),+'PL2'!$O$2+1,IF(AND(O5451&gt;730,O5451&lt;1096),+'PL2'!$P$2+1,IF(AND(O5451&gt;1095,O5451&lt;1461),+'PL2'!$Q$2+1,IF(AND(O5451&gt;1460,O5451&lt;1826),+'PL2'!$R$2+1,IF(AND(O5451&gt;1825,O5451&lt;2190),+'PL2'!$S$2+1,0))))))</f>
        <v>1.2</v>
      </c>
      <c r="N5451" s="82">
        <f t="shared" si="396"/>
        <v>4.9963589095569638E-4</v>
      </c>
      <c r="O5451" s="19">
        <f>IF(A5451&gt;'PL2'!$C$2+489,IF(A5451='PL2'!$C$2+490,1,O5450+1), "")</f>
        <v>888</v>
      </c>
      <c r="Q5451" s="19">
        <f t="shared" si="391"/>
        <v>25.593254970825349</v>
      </c>
    </row>
    <row r="5452" spans="1:17" s="80" customFormat="1" x14ac:dyDescent="0.55000000000000004">
      <c r="A5452" s="80">
        <v>5450</v>
      </c>
      <c r="B5452" s="81">
        <v>45272</v>
      </c>
      <c r="C5452" s="80">
        <v>125.167379302855</v>
      </c>
      <c r="D5452" s="80">
        <f t="shared" si="393"/>
        <v>426732694.75878155</v>
      </c>
      <c r="E5452" s="80">
        <v>980</v>
      </c>
      <c r="F5452" s="80">
        <f t="shared" si="397"/>
        <v>2.8744934059045087E-4</v>
      </c>
      <c r="G5452" s="80">
        <f t="shared" si="394"/>
        <v>20718.270893109329</v>
      </c>
      <c r="H5452" s="80">
        <f t="shared" si="390"/>
        <v>5.9554533063986081</v>
      </c>
      <c r="I5452" s="80">
        <f t="shared" si="392"/>
        <v>20303905.475247141</v>
      </c>
      <c r="K5452" s="82">
        <f t="shared" si="395"/>
        <v>1.1114805470662237E-3</v>
      </c>
      <c r="L5452" s="3">
        <f>IF(AND(O5452&gt;0,O5452&lt;366),+'PL2'!$N$3+1,IF(AND(O5452&gt;365,O5452&lt;731),+'PL2'!$O$3+1,IF(AND(O5452&gt;730,O5452&lt;1096),+'PL2'!$P$3+1,IF(AND(O5452&gt;1095,O5452&lt;1461),+'PL2'!$Q$3+1,IF(AND(O5452&gt;1460,O5452&lt;3000),+'PL2'!$R$3+1,0)))))</f>
        <v>1.5</v>
      </c>
      <c r="M5452" s="3">
        <f>IF(AND(O5452&gt;0,O5452&lt;366),+'PL2'!$N$2+1,IF(AND(O5452&gt;365,O5452&lt;731),+'PL2'!$O$2+1,IF(AND(O5452&gt;730,O5452&lt;1096),+'PL2'!$P$2+1,IF(AND(O5452&gt;1095,O5452&lt;1461),+'PL2'!$Q$2+1,IF(AND(O5452&gt;1460,O5452&lt;1826),+'PL2'!$R$2+1,IF(AND(O5452&gt;1825,O5452&lt;2190),+'PL2'!$S$2+1,0))))))</f>
        <v>1.2</v>
      </c>
      <c r="N5452" s="82">
        <f t="shared" si="396"/>
        <v>4.9963589095569638E-4</v>
      </c>
      <c r="O5452" s="19">
        <f>IF(A5452&gt;'PL2'!$C$2+489,IF(A5452='PL2'!$C$2+490,1,O5451+1), "")</f>
        <v>889</v>
      </c>
      <c r="Q5452" s="19">
        <f t="shared" si="391"/>
        <v>25.606042279575153</v>
      </c>
    </row>
    <row r="5453" spans="1:17" s="80" customFormat="1" x14ac:dyDescent="0.55000000000000004">
      <c r="A5453" s="80">
        <v>5451</v>
      </c>
      <c r="B5453" s="81">
        <v>45273</v>
      </c>
      <c r="C5453" s="80">
        <v>125.197377776976</v>
      </c>
      <c r="D5453" s="80">
        <f t="shared" si="393"/>
        <v>427206999.84780312</v>
      </c>
      <c r="E5453" s="80">
        <v>980</v>
      </c>
      <c r="F5453" s="80">
        <f t="shared" si="397"/>
        <v>2.8719901655438061E-4</v>
      </c>
      <c r="G5453" s="80">
        <f t="shared" si="394"/>
        <v>20728.62248484607</v>
      </c>
      <c r="H5453" s="80">
        <f t="shared" si="390"/>
        <v>5.9532399921748125</v>
      </c>
      <c r="I5453" s="80">
        <f t="shared" si="392"/>
        <v>20314050.03514915</v>
      </c>
      <c r="K5453" s="82">
        <f t="shared" si="395"/>
        <v>1.1114805470662237E-3</v>
      </c>
      <c r="L5453" s="3">
        <f>IF(AND(O5453&gt;0,O5453&lt;366),+'PL2'!$N$3+1,IF(AND(O5453&gt;365,O5453&lt;731),+'PL2'!$O$3+1,IF(AND(O5453&gt;730,O5453&lt;1096),+'PL2'!$P$3+1,IF(AND(O5453&gt;1095,O5453&lt;1461),+'PL2'!$Q$3+1,IF(AND(O5453&gt;1460,O5453&lt;3000),+'PL2'!$R$3+1,0)))))</f>
        <v>1.5</v>
      </c>
      <c r="M5453" s="3">
        <f>IF(AND(O5453&gt;0,O5453&lt;366),+'PL2'!$N$2+1,IF(AND(O5453&gt;365,O5453&lt;731),+'PL2'!$O$2+1,IF(AND(O5453&gt;730,O5453&lt;1096),+'PL2'!$P$2+1,IF(AND(O5453&gt;1095,O5453&lt;1461),+'PL2'!$Q$2+1,IF(AND(O5453&gt;1460,O5453&lt;1826),+'PL2'!$R$2+1,IF(AND(O5453&gt;1825,O5453&lt;2190),+'PL2'!$S$2+1,0))))))</f>
        <v>1.2</v>
      </c>
      <c r="N5453" s="82">
        <f t="shared" si="396"/>
        <v>4.9963589095569638E-4</v>
      </c>
      <c r="O5453" s="19">
        <f>IF(A5453&gt;'PL2'!$C$2+489,IF(A5453='PL2'!$C$2+490,1,O5452+1), "")</f>
        <v>890</v>
      </c>
      <c r="Q5453" s="19">
        <f t="shared" si="391"/>
        <v>25.618835977323357</v>
      </c>
    </row>
    <row r="5454" spans="1:17" s="80" customFormat="1" x14ac:dyDescent="0.55000000000000004">
      <c r="A5454" s="80">
        <v>5452</v>
      </c>
      <c r="B5454" s="81">
        <v>45274</v>
      </c>
      <c r="C5454" s="80">
        <v>125.227376251097</v>
      </c>
      <c r="D5454" s="80">
        <f t="shared" si="393"/>
        <v>427681832.11770445</v>
      </c>
      <c r="E5454" s="80">
        <v>980</v>
      </c>
      <c r="F5454" s="80">
        <f t="shared" si="397"/>
        <v>2.8694889403742523E-4</v>
      </c>
      <c r="G5454" s="80">
        <f t="shared" si="394"/>
        <v>20738.979248609568</v>
      </c>
      <c r="H5454" s="80">
        <f t="shared" si="390"/>
        <v>5.9510271588536279</v>
      </c>
      <c r="I5454" s="80">
        <f t="shared" si="392"/>
        <v>20324199.663637377</v>
      </c>
      <c r="K5454" s="82">
        <f t="shared" si="395"/>
        <v>1.1114805470662237E-3</v>
      </c>
      <c r="L5454" s="3">
        <f>IF(AND(O5454&gt;0,O5454&lt;366),+'PL2'!$N$3+1,IF(AND(O5454&gt;365,O5454&lt;731),+'PL2'!$O$3+1,IF(AND(O5454&gt;730,O5454&lt;1096),+'PL2'!$P$3+1,IF(AND(O5454&gt;1095,O5454&lt;1461),+'PL2'!$Q$3+1,IF(AND(O5454&gt;1460,O5454&lt;3000),+'PL2'!$R$3+1,0)))))</f>
        <v>1.5</v>
      </c>
      <c r="M5454" s="3">
        <f>IF(AND(O5454&gt;0,O5454&lt;366),+'PL2'!$N$2+1,IF(AND(O5454&gt;365,O5454&lt;731),+'PL2'!$O$2+1,IF(AND(O5454&gt;730,O5454&lt;1096),+'PL2'!$P$2+1,IF(AND(O5454&gt;1095,O5454&lt;1461),+'PL2'!$Q$2+1,IF(AND(O5454&gt;1460,O5454&lt;1826),+'PL2'!$R$2+1,IF(AND(O5454&gt;1825,O5454&lt;2190),+'PL2'!$S$2+1,0))))))</f>
        <v>1.2</v>
      </c>
      <c r="N5454" s="82">
        <f t="shared" si="396"/>
        <v>4.9963589095569638E-4</v>
      </c>
      <c r="O5454" s="19">
        <f>IF(A5454&gt;'PL2'!$C$2+489,IF(A5454='PL2'!$C$2+490,1,O5453+1), "")</f>
        <v>891</v>
      </c>
      <c r="Q5454" s="19">
        <f t="shared" si="391"/>
        <v>25.631636067262136</v>
      </c>
    </row>
    <row r="5455" spans="1:17" s="80" customFormat="1" x14ac:dyDescent="0.55000000000000004">
      <c r="A5455" s="80">
        <v>5453</v>
      </c>
      <c r="B5455" s="81">
        <v>45275</v>
      </c>
      <c r="C5455" s="80">
        <v>125.257374725218</v>
      </c>
      <c r="D5455" s="80">
        <f t="shared" si="393"/>
        <v>428157192.15443695</v>
      </c>
      <c r="E5455" s="80">
        <v>980</v>
      </c>
      <c r="F5455" s="80">
        <f t="shared" si="397"/>
        <v>2.8669897290067414E-4</v>
      </c>
      <c r="G5455" s="80">
        <f>+G5454*(1+N5455)</f>
        <v>20749.341186983958</v>
      </c>
      <c r="H5455" s="80">
        <f t="shared" si="390"/>
        <v>5.9488148066739557</v>
      </c>
      <c r="I5455" s="80">
        <f t="shared" si="392"/>
        <v>20334354.36324428</v>
      </c>
      <c r="K5455" s="82">
        <f t="shared" si="395"/>
        <v>1.1114805470662237E-3</v>
      </c>
      <c r="L5455" s="3">
        <f>IF(AND(O5455&gt;0,O5455&lt;366),+'PL2'!$N$3+1,IF(AND(O5455&gt;365,O5455&lt;731),+'PL2'!$O$3+1,IF(AND(O5455&gt;730,O5455&lt;1096),+'PL2'!$P$3+1,IF(AND(O5455&gt;1095,O5455&lt;1461),+'PL2'!$Q$3+1,IF(AND(O5455&gt;1460,O5455&lt;3000),+'PL2'!$R$3+1,0)))))</f>
        <v>1.5</v>
      </c>
      <c r="M5455" s="3">
        <f>IF(AND(O5455&gt;0,O5455&lt;366),+'PL2'!$N$2+1,IF(AND(O5455&gt;365,O5455&lt;731),+'PL2'!$O$2+1,IF(AND(O5455&gt;730,O5455&lt;1096),+'PL2'!$P$2+1,IF(AND(O5455&gt;1095,O5455&lt;1461),+'PL2'!$Q$2+1,IF(AND(O5455&gt;1460,O5455&lt;1826),+'PL2'!$R$2+1,IF(AND(O5455&gt;1825,O5455&lt;2190),+'PL2'!$S$2+1,0))))))</f>
        <v>1.2</v>
      </c>
      <c r="N5455" s="82">
        <f t="shared" si="396"/>
        <v>4.9963589095569638E-4</v>
      </c>
      <c r="O5455" s="19">
        <f>IF(A5455&gt;'PL2'!$C$2+489,IF(A5455='PL2'!$C$2+490,1,O5454+1), "")</f>
        <v>892</v>
      </c>
      <c r="Q5455" s="19">
        <f t="shared" si="391"/>
        <v>25.644442552585254</v>
      </c>
    </row>
    <row r="5456" spans="1:17" s="80" customFormat="1" x14ac:dyDescent="0.55000000000000004">
      <c r="A5456" s="80">
        <v>5454</v>
      </c>
      <c r="B5456" s="81">
        <v>45276</v>
      </c>
      <c r="C5456" s="80">
        <v>125.287373199339</v>
      </c>
      <c r="D5456" s="80">
        <f t="shared" si="393"/>
        <v>428633080.54460311</v>
      </c>
      <c r="E5456" s="80">
        <v>980</v>
      </c>
      <c r="F5456" s="80">
        <f t="shared" si="397"/>
        <v>2.8644925300527687E-4</v>
      </c>
      <c r="G5456" s="80">
        <f t="shared" si="394"/>
        <v>20759.70830255466</v>
      </c>
      <c r="H5456" s="80">
        <f t="shared" si="390"/>
        <v>5.9466029358742265</v>
      </c>
      <c r="I5456" s="80">
        <f t="shared" si="392"/>
        <v>20344514.136503566</v>
      </c>
      <c r="K5456" s="82">
        <f t="shared" si="395"/>
        <v>1.1114805470662237E-3</v>
      </c>
      <c r="L5456" s="3">
        <f>IF(AND(O5456&gt;0,O5456&lt;366),+'PL2'!$N$3+1,IF(AND(O5456&gt;365,O5456&lt;731),+'PL2'!$O$3+1,IF(AND(O5456&gt;730,O5456&lt;1096),+'PL2'!$P$3+1,IF(AND(O5456&gt;1095,O5456&lt;1461),+'PL2'!$Q$3+1,IF(AND(O5456&gt;1460,O5456&lt;3000),+'PL2'!$R$3+1,0)))))</f>
        <v>1.5</v>
      </c>
      <c r="M5456" s="3">
        <f>IF(AND(O5456&gt;0,O5456&lt;366),+'PL2'!$N$2+1,IF(AND(O5456&gt;365,O5456&lt;731),+'PL2'!$O$2+1,IF(AND(O5456&gt;730,O5456&lt;1096),+'PL2'!$P$2+1,IF(AND(O5456&gt;1095,O5456&lt;1461),+'PL2'!$Q$2+1,IF(AND(O5456&gt;1460,O5456&lt;1826),+'PL2'!$R$2+1,IF(AND(O5456&gt;1825,O5456&lt;2190),+'PL2'!$S$2+1,0))))))</f>
        <v>1.2</v>
      </c>
      <c r="N5456" s="82">
        <f t="shared" si="396"/>
        <v>4.9963589095569638E-4</v>
      </c>
      <c r="O5456" s="19">
        <f>IF(A5456&gt;'PL2'!$C$2+489,IF(A5456='PL2'!$C$2+490,1,O5455+1), "")</f>
        <v>893</v>
      </c>
      <c r="Q5456" s="19">
        <f t="shared" si="391"/>
        <v>25.657255436488075</v>
      </c>
    </row>
    <row r="5457" spans="1:17" s="80" customFormat="1" x14ac:dyDescent="0.55000000000000004">
      <c r="A5457" s="80">
        <v>5455</v>
      </c>
      <c r="B5457" s="81">
        <v>45277</v>
      </c>
      <c r="C5457" s="80">
        <v>125.31737167346</v>
      </c>
      <c r="D5457" s="80">
        <f>+D5456*(1+K5457)</f>
        <v>429109497.87545753</v>
      </c>
      <c r="E5457" s="80">
        <v>980</v>
      </c>
      <c r="F5457" s="80">
        <f>+(C5457/D5457)*E5457</f>
        <v>2.8619973421244296E-4</v>
      </c>
      <c r="G5457" s="80">
        <f t="shared" si="394"/>
        <v>20770.080597908389</v>
      </c>
      <c r="H5457" s="80">
        <f t="shared" si="390"/>
        <v>5.9443915466923993</v>
      </c>
      <c r="I5457" s="80">
        <f t="shared" si="392"/>
        <v>20354678.98595022</v>
      </c>
      <c r="K5457" s="82">
        <f t="shared" si="395"/>
        <v>1.1114805470662237E-3</v>
      </c>
      <c r="L5457" s="3">
        <f>IF(AND(O5457&gt;0,O5457&lt;366),+'PL2'!$N$3+1,IF(AND(O5457&gt;365,O5457&lt;731),+'PL2'!$O$3+1,IF(AND(O5457&gt;730,O5457&lt;1096),+'PL2'!$P$3+1,IF(AND(O5457&gt;1095,O5457&lt;1461),+'PL2'!$Q$3+1,IF(AND(O5457&gt;1460,O5457&lt;3000),+'PL2'!$R$3+1,0)))))</f>
        <v>1.5</v>
      </c>
      <c r="M5457" s="3">
        <f>IF(AND(O5457&gt;0,O5457&lt;366),+'PL2'!$N$2+1,IF(AND(O5457&gt;365,O5457&lt;731),+'PL2'!$O$2+1,IF(AND(O5457&gt;730,O5457&lt;1096),+'PL2'!$P$2+1,IF(AND(O5457&gt;1095,O5457&lt;1461),+'PL2'!$Q$2+1,IF(AND(O5457&gt;1460,O5457&lt;1826),+'PL2'!$R$2+1,IF(AND(O5457&gt;1825,O5457&lt;2190),+'PL2'!$S$2+1,0))))))</f>
        <v>1.2</v>
      </c>
      <c r="N5457" s="82">
        <f t="shared" si="396"/>
        <v>4.9963589095569638E-4</v>
      </c>
      <c r="O5457" s="19">
        <f>IF(A5457&gt;'PL2'!$C$2+489,IF(A5457='PL2'!$C$2+490,1,O5456+1), "")</f>
        <v>894</v>
      </c>
      <c r="Q5457" s="19">
        <f t="shared" si="391"/>
        <v>25.670074722167563</v>
      </c>
    </row>
    <row r="5458" spans="1:17" s="80" customFormat="1" x14ac:dyDescent="0.55000000000000004">
      <c r="A5458" s="80">
        <v>5456</v>
      </c>
      <c r="B5458" s="81">
        <v>45278</v>
      </c>
      <c r="C5458" s="80">
        <v>125.347370147581</v>
      </c>
      <c r="D5458" s="80">
        <f t="shared" si="393"/>
        <v>429586444.73490745</v>
      </c>
      <c r="E5458" s="80">
        <v>980</v>
      </c>
      <c r="F5458" s="80">
        <f t="shared" si="397"/>
        <v>2.8595041638344225E-4</v>
      </c>
      <c r="G5458" s="80">
        <f t="shared" si="394"/>
        <v>20780.458075633145</v>
      </c>
      <c r="H5458" s="80">
        <f t="shared" si="390"/>
        <v>5.9421806393659633</v>
      </c>
      <c r="I5458" s="80">
        <f t="shared" si="392"/>
        <v>20364848.914120484</v>
      </c>
      <c r="K5458" s="82">
        <f t="shared" si="395"/>
        <v>1.1114805470662237E-3</v>
      </c>
      <c r="L5458" s="3">
        <f>IF(AND(O5458&gt;0,O5458&lt;366),+'PL2'!$N$3+1,IF(AND(O5458&gt;365,O5458&lt;731),+'PL2'!$O$3+1,IF(AND(O5458&gt;730,O5458&lt;1096),+'PL2'!$P$3+1,IF(AND(O5458&gt;1095,O5458&lt;1461),+'PL2'!$Q$3+1,IF(AND(O5458&gt;1460,O5458&lt;3000),+'PL2'!$R$3+1,0)))))</f>
        <v>1.5</v>
      </c>
      <c r="M5458" s="3">
        <f>IF(AND(O5458&gt;0,O5458&lt;366),+'PL2'!$N$2+1,IF(AND(O5458&gt;365,O5458&lt;731),+'PL2'!$O$2+1,IF(AND(O5458&gt;730,O5458&lt;1096),+'PL2'!$P$2+1,IF(AND(O5458&gt;1095,O5458&lt;1461),+'PL2'!$Q$2+1,IF(AND(O5458&gt;1460,O5458&lt;1826),+'PL2'!$R$2+1,IF(AND(O5458&gt;1825,O5458&lt;2190),+'PL2'!$S$2+1,0))))))</f>
        <v>1.2</v>
      </c>
      <c r="N5458" s="82">
        <f t="shared" si="396"/>
        <v>4.9963589095569638E-4</v>
      </c>
      <c r="O5458" s="19">
        <f>IF(A5458&gt;'PL2'!$C$2+489,IF(A5458='PL2'!$C$2+490,1,O5457+1), "")</f>
        <v>895</v>
      </c>
      <c r="Q5458" s="19">
        <f t="shared" si="391"/>
        <v>25.682900412822271</v>
      </c>
    </row>
    <row r="5459" spans="1:17" s="80" customFormat="1" x14ac:dyDescent="0.55000000000000004">
      <c r="A5459" s="80">
        <v>5457</v>
      </c>
      <c r="B5459" s="81">
        <v>45279</v>
      </c>
      <c r="C5459" s="80">
        <v>125.377368621702</v>
      </c>
      <c r="D5459" s="80">
        <f t="shared" si="393"/>
        <v>430063921.71151364</v>
      </c>
      <c r="E5459" s="80">
        <v>980</v>
      </c>
      <c r="F5459" s="80">
        <f t="shared" si="397"/>
        <v>2.8570129937960452E-4</v>
      </c>
      <c r="G5459" s="80">
        <f t="shared" si="394"/>
        <v>20790.840738318231</v>
      </c>
      <c r="H5459" s="80">
        <f t="shared" si="390"/>
        <v>5.939970214131935</v>
      </c>
      <c r="I5459" s="80">
        <f t="shared" si="392"/>
        <v>20375023.923551865</v>
      </c>
      <c r="K5459" s="82">
        <f t="shared" si="395"/>
        <v>1.1114805470662237E-3</v>
      </c>
      <c r="L5459" s="3">
        <f>IF(AND(O5459&gt;0,O5459&lt;366),+'PL2'!$N$3+1,IF(AND(O5459&gt;365,O5459&lt;731),+'PL2'!$O$3+1,IF(AND(O5459&gt;730,O5459&lt;1096),+'PL2'!$P$3+1,IF(AND(O5459&gt;1095,O5459&lt;1461),+'PL2'!$Q$3+1,IF(AND(O5459&gt;1460,O5459&lt;3000),+'PL2'!$R$3+1,0)))))</f>
        <v>1.5</v>
      </c>
      <c r="M5459" s="3">
        <f>IF(AND(O5459&gt;0,O5459&lt;366),+'PL2'!$N$2+1,IF(AND(O5459&gt;365,O5459&lt;731),+'PL2'!$O$2+1,IF(AND(O5459&gt;730,O5459&lt;1096),+'PL2'!$P$2+1,IF(AND(O5459&gt;1095,O5459&lt;1461),+'PL2'!$Q$2+1,IF(AND(O5459&gt;1460,O5459&lt;1826),+'PL2'!$R$2+1,IF(AND(O5459&gt;1825,O5459&lt;2190),+'PL2'!$S$2+1,0))))))</f>
        <v>1.2</v>
      </c>
      <c r="N5459" s="82">
        <f t="shared" si="396"/>
        <v>4.9963589095569638E-4</v>
      </c>
      <c r="O5459" s="19">
        <f>IF(A5459&gt;'PL2'!$C$2+489,IF(A5459='PL2'!$C$2+490,1,O5458+1), "")</f>
        <v>896</v>
      </c>
      <c r="Q5459" s="19">
        <f t="shared" si="391"/>
        <v>25.695732511652359</v>
      </c>
    </row>
    <row r="5460" spans="1:17" s="80" customFormat="1" x14ac:dyDescent="0.55000000000000004">
      <c r="A5460" s="80">
        <v>5458</v>
      </c>
      <c r="B5460" s="81">
        <v>45280</v>
      </c>
      <c r="C5460" s="80">
        <v>125.40736709582301</v>
      </c>
      <c r="D5460" s="80">
        <f t="shared" si="393"/>
        <v>430541929.39449102</v>
      </c>
      <c r="E5460" s="80">
        <v>980</v>
      </c>
      <c r="F5460" s="80">
        <f t="shared" si="397"/>
        <v>2.8545238306231993E-4</v>
      </c>
      <c r="G5460" s="80">
        <f t="shared" si="394"/>
        <v>20801.228588554241</v>
      </c>
      <c r="H5460" s="80">
        <f t="shared" si="390"/>
        <v>5.9377602712268658</v>
      </c>
      <c r="I5460" s="80">
        <f t="shared" si="392"/>
        <v>20385204.016783156</v>
      </c>
      <c r="K5460" s="82">
        <f t="shared" si="395"/>
        <v>1.1114805470662237E-3</v>
      </c>
      <c r="L5460" s="3">
        <f>IF(AND(O5460&gt;0,O5460&lt;366),+'PL2'!$N$3+1,IF(AND(O5460&gt;365,O5460&lt;731),+'PL2'!$O$3+1,IF(AND(O5460&gt;730,O5460&lt;1096),+'PL2'!$P$3+1,IF(AND(O5460&gt;1095,O5460&lt;1461),+'PL2'!$Q$3+1,IF(AND(O5460&gt;1460,O5460&lt;3000),+'PL2'!$R$3+1,0)))))</f>
        <v>1.5</v>
      </c>
      <c r="M5460" s="3">
        <f>IF(AND(O5460&gt;0,O5460&lt;366),+'PL2'!$N$2+1,IF(AND(O5460&gt;365,O5460&lt;731),+'PL2'!$O$2+1,IF(AND(O5460&gt;730,O5460&lt;1096),+'PL2'!$P$2+1,IF(AND(O5460&gt;1095,O5460&lt;1461),+'PL2'!$Q$2+1,IF(AND(O5460&gt;1460,O5460&lt;1826),+'PL2'!$R$2+1,IF(AND(O5460&gt;1825,O5460&lt;2190),+'PL2'!$S$2+1,0))))))</f>
        <v>1.2</v>
      </c>
      <c r="N5460" s="82">
        <f t="shared" si="396"/>
        <v>4.9963589095569638E-4</v>
      </c>
      <c r="O5460" s="19">
        <f>IF(A5460&gt;'PL2'!$C$2+489,IF(A5460='PL2'!$C$2+490,1,O5459+1), "")</f>
        <v>897</v>
      </c>
      <c r="Q5460" s="19">
        <f t="shared" si="391"/>
        <v>25.708571021859576</v>
      </c>
    </row>
    <row r="5461" spans="1:17" s="80" customFormat="1" x14ac:dyDescent="0.55000000000000004">
      <c r="A5461" s="80">
        <v>5459</v>
      </c>
      <c r="B5461" s="81">
        <v>45281</v>
      </c>
      <c r="C5461" s="80">
        <v>125.43736556994401</v>
      </c>
      <c r="D5461" s="80">
        <f t="shared" si="393"/>
        <v>431020468.37370938</v>
      </c>
      <c r="E5461" s="80">
        <v>980</v>
      </c>
      <c r="F5461" s="80">
        <f t="shared" si="397"/>
        <v>2.8520366729303868E-4</v>
      </c>
      <c r="G5461" s="80">
        <f t="shared" si="394"/>
        <v>20811.621628933055</v>
      </c>
      <c r="H5461" s="80">
        <f t="shared" si="390"/>
        <v>5.9355508108868307</v>
      </c>
      <c r="I5461" s="80">
        <f t="shared" si="392"/>
        <v>20395389.196354393</v>
      </c>
      <c r="K5461" s="82">
        <f t="shared" si="395"/>
        <v>1.1114805470662237E-3</v>
      </c>
      <c r="L5461" s="3">
        <f>IF(AND(O5461&gt;0,O5461&lt;366),+'PL2'!$N$3+1,IF(AND(O5461&gt;365,O5461&lt;731),+'PL2'!$O$3+1,IF(AND(O5461&gt;730,O5461&lt;1096),+'PL2'!$P$3+1,IF(AND(O5461&gt;1095,O5461&lt;1461),+'PL2'!$Q$3+1,IF(AND(O5461&gt;1460,O5461&lt;3000),+'PL2'!$R$3+1,0)))))</f>
        <v>1.5</v>
      </c>
      <c r="M5461" s="3">
        <f>IF(AND(O5461&gt;0,O5461&lt;366),+'PL2'!$N$2+1,IF(AND(O5461&gt;365,O5461&lt;731),+'PL2'!$O$2+1,IF(AND(O5461&gt;730,O5461&lt;1096),+'PL2'!$P$2+1,IF(AND(O5461&gt;1095,O5461&lt;1461),+'PL2'!$Q$2+1,IF(AND(O5461&gt;1460,O5461&lt;1826),+'PL2'!$R$2+1,IF(AND(O5461&gt;1825,O5461&lt;2190),+'PL2'!$S$2+1,0))))))</f>
        <v>1.2</v>
      </c>
      <c r="N5461" s="82">
        <f t="shared" si="396"/>
        <v>4.9963589095569638E-4</v>
      </c>
      <c r="O5461" s="19">
        <f>IF(A5461&gt;'PL2'!$C$2+489,IF(A5461='PL2'!$C$2+490,1,O5460+1), "")</f>
        <v>898</v>
      </c>
      <c r="Q5461" s="19">
        <f t="shared" si="391"/>
        <v>25.72141594664728</v>
      </c>
    </row>
    <row r="5462" spans="1:17" s="80" customFormat="1" x14ac:dyDescent="0.55000000000000004">
      <c r="A5462" s="80">
        <v>5460</v>
      </c>
      <c r="B5462" s="81">
        <v>45282</v>
      </c>
      <c r="C5462" s="80">
        <v>125.46736404406499</v>
      </c>
      <c r="D5462" s="80">
        <f t="shared" si="393"/>
        <v>431499539.23969412</v>
      </c>
      <c r="E5462" s="80">
        <v>980</v>
      </c>
      <c r="F5462" s="80">
        <f t="shared" si="397"/>
        <v>2.849551519332715E-4</v>
      </c>
      <c r="G5462" s="80">
        <f t="shared" si="394"/>
        <v>20822.019862047859</v>
      </c>
      <c r="H5462" s="80">
        <f t="shared" si="390"/>
        <v>5.9333418333474448</v>
      </c>
      <c r="I5462" s="80">
        <f t="shared" si="392"/>
        <v>20405579.464806903</v>
      </c>
      <c r="K5462" s="82">
        <f t="shared" si="395"/>
        <v>1.1114805470662237E-3</v>
      </c>
      <c r="L5462" s="3">
        <f>IF(AND(O5462&gt;0,O5462&lt;366),+'PL2'!$N$3+1,IF(AND(O5462&gt;365,O5462&lt;731),+'PL2'!$O$3+1,IF(AND(O5462&gt;730,O5462&lt;1096),+'PL2'!$P$3+1,IF(AND(O5462&gt;1095,O5462&lt;1461),+'PL2'!$Q$3+1,IF(AND(O5462&gt;1460,O5462&lt;3000),+'PL2'!$R$3+1,0)))))</f>
        <v>1.5</v>
      </c>
      <c r="M5462" s="3">
        <f>IF(AND(O5462&gt;0,O5462&lt;366),+'PL2'!$N$2+1,IF(AND(O5462&gt;365,O5462&lt;731),+'PL2'!$O$2+1,IF(AND(O5462&gt;730,O5462&lt;1096),+'PL2'!$P$2+1,IF(AND(O5462&gt;1095,O5462&lt;1461),+'PL2'!$Q$2+1,IF(AND(O5462&gt;1460,O5462&lt;1826),+'PL2'!$R$2+1,IF(AND(O5462&gt;1825,O5462&lt;2190),+'PL2'!$S$2+1,0))))))</f>
        <v>1.2</v>
      </c>
      <c r="N5462" s="82">
        <f t="shared" si="396"/>
        <v>4.9963589095569638E-4</v>
      </c>
      <c r="O5462" s="19">
        <f>IF(A5462&gt;'PL2'!$C$2+489,IF(A5462='PL2'!$C$2+490,1,O5461+1), "")</f>
        <v>899</v>
      </c>
      <c r="Q5462" s="19">
        <f t="shared" si="391"/>
        <v>25.734267289220426</v>
      </c>
    </row>
    <row r="5463" spans="1:17" s="80" customFormat="1" x14ac:dyDescent="0.55000000000000004">
      <c r="A5463" s="80">
        <v>5461</v>
      </c>
      <c r="B5463" s="81">
        <v>45283</v>
      </c>
      <c r="C5463" s="80">
        <v>125.49736251818599</v>
      </c>
      <c r="D5463" s="80">
        <f t="shared" si="393"/>
        <v>431979142.5836271</v>
      </c>
      <c r="E5463" s="80">
        <v>980</v>
      </c>
      <c r="F5463" s="80">
        <f t="shared" si="397"/>
        <v>2.8470683684458925E-4</v>
      </c>
      <c r="G5463" s="80">
        <f t="shared" si="394"/>
        <v>20832.42329049313</v>
      </c>
      <c r="H5463" s="80">
        <f t="shared" si="390"/>
        <v>5.931133338843849</v>
      </c>
      <c r="I5463" s="80">
        <f t="shared" si="392"/>
        <v>20415774.824683268</v>
      </c>
      <c r="K5463" s="82">
        <f t="shared" si="395"/>
        <v>1.1114805470662237E-3</v>
      </c>
      <c r="L5463" s="3">
        <f>IF(AND(O5463&gt;0,O5463&lt;366),+'PL2'!$N$3+1,IF(AND(O5463&gt;365,O5463&lt;731),+'PL2'!$O$3+1,IF(AND(O5463&gt;730,O5463&lt;1096),+'PL2'!$P$3+1,IF(AND(O5463&gt;1095,O5463&lt;1461),+'PL2'!$Q$3+1,IF(AND(O5463&gt;1460,O5463&lt;3000),+'PL2'!$R$3+1,0)))))</f>
        <v>1.5</v>
      </c>
      <c r="M5463" s="3">
        <f>IF(AND(O5463&gt;0,O5463&lt;366),+'PL2'!$N$2+1,IF(AND(O5463&gt;365,O5463&lt;731),+'PL2'!$O$2+1,IF(AND(O5463&gt;730,O5463&lt;1096),+'PL2'!$P$2+1,IF(AND(O5463&gt;1095,O5463&lt;1461),+'PL2'!$Q$2+1,IF(AND(O5463&gt;1460,O5463&lt;1826),+'PL2'!$R$2+1,IF(AND(O5463&gt;1825,O5463&lt;2190),+'PL2'!$S$2+1,0))))))</f>
        <v>1.2</v>
      </c>
      <c r="N5463" s="82">
        <f t="shared" si="396"/>
        <v>4.9963589095569638E-4</v>
      </c>
      <c r="O5463" s="19">
        <f>IF(A5463&gt;'PL2'!$C$2+489,IF(A5463='PL2'!$C$2+490,1,O5462+1), "")</f>
        <v>900</v>
      </c>
      <c r="Q5463" s="19">
        <f t="shared" si="391"/>
        <v>25.747125052785567</v>
      </c>
    </row>
    <row r="5464" spans="1:17" s="80" customFormat="1" x14ac:dyDescent="0.55000000000000004">
      <c r="A5464" s="80">
        <v>5462</v>
      </c>
      <c r="B5464" s="81">
        <v>45284</v>
      </c>
      <c r="C5464" s="80">
        <v>125.527360992307</v>
      </c>
      <c r="D5464" s="80">
        <f t="shared" si="393"/>
        <v>432459278.99734718</v>
      </c>
      <c r="E5464" s="80">
        <v>980</v>
      </c>
      <c r="F5464" s="80">
        <f t="shared" si="397"/>
        <v>2.8445872188862312E-4</v>
      </c>
      <c r="G5464" s="80">
        <f t="shared" si="394"/>
        <v>20842.831916864641</v>
      </c>
      <c r="H5464" s="80">
        <f t="shared" si="390"/>
        <v>5.9289253276107168</v>
      </c>
      <c r="I5464" s="80">
        <f t="shared" si="392"/>
        <v>20425975.278527349</v>
      </c>
      <c r="K5464" s="82">
        <f t="shared" si="395"/>
        <v>1.1114805470662237E-3</v>
      </c>
      <c r="L5464" s="3">
        <f>IF(AND(O5464&gt;0,O5464&lt;366),+'PL2'!$N$3+1,IF(AND(O5464&gt;365,O5464&lt;731),+'PL2'!$O$3+1,IF(AND(O5464&gt;730,O5464&lt;1096),+'PL2'!$P$3+1,IF(AND(O5464&gt;1095,O5464&lt;1461),+'PL2'!$Q$3+1,IF(AND(O5464&gt;1460,O5464&lt;3000),+'PL2'!$R$3+1,0)))))</f>
        <v>1.5</v>
      </c>
      <c r="M5464" s="3">
        <f>IF(AND(O5464&gt;0,O5464&lt;366),+'PL2'!$N$2+1,IF(AND(O5464&gt;365,O5464&lt;731),+'PL2'!$O$2+1,IF(AND(O5464&gt;730,O5464&lt;1096),+'PL2'!$P$2+1,IF(AND(O5464&gt;1095,O5464&lt;1461),+'PL2'!$Q$2+1,IF(AND(O5464&gt;1460,O5464&lt;1826),+'PL2'!$R$2+1,IF(AND(O5464&gt;1825,O5464&lt;2190),+'PL2'!$S$2+1,0))))))</f>
        <v>1.2</v>
      </c>
      <c r="N5464" s="82">
        <f t="shared" si="396"/>
        <v>4.9963589095569638E-4</v>
      </c>
      <c r="O5464" s="19">
        <f>IF(A5464&gt;'PL2'!$C$2+489,IF(A5464='PL2'!$C$2+490,1,O5463+1), "")</f>
        <v>901</v>
      </c>
      <c r="Q5464" s="19">
        <f t="shared" si="391"/>
        <v>25.759989240550862</v>
      </c>
    </row>
    <row r="5465" spans="1:17" s="80" customFormat="1" x14ac:dyDescent="0.55000000000000004">
      <c r="A5465" s="80">
        <v>5463</v>
      </c>
      <c r="B5465" s="81">
        <v>45285</v>
      </c>
      <c r="C5465" s="80">
        <v>125.557359466428</v>
      </c>
      <c r="D5465" s="80">
        <f t="shared" si="393"/>
        <v>432939949.07335103</v>
      </c>
      <c r="E5465" s="80">
        <v>980</v>
      </c>
      <c r="F5465" s="80">
        <f t="shared" si="397"/>
        <v>2.8421080692706484E-4</v>
      </c>
      <c r="G5465" s="80">
        <f t="shared" si="394"/>
        <v>20853.245743759464</v>
      </c>
      <c r="H5465" s="80">
        <f t="shared" ref="H5465:H5528" si="398">+F5465*G5465</f>
        <v>5.9267177998822573</v>
      </c>
      <c r="I5465" s="80">
        <f t="shared" si="392"/>
        <v>20436180.828884274</v>
      </c>
      <c r="K5465" s="82">
        <f t="shared" si="395"/>
        <v>1.1114805470662237E-3</v>
      </c>
      <c r="L5465" s="3">
        <f>IF(AND(O5465&gt;0,O5465&lt;366),+'PL2'!$N$3+1,IF(AND(O5465&gt;365,O5465&lt;731),+'PL2'!$O$3+1,IF(AND(O5465&gt;730,O5465&lt;1096),+'PL2'!$P$3+1,IF(AND(O5465&gt;1095,O5465&lt;1461),+'PL2'!$Q$3+1,IF(AND(O5465&gt;1460,O5465&lt;3000),+'PL2'!$R$3+1,0)))))</f>
        <v>1.5</v>
      </c>
      <c r="M5465" s="3">
        <f>IF(AND(O5465&gt;0,O5465&lt;366),+'PL2'!$N$2+1,IF(AND(O5465&gt;365,O5465&lt;731),+'PL2'!$O$2+1,IF(AND(O5465&gt;730,O5465&lt;1096),+'PL2'!$P$2+1,IF(AND(O5465&gt;1095,O5465&lt;1461),+'PL2'!$Q$2+1,IF(AND(O5465&gt;1460,O5465&lt;1826),+'PL2'!$R$2+1,IF(AND(O5465&gt;1825,O5465&lt;2190),+'PL2'!$S$2+1,0))))))</f>
        <v>1.2</v>
      </c>
      <c r="N5465" s="82">
        <f t="shared" si="396"/>
        <v>4.9963589095569638E-4</v>
      </c>
      <c r="O5465" s="19">
        <f>IF(A5465&gt;'PL2'!$C$2+489,IF(A5465='PL2'!$C$2+490,1,O5464+1), "")</f>
        <v>902</v>
      </c>
      <c r="Q5465" s="19">
        <f t="shared" si="391"/>
        <v>25.772859855726075</v>
      </c>
    </row>
    <row r="5466" spans="1:17" s="80" customFormat="1" x14ac:dyDescent="0.55000000000000004">
      <c r="A5466" s="80">
        <v>5464</v>
      </c>
      <c r="B5466" s="81">
        <v>45286</v>
      </c>
      <c r="C5466" s="80">
        <v>125.587357940549</v>
      </c>
      <c r="D5466" s="80">
        <f t="shared" si="393"/>
        <v>433421153.40479392</v>
      </c>
      <c r="E5466" s="80">
        <v>980</v>
      </c>
      <c r="F5466" s="80">
        <f t="shared" si="397"/>
        <v>2.8396309182166635E-4</v>
      </c>
      <c r="G5466" s="80">
        <f t="shared" si="394"/>
        <v>20863.664773775967</v>
      </c>
      <c r="H5466" s="80">
        <f t="shared" si="398"/>
        <v>5.9245107558922108</v>
      </c>
      <c r="I5466" s="80">
        <f t="shared" si="392"/>
        <v>20446391.478300449</v>
      </c>
      <c r="K5466" s="82">
        <f t="shared" si="395"/>
        <v>1.1114805470662237E-3</v>
      </c>
      <c r="L5466" s="3">
        <f>IF(AND(O5466&gt;0,O5466&lt;366),+'PL2'!$N$3+1,IF(AND(O5466&gt;365,O5466&lt;731),+'PL2'!$O$3+1,IF(AND(O5466&gt;730,O5466&lt;1096),+'PL2'!$P$3+1,IF(AND(O5466&gt;1095,O5466&lt;1461),+'PL2'!$Q$3+1,IF(AND(O5466&gt;1460,O5466&lt;3000),+'PL2'!$R$3+1,0)))))</f>
        <v>1.5</v>
      </c>
      <c r="M5466" s="3">
        <f>IF(AND(O5466&gt;0,O5466&lt;366),+'PL2'!$N$2+1,IF(AND(O5466&gt;365,O5466&lt;731),+'PL2'!$O$2+1,IF(AND(O5466&gt;730,O5466&lt;1096),+'PL2'!$P$2+1,IF(AND(O5466&gt;1095,O5466&lt;1461),+'PL2'!$Q$2+1,IF(AND(O5466&gt;1460,O5466&lt;1826),+'PL2'!$R$2+1,IF(AND(O5466&gt;1825,O5466&lt;2190),+'PL2'!$S$2+1,0))))))</f>
        <v>1.2</v>
      </c>
      <c r="N5466" s="82">
        <f t="shared" si="396"/>
        <v>4.9963589095569638E-4</v>
      </c>
      <c r="O5466" s="19">
        <f>IF(A5466&gt;'PL2'!$C$2+489,IF(A5466='PL2'!$C$2+490,1,O5465+1), "")</f>
        <v>903</v>
      </c>
      <c r="Q5466" s="19">
        <f t="shared" si="391"/>
        <v>25.785736901522569</v>
      </c>
    </row>
    <row r="5467" spans="1:17" s="80" customFormat="1" x14ac:dyDescent="0.55000000000000004">
      <c r="A5467" s="80">
        <v>5465</v>
      </c>
      <c r="B5467" s="81">
        <v>45287</v>
      </c>
      <c r="C5467" s="80">
        <v>125.61735641467</v>
      </c>
      <c r="D5467" s="80">
        <f t="shared" si="393"/>
        <v>433902892.58549035</v>
      </c>
      <c r="E5467" s="80">
        <v>980</v>
      </c>
      <c r="F5467" s="80">
        <f t="shared" si="397"/>
        <v>2.8371557643424021E-4</v>
      </c>
      <c r="G5467" s="80">
        <f t="shared" si="394"/>
        <v>20874.089009513813</v>
      </c>
      <c r="H5467" s="80">
        <f t="shared" si="398"/>
        <v>5.92230419587385</v>
      </c>
      <c r="I5467" s="80">
        <f t="shared" si="392"/>
        <v>20456607.229323536</v>
      </c>
      <c r="K5467" s="82">
        <f t="shared" si="395"/>
        <v>1.1114805470662237E-3</v>
      </c>
      <c r="L5467" s="3">
        <f>IF(AND(O5467&gt;0,O5467&lt;366),+'PL2'!$N$3+1,IF(AND(O5467&gt;365,O5467&lt;731),+'PL2'!$O$3+1,IF(AND(O5467&gt;730,O5467&lt;1096),+'PL2'!$P$3+1,IF(AND(O5467&gt;1095,O5467&lt;1461),+'PL2'!$Q$3+1,IF(AND(O5467&gt;1460,O5467&lt;3000),+'PL2'!$R$3+1,0)))))</f>
        <v>1.5</v>
      </c>
      <c r="M5467" s="3">
        <f>IF(AND(O5467&gt;0,O5467&lt;366),+'PL2'!$N$2+1,IF(AND(O5467&gt;365,O5467&lt;731),+'PL2'!$O$2+1,IF(AND(O5467&gt;730,O5467&lt;1096),+'PL2'!$P$2+1,IF(AND(O5467&gt;1095,O5467&lt;1461),+'PL2'!$Q$2+1,IF(AND(O5467&gt;1460,O5467&lt;1826),+'PL2'!$R$2+1,IF(AND(O5467&gt;1825,O5467&lt;2190),+'PL2'!$S$2+1,0))))))</f>
        <v>1.2</v>
      </c>
      <c r="N5467" s="82">
        <f t="shared" si="396"/>
        <v>4.9963589095569638E-4</v>
      </c>
      <c r="O5467" s="19">
        <f>IF(A5467&gt;'PL2'!$C$2+489,IF(A5467='PL2'!$C$2+490,1,O5466+1), "")</f>
        <v>904</v>
      </c>
      <c r="Q5467" s="19">
        <f t="shared" ref="Q5467:Q5530" si="399">+Q5466*(1+N5467)</f>
        <v>25.798620381153309</v>
      </c>
    </row>
    <row r="5468" spans="1:17" s="80" customFormat="1" x14ac:dyDescent="0.55000000000000004">
      <c r="A5468" s="80">
        <v>5466</v>
      </c>
      <c r="B5468" s="81">
        <v>45288</v>
      </c>
      <c r="C5468" s="80">
        <v>125.647354888791</v>
      </c>
      <c r="D5468" s="80">
        <f t="shared" si="393"/>
        <v>434385167.20991486</v>
      </c>
      <c r="E5468" s="80">
        <v>980</v>
      </c>
      <c r="F5468" s="80">
        <f t="shared" si="397"/>
        <v>2.834682606266594E-4</v>
      </c>
      <c r="G5468" s="80">
        <f t="shared" si="394"/>
        <v>20884.518453573968</v>
      </c>
      <c r="H5468" s="80">
        <f t="shared" si="398"/>
        <v>5.9200981200599836</v>
      </c>
      <c r="I5468" s="80">
        <f t="shared" si="392"/>
        <v>20466828.084502488</v>
      </c>
      <c r="K5468" s="82">
        <f t="shared" si="395"/>
        <v>1.1114805470662237E-3</v>
      </c>
      <c r="L5468" s="3">
        <f>IF(AND(O5468&gt;0,O5468&lt;366),+'PL2'!$N$3+1,IF(AND(O5468&gt;365,O5468&lt;731),+'PL2'!$O$3+1,IF(AND(O5468&gt;730,O5468&lt;1096),+'PL2'!$P$3+1,IF(AND(O5468&gt;1095,O5468&lt;1461),+'PL2'!$Q$3+1,IF(AND(O5468&gt;1460,O5468&lt;3000),+'PL2'!$R$3+1,0)))))</f>
        <v>1.5</v>
      </c>
      <c r="M5468" s="3">
        <f>IF(AND(O5468&gt;0,O5468&lt;366),+'PL2'!$N$2+1,IF(AND(O5468&gt;365,O5468&lt;731),+'PL2'!$O$2+1,IF(AND(O5468&gt;730,O5468&lt;1096),+'PL2'!$P$2+1,IF(AND(O5468&gt;1095,O5468&lt;1461),+'PL2'!$Q$2+1,IF(AND(O5468&gt;1460,O5468&lt;1826),+'PL2'!$R$2+1,IF(AND(O5468&gt;1825,O5468&lt;2190),+'PL2'!$S$2+1,0))))))</f>
        <v>1.2</v>
      </c>
      <c r="N5468" s="82">
        <f t="shared" si="396"/>
        <v>4.9963589095569638E-4</v>
      </c>
      <c r="O5468" s="19">
        <f>IF(A5468&gt;'PL2'!$C$2+489,IF(A5468='PL2'!$C$2+490,1,O5467+1), "")</f>
        <v>905</v>
      </c>
      <c r="Q5468" s="19">
        <f t="shared" si="399"/>
        <v>25.811510297832875</v>
      </c>
    </row>
    <row r="5469" spans="1:17" s="80" customFormat="1" x14ac:dyDescent="0.55000000000000004">
      <c r="A5469" s="80">
        <v>5467</v>
      </c>
      <c r="B5469" s="81">
        <v>45289</v>
      </c>
      <c r="C5469" s="80">
        <v>125.677353362912</v>
      </c>
      <c r="D5469" s="80">
        <f t="shared" si="393"/>
        <v>434867977.8732028</v>
      </c>
      <c r="E5469" s="80">
        <v>980</v>
      </c>
      <c r="F5469" s="80">
        <f t="shared" si="397"/>
        <v>2.832211442608575E-4</v>
      </c>
      <c r="G5469" s="80">
        <f t="shared" si="394"/>
        <v>20894.9531085587</v>
      </c>
      <c r="H5469" s="80">
        <f t="shared" si="398"/>
        <v>5.9178925286829562</v>
      </c>
      <c r="I5469" s="80">
        <f t="shared" si="392"/>
        <v>20477054.046387527</v>
      </c>
      <c r="K5469" s="82">
        <f t="shared" si="395"/>
        <v>1.1114805470662237E-3</v>
      </c>
      <c r="L5469" s="3">
        <f>IF(AND(O5469&gt;0,O5469&lt;366),+'PL2'!$N$3+1,IF(AND(O5469&gt;365,O5469&lt;731),+'PL2'!$O$3+1,IF(AND(O5469&gt;730,O5469&lt;1096),+'PL2'!$P$3+1,IF(AND(O5469&gt;1095,O5469&lt;1461),+'PL2'!$Q$3+1,IF(AND(O5469&gt;1460,O5469&lt;3000),+'PL2'!$R$3+1,0)))))</f>
        <v>1.5</v>
      </c>
      <c r="M5469" s="3">
        <f>IF(AND(O5469&gt;0,O5469&lt;366),+'PL2'!$N$2+1,IF(AND(O5469&gt;365,O5469&lt;731),+'PL2'!$O$2+1,IF(AND(O5469&gt;730,O5469&lt;1096),+'PL2'!$P$2+1,IF(AND(O5469&gt;1095,O5469&lt;1461),+'PL2'!$Q$2+1,IF(AND(O5469&gt;1460,O5469&lt;1826),+'PL2'!$R$2+1,IF(AND(O5469&gt;1825,O5469&lt;2190),+'PL2'!$S$2+1,0))))))</f>
        <v>1.2</v>
      </c>
      <c r="N5469" s="82">
        <f t="shared" si="396"/>
        <v>4.9963589095569638E-4</v>
      </c>
      <c r="O5469" s="19">
        <f>IF(A5469&gt;'PL2'!$C$2+489,IF(A5469='PL2'!$C$2+490,1,O5468+1), "")</f>
        <v>906</v>
      </c>
      <c r="Q5469" s="19">
        <f t="shared" si="399"/>
        <v>25.824406654777444</v>
      </c>
    </row>
    <row r="5470" spans="1:17" s="80" customFormat="1" x14ac:dyDescent="0.55000000000000004">
      <c r="A5470" s="80">
        <v>5468</v>
      </c>
      <c r="B5470" s="81">
        <v>45290</v>
      </c>
      <c r="C5470" s="80">
        <v>125.707351837033</v>
      </c>
      <c r="D5470" s="80">
        <f t="shared" si="393"/>
        <v>435351325.17115086</v>
      </c>
      <c r="E5470" s="80">
        <v>980</v>
      </c>
      <c r="F5470" s="80">
        <f t="shared" si="397"/>
        <v>2.8297422719882862E-4</v>
      </c>
      <c r="G5470" s="80">
        <f t="shared" si="394"/>
        <v>20905.392977071573</v>
      </c>
      <c r="H5470" s="80">
        <f t="shared" si="398"/>
        <v>5.9156874219746474</v>
      </c>
      <c r="I5470" s="80">
        <f t="shared" si="392"/>
        <v>20487285.117530141</v>
      </c>
      <c r="K5470" s="82">
        <f t="shared" si="395"/>
        <v>1.1114805470662237E-3</v>
      </c>
      <c r="L5470" s="3">
        <f>IF(AND(O5470&gt;0,O5470&lt;366),+'PL2'!$N$3+1,IF(AND(O5470&gt;365,O5470&lt;731),+'PL2'!$O$3+1,IF(AND(O5470&gt;730,O5470&lt;1096),+'PL2'!$P$3+1,IF(AND(O5470&gt;1095,O5470&lt;1461),+'PL2'!$Q$3+1,IF(AND(O5470&gt;1460,O5470&lt;3000),+'PL2'!$R$3+1,0)))))</f>
        <v>1.5</v>
      </c>
      <c r="M5470" s="3">
        <f>IF(AND(O5470&gt;0,O5470&lt;366),+'PL2'!$N$2+1,IF(AND(O5470&gt;365,O5470&lt;731),+'PL2'!$O$2+1,IF(AND(O5470&gt;730,O5470&lt;1096),+'PL2'!$P$2+1,IF(AND(O5470&gt;1095,O5470&lt;1461),+'PL2'!$Q$2+1,IF(AND(O5470&gt;1460,O5470&lt;1826),+'PL2'!$R$2+1,IF(AND(O5470&gt;1825,O5470&lt;2190),+'PL2'!$S$2+1,0))))))</f>
        <v>1.2</v>
      </c>
      <c r="N5470" s="82">
        <f t="shared" si="396"/>
        <v>4.9963589095569638E-4</v>
      </c>
      <c r="O5470" s="19">
        <f>IF(A5470&gt;'PL2'!$C$2+489,IF(A5470='PL2'!$C$2+490,1,O5469+1), "")</f>
        <v>907</v>
      </c>
      <c r="Q5470" s="19">
        <f t="shared" si="399"/>
        <v>25.837309455204807</v>
      </c>
    </row>
    <row r="5471" spans="1:17" s="80" customFormat="1" x14ac:dyDescent="0.55000000000000004">
      <c r="A5471" s="80">
        <v>5469</v>
      </c>
      <c r="B5471" s="81">
        <v>45291</v>
      </c>
      <c r="C5471" s="80">
        <v>125.737350311154</v>
      </c>
      <c r="D5471" s="80">
        <f t="shared" si="393"/>
        <v>435835209.70021808</v>
      </c>
      <c r="E5471" s="80">
        <v>980</v>
      </c>
      <c r="F5471" s="80">
        <f t="shared" si="397"/>
        <v>2.8272750930262729E-4</v>
      </c>
      <c r="G5471" s="80">
        <f t="shared" si="394"/>
        <v>20915.838061717452</v>
      </c>
      <c r="H5471" s="80">
        <f t="shared" si="398"/>
        <v>5.9134828001664665</v>
      </c>
      <c r="I5471" s="80">
        <f t="shared" ref="I5471:I5534" si="400">+E5471*G5471</f>
        <v>20497521.300483104</v>
      </c>
      <c r="K5471" s="82">
        <f t="shared" si="395"/>
        <v>1.1114805470662237E-3</v>
      </c>
      <c r="L5471" s="3">
        <f>IF(AND(O5471&gt;0,O5471&lt;366),+'PL2'!$N$3+1,IF(AND(O5471&gt;365,O5471&lt;731),+'PL2'!$O$3+1,IF(AND(O5471&gt;730,O5471&lt;1096),+'PL2'!$P$3+1,IF(AND(O5471&gt;1095,O5471&lt;1461),+'PL2'!$Q$3+1,IF(AND(O5471&gt;1460,O5471&lt;3000),+'PL2'!$R$3+1,0)))))</f>
        <v>1.5</v>
      </c>
      <c r="M5471" s="3">
        <f>IF(AND(O5471&gt;0,O5471&lt;366),+'PL2'!$N$2+1,IF(AND(O5471&gt;365,O5471&lt;731),+'PL2'!$O$2+1,IF(AND(O5471&gt;730,O5471&lt;1096),+'PL2'!$P$2+1,IF(AND(O5471&gt;1095,O5471&lt;1461),+'PL2'!$Q$2+1,IF(AND(O5471&gt;1460,O5471&lt;1826),+'PL2'!$R$2+1,IF(AND(O5471&gt;1825,O5471&lt;2190),+'PL2'!$S$2+1,0))))))</f>
        <v>1.2</v>
      </c>
      <c r="N5471" s="82">
        <f t="shared" si="396"/>
        <v>4.9963589095569638E-4</v>
      </c>
      <c r="O5471" s="19">
        <f>IF(A5471&gt;'PL2'!$C$2+489,IF(A5471='PL2'!$C$2+490,1,O5470+1), "")</f>
        <v>908</v>
      </c>
      <c r="Q5471" s="19">
        <f t="shared" si="399"/>
        <v>25.850218702334356</v>
      </c>
    </row>
    <row r="5472" spans="1:17" s="80" customFormat="1" x14ac:dyDescent="0.55000000000000004">
      <c r="A5472" s="80">
        <v>5470</v>
      </c>
      <c r="B5472" s="81">
        <v>45292</v>
      </c>
      <c r="C5472" s="80">
        <v>125.767348785275</v>
      </c>
      <c r="D5472" s="80">
        <f t="shared" si="393"/>
        <v>436319632.05752641</v>
      </c>
      <c r="E5472" s="80">
        <v>980</v>
      </c>
      <c r="F5472" s="80">
        <f t="shared" si="397"/>
        <v>2.8248099043436895E-4</v>
      </c>
      <c r="G5472" s="80">
        <f t="shared" si="394"/>
        <v>20926.288365102504</v>
      </c>
      <c r="H5472" s="80">
        <f t="shared" si="398"/>
        <v>5.9112786634893668</v>
      </c>
      <c r="I5472" s="80">
        <f t="shared" si="400"/>
        <v>20507762.597800452</v>
      </c>
      <c r="K5472" s="82">
        <f t="shared" si="395"/>
        <v>1.1114805470662237E-3</v>
      </c>
      <c r="L5472" s="3">
        <f>IF(AND(O5472&gt;0,O5472&lt;366),+'PL2'!$N$3+1,IF(AND(O5472&gt;365,O5472&lt;731),+'PL2'!$O$3+1,IF(AND(O5472&gt;730,O5472&lt;1096),+'PL2'!$P$3+1,IF(AND(O5472&gt;1095,O5472&lt;1461),+'PL2'!$Q$3+1,IF(AND(O5472&gt;1460,O5472&lt;3000),+'PL2'!$R$3+1,0)))))</f>
        <v>1.5</v>
      </c>
      <c r="M5472" s="3">
        <f>IF(AND(O5472&gt;0,O5472&lt;366),+'PL2'!$N$2+1,IF(AND(O5472&gt;365,O5472&lt;731),+'PL2'!$O$2+1,IF(AND(O5472&gt;730,O5472&lt;1096),+'PL2'!$P$2+1,IF(AND(O5472&gt;1095,O5472&lt;1461),+'PL2'!$Q$2+1,IF(AND(O5472&gt;1460,O5472&lt;1826),+'PL2'!$R$2+1,IF(AND(O5472&gt;1825,O5472&lt;2190),+'PL2'!$S$2+1,0))))))</f>
        <v>1.2</v>
      </c>
      <c r="N5472" s="82">
        <f t="shared" si="396"/>
        <v>4.9963589095569638E-4</v>
      </c>
      <c r="O5472" s="19">
        <f>IF(A5472&gt;'PL2'!$C$2+489,IF(A5472='PL2'!$C$2+490,1,O5471+1), "")</f>
        <v>909</v>
      </c>
      <c r="Q5472" s="19">
        <f t="shared" si="399"/>
        <v>25.863134399387096</v>
      </c>
    </row>
    <row r="5473" spans="1:17" s="80" customFormat="1" x14ac:dyDescent="0.55000000000000004">
      <c r="A5473" s="80">
        <v>5471</v>
      </c>
      <c r="B5473" s="81">
        <v>45293</v>
      </c>
      <c r="C5473" s="80">
        <v>125.79734725939601</v>
      </c>
      <c r="D5473" s="80">
        <f t="shared" si="393"/>
        <v>436804592.84086144</v>
      </c>
      <c r="E5473" s="80">
        <v>980</v>
      </c>
      <c r="F5473" s="80">
        <f t="shared" si="397"/>
        <v>2.8223467045622962E-4</v>
      </c>
      <c r="G5473" s="80">
        <f t="shared" si="394"/>
        <v>20936.743889834197</v>
      </c>
      <c r="H5473" s="80">
        <f t="shared" si="398"/>
        <v>5.909075012173834</v>
      </c>
      <c r="I5473" s="80">
        <f t="shared" si="400"/>
        <v>20518009.012037512</v>
      </c>
      <c r="K5473" s="82">
        <f t="shared" si="395"/>
        <v>1.1114805470662237E-3</v>
      </c>
      <c r="L5473" s="3">
        <f>IF(AND(O5473&gt;0,O5473&lt;366),+'PL2'!$N$3+1,IF(AND(O5473&gt;365,O5473&lt;731),+'PL2'!$O$3+1,IF(AND(O5473&gt;730,O5473&lt;1096),+'PL2'!$P$3+1,IF(AND(O5473&gt;1095,O5473&lt;1461),+'PL2'!$Q$3+1,IF(AND(O5473&gt;1460,O5473&lt;3000),+'PL2'!$R$3+1,0)))))</f>
        <v>1.5</v>
      </c>
      <c r="M5473" s="3">
        <f>IF(AND(O5473&gt;0,O5473&lt;366),+'PL2'!$N$2+1,IF(AND(O5473&gt;365,O5473&lt;731),+'PL2'!$O$2+1,IF(AND(O5473&gt;730,O5473&lt;1096),+'PL2'!$P$2+1,IF(AND(O5473&gt;1095,O5473&lt;1461),+'PL2'!$Q$2+1,IF(AND(O5473&gt;1460,O5473&lt;1826),+'PL2'!$R$2+1,IF(AND(O5473&gt;1825,O5473&lt;2190),+'PL2'!$S$2+1,0))))))</f>
        <v>1.2</v>
      </c>
      <c r="N5473" s="82">
        <f t="shared" si="396"/>
        <v>4.9963589095569638E-4</v>
      </c>
      <c r="O5473" s="19">
        <f>IF(A5473&gt;'PL2'!$C$2+489,IF(A5473='PL2'!$C$2+490,1,O5472+1), "")</f>
        <v>910</v>
      </c>
      <c r="Q5473" s="19">
        <f t="shared" si="399"/>
        <v>25.876056549585641</v>
      </c>
    </row>
    <row r="5474" spans="1:17" s="80" customFormat="1" x14ac:dyDescent="0.55000000000000004">
      <c r="A5474" s="80">
        <v>5472</v>
      </c>
      <c r="B5474" s="81">
        <v>45294</v>
      </c>
      <c r="C5474" s="80">
        <v>125.82734573351701</v>
      </c>
      <c r="D5474" s="80">
        <f t="shared" si="393"/>
        <v>437290092.64867324</v>
      </c>
      <c r="E5474" s="80">
        <v>980</v>
      </c>
      <c r="F5474" s="80">
        <f t="shared" si="397"/>
        <v>2.8198854923044595E-4</v>
      </c>
      <c r="G5474" s="80">
        <f t="shared" si="394"/>
        <v>20947.204638521307</v>
      </c>
      <c r="H5474" s="80">
        <f t="shared" si="398"/>
        <v>5.9068718464498913</v>
      </c>
      <c r="I5474" s="80">
        <f t="shared" si="400"/>
        <v>20528260.545750882</v>
      </c>
      <c r="K5474" s="82">
        <f t="shared" si="395"/>
        <v>1.1114805470662237E-3</v>
      </c>
      <c r="L5474" s="3">
        <f>IF(AND(O5474&gt;0,O5474&lt;366),+'PL2'!$N$3+1,IF(AND(O5474&gt;365,O5474&lt;731),+'PL2'!$O$3+1,IF(AND(O5474&gt;730,O5474&lt;1096),+'PL2'!$P$3+1,IF(AND(O5474&gt;1095,O5474&lt;1461),+'PL2'!$Q$3+1,IF(AND(O5474&gt;1460,O5474&lt;3000),+'PL2'!$R$3+1,0)))))</f>
        <v>1.5</v>
      </c>
      <c r="M5474" s="3">
        <f>IF(AND(O5474&gt;0,O5474&lt;366),+'PL2'!$N$2+1,IF(AND(O5474&gt;365,O5474&lt;731),+'PL2'!$O$2+1,IF(AND(O5474&gt;730,O5474&lt;1096),+'PL2'!$P$2+1,IF(AND(O5474&gt;1095,O5474&lt;1461),+'PL2'!$Q$2+1,IF(AND(O5474&gt;1460,O5474&lt;1826),+'PL2'!$R$2+1,IF(AND(O5474&gt;1825,O5474&lt;2190),+'PL2'!$S$2+1,0))))))</f>
        <v>1.2</v>
      </c>
      <c r="N5474" s="82">
        <f t="shared" si="396"/>
        <v>4.9963589095569638E-4</v>
      </c>
      <c r="O5474" s="19">
        <f>IF(A5474&gt;'PL2'!$C$2+489,IF(A5474='PL2'!$C$2+490,1,O5473+1), "")</f>
        <v>911</v>
      </c>
      <c r="Q5474" s="19">
        <f t="shared" si="399"/>
        <v>25.888985156154213</v>
      </c>
    </row>
    <row r="5475" spans="1:17" s="80" customFormat="1" x14ac:dyDescent="0.55000000000000004">
      <c r="A5475" s="80">
        <v>5473</v>
      </c>
      <c r="B5475" s="81">
        <v>45295</v>
      </c>
      <c r="C5475" s="80">
        <v>125.85734420763799</v>
      </c>
      <c r="D5475" s="80">
        <f t="shared" ref="D5475:D5538" si="401">+D5474*(1+K5475)</f>
        <v>437776132.08007705</v>
      </c>
      <c r="E5475" s="80">
        <v>980</v>
      </c>
      <c r="F5475" s="80">
        <f t="shared" si="397"/>
        <v>2.8174262661931533E-4</v>
      </c>
      <c r="G5475" s="80">
        <f t="shared" ref="G5475:G5538" si="402">+G5474*(1+N5475)</f>
        <v>20957.670613773906</v>
      </c>
      <c r="H5475" s="80">
        <f t="shared" si="398"/>
        <v>5.9046691665470989</v>
      </c>
      <c r="I5475" s="80">
        <f t="shared" si="400"/>
        <v>20538517.201498426</v>
      </c>
      <c r="K5475" s="82">
        <f t="shared" si="395"/>
        <v>1.1114805470662237E-3</v>
      </c>
      <c r="L5475" s="3">
        <f>IF(AND(O5475&gt;0,O5475&lt;366),+'PL2'!$N$3+1,IF(AND(O5475&gt;365,O5475&lt;731),+'PL2'!$O$3+1,IF(AND(O5475&gt;730,O5475&lt;1096),+'PL2'!$P$3+1,IF(AND(O5475&gt;1095,O5475&lt;1461),+'PL2'!$Q$3+1,IF(AND(O5475&gt;1460,O5475&lt;3000),+'PL2'!$R$3+1,0)))))</f>
        <v>1.5</v>
      </c>
      <c r="M5475" s="3">
        <f>IF(AND(O5475&gt;0,O5475&lt;366),+'PL2'!$N$2+1,IF(AND(O5475&gt;365,O5475&lt;731),+'PL2'!$O$2+1,IF(AND(O5475&gt;730,O5475&lt;1096),+'PL2'!$P$2+1,IF(AND(O5475&gt;1095,O5475&lt;1461),+'PL2'!$Q$2+1,IF(AND(O5475&gt;1460,O5475&lt;1826),+'PL2'!$R$2+1,IF(AND(O5475&gt;1825,O5475&lt;2190),+'PL2'!$S$2+1,0))))))</f>
        <v>1.2</v>
      </c>
      <c r="N5475" s="82">
        <f t="shared" si="396"/>
        <v>4.9963589095569638E-4</v>
      </c>
      <c r="O5475" s="19">
        <f>IF(A5475&gt;'PL2'!$C$2+489,IF(A5475='PL2'!$C$2+490,1,O5474+1), "")</f>
        <v>912</v>
      </c>
      <c r="Q5475" s="19">
        <f t="shared" si="399"/>
        <v>25.901920222318648</v>
      </c>
    </row>
    <row r="5476" spans="1:17" s="80" customFormat="1" x14ac:dyDescent="0.55000000000000004">
      <c r="A5476" s="80">
        <v>5474</v>
      </c>
      <c r="B5476" s="81">
        <v>45296</v>
      </c>
      <c r="C5476" s="80">
        <v>125.88734268175899</v>
      </c>
      <c r="D5476" s="80">
        <f t="shared" si="401"/>
        <v>438262711.73485392</v>
      </c>
      <c r="E5476" s="80">
        <v>980</v>
      </c>
      <c r="F5476" s="80">
        <f t="shared" si="397"/>
        <v>2.8149690248519617E-4</v>
      </c>
      <c r="G5476" s="80">
        <f t="shared" si="402"/>
        <v>20968.141818203374</v>
      </c>
      <c r="H5476" s="80">
        <f t="shared" si="398"/>
        <v>5.9024669726945591</v>
      </c>
      <c r="I5476" s="80">
        <f t="shared" si="400"/>
        <v>20548778.981839307</v>
      </c>
      <c r="K5476" s="82">
        <f t="shared" ref="K5476:K5539" si="403">+L5476^(0.00273972602739726)-1</f>
        <v>1.1114805470662237E-3</v>
      </c>
      <c r="L5476" s="3">
        <f>IF(AND(O5476&gt;0,O5476&lt;366),+'PL2'!$N$3+1,IF(AND(O5476&gt;365,O5476&lt;731),+'PL2'!$O$3+1,IF(AND(O5476&gt;730,O5476&lt;1096),+'PL2'!$P$3+1,IF(AND(O5476&gt;1095,O5476&lt;1461),+'PL2'!$Q$3+1,IF(AND(O5476&gt;1460,O5476&lt;3000),+'PL2'!$R$3+1,0)))))</f>
        <v>1.5</v>
      </c>
      <c r="M5476" s="3">
        <f>IF(AND(O5476&gt;0,O5476&lt;366),+'PL2'!$N$2+1,IF(AND(O5476&gt;365,O5476&lt;731),+'PL2'!$O$2+1,IF(AND(O5476&gt;730,O5476&lt;1096),+'PL2'!$P$2+1,IF(AND(O5476&gt;1095,O5476&lt;1461),+'PL2'!$Q$2+1,IF(AND(O5476&gt;1460,O5476&lt;1826),+'PL2'!$R$2+1,IF(AND(O5476&gt;1825,O5476&lt;2190),+'PL2'!$S$2+1,0))))))</f>
        <v>1.2</v>
      </c>
      <c r="N5476" s="82">
        <f t="shared" ref="N5476:N5539" si="404">+M5476^(0.00273972602739726)-1</f>
        <v>4.9963589095569638E-4</v>
      </c>
      <c r="O5476" s="19">
        <f>IF(A5476&gt;'PL2'!$C$2+489,IF(A5476='PL2'!$C$2+490,1,O5475+1), "")</f>
        <v>913</v>
      </c>
      <c r="Q5476" s="19">
        <f t="shared" si="399"/>
        <v>25.91486175130639</v>
      </c>
    </row>
    <row r="5477" spans="1:17" s="80" customFormat="1" x14ac:dyDescent="0.55000000000000004">
      <c r="A5477" s="80">
        <v>5475</v>
      </c>
      <c r="B5477" s="81">
        <v>45297</v>
      </c>
      <c r="C5477" s="80">
        <v>125.91734115588</v>
      </c>
      <c r="D5477" s="80">
        <f t="shared" si="401"/>
        <v>438749832.21345168</v>
      </c>
      <c r="E5477" s="80">
        <v>980</v>
      </c>
      <c r="F5477" s="80">
        <f t="shared" si="397"/>
        <v>2.8125137669050734E-4</v>
      </c>
      <c r="G5477" s="80">
        <f t="shared" si="402"/>
        <v>20978.618254422396</v>
      </c>
      <c r="H5477" s="80">
        <f t="shared" si="398"/>
        <v>5.9002652651209067</v>
      </c>
      <c r="I5477" s="80">
        <f t="shared" si="400"/>
        <v>20559045.889333948</v>
      </c>
      <c r="K5477" s="82">
        <f t="shared" si="403"/>
        <v>1.1114805470662237E-3</v>
      </c>
      <c r="L5477" s="3">
        <f>IF(AND(O5477&gt;0,O5477&lt;366),+'PL2'!$N$3+1,IF(AND(O5477&gt;365,O5477&lt;731),+'PL2'!$O$3+1,IF(AND(O5477&gt;730,O5477&lt;1096),+'PL2'!$P$3+1,IF(AND(O5477&gt;1095,O5477&lt;1461),+'PL2'!$Q$3+1,IF(AND(O5477&gt;1460,O5477&lt;3000),+'PL2'!$R$3+1,0)))))</f>
        <v>1.5</v>
      </c>
      <c r="M5477" s="3">
        <f>IF(AND(O5477&gt;0,O5477&lt;366),+'PL2'!$N$2+1,IF(AND(O5477&gt;365,O5477&lt;731),+'PL2'!$O$2+1,IF(AND(O5477&gt;730,O5477&lt;1096),+'PL2'!$P$2+1,IF(AND(O5477&gt;1095,O5477&lt;1461),+'PL2'!$Q$2+1,IF(AND(O5477&gt;1460,O5477&lt;1826),+'PL2'!$R$2+1,IF(AND(O5477&gt;1825,O5477&lt;2190),+'PL2'!$S$2+1,0))))))</f>
        <v>1.2</v>
      </c>
      <c r="N5477" s="82">
        <f t="shared" si="404"/>
        <v>4.9963589095569638E-4</v>
      </c>
      <c r="O5477" s="19">
        <f>IF(A5477&gt;'PL2'!$C$2+489,IF(A5477='PL2'!$C$2+490,1,O5476+1), "")</f>
        <v>914</v>
      </c>
      <c r="Q5477" s="19">
        <f t="shared" si="399"/>
        <v>25.927809746346497</v>
      </c>
    </row>
    <row r="5478" spans="1:17" s="80" customFormat="1" x14ac:dyDescent="0.55000000000000004">
      <c r="A5478" s="80">
        <v>5476</v>
      </c>
      <c r="B5478" s="81">
        <v>45298</v>
      </c>
      <c r="C5478" s="80">
        <v>125.947339630001</v>
      </c>
      <c r="D5478" s="80">
        <f t="shared" si="401"/>
        <v>439237494.1169855</v>
      </c>
      <c r="E5478" s="80">
        <v>980</v>
      </c>
      <c r="F5478" s="80">
        <f t="shared" si="397"/>
        <v>2.8100604909772874E-4</v>
      </c>
      <c r="G5478" s="80">
        <f t="shared" si="402"/>
        <v>20989.099925044964</v>
      </c>
      <c r="H5478" s="80">
        <f t="shared" si="398"/>
        <v>5.8980640440543199</v>
      </c>
      <c r="I5478" s="80">
        <f t="shared" si="400"/>
        <v>20569317.926544067</v>
      </c>
      <c r="K5478" s="82">
        <f t="shared" si="403"/>
        <v>1.1114805470662237E-3</v>
      </c>
      <c r="L5478" s="3">
        <f>IF(AND(O5478&gt;0,O5478&lt;366),+'PL2'!$N$3+1,IF(AND(O5478&gt;365,O5478&lt;731),+'PL2'!$O$3+1,IF(AND(O5478&gt;730,O5478&lt;1096),+'PL2'!$P$3+1,IF(AND(O5478&gt;1095,O5478&lt;1461),+'PL2'!$Q$3+1,IF(AND(O5478&gt;1460,O5478&lt;3000),+'PL2'!$R$3+1,0)))))</f>
        <v>1.5</v>
      </c>
      <c r="M5478" s="3">
        <f>IF(AND(O5478&gt;0,O5478&lt;366),+'PL2'!$N$2+1,IF(AND(O5478&gt;365,O5478&lt;731),+'PL2'!$O$2+1,IF(AND(O5478&gt;730,O5478&lt;1096),+'PL2'!$P$2+1,IF(AND(O5478&gt;1095,O5478&lt;1461),+'PL2'!$Q$2+1,IF(AND(O5478&gt;1460,O5478&lt;1826),+'PL2'!$R$2+1,IF(AND(O5478&gt;1825,O5478&lt;2190),+'PL2'!$S$2+1,0))))))</f>
        <v>1.2</v>
      </c>
      <c r="N5478" s="82">
        <f t="shared" si="404"/>
        <v>4.9963589095569638E-4</v>
      </c>
      <c r="O5478" s="19">
        <f>IF(A5478&gt;'PL2'!$C$2+489,IF(A5478='PL2'!$C$2+490,1,O5477+1), "")</f>
        <v>915</v>
      </c>
      <c r="Q5478" s="19">
        <f t="shared" si="399"/>
        <v>25.940764210669641</v>
      </c>
    </row>
    <row r="5479" spans="1:17" s="80" customFormat="1" x14ac:dyDescent="0.55000000000000004">
      <c r="A5479" s="80">
        <v>5477</v>
      </c>
      <c r="B5479" s="81">
        <v>45299</v>
      </c>
      <c r="C5479" s="80">
        <v>125.977338104122</v>
      </c>
      <c r="D5479" s="80">
        <f t="shared" si="401"/>
        <v>439725698.04723865</v>
      </c>
      <c r="E5479" s="80">
        <v>980</v>
      </c>
      <c r="F5479" s="80">
        <f t="shared" si="397"/>
        <v>2.8076091956940116E-4</v>
      </c>
      <c r="G5479" s="80">
        <f t="shared" si="402"/>
        <v>20999.586832686371</v>
      </c>
      <c r="H5479" s="80">
        <f t="shared" si="398"/>
        <v>5.8958633097225137</v>
      </c>
      <c r="I5479" s="80">
        <f t="shared" si="400"/>
        <v>20579595.096032642</v>
      </c>
      <c r="K5479" s="82">
        <f t="shared" si="403"/>
        <v>1.1114805470662237E-3</v>
      </c>
      <c r="L5479" s="3">
        <f>IF(AND(O5479&gt;0,O5479&lt;366),+'PL2'!$N$3+1,IF(AND(O5479&gt;365,O5479&lt;731),+'PL2'!$O$3+1,IF(AND(O5479&gt;730,O5479&lt;1096),+'PL2'!$P$3+1,IF(AND(O5479&gt;1095,O5479&lt;1461),+'PL2'!$Q$3+1,IF(AND(O5479&gt;1460,O5479&lt;3000),+'PL2'!$R$3+1,0)))))</f>
        <v>1.5</v>
      </c>
      <c r="M5479" s="3">
        <f>IF(AND(O5479&gt;0,O5479&lt;366),+'PL2'!$N$2+1,IF(AND(O5479&gt;365,O5479&lt;731),+'PL2'!$O$2+1,IF(AND(O5479&gt;730,O5479&lt;1096),+'PL2'!$P$2+1,IF(AND(O5479&gt;1095,O5479&lt;1461),+'PL2'!$Q$2+1,IF(AND(O5479&gt;1460,O5479&lt;1826),+'PL2'!$R$2+1,IF(AND(O5479&gt;1825,O5479&lt;2190),+'PL2'!$S$2+1,0))))))</f>
        <v>1.2</v>
      </c>
      <c r="N5479" s="82">
        <f t="shared" si="404"/>
        <v>4.9963589095569638E-4</v>
      </c>
      <c r="O5479" s="19">
        <f>IF(A5479&gt;'PL2'!$C$2+489,IF(A5479='PL2'!$C$2+490,1,O5478+1), "")</f>
        <v>916</v>
      </c>
      <c r="Q5479" s="19">
        <f t="shared" si="399"/>
        <v>25.953725147508113</v>
      </c>
    </row>
    <row r="5480" spans="1:17" s="80" customFormat="1" x14ac:dyDescent="0.55000000000000004">
      <c r="A5480" s="80">
        <v>5478</v>
      </c>
      <c r="B5480" s="81">
        <v>45300</v>
      </c>
      <c r="C5480" s="80">
        <v>126.007336578243</v>
      </c>
      <c r="D5480" s="80">
        <f t="shared" si="401"/>
        <v>440214444.60666329</v>
      </c>
      <c r="E5480" s="80">
        <v>980</v>
      </c>
      <c r="F5480" s="80">
        <f t="shared" si="397"/>
        <v>2.8051598796812626E-4</v>
      </c>
      <c r="G5480" s="80">
        <f t="shared" si="402"/>
        <v>21010.078979963222</v>
      </c>
      <c r="H5480" s="80">
        <f t="shared" si="398"/>
        <v>5.8936630623527453</v>
      </c>
      <c r="I5480" s="80">
        <f t="shared" si="400"/>
        <v>20589877.400363959</v>
      </c>
      <c r="K5480" s="82">
        <f t="shared" si="403"/>
        <v>1.1114805470662237E-3</v>
      </c>
      <c r="L5480" s="3">
        <f>IF(AND(O5480&gt;0,O5480&lt;366),+'PL2'!$N$3+1,IF(AND(O5480&gt;365,O5480&lt;731),+'PL2'!$O$3+1,IF(AND(O5480&gt;730,O5480&lt;1096),+'PL2'!$P$3+1,IF(AND(O5480&gt;1095,O5480&lt;1461),+'PL2'!$Q$3+1,IF(AND(O5480&gt;1460,O5480&lt;3000),+'PL2'!$R$3+1,0)))))</f>
        <v>1.5</v>
      </c>
      <c r="M5480" s="3">
        <f>IF(AND(O5480&gt;0,O5480&lt;366),+'PL2'!$N$2+1,IF(AND(O5480&gt;365,O5480&lt;731),+'PL2'!$O$2+1,IF(AND(O5480&gt;730,O5480&lt;1096),+'PL2'!$P$2+1,IF(AND(O5480&gt;1095,O5480&lt;1461),+'PL2'!$Q$2+1,IF(AND(O5480&gt;1460,O5480&lt;1826),+'PL2'!$R$2+1,IF(AND(O5480&gt;1825,O5480&lt;2190),+'PL2'!$S$2+1,0))))))</f>
        <v>1.2</v>
      </c>
      <c r="N5480" s="82">
        <f t="shared" si="404"/>
        <v>4.9963589095569638E-4</v>
      </c>
      <c r="O5480" s="19">
        <f>IF(A5480&gt;'PL2'!$C$2+489,IF(A5480='PL2'!$C$2+490,1,O5479+1), "")</f>
        <v>917</v>
      </c>
      <c r="Q5480" s="19">
        <f t="shared" si="399"/>
        <v>25.966692560095808</v>
      </c>
    </row>
    <row r="5481" spans="1:17" s="80" customFormat="1" x14ac:dyDescent="0.55000000000000004">
      <c r="A5481" s="80">
        <v>5479</v>
      </c>
      <c r="B5481" s="81">
        <v>45301</v>
      </c>
      <c r="C5481" s="80">
        <v>126.037335052364</v>
      </c>
      <c r="D5481" s="80">
        <f t="shared" si="401"/>
        <v>440703734.39838117</v>
      </c>
      <c r="E5481" s="80">
        <v>980</v>
      </c>
      <c r="F5481" s="80">
        <f t="shared" si="397"/>
        <v>2.8027125415656657E-4</v>
      </c>
      <c r="G5481" s="80">
        <f t="shared" si="402"/>
        <v>21020.576369493425</v>
      </c>
      <c r="H5481" s="80">
        <f t="shared" si="398"/>
        <v>5.8914633021718092</v>
      </c>
      <c r="I5481" s="80">
        <f t="shared" si="400"/>
        <v>20600164.842103556</v>
      </c>
      <c r="K5481" s="82">
        <f t="shared" si="403"/>
        <v>1.1114805470662237E-3</v>
      </c>
      <c r="L5481" s="3">
        <f>IF(AND(O5481&gt;0,O5481&lt;366),+'PL2'!$N$3+1,IF(AND(O5481&gt;365,O5481&lt;731),+'PL2'!$O$3+1,IF(AND(O5481&gt;730,O5481&lt;1096),+'PL2'!$P$3+1,IF(AND(O5481&gt;1095,O5481&lt;1461),+'PL2'!$Q$3+1,IF(AND(O5481&gt;1460,O5481&lt;3000),+'PL2'!$R$3+1,0)))))</f>
        <v>1.5</v>
      </c>
      <c r="M5481" s="3">
        <f>IF(AND(O5481&gt;0,O5481&lt;366),+'PL2'!$N$2+1,IF(AND(O5481&gt;365,O5481&lt;731),+'PL2'!$O$2+1,IF(AND(O5481&gt;730,O5481&lt;1096),+'PL2'!$P$2+1,IF(AND(O5481&gt;1095,O5481&lt;1461),+'PL2'!$Q$2+1,IF(AND(O5481&gt;1460,O5481&lt;1826),+'PL2'!$R$2+1,IF(AND(O5481&gt;1825,O5481&lt;2190),+'PL2'!$S$2+1,0))))))</f>
        <v>1.2</v>
      </c>
      <c r="N5481" s="82">
        <f t="shared" si="404"/>
        <v>4.9963589095569638E-4</v>
      </c>
      <c r="O5481" s="19">
        <f>IF(A5481&gt;'PL2'!$C$2+489,IF(A5481='PL2'!$C$2+490,1,O5480+1), "")</f>
        <v>918</v>
      </c>
      <c r="Q5481" s="19">
        <f t="shared" si="399"/>
        <v>25.979666451668244</v>
      </c>
    </row>
    <row r="5482" spans="1:17" s="80" customFormat="1" x14ac:dyDescent="0.55000000000000004">
      <c r="A5482" s="80">
        <v>5480</v>
      </c>
      <c r="B5482" s="81">
        <v>45302</v>
      </c>
      <c r="C5482" s="80">
        <v>126.067333526485</v>
      </c>
      <c r="D5482" s="80">
        <f t="shared" si="401"/>
        <v>441193568.02618444</v>
      </c>
      <c r="E5482" s="80">
        <v>980</v>
      </c>
      <c r="F5482" s="80">
        <f t="shared" si="397"/>
        <v>2.8002671799744585E-4</v>
      </c>
      <c r="G5482" s="80">
        <f t="shared" si="402"/>
        <v>21031.0790038962</v>
      </c>
      <c r="H5482" s="80">
        <f t="shared" si="398"/>
        <v>5.8892640294060454</v>
      </c>
      <c r="I5482" s="80">
        <f t="shared" si="400"/>
        <v>20610457.423818275</v>
      </c>
      <c r="K5482" s="82">
        <f t="shared" si="403"/>
        <v>1.1114805470662237E-3</v>
      </c>
      <c r="L5482" s="3">
        <f>IF(AND(O5482&gt;0,O5482&lt;366),+'PL2'!$N$3+1,IF(AND(O5482&gt;365,O5482&lt;731),+'PL2'!$O$3+1,IF(AND(O5482&gt;730,O5482&lt;1096),+'PL2'!$P$3+1,IF(AND(O5482&gt;1095,O5482&lt;1461),+'PL2'!$Q$3+1,IF(AND(O5482&gt;1460,O5482&lt;3000),+'PL2'!$R$3+1,0)))))</f>
        <v>1.5</v>
      </c>
      <c r="M5482" s="3">
        <f>IF(AND(O5482&gt;0,O5482&lt;366),+'PL2'!$N$2+1,IF(AND(O5482&gt;365,O5482&lt;731),+'PL2'!$O$2+1,IF(AND(O5482&gt;730,O5482&lt;1096),+'PL2'!$P$2+1,IF(AND(O5482&gt;1095,O5482&lt;1461),+'PL2'!$Q$2+1,IF(AND(O5482&gt;1460,O5482&lt;1826),+'PL2'!$R$2+1,IF(AND(O5482&gt;1825,O5482&lt;2190),+'PL2'!$S$2+1,0))))))</f>
        <v>1.2</v>
      </c>
      <c r="N5482" s="82">
        <f t="shared" si="404"/>
        <v>4.9963589095569638E-4</v>
      </c>
      <c r="O5482" s="19">
        <f>IF(A5482&gt;'PL2'!$C$2+489,IF(A5482='PL2'!$C$2+490,1,O5481+1), "")</f>
        <v>919</v>
      </c>
      <c r="Q5482" s="19">
        <f t="shared" si="399"/>
        <v>25.992646825462554</v>
      </c>
    </row>
    <row r="5483" spans="1:17" s="80" customFormat="1" x14ac:dyDescent="0.55000000000000004">
      <c r="A5483" s="80">
        <v>5481</v>
      </c>
      <c r="B5483" s="81">
        <v>45303</v>
      </c>
      <c r="C5483" s="80">
        <v>126.097332000606</v>
      </c>
      <c r="D5483" s="80">
        <f t="shared" si="401"/>
        <v>441683946.0945363</v>
      </c>
      <c r="E5483" s="80">
        <v>980</v>
      </c>
      <c r="F5483" s="80">
        <f t="shared" si="397"/>
        <v>2.7978237935354864E-4</v>
      </c>
      <c r="G5483" s="80">
        <f t="shared" si="402"/>
        <v>21041.586885792072</v>
      </c>
      <c r="H5483" s="80">
        <f t="shared" si="398"/>
        <v>5.8870652442813318</v>
      </c>
      <c r="I5483" s="80">
        <f t="shared" si="400"/>
        <v>20620755.148076233</v>
      </c>
      <c r="K5483" s="82">
        <f t="shared" si="403"/>
        <v>1.1114805470662237E-3</v>
      </c>
      <c r="L5483" s="3">
        <f>IF(AND(O5483&gt;0,O5483&lt;366),+'PL2'!$N$3+1,IF(AND(O5483&gt;365,O5483&lt;731),+'PL2'!$O$3+1,IF(AND(O5483&gt;730,O5483&lt;1096),+'PL2'!$P$3+1,IF(AND(O5483&gt;1095,O5483&lt;1461),+'PL2'!$Q$3+1,IF(AND(O5483&gt;1460,O5483&lt;3000),+'PL2'!$R$3+1,0)))))</f>
        <v>1.5</v>
      </c>
      <c r="M5483" s="3">
        <f>IF(AND(O5483&gt;0,O5483&lt;366),+'PL2'!$N$2+1,IF(AND(O5483&gt;365,O5483&lt;731),+'PL2'!$O$2+1,IF(AND(O5483&gt;730,O5483&lt;1096),+'PL2'!$P$2+1,IF(AND(O5483&gt;1095,O5483&lt;1461),+'PL2'!$Q$2+1,IF(AND(O5483&gt;1460,O5483&lt;1826),+'PL2'!$R$2+1,IF(AND(O5483&gt;1825,O5483&lt;2190),+'PL2'!$S$2+1,0))))))</f>
        <v>1.2</v>
      </c>
      <c r="N5483" s="82">
        <f t="shared" si="404"/>
        <v>4.9963589095569638E-4</v>
      </c>
      <c r="O5483" s="19">
        <f>IF(A5483&gt;'PL2'!$C$2+489,IF(A5483='PL2'!$C$2+490,1,O5482+1), "")</f>
        <v>920</v>
      </c>
      <c r="Q5483" s="19">
        <f t="shared" si="399"/>
        <v>26.005633684717491</v>
      </c>
    </row>
    <row r="5484" spans="1:17" s="80" customFormat="1" x14ac:dyDescent="0.55000000000000004">
      <c r="A5484" s="80">
        <v>5482</v>
      </c>
      <c r="B5484" s="81">
        <v>45304</v>
      </c>
      <c r="C5484" s="80">
        <v>126.127330474727</v>
      </c>
      <c r="D5484" s="80">
        <f t="shared" si="401"/>
        <v>442174869.20857185</v>
      </c>
      <c r="E5484" s="80">
        <v>980</v>
      </c>
      <c r="F5484" s="80">
        <f t="shared" si="397"/>
        <v>2.7953823808772057E-4</v>
      </c>
      <c r="G5484" s="80">
        <f t="shared" si="402"/>
        <v>21052.100017802877</v>
      </c>
      <c r="H5484" s="80">
        <f t="shared" si="398"/>
        <v>5.8848669470230872</v>
      </c>
      <c r="I5484" s="80">
        <f t="shared" si="400"/>
        <v>20631058.01744682</v>
      </c>
      <c r="K5484" s="82">
        <f t="shared" si="403"/>
        <v>1.1114805470662237E-3</v>
      </c>
      <c r="L5484" s="3">
        <f>IF(AND(O5484&gt;0,O5484&lt;366),+'PL2'!$N$3+1,IF(AND(O5484&gt;365,O5484&lt;731),+'PL2'!$O$3+1,IF(AND(O5484&gt;730,O5484&lt;1096),+'PL2'!$P$3+1,IF(AND(O5484&gt;1095,O5484&lt;1461),+'PL2'!$Q$3+1,IF(AND(O5484&gt;1460,O5484&lt;3000),+'PL2'!$R$3+1,0)))))</f>
        <v>1.5</v>
      </c>
      <c r="M5484" s="3">
        <f>IF(AND(O5484&gt;0,O5484&lt;366),+'PL2'!$N$2+1,IF(AND(O5484&gt;365,O5484&lt;731),+'PL2'!$O$2+1,IF(AND(O5484&gt;730,O5484&lt;1096),+'PL2'!$P$2+1,IF(AND(O5484&gt;1095,O5484&lt;1461),+'PL2'!$Q$2+1,IF(AND(O5484&gt;1460,O5484&lt;1826),+'PL2'!$R$2+1,IF(AND(O5484&gt;1825,O5484&lt;2190),+'PL2'!$S$2+1,0))))))</f>
        <v>1.2</v>
      </c>
      <c r="N5484" s="82">
        <f t="shared" si="404"/>
        <v>4.9963589095569638E-4</v>
      </c>
      <c r="O5484" s="19">
        <f>IF(A5484&gt;'PL2'!$C$2+489,IF(A5484='PL2'!$C$2+490,1,O5483+1), "")</f>
        <v>921</v>
      </c>
      <c r="Q5484" s="19">
        <f t="shared" si="399"/>
        <v>26.018627032673422</v>
      </c>
    </row>
    <row r="5485" spans="1:17" s="80" customFormat="1" x14ac:dyDescent="0.55000000000000004">
      <c r="A5485" s="80">
        <v>5483</v>
      </c>
      <c r="B5485" s="81">
        <v>45305</v>
      </c>
      <c r="C5485" s="80">
        <v>126.157328948848</v>
      </c>
      <c r="D5485" s="80">
        <f t="shared" si="401"/>
        <v>442666337.97409874</v>
      </c>
      <c r="E5485" s="80">
        <v>980</v>
      </c>
      <c r="F5485" s="80">
        <f t="shared" si="397"/>
        <v>2.7929429406286843E-4</v>
      </c>
      <c r="G5485" s="80">
        <f t="shared" si="402"/>
        <v>21062.618402551761</v>
      </c>
      <c r="H5485" s="80">
        <f t="shared" si="398"/>
        <v>5.8826691378562757</v>
      </c>
      <c r="I5485" s="80">
        <f t="shared" si="400"/>
        <v>20641366.034500726</v>
      </c>
      <c r="K5485" s="82">
        <f t="shared" si="403"/>
        <v>1.1114805470662237E-3</v>
      </c>
      <c r="L5485" s="3">
        <f>IF(AND(O5485&gt;0,O5485&lt;366),+'PL2'!$N$3+1,IF(AND(O5485&gt;365,O5485&lt;731),+'PL2'!$O$3+1,IF(AND(O5485&gt;730,O5485&lt;1096),+'PL2'!$P$3+1,IF(AND(O5485&gt;1095,O5485&lt;1461),+'PL2'!$Q$3+1,IF(AND(O5485&gt;1460,O5485&lt;3000),+'PL2'!$R$3+1,0)))))</f>
        <v>1.5</v>
      </c>
      <c r="M5485" s="3">
        <f>IF(AND(O5485&gt;0,O5485&lt;366),+'PL2'!$N$2+1,IF(AND(O5485&gt;365,O5485&lt;731),+'PL2'!$O$2+1,IF(AND(O5485&gt;730,O5485&lt;1096),+'PL2'!$P$2+1,IF(AND(O5485&gt;1095,O5485&lt;1461),+'PL2'!$Q$2+1,IF(AND(O5485&gt;1460,O5485&lt;1826),+'PL2'!$R$2+1,IF(AND(O5485&gt;1825,O5485&lt;2190),+'PL2'!$S$2+1,0))))))</f>
        <v>1.2</v>
      </c>
      <c r="N5485" s="82">
        <f t="shared" si="404"/>
        <v>4.9963589095569638E-4</v>
      </c>
      <c r="O5485" s="19">
        <f>IF(A5485&gt;'PL2'!$C$2+489,IF(A5485='PL2'!$C$2+490,1,O5484+1), "")</f>
        <v>922</v>
      </c>
      <c r="Q5485" s="19">
        <f t="shared" si="399"/>
        <v>26.031626872572335</v>
      </c>
    </row>
    <row r="5486" spans="1:17" s="80" customFormat="1" x14ac:dyDescent="0.55000000000000004">
      <c r="A5486" s="80">
        <v>5484</v>
      </c>
      <c r="B5486" s="81">
        <v>45306</v>
      </c>
      <c r="C5486" s="80">
        <v>126.18732742296901</v>
      </c>
      <c r="D5486" s="80">
        <f t="shared" si="401"/>
        <v>443158352.99759799</v>
      </c>
      <c r="E5486" s="80">
        <v>980</v>
      </c>
      <c r="F5486" s="80">
        <f t="shared" si="397"/>
        <v>2.7905054714196014E-4</v>
      </c>
      <c r="G5486" s="80">
        <f t="shared" si="402"/>
        <v>21073.142042663181</v>
      </c>
      <c r="H5486" s="80">
        <f t="shared" si="398"/>
        <v>5.8804718170054038</v>
      </c>
      <c r="I5486" s="80">
        <f t="shared" si="400"/>
        <v>20651679.201809917</v>
      </c>
      <c r="K5486" s="82">
        <f t="shared" si="403"/>
        <v>1.1114805470662237E-3</v>
      </c>
      <c r="L5486" s="3">
        <f>IF(AND(O5486&gt;0,O5486&lt;366),+'PL2'!$N$3+1,IF(AND(O5486&gt;365,O5486&lt;731),+'PL2'!$O$3+1,IF(AND(O5486&gt;730,O5486&lt;1096),+'PL2'!$P$3+1,IF(AND(O5486&gt;1095,O5486&lt;1461),+'PL2'!$Q$3+1,IF(AND(O5486&gt;1460,O5486&lt;3000),+'PL2'!$R$3+1,0)))))</f>
        <v>1.5</v>
      </c>
      <c r="M5486" s="3">
        <f>IF(AND(O5486&gt;0,O5486&lt;366),+'PL2'!$N$2+1,IF(AND(O5486&gt;365,O5486&lt;731),+'PL2'!$O$2+1,IF(AND(O5486&gt;730,O5486&lt;1096),+'PL2'!$P$2+1,IF(AND(O5486&gt;1095,O5486&lt;1461),+'PL2'!$Q$2+1,IF(AND(O5486&gt;1460,O5486&lt;1826),+'PL2'!$R$2+1,IF(AND(O5486&gt;1825,O5486&lt;2190),+'PL2'!$S$2+1,0))))))</f>
        <v>1.2</v>
      </c>
      <c r="N5486" s="82">
        <f t="shared" si="404"/>
        <v>4.9963589095569638E-4</v>
      </c>
      <c r="O5486" s="19">
        <f>IF(A5486&gt;'PL2'!$C$2+489,IF(A5486='PL2'!$C$2+490,1,O5485+1), "")</f>
        <v>923</v>
      </c>
      <c r="Q5486" s="19">
        <f t="shared" si="399"/>
        <v>26.044633207657839</v>
      </c>
    </row>
    <row r="5487" spans="1:17" s="80" customFormat="1" x14ac:dyDescent="0.55000000000000004">
      <c r="A5487" s="80">
        <v>5485</v>
      </c>
      <c r="B5487" s="81">
        <v>45307</v>
      </c>
      <c r="C5487" s="80">
        <v>126.21732589709001</v>
      </c>
      <c r="D5487" s="80">
        <f t="shared" si="401"/>
        <v>443650914.88622475</v>
      </c>
      <c r="E5487" s="80">
        <v>980</v>
      </c>
      <c r="F5487" s="80">
        <f t="shared" si="397"/>
        <v>2.7880699718802463E-4</v>
      </c>
      <c r="G5487" s="80">
        <f t="shared" si="402"/>
        <v>21083.670940762902</v>
      </c>
      <c r="H5487" s="80">
        <f t="shared" si="398"/>
        <v>5.878274984694519</v>
      </c>
      <c r="I5487" s="80">
        <f t="shared" si="400"/>
        <v>20661997.521947645</v>
      </c>
      <c r="K5487" s="82">
        <f t="shared" si="403"/>
        <v>1.1114805470662237E-3</v>
      </c>
      <c r="L5487" s="3">
        <f>IF(AND(O5487&gt;0,O5487&lt;366),+'PL2'!$N$3+1,IF(AND(O5487&gt;365,O5487&lt;731),+'PL2'!$O$3+1,IF(AND(O5487&gt;730,O5487&lt;1096),+'PL2'!$P$3+1,IF(AND(O5487&gt;1095,O5487&lt;1461),+'PL2'!$Q$3+1,IF(AND(O5487&gt;1460,O5487&lt;3000),+'PL2'!$R$3+1,0)))))</f>
        <v>1.5</v>
      </c>
      <c r="M5487" s="3">
        <f>IF(AND(O5487&gt;0,O5487&lt;366),+'PL2'!$N$2+1,IF(AND(O5487&gt;365,O5487&lt;731),+'PL2'!$O$2+1,IF(AND(O5487&gt;730,O5487&lt;1096),+'PL2'!$P$2+1,IF(AND(O5487&gt;1095,O5487&lt;1461),+'PL2'!$Q$2+1,IF(AND(O5487&gt;1460,O5487&lt;1826),+'PL2'!$R$2+1,IF(AND(O5487&gt;1825,O5487&lt;2190),+'PL2'!$S$2+1,0))))))</f>
        <v>1.2</v>
      </c>
      <c r="N5487" s="82">
        <f t="shared" si="404"/>
        <v>4.9963589095569638E-4</v>
      </c>
      <c r="O5487" s="19">
        <f>IF(A5487&gt;'PL2'!$C$2+489,IF(A5487='PL2'!$C$2+490,1,O5486+1), "")</f>
        <v>924</v>
      </c>
      <c r="Q5487" s="19">
        <f t="shared" si="399"/>
        <v>26.057646041175161</v>
      </c>
    </row>
    <row r="5488" spans="1:17" s="80" customFormat="1" x14ac:dyDescent="0.55000000000000004">
      <c r="A5488" s="80">
        <v>5486</v>
      </c>
      <c r="B5488" s="81">
        <v>45308</v>
      </c>
      <c r="C5488" s="80">
        <v>126.24732437121099</v>
      </c>
      <c r="D5488" s="80">
        <f t="shared" si="401"/>
        <v>444144024.24780893</v>
      </c>
      <c r="E5488" s="80">
        <v>980</v>
      </c>
      <c r="F5488" s="80">
        <f t="shared" ref="F5488:F5551" si="405">+(C5488/D5488)*E5488</f>
        <v>2.7856364406415206E-4</v>
      </c>
      <c r="G5488" s="80">
        <f t="shared" si="402"/>
        <v>21094.205099478007</v>
      </c>
      <c r="H5488" s="80">
        <f t="shared" si="398"/>
        <v>5.8760786411472132</v>
      </c>
      <c r="I5488" s="80">
        <f t="shared" si="400"/>
        <v>20672320.997488447</v>
      </c>
      <c r="K5488" s="82">
        <f t="shared" si="403"/>
        <v>1.1114805470662237E-3</v>
      </c>
      <c r="L5488" s="3">
        <f>IF(AND(O5488&gt;0,O5488&lt;366),+'PL2'!$N$3+1,IF(AND(O5488&gt;365,O5488&lt;731),+'PL2'!$O$3+1,IF(AND(O5488&gt;730,O5488&lt;1096),+'PL2'!$P$3+1,IF(AND(O5488&gt;1095,O5488&lt;1461),+'PL2'!$Q$3+1,IF(AND(O5488&gt;1460,O5488&lt;3000),+'PL2'!$R$3+1,0)))))</f>
        <v>1.5</v>
      </c>
      <c r="M5488" s="3">
        <f>IF(AND(O5488&gt;0,O5488&lt;366),+'PL2'!$N$2+1,IF(AND(O5488&gt;365,O5488&lt;731),+'PL2'!$O$2+1,IF(AND(O5488&gt;730,O5488&lt;1096),+'PL2'!$P$2+1,IF(AND(O5488&gt;1095,O5488&lt;1461),+'PL2'!$Q$2+1,IF(AND(O5488&gt;1460,O5488&lt;1826),+'PL2'!$R$2+1,IF(AND(O5488&gt;1825,O5488&lt;2190),+'PL2'!$S$2+1,0))))))</f>
        <v>1.2</v>
      </c>
      <c r="N5488" s="82">
        <f t="shared" si="404"/>
        <v>4.9963589095569638E-4</v>
      </c>
      <c r="O5488" s="19">
        <f>IF(A5488&gt;'PL2'!$C$2+489,IF(A5488='PL2'!$C$2+490,1,O5487+1), "")</f>
        <v>925</v>
      </c>
      <c r="Q5488" s="19">
        <f t="shared" si="399"/>
        <v>26.070665376371153</v>
      </c>
    </row>
    <row r="5489" spans="1:17" s="80" customFormat="1" x14ac:dyDescent="0.55000000000000004">
      <c r="A5489" s="80">
        <v>5487</v>
      </c>
      <c r="B5489" s="81">
        <v>45309</v>
      </c>
      <c r="C5489" s="80">
        <v>126.27732284533199</v>
      </c>
      <c r="D5489" s="80">
        <f t="shared" si="401"/>
        <v>444637681.6908561</v>
      </c>
      <c r="E5489" s="80">
        <v>980</v>
      </c>
      <c r="F5489" s="80">
        <f t="shared" si="405"/>
        <v>2.78320487633494E-4</v>
      </c>
      <c r="G5489" s="80">
        <f t="shared" si="402"/>
        <v>21104.744521436889</v>
      </c>
      <c r="H5489" s="80">
        <f t="shared" si="398"/>
        <v>5.8738827865866261</v>
      </c>
      <c r="I5489" s="80">
        <f t="shared" si="400"/>
        <v>20682649.631008152</v>
      </c>
      <c r="K5489" s="82">
        <f t="shared" si="403"/>
        <v>1.1114805470662237E-3</v>
      </c>
      <c r="L5489" s="3">
        <f>IF(AND(O5489&gt;0,O5489&lt;366),+'PL2'!$N$3+1,IF(AND(O5489&gt;365,O5489&lt;731),+'PL2'!$O$3+1,IF(AND(O5489&gt;730,O5489&lt;1096),+'PL2'!$P$3+1,IF(AND(O5489&gt;1095,O5489&lt;1461),+'PL2'!$Q$3+1,IF(AND(O5489&gt;1460,O5489&lt;3000),+'PL2'!$R$3+1,0)))))</f>
        <v>1.5</v>
      </c>
      <c r="M5489" s="3">
        <f>IF(AND(O5489&gt;0,O5489&lt;366),+'PL2'!$N$2+1,IF(AND(O5489&gt;365,O5489&lt;731),+'PL2'!$O$2+1,IF(AND(O5489&gt;730,O5489&lt;1096),+'PL2'!$P$2+1,IF(AND(O5489&gt;1095,O5489&lt;1461),+'PL2'!$Q$2+1,IF(AND(O5489&gt;1460,O5489&lt;1826),+'PL2'!$R$2+1,IF(AND(O5489&gt;1825,O5489&lt;2190),+'PL2'!$S$2+1,0))))))</f>
        <v>1.2</v>
      </c>
      <c r="N5489" s="82">
        <f t="shared" si="404"/>
        <v>4.9963589095569638E-4</v>
      </c>
      <c r="O5489" s="19">
        <f>IF(A5489&gt;'PL2'!$C$2+489,IF(A5489='PL2'!$C$2+490,1,O5488+1), "")</f>
        <v>926</v>
      </c>
      <c r="Q5489" s="19">
        <f t="shared" si="399"/>
        <v>26.083691216494284</v>
      </c>
    </row>
    <row r="5490" spans="1:17" s="80" customFormat="1" x14ac:dyDescent="0.55000000000000004">
      <c r="A5490" s="80">
        <v>5488</v>
      </c>
      <c r="B5490" s="81">
        <v>45310</v>
      </c>
      <c r="C5490" s="80">
        <v>126.307321319453</v>
      </c>
      <c r="D5490" s="80">
        <f t="shared" si="401"/>
        <v>445131887.82454813</v>
      </c>
      <c r="E5490" s="80">
        <v>980</v>
      </c>
      <c r="F5490" s="80">
        <f t="shared" si="405"/>
        <v>2.7807752775926305E-4</v>
      </c>
      <c r="G5490" s="80">
        <f t="shared" si="402"/>
        <v>21115.289209269249</v>
      </c>
      <c r="H5490" s="80">
        <f t="shared" si="398"/>
        <v>5.8716874212354373</v>
      </c>
      <c r="I5490" s="80">
        <f t="shared" si="400"/>
        <v>20692983.425083864</v>
      </c>
      <c r="K5490" s="82">
        <f t="shared" si="403"/>
        <v>1.1114805470662237E-3</v>
      </c>
      <c r="L5490" s="3">
        <f>IF(AND(O5490&gt;0,O5490&lt;366),+'PL2'!$N$3+1,IF(AND(O5490&gt;365,O5490&lt;731),+'PL2'!$O$3+1,IF(AND(O5490&gt;730,O5490&lt;1096),+'PL2'!$P$3+1,IF(AND(O5490&gt;1095,O5490&lt;1461),+'PL2'!$Q$3+1,IF(AND(O5490&gt;1460,O5490&lt;3000),+'PL2'!$R$3+1,0)))))</f>
        <v>1.5</v>
      </c>
      <c r="M5490" s="3">
        <f>IF(AND(O5490&gt;0,O5490&lt;366),+'PL2'!$N$2+1,IF(AND(O5490&gt;365,O5490&lt;731),+'PL2'!$O$2+1,IF(AND(O5490&gt;730,O5490&lt;1096),+'PL2'!$P$2+1,IF(AND(O5490&gt;1095,O5490&lt;1461),+'PL2'!$Q$2+1,IF(AND(O5490&gt;1460,O5490&lt;1826),+'PL2'!$R$2+1,IF(AND(O5490&gt;1825,O5490&lt;2190),+'PL2'!$S$2+1,0))))))</f>
        <v>1.2</v>
      </c>
      <c r="N5490" s="82">
        <f t="shared" si="404"/>
        <v>4.9963589095569638E-4</v>
      </c>
      <c r="O5490" s="19">
        <f>IF(A5490&gt;'PL2'!$C$2+489,IF(A5490='PL2'!$C$2+490,1,O5489+1), "")</f>
        <v>927</v>
      </c>
      <c r="Q5490" s="19">
        <f t="shared" si="399"/>
        <v>26.096723564794651</v>
      </c>
    </row>
    <row r="5491" spans="1:17" s="80" customFormat="1" x14ac:dyDescent="0.55000000000000004">
      <c r="A5491" s="80">
        <v>5489</v>
      </c>
      <c r="B5491" s="81">
        <v>45311</v>
      </c>
      <c r="C5491" s="80">
        <v>126.337319793574</v>
      </c>
      <c r="D5491" s="80">
        <f t="shared" si="401"/>
        <v>445626643.258744</v>
      </c>
      <c r="E5491" s="80">
        <v>980</v>
      </c>
      <c r="F5491" s="80">
        <f t="shared" si="405"/>
        <v>2.7783476430473313E-4</v>
      </c>
      <c r="G5491" s="80">
        <f t="shared" si="402"/>
        <v>21125.83916560611</v>
      </c>
      <c r="H5491" s="80">
        <f t="shared" si="398"/>
        <v>5.8694925453158735</v>
      </c>
      <c r="I5491" s="80">
        <f t="shared" si="400"/>
        <v>20703322.382293988</v>
      </c>
      <c r="K5491" s="82">
        <f t="shared" si="403"/>
        <v>1.1114805470662237E-3</v>
      </c>
      <c r="L5491" s="3">
        <f>IF(AND(O5491&gt;0,O5491&lt;366),+'PL2'!$N$3+1,IF(AND(O5491&gt;365,O5491&lt;731),+'PL2'!$O$3+1,IF(AND(O5491&gt;730,O5491&lt;1096),+'PL2'!$P$3+1,IF(AND(O5491&gt;1095,O5491&lt;1461),+'PL2'!$Q$3+1,IF(AND(O5491&gt;1460,O5491&lt;3000),+'PL2'!$R$3+1,0)))))</f>
        <v>1.5</v>
      </c>
      <c r="M5491" s="3">
        <f>IF(AND(O5491&gt;0,O5491&lt;366),+'PL2'!$N$2+1,IF(AND(O5491&gt;365,O5491&lt;731),+'PL2'!$O$2+1,IF(AND(O5491&gt;730,O5491&lt;1096),+'PL2'!$P$2+1,IF(AND(O5491&gt;1095,O5491&lt;1461),+'PL2'!$Q$2+1,IF(AND(O5491&gt;1460,O5491&lt;1826),+'PL2'!$R$2+1,IF(AND(O5491&gt;1825,O5491&lt;2190),+'PL2'!$S$2+1,0))))))</f>
        <v>1.2</v>
      </c>
      <c r="N5491" s="82">
        <f t="shared" si="404"/>
        <v>4.9963589095569638E-4</v>
      </c>
      <c r="O5491" s="19">
        <f>IF(A5491&gt;'PL2'!$C$2+489,IF(A5491='PL2'!$C$2+490,1,O5490+1), "")</f>
        <v>928</v>
      </c>
      <c r="Q5491" s="19">
        <f t="shared" si="399"/>
        <v>26.109762424523971</v>
      </c>
    </row>
    <row r="5492" spans="1:17" s="80" customFormat="1" x14ac:dyDescent="0.55000000000000004">
      <c r="A5492" s="80">
        <v>5490</v>
      </c>
      <c r="B5492" s="81">
        <v>45312</v>
      </c>
      <c r="C5492" s="80">
        <v>126.367318267695</v>
      </c>
      <c r="D5492" s="80">
        <f t="shared" si="401"/>
        <v>446121948.60398054</v>
      </c>
      <c r="E5492" s="80">
        <v>980</v>
      </c>
      <c r="F5492" s="80">
        <f t="shared" si="405"/>
        <v>2.7759219713323948E-4</v>
      </c>
      <c r="G5492" s="80">
        <f t="shared" si="402"/>
        <v>21136.394393079805</v>
      </c>
      <c r="H5492" s="80">
        <f t="shared" si="398"/>
        <v>5.8672981590497066</v>
      </c>
      <c r="I5492" s="80">
        <f t="shared" si="400"/>
        <v>20713666.505218208</v>
      </c>
      <c r="K5492" s="82">
        <f t="shared" si="403"/>
        <v>1.1114805470662237E-3</v>
      </c>
      <c r="L5492" s="3">
        <f>IF(AND(O5492&gt;0,O5492&lt;366),+'PL2'!$N$3+1,IF(AND(O5492&gt;365,O5492&lt;731),+'PL2'!$O$3+1,IF(AND(O5492&gt;730,O5492&lt;1096),+'PL2'!$P$3+1,IF(AND(O5492&gt;1095,O5492&lt;1461),+'PL2'!$Q$3+1,IF(AND(O5492&gt;1460,O5492&lt;3000),+'PL2'!$R$3+1,0)))))</f>
        <v>1.5</v>
      </c>
      <c r="M5492" s="3">
        <f>IF(AND(O5492&gt;0,O5492&lt;366),+'PL2'!$N$2+1,IF(AND(O5492&gt;365,O5492&lt;731),+'PL2'!$O$2+1,IF(AND(O5492&gt;730,O5492&lt;1096),+'PL2'!$P$2+1,IF(AND(O5492&gt;1095,O5492&lt;1461),+'PL2'!$Q$2+1,IF(AND(O5492&gt;1460,O5492&lt;1826),+'PL2'!$R$2+1,IF(AND(O5492&gt;1825,O5492&lt;2190),+'PL2'!$S$2+1,0))))))</f>
        <v>1.2</v>
      </c>
      <c r="N5492" s="82">
        <f t="shared" si="404"/>
        <v>4.9963589095569638E-4</v>
      </c>
      <c r="O5492" s="19">
        <f>IF(A5492&gt;'PL2'!$C$2+489,IF(A5492='PL2'!$C$2+490,1,O5491+1), "")</f>
        <v>929</v>
      </c>
      <c r="Q5492" s="19">
        <f t="shared" si="399"/>
        <v>26.12280779893559</v>
      </c>
    </row>
    <row r="5493" spans="1:17" s="80" customFormat="1" x14ac:dyDescent="0.55000000000000004">
      <c r="A5493" s="80">
        <v>5491</v>
      </c>
      <c r="B5493" s="81">
        <v>45313</v>
      </c>
      <c r="C5493" s="80">
        <v>126.397316741816</v>
      </c>
      <c r="D5493" s="80">
        <f t="shared" si="401"/>
        <v>446617804.47147316</v>
      </c>
      <c r="E5493" s="80">
        <v>980</v>
      </c>
      <c r="F5493" s="80">
        <f t="shared" si="405"/>
        <v>2.773498261081788E-4</v>
      </c>
      <c r="G5493" s="80">
        <f t="shared" si="402"/>
        <v>21146.954894323982</v>
      </c>
      <c r="H5493" s="80">
        <f t="shared" si="398"/>
        <v>5.8651042626582575</v>
      </c>
      <c r="I5493" s="80">
        <f t="shared" si="400"/>
        <v>20724015.796437502</v>
      </c>
      <c r="K5493" s="82">
        <f t="shared" si="403"/>
        <v>1.1114805470662237E-3</v>
      </c>
      <c r="L5493" s="3">
        <f>IF(AND(O5493&gt;0,O5493&lt;366),+'PL2'!$N$3+1,IF(AND(O5493&gt;365,O5493&lt;731),+'PL2'!$O$3+1,IF(AND(O5493&gt;730,O5493&lt;1096),+'PL2'!$P$3+1,IF(AND(O5493&gt;1095,O5493&lt;1461),+'PL2'!$Q$3+1,IF(AND(O5493&gt;1460,O5493&lt;3000),+'PL2'!$R$3+1,0)))))</f>
        <v>1.5</v>
      </c>
      <c r="M5493" s="3">
        <f>IF(AND(O5493&gt;0,O5493&lt;366),+'PL2'!$N$2+1,IF(AND(O5493&gt;365,O5493&lt;731),+'PL2'!$O$2+1,IF(AND(O5493&gt;730,O5493&lt;1096),+'PL2'!$P$2+1,IF(AND(O5493&gt;1095,O5493&lt;1461),+'PL2'!$Q$2+1,IF(AND(O5493&gt;1460,O5493&lt;1826),+'PL2'!$R$2+1,IF(AND(O5493&gt;1825,O5493&lt;2190),+'PL2'!$S$2+1,0))))))</f>
        <v>1.2</v>
      </c>
      <c r="N5493" s="82">
        <f t="shared" si="404"/>
        <v>4.9963589095569638E-4</v>
      </c>
      <c r="O5493" s="19">
        <f>IF(A5493&gt;'PL2'!$C$2+489,IF(A5493='PL2'!$C$2+490,1,O5492+1), "")</f>
        <v>930</v>
      </c>
      <c r="Q5493" s="19">
        <f t="shared" si="399"/>
        <v>26.135859691284477</v>
      </c>
    </row>
    <row r="5494" spans="1:17" s="80" customFormat="1" x14ac:dyDescent="0.55000000000000004">
      <c r="A5494" s="80">
        <v>5492</v>
      </c>
      <c r="B5494" s="81">
        <v>45314</v>
      </c>
      <c r="C5494" s="80">
        <v>126.427315215937</v>
      </c>
      <c r="D5494" s="80">
        <f t="shared" si="401"/>
        <v>447114211.47311664</v>
      </c>
      <c r="E5494" s="80">
        <v>980</v>
      </c>
      <c r="F5494" s="80">
        <f t="shared" si="405"/>
        <v>2.7710765109300906E-4</v>
      </c>
      <c r="G5494" s="80">
        <f t="shared" si="402"/>
        <v>21157.520671973609</v>
      </c>
      <c r="H5494" s="80">
        <f t="shared" si="398"/>
        <v>5.8629108563623893</v>
      </c>
      <c r="I5494" s="80">
        <f t="shared" si="400"/>
        <v>20734370.258534137</v>
      </c>
      <c r="K5494" s="82">
        <f t="shared" si="403"/>
        <v>1.1114805470662237E-3</v>
      </c>
      <c r="L5494" s="3">
        <f>IF(AND(O5494&gt;0,O5494&lt;366),+'PL2'!$N$3+1,IF(AND(O5494&gt;365,O5494&lt;731),+'PL2'!$O$3+1,IF(AND(O5494&gt;730,O5494&lt;1096),+'PL2'!$P$3+1,IF(AND(O5494&gt;1095,O5494&lt;1461),+'PL2'!$Q$3+1,IF(AND(O5494&gt;1460,O5494&lt;3000),+'PL2'!$R$3+1,0)))))</f>
        <v>1.5</v>
      </c>
      <c r="M5494" s="3">
        <f>IF(AND(O5494&gt;0,O5494&lt;366),+'PL2'!$N$2+1,IF(AND(O5494&gt;365,O5494&lt;731),+'PL2'!$O$2+1,IF(AND(O5494&gt;730,O5494&lt;1096),+'PL2'!$P$2+1,IF(AND(O5494&gt;1095,O5494&lt;1461),+'PL2'!$Q$2+1,IF(AND(O5494&gt;1460,O5494&lt;1826),+'PL2'!$R$2+1,IF(AND(O5494&gt;1825,O5494&lt;2190),+'PL2'!$S$2+1,0))))))</f>
        <v>1.2</v>
      </c>
      <c r="N5494" s="82">
        <f t="shared" si="404"/>
        <v>4.9963589095569638E-4</v>
      </c>
      <c r="O5494" s="19">
        <f>IF(A5494&gt;'PL2'!$C$2+489,IF(A5494='PL2'!$C$2+490,1,O5493+1), "")</f>
        <v>931</v>
      </c>
      <c r="Q5494" s="19">
        <f t="shared" si="399"/>
        <v>26.148918104827224</v>
      </c>
    </row>
    <row r="5495" spans="1:17" s="80" customFormat="1" x14ac:dyDescent="0.55000000000000004">
      <c r="A5495" s="80">
        <v>5493</v>
      </c>
      <c r="B5495" s="81">
        <v>45315</v>
      </c>
      <c r="C5495" s="80">
        <v>126.457313690058</v>
      </c>
      <c r="D5495" s="80">
        <f t="shared" si="401"/>
        <v>447611170.22148585</v>
      </c>
      <c r="E5495" s="80">
        <v>980</v>
      </c>
      <c r="F5495" s="80">
        <f t="shared" si="405"/>
        <v>2.7686567195124958E-4</v>
      </c>
      <c r="G5495" s="80">
        <f t="shared" si="402"/>
        <v>21168.091728664964</v>
      </c>
      <c r="H5495" s="80">
        <f t="shared" si="398"/>
        <v>5.8607179403825134</v>
      </c>
      <c r="I5495" s="80">
        <f t="shared" si="400"/>
        <v>20744729.894091666</v>
      </c>
      <c r="K5495" s="82">
        <f t="shared" si="403"/>
        <v>1.1114805470662237E-3</v>
      </c>
      <c r="L5495" s="3">
        <f>IF(AND(O5495&gt;0,O5495&lt;366),+'PL2'!$N$3+1,IF(AND(O5495&gt;365,O5495&lt;731),+'PL2'!$O$3+1,IF(AND(O5495&gt;730,O5495&lt;1096),+'PL2'!$P$3+1,IF(AND(O5495&gt;1095,O5495&lt;1461),+'PL2'!$Q$3+1,IF(AND(O5495&gt;1460,O5495&lt;3000),+'PL2'!$R$3+1,0)))))</f>
        <v>1.5</v>
      </c>
      <c r="M5495" s="3">
        <f>IF(AND(O5495&gt;0,O5495&lt;366),+'PL2'!$N$2+1,IF(AND(O5495&gt;365,O5495&lt;731),+'PL2'!$O$2+1,IF(AND(O5495&gt;730,O5495&lt;1096),+'PL2'!$P$2+1,IF(AND(O5495&gt;1095,O5495&lt;1461),+'PL2'!$Q$2+1,IF(AND(O5495&gt;1460,O5495&lt;1826),+'PL2'!$R$2+1,IF(AND(O5495&gt;1825,O5495&lt;2190),+'PL2'!$S$2+1,0))))))</f>
        <v>1.2</v>
      </c>
      <c r="N5495" s="82">
        <f t="shared" si="404"/>
        <v>4.9963589095569638E-4</v>
      </c>
      <c r="O5495" s="19">
        <f>IF(A5495&gt;'PL2'!$C$2+489,IF(A5495='PL2'!$C$2+490,1,O5494+1), "")</f>
        <v>932</v>
      </c>
      <c r="Q5495" s="19">
        <f t="shared" si="399"/>
        <v>26.161983042822058</v>
      </c>
    </row>
    <row r="5496" spans="1:17" s="80" customFormat="1" x14ac:dyDescent="0.55000000000000004">
      <c r="A5496" s="80">
        <v>5494</v>
      </c>
      <c r="B5496" s="81">
        <v>45316</v>
      </c>
      <c r="C5496" s="80">
        <v>126.487312164179</v>
      </c>
      <c r="D5496" s="80">
        <f t="shared" si="401"/>
        <v>448108681.32983661</v>
      </c>
      <c r="E5496" s="80">
        <v>980</v>
      </c>
      <c r="F5496" s="80">
        <f t="shared" si="405"/>
        <v>2.7662388854648133E-4</v>
      </c>
      <c r="G5496" s="80">
        <f t="shared" si="402"/>
        <v>21178.668067035647</v>
      </c>
      <c r="H5496" s="80">
        <f t="shared" si="398"/>
        <v>5.8585255149385924</v>
      </c>
      <c r="I5496" s="80">
        <f t="shared" si="400"/>
        <v>20755094.705694932</v>
      </c>
      <c r="K5496" s="82">
        <f t="shared" si="403"/>
        <v>1.1114805470662237E-3</v>
      </c>
      <c r="L5496" s="3">
        <f>IF(AND(O5496&gt;0,O5496&lt;366),+'PL2'!$N$3+1,IF(AND(O5496&gt;365,O5496&lt;731),+'PL2'!$O$3+1,IF(AND(O5496&gt;730,O5496&lt;1096),+'PL2'!$P$3+1,IF(AND(O5496&gt;1095,O5496&lt;1461),+'PL2'!$Q$3+1,IF(AND(O5496&gt;1460,O5496&lt;3000),+'PL2'!$R$3+1,0)))))</f>
        <v>1.5</v>
      </c>
      <c r="M5496" s="3">
        <f>IF(AND(O5496&gt;0,O5496&lt;366),+'PL2'!$N$2+1,IF(AND(O5496&gt;365,O5496&lt;731),+'PL2'!$O$2+1,IF(AND(O5496&gt;730,O5496&lt;1096),+'PL2'!$P$2+1,IF(AND(O5496&gt;1095,O5496&lt;1461),+'PL2'!$Q$2+1,IF(AND(O5496&gt;1460,O5496&lt;1826),+'PL2'!$R$2+1,IF(AND(O5496&gt;1825,O5496&lt;2190),+'PL2'!$S$2+1,0))))))</f>
        <v>1.2</v>
      </c>
      <c r="N5496" s="82">
        <f t="shared" si="404"/>
        <v>4.9963589095569638E-4</v>
      </c>
      <c r="O5496" s="19">
        <f>IF(A5496&gt;'PL2'!$C$2+489,IF(A5496='PL2'!$C$2+490,1,O5495+1), "")</f>
        <v>933</v>
      </c>
      <c r="Q5496" s="19">
        <f t="shared" si="399"/>
        <v>26.175054508528827</v>
      </c>
    </row>
    <row r="5497" spans="1:17" s="80" customFormat="1" x14ac:dyDescent="0.55000000000000004">
      <c r="A5497" s="80">
        <v>5495</v>
      </c>
      <c r="B5497" s="81">
        <v>45317</v>
      </c>
      <c r="C5497" s="80">
        <v>126.5173106383</v>
      </c>
      <c r="D5497" s="80">
        <f t="shared" si="401"/>
        <v>448606745.41210622</v>
      </c>
      <c r="E5497" s="80">
        <v>980</v>
      </c>
      <c r="F5497" s="80">
        <f t="shared" si="405"/>
        <v>2.7638230074234648E-4</v>
      </c>
      <c r="G5497" s="80">
        <f t="shared" si="402"/>
        <v>21189.249689724576</v>
      </c>
      <c r="H5497" s="80">
        <f t="shared" si="398"/>
        <v>5.85633358025013</v>
      </c>
      <c r="I5497" s="80">
        <f t="shared" si="400"/>
        <v>20765464.695930086</v>
      </c>
      <c r="K5497" s="82">
        <f t="shared" si="403"/>
        <v>1.1114805470662237E-3</v>
      </c>
      <c r="L5497" s="3">
        <f>IF(AND(O5497&gt;0,O5497&lt;366),+'PL2'!$N$3+1,IF(AND(O5497&gt;365,O5497&lt;731),+'PL2'!$O$3+1,IF(AND(O5497&gt;730,O5497&lt;1096),+'PL2'!$P$3+1,IF(AND(O5497&gt;1095,O5497&lt;1461),+'PL2'!$Q$3+1,IF(AND(O5497&gt;1460,O5497&lt;3000),+'PL2'!$R$3+1,0)))))</f>
        <v>1.5</v>
      </c>
      <c r="M5497" s="3">
        <f>IF(AND(O5497&gt;0,O5497&lt;366),+'PL2'!$N$2+1,IF(AND(O5497&gt;365,O5497&lt;731),+'PL2'!$O$2+1,IF(AND(O5497&gt;730,O5497&lt;1096),+'PL2'!$P$2+1,IF(AND(O5497&gt;1095,O5497&lt;1461),+'PL2'!$Q$2+1,IF(AND(O5497&gt;1460,O5497&lt;1826),+'PL2'!$R$2+1,IF(AND(O5497&gt;1825,O5497&lt;2190),+'PL2'!$S$2+1,0))))))</f>
        <v>1.2</v>
      </c>
      <c r="N5497" s="82">
        <f t="shared" si="404"/>
        <v>4.9963589095569638E-4</v>
      </c>
      <c r="O5497" s="19">
        <f>IF(A5497&gt;'PL2'!$C$2+489,IF(A5497='PL2'!$C$2+490,1,O5496+1), "")</f>
        <v>934</v>
      </c>
      <c r="Q5497" s="19">
        <f t="shared" si="399"/>
        <v>26.188132505209008</v>
      </c>
    </row>
    <row r="5498" spans="1:17" s="80" customFormat="1" x14ac:dyDescent="0.55000000000000004">
      <c r="A5498" s="80">
        <v>5496</v>
      </c>
      <c r="B5498" s="81">
        <v>45318</v>
      </c>
      <c r="C5498" s="80">
        <v>126.547309112421</v>
      </c>
      <c r="D5498" s="80">
        <f t="shared" si="401"/>
        <v>449105363.08291447</v>
      </c>
      <c r="E5498" s="80">
        <v>980</v>
      </c>
      <c r="F5498" s="80">
        <f t="shared" si="405"/>
        <v>2.7614090840254895E-4</v>
      </c>
      <c r="G5498" s="80">
        <f t="shared" si="402"/>
        <v>21199.836599371985</v>
      </c>
      <c r="H5498" s="80">
        <f t="shared" si="398"/>
        <v>5.8541421365361845</v>
      </c>
      <c r="I5498" s="80">
        <f t="shared" si="400"/>
        <v>20775839.867384546</v>
      </c>
      <c r="K5498" s="82">
        <f t="shared" si="403"/>
        <v>1.1114805470662237E-3</v>
      </c>
      <c r="L5498" s="3">
        <f>IF(AND(O5498&gt;0,O5498&lt;366),+'PL2'!$N$3+1,IF(AND(O5498&gt;365,O5498&lt;731),+'PL2'!$O$3+1,IF(AND(O5498&gt;730,O5498&lt;1096),+'PL2'!$P$3+1,IF(AND(O5498&gt;1095,O5498&lt;1461),+'PL2'!$Q$3+1,IF(AND(O5498&gt;1460,O5498&lt;3000),+'PL2'!$R$3+1,0)))))</f>
        <v>1.5</v>
      </c>
      <c r="M5498" s="3">
        <f>IF(AND(O5498&gt;0,O5498&lt;366),+'PL2'!$N$2+1,IF(AND(O5498&gt;365,O5498&lt;731),+'PL2'!$O$2+1,IF(AND(O5498&gt;730,O5498&lt;1096),+'PL2'!$P$2+1,IF(AND(O5498&gt;1095,O5498&lt;1461),+'PL2'!$Q$2+1,IF(AND(O5498&gt;1460,O5498&lt;1826),+'PL2'!$R$2+1,IF(AND(O5498&gt;1825,O5498&lt;2190),+'PL2'!$S$2+1,0))))))</f>
        <v>1.2</v>
      </c>
      <c r="N5498" s="82">
        <f t="shared" si="404"/>
        <v>4.9963589095569638E-4</v>
      </c>
      <c r="O5498" s="19">
        <f>IF(A5498&gt;'PL2'!$C$2+489,IF(A5498='PL2'!$C$2+490,1,O5497+1), "")</f>
        <v>935</v>
      </c>
      <c r="Q5498" s="19">
        <f t="shared" si="399"/>
        <v>26.201217036125716</v>
      </c>
    </row>
    <row r="5499" spans="1:17" s="80" customFormat="1" x14ac:dyDescent="0.55000000000000004">
      <c r="A5499" s="80">
        <v>5497</v>
      </c>
      <c r="B5499" s="81">
        <v>45319</v>
      </c>
      <c r="C5499" s="80">
        <v>126.57730758654201</v>
      </c>
      <c r="D5499" s="80">
        <f t="shared" si="401"/>
        <v>449604534.95756423</v>
      </c>
      <c r="E5499" s="80">
        <v>980</v>
      </c>
      <c r="F5499" s="80">
        <f t="shared" si="405"/>
        <v>2.7589971139085412E-4</v>
      </c>
      <c r="G5499" s="80">
        <f t="shared" si="402"/>
        <v>21210.428798619429</v>
      </c>
      <c r="H5499" s="80">
        <f t="shared" si="398"/>
        <v>5.8519511840153609</v>
      </c>
      <c r="I5499" s="80">
        <f t="shared" si="400"/>
        <v>20786220.222647041</v>
      </c>
      <c r="K5499" s="82">
        <f t="shared" si="403"/>
        <v>1.1114805470662237E-3</v>
      </c>
      <c r="L5499" s="3">
        <f>IF(AND(O5499&gt;0,O5499&lt;366),+'PL2'!$N$3+1,IF(AND(O5499&gt;365,O5499&lt;731),+'PL2'!$O$3+1,IF(AND(O5499&gt;730,O5499&lt;1096),+'PL2'!$P$3+1,IF(AND(O5499&gt;1095,O5499&lt;1461),+'PL2'!$Q$3+1,IF(AND(O5499&gt;1460,O5499&lt;3000),+'PL2'!$R$3+1,0)))))</f>
        <v>1.5</v>
      </c>
      <c r="M5499" s="3">
        <f>IF(AND(O5499&gt;0,O5499&lt;366),+'PL2'!$N$2+1,IF(AND(O5499&gt;365,O5499&lt;731),+'PL2'!$O$2+1,IF(AND(O5499&gt;730,O5499&lt;1096),+'PL2'!$P$2+1,IF(AND(O5499&gt;1095,O5499&lt;1461),+'PL2'!$Q$2+1,IF(AND(O5499&gt;1460,O5499&lt;1826),+'PL2'!$R$2+1,IF(AND(O5499&gt;1825,O5499&lt;2190),+'PL2'!$S$2+1,0))))))</f>
        <v>1.2</v>
      </c>
      <c r="N5499" s="82">
        <f t="shared" si="404"/>
        <v>4.9963589095569638E-4</v>
      </c>
      <c r="O5499" s="19">
        <f>IF(A5499&gt;'PL2'!$C$2+489,IF(A5499='PL2'!$C$2+490,1,O5498+1), "")</f>
        <v>936</v>
      </c>
      <c r="Q5499" s="19">
        <f t="shared" si="399"/>
        <v>26.214308104543683</v>
      </c>
    </row>
    <row r="5500" spans="1:17" s="80" customFormat="1" x14ac:dyDescent="0.55000000000000004">
      <c r="A5500" s="80">
        <v>5498</v>
      </c>
      <c r="B5500" s="81">
        <v>45320</v>
      </c>
      <c r="C5500" s="80">
        <v>126.60730606066301</v>
      </c>
      <c r="D5500" s="80">
        <f t="shared" si="401"/>
        <v>450104261.65204233</v>
      </c>
      <c r="E5500" s="80">
        <v>980</v>
      </c>
      <c r="F5500" s="80">
        <f t="shared" si="405"/>
        <v>2.7565870957108892E-4</v>
      </c>
      <c r="G5500" s="80">
        <f t="shared" si="402"/>
        <v>21221.026290109778</v>
      </c>
      <c r="H5500" s="80">
        <f t="shared" si="398"/>
        <v>5.8497607229058142</v>
      </c>
      <c r="I5500" s="80">
        <f t="shared" si="400"/>
        <v>20796605.764307581</v>
      </c>
      <c r="K5500" s="82">
        <f t="shared" si="403"/>
        <v>1.1114805470662237E-3</v>
      </c>
      <c r="L5500" s="3">
        <f>IF(AND(O5500&gt;0,O5500&lt;366),+'PL2'!$N$3+1,IF(AND(O5500&gt;365,O5500&lt;731),+'PL2'!$O$3+1,IF(AND(O5500&gt;730,O5500&lt;1096),+'PL2'!$P$3+1,IF(AND(O5500&gt;1095,O5500&lt;1461),+'PL2'!$Q$3+1,IF(AND(O5500&gt;1460,O5500&lt;3000),+'PL2'!$R$3+1,0)))))</f>
        <v>1.5</v>
      </c>
      <c r="M5500" s="3">
        <f>IF(AND(O5500&gt;0,O5500&lt;366),+'PL2'!$N$2+1,IF(AND(O5500&gt;365,O5500&lt;731),+'PL2'!$O$2+1,IF(AND(O5500&gt;730,O5500&lt;1096),+'PL2'!$P$2+1,IF(AND(O5500&gt;1095,O5500&lt;1461),+'PL2'!$Q$2+1,IF(AND(O5500&gt;1460,O5500&lt;1826),+'PL2'!$R$2+1,IF(AND(O5500&gt;1825,O5500&lt;2190),+'PL2'!$S$2+1,0))))))</f>
        <v>1.2</v>
      </c>
      <c r="N5500" s="82">
        <f t="shared" si="404"/>
        <v>4.9963589095569638E-4</v>
      </c>
      <c r="O5500" s="19">
        <f>IF(A5500&gt;'PL2'!$C$2+489,IF(A5500='PL2'!$C$2+490,1,O5499+1), "")</f>
        <v>937</v>
      </c>
      <c r="Q5500" s="19">
        <f t="shared" si="399"/>
        <v>26.227405713729283</v>
      </c>
    </row>
    <row r="5501" spans="1:17" s="80" customFormat="1" x14ac:dyDescent="0.55000000000000004">
      <c r="A5501" s="80">
        <v>5499</v>
      </c>
      <c r="B5501" s="81">
        <v>45321</v>
      </c>
      <c r="C5501" s="80">
        <v>126.63730453478399</v>
      </c>
      <c r="D5501" s="80">
        <f t="shared" si="401"/>
        <v>450604543.7830202</v>
      </c>
      <c r="E5501" s="80">
        <v>980</v>
      </c>
      <c r="F5501" s="80">
        <f t="shared" si="405"/>
        <v>2.7541790280714173E-4</v>
      </c>
      <c r="G5501" s="80">
        <f t="shared" si="402"/>
        <v>21231.629076487232</v>
      </c>
      <c r="H5501" s="80">
        <f t="shared" si="398"/>
        <v>5.847570753425245</v>
      </c>
      <c r="I5501" s="80">
        <f t="shared" si="400"/>
        <v>20806996.494957488</v>
      </c>
      <c r="K5501" s="82">
        <f t="shared" si="403"/>
        <v>1.1114805470662237E-3</v>
      </c>
      <c r="L5501" s="3">
        <f>IF(AND(O5501&gt;0,O5501&lt;366),+'PL2'!$N$3+1,IF(AND(O5501&gt;365,O5501&lt;731),+'PL2'!$O$3+1,IF(AND(O5501&gt;730,O5501&lt;1096),+'PL2'!$P$3+1,IF(AND(O5501&gt;1095,O5501&lt;1461),+'PL2'!$Q$3+1,IF(AND(O5501&gt;1460,O5501&lt;3000),+'PL2'!$R$3+1,0)))))</f>
        <v>1.5</v>
      </c>
      <c r="M5501" s="3">
        <f>IF(AND(O5501&gt;0,O5501&lt;366),+'PL2'!$N$2+1,IF(AND(O5501&gt;365,O5501&lt;731),+'PL2'!$O$2+1,IF(AND(O5501&gt;730,O5501&lt;1096),+'PL2'!$P$2+1,IF(AND(O5501&gt;1095,O5501&lt;1461),+'PL2'!$Q$2+1,IF(AND(O5501&gt;1460,O5501&lt;1826),+'PL2'!$R$2+1,IF(AND(O5501&gt;1825,O5501&lt;2190),+'PL2'!$S$2+1,0))))))</f>
        <v>1.2</v>
      </c>
      <c r="N5501" s="82">
        <f t="shared" si="404"/>
        <v>4.9963589095569638E-4</v>
      </c>
      <c r="O5501" s="19">
        <f>IF(A5501&gt;'PL2'!$C$2+489,IF(A5501='PL2'!$C$2+490,1,O5500+1), "")</f>
        <v>938</v>
      </c>
      <c r="Q5501" s="19">
        <f t="shared" si="399"/>
        <v>26.240509866950518</v>
      </c>
    </row>
    <row r="5502" spans="1:17" s="80" customFormat="1" x14ac:dyDescent="0.55000000000000004">
      <c r="A5502" s="80">
        <v>5500</v>
      </c>
      <c r="B5502" s="81">
        <v>45322</v>
      </c>
      <c r="C5502" s="80">
        <v>126.66730300890499</v>
      </c>
      <c r="D5502" s="80">
        <f t="shared" si="401"/>
        <v>451105381.96785468</v>
      </c>
      <c r="E5502" s="80">
        <v>980</v>
      </c>
      <c r="F5502" s="80">
        <f t="shared" si="405"/>
        <v>2.7517729096296296E-4</v>
      </c>
      <c r="G5502" s="80">
        <f t="shared" si="402"/>
        <v>21242.237160397304</v>
      </c>
      <c r="H5502" s="80">
        <f t="shared" si="398"/>
        <v>5.8453812757909134</v>
      </c>
      <c r="I5502" s="80">
        <f t="shared" si="400"/>
        <v>20817392.41718936</v>
      </c>
      <c r="K5502" s="82">
        <f t="shared" si="403"/>
        <v>1.1114805470662237E-3</v>
      </c>
      <c r="L5502" s="3">
        <f>IF(AND(O5502&gt;0,O5502&lt;366),+'PL2'!$N$3+1,IF(AND(O5502&gt;365,O5502&lt;731),+'PL2'!$O$3+1,IF(AND(O5502&gt;730,O5502&lt;1096),+'PL2'!$P$3+1,IF(AND(O5502&gt;1095,O5502&lt;1461),+'PL2'!$Q$3+1,IF(AND(O5502&gt;1460,O5502&lt;3000),+'PL2'!$R$3+1,0)))))</f>
        <v>1.5</v>
      </c>
      <c r="M5502" s="3">
        <f>IF(AND(O5502&gt;0,O5502&lt;366),+'PL2'!$N$2+1,IF(AND(O5502&gt;365,O5502&lt;731),+'PL2'!$O$2+1,IF(AND(O5502&gt;730,O5502&lt;1096),+'PL2'!$P$2+1,IF(AND(O5502&gt;1095,O5502&lt;1461),+'PL2'!$Q$2+1,IF(AND(O5502&gt;1460,O5502&lt;1826),+'PL2'!$R$2+1,IF(AND(O5502&gt;1825,O5502&lt;2190),+'PL2'!$S$2+1,0))))))</f>
        <v>1.2</v>
      </c>
      <c r="N5502" s="82">
        <f t="shared" si="404"/>
        <v>4.9963589095569638E-4</v>
      </c>
      <c r="O5502" s="19">
        <f>IF(A5502&gt;'PL2'!$C$2+489,IF(A5502='PL2'!$C$2+490,1,O5501+1), "")</f>
        <v>939</v>
      </c>
      <c r="Q5502" s="19">
        <f t="shared" si="399"/>
        <v>26.253620567477025</v>
      </c>
    </row>
    <row r="5503" spans="1:17" s="80" customFormat="1" x14ac:dyDescent="0.55000000000000004">
      <c r="A5503" s="80">
        <v>5501</v>
      </c>
      <c r="B5503" s="81">
        <v>45323</v>
      </c>
      <c r="C5503" s="80">
        <v>126.697301483026</v>
      </c>
      <c r="D5503" s="80">
        <f t="shared" si="401"/>
        <v>451606776.82458884</v>
      </c>
      <c r="E5503" s="80">
        <v>980</v>
      </c>
      <c r="F5503" s="80">
        <f t="shared" si="405"/>
        <v>2.7493687390256428E-4</v>
      </c>
      <c r="G5503" s="80">
        <f t="shared" si="402"/>
        <v>21252.850544486831</v>
      </c>
      <c r="H5503" s="80">
        <f t="shared" si="398"/>
        <v>5.8431922902196209</v>
      </c>
      <c r="I5503" s="80">
        <f t="shared" si="400"/>
        <v>20827793.533597093</v>
      </c>
      <c r="K5503" s="82">
        <f t="shared" si="403"/>
        <v>1.1114805470662237E-3</v>
      </c>
      <c r="L5503" s="3">
        <f>IF(AND(O5503&gt;0,O5503&lt;366),+'PL2'!$N$3+1,IF(AND(O5503&gt;365,O5503&lt;731),+'PL2'!$O$3+1,IF(AND(O5503&gt;730,O5503&lt;1096),+'PL2'!$P$3+1,IF(AND(O5503&gt;1095,O5503&lt;1461),+'PL2'!$Q$3+1,IF(AND(O5503&gt;1460,O5503&lt;3000),+'PL2'!$R$3+1,0)))))</f>
        <v>1.5</v>
      </c>
      <c r="M5503" s="3">
        <f>IF(AND(O5503&gt;0,O5503&lt;366),+'PL2'!$N$2+1,IF(AND(O5503&gt;365,O5503&lt;731),+'PL2'!$O$2+1,IF(AND(O5503&gt;730,O5503&lt;1096),+'PL2'!$P$2+1,IF(AND(O5503&gt;1095,O5503&lt;1461),+'PL2'!$Q$2+1,IF(AND(O5503&gt;1460,O5503&lt;1826),+'PL2'!$R$2+1,IF(AND(O5503&gt;1825,O5503&lt;2190),+'PL2'!$S$2+1,0))))))</f>
        <v>1.2</v>
      </c>
      <c r="N5503" s="82">
        <f t="shared" si="404"/>
        <v>4.9963589095569638E-4</v>
      </c>
      <c r="O5503" s="19">
        <f>IF(A5503&gt;'PL2'!$C$2+489,IF(A5503='PL2'!$C$2+490,1,O5502+1), "")</f>
        <v>940</v>
      </c>
      <c r="Q5503" s="19">
        <f t="shared" si="399"/>
        <v>26.266737818580069</v>
      </c>
    </row>
    <row r="5504" spans="1:17" s="80" customFormat="1" x14ac:dyDescent="0.55000000000000004">
      <c r="A5504" s="80">
        <v>5502</v>
      </c>
      <c r="B5504" s="81">
        <v>45324</v>
      </c>
      <c r="C5504" s="80">
        <v>126.727299957147</v>
      </c>
      <c r="D5504" s="80">
        <f t="shared" si="401"/>
        <v>452108728.97195262</v>
      </c>
      <c r="E5504" s="80">
        <v>980</v>
      </c>
      <c r="F5504" s="80">
        <f t="shared" si="405"/>
        <v>2.7469665149001927E-4</v>
      </c>
      <c r="G5504" s="80">
        <f t="shared" si="402"/>
        <v>21263.469231403975</v>
      </c>
      <c r="H5504" s="80">
        <f t="shared" si="398"/>
        <v>5.8410037969277253</v>
      </c>
      <c r="I5504" s="80">
        <f t="shared" si="400"/>
        <v>20838199.846775897</v>
      </c>
      <c r="K5504" s="82">
        <f t="shared" si="403"/>
        <v>1.1114805470662237E-3</v>
      </c>
      <c r="L5504" s="3">
        <f>IF(AND(O5504&gt;0,O5504&lt;366),+'PL2'!$N$3+1,IF(AND(O5504&gt;365,O5504&lt;731),+'PL2'!$O$3+1,IF(AND(O5504&gt;730,O5504&lt;1096),+'PL2'!$P$3+1,IF(AND(O5504&gt;1095,O5504&lt;1461),+'PL2'!$Q$3+1,IF(AND(O5504&gt;1460,O5504&lt;3000),+'PL2'!$R$3+1,0)))))</f>
        <v>1.5</v>
      </c>
      <c r="M5504" s="3">
        <f>IF(AND(O5504&gt;0,O5504&lt;366),+'PL2'!$N$2+1,IF(AND(O5504&gt;365,O5504&lt;731),+'PL2'!$O$2+1,IF(AND(O5504&gt;730,O5504&lt;1096),+'PL2'!$P$2+1,IF(AND(O5504&gt;1095,O5504&lt;1461),+'PL2'!$Q$2+1,IF(AND(O5504&gt;1460,O5504&lt;1826),+'PL2'!$R$2+1,IF(AND(O5504&gt;1825,O5504&lt;2190),+'PL2'!$S$2+1,0))))))</f>
        <v>1.2</v>
      </c>
      <c r="N5504" s="82">
        <f t="shared" si="404"/>
        <v>4.9963589095569638E-4</v>
      </c>
      <c r="O5504" s="19">
        <f>IF(A5504&gt;'PL2'!$C$2+489,IF(A5504='PL2'!$C$2+490,1,O5503+1), "")</f>
        <v>941</v>
      </c>
      <c r="Q5504" s="19">
        <f t="shared" si="399"/>
        <v>26.279861623532554</v>
      </c>
    </row>
    <row r="5505" spans="1:17" s="80" customFormat="1" x14ac:dyDescent="0.55000000000000004">
      <c r="A5505" s="80">
        <v>5503</v>
      </c>
      <c r="B5505" s="81">
        <v>45325</v>
      </c>
      <c r="C5505" s="80">
        <v>126.757298431268</v>
      </c>
      <c r="D5505" s="80">
        <f t="shared" si="401"/>
        <v>452611239.02936375</v>
      </c>
      <c r="E5505" s="80">
        <v>980</v>
      </c>
      <c r="F5505" s="80">
        <f t="shared" si="405"/>
        <v>2.7445662358946323E-4</v>
      </c>
      <c r="G5505" s="80">
        <f t="shared" si="402"/>
        <v>21274.093223798216</v>
      </c>
      <c r="H5505" s="80">
        <f t="shared" si="398"/>
        <v>5.8388157961311373</v>
      </c>
      <c r="I5505" s="80">
        <f t="shared" si="400"/>
        <v>20848611.35932225</v>
      </c>
      <c r="K5505" s="82">
        <f t="shared" si="403"/>
        <v>1.1114805470662237E-3</v>
      </c>
      <c r="L5505" s="3">
        <f>IF(AND(O5505&gt;0,O5505&lt;366),+'PL2'!$N$3+1,IF(AND(O5505&gt;365,O5505&lt;731),+'PL2'!$O$3+1,IF(AND(O5505&gt;730,O5505&lt;1096),+'PL2'!$P$3+1,IF(AND(O5505&gt;1095,O5505&lt;1461),+'PL2'!$Q$3+1,IF(AND(O5505&gt;1460,O5505&lt;3000),+'PL2'!$R$3+1,0)))))</f>
        <v>1.5</v>
      </c>
      <c r="M5505" s="3">
        <f>IF(AND(O5505&gt;0,O5505&lt;366),+'PL2'!$N$2+1,IF(AND(O5505&gt;365,O5505&lt;731),+'PL2'!$O$2+1,IF(AND(O5505&gt;730,O5505&lt;1096),+'PL2'!$P$2+1,IF(AND(O5505&gt;1095,O5505&lt;1461),+'PL2'!$Q$2+1,IF(AND(O5505&gt;1460,O5505&lt;1826),+'PL2'!$R$2+1,IF(AND(O5505&gt;1825,O5505&lt;2190),+'PL2'!$S$2+1,0))))))</f>
        <v>1.2</v>
      </c>
      <c r="N5505" s="82">
        <f t="shared" si="404"/>
        <v>4.9963589095569638E-4</v>
      </c>
      <c r="O5505" s="19">
        <f>IF(A5505&gt;'PL2'!$C$2+489,IF(A5505='PL2'!$C$2+490,1,O5504+1), "")</f>
        <v>942</v>
      </c>
      <c r="Q5505" s="19">
        <f t="shared" si="399"/>
        <v>26.292991985609021</v>
      </c>
    </row>
    <row r="5506" spans="1:17" s="80" customFormat="1" x14ac:dyDescent="0.55000000000000004">
      <c r="A5506" s="80">
        <v>5504</v>
      </c>
      <c r="B5506" s="81">
        <v>45326</v>
      </c>
      <c r="C5506" s="80">
        <v>126.787296905389</v>
      </c>
      <c r="D5506" s="80">
        <f t="shared" si="401"/>
        <v>453114307.61692846</v>
      </c>
      <c r="E5506" s="80">
        <v>980</v>
      </c>
      <c r="F5506" s="80">
        <f t="shared" si="405"/>
        <v>2.7421679006509292E-4</v>
      </c>
      <c r="G5506" s="80">
        <f t="shared" si="402"/>
        <v>21284.722524320365</v>
      </c>
      <c r="H5506" s="80">
        <f t="shared" si="398"/>
        <v>5.8366282880453122</v>
      </c>
      <c r="I5506" s="80">
        <f t="shared" si="400"/>
        <v>20859028.073833957</v>
      </c>
      <c r="K5506" s="82">
        <f t="shared" si="403"/>
        <v>1.1114805470662237E-3</v>
      </c>
      <c r="L5506" s="3">
        <f>IF(AND(O5506&gt;0,O5506&lt;366),+'PL2'!$N$3+1,IF(AND(O5506&gt;365,O5506&lt;731),+'PL2'!$O$3+1,IF(AND(O5506&gt;730,O5506&lt;1096),+'PL2'!$P$3+1,IF(AND(O5506&gt;1095,O5506&lt;1461),+'PL2'!$Q$3+1,IF(AND(O5506&gt;1460,O5506&lt;3000),+'PL2'!$R$3+1,0)))))</f>
        <v>1.5</v>
      </c>
      <c r="M5506" s="3">
        <f>IF(AND(O5506&gt;0,O5506&lt;366),+'PL2'!$N$2+1,IF(AND(O5506&gt;365,O5506&lt;731),+'PL2'!$O$2+1,IF(AND(O5506&gt;730,O5506&lt;1096),+'PL2'!$P$2+1,IF(AND(O5506&gt;1095,O5506&lt;1461),+'PL2'!$Q$2+1,IF(AND(O5506&gt;1460,O5506&lt;1826),+'PL2'!$R$2+1,IF(AND(O5506&gt;1825,O5506&lt;2190),+'PL2'!$S$2+1,0))))))</f>
        <v>1.2</v>
      </c>
      <c r="N5506" s="82">
        <f t="shared" si="404"/>
        <v>4.9963589095569638E-4</v>
      </c>
      <c r="O5506" s="19">
        <f>IF(A5506&gt;'PL2'!$C$2+489,IF(A5506='PL2'!$C$2+490,1,O5505+1), "")</f>
        <v>943</v>
      </c>
      <c r="Q5506" s="19">
        <f t="shared" si="399"/>
        <v>26.306128908085643</v>
      </c>
    </row>
    <row r="5507" spans="1:17" s="80" customFormat="1" x14ac:dyDescent="0.55000000000000004">
      <c r="A5507" s="80">
        <v>5505</v>
      </c>
      <c r="B5507" s="81">
        <v>45327</v>
      </c>
      <c r="C5507" s="80">
        <v>126.81729537951099</v>
      </c>
      <c r="D5507" s="80">
        <f t="shared" si="401"/>
        <v>453617935.35544205</v>
      </c>
      <c r="E5507" s="80">
        <v>980</v>
      </c>
      <c r="F5507" s="80">
        <f t="shared" si="405"/>
        <v>2.7397715078116957E-4</v>
      </c>
      <c r="G5507" s="80">
        <f t="shared" si="402"/>
        <v>21295.357135622548</v>
      </c>
      <c r="H5507" s="80">
        <f t="shared" si="398"/>
        <v>5.8344412728853143</v>
      </c>
      <c r="I5507" s="80">
        <f t="shared" si="400"/>
        <v>20869449.992910098</v>
      </c>
      <c r="K5507" s="82">
        <f t="shared" si="403"/>
        <v>1.1114805470662237E-3</v>
      </c>
      <c r="L5507" s="3">
        <f>IF(AND(O5507&gt;0,O5507&lt;366),+'PL2'!$N$3+1,IF(AND(O5507&gt;365,O5507&lt;731),+'PL2'!$O$3+1,IF(AND(O5507&gt;730,O5507&lt;1096),+'PL2'!$P$3+1,IF(AND(O5507&gt;1095,O5507&lt;1461),+'PL2'!$Q$3+1,IF(AND(O5507&gt;1460,O5507&lt;3000),+'PL2'!$R$3+1,0)))))</f>
        <v>1.5</v>
      </c>
      <c r="M5507" s="3">
        <f>IF(AND(O5507&gt;0,O5507&lt;366),+'PL2'!$N$2+1,IF(AND(O5507&gt;365,O5507&lt;731),+'PL2'!$O$2+1,IF(AND(O5507&gt;730,O5507&lt;1096),+'PL2'!$P$2+1,IF(AND(O5507&gt;1095,O5507&lt;1461),+'PL2'!$Q$2+1,IF(AND(O5507&gt;1460,O5507&lt;1826),+'PL2'!$R$2+1,IF(AND(O5507&gt;1825,O5507&lt;2190),+'PL2'!$S$2+1,0))))))</f>
        <v>1.2</v>
      </c>
      <c r="N5507" s="82">
        <f t="shared" si="404"/>
        <v>4.9963589095569638E-4</v>
      </c>
      <c r="O5507" s="19">
        <f>IF(A5507&gt;'PL2'!$C$2+489,IF(A5507='PL2'!$C$2+490,1,O5506+1), "")</f>
        <v>944</v>
      </c>
      <c r="Q5507" s="19">
        <f t="shared" si="399"/>
        <v>26.31927239424023</v>
      </c>
    </row>
    <row r="5508" spans="1:17" s="80" customFormat="1" x14ac:dyDescent="0.55000000000000004">
      <c r="A5508" s="80">
        <v>5506</v>
      </c>
      <c r="B5508" s="81">
        <v>45328</v>
      </c>
      <c r="C5508" s="80">
        <v>126.847293853631</v>
      </c>
      <c r="D5508" s="80">
        <f t="shared" si="401"/>
        <v>454122122.86638999</v>
      </c>
      <c r="E5508" s="80">
        <v>980</v>
      </c>
      <c r="F5508" s="80">
        <f t="shared" si="405"/>
        <v>2.7373770560200719E-4</v>
      </c>
      <c r="G5508" s="80">
        <f t="shared" si="402"/>
        <v>21305.997060358222</v>
      </c>
      <c r="H5508" s="80">
        <f t="shared" si="398"/>
        <v>5.8322547508655695</v>
      </c>
      <c r="I5508" s="80">
        <f t="shared" si="400"/>
        <v>20879877.11915106</v>
      </c>
      <c r="K5508" s="82">
        <f t="shared" si="403"/>
        <v>1.1114805470662237E-3</v>
      </c>
      <c r="L5508" s="3">
        <f>IF(AND(O5508&gt;0,O5508&lt;366),+'PL2'!$N$3+1,IF(AND(O5508&gt;365,O5508&lt;731),+'PL2'!$O$3+1,IF(AND(O5508&gt;730,O5508&lt;1096),+'PL2'!$P$3+1,IF(AND(O5508&gt;1095,O5508&lt;1461),+'PL2'!$Q$3+1,IF(AND(O5508&gt;1460,O5508&lt;3000),+'PL2'!$R$3+1,0)))))</f>
        <v>1.5</v>
      </c>
      <c r="M5508" s="3">
        <f>IF(AND(O5508&gt;0,O5508&lt;366),+'PL2'!$N$2+1,IF(AND(O5508&gt;365,O5508&lt;731),+'PL2'!$O$2+1,IF(AND(O5508&gt;730,O5508&lt;1096),+'PL2'!$P$2+1,IF(AND(O5508&gt;1095,O5508&lt;1461),+'PL2'!$Q$2+1,IF(AND(O5508&gt;1460,O5508&lt;1826),+'PL2'!$R$2+1,IF(AND(O5508&gt;1825,O5508&lt;2190),+'PL2'!$S$2+1,0))))))</f>
        <v>1.2</v>
      </c>
      <c r="N5508" s="82">
        <f t="shared" si="404"/>
        <v>4.9963589095569638E-4</v>
      </c>
      <c r="O5508" s="19">
        <f>IF(A5508&gt;'PL2'!$C$2+489,IF(A5508='PL2'!$C$2+490,1,O5507+1), "")</f>
        <v>945</v>
      </c>
      <c r="Q5508" s="19">
        <f t="shared" si="399"/>
        <v>26.332422447352233</v>
      </c>
    </row>
    <row r="5509" spans="1:17" s="80" customFormat="1" x14ac:dyDescent="0.55000000000000004">
      <c r="A5509" s="80">
        <v>5507</v>
      </c>
      <c r="B5509" s="81">
        <v>45329</v>
      </c>
      <c r="C5509" s="80">
        <v>126.877292327753</v>
      </c>
      <c r="D5509" s="80">
        <f t="shared" si="401"/>
        <v>454626870.7719484</v>
      </c>
      <c r="E5509" s="80">
        <v>980</v>
      </c>
      <c r="F5509" s="80">
        <f t="shared" si="405"/>
        <v>2.7349845439199674E-4</v>
      </c>
      <c r="G5509" s="80">
        <f t="shared" si="402"/>
        <v>21316.642301182175</v>
      </c>
      <c r="H5509" s="80">
        <f t="shared" si="398"/>
        <v>5.830068722200382</v>
      </c>
      <c r="I5509" s="80">
        <f t="shared" si="400"/>
        <v>20890309.455158532</v>
      </c>
      <c r="K5509" s="82">
        <f t="shared" si="403"/>
        <v>1.1114805470662237E-3</v>
      </c>
      <c r="L5509" s="3">
        <f>IF(AND(O5509&gt;0,O5509&lt;366),+'PL2'!$N$3+1,IF(AND(O5509&gt;365,O5509&lt;731),+'PL2'!$O$3+1,IF(AND(O5509&gt;730,O5509&lt;1096),+'PL2'!$P$3+1,IF(AND(O5509&gt;1095,O5509&lt;1461),+'PL2'!$Q$3+1,IF(AND(O5509&gt;1460,O5509&lt;3000),+'PL2'!$R$3+1,0)))))</f>
        <v>1.5</v>
      </c>
      <c r="M5509" s="3">
        <f>IF(AND(O5509&gt;0,O5509&lt;366),+'PL2'!$N$2+1,IF(AND(O5509&gt;365,O5509&lt;731),+'PL2'!$O$2+1,IF(AND(O5509&gt;730,O5509&lt;1096),+'PL2'!$P$2+1,IF(AND(O5509&gt;1095,O5509&lt;1461),+'PL2'!$Q$2+1,IF(AND(O5509&gt;1460,O5509&lt;1826),+'PL2'!$R$2+1,IF(AND(O5509&gt;1825,O5509&lt;2190),+'PL2'!$S$2+1,0))))))</f>
        <v>1.2</v>
      </c>
      <c r="N5509" s="82">
        <f t="shared" si="404"/>
        <v>4.9963589095569638E-4</v>
      </c>
      <c r="O5509" s="19">
        <f>IF(A5509&gt;'PL2'!$C$2+489,IF(A5509='PL2'!$C$2+490,1,O5508+1), "")</f>
        <v>946</v>
      </c>
      <c r="Q5509" s="19">
        <f t="shared" si="399"/>
        <v>26.345579070702737</v>
      </c>
    </row>
    <row r="5510" spans="1:17" s="80" customFormat="1" x14ac:dyDescent="0.55000000000000004">
      <c r="A5510" s="80">
        <v>5508</v>
      </c>
      <c r="B5510" s="81">
        <v>45330</v>
      </c>
      <c r="C5510" s="80">
        <v>126.907290801874</v>
      </c>
      <c r="D5510" s="80">
        <f t="shared" si="401"/>
        <v>455132179.69498503</v>
      </c>
      <c r="E5510" s="80">
        <v>980</v>
      </c>
      <c r="F5510" s="80">
        <f t="shared" si="405"/>
        <v>2.7325939701557626E-4</v>
      </c>
      <c r="G5510" s="80">
        <f t="shared" si="402"/>
        <v>21327.292860750509</v>
      </c>
      <c r="H5510" s="80">
        <f t="shared" si="398"/>
        <v>5.8278831871032883</v>
      </c>
      <c r="I5510" s="80">
        <f t="shared" si="400"/>
        <v>20900747.003535498</v>
      </c>
      <c r="K5510" s="82">
        <f t="shared" si="403"/>
        <v>1.1114805470662237E-3</v>
      </c>
      <c r="L5510" s="3">
        <f>IF(AND(O5510&gt;0,O5510&lt;366),+'PL2'!$N$3+1,IF(AND(O5510&gt;365,O5510&lt;731),+'PL2'!$O$3+1,IF(AND(O5510&gt;730,O5510&lt;1096),+'PL2'!$P$3+1,IF(AND(O5510&gt;1095,O5510&lt;1461),+'PL2'!$Q$3+1,IF(AND(O5510&gt;1460,O5510&lt;3000),+'PL2'!$R$3+1,0)))))</f>
        <v>1.5</v>
      </c>
      <c r="M5510" s="3">
        <f>IF(AND(O5510&gt;0,O5510&lt;366),+'PL2'!$N$2+1,IF(AND(O5510&gt;365,O5510&lt;731),+'PL2'!$O$2+1,IF(AND(O5510&gt;730,O5510&lt;1096),+'PL2'!$P$2+1,IF(AND(O5510&gt;1095,O5510&lt;1461),+'PL2'!$Q$2+1,IF(AND(O5510&gt;1460,O5510&lt;1826),+'PL2'!$R$2+1,IF(AND(O5510&gt;1825,O5510&lt;2190),+'PL2'!$S$2+1,0))))))</f>
        <v>1.2</v>
      </c>
      <c r="N5510" s="82">
        <f t="shared" si="404"/>
        <v>4.9963589095569638E-4</v>
      </c>
      <c r="O5510" s="19">
        <f>IF(A5510&gt;'PL2'!$C$2+489,IF(A5510='PL2'!$C$2+490,1,O5509+1), "")</f>
        <v>947</v>
      </c>
      <c r="Q5510" s="19">
        <f t="shared" si="399"/>
        <v>26.35874226757447</v>
      </c>
    </row>
    <row r="5511" spans="1:17" s="80" customFormat="1" x14ac:dyDescent="0.55000000000000004">
      <c r="A5511" s="80">
        <v>5509</v>
      </c>
      <c r="B5511" s="81">
        <v>45331</v>
      </c>
      <c r="C5511" s="80">
        <v>126.937289275995</v>
      </c>
      <c r="D5511" s="80">
        <f t="shared" si="401"/>
        <v>455638050.25905985</v>
      </c>
      <c r="E5511" s="80">
        <v>980</v>
      </c>
      <c r="F5511" s="80">
        <f t="shared" si="405"/>
        <v>2.7302053333725409E-4</v>
      </c>
      <c r="G5511" s="80">
        <f t="shared" si="402"/>
        <v>21337.948741720662</v>
      </c>
      <c r="H5511" s="80">
        <f t="shared" si="398"/>
        <v>5.8256981457875652</v>
      </c>
      <c r="I5511" s="80">
        <f t="shared" si="400"/>
        <v>20911189.766886249</v>
      </c>
      <c r="K5511" s="82">
        <f t="shared" si="403"/>
        <v>1.1114805470662237E-3</v>
      </c>
      <c r="L5511" s="3">
        <f>IF(AND(O5511&gt;0,O5511&lt;366),+'PL2'!$N$3+1,IF(AND(O5511&gt;365,O5511&lt;731),+'PL2'!$O$3+1,IF(AND(O5511&gt;730,O5511&lt;1096),+'PL2'!$P$3+1,IF(AND(O5511&gt;1095,O5511&lt;1461),+'PL2'!$Q$3+1,IF(AND(O5511&gt;1460,O5511&lt;3000),+'PL2'!$R$3+1,0)))))</f>
        <v>1.5</v>
      </c>
      <c r="M5511" s="3">
        <f>IF(AND(O5511&gt;0,O5511&lt;366),+'PL2'!$N$2+1,IF(AND(O5511&gt;365,O5511&lt;731),+'PL2'!$O$2+1,IF(AND(O5511&gt;730,O5511&lt;1096),+'PL2'!$P$2+1,IF(AND(O5511&gt;1095,O5511&lt;1461),+'PL2'!$Q$2+1,IF(AND(O5511&gt;1460,O5511&lt;1826),+'PL2'!$R$2+1,IF(AND(O5511&gt;1825,O5511&lt;2190),+'PL2'!$S$2+1,0))))))</f>
        <v>1.2</v>
      </c>
      <c r="N5511" s="82">
        <f t="shared" si="404"/>
        <v>4.9963589095569638E-4</v>
      </c>
      <c r="O5511" s="19">
        <f>IF(A5511&gt;'PL2'!$C$2+489,IF(A5511='PL2'!$C$2+490,1,O5510+1), "")</f>
        <v>948</v>
      </c>
      <c r="Q5511" s="19">
        <f t="shared" si="399"/>
        <v>26.3719120412518</v>
      </c>
    </row>
    <row r="5512" spans="1:17" s="80" customFormat="1" x14ac:dyDescent="0.55000000000000004">
      <c r="A5512" s="80">
        <v>5510</v>
      </c>
      <c r="B5512" s="81">
        <v>45332</v>
      </c>
      <c r="C5512" s="80">
        <v>126.967287750116</v>
      </c>
      <c r="D5512" s="80">
        <f t="shared" si="401"/>
        <v>456144483.08842599</v>
      </c>
      <c r="E5512" s="80">
        <v>980</v>
      </c>
      <c r="F5512" s="80">
        <f t="shared" si="405"/>
        <v>2.727818632215983E-4</v>
      </c>
      <c r="G5512" s="80">
        <f t="shared" si="402"/>
        <v>21348.6099467514</v>
      </c>
      <c r="H5512" s="80">
        <f t="shared" si="398"/>
        <v>5.8235135984659934</v>
      </c>
      <c r="I5512" s="80">
        <f t="shared" si="400"/>
        <v>20921637.747816373</v>
      </c>
      <c r="K5512" s="82">
        <f t="shared" si="403"/>
        <v>1.1114805470662237E-3</v>
      </c>
      <c r="L5512" s="3">
        <f>IF(AND(O5512&gt;0,O5512&lt;366),+'PL2'!$N$3+1,IF(AND(O5512&gt;365,O5512&lt;731),+'PL2'!$O$3+1,IF(AND(O5512&gt;730,O5512&lt;1096),+'PL2'!$P$3+1,IF(AND(O5512&gt;1095,O5512&lt;1461),+'PL2'!$Q$3+1,IF(AND(O5512&gt;1460,O5512&lt;3000),+'PL2'!$R$3+1,0)))))</f>
        <v>1.5</v>
      </c>
      <c r="M5512" s="3">
        <f>IF(AND(O5512&gt;0,O5512&lt;366),+'PL2'!$N$2+1,IF(AND(O5512&gt;365,O5512&lt;731),+'PL2'!$O$2+1,IF(AND(O5512&gt;730,O5512&lt;1096),+'PL2'!$P$2+1,IF(AND(O5512&gt;1095,O5512&lt;1461),+'PL2'!$Q$2+1,IF(AND(O5512&gt;1460,O5512&lt;1826),+'PL2'!$R$2+1,IF(AND(O5512&gt;1825,O5512&lt;2190),+'PL2'!$S$2+1,0))))))</f>
        <v>1.2</v>
      </c>
      <c r="N5512" s="82">
        <f t="shared" si="404"/>
        <v>4.9963589095569638E-4</v>
      </c>
      <c r="O5512" s="19">
        <f>IF(A5512&gt;'PL2'!$C$2+489,IF(A5512='PL2'!$C$2+490,1,O5511+1), "")</f>
        <v>949</v>
      </c>
      <c r="Q5512" s="19">
        <f t="shared" si="399"/>
        <v>26.385088395020738</v>
      </c>
    </row>
    <row r="5513" spans="1:17" s="80" customFormat="1" x14ac:dyDescent="0.55000000000000004">
      <c r="A5513" s="80">
        <v>5511</v>
      </c>
      <c r="B5513" s="81">
        <v>45333</v>
      </c>
      <c r="C5513" s="80">
        <v>126.997286224237</v>
      </c>
      <c r="D5513" s="80">
        <f t="shared" si="401"/>
        <v>456651478.80803037</v>
      </c>
      <c r="E5513" s="80">
        <v>980</v>
      </c>
      <c r="F5513" s="80">
        <f t="shared" si="405"/>
        <v>2.725433865332391E-4</v>
      </c>
      <c r="G5513" s="80">
        <f t="shared" si="402"/>
        <v>21359.276478502812</v>
      </c>
      <c r="H5513" s="80">
        <f t="shared" si="398"/>
        <v>5.8213295453509142</v>
      </c>
      <c r="I5513" s="80">
        <f t="shared" si="400"/>
        <v>20932090.948932756</v>
      </c>
      <c r="K5513" s="82">
        <f t="shared" si="403"/>
        <v>1.1114805470662237E-3</v>
      </c>
      <c r="L5513" s="3">
        <f>IF(AND(O5513&gt;0,O5513&lt;366),+'PL2'!$N$3+1,IF(AND(O5513&gt;365,O5513&lt;731),+'PL2'!$O$3+1,IF(AND(O5513&gt;730,O5513&lt;1096),+'PL2'!$P$3+1,IF(AND(O5513&gt;1095,O5513&lt;1461),+'PL2'!$Q$3+1,IF(AND(O5513&gt;1460,O5513&lt;3000),+'PL2'!$R$3+1,0)))))</f>
        <v>1.5</v>
      </c>
      <c r="M5513" s="3">
        <f>IF(AND(O5513&gt;0,O5513&lt;366),+'PL2'!$N$2+1,IF(AND(O5513&gt;365,O5513&lt;731),+'PL2'!$O$2+1,IF(AND(O5513&gt;730,O5513&lt;1096),+'PL2'!$P$2+1,IF(AND(O5513&gt;1095,O5513&lt;1461),+'PL2'!$Q$2+1,IF(AND(O5513&gt;1460,O5513&lt;1826),+'PL2'!$R$2+1,IF(AND(O5513&gt;1825,O5513&lt;2190),+'PL2'!$S$2+1,0))))))</f>
        <v>1.2</v>
      </c>
      <c r="N5513" s="82">
        <f t="shared" si="404"/>
        <v>4.9963589095569638E-4</v>
      </c>
      <c r="O5513" s="19">
        <f>IF(A5513&gt;'PL2'!$C$2+489,IF(A5513='PL2'!$C$2+490,1,O5512+1), "")</f>
        <v>950</v>
      </c>
      <c r="Q5513" s="19">
        <f t="shared" si="399"/>
        <v>26.398271332168928</v>
      </c>
    </row>
    <row r="5514" spans="1:17" s="80" customFormat="1" x14ac:dyDescent="0.55000000000000004">
      <c r="A5514" s="80">
        <v>5512</v>
      </c>
      <c r="B5514" s="81">
        <v>45334</v>
      </c>
      <c r="C5514" s="80">
        <v>127.027284698358</v>
      </c>
      <c r="D5514" s="80">
        <f t="shared" si="401"/>
        <v>457159038.04351449</v>
      </c>
      <c r="E5514" s="80">
        <v>980</v>
      </c>
      <c r="F5514" s="80">
        <f t="shared" si="405"/>
        <v>2.723051031368686E-4</v>
      </c>
      <c r="G5514" s="80">
        <f t="shared" si="402"/>
        <v>21369.948339636318</v>
      </c>
      <c r="H5514" s="80">
        <f t="shared" si="398"/>
        <v>5.8191459866542212</v>
      </c>
      <c r="I5514" s="80">
        <f t="shared" si="400"/>
        <v>20942549.37284359</v>
      </c>
      <c r="K5514" s="82">
        <f t="shared" si="403"/>
        <v>1.1114805470662237E-3</v>
      </c>
      <c r="L5514" s="3">
        <f>IF(AND(O5514&gt;0,O5514&lt;366),+'PL2'!$N$3+1,IF(AND(O5514&gt;365,O5514&lt;731),+'PL2'!$O$3+1,IF(AND(O5514&gt;730,O5514&lt;1096),+'PL2'!$P$3+1,IF(AND(O5514&gt;1095,O5514&lt;1461),+'PL2'!$Q$3+1,IF(AND(O5514&gt;1460,O5514&lt;3000),+'PL2'!$R$3+1,0)))))</f>
        <v>1.5</v>
      </c>
      <c r="M5514" s="3">
        <f>IF(AND(O5514&gt;0,O5514&lt;366),+'PL2'!$N$2+1,IF(AND(O5514&gt;365,O5514&lt;731),+'PL2'!$O$2+1,IF(AND(O5514&gt;730,O5514&lt;1096),+'PL2'!$P$2+1,IF(AND(O5514&gt;1095,O5514&lt;1461),+'PL2'!$Q$2+1,IF(AND(O5514&gt;1460,O5514&lt;1826),+'PL2'!$R$2+1,IF(AND(O5514&gt;1825,O5514&lt;2190),+'PL2'!$S$2+1,0))))))</f>
        <v>1.2</v>
      </c>
      <c r="N5514" s="82">
        <f t="shared" si="404"/>
        <v>4.9963589095569638E-4</v>
      </c>
      <c r="O5514" s="19">
        <f>IF(A5514&gt;'PL2'!$C$2+489,IF(A5514='PL2'!$C$2+490,1,O5513+1), "")</f>
        <v>951</v>
      </c>
      <c r="Q5514" s="19">
        <f t="shared" si="399"/>
        <v>26.411460855985666</v>
      </c>
    </row>
    <row r="5515" spans="1:17" s="80" customFormat="1" x14ac:dyDescent="0.55000000000000004">
      <c r="A5515" s="80">
        <v>5513</v>
      </c>
      <c r="B5515" s="81">
        <v>45335</v>
      </c>
      <c r="C5515" s="80">
        <v>127.057283172479</v>
      </c>
      <c r="D5515" s="80">
        <f t="shared" si="401"/>
        <v>457667161.42121536</v>
      </c>
      <c r="E5515" s="80">
        <v>980</v>
      </c>
      <c r="F5515" s="80">
        <f t="shared" si="405"/>
        <v>2.7206701289724092E-4</v>
      </c>
      <c r="G5515" s="80">
        <f t="shared" si="402"/>
        <v>21380.625532814669</v>
      </c>
      <c r="H5515" s="80">
        <f t="shared" si="398"/>
        <v>5.8169629225873667</v>
      </c>
      <c r="I5515" s="80">
        <f t="shared" si="400"/>
        <v>20953013.022158377</v>
      </c>
      <c r="K5515" s="82">
        <f t="shared" si="403"/>
        <v>1.1114805470662237E-3</v>
      </c>
      <c r="L5515" s="3">
        <f>IF(AND(O5515&gt;0,O5515&lt;366),+'PL2'!$N$3+1,IF(AND(O5515&gt;365,O5515&lt;731),+'PL2'!$O$3+1,IF(AND(O5515&gt;730,O5515&lt;1096),+'PL2'!$P$3+1,IF(AND(O5515&gt;1095,O5515&lt;1461),+'PL2'!$Q$3+1,IF(AND(O5515&gt;1460,O5515&lt;3000),+'PL2'!$R$3+1,0)))))</f>
        <v>1.5</v>
      </c>
      <c r="M5515" s="3">
        <f>IF(AND(O5515&gt;0,O5515&lt;366),+'PL2'!$N$2+1,IF(AND(O5515&gt;365,O5515&lt;731),+'PL2'!$O$2+1,IF(AND(O5515&gt;730,O5515&lt;1096),+'PL2'!$P$2+1,IF(AND(O5515&gt;1095,O5515&lt;1461),+'PL2'!$Q$2+1,IF(AND(O5515&gt;1460,O5515&lt;1826),+'PL2'!$R$2+1,IF(AND(O5515&gt;1825,O5515&lt;2190),+'PL2'!$S$2+1,0))))))</f>
        <v>1.2</v>
      </c>
      <c r="N5515" s="82">
        <f t="shared" si="404"/>
        <v>4.9963589095569638E-4</v>
      </c>
      <c r="O5515" s="19">
        <f>IF(A5515&gt;'PL2'!$C$2+489,IF(A5515='PL2'!$C$2+490,1,O5514+1), "")</f>
        <v>952</v>
      </c>
      <c r="Q5515" s="19">
        <f t="shared" si="399"/>
        <v>26.424656969761887</v>
      </c>
    </row>
    <row r="5516" spans="1:17" s="80" customFormat="1" x14ac:dyDescent="0.55000000000000004">
      <c r="A5516" s="80">
        <v>5514</v>
      </c>
      <c r="B5516" s="81">
        <v>45336</v>
      </c>
      <c r="C5516" s="80">
        <v>127.0872816466</v>
      </c>
      <c r="D5516" s="80">
        <f t="shared" si="401"/>
        <v>458175849.56816608</v>
      </c>
      <c r="E5516" s="80">
        <v>980</v>
      </c>
      <c r="F5516" s="80">
        <f t="shared" si="405"/>
        <v>2.718291156791722E-4</v>
      </c>
      <c r="G5516" s="80">
        <f t="shared" si="402"/>
        <v>21391.308060701947</v>
      </c>
      <c r="H5516" s="80">
        <f t="shared" si="398"/>
        <v>5.8147803533613587</v>
      </c>
      <c r="I5516" s="80">
        <f t="shared" si="400"/>
        <v>20963481.899487909</v>
      </c>
      <c r="K5516" s="82">
        <f t="shared" si="403"/>
        <v>1.1114805470662237E-3</v>
      </c>
      <c r="L5516" s="3">
        <f>IF(AND(O5516&gt;0,O5516&lt;366),+'PL2'!$N$3+1,IF(AND(O5516&gt;365,O5516&lt;731),+'PL2'!$O$3+1,IF(AND(O5516&gt;730,O5516&lt;1096),+'PL2'!$P$3+1,IF(AND(O5516&gt;1095,O5516&lt;1461),+'PL2'!$Q$3+1,IF(AND(O5516&gt;1460,O5516&lt;3000),+'PL2'!$R$3+1,0)))))</f>
        <v>1.5</v>
      </c>
      <c r="M5516" s="3">
        <f>IF(AND(O5516&gt;0,O5516&lt;366),+'PL2'!$N$2+1,IF(AND(O5516&gt;365,O5516&lt;731),+'PL2'!$O$2+1,IF(AND(O5516&gt;730,O5516&lt;1096),+'PL2'!$P$2+1,IF(AND(O5516&gt;1095,O5516&lt;1461),+'PL2'!$Q$2+1,IF(AND(O5516&gt;1460,O5516&lt;1826),+'PL2'!$R$2+1,IF(AND(O5516&gt;1825,O5516&lt;2190),+'PL2'!$S$2+1,0))))))</f>
        <v>1.2</v>
      </c>
      <c r="N5516" s="82">
        <f t="shared" si="404"/>
        <v>4.9963589095569638E-4</v>
      </c>
      <c r="O5516" s="19">
        <f>IF(A5516&gt;'PL2'!$C$2+489,IF(A5516='PL2'!$C$2+490,1,O5515+1), "")</f>
        <v>953</v>
      </c>
      <c r="Q5516" s="19">
        <f t="shared" si="399"/>
        <v>26.437859676790172</v>
      </c>
    </row>
    <row r="5517" spans="1:17" s="80" customFormat="1" x14ac:dyDescent="0.55000000000000004">
      <c r="A5517" s="80">
        <v>5515</v>
      </c>
      <c r="B5517" s="81">
        <v>45337</v>
      </c>
      <c r="C5517" s="80">
        <v>127.11728012072</v>
      </c>
      <c r="D5517" s="80">
        <f t="shared" si="401"/>
        <v>458685103.11209661</v>
      </c>
      <c r="E5517" s="80">
        <v>980</v>
      </c>
      <c r="F5517" s="80">
        <f t="shared" si="405"/>
        <v>2.7159141134753861E-4</v>
      </c>
      <c r="G5517" s="80">
        <f t="shared" si="402"/>
        <v>21401.995925963565</v>
      </c>
      <c r="H5517" s="80">
        <f t="shared" si="398"/>
        <v>5.8125982791867159</v>
      </c>
      <c r="I5517" s="80">
        <f t="shared" si="400"/>
        <v>20973956.007444292</v>
      </c>
      <c r="K5517" s="82">
        <f t="shared" si="403"/>
        <v>1.1114805470662237E-3</v>
      </c>
      <c r="L5517" s="3">
        <f>IF(AND(O5517&gt;0,O5517&lt;366),+'PL2'!$N$3+1,IF(AND(O5517&gt;365,O5517&lt;731),+'PL2'!$O$3+1,IF(AND(O5517&gt;730,O5517&lt;1096),+'PL2'!$P$3+1,IF(AND(O5517&gt;1095,O5517&lt;1461),+'PL2'!$Q$3+1,IF(AND(O5517&gt;1460,O5517&lt;3000),+'PL2'!$R$3+1,0)))))</f>
        <v>1.5</v>
      </c>
      <c r="M5517" s="3">
        <f>IF(AND(O5517&gt;0,O5517&lt;366),+'PL2'!$N$2+1,IF(AND(O5517&gt;365,O5517&lt;731),+'PL2'!$O$2+1,IF(AND(O5517&gt;730,O5517&lt;1096),+'PL2'!$P$2+1,IF(AND(O5517&gt;1095,O5517&lt;1461),+'PL2'!$Q$2+1,IF(AND(O5517&gt;1460,O5517&lt;1826),+'PL2'!$R$2+1,IF(AND(O5517&gt;1825,O5517&lt;2190),+'PL2'!$S$2+1,0))))))</f>
        <v>1.2</v>
      </c>
      <c r="N5517" s="82">
        <f t="shared" si="404"/>
        <v>4.9963589095569638E-4</v>
      </c>
      <c r="O5517" s="19">
        <f>IF(A5517&gt;'PL2'!$C$2+489,IF(A5517='PL2'!$C$2+490,1,O5516+1), "")</f>
        <v>954</v>
      </c>
      <c r="Q5517" s="19">
        <f t="shared" si="399"/>
        <v>26.451068980364745</v>
      </c>
    </row>
    <row r="5518" spans="1:17" s="80" customFormat="1" x14ac:dyDescent="0.55000000000000004">
      <c r="A5518" s="80">
        <v>5516</v>
      </c>
      <c r="B5518" s="81">
        <v>45338</v>
      </c>
      <c r="C5518" s="80">
        <v>127.14727859484201</v>
      </c>
      <c r="D5518" s="80">
        <f t="shared" si="401"/>
        <v>459194922.68143475</v>
      </c>
      <c r="E5518" s="80">
        <v>980</v>
      </c>
      <c r="F5518" s="80">
        <f t="shared" si="405"/>
        <v>2.7135389976728705E-4</v>
      </c>
      <c r="G5518" s="80">
        <f t="shared" si="402"/>
        <v>21412.689131266263</v>
      </c>
      <c r="H5518" s="80">
        <f t="shared" si="398"/>
        <v>5.8104167002737022</v>
      </c>
      <c r="I5518" s="80">
        <f t="shared" si="400"/>
        <v>20984435.348640937</v>
      </c>
      <c r="K5518" s="82">
        <f t="shared" si="403"/>
        <v>1.1114805470662237E-3</v>
      </c>
      <c r="L5518" s="3">
        <f>IF(AND(O5518&gt;0,O5518&lt;366),+'PL2'!$N$3+1,IF(AND(O5518&gt;365,O5518&lt;731),+'PL2'!$O$3+1,IF(AND(O5518&gt;730,O5518&lt;1096),+'PL2'!$P$3+1,IF(AND(O5518&gt;1095,O5518&lt;1461),+'PL2'!$Q$3+1,IF(AND(O5518&gt;1460,O5518&lt;3000),+'PL2'!$R$3+1,0)))))</f>
        <v>1.5</v>
      </c>
      <c r="M5518" s="3">
        <f>IF(AND(O5518&gt;0,O5518&lt;366),+'PL2'!$N$2+1,IF(AND(O5518&gt;365,O5518&lt;731),+'PL2'!$O$2+1,IF(AND(O5518&gt;730,O5518&lt;1096),+'PL2'!$P$2+1,IF(AND(O5518&gt;1095,O5518&lt;1461),+'PL2'!$Q$2+1,IF(AND(O5518&gt;1460,O5518&lt;1826),+'PL2'!$R$2+1,IF(AND(O5518&gt;1825,O5518&lt;2190),+'PL2'!$S$2+1,0))))))</f>
        <v>1.2</v>
      </c>
      <c r="N5518" s="82">
        <f t="shared" si="404"/>
        <v>4.9963589095569638E-4</v>
      </c>
      <c r="O5518" s="19">
        <f>IF(A5518&gt;'PL2'!$C$2+489,IF(A5518='PL2'!$C$2+490,1,O5517+1), "")</f>
        <v>955</v>
      </c>
      <c r="Q5518" s="19">
        <f t="shared" si="399"/>
        <v>26.464284883781481</v>
      </c>
    </row>
    <row r="5519" spans="1:17" s="80" customFormat="1" x14ac:dyDescent="0.55000000000000004">
      <c r="A5519" s="80">
        <v>5517</v>
      </c>
      <c r="B5519" s="81">
        <v>45339</v>
      </c>
      <c r="C5519" s="80">
        <v>127.177277068962</v>
      </c>
      <c r="D5519" s="80">
        <f t="shared" si="401"/>
        <v>459705308.90530676</v>
      </c>
      <c r="E5519" s="80">
        <v>980</v>
      </c>
      <c r="F5519" s="80">
        <f t="shared" si="405"/>
        <v>2.7111658080341129E-4</v>
      </c>
      <c r="G5519" s="80">
        <f t="shared" si="402"/>
        <v>21423.387679278119</v>
      </c>
      <c r="H5519" s="80">
        <f t="shared" si="398"/>
        <v>5.8082356168318121</v>
      </c>
      <c r="I5519" s="80">
        <f t="shared" si="400"/>
        <v>20994919.925692558</v>
      </c>
      <c r="K5519" s="82">
        <f t="shared" si="403"/>
        <v>1.1114805470662237E-3</v>
      </c>
      <c r="L5519" s="3">
        <f>IF(AND(O5519&gt;0,O5519&lt;366),+'PL2'!$N$3+1,IF(AND(O5519&gt;365,O5519&lt;731),+'PL2'!$O$3+1,IF(AND(O5519&gt;730,O5519&lt;1096),+'PL2'!$P$3+1,IF(AND(O5519&gt;1095,O5519&lt;1461),+'PL2'!$Q$3+1,IF(AND(O5519&gt;1460,O5519&lt;3000),+'PL2'!$R$3+1,0)))))</f>
        <v>1.5</v>
      </c>
      <c r="M5519" s="3">
        <f>IF(AND(O5519&gt;0,O5519&lt;366),+'PL2'!$N$2+1,IF(AND(O5519&gt;365,O5519&lt;731),+'PL2'!$O$2+1,IF(AND(O5519&gt;730,O5519&lt;1096),+'PL2'!$P$2+1,IF(AND(O5519&gt;1095,O5519&lt;1461),+'PL2'!$Q$2+1,IF(AND(O5519&gt;1460,O5519&lt;1826),+'PL2'!$R$2+1,IF(AND(O5519&gt;1825,O5519&lt;2190),+'PL2'!$S$2+1,0))))))</f>
        <v>1.2</v>
      </c>
      <c r="N5519" s="82">
        <f t="shared" si="404"/>
        <v>4.9963589095569638E-4</v>
      </c>
      <c r="O5519" s="19">
        <f>IF(A5519&gt;'PL2'!$C$2+489,IF(A5519='PL2'!$C$2+490,1,O5518+1), "")</f>
        <v>956</v>
      </c>
      <c r="Q5519" s="19">
        <f t="shared" si="399"/>
        <v>26.477507390337895</v>
      </c>
    </row>
    <row r="5520" spans="1:17" s="80" customFormat="1" x14ac:dyDescent="0.55000000000000004">
      <c r="A5520" s="80">
        <v>5518</v>
      </c>
      <c r="B5520" s="81">
        <v>45340</v>
      </c>
      <c r="C5520" s="80">
        <v>127.20727554308399</v>
      </c>
      <c r="D5520" s="80">
        <f t="shared" si="401"/>
        <v>460216262.4135381</v>
      </c>
      <c r="E5520" s="80">
        <v>980</v>
      </c>
      <c r="F5520" s="80">
        <f t="shared" si="405"/>
        <v>2.7087945432098472E-4</v>
      </c>
      <c r="G5520" s="80">
        <f t="shared" si="402"/>
        <v>21434.091572668545</v>
      </c>
      <c r="H5520" s="80">
        <f t="shared" si="398"/>
        <v>5.8060550290704729</v>
      </c>
      <c r="I5520" s="80">
        <f t="shared" si="400"/>
        <v>21005409.741215173</v>
      </c>
      <c r="K5520" s="82">
        <f t="shared" si="403"/>
        <v>1.1114805470662237E-3</v>
      </c>
      <c r="L5520" s="3">
        <f>IF(AND(O5520&gt;0,O5520&lt;366),+'PL2'!$N$3+1,IF(AND(O5520&gt;365,O5520&lt;731),+'PL2'!$O$3+1,IF(AND(O5520&gt;730,O5520&lt;1096),+'PL2'!$P$3+1,IF(AND(O5520&gt;1095,O5520&lt;1461),+'PL2'!$Q$3+1,IF(AND(O5520&gt;1460,O5520&lt;3000),+'PL2'!$R$3+1,0)))))</f>
        <v>1.5</v>
      </c>
      <c r="M5520" s="3">
        <f>IF(AND(O5520&gt;0,O5520&lt;366),+'PL2'!$N$2+1,IF(AND(O5520&gt;365,O5520&lt;731),+'PL2'!$O$2+1,IF(AND(O5520&gt;730,O5520&lt;1096),+'PL2'!$P$2+1,IF(AND(O5520&gt;1095,O5520&lt;1461),+'PL2'!$Q$2+1,IF(AND(O5520&gt;1460,O5520&lt;1826),+'PL2'!$R$2+1,IF(AND(O5520&gt;1825,O5520&lt;2190),+'PL2'!$S$2+1,0))))))</f>
        <v>1.2</v>
      </c>
      <c r="N5520" s="82">
        <f t="shared" si="404"/>
        <v>4.9963589095569638E-4</v>
      </c>
      <c r="O5520" s="19">
        <f>IF(A5520&gt;'PL2'!$C$2+489,IF(A5520='PL2'!$C$2+490,1,O5519+1), "")</f>
        <v>957</v>
      </c>
      <c r="Q5520" s="19">
        <f t="shared" si="399"/>
        <v>26.490736503333153</v>
      </c>
    </row>
    <row r="5521" spans="1:17" s="80" customFormat="1" x14ac:dyDescent="0.55000000000000004">
      <c r="A5521" s="80">
        <v>5519</v>
      </c>
      <c r="B5521" s="81">
        <v>45341</v>
      </c>
      <c r="C5521" s="80">
        <v>127.237274017204</v>
      </c>
      <c r="D5521" s="80">
        <f t="shared" si="401"/>
        <v>460727783.83665425</v>
      </c>
      <c r="E5521" s="80">
        <v>980</v>
      </c>
      <c r="F5521" s="80">
        <f t="shared" si="405"/>
        <v>2.7064252018512569E-4</v>
      </c>
      <c r="G5521" s="80">
        <f t="shared" si="402"/>
        <v>21444.800814108283</v>
      </c>
      <c r="H5521" s="80">
        <f t="shared" si="398"/>
        <v>5.8038749371983007</v>
      </c>
      <c r="I5521" s="80">
        <f t="shared" si="400"/>
        <v>21015904.797826119</v>
      </c>
      <c r="K5521" s="82">
        <f t="shared" si="403"/>
        <v>1.1114805470662237E-3</v>
      </c>
      <c r="L5521" s="3">
        <f>IF(AND(O5521&gt;0,O5521&lt;366),+'PL2'!$N$3+1,IF(AND(O5521&gt;365,O5521&lt;731),+'PL2'!$O$3+1,IF(AND(O5521&gt;730,O5521&lt;1096),+'PL2'!$P$3+1,IF(AND(O5521&gt;1095,O5521&lt;1461),+'PL2'!$Q$3+1,IF(AND(O5521&gt;1460,O5521&lt;3000),+'PL2'!$R$3+1,0)))))</f>
        <v>1.5</v>
      </c>
      <c r="M5521" s="3">
        <f>IF(AND(O5521&gt;0,O5521&lt;366),+'PL2'!$N$2+1,IF(AND(O5521&gt;365,O5521&lt;731),+'PL2'!$O$2+1,IF(AND(O5521&gt;730,O5521&lt;1096),+'PL2'!$P$2+1,IF(AND(O5521&gt;1095,O5521&lt;1461),+'PL2'!$Q$2+1,IF(AND(O5521&gt;1460,O5521&lt;1826),+'PL2'!$R$2+1,IF(AND(O5521&gt;1825,O5521&lt;2190),+'PL2'!$S$2+1,0))))))</f>
        <v>1.2</v>
      </c>
      <c r="N5521" s="82">
        <f t="shared" si="404"/>
        <v>4.9963589095569638E-4</v>
      </c>
      <c r="O5521" s="19">
        <f>IF(A5521&gt;'PL2'!$C$2+489,IF(A5521='PL2'!$C$2+490,1,O5520+1), "")</f>
        <v>958</v>
      </c>
      <c r="Q5521" s="19">
        <f t="shared" si="399"/>
        <v>26.503972226068068</v>
      </c>
    </row>
    <row r="5522" spans="1:17" s="80" customFormat="1" x14ac:dyDescent="0.55000000000000004">
      <c r="A5522" s="80">
        <v>5520</v>
      </c>
      <c r="B5522" s="81">
        <v>45342</v>
      </c>
      <c r="C5522" s="80">
        <v>127.267272491326</v>
      </c>
      <c r="D5522" s="80">
        <f t="shared" si="401"/>
        <v>461239873.80588162</v>
      </c>
      <c r="E5522" s="80">
        <v>980</v>
      </c>
      <c r="F5522" s="80">
        <f t="shared" si="405"/>
        <v>2.7040577826103172E-4</v>
      </c>
      <c r="G5522" s="80">
        <f t="shared" si="402"/>
        <v>21455.515406269406</v>
      </c>
      <c r="H5522" s="80">
        <f t="shared" si="398"/>
        <v>5.8016953414238346</v>
      </c>
      <c r="I5522" s="80">
        <f t="shared" si="400"/>
        <v>21026405.098144017</v>
      </c>
      <c r="K5522" s="82">
        <f t="shared" si="403"/>
        <v>1.1114805470662237E-3</v>
      </c>
      <c r="L5522" s="3">
        <f>IF(AND(O5522&gt;0,O5522&lt;366),+'PL2'!$N$3+1,IF(AND(O5522&gt;365,O5522&lt;731),+'PL2'!$O$3+1,IF(AND(O5522&gt;730,O5522&lt;1096),+'PL2'!$P$3+1,IF(AND(O5522&gt;1095,O5522&lt;1461),+'PL2'!$Q$3+1,IF(AND(O5522&gt;1460,O5522&lt;3000),+'PL2'!$R$3+1,0)))))</f>
        <v>1.5</v>
      </c>
      <c r="M5522" s="3">
        <f>IF(AND(O5522&gt;0,O5522&lt;366),+'PL2'!$N$2+1,IF(AND(O5522&gt;365,O5522&lt;731),+'PL2'!$O$2+1,IF(AND(O5522&gt;730,O5522&lt;1096),+'PL2'!$P$2+1,IF(AND(O5522&gt;1095,O5522&lt;1461),+'PL2'!$Q$2+1,IF(AND(O5522&gt;1460,O5522&lt;1826),+'PL2'!$R$2+1,IF(AND(O5522&gt;1825,O5522&lt;2190),+'PL2'!$S$2+1,0))))))</f>
        <v>1.2</v>
      </c>
      <c r="N5522" s="82">
        <f t="shared" si="404"/>
        <v>4.9963589095569638E-4</v>
      </c>
      <c r="O5522" s="19">
        <f>IF(A5522&gt;'PL2'!$C$2+489,IF(A5522='PL2'!$C$2+490,1,O5521+1), "")</f>
        <v>959</v>
      </c>
      <c r="Q5522" s="19">
        <f t="shared" si="399"/>
        <v>26.517214561845105</v>
      </c>
    </row>
    <row r="5523" spans="1:17" s="80" customFormat="1" x14ac:dyDescent="0.55000000000000004">
      <c r="A5523" s="80">
        <v>5521</v>
      </c>
      <c r="B5523" s="81">
        <v>45343</v>
      </c>
      <c r="C5523" s="80">
        <v>127.297270965447</v>
      </c>
      <c r="D5523" s="80">
        <f t="shared" si="401"/>
        <v>461752532.95314813</v>
      </c>
      <c r="E5523" s="80">
        <v>980</v>
      </c>
      <c r="F5523" s="80">
        <f t="shared" si="405"/>
        <v>2.7016922841394787E-4</v>
      </c>
      <c r="G5523" s="80">
        <f t="shared" si="402"/>
        <v>21466.235351825329</v>
      </c>
      <c r="H5523" s="80">
        <f t="shared" si="398"/>
        <v>5.7995162419548603</v>
      </c>
      <c r="I5523" s="80">
        <f t="shared" si="400"/>
        <v>21036910.644788824</v>
      </c>
      <c r="K5523" s="82">
        <f t="shared" si="403"/>
        <v>1.1114805470662237E-3</v>
      </c>
      <c r="L5523" s="3">
        <f>IF(AND(O5523&gt;0,O5523&lt;366),+'PL2'!$N$3+1,IF(AND(O5523&gt;365,O5523&lt;731),+'PL2'!$O$3+1,IF(AND(O5523&gt;730,O5523&lt;1096),+'PL2'!$P$3+1,IF(AND(O5523&gt;1095,O5523&lt;1461),+'PL2'!$Q$3+1,IF(AND(O5523&gt;1460,O5523&lt;3000),+'PL2'!$R$3+1,0)))))</f>
        <v>1.5</v>
      </c>
      <c r="M5523" s="3">
        <f>IF(AND(O5523&gt;0,O5523&lt;366),+'PL2'!$N$2+1,IF(AND(O5523&gt;365,O5523&lt;731),+'PL2'!$O$2+1,IF(AND(O5523&gt;730,O5523&lt;1096),+'PL2'!$P$2+1,IF(AND(O5523&gt;1095,O5523&lt;1461),+'PL2'!$Q$2+1,IF(AND(O5523&gt;1460,O5523&lt;1826),+'PL2'!$R$2+1,IF(AND(O5523&gt;1825,O5523&lt;2190),+'PL2'!$S$2+1,0))))))</f>
        <v>1.2</v>
      </c>
      <c r="N5523" s="82">
        <f t="shared" si="404"/>
        <v>4.9963589095569638E-4</v>
      </c>
      <c r="O5523" s="19">
        <f>IF(A5523&gt;'PL2'!$C$2+489,IF(A5523='PL2'!$C$2+490,1,O5522+1), "")</f>
        <v>960</v>
      </c>
      <c r="Q5523" s="19">
        <f t="shared" si="399"/>
        <v>26.530463513968375</v>
      </c>
    </row>
    <row r="5524" spans="1:17" s="80" customFormat="1" x14ac:dyDescent="0.55000000000000004">
      <c r="A5524" s="80">
        <v>5522</v>
      </c>
      <c r="B5524" s="81">
        <v>45344</v>
      </c>
      <c r="C5524" s="80">
        <v>127.327269439568</v>
      </c>
      <c r="D5524" s="80">
        <f t="shared" si="401"/>
        <v>462265761.91108412</v>
      </c>
      <c r="E5524" s="80">
        <v>980</v>
      </c>
      <c r="F5524" s="80">
        <f t="shared" si="405"/>
        <v>2.6993287050918981E-4</v>
      </c>
      <c r="G5524" s="80">
        <f t="shared" si="402"/>
        <v>21476.960653450802</v>
      </c>
      <c r="H5524" s="80">
        <f t="shared" si="398"/>
        <v>5.7973376389988998</v>
      </c>
      <c r="I5524" s="80">
        <f t="shared" si="400"/>
        <v>21047421.440381788</v>
      </c>
      <c r="K5524" s="82">
        <f t="shared" si="403"/>
        <v>1.1114805470662237E-3</v>
      </c>
      <c r="L5524" s="3">
        <f>IF(AND(O5524&gt;0,O5524&lt;366),+'PL2'!$N$3+1,IF(AND(O5524&gt;365,O5524&lt;731),+'PL2'!$O$3+1,IF(AND(O5524&gt;730,O5524&lt;1096),+'PL2'!$P$3+1,IF(AND(O5524&gt;1095,O5524&lt;1461),+'PL2'!$Q$3+1,IF(AND(O5524&gt;1460,O5524&lt;3000),+'PL2'!$R$3+1,0)))))</f>
        <v>1.5</v>
      </c>
      <c r="M5524" s="3">
        <f>IF(AND(O5524&gt;0,O5524&lt;366),+'PL2'!$N$2+1,IF(AND(O5524&gt;365,O5524&lt;731),+'PL2'!$O$2+1,IF(AND(O5524&gt;730,O5524&lt;1096),+'PL2'!$P$2+1,IF(AND(O5524&gt;1095,O5524&lt;1461),+'PL2'!$Q$2+1,IF(AND(O5524&gt;1460,O5524&lt;1826),+'PL2'!$R$2+1,IF(AND(O5524&gt;1825,O5524&lt;2190),+'PL2'!$S$2+1,0))))))</f>
        <v>1.2</v>
      </c>
      <c r="N5524" s="82">
        <f t="shared" si="404"/>
        <v>4.9963589095569638E-4</v>
      </c>
      <c r="O5524" s="19">
        <f>IF(A5524&gt;'PL2'!$C$2+489,IF(A5524='PL2'!$C$2+490,1,O5523+1), "")</f>
        <v>961</v>
      </c>
      <c r="Q5524" s="19">
        <f t="shared" si="399"/>
        <v>26.543719085743643</v>
      </c>
    </row>
    <row r="5525" spans="1:17" s="80" customFormat="1" x14ac:dyDescent="0.55000000000000004">
      <c r="A5525" s="80">
        <v>5523</v>
      </c>
      <c r="B5525" s="81">
        <v>45345</v>
      </c>
      <c r="C5525" s="80">
        <v>127.357267913689</v>
      </c>
      <c r="D5525" s="80">
        <f t="shared" si="401"/>
        <v>462779561.31302303</v>
      </c>
      <c r="E5525" s="80">
        <v>980</v>
      </c>
      <c r="F5525" s="80">
        <f t="shared" si="405"/>
        <v>2.6969670441213359E-4</v>
      </c>
      <c r="G5525" s="80">
        <f t="shared" si="402"/>
        <v>21487.69131382191</v>
      </c>
      <c r="H5525" s="80">
        <f t="shared" si="398"/>
        <v>5.7951595327629981</v>
      </c>
      <c r="I5525" s="80">
        <f t="shared" si="400"/>
        <v>21057937.487545472</v>
      </c>
      <c r="K5525" s="82">
        <f t="shared" si="403"/>
        <v>1.1114805470662237E-3</v>
      </c>
      <c r="L5525" s="3">
        <f>IF(AND(O5525&gt;0,O5525&lt;366),+'PL2'!$N$3+1,IF(AND(O5525&gt;365,O5525&lt;731),+'PL2'!$O$3+1,IF(AND(O5525&gt;730,O5525&lt;1096),+'PL2'!$P$3+1,IF(AND(O5525&gt;1095,O5525&lt;1461),+'PL2'!$Q$3+1,IF(AND(O5525&gt;1460,O5525&lt;3000),+'PL2'!$R$3+1,0)))))</f>
        <v>1.5</v>
      </c>
      <c r="M5525" s="3">
        <f>IF(AND(O5525&gt;0,O5525&lt;366),+'PL2'!$N$2+1,IF(AND(O5525&gt;365,O5525&lt;731),+'PL2'!$O$2+1,IF(AND(O5525&gt;730,O5525&lt;1096),+'PL2'!$P$2+1,IF(AND(O5525&gt;1095,O5525&lt;1461),+'PL2'!$Q$2+1,IF(AND(O5525&gt;1460,O5525&lt;1826),+'PL2'!$R$2+1,IF(AND(O5525&gt;1825,O5525&lt;2190),+'PL2'!$S$2+1,0))))))</f>
        <v>1.2</v>
      </c>
      <c r="N5525" s="82">
        <f t="shared" si="404"/>
        <v>4.9963589095569638E-4</v>
      </c>
      <c r="O5525" s="19">
        <f>IF(A5525&gt;'PL2'!$C$2+489,IF(A5525='PL2'!$C$2+490,1,O5524+1), "")</f>
        <v>962</v>
      </c>
      <c r="Q5525" s="19">
        <f t="shared" si="399"/>
        <v>26.556981280478325</v>
      </c>
    </row>
    <row r="5526" spans="1:17" s="80" customFormat="1" x14ac:dyDescent="0.55000000000000004">
      <c r="A5526" s="80">
        <v>5524</v>
      </c>
      <c r="B5526" s="81">
        <v>45346</v>
      </c>
      <c r="C5526" s="80">
        <v>127.38726638781</v>
      </c>
      <c r="D5526" s="80">
        <f t="shared" si="401"/>
        <v>463293931.79300231</v>
      </c>
      <c r="E5526" s="80">
        <v>980</v>
      </c>
      <c r="F5526" s="80">
        <f t="shared" si="405"/>
        <v>2.694607299882174E-4</v>
      </c>
      <c r="G5526" s="80">
        <f t="shared" si="402"/>
        <v>21498.427335616074</v>
      </c>
      <c r="H5526" s="80">
        <f t="shared" si="398"/>
        <v>5.7929819234537545</v>
      </c>
      <c r="I5526" s="80">
        <f t="shared" si="400"/>
        <v>21068458.788903754</v>
      </c>
      <c r="K5526" s="82">
        <f t="shared" si="403"/>
        <v>1.1114805470662237E-3</v>
      </c>
      <c r="L5526" s="3">
        <f>IF(AND(O5526&gt;0,O5526&lt;366),+'PL2'!$N$3+1,IF(AND(O5526&gt;365,O5526&lt;731),+'PL2'!$O$3+1,IF(AND(O5526&gt;730,O5526&lt;1096),+'PL2'!$P$3+1,IF(AND(O5526&gt;1095,O5526&lt;1461),+'PL2'!$Q$3+1,IF(AND(O5526&gt;1460,O5526&lt;3000),+'PL2'!$R$3+1,0)))))</f>
        <v>1.5</v>
      </c>
      <c r="M5526" s="3">
        <f>IF(AND(O5526&gt;0,O5526&lt;366),+'PL2'!$N$2+1,IF(AND(O5526&gt;365,O5526&lt;731),+'PL2'!$O$2+1,IF(AND(O5526&gt;730,O5526&lt;1096),+'PL2'!$P$2+1,IF(AND(O5526&gt;1095,O5526&lt;1461),+'PL2'!$Q$2+1,IF(AND(O5526&gt;1460,O5526&lt;1826),+'PL2'!$R$2+1,IF(AND(O5526&gt;1825,O5526&lt;2190),+'PL2'!$S$2+1,0))))))</f>
        <v>1.2</v>
      </c>
      <c r="N5526" s="82">
        <f t="shared" si="404"/>
        <v>4.9963589095569638E-4</v>
      </c>
      <c r="O5526" s="19">
        <f>IF(A5526&gt;'PL2'!$C$2+489,IF(A5526='PL2'!$C$2+490,1,O5525+1), "")</f>
        <v>963</v>
      </c>
      <c r="Q5526" s="19">
        <f t="shared" si="399"/>
        <v>26.570250101481491</v>
      </c>
    </row>
    <row r="5527" spans="1:17" s="80" customFormat="1" x14ac:dyDescent="0.55000000000000004">
      <c r="A5527" s="80">
        <v>5525</v>
      </c>
      <c r="B5527" s="81">
        <v>45347</v>
      </c>
      <c r="C5527" s="80">
        <v>127.417264861931</v>
      </c>
      <c r="D5527" s="80">
        <f t="shared" si="401"/>
        <v>463808873.98576403</v>
      </c>
      <c r="E5527" s="80">
        <v>980</v>
      </c>
      <c r="F5527" s="80">
        <f t="shared" si="405"/>
        <v>2.6922494710294195E-4</v>
      </c>
      <c r="G5527" s="80">
        <f t="shared" si="402"/>
        <v>21509.168721512051</v>
      </c>
      <c r="H5527" s="80">
        <f t="shared" si="398"/>
        <v>5.7908048112773356</v>
      </c>
      <c r="I5527" s="80">
        <f t="shared" si="400"/>
        <v>21078985.34708181</v>
      </c>
      <c r="K5527" s="82">
        <f t="shared" si="403"/>
        <v>1.1114805470662237E-3</v>
      </c>
      <c r="L5527" s="3">
        <f>IF(AND(O5527&gt;0,O5527&lt;366),+'PL2'!$N$3+1,IF(AND(O5527&gt;365,O5527&lt;731),+'PL2'!$O$3+1,IF(AND(O5527&gt;730,O5527&lt;1096),+'PL2'!$P$3+1,IF(AND(O5527&gt;1095,O5527&lt;1461),+'PL2'!$Q$3+1,IF(AND(O5527&gt;1460,O5527&lt;3000),+'PL2'!$R$3+1,0)))))</f>
        <v>1.5</v>
      </c>
      <c r="M5527" s="3">
        <f>IF(AND(O5527&gt;0,O5527&lt;366),+'PL2'!$N$2+1,IF(AND(O5527&gt;365,O5527&lt;731),+'PL2'!$O$2+1,IF(AND(O5527&gt;730,O5527&lt;1096),+'PL2'!$P$2+1,IF(AND(O5527&gt;1095,O5527&lt;1461),+'PL2'!$Q$2+1,IF(AND(O5527&gt;1460,O5527&lt;1826),+'PL2'!$R$2+1,IF(AND(O5527&gt;1825,O5527&lt;2190),+'PL2'!$S$2+1,0))))))</f>
        <v>1.2</v>
      </c>
      <c r="N5527" s="82">
        <f t="shared" si="404"/>
        <v>4.9963589095569638E-4</v>
      </c>
      <c r="O5527" s="19">
        <f>IF(A5527&gt;'PL2'!$C$2+489,IF(A5527='PL2'!$C$2+490,1,O5526+1), "")</f>
        <v>964</v>
      </c>
      <c r="Q5527" s="19">
        <f t="shared" si="399"/>
        <v>26.583525552063861</v>
      </c>
    </row>
    <row r="5528" spans="1:17" s="80" customFormat="1" x14ac:dyDescent="0.55000000000000004">
      <c r="A5528" s="80">
        <v>5526</v>
      </c>
      <c r="B5528" s="81">
        <v>45348</v>
      </c>
      <c r="C5528" s="80">
        <v>127.447263336052</v>
      </c>
      <c r="D5528" s="80">
        <f t="shared" si="401"/>
        <v>464324388.52675587</v>
      </c>
      <c r="E5528" s="80">
        <v>980</v>
      </c>
      <c r="F5528" s="80">
        <f t="shared" si="405"/>
        <v>2.6898935562187024E-4</v>
      </c>
      <c r="G5528" s="80">
        <f t="shared" si="402"/>
        <v>21519.91547418994</v>
      </c>
      <c r="H5528" s="80">
        <f t="shared" si="398"/>
        <v>5.7886281964394666</v>
      </c>
      <c r="I5528" s="80">
        <f t="shared" si="400"/>
        <v>21089517.164706141</v>
      </c>
      <c r="K5528" s="82">
        <f t="shared" si="403"/>
        <v>1.1114805470662237E-3</v>
      </c>
      <c r="L5528" s="3">
        <f>IF(AND(O5528&gt;0,O5528&lt;366),+'PL2'!$N$3+1,IF(AND(O5528&gt;365,O5528&lt;731),+'PL2'!$O$3+1,IF(AND(O5528&gt;730,O5528&lt;1096),+'PL2'!$P$3+1,IF(AND(O5528&gt;1095,O5528&lt;1461),+'PL2'!$Q$3+1,IF(AND(O5528&gt;1460,O5528&lt;3000),+'PL2'!$R$3+1,0)))))</f>
        <v>1.5</v>
      </c>
      <c r="M5528" s="3">
        <f>IF(AND(O5528&gt;0,O5528&lt;366),+'PL2'!$N$2+1,IF(AND(O5528&gt;365,O5528&lt;731),+'PL2'!$O$2+1,IF(AND(O5528&gt;730,O5528&lt;1096),+'PL2'!$P$2+1,IF(AND(O5528&gt;1095,O5528&lt;1461),+'PL2'!$Q$2+1,IF(AND(O5528&gt;1460,O5528&lt;1826),+'PL2'!$R$2+1,IF(AND(O5528&gt;1825,O5528&lt;2190),+'PL2'!$S$2+1,0))))))</f>
        <v>1.2</v>
      </c>
      <c r="N5528" s="82">
        <f t="shared" si="404"/>
        <v>4.9963589095569638E-4</v>
      </c>
      <c r="O5528" s="19">
        <f>IF(A5528&gt;'PL2'!$C$2+489,IF(A5528='PL2'!$C$2+490,1,O5527+1), "")</f>
        <v>965</v>
      </c>
      <c r="Q5528" s="19">
        <f t="shared" si="399"/>
        <v>26.596807635537811</v>
      </c>
    </row>
    <row r="5529" spans="1:17" s="80" customFormat="1" x14ac:dyDescent="0.55000000000000004">
      <c r="A5529" s="80">
        <v>5527</v>
      </c>
      <c r="B5529" s="81">
        <v>45349</v>
      </c>
      <c r="C5529" s="80">
        <v>127.477261810173</v>
      </c>
      <c r="D5529" s="80">
        <f t="shared" si="401"/>
        <v>464840476.05213177</v>
      </c>
      <c r="E5529" s="80">
        <v>980</v>
      </c>
      <c r="F5529" s="80">
        <f t="shared" si="405"/>
        <v>2.6875395541062761E-4</v>
      </c>
      <c r="G5529" s="80">
        <f t="shared" si="402"/>
        <v>21530.667596331179</v>
      </c>
      <c r="H5529" s="80">
        <f t="shared" ref="H5529:H5592" si="406">+F5529*G5529</f>
        <v>5.7864520791454348</v>
      </c>
      <c r="I5529" s="80">
        <f t="shared" si="400"/>
        <v>21100054.244404554</v>
      </c>
      <c r="K5529" s="82">
        <f t="shared" si="403"/>
        <v>1.1114805470662237E-3</v>
      </c>
      <c r="L5529" s="3">
        <f>IF(AND(O5529&gt;0,O5529&lt;366),+'PL2'!$N$3+1,IF(AND(O5529&gt;365,O5529&lt;731),+'PL2'!$O$3+1,IF(AND(O5529&gt;730,O5529&lt;1096),+'PL2'!$P$3+1,IF(AND(O5529&gt;1095,O5529&lt;1461),+'PL2'!$Q$3+1,IF(AND(O5529&gt;1460,O5529&lt;3000),+'PL2'!$R$3+1,0)))))</f>
        <v>1.5</v>
      </c>
      <c r="M5529" s="3">
        <f>IF(AND(O5529&gt;0,O5529&lt;366),+'PL2'!$N$2+1,IF(AND(O5529&gt;365,O5529&lt;731),+'PL2'!$O$2+1,IF(AND(O5529&gt;730,O5529&lt;1096),+'PL2'!$P$2+1,IF(AND(O5529&gt;1095,O5529&lt;1461),+'PL2'!$Q$2+1,IF(AND(O5529&gt;1460,O5529&lt;1826),+'PL2'!$R$2+1,IF(AND(O5529&gt;1825,O5529&lt;2190),+'PL2'!$S$2+1,0))))))</f>
        <v>1.2</v>
      </c>
      <c r="N5529" s="82">
        <f t="shared" si="404"/>
        <v>4.9963589095569638E-4</v>
      </c>
      <c r="O5529" s="19">
        <f>IF(A5529&gt;'PL2'!$C$2+489,IF(A5529='PL2'!$C$2+490,1,O5528+1), "")</f>
        <v>966</v>
      </c>
      <c r="Q5529" s="19">
        <f t="shared" si="399"/>
        <v>26.610096355217369</v>
      </c>
    </row>
    <row r="5530" spans="1:17" s="80" customFormat="1" x14ac:dyDescent="0.55000000000000004">
      <c r="A5530" s="80">
        <v>5528</v>
      </c>
      <c r="B5530" s="81">
        <v>45350</v>
      </c>
      <c r="C5530" s="80">
        <v>127.507260284293</v>
      </c>
      <c r="D5530" s="80">
        <f t="shared" si="401"/>
        <v>465357137.1987527</v>
      </c>
      <c r="E5530" s="80">
        <v>980</v>
      </c>
      <c r="F5530" s="80">
        <f t="shared" si="405"/>
        <v>2.685187463349E-4</v>
      </c>
      <c r="G5530" s="80">
        <f t="shared" si="402"/>
        <v>21541.425090618544</v>
      </c>
      <c r="H5530" s="80">
        <f t="shared" si="406"/>
        <v>5.7842764596000515</v>
      </c>
      <c r="I5530" s="80">
        <f t="shared" si="400"/>
        <v>21110596.588806175</v>
      </c>
      <c r="K5530" s="82">
        <f t="shared" si="403"/>
        <v>1.1114805470662237E-3</v>
      </c>
      <c r="L5530" s="3">
        <f>IF(AND(O5530&gt;0,O5530&lt;366),+'PL2'!$N$3+1,IF(AND(O5530&gt;365,O5530&lt;731),+'PL2'!$O$3+1,IF(AND(O5530&gt;730,O5530&lt;1096),+'PL2'!$P$3+1,IF(AND(O5530&gt;1095,O5530&lt;1461),+'PL2'!$Q$3+1,IF(AND(O5530&gt;1460,O5530&lt;3000),+'PL2'!$R$3+1,0)))))</f>
        <v>1.5</v>
      </c>
      <c r="M5530" s="3">
        <f>IF(AND(O5530&gt;0,O5530&lt;366),+'PL2'!$N$2+1,IF(AND(O5530&gt;365,O5530&lt;731),+'PL2'!$O$2+1,IF(AND(O5530&gt;730,O5530&lt;1096),+'PL2'!$P$2+1,IF(AND(O5530&gt;1095,O5530&lt;1461),+'PL2'!$Q$2+1,IF(AND(O5530&gt;1460,O5530&lt;1826),+'PL2'!$R$2+1,IF(AND(O5530&gt;1825,O5530&lt;2190),+'PL2'!$S$2+1,0))))))</f>
        <v>1.2</v>
      </c>
      <c r="N5530" s="82">
        <f t="shared" si="404"/>
        <v>4.9963589095569638E-4</v>
      </c>
      <c r="O5530" s="19">
        <f>IF(A5530&gt;'PL2'!$C$2+489,IF(A5530='PL2'!$C$2+490,1,O5529+1), "")</f>
        <v>967</v>
      </c>
      <c r="Q5530" s="19">
        <f t="shared" si="399"/>
        <v>26.623391714418226</v>
      </c>
    </row>
    <row r="5531" spans="1:17" s="80" customFormat="1" x14ac:dyDescent="0.55000000000000004">
      <c r="A5531" s="80">
        <v>5529</v>
      </c>
      <c r="B5531" s="81">
        <v>45351</v>
      </c>
      <c r="C5531" s="80">
        <v>127.53725875841501</v>
      </c>
      <c r="D5531" s="80">
        <f t="shared" si="401"/>
        <v>465874372.60418755</v>
      </c>
      <c r="E5531" s="80">
        <v>980</v>
      </c>
      <c r="F5531" s="80">
        <f t="shared" si="405"/>
        <v>2.6828372826044405E-4</v>
      </c>
      <c r="G5531" s="80">
        <f t="shared" si="402"/>
        <v>21552.187959736151</v>
      </c>
      <c r="H5531" s="80">
        <f t="shared" si="406"/>
        <v>5.7821013380078679</v>
      </c>
      <c r="I5531" s="80">
        <f t="shared" si="400"/>
        <v>21121144.200541429</v>
      </c>
      <c r="K5531" s="82">
        <f t="shared" si="403"/>
        <v>1.1114805470662237E-3</v>
      </c>
      <c r="L5531" s="3">
        <f>IF(AND(O5531&gt;0,O5531&lt;366),+'PL2'!$N$3+1,IF(AND(O5531&gt;365,O5531&lt;731),+'PL2'!$O$3+1,IF(AND(O5531&gt;730,O5531&lt;1096),+'PL2'!$P$3+1,IF(AND(O5531&gt;1095,O5531&lt;1461),+'PL2'!$Q$3+1,IF(AND(O5531&gt;1460,O5531&lt;3000),+'PL2'!$R$3+1,0)))))</f>
        <v>1.5</v>
      </c>
      <c r="M5531" s="3">
        <f>IF(AND(O5531&gt;0,O5531&lt;366),+'PL2'!$N$2+1,IF(AND(O5531&gt;365,O5531&lt;731),+'PL2'!$O$2+1,IF(AND(O5531&gt;730,O5531&lt;1096),+'PL2'!$P$2+1,IF(AND(O5531&gt;1095,O5531&lt;1461),+'PL2'!$Q$2+1,IF(AND(O5531&gt;1460,O5531&lt;1826),+'PL2'!$R$2+1,IF(AND(O5531&gt;1825,O5531&lt;2190),+'PL2'!$S$2+1,0))))))</f>
        <v>1.2</v>
      </c>
      <c r="N5531" s="82">
        <f t="shared" si="404"/>
        <v>4.9963589095569638E-4</v>
      </c>
      <c r="O5531" s="19">
        <f>IF(A5531&gt;'PL2'!$C$2+489,IF(A5531='PL2'!$C$2+490,1,O5530+1), "")</f>
        <v>968</v>
      </c>
      <c r="Q5531" s="19">
        <f t="shared" ref="Q5531:Q5594" si="407">+Q5530*(1+N5531)</f>
        <v>26.636693716457721</v>
      </c>
    </row>
    <row r="5532" spans="1:17" s="80" customFormat="1" x14ac:dyDescent="0.55000000000000004">
      <c r="A5532" s="80">
        <v>5530</v>
      </c>
      <c r="B5532" s="81">
        <v>45352</v>
      </c>
      <c r="C5532" s="80">
        <v>127.567257232535</v>
      </c>
      <c r="D5532" s="80">
        <f t="shared" si="401"/>
        <v>466392182.90671378</v>
      </c>
      <c r="E5532" s="80">
        <v>980</v>
      </c>
      <c r="F5532" s="80">
        <f t="shared" si="405"/>
        <v>2.6804890105306409E-4</v>
      </c>
      <c r="G5532" s="80">
        <f t="shared" si="402"/>
        <v>21562.956206369458</v>
      </c>
      <c r="H5532" s="80">
        <f t="shared" si="406"/>
        <v>5.7799267145726807</v>
      </c>
      <c r="I5532" s="80">
        <f t="shared" si="400"/>
        <v>21131697.082242068</v>
      </c>
      <c r="K5532" s="82">
        <f t="shared" si="403"/>
        <v>1.1114805470662237E-3</v>
      </c>
      <c r="L5532" s="3">
        <f>IF(AND(O5532&gt;0,O5532&lt;366),+'PL2'!$N$3+1,IF(AND(O5532&gt;365,O5532&lt;731),+'PL2'!$O$3+1,IF(AND(O5532&gt;730,O5532&lt;1096),+'PL2'!$P$3+1,IF(AND(O5532&gt;1095,O5532&lt;1461),+'PL2'!$Q$3+1,IF(AND(O5532&gt;1460,O5532&lt;3000),+'PL2'!$R$3+1,0)))))</f>
        <v>1.5</v>
      </c>
      <c r="M5532" s="3">
        <f>IF(AND(O5532&gt;0,O5532&lt;366),+'PL2'!$N$2+1,IF(AND(O5532&gt;365,O5532&lt;731),+'PL2'!$O$2+1,IF(AND(O5532&gt;730,O5532&lt;1096),+'PL2'!$P$2+1,IF(AND(O5532&gt;1095,O5532&lt;1461),+'PL2'!$Q$2+1,IF(AND(O5532&gt;1460,O5532&lt;1826),+'PL2'!$R$2+1,IF(AND(O5532&gt;1825,O5532&lt;2190),+'PL2'!$S$2+1,0))))))</f>
        <v>1.2</v>
      </c>
      <c r="N5532" s="82">
        <f t="shared" si="404"/>
        <v>4.9963589095569638E-4</v>
      </c>
      <c r="O5532" s="19">
        <f>IF(A5532&gt;'PL2'!$C$2+489,IF(A5532='PL2'!$C$2+490,1,O5531+1), "")</f>
        <v>969</v>
      </c>
      <c r="Q5532" s="19">
        <f t="shared" si="407"/>
        <v>26.650002364654856</v>
      </c>
    </row>
    <row r="5533" spans="1:17" s="80" customFormat="1" x14ac:dyDescent="0.55000000000000004">
      <c r="A5533" s="80">
        <v>5531</v>
      </c>
      <c r="B5533" s="81">
        <v>45353</v>
      </c>
      <c r="C5533" s="80">
        <v>127.59725570665699</v>
      </c>
      <c r="D5533" s="80">
        <f t="shared" si="401"/>
        <v>466910568.74531835</v>
      </c>
      <c r="E5533" s="80">
        <v>980</v>
      </c>
      <c r="F5533" s="80">
        <f t="shared" si="405"/>
        <v>2.6781426457864405E-4</v>
      </c>
      <c r="G5533" s="80">
        <f t="shared" si="402"/>
        <v>21573.729833205267</v>
      </c>
      <c r="H5533" s="80">
        <f t="shared" si="406"/>
        <v>5.7777525894982213</v>
      </c>
      <c r="I5533" s="80">
        <f t="shared" si="400"/>
        <v>21142255.236541163</v>
      </c>
      <c r="K5533" s="82">
        <f t="shared" si="403"/>
        <v>1.1114805470662237E-3</v>
      </c>
      <c r="L5533" s="3">
        <f>IF(AND(O5533&gt;0,O5533&lt;366),+'PL2'!$N$3+1,IF(AND(O5533&gt;365,O5533&lt;731),+'PL2'!$O$3+1,IF(AND(O5533&gt;730,O5533&lt;1096),+'PL2'!$P$3+1,IF(AND(O5533&gt;1095,O5533&lt;1461),+'PL2'!$Q$3+1,IF(AND(O5533&gt;1460,O5533&lt;3000),+'PL2'!$R$3+1,0)))))</f>
        <v>1.5</v>
      </c>
      <c r="M5533" s="3">
        <f>IF(AND(O5533&gt;0,O5533&lt;366),+'PL2'!$N$2+1,IF(AND(O5533&gt;365,O5533&lt;731),+'PL2'!$O$2+1,IF(AND(O5533&gt;730,O5533&lt;1096),+'PL2'!$P$2+1,IF(AND(O5533&gt;1095,O5533&lt;1461),+'PL2'!$Q$2+1,IF(AND(O5533&gt;1460,O5533&lt;1826),+'PL2'!$R$2+1,IF(AND(O5533&gt;1825,O5533&lt;2190),+'PL2'!$S$2+1,0))))))</f>
        <v>1.2</v>
      </c>
      <c r="N5533" s="82">
        <f t="shared" si="404"/>
        <v>4.9963589095569638E-4</v>
      </c>
      <c r="O5533" s="19">
        <f>IF(A5533&gt;'PL2'!$C$2+489,IF(A5533='PL2'!$C$2+490,1,O5532+1), "")</f>
        <v>970</v>
      </c>
      <c r="Q5533" s="19">
        <f t="shared" si="407"/>
        <v>26.663317662330293</v>
      </c>
    </row>
    <row r="5534" spans="1:17" s="80" customFormat="1" x14ac:dyDescent="0.55000000000000004">
      <c r="A5534" s="80">
        <v>5532</v>
      </c>
      <c r="B5534" s="81">
        <v>45354</v>
      </c>
      <c r="C5534" s="80">
        <v>127.627254180777</v>
      </c>
      <c r="D5534" s="80">
        <f t="shared" si="401"/>
        <v>467429530.75969839</v>
      </c>
      <c r="E5534" s="80">
        <v>980</v>
      </c>
      <c r="F5534" s="80">
        <f t="shared" si="405"/>
        <v>2.6757981870311338E-4</v>
      </c>
      <c r="G5534" s="80">
        <f t="shared" si="402"/>
        <v>21584.508842931718</v>
      </c>
      <c r="H5534" s="80">
        <f t="shared" si="406"/>
        <v>5.7755789629874164</v>
      </c>
      <c r="I5534" s="80">
        <f t="shared" si="400"/>
        <v>21152818.666073084</v>
      </c>
      <c r="K5534" s="82">
        <f t="shared" si="403"/>
        <v>1.1114805470662237E-3</v>
      </c>
      <c r="L5534" s="3">
        <f>IF(AND(O5534&gt;0,O5534&lt;366),+'PL2'!$N$3+1,IF(AND(O5534&gt;365,O5534&lt;731),+'PL2'!$O$3+1,IF(AND(O5534&gt;730,O5534&lt;1096),+'PL2'!$P$3+1,IF(AND(O5534&gt;1095,O5534&lt;1461),+'PL2'!$Q$3+1,IF(AND(O5534&gt;1460,O5534&lt;3000),+'PL2'!$R$3+1,0)))))</f>
        <v>1.5</v>
      </c>
      <c r="M5534" s="3">
        <f>IF(AND(O5534&gt;0,O5534&lt;366),+'PL2'!$N$2+1,IF(AND(O5534&gt;365,O5534&lt;731),+'PL2'!$O$2+1,IF(AND(O5534&gt;730,O5534&lt;1096),+'PL2'!$P$2+1,IF(AND(O5534&gt;1095,O5534&lt;1461),+'PL2'!$Q$2+1,IF(AND(O5534&gt;1460,O5534&lt;1826),+'PL2'!$R$2+1,IF(AND(O5534&gt;1825,O5534&lt;2190),+'PL2'!$S$2+1,0))))))</f>
        <v>1.2</v>
      </c>
      <c r="N5534" s="82">
        <f t="shared" si="404"/>
        <v>4.9963589095569638E-4</v>
      </c>
      <c r="O5534" s="19">
        <f>IF(A5534&gt;'PL2'!$C$2+489,IF(A5534='PL2'!$C$2+490,1,O5533+1), "")</f>
        <v>971</v>
      </c>
      <c r="Q5534" s="19">
        <f t="shared" si="407"/>
        <v>26.676639612806348</v>
      </c>
    </row>
    <row r="5535" spans="1:17" s="80" customFormat="1" x14ac:dyDescent="0.55000000000000004">
      <c r="A5535" s="80">
        <v>5533</v>
      </c>
      <c r="B5535" s="81">
        <v>45355</v>
      </c>
      <c r="C5535" s="80">
        <v>127.657252654899</v>
      </c>
      <c r="D5535" s="80">
        <f t="shared" si="401"/>
        <v>467949069.59026212</v>
      </c>
      <c r="E5535" s="80">
        <v>980</v>
      </c>
      <c r="F5535" s="80">
        <f t="shared" si="405"/>
        <v>2.6734556329248101E-4</v>
      </c>
      <c r="G5535" s="80">
        <f t="shared" si="402"/>
        <v>21595.293238238297</v>
      </c>
      <c r="H5535" s="80">
        <f t="shared" si="406"/>
        <v>5.7734058352431239</v>
      </c>
      <c r="I5535" s="80">
        <f t="shared" ref="I5535:I5598" si="408">+E5535*G5535</f>
        <v>21163387.373473532</v>
      </c>
      <c r="K5535" s="82">
        <f t="shared" si="403"/>
        <v>1.1114805470662237E-3</v>
      </c>
      <c r="L5535" s="3">
        <f>IF(AND(O5535&gt;0,O5535&lt;366),+'PL2'!$N$3+1,IF(AND(O5535&gt;365,O5535&lt;731),+'PL2'!$O$3+1,IF(AND(O5535&gt;730,O5535&lt;1096),+'PL2'!$P$3+1,IF(AND(O5535&gt;1095,O5535&lt;1461),+'PL2'!$Q$3+1,IF(AND(O5535&gt;1460,O5535&lt;3000),+'PL2'!$R$3+1,0)))))</f>
        <v>1.5</v>
      </c>
      <c r="M5535" s="3">
        <f>IF(AND(O5535&gt;0,O5535&lt;366),+'PL2'!$N$2+1,IF(AND(O5535&gt;365,O5535&lt;731),+'PL2'!$O$2+1,IF(AND(O5535&gt;730,O5535&lt;1096),+'PL2'!$P$2+1,IF(AND(O5535&gt;1095,O5535&lt;1461),+'PL2'!$Q$2+1,IF(AND(O5535&gt;1460,O5535&lt;1826),+'PL2'!$R$2+1,IF(AND(O5535&gt;1825,O5535&lt;2190),+'PL2'!$S$2+1,0))))))</f>
        <v>1.2</v>
      </c>
      <c r="N5535" s="82">
        <f t="shared" si="404"/>
        <v>4.9963589095569638E-4</v>
      </c>
      <c r="O5535" s="19">
        <f>IF(A5535&gt;'PL2'!$C$2+489,IF(A5535='PL2'!$C$2+490,1,O5534+1), "")</f>
        <v>972</v>
      </c>
      <c r="Q5535" s="19">
        <f t="shared" si="407"/>
        <v>26.689968219406996</v>
      </c>
    </row>
    <row r="5536" spans="1:17" s="80" customFormat="1" x14ac:dyDescent="0.55000000000000004">
      <c r="A5536" s="80">
        <v>5534</v>
      </c>
      <c r="B5536" s="81">
        <v>45356</v>
      </c>
      <c r="C5536" s="80">
        <v>127.68725112902</v>
      </c>
      <c r="D5536" s="80">
        <f t="shared" si="401"/>
        <v>468469185.87812942</v>
      </c>
      <c r="E5536" s="80">
        <v>980</v>
      </c>
      <c r="F5536" s="80">
        <f t="shared" si="405"/>
        <v>2.6711149821280375E-4</v>
      </c>
      <c r="G5536" s="80">
        <f t="shared" si="402"/>
        <v>21606.083021815833</v>
      </c>
      <c r="H5536" s="80">
        <f t="shared" si="406"/>
        <v>5.771233206467449</v>
      </c>
      <c r="I5536" s="80">
        <f t="shared" si="408"/>
        <v>21173961.361379515</v>
      </c>
      <c r="K5536" s="82">
        <f t="shared" si="403"/>
        <v>1.1114805470662237E-3</v>
      </c>
      <c r="L5536" s="3">
        <f>IF(AND(O5536&gt;0,O5536&lt;366),+'PL2'!$N$3+1,IF(AND(O5536&gt;365,O5536&lt;731),+'PL2'!$O$3+1,IF(AND(O5536&gt;730,O5536&lt;1096),+'PL2'!$P$3+1,IF(AND(O5536&gt;1095,O5536&lt;1461),+'PL2'!$Q$3+1,IF(AND(O5536&gt;1460,O5536&lt;3000),+'PL2'!$R$3+1,0)))))</f>
        <v>1.5</v>
      </c>
      <c r="M5536" s="3">
        <f>IF(AND(O5536&gt;0,O5536&lt;366),+'PL2'!$N$2+1,IF(AND(O5536&gt;365,O5536&lt;731),+'PL2'!$O$2+1,IF(AND(O5536&gt;730,O5536&lt;1096),+'PL2'!$P$2+1,IF(AND(O5536&gt;1095,O5536&lt;1461),+'PL2'!$Q$2+1,IF(AND(O5536&gt;1460,O5536&lt;1826),+'PL2'!$R$2+1,IF(AND(O5536&gt;1825,O5536&lt;2190),+'PL2'!$S$2+1,0))))))</f>
        <v>1.2</v>
      </c>
      <c r="N5536" s="82">
        <f t="shared" si="404"/>
        <v>4.9963589095569638E-4</v>
      </c>
      <c r="O5536" s="19">
        <f>IF(A5536&gt;'PL2'!$C$2+489,IF(A5536='PL2'!$C$2+490,1,O5535+1), "")</f>
        <v>973</v>
      </c>
      <c r="Q5536" s="19">
        <f t="shared" si="407"/>
        <v>26.70330348545788</v>
      </c>
    </row>
    <row r="5537" spans="1:17" s="80" customFormat="1" x14ac:dyDescent="0.55000000000000004">
      <c r="A5537" s="80">
        <v>5535</v>
      </c>
      <c r="B5537" s="81">
        <v>45357</v>
      </c>
      <c r="C5537" s="80">
        <v>127.717249603141</v>
      </c>
      <c r="D5537" s="80">
        <f t="shared" si="401"/>
        <v>468989880.2651329</v>
      </c>
      <c r="E5537" s="80">
        <v>980</v>
      </c>
      <c r="F5537" s="80">
        <f t="shared" si="405"/>
        <v>2.6687762333020944E-4</v>
      </c>
      <c r="G5537" s="80">
        <f t="shared" si="402"/>
        <v>21616.878196356502</v>
      </c>
      <c r="H5537" s="80">
        <f t="shared" si="406"/>
        <v>5.7690610768622479</v>
      </c>
      <c r="I5537" s="80">
        <f t="shared" si="408"/>
        <v>21184540.632429373</v>
      </c>
      <c r="K5537" s="82">
        <f t="shared" si="403"/>
        <v>1.1114805470662237E-3</v>
      </c>
      <c r="L5537" s="3">
        <f>IF(AND(O5537&gt;0,O5537&lt;366),+'PL2'!$N$3+1,IF(AND(O5537&gt;365,O5537&lt;731),+'PL2'!$O$3+1,IF(AND(O5537&gt;730,O5537&lt;1096),+'PL2'!$P$3+1,IF(AND(O5537&gt;1095,O5537&lt;1461),+'PL2'!$Q$3+1,IF(AND(O5537&gt;1460,O5537&lt;3000),+'PL2'!$R$3+1,0)))))</f>
        <v>1.5</v>
      </c>
      <c r="M5537" s="3">
        <f>IF(AND(O5537&gt;0,O5537&lt;366),+'PL2'!$N$2+1,IF(AND(O5537&gt;365,O5537&lt;731),+'PL2'!$O$2+1,IF(AND(O5537&gt;730,O5537&lt;1096),+'PL2'!$P$2+1,IF(AND(O5537&gt;1095,O5537&lt;1461),+'PL2'!$Q$2+1,IF(AND(O5537&gt;1460,O5537&lt;1826),+'PL2'!$R$2+1,IF(AND(O5537&gt;1825,O5537&lt;2190),+'PL2'!$S$2+1,0))))))</f>
        <v>1.2</v>
      </c>
      <c r="N5537" s="82">
        <f t="shared" si="404"/>
        <v>4.9963589095569638E-4</v>
      </c>
      <c r="O5537" s="19">
        <f>IF(A5537&gt;'PL2'!$C$2+489,IF(A5537='PL2'!$C$2+490,1,O5536+1), "")</f>
        <v>974</v>
      </c>
      <c r="Q5537" s="19">
        <f t="shared" si="407"/>
        <v>26.716645414286297</v>
      </c>
    </row>
    <row r="5538" spans="1:17" s="80" customFormat="1" x14ac:dyDescent="0.55000000000000004">
      <c r="A5538" s="80">
        <v>5536</v>
      </c>
      <c r="B5538" s="81">
        <v>45358</v>
      </c>
      <c r="C5538" s="80">
        <v>127.747248077262</v>
      </c>
      <c r="D5538" s="80">
        <f t="shared" si="401"/>
        <v>469511153.3938185</v>
      </c>
      <c r="E5538" s="80">
        <v>980</v>
      </c>
      <c r="F5538" s="80">
        <f t="shared" si="405"/>
        <v>2.6664393851088657E-4</v>
      </c>
      <c r="G5538" s="80">
        <f t="shared" si="402"/>
        <v>21627.678764553821</v>
      </c>
      <c r="H5538" s="80">
        <f t="shared" si="406"/>
        <v>5.7668894466288965</v>
      </c>
      <c r="I5538" s="80">
        <f t="shared" si="408"/>
        <v>21195125.189262744</v>
      </c>
      <c r="K5538" s="82">
        <f t="shared" si="403"/>
        <v>1.1114805470662237E-3</v>
      </c>
      <c r="L5538" s="3">
        <f>IF(AND(O5538&gt;0,O5538&lt;366),+'PL2'!$N$3+1,IF(AND(O5538&gt;365,O5538&lt;731),+'PL2'!$O$3+1,IF(AND(O5538&gt;730,O5538&lt;1096),+'PL2'!$P$3+1,IF(AND(O5538&gt;1095,O5538&lt;1461),+'PL2'!$Q$3+1,IF(AND(O5538&gt;1460,O5538&lt;3000),+'PL2'!$R$3+1,0)))))</f>
        <v>1.5</v>
      </c>
      <c r="M5538" s="3">
        <f>IF(AND(O5538&gt;0,O5538&lt;366),+'PL2'!$N$2+1,IF(AND(O5538&gt;365,O5538&lt;731),+'PL2'!$O$2+1,IF(AND(O5538&gt;730,O5538&lt;1096),+'PL2'!$P$2+1,IF(AND(O5538&gt;1095,O5538&lt;1461),+'PL2'!$Q$2+1,IF(AND(O5538&gt;1460,O5538&lt;1826),+'PL2'!$R$2+1,IF(AND(O5538&gt;1825,O5538&lt;2190),+'PL2'!$S$2+1,0))))))</f>
        <v>1.2</v>
      </c>
      <c r="N5538" s="82">
        <f t="shared" si="404"/>
        <v>4.9963589095569638E-4</v>
      </c>
      <c r="O5538" s="19">
        <f>IF(A5538&gt;'PL2'!$C$2+489,IF(A5538='PL2'!$C$2+490,1,O5537+1), "")</f>
        <v>975</v>
      </c>
      <c r="Q5538" s="19">
        <f t="shared" si="407"/>
        <v>26.729994009221212</v>
      </c>
    </row>
    <row r="5539" spans="1:17" s="80" customFormat="1" x14ac:dyDescent="0.55000000000000004">
      <c r="A5539" s="80">
        <v>5537</v>
      </c>
      <c r="B5539" s="81">
        <v>45359</v>
      </c>
      <c r="C5539" s="80">
        <v>127.777246551383</v>
      </c>
      <c r="D5539" s="80">
        <f t="shared" ref="D5539:D5602" si="409">+D5538*(1+K5539)</f>
        <v>470033005.90744632</v>
      </c>
      <c r="E5539" s="80">
        <v>980</v>
      </c>
      <c r="F5539" s="80">
        <f t="shared" si="405"/>
        <v>2.6641044362108607E-4</v>
      </c>
      <c r="G5539" s="80">
        <f t="shared" ref="G5539:G5602" si="410">+G5538*(1+N5539)</f>
        <v>21638.484729102653</v>
      </c>
      <c r="H5539" s="80">
        <f t="shared" si="406"/>
        <v>5.7647183159683344</v>
      </c>
      <c r="I5539" s="80">
        <f t="shared" si="408"/>
        <v>21205715.0345206</v>
      </c>
      <c r="K5539" s="82">
        <f t="shared" si="403"/>
        <v>1.1114805470662237E-3</v>
      </c>
      <c r="L5539" s="3">
        <f>IF(AND(O5539&gt;0,O5539&lt;366),+'PL2'!$N$3+1,IF(AND(O5539&gt;365,O5539&lt;731),+'PL2'!$O$3+1,IF(AND(O5539&gt;730,O5539&lt;1096),+'PL2'!$P$3+1,IF(AND(O5539&gt;1095,O5539&lt;1461),+'PL2'!$Q$3+1,IF(AND(O5539&gt;1460,O5539&lt;3000),+'PL2'!$R$3+1,0)))))</f>
        <v>1.5</v>
      </c>
      <c r="M5539" s="3">
        <f>IF(AND(O5539&gt;0,O5539&lt;366),+'PL2'!$N$2+1,IF(AND(O5539&gt;365,O5539&lt;731),+'PL2'!$O$2+1,IF(AND(O5539&gt;730,O5539&lt;1096),+'PL2'!$P$2+1,IF(AND(O5539&gt;1095,O5539&lt;1461),+'PL2'!$Q$2+1,IF(AND(O5539&gt;1460,O5539&lt;1826),+'PL2'!$R$2+1,IF(AND(O5539&gt;1825,O5539&lt;2190),+'PL2'!$S$2+1,0))))))</f>
        <v>1.2</v>
      </c>
      <c r="N5539" s="82">
        <f t="shared" si="404"/>
        <v>4.9963589095569638E-4</v>
      </c>
      <c r="O5539" s="19">
        <f>IF(A5539&gt;'PL2'!$C$2+489,IF(A5539='PL2'!$C$2+490,1,O5538+1), "")</f>
        <v>976</v>
      </c>
      <c r="Q5539" s="19">
        <f t="shared" si="407"/>
        <v>26.74334927359325</v>
      </c>
    </row>
    <row r="5540" spans="1:17" s="80" customFormat="1" x14ac:dyDescent="0.55000000000000004">
      <c r="A5540" s="80">
        <v>5538</v>
      </c>
      <c r="B5540" s="81">
        <v>45360</v>
      </c>
      <c r="C5540" s="80">
        <v>127.807245025504</v>
      </c>
      <c r="D5540" s="80">
        <f t="shared" si="409"/>
        <v>470555438.44999152</v>
      </c>
      <c r="E5540" s="80">
        <v>980</v>
      </c>
      <c r="F5540" s="80">
        <f t="shared" si="405"/>
        <v>2.6617713852712178E-4</v>
      </c>
      <c r="G5540" s="80">
        <f t="shared" si="410"/>
        <v>21649.296092699209</v>
      </c>
      <c r="H5540" s="80">
        <f t="shared" si="406"/>
        <v>5.7625476850810733</v>
      </c>
      <c r="I5540" s="80">
        <f t="shared" si="408"/>
        <v>21216310.170845225</v>
      </c>
      <c r="K5540" s="82">
        <f t="shared" ref="K5540:K5603" si="411">+L5540^(0.00273972602739726)-1</f>
        <v>1.1114805470662237E-3</v>
      </c>
      <c r="L5540" s="3">
        <f>IF(AND(O5540&gt;0,O5540&lt;366),+'PL2'!$N$3+1,IF(AND(O5540&gt;365,O5540&lt;731),+'PL2'!$O$3+1,IF(AND(O5540&gt;730,O5540&lt;1096),+'PL2'!$P$3+1,IF(AND(O5540&gt;1095,O5540&lt;1461),+'PL2'!$Q$3+1,IF(AND(O5540&gt;1460,O5540&lt;3000),+'PL2'!$R$3+1,0)))))</f>
        <v>1.5</v>
      </c>
      <c r="M5540" s="3">
        <f>IF(AND(O5540&gt;0,O5540&lt;366),+'PL2'!$N$2+1,IF(AND(O5540&gt;365,O5540&lt;731),+'PL2'!$O$2+1,IF(AND(O5540&gt;730,O5540&lt;1096),+'PL2'!$P$2+1,IF(AND(O5540&gt;1095,O5540&lt;1461),+'PL2'!$Q$2+1,IF(AND(O5540&gt;1460,O5540&lt;1826),+'PL2'!$R$2+1,IF(AND(O5540&gt;1825,O5540&lt;2190),+'PL2'!$S$2+1,0))))))</f>
        <v>1.2</v>
      </c>
      <c r="N5540" s="82">
        <f t="shared" ref="N5540:N5603" si="412">+M5540^(0.00273972602739726)-1</f>
        <v>4.9963589095569638E-4</v>
      </c>
      <c r="O5540" s="19">
        <f>IF(A5540&gt;'PL2'!$C$2+489,IF(A5540='PL2'!$C$2+490,1,O5539+1), "")</f>
        <v>977</v>
      </c>
      <c r="Q5540" s="19">
        <f t="shared" si="407"/>
        <v>26.7567112107347</v>
      </c>
    </row>
    <row r="5541" spans="1:17" s="80" customFormat="1" x14ac:dyDescent="0.55000000000000004">
      <c r="A5541" s="80">
        <v>5539</v>
      </c>
      <c r="B5541" s="81">
        <v>45361</v>
      </c>
      <c r="C5541" s="80">
        <v>127.837243499625</v>
      </c>
      <c r="D5541" s="80">
        <f t="shared" si="409"/>
        <v>471078451.66614491</v>
      </c>
      <c r="E5541" s="80">
        <v>980</v>
      </c>
      <c r="F5541" s="80">
        <f t="shared" si="405"/>
        <v>2.6594402309537023E-4</v>
      </c>
      <c r="G5541" s="80">
        <f t="shared" si="410"/>
        <v>21660.112858041048</v>
      </c>
      <c r="H5541" s="80">
        <f t="shared" si="406"/>
        <v>5.760377554167194</v>
      </c>
      <c r="I5541" s="80">
        <f t="shared" si="408"/>
        <v>21226910.600880228</v>
      </c>
      <c r="K5541" s="82">
        <f t="shared" si="411"/>
        <v>1.1114805470662237E-3</v>
      </c>
      <c r="L5541" s="3">
        <f>IF(AND(O5541&gt;0,O5541&lt;366),+'PL2'!$N$3+1,IF(AND(O5541&gt;365,O5541&lt;731),+'PL2'!$O$3+1,IF(AND(O5541&gt;730,O5541&lt;1096),+'PL2'!$P$3+1,IF(AND(O5541&gt;1095,O5541&lt;1461),+'PL2'!$Q$3+1,IF(AND(O5541&gt;1460,O5541&lt;3000),+'PL2'!$R$3+1,0)))))</f>
        <v>1.5</v>
      </c>
      <c r="M5541" s="3">
        <f>IF(AND(O5541&gt;0,O5541&lt;366),+'PL2'!$N$2+1,IF(AND(O5541&gt;365,O5541&lt;731),+'PL2'!$O$2+1,IF(AND(O5541&gt;730,O5541&lt;1096),+'PL2'!$P$2+1,IF(AND(O5541&gt;1095,O5541&lt;1461),+'PL2'!$Q$2+1,IF(AND(O5541&gt;1460,O5541&lt;1826),+'PL2'!$R$2+1,IF(AND(O5541&gt;1825,O5541&lt;2190),+'PL2'!$S$2+1,0))))))</f>
        <v>1.2</v>
      </c>
      <c r="N5541" s="82">
        <f t="shared" si="412"/>
        <v>4.9963589095569638E-4</v>
      </c>
      <c r="O5541" s="19">
        <f>IF(A5541&gt;'PL2'!$C$2+489,IF(A5541='PL2'!$C$2+490,1,O5540+1), "")</f>
        <v>978</v>
      </c>
      <c r="Q5541" s="19">
        <f t="shared" si="407"/>
        <v>26.770079823979518</v>
      </c>
    </row>
    <row r="5542" spans="1:17" s="80" customFormat="1" x14ac:dyDescent="0.55000000000000004">
      <c r="A5542" s="80">
        <v>5540</v>
      </c>
      <c r="B5542" s="81">
        <v>45362</v>
      </c>
      <c r="C5542" s="80">
        <v>127.867241973746</v>
      </c>
      <c r="D5542" s="80">
        <f t="shared" si="409"/>
        <v>471602046.20131391</v>
      </c>
      <c r="E5542" s="80">
        <v>980</v>
      </c>
      <c r="F5542" s="80">
        <f t="shared" si="405"/>
        <v>2.6571109719227074E-4</v>
      </c>
      <c r="G5542" s="80">
        <f t="shared" si="410"/>
        <v>21670.935027827076</v>
      </c>
      <c r="H5542" s="80">
        <f t="shared" si="406"/>
        <v>5.7582079234263448</v>
      </c>
      <c r="I5542" s="80">
        <f t="shared" si="408"/>
        <v>21237516.327270534</v>
      </c>
      <c r="K5542" s="82">
        <f t="shared" si="411"/>
        <v>1.1114805470662237E-3</v>
      </c>
      <c r="L5542" s="3">
        <f>IF(AND(O5542&gt;0,O5542&lt;366),+'PL2'!$N$3+1,IF(AND(O5542&gt;365,O5542&lt;731),+'PL2'!$O$3+1,IF(AND(O5542&gt;730,O5542&lt;1096),+'PL2'!$P$3+1,IF(AND(O5542&gt;1095,O5542&lt;1461),+'PL2'!$Q$3+1,IF(AND(O5542&gt;1460,O5542&lt;3000),+'PL2'!$R$3+1,0)))))</f>
        <v>1.5</v>
      </c>
      <c r="M5542" s="3">
        <f>IF(AND(O5542&gt;0,O5542&lt;366),+'PL2'!$N$2+1,IF(AND(O5542&gt;365,O5542&lt;731),+'PL2'!$O$2+1,IF(AND(O5542&gt;730,O5542&lt;1096),+'PL2'!$P$2+1,IF(AND(O5542&gt;1095,O5542&lt;1461),+'PL2'!$Q$2+1,IF(AND(O5542&gt;1460,O5542&lt;1826),+'PL2'!$R$2+1,IF(AND(O5542&gt;1825,O5542&lt;2190),+'PL2'!$S$2+1,0))))))</f>
        <v>1.2</v>
      </c>
      <c r="N5542" s="82">
        <f t="shared" si="412"/>
        <v>4.9963589095569638E-4</v>
      </c>
      <c r="O5542" s="19">
        <f>IF(A5542&gt;'PL2'!$C$2+489,IF(A5542='PL2'!$C$2+490,1,O5541+1), "")</f>
        <v>979</v>
      </c>
      <c r="Q5542" s="19">
        <f t="shared" si="407"/>
        <v>26.783455116663326</v>
      </c>
    </row>
    <row r="5543" spans="1:17" s="80" customFormat="1" x14ac:dyDescent="0.55000000000000004">
      <c r="A5543" s="80">
        <v>5541</v>
      </c>
      <c r="B5543" s="81">
        <v>45363</v>
      </c>
      <c r="C5543" s="80">
        <v>127.897240447866</v>
      </c>
      <c r="D5543" s="80">
        <f t="shared" si="409"/>
        <v>472126222.70162332</v>
      </c>
      <c r="E5543" s="80">
        <v>980</v>
      </c>
      <c r="F5543" s="80">
        <f t="shared" si="405"/>
        <v>2.6547836068432326E-4</v>
      </c>
      <c r="G5543" s="80">
        <f t="shared" si="410"/>
        <v>21681.762604757547</v>
      </c>
      <c r="H5543" s="80">
        <f t="shared" si="406"/>
        <v>5.7560387930576962</v>
      </c>
      <c r="I5543" s="80">
        <f t="shared" si="408"/>
        <v>21248127.352662396</v>
      </c>
      <c r="K5543" s="82">
        <f t="shared" si="411"/>
        <v>1.1114805470662237E-3</v>
      </c>
      <c r="L5543" s="3">
        <f>IF(AND(O5543&gt;0,O5543&lt;366),+'PL2'!$N$3+1,IF(AND(O5543&gt;365,O5543&lt;731),+'PL2'!$O$3+1,IF(AND(O5543&gt;730,O5543&lt;1096),+'PL2'!$P$3+1,IF(AND(O5543&gt;1095,O5543&lt;1461),+'PL2'!$Q$3+1,IF(AND(O5543&gt;1460,O5543&lt;3000),+'PL2'!$R$3+1,0)))))</f>
        <v>1.5</v>
      </c>
      <c r="M5543" s="3">
        <f>IF(AND(O5543&gt;0,O5543&lt;366),+'PL2'!$N$2+1,IF(AND(O5543&gt;365,O5543&lt;731),+'PL2'!$O$2+1,IF(AND(O5543&gt;730,O5543&lt;1096),+'PL2'!$P$2+1,IF(AND(O5543&gt;1095,O5543&lt;1461),+'PL2'!$Q$2+1,IF(AND(O5543&gt;1460,O5543&lt;1826),+'PL2'!$R$2+1,IF(AND(O5543&gt;1825,O5543&lt;2190),+'PL2'!$S$2+1,0))))))</f>
        <v>1.2</v>
      </c>
      <c r="N5543" s="82">
        <f t="shared" si="412"/>
        <v>4.9963589095569638E-4</v>
      </c>
      <c r="O5543" s="19">
        <f>IF(A5543&gt;'PL2'!$C$2+489,IF(A5543='PL2'!$C$2+490,1,O5542+1), "")</f>
        <v>980</v>
      </c>
      <c r="Q5543" s="19">
        <f t="shared" si="407"/>
        <v>26.796837092123411</v>
      </c>
    </row>
    <row r="5544" spans="1:17" s="80" customFormat="1" x14ac:dyDescent="0.55000000000000004">
      <c r="A5544" s="80">
        <v>5542</v>
      </c>
      <c r="B5544" s="81">
        <v>45364</v>
      </c>
      <c r="C5544" s="80">
        <v>127.92723892198801</v>
      </c>
      <c r="D5544" s="80">
        <f t="shared" si="409"/>
        <v>472650981.81391603</v>
      </c>
      <c r="E5544" s="80">
        <v>980</v>
      </c>
      <c r="F5544" s="80">
        <f t="shared" si="405"/>
        <v>2.6524581343809894E-4</v>
      </c>
      <c r="G5544" s="80">
        <f t="shared" si="410"/>
        <v>21692.595591534064</v>
      </c>
      <c r="H5544" s="80">
        <f t="shared" si="406"/>
        <v>5.7538701632601716</v>
      </c>
      <c r="I5544" s="80">
        <f t="shared" si="408"/>
        <v>21258743.679703381</v>
      </c>
      <c r="K5544" s="82">
        <f t="shared" si="411"/>
        <v>1.1114805470662237E-3</v>
      </c>
      <c r="L5544" s="3">
        <f>IF(AND(O5544&gt;0,O5544&lt;366),+'PL2'!$N$3+1,IF(AND(O5544&gt;365,O5544&lt;731),+'PL2'!$O$3+1,IF(AND(O5544&gt;730,O5544&lt;1096),+'PL2'!$P$3+1,IF(AND(O5544&gt;1095,O5544&lt;1461),+'PL2'!$Q$3+1,IF(AND(O5544&gt;1460,O5544&lt;3000),+'PL2'!$R$3+1,0)))))</f>
        <v>1.5</v>
      </c>
      <c r="M5544" s="3">
        <f>IF(AND(O5544&gt;0,O5544&lt;366),+'PL2'!$N$2+1,IF(AND(O5544&gt;365,O5544&lt;731),+'PL2'!$O$2+1,IF(AND(O5544&gt;730,O5544&lt;1096),+'PL2'!$P$2+1,IF(AND(O5544&gt;1095,O5544&lt;1461),+'PL2'!$Q$2+1,IF(AND(O5544&gt;1460,O5544&lt;1826),+'PL2'!$R$2+1,IF(AND(O5544&gt;1825,O5544&lt;2190),+'PL2'!$S$2+1,0))))))</f>
        <v>1.2</v>
      </c>
      <c r="N5544" s="82">
        <f t="shared" si="412"/>
        <v>4.9963589095569638E-4</v>
      </c>
      <c r="O5544" s="19">
        <f>IF(A5544&gt;'PL2'!$C$2+489,IF(A5544='PL2'!$C$2+490,1,O5543+1), "")</f>
        <v>981</v>
      </c>
      <c r="Q5544" s="19">
        <f t="shared" si="407"/>
        <v>26.810225753698727</v>
      </c>
    </row>
    <row r="5545" spans="1:17" s="80" customFormat="1" x14ac:dyDescent="0.55000000000000004">
      <c r="A5545" s="80">
        <v>5543</v>
      </c>
      <c r="B5545" s="81">
        <v>45365</v>
      </c>
      <c r="C5545" s="80">
        <v>127.957237396108</v>
      </c>
      <c r="D5545" s="80">
        <f t="shared" si="409"/>
        <v>473176324.18575394</v>
      </c>
      <c r="E5545" s="80">
        <v>980</v>
      </c>
      <c r="F5545" s="80">
        <f t="shared" si="405"/>
        <v>2.65013455320217E-4</v>
      </c>
      <c r="G5545" s="80">
        <f t="shared" si="410"/>
        <v>21703.433990859583</v>
      </c>
      <c r="H5545" s="80">
        <f t="shared" si="406"/>
        <v>5.7517020342319451</v>
      </c>
      <c r="I5545" s="80">
        <f t="shared" si="408"/>
        <v>21269365.311042391</v>
      </c>
      <c r="K5545" s="82">
        <f t="shared" si="411"/>
        <v>1.1114805470662237E-3</v>
      </c>
      <c r="L5545" s="3">
        <f>IF(AND(O5545&gt;0,O5545&lt;366),+'PL2'!$N$3+1,IF(AND(O5545&gt;365,O5545&lt;731),+'PL2'!$O$3+1,IF(AND(O5545&gt;730,O5545&lt;1096),+'PL2'!$P$3+1,IF(AND(O5545&gt;1095,O5545&lt;1461),+'PL2'!$Q$3+1,IF(AND(O5545&gt;1460,O5545&lt;3000),+'PL2'!$R$3+1,0)))))</f>
        <v>1.5</v>
      </c>
      <c r="M5545" s="3">
        <f>IF(AND(O5545&gt;0,O5545&lt;366),+'PL2'!$N$2+1,IF(AND(O5545&gt;365,O5545&lt;731),+'PL2'!$O$2+1,IF(AND(O5545&gt;730,O5545&lt;1096),+'PL2'!$P$2+1,IF(AND(O5545&gt;1095,O5545&lt;1461),+'PL2'!$Q$2+1,IF(AND(O5545&gt;1460,O5545&lt;1826),+'PL2'!$R$2+1,IF(AND(O5545&gt;1825,O5545&lt;2190),+'PL2'!$S$2+1,0))))))</f>
        <v>1.2</v>
      </c>
      <c r="N5545" s="82">
        <f t="shared" si="412"/>
        <v>4.9963589095569638E-4</v>
      </c>
      <c r="O5545" s="19">
        <f>IF(A5545&gt;'PL2'!$C$2+489,IF(A5545='PL2'!$C$2+490,1,O5544+1), "")</f>
        <v>982</v>
      </c>
      <c r="Q5545" s="19">
        <f t="shared" si="407"/>
        <v>26.823621104729899</v>
      </c>
    </row>
    <row r="5546" spans="1:17" s="80" customFormat="1" x14ac:dyDescent="0.55000000000000004">
      <c r="A5546" s="80">
        <v>5544</v>
      </c>
      <c r="B5546" s="81">
        <v>45366</v>
      </c>
      <c r="C5546" s="80">
        <v>127.98723587022999</v>
      </c>
      <c r="D5546" s="80">
        <f t="shared" si="409"/>
        <v>473702250.4654187</v>
      </c>
      <c r="E5546" s="80">
        <v>980</v>
      </c>
      <c r="F5546" s="80">
        <f t="shared" si="405"/>
        <v>2.6478128619737657E-4</v>
      </c>
      <c r="G5546" s="80">
        <f t="shared" si="410"/>
        <v>21714.277805438403</v>
      </c>
      <c r="H5546" s="80">
        <f t="shared" si="406"/>
        <v>5.7495344061711284</v>
      </c>
      <c r="I5546" s="80">
        <f t="shared" si="408"/>
        <v>21279992.249329634</v>
      </c>
      <c r="K5546" s="82">
        <f t="shared" si="411"/>
        <v>1.1114805470662237E-3</v>
      </c>
      <c r="L5546" s="3">
        <f>IF(AND(O5546&gt;0,O5546&lt;366),+'PL2'!$N$3+1,IF(AND(O5546&gt;365,O5546&lt;731),+'PL2'!$O$3+1,IF(AND(O5546&gt;730,O5546&lt;1096),+'PL2'!$P$3+1,IF(AND(O5546&gt;1095,O5546&lt;1461),+'PL2'!$Q$3+1,IF(AND(O5546&gt;1460,O5546&lt;3000),+'PL2'!$R$3+1,0)))))</f>
        <v>1.5</v>
      </c>
      <c r="M5546" s="3">
        <f>IF(AND(O5546&gt;0,O5546&lt;366),+'PL2'!$N$2+1,IF(AND(O5546&gt;365,O5546&lt;731),+'PL2'!$O$2+1,IF(AND(O5546&gt;730,O5546&lt;1096),+'PL2'!$P$2+1,IF(AND(O5546&gt;1095,O5546&lt;1461),+'PL2'!$Q$2+1,IF(AND(O5546&gt;1460,O5546&lt;1826),+'PL2'!$R$2+1,IF(AND(O5546&gt;1825,O5546&lt;2190),+'PL2'!$S$2+1,0))))))</f>
        <v>1.2</v>
      </c>
      <c r="N5546" s="82">
        <f t="shared" si="412"/>
        <v>4.9963589095569638E-4</v>
      </c>
      <c r="O5546" s="19">
        <f>IF(A5546&gt;'PL2'!$C$2+489,IF(A5546='PL2'!$C$2+490,1,O5545+1), "")</f>
        <v>983</v>
      </c>
      <c r="Q5546" s="19">
        <f t="shared" si="407"/>
        <v>26.837023148559219</v>
      </c>
    </row>
    <row r="5547" spans="1:17" s="80" customFormat="1" x14ac:dyDescent="0.55000000000000004">
      <c r="A5547" s="80">
        <v>5545</v>
      </c>
      <c r="B5547" s="81">
        <v>45367</v>
      </c>
      <c r="C5547" s="80">
        <v>128.01723434434999</v>
      </c>
      <c r="D5547" s="80">
        <f t="shared" si="409"/>
        <v>474228761.30191249</v>
      </c>
      <c r="E5547" s="80">
        <v>980</v>
      </c>
      <c r="F5547" s="80">
        <f t="shared" si="405"/>
        <v>2.6454930593632271E-4</v>
      </c>
      <c r="G5547" s="80">
        <f t="shared" si="410"/>
        <v>21725.127037976185</v>
      </c>
      <c r="H5547" s="80">
        <f t="shared" si="406"/>
        <v>5.7473672792750383</v>
      </c>
      <c r="I5547" s="80">
        <f t="shared" si="408"/>
        <v>21290624.497216661</v>
      </c>
      <c r="K5547" s="82">
        <f t="shared" si="411"/>
        <v>1.1114805470662237E-3</v>
      </c>
      <c r="L5547" s="3">
        <f>IF(AND(O5547&gt;0,O5547&lt;366),+'PL2'!$N$3+1,IF(AND(O5547&gt;365,O5547&lt;731),+'PL2'!$O$3+1,IF(AND(O5547&gt;730,O5547&lt;1096),+'PL2'!$P$3+1,IF(AND(O5547&gt;1095,O5547&lt;1461),+'PL2'!$Q$3+1,IF(AND(O5547&gt;1460,O5547&lt;3000),+'PL2'!$R$3+1,0)))))</f>
        <v>1.5</v>
      </c>
      <c r="M5547" s="3">
        <f>IF(AND(O5547&gt;0,O5547&lt;366),+'PL2'!$N$2+1,IF(AND(O5547&gt;365,O5547&lt;731),+'PL2'!$O$2+1,IF(AND(O5547&gt;730,O5547&lt;1096),+'PL2'!$P$2+1,IF(AND(O5547&gt;1095,O5547&lt;1461),+'PL2'!$Q$2+1,IF(AND(O5547&gt;1460,O5547&lt;1826),+'PL2'!$R$2+1,IF(AND(O5547&gt;1825,O5547&lt;2190),+'PL2'!$S$2+1,0))))))</f>
        <v>1.2</v>
      </c>
      <c r="N5547" s="82">
        <f t="shared" si="412"/>
        <v>4.9963589095569638E-4</v>
      </c>
      <c r="O5547" s="19">
        <f>IF(A5547&gt;'PL2'!$C$2+489,IF(A5547='PL2'!$C$2+490,1,O5546+1), "")</f>
        <v>984</v>
      </c>
      <c r="Q5547" s="19">
        <f t="shared" si="407"/>
        <v>26.850431888530647</v>
      </c>
    </row>
    <row r="5548" spans="1:17" s="80" customFormat="1" x14ac:dyDescent="0.55000000000000004">
      <c r="A5548" s="80">
        <v>5546</v>
      </c>
      <c r="B5548" s="81">
        <v>45368</v>
      </c>
      <c r="C5548" s="80">
        <v>128.047232818472</v>
      </c>
      <c r="D5548" s="80">
        <f t="shared" si="409"/>
        <v>474755857.3449589</v>
      </c>
      <c r="E5548" s="80">
        <v>980</v>
      </c>
      <c r="F5548" s="80">
        <f t="shared" si="405"/>
        <v>2.6431751440387998E-4</v>
      </c>
      <c r="G5548" s="80">
        <f t="shared" si="410"/>
        <v>21735.981691179928</v>
      </c>
      <c r="H5548" s="80">
        <f t="shared" si="406"/>
        <v>5.7452006537409224</v>
      </c>
      <c r="I5548" s="80">
        <f t="shared" si="408"/>
        <v>21301262.057356328</v>
      </c>
      <c r="K5548" s="82">
        <f t="shared" si="411"/>
        <v>1.1114805470662237E-3</v>
      </c>
      <c r="L5548" s="3">
        <f>IF(AND(O5548&gt;0,O5548&lt;366),+'PL2'!$N$3+1,IF(AND(O5548&gt;365,O5548&lt;731),+'PL2'!$O$3+1,IF(AND(O5548&gt;730,O5548&lt;1096),+'PL2'!$P$3+1,IF(AND(O5548&gt;1095,O5548&lt;1461),+'PL2'!$Q$3+1,IF(AND(O5548&gt;1460,O5548&lt;3000),+'PL2'!$R$3+1,0)))))</f>
        <v>1.5</v>
      </c>
      <c r="M5548" s="3">
        <f>IF(AND(O5548&gt;0,O5548&lt;366),+'PL2'!$N$2+1,IF(AND(O5548&gt;365,O5548&lt;731),+'PL2'!$O$2+1,IF(AND(O5548&gt;730,O5548&lt;1096),+'PL2'!$P$2+1,IF(AND(O5548&gt;1095,O5548&lt;1461),+'PL2'!$Q$2+1,IF(AND(O5548&gt;1460,O5548&lt;1826),+'PL2'!$R$2+1,IF(AND(O5548&gt;1825,O5548&lt;2190),+'PL2'!$S$2+1,0))))))</f>
        <v>1.2</v>
      </c>
      <c r="N5548" s="82">
        <f t="shared" si="412"/>
        <v>4.9963589095569638E-4</v>
      </c>
      <c r="O5548" s="19">
        <f>IF(A5548&gt;'PL2'!$C$2+489,IF(A5548='PL2'!$C$2+490,1,O5547+1), "")</f>
        <v>985</v>
      </c>
      <c r="Q5548" s="19">
        <f t="shared" si="407"/>
        <v>26.863847327989816</v>
      </c>
    </row>
    <row r="5549" spans="1:17" s="80" customFormat="1" x14ac:dyDescent="0.55000000000000004">
      <c r="A5549" s="80">
        <v>5547</v>
      </c>
      <c r="B5549" s="81">
        <v>45369</v>
      </c>
      <c r="C5549" s="80">
        <v>128.07723129259301</v>
      </c>
      <c r="D5549" s="80">
        <f t="shared" si="409"/>
        <v>475283539.24500358</v>
      </c>
      <c r="E5549" s="80">
        <v>980</v>
      </c>
      <c r="F5549" s="80">
        <f t="shared" si="405"/>
        <v>2.6408591146692153E-4</v>
      </c>
      <c r="G5549" s="80">
        <f t="shared" si="410"/>
        <v>21746.841767757996</v>
      </c>
      <c r="H5549" s="80">
        <f t="shared" si="406"/>
        <v>5.7430345297652892</v>
      </c>
      <c r="I5549" s="80">
        <f t="shared" si="408"/>
        <v>21311904.932402838</v>
      </c>
      <c r="K5549" s="82">
        <f t="shared" si="411"/>
        <v>1.1114805470662237E-3</v>
      </c>
      <c r="L5549" s="3">
        <f>IF(AND(O5549&gt;0,O5549&lt;366),+'PL2'!$N$3+1,IF(AND(O5549&gt;365,O5549&lt;731),+'PL2'!$O$3+1,IF(AND(O5549&gt;730,O5549&lt;1096),+'PL2'!$P$3+1,IF(AND(O5549&gt;1095,O5549&lt;1461),+'PL2'!$Q$3+1,IF(AND(O5549&gt;1460,O5549&lt;3000),+'PL2'!$R$3+1,0)))))</f>
        <v>1.5</v>
      </c>
      <c r="M5549" s="3">
        <f>IF(AND(O5549&gt;0,O5549&lt;366),+'PL2'!$N$2+1,IF(AND(O5549&gt;365,O5549&lt;731),+'PL2'!$O$2+1,IF(AND(O5549&gt;730,O5549&lt;1096),+'PL2'!$P$2+1,IF(AND(O5549&gt;1095,O5549&lt;1461),+'PL2'!$Q$2+1,IF(AND(O5549&gt;1460,O5549&lt;1826),+'PL2'!$R$2+1,IF(AND(O5549&gt;1825,O5549&lt;2190),+'PL2'!$S$2+1,0))))))</f>
        <v>1.2</v>
      </c>
      <c r="N5549" s="82">
        <f t="shared" si="412"/>
        <v>4.9963589095569638E-4</v>
      </c>
      <c r="O5549" s="19">
        <f>IF(A5549&gt;'PL2'!$C$2+489,IF(A5549='PL2'!$C$2+490,1,O5548+1), "")</f>
        <v>986</v>
      </c>
      <c r="Q5549" s="19">
        <f t="shared" si="407"/>
        <v>26.877269470284034</v>
      </c>
    </row>
    <row r="5550" spans="1:17" s="80" customFormat="1" x14ac:dyDescent="0.55000000000000004">
      <c r="A5550" s="80">
        <v>5548</v>
      </c>
      <c r="B5550" s="81">
        <v>45370</v>
      </c>
      <c r="C5550" s="80">
        <v>128.107229766713</v>
      </c>
      <c r="D5550" s="80">
        <f t="shared" si="409"/>
        <v>475811807.65321517</v>
      </c>
      <c r="E5550" s="80">
        <v>980</v>
      </c>
      <c r="F5550" s="80">
        <f t="shared" si="405"/>
        <v>2.6385449699238968E-4</v>
      </c>
      <c r="G5550" s="80">
        <f t="shared" si="410"/>
        <v>21757.707270420102</v>
      </c>
      <c r="H5550" s="80">
        <f t="shared" si="406"/>
        <v>5.740868907544356</v>
      </c>
      <c r="I5550" s="80">
        <f t="shared" si="408"/>
        <v>21322553.125011701</v>
      </c>
      <c r="K5550" s="82">
        <f t="shared" si="411"/>
        <v>1.1114805470662237E-3</v>
      </c>
      <c r="L5550" s="3">
        <f>IF(AND(O5550&gt;0,O5550&lt;366),+'PL2'!$N$3+1,IF(AND(O5550&gt;365,O5550&lt;731),+'PL2'!$O$3+1,IF(AND(O5550&gt;730,O5550&lt;1096),+'PL2'!$P$3+1,IF(AND(O5550&gt;1095,O5550&lt;1461),+'PL2'!$Q$3+1,IF(AND(O5550&gt;1460,O5550&lt;3000),+'PL2'!$R$3+1,0)))))</f>
        <v>1.5</v>
      </c>
      <c r="M5550" s="3">
        <f>IF(AND(O5550&gt;0,O5550&lt;366),+'PL2'!$N$2+1,IF(AND(O5550&gt;365,O5550&lt;731),+'PL2'!$O$2+1,IF(AND(O5550&gt;730,O5550&lt;1096),+'PL2'!$P$2+1,IF(AND(O5550&gt;1095,O5550&lt;1461),+'PL2'!$Q$2+1,IF(AND(O5550&gt;1460,O5550&lt;1826),+'PL2'!$R$2+1,IF(AND(O5550&gt;1825,O5550&lt;2190),+'PL2'!$S$2+1,0))))))</f>
        <v>1.2</v>
      </c>
      <c r="N5550" s="82">
        <f t="shared" si="412"/>
        <v>4.9963589095569638E-4</v>
      </c>
      <c r="O5550" s="19">
        <f>IF(A5550&gt;'PL2'!$C$2+489,IF(A5550='PL2'!$C$2+490,1,O5549+1), "")</f>
        <v>987</v>
      </c>
      <c r="Q5550" s="19">
        <f t="shared" si="407"/>
        <v>26.890698318762276</v>
      </c>
    </row>
    <row r="5551" spans="1:17" s="80" customFormat="1" x14ac:dyDescent="0.55000000000000004">
      <c r="A5551" s="80">
        <v>5549</v>
      </c>
      <c r="B5551" s="81">
        <v>45371</v>
      </c>
      <c r="C5551" s="80">
        <v>128.13722824083499</v>
      </c>
      <c r="D5551" s="80">
        <f t="shared" si="409"/>
        <v>476340663.22148615</v>
      </c>
      <c r="E5551" s="80">
        <v>980</v>
      </c>
      <c r="F5551" s="80">
        <f t="shared" si="405"/>
        <v>2.6362327084729565E-4</v>
      </c>
      <c r="G5551" s="80">
        <f t="shared" si="410"/>
        <v>21768.57820187731</v>
      </c>
      <c r="H5551" s="80">
        <f t="shared" si="406"/>
        <v>5.7387037872740381</v>
      </c>
      <c r="I5551" s="80">
        <f t="shared" si="408"/>
        <v>21333206.637839764</v>
      </c>
      <c r="K5551" s="82">
        <f t="shared" si="411"/>
        <v>1.1114805470662237E-3</v>
      </c>
      <c r="L5551" s="3">
        <f>IF(AND(O5551&gt;0,O5551&lt;366),+'PL2'!$N$3+1,IF(AND(O5551&gt;365,O5551&lt;731),+'PL2'!$O$3+1,IF(AND(O5551&gt;730,O5551&lt;1096),+'PL2'!$P$3+1,IF(AND(O5551&gt;1095,O5551&lt;1461),+'PL2'!$Q$3+1,IF(AND(O5551&gt;1460,O5551&lt;3000),+'PL2'!$R$3+1,0)))))</f>
        <v>1.5</v>
      </c>
      <c r="M5551" s="3">
        <f>IF(AND(O5551&gt;0,O5551&lt;366),+'PL2'!$N$2+1,IF(AND(O5551&gt;365,O5551&lt;731),+'PL2'!$O$2+1,IF(AND(O5551&gt;730,O5551&lt;1096),+'PL2'!$P$2+1,IF(AND(O5551&gt;1095,O5551&lt;1461),+'PL2'!$Q$2+1,IF(AND(O5551&gt;1460,O5551&lt;1826),+'PL2'!$R$2+1,IF(AND(O5551&gt;1825,O5551&lt;2190),+'PL2'!$S$2+1,0))))))</f>
        <v>1.2</v>
      </c>
      <c r="N5551" s="82">
        <f t="shared" si="412"/>
        <v>4.9963589095569638E-4</v>
      </c>
      <c r="O5551" s="19">
        <f>IF(A5551&gt;'PL2'!$C$2+489,IF(A5551='PL2'!$C$2+490,1,O5550+1), "")</f>
        <v>988</v>
      </c>
      <c r="Q5551" s="19">
        <f t="shared" si="407"/>
        <v>26.904133876775191</v>
      </c>
    </row>
    <row r="5552" spans="1:17" s="80" customFormat="1" x14ac:dyDescent="0.55000000000000004">
      <c r="A5552" s="80">
        <v>5550</v>
      </c>
      <c r="B5552" s="81">
        <v>45372</v>
      </c>
      <c r="C5552" s="80">
        <v>128.167226714956</v>
      </c>
      <c r="D5552" s="80">
        <f t="shared" si="409"/>
        <v>476870106.60243344</v>
      </c>
      <c r="E5552" s="80">
        <v>980</v>
      </c>
      <c r="F5552" s="80">
        <f t="shared" ref="F5552:F5615" si="413">+(C5552/D5552)*E5552</f>
        <v>2.6339223289870178E-4</v>
      </c>
      <c r="G5552" s="80">
        <f t="shared" si="410"/>
        <v>21779.454564842043</v>
      </c>
      <c r="H5552" s="80">
        <f t="shared" si="406"/>
        <v>5.7365391691495686</v>
      </c>
      <c r="I5552" s="80">
        <f t="shared" si="408"/>
        <v>21343865.473545201</v>
      </c>
      <c r="K5552" s="82">
        <f t="shared" si="411"/>
        <v>1.1114805470662237E-3</v>
      </c>
      <c r="L5552" s="3">
        <f>IF(AND(O5552&gt;0,O5552&lt;366),+'PL2'!$N$3+1,IF(AND(O5552&gt;365,O5552&lt;731),+'PL2'!$O$3+1,IF(AND(O5552&gt;730,O5552&lt;1096),+'PL2'!$P$3+1,IF(AND(O5552&gt;1095,O5552&lt;1461),+'PL2'!$Q$3+1,IF(AND(O5552&gt;1460,O5552&lt;3000),+'PL2'!$R$3+1,0)))))</f>
        <v>1.5</v>
      </c>
      <c r="M5552" s="3">
        <f>IF(AND(O5552&gt;0,O5552&lt;366),+'PL2'!$N$2+1,IF(AND(O5552&gt;365,O5552&lt;731),+'PL2'!$O$2+1,IF(AND(O5552&gt;730,O5552&lt;1096),+'PL2'!$P$2+1,IF(AND(O5552&gt;1095,O5552&lt;1461),+'PL2'!$Q$2+1,IF(AND(O5552&gt;1460,O5552&lt;1826),+'PL2'!$R$2+1,IF(AND(O5552&gt;1825,O5552&lt;2190),+'PL2'!$S$2+1,0))))))</f>
        <v>1.2</v>
      </c>
      <c r="N5552" s="82">
        <f t="shared" si="412"/>
        <v>4.9963589095569638E-4</v>
      </c>
      <c r="O5552" s="19">
        <f>IF(A5552&gt;'PL2'!$C$2+489,IF(A5552='PL2'!$C$2+490,1,O5551+1), "")</f>
        <v>989</v>
      </c>
      <c r="Q5552" s="19">
        <f t="shared" si="407"/>
        <v>26.917576147675106</v>
      </c>
    </row>
    <row r="5553" spans="1:17" s="80" customFormat="1" x14ac:dyDescent="0.55000000000000004">
      <c r="A5553" s="80">
        <v>5551</v>
      </c>
      <c r="B5553" s="81">
        <v>45373</v>
      </c>
      <c r="C5553" s="80">
        <v>128.19722518907699</v>
      </c>
      <c r="D5553" s="80">
        <f t="shared" si="409"/>
        <v>477400138.44939947</v>
      </c>
      <c r="E5553" s="80">
        <v>980</v>
      </c>
      <c r="F5553" s="80">
        <f t="shared" si="413"/>
        <v>2.6316138301374109E-4</v>
      </c>
      <c r="G5553" s="80">
        <f t="shared" si="410"/>
        <v>21790.336362028076</v>
      </c>
      <c r="H5553" s="80">
        <f t="shared" si="406"/>
        <v>5.7343750533659206</v>
      </c>
      <c r="I5553" s="80">
        <f t="shared" si="408"/>
        <v>21354529.634787515</v>
      </c>
      <c r="K5553" s="82">
        <f t="shared" si="411"/>
        <v>1.1114805470662237E-3</v>
      </c>
      <c r="L5553" s="3">
        <f>IF(AND(O5553&gt;0,O5553&lt;366),+'PL2'!$N$3+1,IF(AND(O5553&gt;365,O5553&lt;731),+'PL2'!$O$3+1,IF(AND(O5553&gt;730,O5553&lt;1096),+'PL2'!$P$3+1,IF(AND(O5553&gt;1095,O5553&lt;1461),+'PL2'!$Q$3+1,IF(AND(O5553&gt;1460,O5553&lt;3000),+'PL2'!$R$3+1,0)))))</f>
        <v>1.5</v>
      </c>
      <c r="M5553" s="3">
        <f>IF(AND(O5553&gt;0,O5553&lt;366),+'PL2'!$N$2+1,IF(AND(O5553&gt;365,O5553&lt;731),+'PL2'!$O$2+1,IF(AND(O5553&gt;730,O5553&lt;1096),+'PL2'!$P$2+1,IF(AND(O5553&gt;1095,O5553&lt;1461),+'PL2'!$Q$2+1,IF(AND(O5553&gt;1460,O5553&lt;1826),+'PL2'!$R$2+1,IF(AND(O5553&gt;1825,O5553&lt;2190),+'PL2'!$S$2+1,0))))))</f>
        <v>1.2</v>
      </c>
      <c r="N5553" s="82">
        <f t="shared" si="412"/>
        <v>4.9963589095569638E-4</v>
      </c>
      <c r="O5553" s="19">
        <f>IF(A5553&gt;'PL2'!$C$2+489,IF(A5553='PL2'!$C$2+490,1,O5552+1), "")</f>
        <v>990</v>
      </c>
      <c r="Q5553" s="19">
        <f t="shared" si="407"/>
        <v>26.931025134816018</v>
      </c>
    </row>
    <row r="5554" spans="1:17" s="80" customFormat="1" x14ac:dyDescent="0.55000000000000004">
      <c r="A5554" s="80">
        <v>5552</v>
      </c>
      <c r="B5554" s="81">
        <v>45374</v>
      </c>
      <c r="C5554" s="80">
        <v>128.22722366319701</v>
      </c>
      <c r="D5554" s="80">
        <f t="shared" si="409"/>
        <v>477930759.41645271</v>
      </c>
      <c r="E5554" s="80">
        <v>980</v>
      </c>
      <c r="F5554" s="80">
        <f t="shared" si="413"/>
        <v>2.6293072105960615E-4</v>
      </c>
      <c r="G5554" s="80">
        <f t="shared" si="410"/>
        <v>21801.223596150543</v>
      </c>
      <c r="H5554" s="80">
        <f t="shared" si="406"/>
        <v>5.7322114401175623</v>
      </c>
      <c r="I5554" s="80">
        <f t="shared" si="408"/>
        <v>21365199.124227531</v>
      </c>
      <c r="K5554" s="82">
        <f t="shared" si="411"/>
        <v>1.1114805470662237E-3</v>
      </c>
      <c r="L5554" s="3">
        <f>IF(AND(O5554&gt;0,O5554&lt;366),+'PL2'!$N$3+1,IF(AND(O5554&gt;365,O5554&lt;731),+'PL2'!$O$3+1,IF(AND(O5554&gt;730,O5554&lt;1096),+'PL2'!$P$3+1,IF(AND(O5554&gt;1095,O5554&lt;1461),+'PL2'!$Q$3+1,IF(AND(O5554&gt;1460,O5554&lt;3000),+'PL2'!$R$3+1,0)))))</f>
        <v>1.5</v>
      </c>
      <c r="M5554" s="3">
        <f>IF(AND(O5554&gt;0,O5554&lt;366),+'PL2'!$N$2+1,IF(AND(O5554&gt;365,O5554&lt;731),+'PL2'!$O$2+1,IF(AND(O5554&gt;730,O5554&lt;1096),+'PL2'!$P$2+1,IF(AND(O5554&gt;1095,O5554&lt;1461),+'PL2'!$Q$2+1,IF(AND(O5554&gt;1460,O5554&lt;1826),+'PL2'!$R$2+1,IF(AND(O5554&gt;1825,O5554&lt;2190),+'PL2'!$S$2+1,0))))))</f>
        <v>1.2</v>
      </c>
      <c r="N5554" s="82">
        <f t="shared" si="412"/>
        <v>4.9963589095569638E-4</v>
      </c>
      <c r="O5554" s="19">
        <f>IF(A5554&gt;'PL2'!$C$2+489,IF(A5554='PL2'!$C$2+490,1,O5553+1), "")</f>
        <v>991</v>
      </c>
      <c r="Q5554" s="19">
        <f t="shared" si="407"/>
        <v>26.944480841553602</v>
      </c>
    </row>
    <row r="5555" spans="1:17" s="80" customFormat="1" x14ac:dyDescent="0.55000000000000004">
      <c r="A5555" s="80">
        <v>5553</v>
      </c>
      <c r="B5555" s="81">
        <v>45375</v>
      </c>
      <c r="C5555" s="80">
        <v>128.25722213731899</v>
      </c>
      <c r="D5555" s="80">
        <f t="shared" si="409"/>
        <v>478461970.15838867</v>
      </c>
      <c r="E5555" s="80">
        <v>980</v>
      </c>
      <c r="F5555" s="80">
        <f t="shared" si="413"/>
        <v>2.6270024690356036E-4</v>
      </c>
      <c r="G5555" s="80">
        <f t="shared" si="410"/>
        <v>21812.116269925929</v>
      </c>
      <c r="H5555" s="80">
        <f t="shared" si="406"/>
        <v>5.7300483295987075</v>
      </c>
      <c r="I5555" s="80">
        <f t="shared" si="408"/>
        <v>21375873.94452741</v>
      </c>
      <c r="K5555" s="82">
        <f t="shared" si="411"/>
        <v>1.1114805470662237E-3</v>
      </c>
      <c r="L5555" s="3">
        <f>IF(AND(O5555&gt;0,O5555&lt;366),+'PL2'!$N$3+1,IF(AND(O5555&gt;365,O5555&lt;731),+'PL2'!$O$3+1,IF(AND(O5555&gt;730,O5555&lt;1096),+'PL2'!$P$3+1,IF(AND(O5555&gt;1095,O5555&lt;1461),+'PL2'!$Q$3+1,IF(AND(O5555&gt;1460,O5555&lt;3000),+'PL2'!$R$3+1,0)))))</f>
        <v>1.5</v>
      </c>
      <c r="M5555" s="3">
        <f>IF(AND(O5555&gt;0,O5555&lt;366),+'PL2'!$N$2+1,IF(AND(O5555&gt;365,O5555&lt;731),+'PL2'!$O$2+1,IF(AND(O5555&gt;730,O5555&lt;1096),+'PL2'!$P$2+1,IF(AND(O5555&gt;1095,O5555&lt;1461),+'PL2'!$Q$2+1,IF(AND(O5555&gt;1460,O5555&lt;1826),+'PL2'!$R$2+1,IF(AND(O5555&gt;1825,O5555&lt;2190),+'PL2'!$S$2+1,0))))))</f>
        <v>1.2</v>
      </c>
      <c r="N5555" s="82">
        <f t="shared" si="412"/>
        <v>4.9963589095569638E-4</v>
      </c>
      <c r="O5555" s="19">
        <f>IF(A5555&gt;'PL2'!$C$2+489,IF(A5555='PL2'!$C$2+490,1,O5554+1), "")</f>
        <v>992</v>
      </c>
      <c r="Q5555" s="19">
        <f t="shared" si="407"/>
        <v>26.95794327124521</v>
      </c>
    </row>
    <row r="5556" spans="1:17" s="80" customFormat="1" x14ac:dyDescent="0.55000000000000004">
      <c r="A5556" s="80">
        <v>5554</v>
      </c>
      <c r="B5556" s="81">
        <v>45376</v>
      </c>
      <c r="C5556" s="80">
        <v>128.28722061143901</v>
      </c>
      <c r="D5556" s="80">
        <f t="shared" si="409"/>
        <v>478993771.33073068</v>
      </c>
      <c r="E5556" s="80">
        <v>980</v>
      </c>
      <c r="F5556" s="80">
        <f t="shared" si="413"/>
        <v>2.6246996041291601E-4</v>
      </c>
      <c r="G5556" s="80">
        <f t="shared" si="410"/>
        <v>21823.014386072082</v>
      </c>
      <c r="H5556" s="80">
        <f t="shared" si="406"/>
        <v>5.7278857220028359</v>
      </c>
      <c r="I5556" s="80">
        <f t="shared" si="408"/>
        <v>21386554.09835064</v>
      </c>
      <c r="K5556" s="82">
        <f t="shared" si="411"/>
        <v>1.1114805470662237E-3</v>
      </c>
      <c r="L5556" s="3">
        <f>IF(AND(O5556&gt;0,O5556&lt;366),+'PL2'!$N$3+1,IF(AND(O5556&gt;365,O5556&lt;731),+'PL2'!$O$3+1,IF(AND(O5556&gt;730,O5556&lt;1096),+'PL2'!$P$3+1,IF(AND(O5556&gt;1095,O5556&lt;1461),+'PL2'!$Q$3+1,IF(AND(O5556&gt;1460,O5556&lt;3000),+'PL2'!$R$3+1,0)))))</f>
        <v>1.5</v>
      </c>
      <c r="M5556" s="3">
        <f>IF(AND(O5556&gt;0,O5556&lt;366),+'PL2'!$N$2+1,IF(AND(O5556&gt;365,O5556&lt;731),+'PL2'!$O$2+1,IF(AND(O5556&gt;730,O5556&lt;1096),+'PL2'!$P$2+1,IF(AND(O5556&gt;1095,O5556&lt;1461),+'PL2'!$Q$2+1,IF(AND(O5556&gt;1460,O5556&lt;1826),+'PL2'!$R$2+1,IF(AND(O5556&gt;1825,O5556&lt;2190),+'PL2'!$S$2+1,0))))))</f>
        <v>1.2</v>
      </c>
      <c r="N5556" s="82">
        <f t="shared" si="412"/>
        <v>4.9963589095569638E-4</v>
      </c>
      <c r="O5556" s="19">
        <f>IF(A5556&gt;'PL2'!$C$2+489,IF(A5556='PL2'!$C$2+490,1,O5555+1), "")</f>
        <v>993</v>
      </c>
      <c r="Q5556" s="19">
        <f t="shared" si="407"/>
        <v>26.97141242724987</v>
      </c>
    </row>
    <row r="5557" spans="1:17" s="80" customFormat="1" x14ac:dyDescent="0.55000000000000004">
      <c r="A5557" s="80">
        <v>5555</v>
      </c>
      <c r="B5557" s="81">
        <v>45377</v>
      </c>
      <c r="C5557" s="80">
        <v>128.31721908556099</v>
      </c>
      <c r="D5557" s="80">
        <f t="shared" si="409"/>
        <v>479526163.58973068</v>
      </c>
      <c r="E5557" s="80">
        <v>980</v>
      </c>
      <c r="F5557" s="80">
        <f t="shared" si="413"/>
        <v>2.6223986145506488E-4</v>
      </c>
      <c r="G5557" s="80">
        <f t="shared" si="410"/>
        <v>21833.917947308208</v>
      </c>
      <c r="H5557" s="80">
        <f t="shared" si="406"/>
        <v>5.725723617523359</v>
      </c>
      <c r="I5557" s="80">
        <f t="shared" si="408"/>
        <v>21397239.588362042</v>
      </c>
      <c r="K5557" s="82">
        <f t="shared" si="411"/>
        <v>1.1114805470662237E-3</v>
      </c>
      <c r="L5557" s="3">
        <f>IF(AND(O5557&gt;0,O5557&lt;366),+'PL2'!$N$3+1,IF(AND(O5557&gt;365,O5557&lt;731),+'PL2'!$O$3+1,IF(AND(O5557&gt;730,O5557&lt;1096),+'PL2'!$P$3+1,IF(AND(O5557&gt;1095,O5557&lt;1461),+'PL2'!$Q$3+1,IF(AND(O5557&gt;1460,O5557&lt;3000),+'PL2'!$R$3+1,0)))))</f>
        <v>1.5</v>
      </c>
      <c r="M5557" s="3">
        <f>IF(AND(O5557&gt;0,O5557&lt;366),+'PL2'!$N$2+1,IF(AND(O5557&gt;365,O5557&lt;731),+'PL2'!$O$2+1,IF(AND(O5557&gt;730,O5557&lt;1096),+'PL2'!$P$2+1,IF(AND(O5557&gt;1095,O5557&lt;1461),+'PL2'!$Q$2+1,IF(AND(O5557&gt;1460,O5557&lt;1826),+'PL2'!$R$2+1,IF(AND(O5557&gt;1825,O5557&lt;2190),+'PL2'!$S$2+1,0))))))</f>
        <v>1.2</v>
      </c>
      <c r="N5557" s="82">
        <f t="shared" si="412"/>
        <v>4.9963589095569638E-4</v>
      </c>
      <c r="O5557" s="19">
        <f>IF(A5557&gt;'PL2'!$C$2+489,IF(A5557='PL2'!$C$2+490,1,O5556+1), "")</f>
        <v>994</v>
      </c>
      <c r="Q5557" s="19">
        <f t="shared" si="407"/>
        <v>26.984888312928291</v>
      </c>
    </row>
    <row r="5558" spans="1:17" s="80" customFormat="1" x14ac:dyDescent="0.55000000000000004">
      <c r="A5558" s="80">
        <v>5556</v>
      </c>
      <c r="B5558" s="81">
        <v>45378</v>
      </c>
      <c r="C5558" s="80">
        <v>128.34721755968101</v>
      </c>
      <c r="D5558" s="80">
        <f t="shared" si="409"/>
        <v>480059147.59236997</v>
      </c>
      <c r="E5558" s="80">
        <v>980</v>
      </c>
      <c r="F5558" s="80">
        <f t="shared" si="413"/>
        <v>2.6200994989744575E-4</v>
      </c>
      <c r="G5558" s="80">
        <f t="shared" si="410"/>
        <v>21844.826956354864</v>
      </c>
      <c r="H5558" s="80">
        <f t="shared" si="406"/>
        <v>5.7235620163529104</v>
      </c>
      <c r="I5558" s="80">
        <f t="shared" si="408"/>
        <v>21407930.417227767</v>
      </c>
      <c r="K5558" s="82">
        <f t="shared" si="411"/>
        <v>1.1114805470662237E-3</v>
      </c>
      <c r="L5558" s="3">
        <f>IF(AND(O5558&gt;0,O5558&lt;366),+'PL2'!$N$3+1,IF(AND(O5558&gt;365,O5558&lt;731),+'PL2'!$O$3+1,IF(AND(O5558&gt;730,O5558&lt;1096),+'PL2'!$P$3+1,IF(AND(O5558&gt;1095,O5558&lt;1461),+'PL2'!$Q$3+1,IF(AND(O5558&gt;1460,O5558&lt;3000),+'PL2'!$R$3+1,0)))))</f>
        <v>1.5</v>
      </c>
      <c r="M5558" s="3">
        <f>IF(AND(O5558&gt;0,O5558&lt;366),+'PL2'!$N$2+1,IF(AND(O5558&gt;365,O5558&lt;731),+'PL2'!$O$2+1,IF(AND(O5558&gt;730,O5558&lt;1096),+'PL2'!$P$2+1,IF(AND(O5558&gt;1095,O5558&lt;1461),+'PL2'!$Q$2+1,IF(AND(O5558&gt;1460,O5558&lt;1826),+'PL2'!$R$2+1,IF(AND(O5558&gt;1825,O5558&lt;2190),+'PL2'!$S$2+1,0))))))</f>
        <v>1.2</v>
      </c>
      <c r="N5558" s="82">
        <f t="shared" si="412"/>
        <v>4.9963589095569638E-4</v>
      </c>
      <c r="O5558" s="19">
        <f>IF(A5558&gt;'PL2'!$C$2+489,IF(A5558='PL2'!$C$2+490,1,O5557+1), "")</f>
        <v>995</v>
      </c>
      <c r="Q5558" s="19">
        <f t="shared" si="407"/>
        <v>26.99837093164286</v>
      </c>
    </row>
    <row r="5559" spans="1:17" s="80" customFormat="1" x14ac:dyDescent="0.55000000000000004">
      <c r="A5559" s="80">
        <v>5557</v>
      </c>
      <c r="B5559" s="81">
        <v>45379</v>
      </c>
      <c r="C5559" s="80">
        <v>128.37721603380299</v>
      </c>
      <c r="D5559" s="80">
        <f t="shared" si="409"/>
        <v>480592723.99636006</v>
      </c>
      <c r="E5559" s="80">
        <v>980</v>
      </c>
      <c r="F5559" s="80">
        <f t="shared" si="413"/>
        <v>2.6178022560757665E-4</v>
      </c>
      <c r="G5559" s="80">
        <f t="shared" si="410"/>
        <v>21855.741415933975</v>
      </c>
      <c r="H5559" s="80">
        <f t="shared" si="406"/>
        <v>5.7214009186840524</v>
      </c>
      <c r="I5559" s="80">
        <f t="shared" si="408"/>
        <v>21418626.587615296</v>
      </c>
      <c r="K5559" s="82">
        <f t="shared" si="411"/>
        <v>1.1114805470662237E-3</v>
      </c>
      <c r="L5559" s="3">
        <f>IF(AND(O5559&gt;0,O5559&lt;366),+'PL2'!$N$3+1,IF(AND(O5559&gt;365,O5559&lt;731),+'PL2'!$O$3+1,IF(AND(O5559&gt;730,O5559&lt;1096),+'PL2'!$P$3+1,IF(AND(O5559&gt;1095,O5559&lt;1461),+'PL2'!$Q$3+1,IF(AND(O5559&gt;1460,O5559&lt;3000),+'PL2'!$R$3+1,0)))))</f>
        <v>1.5</v>
      </c>
      <c r="M5559" s="3">
        <f>IF(AND(O5559&gt;0,O5559&lt;366),+'PL2'!$N$2+1,IF(AND(O5559&gt;365,O5559&lt;731),+'PL2'!$O$2+1,IF(AND(O5559&gt;730,O5559&lt;1096),+'PL2'!$P$2+1,IF(AND(O5559&gt;1095,O5559&lt;1461),+'PL2'!$Q$2+1,IF(AND(O5559&gt;1460,O5559&lt;1826),+'PL2'!$R$2+1,IF(AND(O5559&gt;1825,O5559&lt;2190),+'PL2'!$S$2+1,0))))))</f>
        <v>1.2</v>
      </c>
      <c r="N5559" s="82">
        <f t="shared" si="412"/>
        <v>4.9963589095569638E-4</v>
      </c>
      <c r="O5559" s="19">
        <f>IF(A5559&gt;'PL2'!$C$2+489,IF(A5559='PL2'!$C$2+490,1,O5558+1), "")</f>
        <v>996</v>
      </c>
      <c r="Q5559" s="19">
        <f t="shared" si="407"/>
        <v>27.011860286757646</v>
      </c>
    </row>
    <row r="5560" spans="1:17" s="80" customFormat="1" x14ac:dyDescent="0.55000000000000004">
      <c r="A5560" s="80">
        <v>5558</v>
      </c>
      <c r="B5560" s="81">
        <v>45380</v>
      </c>
      <c r="C5560" s="80">
        <v>128.40721450792299</v>
      </c>
      <c r="D5560" s="80">
        <f t="shared" si="409"/>
        <v>481126893.46014357</v>
      </c>
      <c r="E5560" s="80">
        <v>980</v>
      </c>
      <c r="F5560" s="80">
        <f t="shared" si="413"/>
        <v>2.6155068845302244E-4</v>
      </c>
      <c r="G5560" s="80">
        <f t="shared" si="410"/>
        <v>21866.661328768823</v>
      </c>
      <c r="H5560" s="80">
        <f t="shared" si="406"/>
        <v>5.7192403247085686</v>
      </c>
      <c r="I5560" s="80">
        <f t="shared" si="408"/>
        <v>21429328.102193445</v>
      </c>
      <c r="K5560" s="82">
        <f t="shared" si="411"/>
        <v>1.1114805470662237E-3</v>
      </c>
      <c r="L5560" s="3">
        <f>IF(AND(O5560&gt;0,O5560&lt;366),+'PL2'!$N$3+1,IF(AND(O5560&gt;365,O5560&lt;731),+'PL2'!$O$3+1,IF(AND(O5560&gt;730,O5560&lt;1096),+'PL2'!$P$3+1,IF(AND(O5560&gt;1095,O5560&lt;1461),+'PL2'!$Q$3+1,IF(AND(O5560&gt;1460,O5560&lt;3000),+'PL2'!$R$3+1,0)))))</f>
        <v>1.5</v>
      </c>
      <c r="M5560" s="3">
        <f>IF(AND(O5560&gt;0,O5560&lt;366),+'PL2'!$N$2+1,IF(AND(O5560&gt;365,O5560&lt;731),+'PL2'!$O$2+1,IF(AND(O5560&gt;730,O5560&lt;1096),+'PL2'!$P$2+1,IF(AND(O5560&gt;1095,O5560&lt;1461),+'PL2'!$Q$2+1,IF(AND(O5560&gt;1460,O5560&lt;1826),+'PL2'!$R$2+1,IF(AND(O5560&gt;1825,O5560&lt;2190),+'PL2'!$S$2+1,0))))))</f>
        <v>1.2</v>
      </c>
      <c r="N5560" s="82">
        <f t="shared" si="412"/>
        <v>4.9963589095569638E-4</v>
      </c>
      <c r="O5560" s="19">
        <f>IF(A5560&gt;'PL2'!$C$2+489,IF(A5560='PL2'!$C$2+490,1,O5559+1), "")</f>
        <v>997</v>
      </c>
      <c r="Q5560" s="19">
        <f t="shared" si="407"/>
        <v>27.025356381638389</v>
      </c>
    </row>
    <row r="5561" spans="1:17" s="80" customFormat="1" x14ac:dyDescent="0.55000000000000004">
      <c r="A5561" s="80">
        <v>5559</v>
      </c>
      <c r="B5561" s="81">
        <v>45381</v>
      </c>
      <c r="C5561" s="80">
        <v>128.437212982045</v>
      </c>
      <c r="D5561" s="80">
        <f t="shared" si="409"/>
        <v>481661656.64289492</v>
      </c>
      <c r="E5561" s="80">
        <v>980</v>
      </c>
      <c r="F5561" s="80">
        <f t="shared" si="413"/>
        <v>2.6132133830142779E-4</v>
      </c>
      <c r="G5561" s="80">
        <f t="shared" si="410"/>
        <v>21877.586697584051</v>
      </c>
      <c r="H5561" s="80">
        <f t="shared" si="406"/>
        <v>5.7170802346181784</v>
      </c>
      <c r="I5561" s="80">
        <f t="shared" si="408"/>
        <v>21440034.963632371</v>
      </c>
      <c r="K5561" s="82">
        <f t="shared" si="411"/>
        <v>1.1114805470662237E-3</v>
      </c>
      <c r="L5561" s="3">
        <f>IF(AND(O5561&gt;0,O5561&lt;366),+'PL2'!$N$3+1,IF(AND(O5561&gt;365,O5561&lt;731),+'PL2'!$O$3+1,IF(AND(O5561&gt;730,O5561&lt;1096),+'PL2'!$P$3+1,IF(AND(O5561&gt;1095,O5561&lt;1461),+'PL2'!$Q$3+1,IF(AND(O5561&gt;1460,O5561&lt;3000),+'PL2'!$R$3+1,0)))))</f>
        <v>1.5</v>
      </c>
      <c r="M5561" s="3">
        <f>IF(AND(O5561&gt;0,O5561&lt;366),+'PL2'!$N$2+1,IF(AND(O5561&gt;365,O5561&lt;731),+'PL2'!$O$2+1,IF(AND(O5561&gt;730,O5561&lt;1096),+'PL2'!$P$2+1,IF(AND(O5561&gt;1095,O5561&lt;1461),+'PL2'!$Q$2+1,IF(AND(O5561&gt;1460,O5561&lt;1826),+'PL2'!$R$2+1,IF(AND(O5561&gt;1825,O5561&lt;2190),+'PL2'!$S$2+1,0))))))</f>
        <v>1.2</v>
      </c>
      <c r="N5561" s="82">
        <f t="shared" si="412"/>
        <v>4.9963589095569638E-4</v>
      </c>
      <c r="O5561" s="19">
        <f>IF(A5561&gt;'PL2'!$C$2+489,IF(A5561='PL2'!$C$2+490,1,O5560+1), "")</f>
        <v>998</v>
      </c>
      <c r="Q5561" s="19">
        <f t="shared" si="407"/>
        <v>27.038859219652522</v>
      </c>
    </row>
    <row r="5562" spans="1:17" s="80" customFormat="1" x14ac:dyDescent="0.55000000000000004">
      <c r="A5562" s="80">
        <v>5560</v>
      </c>
      <c r="B5562" s="81">
        <v>45382</v>
      </c>
      <c r="C5562" s="80">
        <v>128.46721145616601</v>
      </c>
      <c r="D5562" s="80">
        <f t="shared" si="409"/>
        <v>482197014.20452118</v>
      </c>
      <c r="E5562" s="80">
        <v>980</v>
      </c>
      <c r="F5562" s="80">
        <f t="shared" si="413"/>
        <v>2.6109217502048615E-4</v>
      </c>
      <c r="G5562" s="80">
        <f t="shared" si="410"/>
        <v>21888.517525105657</v>
      </c>
      <c r="H5562" s="80">
        <f t="shared" si="406"/>
        <v>5.7149206486038651</v>
      </c>
      <c r="I5562" s="80">
        <f t="shared" si="408"/>
        <v>21450747.174603544</v>
      </c>
      <c r="K5562" s="82">
        <f t="shared" si="411"/>
        <v>1.1114805470662237E-3</v>
      </c>
      <c r="L5562" s="3">
        <f>IF(AND(O5562&gt;0,O5562&lt;366),+'PL2'!$N$3+1,IF(AND(O5562&gt;365,O5562&lt;731),+'PL2'!$O$3+1,IF(AND(O5562&gt;730,O5562&lt;1096),+'PL2'!$P$3+1,IF(AND(O5562&gt;1095,O5562&lt;1461),+'PL2'!$Q$3+1,IF(AND(O5562&gt;1460,O5562&lt;3000),+'PL2'!$R$3+1,0)))))</f>
        <v>1.5</v>
      </c>
      <c r="M5562" s="3">
        <f>IF(AND(O5562&gt;0,O5562&lt;366),+'PL2'!$N$2+1,IF(AND(O5562&gt;365,O5562&lt;731),+'PL2'!$O$2+1,IF(AND(O5562&gt;730,O5562&lt;1096),+'PL2'!$P$2+1,IF(AND(O5562&gt;1095,O5562&lt;1461),+'PL2'!$Q$2+1,IF(AND(O5562&gt;1460,O5562&lt;1826),+'PL2'!$R$2+1,IF(AND(O5562&gt;1825,O5562&lt;2190),+'PL2'!$S$2+1,0))))))</f>
        <v>1.2</v>
      </c>
      <c r="N5562" s="82">
        <f t="shared" si="412"/>
        <v>4.9963589095569638E-4</v>
      </c>
      <c r="O5562" s="19">
        <f>IF(A5562&gt;'PL2'!$C$2+489,IF(A5562='PL2'!$C$2+490,1,O5561+1), "")</f>
        <v>999</v>
      </c>
      <c r="Q5562" s="19">
        <f t="shared" si="407"/>
        <v>27.052368804169159</v>
      </c>
    </row>
    <row r="5563" spans="1:17" s="80" customFormat="1" x14ac:dyDescent="0.55000000000000004">
      <c r="A5563" s="80">
        <v>5561</v>
      </c>
      <c r="B5563" s="81">
        <v>45383</v>
      </c>
      <c r="C5563" s="80">
        <v>128.497209930286</v>
      </c>
      <c r="D5563" s="80">
        <f t="shared" si="409"/>
        <v>482732966.80566293</v>
      </c>
      <c r="E5563" s="80">
        <v>475</v>
      </c>
      <c r="F5563" s="80">
        <f t="shared" si="413"/>
        <v>1.2643879518064403E-4</v>
      </c>
      <c r="G5563" s="80">
        <f t="shared" si="410"/>
        <v>21899.453814061013</v>
      </c>
      <c r="H5563" s="80">
        <f t="shared" si="406"/>
        <v>2.7689405553640341</v>
      </c>
      <c r="I5563" s="80">
        <f t="shared" si="408"/>
        <v>10402240.561678981</v>
      </c>
      <c r="K5563" s="82">
        <f t="shared" si="411"/>
        <v>1.1114805470662237E-3</v>
      </c>
      <c r="L5563" s="3">
        <f>IF(AND(O5563&gt;0,O5563&lt;366),+'PL2'!$N$3+1,IF(AND(O5563&gt;365,O5563&lt;731),+'PL2'!$O$3+1,IF(AND(O5563&gt;730,O5563&lt;1096),+'PL2'!$P$3+1,IF(AND(O5563&gt;1095,O5563&lt;1461),+'PL2'!$Q$3+1,IF(AND(O5563&gt;1460,O5563&lt;3000),+'PL2'!$R$3+1,0)))))</f>
        <v>1.5</v>
      </c>
      <c r="M5563" s="3">
        <f>IF(AND(O5563&gt;0,O5563&lt;366),+'PL2'!$N$2+1,IF(AND(O5563&gt;365,O5563&lt;731),+'PL2'!$O$2+1,IF(AND(O5563&gt;730,O5563&lt;1096),+'PL2'!$P$2+1,IF(AND(O5563&gt;1095,O5563&lt;1461),+'PL2'!$Q$2+1,IF(AND(O5563&gt;1460,O5563&lt;1826),+'PL2'!$R$2+1,IF(AND(O5563&gt;1825,O5563&lt;2190),+'PL2'!$S$2+1,0))))))</f>
        <v>1.2</v>
      </c>
      <c r="N5563" s="82">
        <f t="shared" si="412"/>
        <v>4.9963589095569638E-4</v>
      </c>
      <c r="O5563" s="19">
        <f>IF(A5563&gt;'PL2'!$C$2+489,IF(A5563='PL2'!$C$2+490,1,O5562+1), "")</f>
        <v>1000</v>
      </c>
      <c r="Q5563" s="19">
        <f t="shared" si="407"/>
        <v>27.065885138559093</v>
      </c>
    </row>
    <row r="5564" spans="1:17" s="80" customFormat="1" x14ac:dyDescent="0.55000000000000004">
      <c r="A5564" s="80">
        <v>5562</v>
      </c>
      <c r="B5564" s="81">
        <v>45384</v>
      </c>
      <c r="C5564" s="80">
        <v>128.52720840440799</v>
      </c>
      <c r="D5564" s="80">
        <f t="shared" si="409"/>
        <v>483269515.10769498</v>
      </c>
      <c r="E5564" s="80">
        <v>475</v>
      </c>
      <c r="F5564" s="80">
        <f t="shared" si="413"/>
        <v>1.2632790209928495E-4</v>
      </c>
      <c r="G5564" s="80">
        <f t="shared" si="410"/>
        <v>21910.395567178846</v>
      </c>
      <c r="H5564" s="80">
        <f t="shared" si="406"/>
        <v>2.7678943061671761</v>
      </c>
      <c r="I5564" s="80">
        <f t="shared" si="408"/>
        <v>10407437.894409953</v>
      </c>
      <c r="K5564" s="82">
        <f t="shared" si="411"/>
        <v>1.1114805470662237E-3</v>
      </c>
      <c r="L5564" s="3">
        <f>IF(AND(O5564&gt;0,O5564&lt;366),+'PL2'!$N$3+1,IF(AND(O5564&gt;365,O5564&lt;731),+'PL2'!$O$3+1,IF(AND(O5564&gt;730,O5564&lt;1096),+'PL2'!$P$3+1,IF(AND(O5564&gt;1095,O5564&lt;1461),+'PL2'!$Q$3+1,IF(AND(O5564&gt;1460,O5564&lt;3000),+'PL2'!$R$3+1,0)))))</f>
        <v>1.5</v>
      </c>
      <c r="M5564" s="3">
        <f>IF(AND(O5564&gt;0,O5564&lt;366),+'PL2'!$N$2+1,IF(AND(O5564&gt;365,O5564&lt;731),+'PL2'!$O$2+1,IF(AND(O5564&gt;730,O5564&lt;1096),+'PL2'!$P$2+1,IF(AND(O5564&gt;1095,O5564&lt;1461),+'PL2'!$Q$2+1,IF(AND(O5564&gt;1460,O5564&lt;1826),+'PL2'!$R$2+1,IF(AND(O5564&gt;1825,O5564&lt;2190),+'PL2'!$S$2+1,0))))))</f>
        <v>1.2</v>
      </c>
      <c r="N5564" s="82">
        <f t="shared" si="412"/>
        <v>4.9963589095569638E-4</v>
      </c>
      <c r="O5564" s="19">
        <f>IF(A5564&gt;'PL2'!$C$2+489,IF(A5564='PL2'!$C$2+490,1,O5563+1), "")</f>
        <v>1001</v>
      </c>
      <c r="Q5564" s="19">
        <f t="shared" si="407"/>
        <v>27.079408226194801</v>
      </c>
    </row>
    <row r="5565" spans="1:17" s="80" customFormat="1" x14ac:dyDescent="0.55000000000000004">
      <c r="A5565" s="80">
        <v>5563</v>
      </c>
      <c r="B5565" s="81">
        <v>45385</v>
      </c>
      <c r="C5565" s="80">
        <v>128.557206878529</v>
      </c>
      <c r="D5565" s="80">
        <f t="shared" si="409"/>
        <v>483806659.77272731</v>
      </c>
      <c r="E5565" s="80">
        <v>475</v>
      </c>
      <c r="F5565" s="80">
        <f t="shared" si="413"/>
        <v>1.2621709940079573E-4</v>
      </c>
      <c r="G5565" s="80">
        <f t="shared" si="410"/>
        <v>21921.342787189245</v>
      </c>
      <c r="H5565" s="80">
        <f t="shared" si="406"/>
        <v>2.7668483015695813</v>
      </c>
      <c r="I5565" s="80">
        <f t="shared" si="408"/>
        <v>10412637.823914891</v>
      </c>
      <c r="K5565" s="82">
        <f t="shared" si="411"/>
        <v>1.1114805470662237E-3</v>
      </c>
      <c r="L5565" s="3">
        <f>IF(AND(O5565&gt;0,O5565&lt;366),+'PL2'!$N$3+1,IF(AND(O5565&gt;365,O5565&lt;731),+'PL2'!$O$3+1,IF(AND(O5565&gt;730,O5565&lt;1096),+'PL2'!$P$3+1,IF(AND(O5565&gt;1095,O5565&lt;1461),+'PL2'!$Q$3+1,IF(AND(O5565&gt;1460,O5565&lt;3000),+'PL2'!$R$3+1,0)))))</f>
        <v>1.5</v>
      </c>
      <c r="M5565" s="3">
        <f>IF(AND(O5565&gt;0,O5565&lt;366),+'PL2'!$N$2+1,IF(AND(O5565&gt;365,O5565&lt;731),+'PL2'!$O$2+1,IF(AND(O5565&gt;730,O5565&lt;1096),+'PL2'!$P$2+1,IF(AND(O5565&gt;1095,O5565&lt;1461),+'PL2'!$Q$2+1,IF(AND(O5565&gt;1460,O5565&lt;1826),+'PL2'!$R$2+1,IF(AND(O5565&gt;1825,O5565&lt;2190),+'PL2'!$S$2+1,0))))))</f>
        <v>1.2</v>
      </c>
      <c r="N5565" s="82">
        <f t="shared" si="412"/>
        <v>4.9963589095569638E-4</v>
      </c>
      <c r="O5565" s="19">
        <f>IF(A5565&gt;'PL2'!$C$2+489,IF(A5565='PL2'!$C$2+490,1,O5564+1), "")</f>
        <v>1002</v>
      </c>
      <c r="Q5565" s="19">
        <f t="shared" si="407"/>
        <v>27.092938070450447</v>
      </c>
    </row>
    <row r="5566" spans="1:17" s="80" customFormat="1" x14ac:dyDescent="0.55000000000000004">
      <c r="A5566" s="80">
        <v>5564</v>
      </c>
      <c r="B5566" s="81">
        <v>45386</v>
      </c>
      <c r="C5566" s="80">
        <v>128.58720535264999</v>
      </c>
      <c r="D5566" s="80">
        <f t="shared" si="409"/>
        <v>484344401.46360576</v>
      </c>
      <c r="E5566" s="80">
        <v>475</v>
      </c>
      <c r="F5566" s="80">
        <f t="shared" si="413"/>
        <v>1.2610638702117483E-4</v>
      </c>
      <c r="G5566" s="80">
        <f t="shared" si="410"/>
        <v>21932.295476823667</v>
      </c>
      <c r="H5566" s="80">
        <f t="shared" si="406"/>
        <v>2.7658025416630876</v>
      </c>
      <c r="I5566" s="80">
        <f t="shared" si="408"/>
        <v>10417840.351491243</v>
      </c>
      <c r="K5566" s="82">
        <f t="shared" si="411"/>
        <v>1.1114805470662237E-3</v>
      </c>
      <c r="L5566" s="3">
        <f>IF(AND(O5566&gt;0,O5566&lt;366),+'PL2'!$N$3+1,IF(AND(O5566&gt;365,O5566&lt;731),+'PL2'!$O$3+1,IF(AND(O5566&gt;730,O5566&lt;1096),+'PL2'!$P$3+1,IF(AND(O5566&gt;1095,O5566&lt;1461),+'PL2'!$Q$3+1,IF(AND(O5566&gt;1460,O5566&lt;3000),+'PL2'!$R$3+1,0)))))</f>
        <v>1.5</v>
      </c>
      <c r="M5566" s="3">
        <f>IF(AND(O5566&gt;0,O5566&lt;366),+'PL2'!$N$2+1,IF(AND(O5566&gt;365,O5566&lt;731),+'PL2'!$O$2+1,IF(AND(O5566&gt;730,O5566&lt;1096),+'PL2'!$P$2+1,IF(AND(O5566&gt;1095,O5566&lt;1461),+'PL2'!$Q$2+1,IF(AND(O5566&gt;1460,O5566&lt;1826),+'PL2'!$R$2+1,IF(AND(O5566&gt;1825,O5566&lt;2190),+'PL2'!$S$2+1,0))))))</f>
        <v>1.2</v>
      </c>
      <c r="N5566" s="82">
        <f t="shared" si="412"/>
        <v>4.9963589095569638E-4</v>
      </c>
      <c r="O5566" s="19">
        <f>IF(A5566&gt;'PL2'!$C$2+489,IF(A5566='PL2'!$C$2+490,1,O5565+1), "")</f>
        <v>1003</v>
      </c>
      <c r="Q5566" s="19">
        <f t="shared" si="407"/>
        <v>27.106474674701886</v>
      </c>
    </row>
    <row r="5567" spans="1:17" s="80" customFormat="1" x14ac:dyDescent="0.55000000000000004">
      <c r="A5567" s="80">
        <v>5565</v>
      </c>
      <c r="B5567" s="81">
        <v>45387</v>
      </c>
      <c r="C5567" s="80">
        <v>128.61720382677001</v>
      </c>
      <c r="D5567" s="80">
        <f t="shared" si="409"/>
        <v>484882740.84391302</v>
      </c>
      <c r="E5567" s="80">
        <v>475</v>
      </c>
      <c r="F5567" s="80">
        <f t="shared" si="413"/>
        <v>1.2599576489644957E-4</v>
      </c>
      <c r="G5567" s="80">
        <f t="shared" si="410"/>
        <v>21943.253638814935</v>
      </c>
      <c r="H5567" s="80">
        <f t="shared" si="406"/>
        <v>2.764757026539288</v>
      </c>
      <c r="I5567" s="80">
        <f t="shared" si="408"/>
        <v>10423045.478437094</v>
      </c>
      <c r="K5567" s="82">
        <f t="shared" si="411"/>
        <v>1.1114805470662237E-3</v>
      </c>
      <c r="L5567" s="3">
        <f>IF(AND(O5567&gt;0,O5567&lt;366),+'PL2'!$N$3+1,IF(AND(O5567&gt;365,O5567&lt;731),+'PL2'!$O$3+1,IF(AND(O5567&gt;730,O5567&lt;1096),+'PL2'!$P$3+1,IF(AND(O5567&gt;1095,O5567&lt;1461),+'PL2'!$Q$3+1,IF(AND(O5567&gt;1460,O5567&lt;3000),+'PL2'!$R$3+1,0)))))</f>
        <v>1.5</v>
      </c>
      <c r="M5567" s="3">
        <f>IF(AND(O5567&gt;0,O5567&lt;366),+'PL2'!$N$2+1,IF(AND(O5567&gt;365,O5567&lt;731),+'PL2'!$O$2+1,IF(AND(O5567&gt;730,O5567&lt;1096),+'PL2'!$P$2+1,IF(AND(O5567&gt;1095,O5567&lt;1461),+'PL2'!$Q$2+1,IF(AND(O5567&gt;1460,O5567&lt;1826),+'PL2'!$R$2+1,IF(AND(O5567&gt;1825,O5567&lt;2190),+'PL2'!$S$2+1,0))))))</f>
        <v>1.2</v>
      </c>
      <c r="N5567" s="82">
        <f t="shared" si="412"/>
        <v>4.9963589095569638E-4</v>
      </c>
      <c r="O5567" s="19">
        <f>IF(A5567&gt;'PL2'!$C$2+489,IF(A5567='PL2'!$C$2+490,1,O5566+1), "")</f>
        <v>1004</v>
      </c>
      <c r="Q5567" s="19">
        <f t="shared" si="407"/>
        <v>27.120018042326649</v>
      </c>
    </row>
    <row r="5568" spans="1:17" s="80" customFormat="1" x14ac:dyDescent="0.55000000000000004">
      <c r="A5568" s="80">
        <v>5566</v>
      </c>
      <c r="B5568" s="81">
        <v>45388</v>
      </c>
      <c r="C5568" s="80">
        <v>128.64720230089199</v>
      </c>
      <c r="D5568" s="80">
        <f t="shared" si="409"/>
        <v>485421678.57796919</v>
      </c>
      <c r="E5568" s="80">
        <v>475</v>
      </c>
      <c r="F5568" s="80">
        <f t="shared" si="413"/>
        <v>1.2588523296268181E-4</v>
      </c>
      <c r="G5568" s="80">
        <f t="shared" si="410"/>
        <v>21954.21727589723</v>
      </c>
      <c r="H5568" s="80">
        <f t="shared" si="406"/>
        <v>2.7637117562896565</v>
      </c>
      <c r="I5568" s="80">
        <f t="shared" si="408"/>
        <v>10428253.206051184</v>
      </c>
      <c r="K5568" s="82">
        <f t="shared" si="411"/>
        <v>1.1114805470662237E-3</v>
      </c>
      <c r="L5568" s="3">
        <f>IF(AND(O5568&gt;0,O5568&lt;366),+'PL2'!$N$3+1,IF(AND(O5568&gt;365,O5568&lt;731),+'PL2'!$O$3+1,IF(AND(O5568&gt;730,O5568&lt;1096),+'PL2'!$P$3+1,IF(AND(O5568&gt;1095,O5568&lt;1461),+'PL2'!$Q$3+1,IF(AND(O5568&gt;1460,O5568&lt;3000),+'PL2'!$R$3+1,0)))))</f>
        <v>1.5</v>
      </c>
      <c r="M5568" s="3">
        <f>IF(AND(O5568&gt;0,O5568&lt;366),+'PL2'!$N$2+1,IF(AND(O5568&gt;365,O5568&lt;731),+'PL2'!$O$2+1,IF(AND(O5568&gt;730,O5568&lt;1096),+'PL2'!$P$2+1,IF(AND(O5568&gt;1095,O5568&lt;1461),+'PL2'!$Q$2+1,IF(AND(O5568&gt;1460,O5568&lt;1826),+'PL2'!$R$2+1,IF(AND(O5568&gt;1825,O5568&lt;2190),+'PL2'!$S$2+1,0))))))</f>
        <v>1.2</v>
      </c>
      <c r="N5568" s="82">
        <f t="shared" si="412"/>
        <v>4.9963589095569638E-4</v>
      </c>
      <c r="O5568" s="19">
        <f>IF(A5568&gt;'PL2'!$C$2+489,IF(A5568='PL2'!$C$2+490,1,O5567+1), "")</f>
        <v>1005</v>
      </c>
      <c r="Q5568" s="19">
        <f t="shared" si="407"/>
        <v>27.13356817670396</v>
      </c>
    </row>
    <row r="5569" spans="1:17" s="80" customFormat="1" x14ac:dyDescent="0.55000000000000004">
      <c r="A5569" s="80">
        <v>5567</v>
      </c>
      <c r="B5569" s="81">
        <v>45389</v>
      </c>
      <c r="C5569" s="80">
        <v>128.67720077501201</v>
      </c>
      <c r="D5569" s="80">
        <f t="shared" si="409"/>
        <v>485961215.33083284</v>
      </c>
      <c r="E5569" s="80">
        <v>475</v>
      </c>
      <c r="F5569" s="80">
        <f t="shared" si="413"/>
        <v>1.2577479115595731E-4</v>
      </c>
      <c r="G5569" s="80">
        <f t="shared" si="410"/>
        <v>21965.18639080611</v>
      </c>
      <c r="H5569" s="80">
        <f t="shared" si="406"/>
        <v>2.7626667310053139</v>
      </c>
      <c r="I5569" s="80">
        <f t="shared" si="408"/>
        <v>10433463.535632903</v>
      </c>
      <c r="K5569" s="82">
        <f t="shared" si="411"/>
        <v>1.1114805470662237E-3</v>
      </c>
      <c r="L5569" s="3">
        <f>IF(AND(O5569&gt;0,O5569&lt;366),+'PL2'!$N$3+1,IF(AND(O5569&gt;365,O5569&lt;731),+'PL2'!$O$3+1,IF(AND(O5569&gt;730,O5569&lt;1096),+'PL2'!$P$3+1,IF(AND(O5569&gt;1095,O5569&lt;1461),+'PL2'!$Q$3+1,IF(AND(O5569&gt;1460,O5569&lt;3000),+'PL2'!$R$3+1,0)))))</f>
        <v>1.5</v>
      </c>
      <c r="M5569" s="3">
        <f>IF(AND(O5569&gt;0,O5569&lt;366),+'PL2'!$N$2+1,IF(AND(O5569&gt;365,O5569&lt;731),+'PL2'!$O$2+1,IF(AND(O5569&gt;730,O5569&lt;1096),+'PL2'!$P$2+1,IF(AND(O5569&gt;1095,O5569&lt;1461),+'PL2'!$Q$2+1,IF(AND(O5569&gt;1460,O5569&lt;1826),+'PL2'!$R$2+1,IF(AND(O5569&gt;1825,O5569&lt;2190),+'PL2'!$S$2+1,0))))))</f>
        <v>1.2</v>
      </c>
      <c r="N5569" s="82">
        <f t="shared" si="412"/>
        <v>4.9963589095569638E-4</v>
      </c>
      <c r="O5569" s="19">
        <f>IF(A5569&gt;'PL2'!$C$2+489,IF(A5569='PL2'!$C$2+490,1,O5568+1), "")</f>
        <v>1006</v>
      </c>
      <c r="Q5569" s="19">
        <f t="shared" si="407"/>
        <v>27.147125081214735</v>
      </c>
    </row>
    <row r="5570" spans="1:17" s="80" customFormat="1" x14ac:dyDescent="0.55000000000000004">
      <c r="A5570" s="80">
        <v>5568</v>
      </c>
      <c r="B5570" s="81">
        <v>45390</v>
      </c>
      <c r="C5570" s="80">
        <v>128.70719924913399</v>
      </c>
      <c r="D5570" s="80">
        <f t="shared" si="409"/>
        <v>486501351.76830173</v>
      </c>
      <c r="E5570" s="80">
        <v>475</v>
      </c>
      <c r="F5570" s="80">
        <f t="shared" si="413"/>
        <v>1.256644394124004E-4</v>
      </c>
      <c r="G5570" s="80">
        <f t="shared" si="410"/>
        <v>21976.160986278486</v>
      </c>
      <c r="H5570" s="80">
        <f t="shared" si="406"/>
        <v>2.7616219507773501</v>
      </c>
      <c r="I5570" s="80">
        <f t="shared" si="408"/>
        <v>10438676.46848228</v>
      </c>
      <c r="K5570" s="82">
        <f t="shared" si="411"/>
        <v>1.1114805470662237E-3</v>
      </c>
      <c r="L5570" s="3">
        <f>IF(AND(O5570&gt;0,O5570&lt;366),+'PL2'!$N$3+1,IF(AND(O5570&gt;365,O5570&lt;731),+'PL2'!$O$3+1,IF(AND(O5570&gt;730,O5570&lt;1096),+'PL2'!$P$3+1,IF(AND(O5570&gt;1095,O5570&lt;1461),+'PL2'!$Q$3+1,IF(AND(O5570&gt;1460,O5570&lt;3000),+'PL2'!$R$3+1,0)))))</f>
        <v>1.5</v>
      </c>
      <c r="M5570" s="3">
        <f>IF(AND(O5570&gt;0,O5570&lt;366),+'PL2'!$N$2+1,IF(AND(O5570&gt;365,O5570&lt;731),+'PL2'!$O$2+1,IF(AND(O5570&gt;730,O5570&lt;1096),+'PL2'!$P$2+1,IF(AND(O5570&gt;1095,O5570&lt;1461),+'PL2'!$Q$2+1,IF(AND(O5570&gt;1460,O5570&lt;1826),+'PL2'!$R$2+1,IF(AND(O5570&gt;1825,O5570&lt;2190),+'PL2'!$S$2+1,0))))))</f>
        <v>1.2</v>
      </c>
      <c r="N5570" s="82">
        <f t="shared" si="412"/>
        <v>4.9963589095569638E-4</v>
      </c>
      <c r="O5570" s="19">
        <f>IF(A5570&gt;'PL2'!$C$2+489,IF(A5570='PL2'!$C$2+490,1,O5569+1), "")</f>
        <v>1007</v>
      </c>
      <c r="Q5570" s="19">
        <f t="shared" si="407"/>
        <v>27.160688759241573</v>
      </c>
    </row>
    <row r="5571" spans="1:17" s="80" customFormat="1" x14ac:dyDescent="0.55000000000000004">
      <c r="A5571" s="80">
        <v>5569</v>
      </c>
      <c r="B5571" s="81">
        <v>45391</v>
      </c>
      <c r="C5571" s="80">
        <v>128.73719772325401</v>
      </c>
      <c r="D5571" s="80">
        <f t="shared" si="409"/>
        <v>487042088.55691361</v>
      </c>
      <c r="E5571" s="80">
        <v>475</v>
      </c>
      <c r="F5571" s="80">
        <f t="shared" si="413"/>
        <v>1.2555417766815837E-4</v>
      </c>
      <c r="G5571" s="80">
        <f t="shared" si="410"/>
        <v>21987.141065052652</v>
      </c>
      <c r="H5571" s="80">
        <f t="shared" si="406"/>
        <v>2.7605774156964813</v>
      </c>
      <c r="I5571" s="80">
        <f t="shared" si="408"/>
        <v>10443892.00590001</v>
      </c>
      <c r="K5571" s="82">
        <f t="shared" si="411"/>
        <v>1.1114805470662237E-3</v>
      </c>
      <c r="L5571" s="3">
        <f>IF(AND(O5571&gt;0,O5571&lt;366),+'PL2'!$N$3+1,IF(AND(O5571&gt;365,O5571&lt;731),+'PL2'!$O$3+1,IF(AND(O5571&gt;730,O5571&lt;1096),+'PL2'!$P$3+1,IF(AND(O5571&gt;1095,O5571&lt;1461),+'PL2'!$Q$3+1,IF(AND(O5571&gt;1460,O5571&lt;3000),+'PL2'!$R$3+1,0)))))</f>
        <v>1.5</v>
      </c>
      <c r="M5571" s="3">
        <f>IF(AND(O5571&gt;0,O5571&lt;366),+'PL2'!$N$2+1,IF(AND(O5571&gt;365,O5571&lt;731),+'PL2'!$O$2+1,IF(AND(O5571&gt;730,O5571&lt;1096),+'PL2'!$P$2+1,IF(AND(O5571&gt;1095,O5571&lt;1461),+'PL2'!$Q$2+1,IF(AND(O5571&gt;1460,O5571&lt;1826),+'PL2'!$R$2+1,IF(AND(O5571&gt;1825,O5571&lt;2190),+'PL2'!$S$2+1,0))))))</f>
        <v>1.2</v>
      </c>
      <c r="N5571" s="82">
        <f t="shared" si="412"/>
        <v>4.9963589095569638E-4</v>
      </c>
      <c r="O5571" s="19">
        <f>IF(A5571&gt;'PL2'!$C$2+489,IF(A5571='PL2'!$C$2+490,1,O5570+1), "")</f>
        <v>1008</v>
      </c>
      <c r="Q5571" s="19">
        <f t="shared" si="407"/>
        <v>27.174259214168767</v>
      </c>
    </row>
    <row r="5572" spans="1:17" s="80" customFormat="1" x14ac:dyDescent="0.55000000000000004">
      <c r="A5572" s="80">
        <v>5570</v>
      </c>
      <c r="B5572" s="81">
        <v>45392</v>
      </c>
      <c r="C5572" s="80">
        <v>128.76719619737599</v>
      </c>
      <c r="D5572" s="80">
        <f t="shared" si="409"/>
        <v>487583426.36394715</v>
      </c>
      <c r="E5572" s="80">
        <v>475</v>
      </c>
      <c r="F5572" s="80">
        <f t="shared" si="413"/>
        <v>1.2544400585941701E-4</v>
      </c>
      <c r="G5572" s="80">
        <f t="shared" si="410"/>
        <v>21998.126629868257</v>
      </c>
      <c r="H5572" s="80">
        <f t="shared" si="406"/>
        <v>2.7595331258533911</v>
      </c>
      <c r="I5572" s="80">
        <f t="shared" si="408"/>
        <v>10449110.149187421</v>
      </c>
      <c r="K5572" s="82">
        <f t="shared" si="411"/>
        <v>1.1114805470662237E-3</v>
      </c>
      <c r="L5572" s="3">
        <f>IF(AND(O5572&gt;0,O5572&lt;366),+'PL2'!$N$3+1,IF(AND(O5572&gt;365,O5572&lt;731),+'PL2'!$O$3+1,IF(AND(O5572&gt;730,O5572&lt;1096),+'PL2'!$P$3+1,IF(AND(O5572&gt;1095,O5572&lt;1461),+'PL2'!$Q$3+1,IF(AND(O5572&gt;1460,O5572&lt;3000),+'PL2'!$R$3+1,0)))))</f>
        <v>1.5</v>
      </c>
      <c r="M5572" s="3">
        <f>IF(AND(O5572&gt;0,O5572&lt;366),+'PL2'!$N$2+1,IF(AND(O5572&gt;365,O5572&lt;731),+'PL2'!$O$2+1,IF(AND(O5572&gt;730,O5572&lt;1096),+'PL2'!$P$2+1,IF(AND(O5572&gt;1095,O5572&lt;1461),+'PL2'!$Q$2+1,IF(AND(O5572&gt;1460,O5572&lt;1826),+'PL2'!$R$2+1,IF(AND(O5572&gt;1825,O5572&lt;2190),+'PL2'!$S$2+1,0))))))</f>
        <v>1.2</v>
      </c>
      <c r="N5572" s="82">
        <f t="shared" si="412"/>
        <v>4.9963589095569638E-4</v>
      </c>
      <c r="O5572" s="19">
        <f>IF(A5572&gt;'PL2'!$C$2+489,IF(A5572='PL2'!$C$2+490,1,O5571+1), "")</f>
        <v>1009</v>
      </c>
      <c r="Q5572" s="19">
        <f t="shared" si="407"/>
        <v>27.187836449382299</v>
      </c>
    </row>
    <row r="5573" spans="1:17" s="80" customFormat="1" x14ac:dyDescent="0.55000000000000004">
      <c r="A5573" s="80">
        <v>5571</v>
      </c>
      <c r="B5573" s="81">
        <v>45393</v>
      </c>
      <c r="C5573" s="80">
        <v>128.79719467149599</v>
      </c>
      <c r="D5573" s="80">
        <f t="shared" si="409"/>
        <v>488125365.85742259</v>
      </c>
      <c r="E5573" s="80">
        <v>475</v>
      </c>
      <c r="F5573" s="80">
        <f t="shared" si="413"/>
        <v>1.2533392392238509E-4</v>
      </c>
      <c r="G5573" s="80">
        <f t="shared" si="410"/>
        <v>22009.117683466327</v>
      </c>
      <c r="H5573" s="80">
        <f t="shared" si="406"/>
        <v>2.7584890813383889</v>
      </c>
      <c r="I5573" s="80">
        <f t="shared" si="408"/>
        <v>10454330.899646506</v>
      </c>
      <c r="K5573" s="82">
        <f t="shared" si="411"/>
        <v>1.1114805470662237E-3</v>
      </c>
      <c r="L5573" s="3">
        <f>IF(AND(O5573&gt;0,O5573&lt;366),+'PL2'!$N$3+1,IF(AND(O5573&gt;365,O5573&lt;731),+'PL2'!$O$3+1,IF(AND(O5573&gt;730,O5573&lt;1096),+'PL2'!$P$3+1,IF(AND(O5573&gt;1095,O5573&lt;1461),+'PL2'!$Q$3+1,IF(AND(O5573&gt;1460,O5573&lt;3000),+'PL2'!$R$3+1,0)))))</f>
        <v>1.5</v>
      </c>
      <c r="M5573" s="3">
        <f>IF(AND(O5573&gt;0,O5573&lt;366),+'PL2'!$N$2+1,IF(AND(O5573&gt;365,O5573&lt;731),+'PL2'!$O$2+1,IF(AND(O5573&gt;730,O5573&lt;1096),+'PL2'!$P$2+1,IF(AND(O5573&gt;1095,O5573&lt;1461),+'PL2'!$Q$2+1,IF(AND(O5573&gt;1460,O5573&lt;1826),+'PL2'!$R$2+1,IF(AND(O5573&gt;1825,O5573&lt;2190),+'PL2'!$S$2+1,0))))))</f>
        <v>1.2</v>
      </c>
      <c r="N5573" s="82">
        <f t="shared" si="412"/>
        <v>4.9963589095569638E-4</v>
      </c>
      <c r="O5573" s="19">
        <f>IF(A5573&gt;'PL2'!$C$2+489,IF(A5573='PL2'!$C$2+490,1,O5572+1), "")</f>
        <v>1010</v>
      </c>
      <c r="Q5573" s="19">
        <f t="shared" si="407"/>
        <v>27.201420468269845</v>
      </c>
    </row>
    <row r="5574" spans="1:17" s="80" customFormat="1" x14ac:dyDescent="0.55000000000000004">
      <c r="A5574" s="80">
        <v>5572</v>
      </c>
      <c r="B5574" s="81">
        <v>45394</v>
      </c>
      <c r="C5574" s="80">
        <v>128.827193145618</v>
      </c>
      <c r="D5574" s="80">
        <f t="shared" si="409"/>
        <v>488667907.70610267</v>
      </c>
      <c r="E5574" s="80">
        <v>475</v>
      </c>
      <c r="F5574" s="80">
        <f t="shared" si="413"/>
        <v>1.2522393179331009E-4</v>
      </c>
      <c r="G5574" s="80">
        <f t="shared" si="410"/>
        <v>22020.114228589257</v>
      </c>
      <c r="H5574" s="80">
        <f t="shared" si="406"/>
        <v>2.7574452822417581</v>
      </c>
      <c r="I5574" s="80">
        <f t="shared" si="408"/>
        <v>10459554.258579897</v>
      </c>
      <c r="K5574" s="82">
        <f t="shared" si="411"/>
        <v>1.1114805470662237E-3</v>
      </c>
      <c r="L5574" s="3">
        <f>IF(AND(O5574&gt;0,O5574&lt;366),+'PL2'!$N$3+1,IF(AND(O5574&gt;365,O5574&lt;731),+'PL2'!$O$3+1,IF(AND(O5574&gt;730,O5574&lt;1096),+'PL2'!$P$3+1,IF(AND(O5574&gt;1095,O5574&lt;1461),+'PL2'!$Q$3+1,IF(AND(O5574&gt;1460,O5574&lt;3000),+'PL2'!$R$3+1,0)))))</f>
        <v>1.5</v>
      </c>
      <c r="M5574" s="3">
        <f>IF(AND(O5574&gt;0,O5574&lt;366),+'PL2'!$N$2+1,IF(AND(O5574&gt;365,O5574&lt;731),+'PL2'!$O$2+1,IF(AND(O5574&gt;730,O5574&lt;1096),+'PL2'!$P$2+1,IF(AND(O5574&gt;1095,O5574&lt;1461),+'PL2'!$Q$2+1,IF(AND(O5574&gt;1460,O5574&lt;1826),+'PL2'!$R$2+1,IF(AND(O5574&gt;1825,O5574&lt;2190),+'PL2'!$S$2+1,0))))))</f>
        <v>1.2</v>
      </c>
      <c r="N5574" s="82">
        <f t="shared" si="412"/>
        <v>4.9963589095569638E-4</v>
      </c>
      <c r="O5574" s="19">
        <f>IF(A5574&gt;'PL2'!$C$2+489,IF(A5574='PL2'!$C$2+490,1,O5573+1), "")</f>
        <v>1011</v>
      </c>
      <c r="Q5574" s="19">
        <f t="shared" si="407"/>
        <v>27.215011274220771</v>
      </c>
    </row>
    <row r="5575" spans="1:17" s="80" customFormat="1" x14ac:dyDescent="0.55000000000000004">
      <c r="A5575" s="80">
        <v>5573</v>
      </c>
      <c r="B5575" s="81">
        <v>45395</v>
      </c>
      <c r="C5575" s="80">
        <v>128.85719161973901</v>
      </c>
      <c r="D5575" s="80">
        <f t="shared" si="409"/>
        <v>489211052.57949358</v>
      </c>
      <c r="E5575" s="80">
        <v>475</v>
      </c>
      <c r="F5575" s="80">
        <f t="shared" si="413"/>
        <v>1.2511402940846328E-4</v>
      </c>
      <c r="G5575" s="80">
        <f t="shared" si="410"/>
        <v>22031.116267980804</v>
      </c>
      <c r="H5575" s="80">
        <f t="shared" si="406"/>
        <v>2.7564017286534241</v>
      </c>
      <c r="I5575" s="80">
        <f t="shared" si="408"/>
        <v>10464780.227290882</v>
      </c>
      <c r="K5575" s="82">
        <f t="shared" si="411"/>
        <v>1.1114805470662237E-3</v>
      </c>
      <c r="L5575" s="3">
        <f>IF(AND(O5575&gt;0,O5575&lt;366),+'PL2'!$N$3+1,IF(AND(O5575&gt;365,O5575&lt;731),+'PL2'!$O$3+1,IF(AND(O5575&gt;730,O5575&lt;1096),+'PL2'!$P$3+1,IF(AND(O5575&gt;1095,O5575&lt;1461),+'PL2'!$Q$3+1,IF(AND(O5575&gt;1460,O5575&lt;3000),+'PL2'!$R$3+1,0)))))</f>
        <v>1.5</v>
      </c>
      <c r="M5575" s="3">
        <f>IF(AND(O5575&gt;0,O5575&lt;366),+'PL2'!$N$2+1,IF(AND(O5575&gt;365,O5575&lt;731),+'PL2'!$O$2+1,IF(AND(O5575&gt;730,O5575&lt;1096),+'PL2'!$P$2+1,IF(AND(O5575&gt;1095,O5575&lt;1461),+'PL2'!$Q$2+1,IF(AND(O5575&gt;1460,O5575&lt;1826),+'PL2'!$R$2+1,IF(AND(O5575&gt;1825,O5575&lt;2190),+'PL2'!$S$2+1,0))))))</f>
        <v>1.2</v>
      </c>
      <c r="N5575" s="82">
        <f t="shared" si="412"/>
        <v>4.9963589095569638E-4</v>
      </c>
      <c r="O5575" s="19">
        <f>IF(A5575&gt;'PL2'!$C$2+489,IF(A5575='PL2'!$C$2+490,1,O5574+1), "")</f>
        <v>1012</v>
      </c>
      <c r="Q5575" s="19">
        <f t="shared" si="407"/>
        <v>27.228608870626136</v>
      </c>
    </row>
    <row r="5576" spans="1:17" s="80" customFormat="1" x14ac:dyDescent="0.55000000000000004">
      <c r="A5576" s="80">
        <v>5574</v>
      </c>
      <c r="B5576" s="81">
        <v>45396</v>
      </c>
      <c r="C5576" s="80">
        <v>128.887190093859</v>
      </c>
      <c r="D5576" s="80">
        <f t="shared" si="409"/>
        <v>489754801.14784551</v>
      </c>
      <c r="E5576" s="80">
        <v>475</v>
      </c>
      <c r="F5576" s="80">
        <f t="shared" si="413"/>
        <v>1.250042167041497E-4</v>
      </c>
      <c r="G5576" s="80">
        <f t="shared" si="410"/>
        <v>22042.123804386105</v>
      </c>
      <c r="H5576" s="80">
        <f t="shared" si="406"/>
        <v>2.7553584206631774</v>
      </c>
      <c r="I5576" s="80">
        <f t="shared" si="408"/>
        <v>10470008.8070834</v>
      </c>
      <c r="K5576" s="82">
        <f t="shared" si="411"/>
        <v>1.1114805470662237E-3</v>
      </c>
      <c r="L5576" s="3">
        <f>IF(AND(O5576&gt;0,O5576&lt;366),+'PL2'!$N$3+1,IF(AND(O5576&gt;365,O5576&lt;731),+'PL2'!$O$3+1,IF(AND(O5576&gt;730,O5576&lt;1096),+'PL2'!$P$3+1,IF(AND(O5576&gt;1095,O5576&lt;1461),+'PL2'!$Q$3+1,IF(AND(O5576&gt;1460,O5576&lt;3000),+'PL2'!$R$3+1,0)))))</f>
        <v>1.5</v>
      </c>
      <c r="M5576" s="3">
        <f>IF(AND(O5576&gt;0,O5576&lt;366),+'PL2'!$N$2+1,IF(AND(O5576&gt;365,O5576&lt;731),+'PL2'!$O$2+1,IF(AND(O5576&gt;730,O5576&lt;1096),+'PL2'!$P$2+1,IF(AND(O5576&gt;1095,O5576&lt;1461),+'PL2'!$Q$2+1,IF(AND(O5576&gt;1460,O5576&lt;1826),+'PL2'!$R$2+1,IF(AND(O5576&gt;1825,O5576&lt;2190),+'PL2'!$S$2+1,0))))))</f>
        <v>1.2</v>
      </c>
      <c r="N5576" s="82">
        <f t="shared" si="412"/>
        <v>4.9963589095569638E-4</v>
      </c>
      <c r="O5576" s="19">
        <f>IF(A5576&gt;'PL2'!$C$2+489,IF(A5576='PL2'!$C$2+490,1,O5575+1), "")</f>
        <v>1013</v>
      </c>
      <c r="Q5576" s="19">
        <f t="shared" si="407"/>
        <v>27.242213260878696</v>
      </c>
    </row>
    <row r="5577" spans="1:17" s="80" customFormat="1" x14ac:dyDescent="0.55000000000000004">
      <c r="A5577" s="80">
        <v>5575</v>
      </c>
      <c r="B5577" s="81">
        <v>45397</v>
      </c>
      <c r="C5577" s="80">
        <v>128.91718856798099</v>
      </c>
      <c r="D5577" s="80">
        <f t="shared" si="409"/>
        <v>490299154.08215362</v>
      </c>
      <c r="E5577" s="80">
        <v>475</v>
      </c>
      <c r="F5577" s="80">
        <f t="shared" si="413"/>
        <v>1.248944936167082E-4</v>
      </c>
      <c r="G5577" s="80">
        <f t="shared" si="410"/>
        <v>22053.136840551666</v>
      </c>
      <c r="H5577" s="80">
        <f t="shared" si="406"/>
        <v>2.7543153583606728</v>
      </c>
      <c r="I5577" s="80">
        <f t="shared" si="408"/>
        <v>10475239.99926204</v>
      </c>
      <c r="K5577" s="82">
        <f t="shared" si="411"/>
        <v>1.1114805470662237E-3</v>
      </c>
      <c r="L5577" s="3">
        <f>IF(AND(O5577&gt;0,O5577&lt;366),+'PL2'!$N$3+1,IF(AND(O5577&gt;365,O5577&lt;731),+'PL2'!$O$3+1,IF(AND(O5577&gt;730,O5577&lt;1096),+'PL2'!$P$3+1,IF(AND(O5577&gt;1095,O5577&lt;1461),+'PL2'!$Q$3+1,IF(AND(O5577&gt;1460,O5577&lt;3000),+'PL2'!$R$3+1,0)))))</f>
        <v>1.5</v>
      </c>
      <c r="M5577" s="3">
        <f>IF(AND(O5577&gt;0,O5577&lt;366),+'PL2'!$N$2+1,IF(AND(O5577&gt;365,O5577&lt;731),+'PL2'!$O$2+1,IF(AND(O5577&gt;730,O5577&lt;1096),+'PL2'!$P$2+1,IF(AND(O5577&gt;1095,O5577&lt;1461),+'PL2'!$Q$2+1,IF(AND(O5577&gt;1460,O5577&lt;1826),+'PL2'!$R$2+1,IF(AND(O5577&gt;1825,O5577&lt;2190),+'PL2'!$S$2+1,0))))))</f>
        <v>1.2</v>
      </c>
      <c r="N5577" s="82">
        <f t="shared" si="412"/>
        <v>4.9963589095569638E-4</v>
      </c>
      <c r="O5577" s="19">
        <f>IF(A5577&gt;'PL2'!$C$2+489,IF(A5577='PL2'!$C$2+490,1,O5576+1), "")</f>
        <v>1014</v>
      </c>
      <c r="Q5577" s="19">
        <f t="shared" si="407"/>
        <v>27.255824448372902</v>
      </c>
    </row>
    <row r="5578" spans="1:17" s="80" customFormat="1" x14ac:dyDescent="0.55000000000000004">
      <c r="A5578" s="80">
        <v>5576</v>
      </c>
      <c r="B5578" s="81">
        <v>45398</v>
      </c>
      <c r="C5578" s="80">
        <v>128.947187042102</v>
      </c>
      <c r="D5578" s="80">
        <f t="shared" si="409"/>
        <v>490844112.05415899</v>
      </c>
      <c r="E5578" s="80">
        <v>475</v>
      </c>
      <c r="F5578" s="80">
        <f t="shared" si="413"/>
        <v>1.2478486008250258E-4</v>
      </c>
      <c r="G5578" s="80">
        <f t="shared" si="410"/>
        <v>22064.155379225362</v>
      </c>
      <c r="H5578" s="80">
        <f t="shared" si="406"/>
        <v>2.7532725418352335</v>
      </c>
      <c r="I5578" s="80">
        <f t="shared" si="408"/>
        <v>10480473.805132046</v>
      </c>
      <c r="K5578" s="82">
        <f t="shared" si="411"/>
        <v>1.1114805470662237E-3</v>
      </c>
      <c r="L5578" s="3">
        <f>IF(AND(O5578&gt;0,O5578&lt;366),+'PL2'!$N$3+1,IF(AND(O5578&gt;365,O5578&lt;731),+'PL2'!$O$3+1,IF(AND(O5578&gt;730,O5578&lt;1096),+'PL2'!$P$3+1,IF(AND(O5578&gt;1095,O5578&lt;1461),+'PL2'!$Q$3+1,IF(AND(O5578&gt;1460,O5578&lt;3000),+'PL2'!$R$3+1,0)))))</f>
        <v>1.5</v>
      </c>
      <c r="M5578" s="3">
        <f>IF(AND(O5578&gt;0,O5578&lt;366),+'PL2'!$N$2+1,IF(AND(O5578&gt;365,O5578&lt;731),+'PL2'!$O$2+1,IF(AND(O5578&gt;730,O5578&lt;1096),+'PL2'!$P$2+1,IF(AND(O5578&gt;1095,O5578&lt;1461),+'PL2'!$Q$2+1,IF(AND(O5578&gt;1460,O5578&lt;1826),+'PL2'!$R$2+1,IF(AND(O5578&gt;1825,O5578&lt;2190),+'PL2'!$S$2+1,0))))))</f>
        <v>1.2</v>
      </c>
      <c r="N5578" s="82">
        <f t="shared" si="412"/>
        <v>4.9963589095569638E-4</v>
      </c>
      <c r="O5578" s="19">
        <f>IF(A5578&gt;'PL2'!$C$2+489,IF(A5578='PL2'!$C$2+490,1,O5577+1), "")</f>
        <v>1015</v>
      </c>
      <c r="Q5578" s="19">
        <f t="shared" si="407"/>
        <v>27.269442436504896</v>
      </c>
    </row>
    <row r="5579" spans="1:17" s="80" customFormat="1" x14ac:dyDescent="0.55000000000000004">
      <c r="A5579" s="80">
        <v>5577</v>
      </c>
      <c r="B5579" s="81">
        <v>45399</v>
      </c>
      <c r="C5579" s="80">
        <v>128.97718551622299</v>
      </c>
      <c r="D5579" s="80">
        <f t="shared" si="409"/>
        <v>491389675.73634917</v>
      </c>
      <c r="E5579" s="80">
        <v>475</v>
      </c>
      <c r="F5579" s="80">
        <f t="shared" si="413"/>
        <v>1.2467531603793132E-4</v>
      </c>
      <c r="G5579" s="80">
        <f t="shared" si="410"/>
        <v>22075.179423156445</v>
      </c>
      <c r="H5579" s="80">
        <f t="shared" si="406"/>
        <v>2.7522299711760683</v>
      </c>
      <c r="I5579" s="80">
        <f t="shared" si="408"/>
        <v>10485710.225999312</v>
      </c>
      <c r="K5579" s="82">
        <f t="shared" si="411"/>
        <v>1.1114805470662237E-3</v>
      </c>
      <c r="L5579" s="3">
        <f>IF(AND(O5579&gt;0,O5579&lt;366),+'PL2'!$N$3+1,IF(AND(O5579&gt;365,O5579&lt;731),+'PL2'!$O$3+1,IF(AND(O5579&gt;730,O5579&lt;1096),+'PL2'!$P$3+1,IF(AND(O5579&gt;1095,O5579&lt;1461),+'PL2'!$Q$3+1,IF(AND(O5579&gt;1460,O5579&lt;3000),+'PL2'!$R$3+1,0)))))</f>
        <v>1.5</v>
      </c>
      <c r="M5579" s="3">
        <f>IF(AND(O5579&gt;0,O5579&lt;366),+'PL2'!$N$2+1,IF(AND(O5579&gt;365,O5579&lt;731),+'PL2'!$O$2+1,IF(AND(O5579&gt;730,O5579&lt;1096),+'PL2'!$P$2+1,IF(AND(O5579&gt;1095,O5579&lt;1461),+'PL2'!$Q$2+1,IF(AND(O5579&gt;1460,O5579&lt;1826),+'PL2'!$R$2+1,IF(AND(O5579&gt;1825,O5579&lt;2190),+'PL2'!$S$2+1,0))))))</f>
        <v>1.2</v>
      </c>
      <c r="N5579" s="82">
        <f t="shared" si="412"/>
        <v>4.9963589095569638E-4</v>
      </c>
      <c r="O5579" s="19">
        <f>IF(A5579&gt;'PL2'!$C$2+489,IF(A5579='PL2'!$C$2+490,1,O5578+1), "")</f>
        <v>1016</v>
      </c>
      <c r="Q5579" s="19">
        <f t="shared" si="407"/>
        <v>27.283067228672525</v>
      </c>
    </row>
    <row r="5580" spans="1:17" s="80" customFormat="1" x14ac:dyDescent="0.55000000000000004">
      <c r="A5580" s="80">
        <v>5578</v>
      </c>
      <c r="B5580" s="81">
        <v>45400</v>
      </c>
      <c r="C5580" s="80">
        <v>129.00718399034301</v>
      </c>
      <c r="D5580" s="80">
        <f t="shared" si="409"/>
        <v>491935845.80195928</v>
      </c>
      <c r="E5580" s="80">
        <v>475</v>
      </c>
      <c r="F5580" s="80">
        <f t="shared" si="413"/>
        <v>1.2456586141942183E-4</v>
      </c>
      <c r="G5580" s="80">
        <f t="shared" si="410"/>
        <v>22086.208975095542</v>
      </c>
      <c r="H5580" s="80">
        <f t="shared" si="406"/>
        <v>2.7511876464721419</v>
      </c>
      <c r="I5580" s="80">
        <f t="shared" si="408"/>
        <v>10490949.263170382</v>
      </c>
      <c r="K5580" s="82">
        <f t="shared" si="411"/>
        <v>1.1114805470662237E-3</v>
      </c>
      <c r="L5580" s="3">
        <f>IF(AND(O5580&gt;0,O5580&lt;366),+'PL2'!$N$3+1,IF(AND(O5580&gt;365,O5580&lt;731),+'PL2'!$O$3+1,IF(AND(O5580&gt;730,O5580&lt;1096),+'PL2'!$P$3+1,IF(AND(O5580&gt;1095,O5580&lt;1461),+'PL2'!$Q$3+1,IF(AND(O5580&gt;1460,O5580&lt;3000),+'PL2'!$R$3+1,0)))))</f>
        <v>1.5</v>
      </c>
      <c r="M5580" s="3">
        <f>IF(AND(O5580&gt;0,O5580&lt;366),+'PL2'!$N$2+1,IF(AND(O5580&gt;365,O5580&lt;731),+'PL2'!$O$2+1,IF(AND(O5580&gt;730,O5580&lt;1096),+'PL2'!$P$2+1,IF(AND(O5580&gt;1095,O5580&lt;1461),+'PL2'!$Q$2+1,IF(AND(O5580&gt;1460,O5580&lt;1826),+'PL2'!$R$2+1,IF(AND(O5580&gt;1825,O5580&lt;2190),+'PL2'!$S$2+1,0))))))</f>
        <v>1.2</v>
      </c>
      <c r="N5580" s="82">
        <f t="shared" si="412"/>
        <v>4.9963589095569638E-4</v>
      </c>
      <c r="O5580" s="19">
        <f>IF(A5580&gt;'PL2'!$C$2+489,IF(A5580='PL2'!$C$2+490,1,O5579+1), "")</f>
        <v>1017</v>
      </c>
      <c r="Q5580" s="19">
        <f t="shared" si="407"/>
        <v>27.296698828275328</v>
      </c>
    </row>
    <row r="5581" spans="1:17" s="80" customFormat="1" x14ac:dyDescent="0.55000000000000004">
      <c r="A5581" s="80">
        <v>5579</v>
      </c>
      <c r="B5581" s="81">
        <v>45401</v>
      </c>
      <c r="C5581" s="80">
        <v>129.03718246446499</v>
      </c>
      <c r="D5581" s="80">
        <f t="shared" si="409"/>
        <v>492482622.92497271</v>
      </c>
      <c r="E5581" s="80">
        <v>475</v>
      </c>
      <c r="F5581" s="80">
        <f t="shared" si="413"/>
        <v>1.2445649616343621E-4</v>
      </c>
      <c r="G5581" s="80">
        <f t="shared" si="410"/>
        <v>22097.244037794648</v>
      </c>
      <c r="H5581" s="80">
        <f t="shared" si="406"/>
        <v>2.7501455678123032</v>
      </c>
      <c r="I5581" s="80">
        <f t="shared" si="408"/>
        <v>10496190.917952457</v>
      </c>
      <c r="K5581" s="82">
        <f t="shared" si="411"/>
        <v>1.1114805470662237E-3</v>
      </c>
      <c r="L5581" s="3">
        <f>IF(AND(O5581&gt;0,O5581&lt;366),+'PL2'!$N$3+1,IF(AND(O5581&gt;365,O5581&lt;731),+'PL2'!$O$3+1,IF(AND(O5581&gt;730,O5581&lt;1096),+'PL2'!$P$3+1,IF(AND(O5581&gt;1095,O5581&lt;1461),+'PL2'!$Q$3+1,IF(AND(O5581&gt;1460,O5581&lt;3000),+'PL2'!$R$3+1,0)))))</f>
        <v>1.5</v>
      </c>
      <c r="M5581" s="3">
        <f>IF(AND(O5581&gt;0,O5581&lt;366),+'PL2'!$N$2+1,IF(AND(O5581&gt;365,O5581&lt;731),+'PL2'!$O$2+1,IF(AND(O5581&gt;730,O5581&lt;1096),+'PL2'!$P$2+1,IF(AND(O5581&gt;1095,O5581&lt;1461),+'PL2'!$Q$2+1,IF(AND(O5581&gt;1460,O5581&lt;1826),+'PL2'!$R$2+1,IF(AND(O5581&gt;1825,O5581&lt;2190),+'PL2'!$S$2+1,0))))))</f>
        <v>1.2</v>
      </c>
      <c r="N5581" s="82">
        <f t="shared" si="412"/>
        <v>4.9963589095569638E-4</v>
      </c>
      <c r="O5581" s="19">
        <f>IF(A5581&gt;'PL2'!$C$2+489,IF(A5581='PL2'!$C$2+490,1,O5580+1), "")</f>
        <v>1018</v>
      </c>
      <c r="Q5581" s="19">
        <f t="shared" si="407"/>
        <v>27.310337238714542</v>
      </c>
    </row>
    <row r="5582" spans="1:17" s="80" customFormat="1" x14ac:dyDescent="0.55000000000000004">
      <c r="A5582" s="80">
        <v>5580</v>
      </c>
      <c r="B5582" s="81">
        <v>45402</v>
      </c>
      <c r="C5582" s="80">
        <v>129.06718093858501</v>
      </c>
      <c r="D5582" s="80">
        <f t="shared" si="409"/>
        <v>493030007.78012198</v>
      </c>
      <c r="E5582" s="80">
        <v>475</v>
      </c>
      <c r="F5582" s="80">
        <f t="shared" si="413"/>
        <v>1.2434722020646075E-4</v>
      </c>
      <c r="G5582" s="80">
        <f t="shared" si="410"/>
        <v>22108.284614007138</v>
      </c>
      <c r="H5582" s="80">
        <f t="shared" si="406"/>
        <v>2.7491037352850536</v>
      </c>
      <c r="I5582" s="80">
        <f t="shared" si="408"/>
        <v>10501435.191653391</v>
      </c>
      <c r="K5582" s="82">
        <f t="shared" si="411"/>
        <v>1.1114805470662237E-3</v>
      </c>
      <c r="L5582" s="3">
        <f>IF(AND(O5582&gt;0,O5582&lt;366),+'PL2'!$N$3+1,IF(AND(O5582&gt;365,O5582&lt;731),+'PL2'!$O$3+1,IF(AND(O5582&gt;730,O5582&lt;1096),+'PL2'!$P$3+1,IF(AND(O5582&gt;1095,O5582&lt;1461),+'PL2'!$Q$3+1,IF(AND(O5582&gt;1460,O5582&lt;3000),+'PL2'!$R$3+1,0)))))</f>
        <v>1.5</v>
      </c>
      <c r="M5582" s="3">
        <f>IF(AND(O5582&gt;0,O5582&lt;366),+'PL2'!$N$2+1,IF(AND(O5582&gt;365,O5582&lt;731),+'PL2'!$O$2+1,IF(AND(O5582&gt;730,O5582&lt;1096),+'PL2'!$P$2+1,IF(AND(O5582&gt;1095,O5582&lt;1461),+'PL2'!$Q$2+1,IF(AND(O5582&gt;1460,O5582&lt;1826),+'PL2'!$R$2+1,IF(AND(O5582&gt;1825,O5582&lt;2190),+'PL2'!$S$2+1,0))))))</f>
        <v>1.2</v>
      </c>
      <c r="N5582" s="82">
        <f t="shared" si="412"/>
        <v>4.9963589095569638E-4</v>
      </c>
      <c r="O5582" s="19">
        <f>IF(A5582&gt;'PL2'!$C$2+489,IF(A5582='PL2'!$C$2+490,1,O5581+1), "")</f>
        <v>1019</v>
      </c>
      <c r="Q5582" s="19">
        <f t="shared" si="407"/>
        <v>27.323982463393108</v>
      </c>
    </row>
    <row r="5583" spans="1:17" s="80" customFormat="1" x14ac:dyDescent="0.55000000000000004">
      <c r="A5583" s="80">
        <v>5581</v>
      </c>
      <c r="B5583" s="81">
        <v>45403</v>
      </c>
      <c r="C5583" s="80">
        <v>129.09717941270699</v>
      </c>
      <c r="D5583" s="80">
        <f t="shared" si="409"/>
        <v>493578001.04288948</v>
      </c>
      <c r="E5583" s="80">
        <v>475</v>
      </c>
      <c r="F5583" s="80">
        <f t="shared" si="413"/>
        <v>1.2423803348502016E-4</v>
      </c>
      <c r="G5583" s="80">
        <f t="shared" si="410"/>
        <v>22119.330706487759</v>
      </c>
      <c r="H5583" s="80">
        <f t="shared" si="406"/>
        <v>2.7480621489788608</v>
      </c>
      <c r="I5583" s="80">
        <f t="shared" si="408"/>
        <v>10506682.085581686</v>
      </c>
      <c r="K5583" s="82">
        <f t="shared" si="411"/>
        <v>1.1114805470662237E-3</v>
      </c>
      <c r="L5583" s="3">
        <f>IF(AND(O5583&gt;0,O5583&lt;366),+'PL2'!$N$3+1,IF(AND(O5583&gt;365,O5583&lt;731),+'PL2'!$O$3+1,IF(AND(O5583&gt;730,O5583&lt;1096),+'PL2'!$P$3+1,IF(AND(O5583&gt;1095,O5583&lt;1461),+'PL2'!$Q$3+1,IF(AND(O5583&gt;1460,O5583&lt;3000),+'PL2'!$R$3+1,0)))))</f>
        <v>1.5</v>
      </c>
      <c r="M5583" s="3">
        <f>IF(AND(O5583&gt;0,O5583&lt;366),+'PL2'!$N$2+1,IF(AND(O5583&gt;365,O5583&lt;731),+'PL2'!$O$2+1,IF(AND(O5583&gt;730,O5583&lt;1096),+'PL2'!$P$2+1,IF(AND(O5583&gt;1095,O5583&lt;1461),+'PL2'!$Q$2+1,IF(AND(O5583&gt;1460,O5583&lt;1826),+'PL2'!$R$2+1,IF(AND(O5583&gt;1825,O5583&lt;2190),+'PL2'!$S$2+1,0))))))</f>
        <v>1.2</v>
      </c>
      <c r="N5583" s="82">
        <f t="shared" si="412"/>
        <v>4.9963589095569638E-4</v>
      </c>
      <c r="O5583" s="19">
        <f>IF(A5583&gt;'PL2'!$C$2+489,IF(A5583='PL2'!$C$2+490,1,O5582+1), "")</f>
        <v>1020</v>
      </c>
      <c r="Q5583" s="19">
        <f t="shared" si="407"/>
        <v>27.337634505715663</v>
      </c>
    </row>
    <row r="5584" spans="1:17" s="80" customFormat="1" x14ac:dyDescent="0.55000000000000004">
      <c r="A5584" s="80">
        <v>5582</v>
      </c>
      <c r="B5584" s="81">
        <v>45404</v>
      </c>
      <c r="C5584" s="80">
        <v>129.12717788682701</v>
      </c>
      <c r="D5584" s="80">
        <f t="shared" si="409"/>
        <v>494126603.38950849</v>
      </c>
      <c r="E5584" s="80">
        <v>475</v>
      </c>
      <c r="F5584" s="80">
        <f t="shared" si="413"/>
        <v>1.2412893593566254E-4</v>
      </c>
      <c r="G5584" s="80">
        <f t="shared" si="410"/>
        <v>22130.38231799264</v>
      </c>
      <c r="H5584" s="80">
        <f t="shared" si="406"/>
        <v>2.7470208089818273</v>
      </c>
      <c r="I5584" s="80">
        <f t="shared" si="408"/>
        <v>10511931.601046504</v>
      </c>
      <c r="K5584" s="82">
        <f t="shared" si="411"/>
        <v>1.1114805470662237E-3</v>
      </c>
      <c r="L5584" s="3">
        <f>IF(AND(O5584&gt;0,O5584&lt;366),+'PL2'!$N$3+1,IF(AND(O5584&gt;365,O5584&lt;731),+'PL2'!$O$3+1,IF(AND(O5584&gt;730,O5584&lt;1096),+'PL2'!$P$3+1,IF(AND(O5584&gt;1095,O5584&lt;1461),+'PL2'!$Q$3+1,IF(AND(O5584&gt;1460,O5584&lt;3000),+'PL2'!$R$3+1,0)))))</f>
        <v>1.5</v>
      </c>
      <c r="M5584" s="3">
        <f>IF(AND(O5584&gt;0,O5584&lt;366),+'PL2'!$N$2+1,IF(AND(O5584&gt;365,O5584&lt;731),+'PL2'!$O$2+1,IF(AND(O5584&gt;730,O5584&lt;1096),+'PL2'!$P$2+1,IF(AND(O5584&gt;1095,O5584&lt;1461),+'PL2'!$Q$2+1,IF(AND(O5584&gt;1460,O5584&lt;1826),+'PL2'!$R$2+1,IF(AND(O5584&gt;1825,O5584&lt;2190),+'PL2'!$S$2+1,0))))))</f>
        <v>1.2</v>
      </c>
      <c r="N5584" s="82">
        <f t="shared" si="412"/>
        <v>4.9963589095569638E-4</v>
      </c>
      <c r="O5584" s="19">
        <f>IF(A5584&gt;'PL2'!$C$2+489,IF(A5584='PL2'!$C$2+490,1,O5583+1), "")</f>
        <v>1021</v>
      </c>
      <c r="Q5584" s="19">
        <f t="shared" si="407"/>
        <v>27.351293369088548</v>
      </c>
    </row>
    <row r="5585" spans="1:17" s="80" customFormat="1" x14ac:dyDescent="0.55000000000000004">
      <c r="A5585" s="80">
        <v>5583</v>
      </c>
      <c r="B5585" s="81">
        <v>45405</v>
      </c>
      <c r="C5585" s="80">
        <v>129.15717636094899</v>
      </c>
      <c r="D5585" s="80">
        <f t="shared" si="409"/>
        <v>494675815.49696386</v>
      </c>
      <c r="E5585" s="80">
        <v>475</v>
      </c>
      <c r="F5585" s="80">
        <f t="shared" si="413"/>
        <v>1.2401992749497436E-4</v>
      </c>
      <c r="G5585" s="80">
        <f t="shared" si="410"/>
        <v>22141.439451279282</v>
      </c>
      <c r="H5585" s="80">
        <f t="shared" si="406"/>
        <v>2.7459797153820213</v>
      </c>
      <c r="I5585" s="80">
        <f t="shared" si="408"/>
        <v>10517183.73935766</v>
      </c>
      <c r="K5585" s="82">
        <f t="shared" si="411"/>
        <v>1.1114805470662237E-3</v>
      </c>
      <c r="L5585" s="3">
        <f>IF(AND(O5585&gt;0,O5585&lt;366),+'PL2'!$N$3+1,IF(AND(O5585&gt;365,O5585&lt;731),+'PL2'!$O$3+1,IF(AND(O5585&gt;730,O5585&lt;1096),+'PL2'!$P$3+1,IF(AND(O5585&gt;1095,O5585&lt;1461),+'PL2'!$Q$3+1,IF(AND(O5585&gt;1460,O5585&lt;3000),+'PL2'!$R$3+1,0)))))</f>
        <v>1.5</v>
      </c>
      <c r="M5585" s="3">
        <f>IF(AND(O5585&gt;0,O5585&lt;366),+'PL2'!$N$2+1,IF(AND(O5585&gt;365,O5585&lt;731),+'PL2'!$O$2+1,IF(AND(O5585&gt;730,O5585&lt;1096),+'PL2'!$P$2+1,IF(AND(O5585&gt;1095,O5585&lt;1461),+'PL2'!$Q$2+1,IF(AND(O5585&gt;1460,O5585&lt;1826),+'PL2'!$R$2+1,IF(AND(O5585&gt;1825,O5585&lt;2190),+'PL2'!$S$2+1,0))))))</f>
        <v>1.2</v>
      </c>
      <c r="N5585" s="82">
        <f t="shared" si="412"/>
        <v>4.9963589095569638E-4</v>
      </c>
      <c r="O5585" s="19">
        <f>IF(A5585&gt;'PL2'!$C$2+489,IF(A5585='PL2'!$C$2+490,1,O5584+1), "")</f>
        <v>1022</v>
      </c>
      <c r="Q5585" s="19">
        <f t="shared" si="407"/>
        <v>27.364959056919805</v>
      </c>
    </row>
    <row r="5586" spans="1:17" s="80" customFormat="1" x14ac:dyDescent="0.55000000000000004">
      <c r="A5586" s="80">
        <v>5584</v>
      </c>
      <c r="B5586" s="81">
        <v>45406</v>
      </c>
      <c r="C5586" s="80">
        <v>129.18717483506899</v>
      </c>
      <c r="D5586" s="80">
        <f t="shared" si="409"/>
        <v>495225638.04299283</v>
      </c>
      <c r="E5586" s="80">
        <v>475</v>
      </c>
      <c r="F5586" s="80">
        <f t="shared" si="413"/>
        <v>1.2391100809956549E-4</v>
      </c>
      <c r="G5586" s="80">
        <f t="shared" si="410"/>
        <v>22152.502109106565</v>
      </c>
      <c r="H5586" s="80">
        <f t="shared" si="406"/>
        <v>2.7449388682671452</v>
      </c>
      <c r="I5586" s="80">
        <f t="shared" si="408"/>
        <v>10522438.501825618</v>
      </c>
      <c r="K5586" s="82">
        <f t="shared" si="411"/>
        <v>1.1114805470662237E-3</v>
      </c>
      <c r="L5586" s="3">
        <f>IF(AND(O5586&gt;0,O5586&lt;366),+'PL2'!$N$3+1,IF(AND(O5586&gt;365,O5586&lt;731),+'PL2'!$O$3+1,IF(AND(O5586&gt;730,O5586&lt;1096),+'PL2'!$P$3+1,IF(AND(O5586&gt;1095,O5586&lt;1461),+'PL2'!$Q$3+1,IF(AND(O5586&gt;1460,O5586&lt;3000),+'PL2'!$R$3+1,0)))))</f>
        <v>1.5</v>
      </c>
      <c r="M5586" s="3">
        <f>IF(AND(O5586&gt;0,O5586&lt;366),+'PL2'!$N$2+1,IF(AND(O5586&gt;365,O5586&lt;731),+'PL2'!$O$2+1,IF(AND(O5586&gt;730,O5586&lt;1096),+'PL2'!$P$2+1,IF(AND(O5586&gt;1095,O5586&lt;1461),+'PL2'!$Q$2+1,IF(AND(O5586&gt;1460,O5586&lt;1826),+'PL2'!$R$2+1,IF(AND(O5586&gt;1825,O5586&lt;2190),+'PL2'!$S$2+1,0))))))</f>
        <v>1.2</v>
      </c>
      <c r="N5586" s="82">
        <f t="shared" si="412"/>
        <v>4.9963589095569638E-4</v>
      </c>
      <c r="O5586" s="19">
        <f>IF(A5586&gt;'PL2'!$C$2+489,IF(A5586='PL2'!$C$2+490,1,O5585+1), "")</f>
        <v>1023</v>
      </c>
      <c r="Q5586" s="19">
        <f t="shared" si="407"/>
        <v>27.378631572619174</v>
      </c>
    </row>
    <row r="5587" spans="1:17" s="80" customFormat="1" x14ac:dyDescent="0.55000000000000004">
      <c r="A5587" s="80">
        <v>5585</v>
      </c>
      <c r="B5587" s="81">
        <v>45407</v>
      </c>
      <c r="C5587" s="80">
        <v>129.217173309191</v>
      </c>
      <c r="D5587" s="80">
        <f t="shared" si="409"/>
        <v>495776071.7060861</v>
      </c>
      <c r="E5587" s="80">
        <v>475</v>
      </c>
      <c r="F5587" s="80">
        <f t="shared" si="413"/>
        <v>1.2380217768608428E-4</v>
      </c>
      <c r="G5587" s="80">
        <f t="shared" si="410"/>
        <v>22163.570294234745</v>
      </c>
      <c r="H5587" s="80">
        <f t="shared" si="406"/>
        <v>2.7438982677248691</v>
      </c>
      <c r="I5587" s="80">
        <f t="shared" si="408"/>
        <v>10527695.889761504</v>
      </c>
      <c r="K5587" s="82">
        <f t="shared" si="411"/>
        <v>1.1114805470662237E-3</v>
      </c>
      <c r="L5587" s="3">
        <f>IF(AND(O5587&gt;0,O5587&lt;366),+'PL2'!$N$3+1,IF(AND(O5587&gt;365,O5587&lt;731),+'PL2'!$O$3+1,IF(AND(O5587&gt;730,O5587&lt;1096),+'PL2'!$P$3+1,IF(AND(O5587&gt;1095,O5587&lt;1461),+'PL2'!$Q$3+1,IF(AND(O5587&gt;1460,O5587&lt;3000),+'PL2'!$R$3+1,0)))))</f>
        <v>1.5</v>
      </c>
      <c r="M5587" s="3">
        <f>IF(AND(O5587&gt;0,O5587&lt;366),+'PL2'!$N$2+1,IF(AND(O5587&gt;365,O5587&lt;731),+'PL2'!$O$2+1,IF(AND(O5587&gt;730,O5587&lt;1096),+'PL2'!$P$2+1,IF(AND(O5587&gt;1095,O5587&lt;1461),+'PL2'!$Q$2+1,IF(AND(O5587&gt;1460,O5587&lt;1826),+'PL2'!$R$2+1,IF(AND(O5587&gt;1825,O5587&lt;2190),+'PL2'!$S$2+1,0))))))</f>
        <v>1.2</v>
      </c>
      <c r="N5587" s="82">
        <f t="shared" si="412"/>
        <v>4.9963589095569638E-4</v>
      </c>
      <c r="O5587" s="19">
        <f>IF(A5587&gt;'PL2'!$C$2+489,IF(A5587='PL2'!$C$2+490,1,O5586+1), "")</f>
        <v>1024</v>
      </c>
      <c r="Q5587" s="19">
        <f t="shared" si="407"/>
        <v>27.392310919598106</v>
      </c>
    </row>
    <row r="5588" spans="1:17" s="80" customFormat="1" x14ac:dyDescent="0.55000000000000004">
      <c r="A5588" s="80">
        <v>5586</v>
      </c>
      <c r="B5588" s="81">
        <v>45408</v>
      </c>
      <c r="C5588" s="80">
        <v>129.24717178331201</v>
      </c>
      <c r="D5588" s="80">
        <f t="shared" si="409"/>
        <v>496327117.1654883</v>
      </c>
      <c r="E5588" s="80">
        <v>475</v>
      </c>
      <c r="F5588" s="80">
        <f t="shared" si="413"/>
        <v>1.236934361912033E-4</v>
      </c>
      <c r="G5588" s="80">
        <f t="shared" si="410"/>
        <v>22174.644009425465</v>
      </c>
      <c r="H5588" s="80">
        <f t="shared" si="406"/>
        <v>2.7428579138425171</v>
      </c>
      <c r="I5588" s="80">
        <f t="shared" si="408"/>
        <v>10532955.904477095</v>
      </c>
      <c r="K5588" s="82">
        <f t="shared" si="411"/>
        <v>1.1114805470662237E-3</v>
      </c>
      <c r="L5588" s="3">
        <f>IF(AND(O5588&gt;0,O5588&lt;366),+'PL2'!$N$3+1,IF(AND(O5588&gt;365,O5588&lt;731),+'PL2'!$O$3+1,IF(AND(O5588&gt;730,O5588&lt;1096),+'PL2'!$P$3+1,IF(AND(O5588&gt;1095,O5588&lt;1461),+'PL2'!$Q$3+1,IF(AND(O5588&gt;1460,O5588&lt;3000),+'PL2'!$R$3+1,0)))))</f>
        <v>1.5</v>
      </c>
      <c r="M5588" s="3">
        <f>IF(AND(O5588&gt;0,O5588&lt;366),+'PL2'!$N$2+1,IF(AND(O5588&gt;365,O5588&lt;731),+'PL2'!$O$2+1,IF(AND(O5588&gt;730,O5588&lt;1096),+'PL2'!$P$2+1,IF(AND(O5588&gt;1095,O5588&lt;1461),+'PL2'!$Q$2+1,IF(AND(O5588&gt;1460,O5588&lt;1826),+'PL2'!$R$2+1,IF(AND(O5588&gt;1825,O5588&lt;2190),+'PL2'!$S$2+1,0))))))</f>
        <v>1.2</v>
      </c>
      <c r="N5588" s="82">
        <f t="shared" si="412"/>
        <v>4.9963589095569638E-4</v>
      </c>
      <c r="O5588" s="19">
        <f>IF(A5588&gt;'PL2'!$C$2+489,IF(A5588='PL2'!$C$2+490,1,O5587+1), "")</f>
        <v>1025</v>
      </c>
      <c r="Q5588" s="19">
        <f t="shared" si="407"/>
        <v>27.405997101269755</v>
      </c>
    </row>
    <row r="5589" spans="1:17" s="80" customFormat="1" x14ac:dyDescent="0.55000000000000004">
      <c r="A5589" s="80">
        <v>5587</v>
      </c>
      <c r="B5589" s="81">
        <v>45409</v>
      </c>
      <c r="C5589" s="80">
        <v>129.277170257432</v>
      </c>
      <c r="D5589" s="80">
        <f t="shared" si="409"/>
        <v>496878775.10119921</v>
      </c>
      <c r="E5589" s="80">
        <v>475</v>
      </c>
      <c r="F5589" s="80">
        <f t="shared" si="413"/>
        <v>1.235847835516289E-4</v>
      </c>
      <c r="G5589" s="80">
        <f t="shared" si="410"/>
        <v>22185.723257441739</v>
      </c>
      <c r="H5589" s="80">
        <f t="shared" si="406"/>
        <v>2.7418178067072767</v>
      </c>
      <c r="I5589" s="80">
        <f t="shared" si="408"/>
        <v>10538218.547284827</v>
      </c>
      <c r="K5589" s="82">
        <f t="shared" si="411"/>
        <v>1.1114805470662237E-3</v>
      </c>
      <c r="L5589" s="3">
        <f>IF(AND(O5589&gt;0,O5589&lt;366),+'PL2'!$N$3+1,IF(AND(O5589&gt;365,O5589&lt;731),+'PL2'!$O$3+1,IF(AND(O5589&gt;730,O5589&lt;1096),+'PL2'!$P$3+1,IF(AND(O5589&gt;1095,O5589&lt;1461),+'PL2'!$Q$3+1,IF(AND(O5589&gt;1460,O5589&lt;3000),+'PL2'!$R$3+1,0)))))</f>
        <v>1.5</v>
      </c>
      <c r="M5589" s="3">
        <f>IF(AND(O5589&gt;0,O5589&lt;366),+'PL2'!$N$2+1,IF(AND(O5589&gt;365,O5589&lt;731),+'PL2'!$O$2+1,IF(AND(O5589&gt;730,O5589&lt;1096),+'PL2'!$P$2+1,IF(AND(O5589&gt;1095,O5589&lt;1461),+'PL2'!$Q$2+1,IF(AND(O5589&gt;1460,O5589&lt;1826),+'PL2'!$R$2+1,IF(AND(O5589&gt;1825,O5589&lt;2190),+'PL2'!$S$2+1,0))))))</f>
        <v>1.2</v>
      </c>
      <c r="N5589" s="82">
        <f t="shared" si="412"/>
        <v>4.9963589095569638E-4</v>
      </c>
      <c r="O5589" s="19">
        <f>IF(A5589&gt;'PL2'!$C$2+489,IF(A5589='PL2'!$C$2+490,1,O5588+1), "")</f>
        <v>1026</v>
      </c>
      <c r="Q5589" s="19">
        <f t="shared" si="407"/>
        <v>27.419690121048976</v>
      </c>
    </row>
    <row r="5590" spans="1:17" s="80" customFormat="1" x14ac:dyDescent="0.55000000000000004">
      <c r="A5590" s="80">
        <v>5588</v>
      </c>
      <c r="B5590" s="81">
        <v>45410</v>
      </c>
      <c r="C5590" s="80">
        <v>129.30716873155399</v>
      </c>
      <c r="D5590" s="80">
        <f t="shared" si="409"/>
        <v>497431046.19397426</v>
      </c>
      <c r="E5590" s="80">
        <v>475</v>
      </c>
      <c r="F5590" s="80">
        <f t="shared" si="413"/>
        <v>1.2347621970410134E-4</v>
      </c>
      <c r="G5590" s="80">
        <f t="shared" si="410"/>
        <v>22196.808041047967</v>
      </c>
      <c r="H5590" s="80">
        <f t="shared" si="406"/>
        <v>2.7407779464062023</v>
      </c>
      <c r="I5590" s="80">
        <f t="shared" si="408"/>
        <v>10543483.819497785</v>
      </c>
      <c r="K5590" s="82">
        <f t="shared" si="411"/>
        <v>1.1114805470662237E-3</v>
      </c>
      <c r="L5590" s="3">
        <f>IF(AND(O5590&gt;0,O5590&lt;366),+'PL2'!$N$3+1,IF(AND(O5590&gt;365,O5590&lt;731),+'PL2'!$O$3+1,IF(AND(O5590&gt;730,O5590&lt;1096),+'PL2'!$P$3+1,IF(AND(O5590&gt;1095,O5590&lt;1461),+'PL2'!$Q$3+1,IF(AND(O5590&gt;1460,O5590&lt;3000),+'PL2'!$R$3+1,0)))))</f>
        <v>1.5</v>
      </c>
      <c r="M5590" s="3">
        <f>IF(AND(O5590&gt;0,O5590&lt;366),+'PL2'!$N$2+1,IF(AND(O5590&gt;365,O5590&lt;731),+'PL2'!$O$2+1,IF(AND(O5590&gt;730,O5590&lt;1096),+'PL2'!$P$2+1,IF(AND(O5590&gt;1095,O5590&lt;1461),+'PL2'!$Q$2+1,IF(AND(O5590&gt;1460,O5590&lt;1826),+'PL2'!$R$2+1,IF(AND(O5590&gt;1825,O5590&lt;2190),+'PL2'!$S$2+1,0))))))</f>
        <v>1.2</v>
      </c>
      <c r="N5590" s="82">
        <f t="shared" si="412"/>
        <v>4.9963589095569638E-4</v>
      </c>
      <c r="O5590" s="19">
        <f>IF(A5590&gt;'PL2'!$C$2+489,IF(A5590='PL2'!$C$2+490,1,O5589+1), "")</f>
        <v>1027</v>
      </c>
      <c r="Q5590" s="19">
        <f t="shared" si="407"/>
        <v>27.433389982352335</v>
      </c>
    </row>
    <row r="5591" spans="1:17" s="80" customFormat="1" x14ac:dyDescent="0.55000000000000004">
      <c r="A5591" s="80">
        <v>5589</v>
      </c>
      <c r="B5591" s="81">
        <v>45411</v>
      </c>
      <c r="C5591" s="80">
        <v>129.337167205675</v>
      </c>
      <c r="D5591" s="80">
        <f t="shared" si="409"/>
        <v>497983931.12532568</v>
      </c>
      <c r="E5591" s="80">
        <v>475</v>
      </c>
      <c r="F5591" s="80">
        <f t="shared" si="413"/>
        <v>1.2336774458538598E-4</v>
      </c>
      <c r="G5591" s="80">
        <f t="shared" si="410"/>
        <v>22207.898363009928</v>
      </c>
      <c r="H5591" s="80">
        <f t="shared" si="406"/>
        <v>2.7397383330260201</v>
      </c>
      <c r="I5591" s="80">
        <f t="shared" si="408"/>
        <v>10548751.722429715</v>
      </c>
      <c r="K5591" s="82">
        <f t="shared" si="411"/>
        <v>1.1114805470662237E-3</v>
      </c>
      <c r="L5591" s="3">
        <f>IF(AND(O5591&gt;0,O5591&lt;366),+'PL2'!$N$3+1,IF(AND(O5591&gt;365,O5591&lt;731),+'PL2'!$O$3+1,IF(AND(O5591&gt;730,O5591&lt;1096),+'PL2'!$P$3+1,IF(AND(O5591&gt;1095,O5591&lt;1461),+'PL2'!$Q$3+1,IF(AND(O5591&gt;1460,O5591&lt;3000),+'PL2'!$R$3+1,0)))))</f>
        <v>1.5</v>
      </c>
      <c r="M5591" s="3">
        <f>IF(AND(O5591&gt;0,O5591&lt;366),+'PL2'!$N$2+1,IF(AND(O5591&gt;365,O5591&lt;731),+'PL2'!$O$2+1,IF(AND(O5591&gt;730,O5591&lt;1096),+'PL2'!$P$2+1,IF(AND(O5591&gt;1095,O5591&lt;1461),+'PL2'!$Q$2+1,IF(AND(O5591&gt;1460,O5591&lt;1826),+'PL2'!$R$2+1,IF(AND(O5591&gt;1825,O5591&lt;2190),+'PL2'!$S$2+1,0))))))</f>
        <v>1.2</v>
      </c>
      <c r="N5591" s="82">
        <f t="shared" si="412"/>
        <v>4.9963589095569638E-4</v>
      </c>
      <c r="O5591" s="19">
        <f>IF(A5591&gt;'PL2'!$C$2+489,IF(A5591='PL2'!$C$2+490,1,O5590+1), "")</f>
        <v>1028</v>
      </c>
      <c r="Q5591" s="19">
        <f t="shared" si="407"/>
        <v>27.447096688598101</v>
      </c>
    </row>
    <row r="5592" spans="1:17" s="80" customFormat="1" x14ac:dyDescent="0.55000000000000004">
      <c r="A5592" s="80">
        <v>5590</v>
      </c>
      <c r="B5592" s="81">
        <v>45412</v>
      </c>
      <c r="C5592" s="80">
        <v>129.36716567979599</v>
      </c>
      <c r="D5592" s="80">
        <f t="shared" si="409"/>
        <v>498537430.57752305</v>
      </c>
      <c r="E5592" s="80">
        <v>475</v>
      </c>
      <c r="F5592" s="80">
        <f t="shared" si="413"/>
        <v>1.2325935813228302E-4</v>
      </c>
      <c r="G5592" s="80">
        <f t="shared" si="410"/>
        <v>22218.994226094783</v>
      </c>
      <c r="H5592" s="80">
        <f t="shared" si="406"/>
        <v>2.7386989666533452</v>
      </c>
      <c r="I5592" s="80">
        <f t="shared" si="408"/>
        <v>10554022.257395022</v>
      </c>
      <c r="K5592" s="82">
        <f t="shared" si="411"/>
        <v>1.1114805470662237E-3</v>
      </c>
      <c r="L5592" s="3">
        <f>IF(AND(O5592&gt;0,O5592&lt;366),+'PL2'!$N$3+1,IF(AND(O5592&gt;365,O5592&lt;731),+'PL2'!$O$3+1,IF(AND(O5592&gt;730,O5592&lt;1096),+'PL2'!$P$3+1,IF(AND(O5592&gt;1095,O5592&lt;1461),+'PL2'!$Q$3+1,IF(AND(O5592&gt;1460,O5592&lt;3000),+'PL2'!$R$3+1,0)))))</f>
        <v>1.5</v>
      </c>
      <c r="M5592" s="3">
        <f>IF(AND(O5592&gt;0,O5592&lt;366),+'PL2'!$N$2+1,IF(AND(O5592&gt;365,O5592&lt;731),+'PL2'!$O$2+1,IF(AND(O5592&gt;730,O5592&lt;1096),+'PL2'!$P$2+1,IF(AND(O5592&gt;1095,O5592&lt;1461),+'PL2'!$Q$2+1,IF(AND(O5592&gt;1460,O5592&lt;1826),+'PL2'!$R$2+1,IF(AND(O5592&gt;1825,O5592&lt;2190),+'PL2'!$S$2+1,0))))))</f>
        <v>1.2</v>
      </c>
      <c r="N5592" s="82">
        <f t="shared" si="412"/>
        <v>4.9963589095569638E-4</v>
      </c>
      <c r="O5592" s="19">
        <f>IF(A5592&gt;'PL2'!$C$2+489,IF(A5592='PL2'!$C$2+490,1,O5591+1), "")</f>
        <v>1029</v>
      </c>
      <c r="Q5592" s="19">
        <f t="shared" si="407"/>
        <v>27.460810243206257</v>
      </c>
    </row>
    <row r="5593" spans="1:17" s="80" customFormat="1" x14ac:dyDescent="0.55000000000000004">
      <c r="A5593" s="80">
        <v>5591</v>
      </c>
      <c r="B5593" s="81">
        <v>45413</v>
      </c>
      <c r="C5593" s="80">
        <v>129.39716415391601</v>
      </c>
      <c r="D5593" s="80">
        <f t="shared" si="409"/>
        <v>499091545.23359436</v>
      </c>
      <c r="E5593" s="80">
        <v>475</v>
      </c>
      <c r="F5593" s="80">
        <f t="shared" si="413"/>
        <v>1.2315106028162171E-4</v>
      </c>
      <c r="G5593" s="80">
        <f t="shared" si="410"/>
        <v>22230.095633071076</v>
      </c>
      <c r="H5593" s="80">
        <f t="shared" ref="H5593:H5656" si="414">+F5593*G5593</f>
        <v>2.7376598473745517</v>
      </c>
      <c r="I5593" s="80">
        <f t="shared" si="408"/>
        <v>10559295.425708761</v>
      </c>
      <c r="K5593" s="82">
        <f t="shared" si="411"/>
        <v>1.1114805470662237E-3</v>
      </c>
      <c r="L5593" s="3">
        <f>IF(AND(O5593&gt;0,O5593&lt;366),+'PL2'!$N$3+1,IF(AND(O5593&gt;365,O5593&lt;731),+'PL2'!$O$3+1,IF(AND(O5593&gt;730,O5593&lt;1096),+'PL2'!$P$3+1,IF(AND(O5593&gt;1095,O5593&lt;1461),+'PL2'!$Q$3+1,IF(AND(O5593&gt;1460,O5593&lt;3000),+'PL2'!$R$3+1,0)))))</f>
        <v>1.5</v>
      </c>
      <c r="M5593" s="3">
        <f>IF(AND(O5593&gt;0,O5593&lt;366),+'PL2'!$N$2+1,IF(AND(O5593&gt;365,O5593&lt;731),+'PL2'!$O$2+1,IF(AND(O5593&gt;730,O5593&lt;1096),+'PL2'!$P$2+1,IF(AND(O5593&gt;1095,O5593&lt;1461),+'PL2'!$Q$2+1,IF(AND(O5593&gt;1460,O5593&lt;1826),+'PL2'!$R$2+1,IF(AND(O5593&gt;1825,O5593&lt;2190),+'PL2'!$S$2+1,0))))))</f>
        <v>1.2</v>
      </c>
      <c r="N5593" s="82">
        <f t="shared" si="412"/>
        <v>4.9963589095569638E-4</v>
      </c>
      <c r="O5593" s="19">
        <f>IF(A5593&gt;'PL2'!$C$2+489,IF(A5593='PL2'!$C$2+490,1,O5592+1), "")</f>
        <v>1030</v>
      </c>
      <c r="Q5593" s="19">
        <f t="shared" si="407"/>
        <v>27.474530649598488</v>
      </c>
    </row>
    <row r="5594" spans="1:17" s="80" customFormat="1" x14ac:dyDescent="0.55000000000000004">
      <c r="A5594" s="80">
        <v>5592</v>
      </c>
      <c r="B5594" s="81">
        <v>45414</v>
      </c>
      <c r="C5594" s="80">
        <v>129.42716262803799</v>
      </c>
      <c r="D5594" s="80">
        <f t="shared" si="409"/>
        <v>499646275.7773267</v>
      </c>
      <c r="E5594" s="80">
        <v>475</v>
      </c>
      <c r="F5594" s="80">
        <f t="shared" si="413"/>
        <v>1.2304285097026603E-4</v>
      </c>
      <c r="G5594" s="80">
        <f t="shared" si="410"/>
        <v>22241.202586708736</v>
      </c>
      <c r="H5594" s="80">
        <f t="shared" si="414"/>
        <v>2.7366209752758985</v>
      </c>
      <c r="I5594" s="80">
        <f t="shared" si="408"/>
        <v>10564571.228686649</v>
      </c>
      <c r="K5594" s="82">
        <f t="shared" si="411"/>
        <v>1.1114805470662237E-3</v>
      </c>
      <c r="L5594" s="3">
        <f>IF(AND(O5594&gt;0,O5594&lt;366),+'PL2'!$N$3+1,IF(AND(O5594&gt;365,O5594&lt;731),+'PL2'!$O$3+1,IF(AND(O5594&gt;730,O5594&lt;1096),+'PL2'!$P$3+1,IF(AND(O5594&gt;1095,O5594&lt;1461),+'PL2'!$Q$3+1,IF(AND(O5594&gt;1460,O5594&lt;3000),+'PL2'!$R$3+1,0)))))</f>
        <v>1.5</v>
      </c>
      <c r="M5594" s="3">
        <f>IF(AND(O5594&gt;0,O5594&lt;366),+'PL2'!$N$2+1,IF(AND(O5594&gt;365,O5594&lt;731),+'PL2'!$O$2+1,IF(AND(O5594&gt;730,O5594&lt;1096),+'PL2'!$P$2+1,IF(AND(O5594&gt;1095,O5594&lt;1461),+'PL2'!$Q$2+1,IF(AND(O5594&gt;1460,O5594&lt;1826),+'PL2'!$R$2+1,IF(AND(O5594&gt;1825,O5594&lt;2190),+'PL2'!$S$2+1,0))))))</f>
        <v>1.2</v>
      </c>
      <c r="N5594" s="82">
        <f t="shared" si="412"/>
        <v>4.9963589095569638E-4</v>
      </c>
      <c r="O5594" s="19">
        <f>IF(A5594&gt;'PL2'!$C$2+489,IF(A5594='PL2'!$C$2+490,1,O5593+1), "")</f>
        <v>1031</v>
      </c>
      <c r="Q5594" s="19">
        <f t="shared" si="407"/>
        <v>27.48825791119819</v>
      </c>
    </row>
    <row r="5595" spans="1:17" s="80" customFormat="1" x14ac:dyDescent="0.55000000000000004">
      <c r="A5595" s="80">
        <v>5593</v>
      </c>
      <c r="B5595" s="81">
        <v>45415</v>
      </c>
      <c r="C5595" s="80">
        <v>129.45716110215801</v>
      </c>
      <c r="D5595" s="80">
        <f t="shared" si="409"/>
        <v>500201622.89326727</v>
      </c>
      <c r="E5595" s="80">
        <v>475</v>
      </c>
      <c r="F5595" s="80">
        <f t="shared" si="413"/>
        <v>1.2293473013510437E-4</v>
      </c>
      <c r="G5595" s="80">
        <f t="shared" si="410"/>
        <v>22252.315089779073</v>
      </c>
      <c r="H5595" s="80">
        <f t="shared" si="414"/>
        <v>2.735582350443301</v>
      </c>
      <c r="I5595" s="80">
        <f t="shared" si="408"/>
        <v>10569849.66764506</v>
      </c>
      <c r="K5595" s="82">
        <f t="shared" si="411"/>
        <v>1.1114805470662237E-3</v>
      </c>
      <c r="L5595" s="3">
        <f>IF(AND(O5595&gt;0,O5595&lt;366),+'PL2'!$N$3+1,IF(AND(O5595&gt;365,O5595&lt;731),+'PL2'!$O$3+1,IF(AND(O5595&gt;730,O5595&lt;1096),+'PL2'!$P$3+1,IF(AND(O5595&gt;1095,O5595&lt;1461),+'PL2'!$Q$3+1,IF(AND(O5595&gt;1460,O5595&lt;3000),+'PL2'!$R$3+1,0)))))</f>
        <v>1.5</v>
      </c>
      <c r="M5595" s="3">
        <f>IF(AND(O5595&gt;0,O5595&lt;366),+'PL2'!$N$2+1,IF(AND(O5595&gt;365,O5595&lt;731),+'PL2'!$O$2+1,IF(AND(O5595&gt;730,O5595&lt;1096),+'PL2'!$P$2+1,IF(AND(O5595&gt;1095,O5595&lt;1461),+'PL2'!$Q$2+1,IF(AND(O5595&gt;1460,O5595&lt;1826),+'PL2'!$R$2+1,IF(AND(O5595&gt;1825,O5595&lt;2190),+'PL2'!$S$2+1,0))))))</f>
        <v>1.2</v>
      </c>
      <c r="N5595" s="82">
        <f t="shared" si="412"/>
        <v>4.9963589095569638E-4</v>
      </c>
      <c r="O5595" s="19">
        <f>IF(A5595&gt;'PL2'!$C$2+489,IF(A5595='PL2'!$C$2+490,1,O5594+1), "")</f>
        <v>1032</v>
      </c>
      <c r="Q5595" s="19">
        <f t="shared" ref="Q5595:Q5658" si="415">+Q5594*(1+N5595)</f>
        <v>27.501992031430472</v>
      </c>
    </row>
    <row r="5596" spans="1:17" s="80" customFormat="1" x14ac:dyDescent="0.55000000000000004">
      <c r="A5596" s="80">
        <v>5594</v>
      </c>
      <c r="B5596" s="81">
        <v>45416</v>
      </c>
      <c r="C5596" s="80">
        <v>129.48715957627999</v>
      </c>
      <c r="D5596" s="80">
        <f t="shared" si="409"/>
        <v>500757587.26672411</v>
      </c>
      <c r="E5596" s="80">
        <v>475</v>
      </c>
      <c r="F5596" s="80">
        <f t="shared" si="413"/>
        <v>1.228266977130636E-4</v>
      </c>
      <c r="G5596" s="80">
        <f t="shared" si="410"/>
        <v>22263.43314505478</v>
      </c>
      <c r="H5596" s="80">
        <f t="shared" si="414"/>
        <v>2.7345439729626442</v>
      </c>
      <c r="I5596" s="80">
        <f t="shared" si="408"/>
        <v>10575130.74390102</v>
      </c>
      <c r="K5596" s="82">
        <f t="shared" si="411"/>
        <v>1.1114805470662237E-3</v>
      </c>
      <c r="L5596" s="3">
        <f>IF(AND(O5596&gt;0,O5596&lt;366),+'PL2'!$N$3+1,IF(AND(O5596&gt;365,O5596&lt;731),+'PL2'!$O$3+1,IF(AND(O5596&gt;730,O5596&lt;1096),+'PL2'!$P$3+1,IF(AND(O5596&gt;1095,O5596&lt;1461),+'PL2'!$Q$3+1,IF(AND(O5596&gt;1460,O5596&lt;3000),+'PL2'!$R$3+1,0)))))</f>
        <v>1.5</v>
      </c>
      <c r="M5596" s="3">
        <f>IF(AND(O5596&gt;0,O5596&lt;366),+'PL2'!$N$2+1,IF(AND(O5596&gt;365,O5596&lt;731),+'PL2'!$O$2+1,IF(AND(O5596&gt;730,O5596&lt;1096),+'PL2'!$P$2+1,IF(AND(O5596&gt;1095,O5596&lt;1461),+'PL2'!$Q$2+1,IF(AND(O5596&gt;1460,O5596&lt;1826),+'PL2'!$R$2+1,IF(AND(O5596&gt;1825,O5596&lt;2190),+'PL2'!$S$2+1,0))))))</f>
        <v>1.2</v>
      </c>
      <c r="N5596" s="82">
        <f t="shared" si="412"/>
        <v>4.9963589095569638E-4</v>
      </c>
      <c r="O5596" s="19">
        <f>IF(A5596&gt;'PL2'!$C$2+489,IF(A5596='PL2'!$C$2+490,1,O5595+1), "")</f>
        <v>1033</v>
      </c>
      <c r="Q5596" s="19">
        <f t="shared" si="415"/>
        <v>27.515733013722151</v>
      </c>
    </row>
    <row r="5597" spans="1:17" s="80" customFormat="1" x14ac:dyDescent="0.55000000000000004">
      <c r="A5597" s="80">
        <v>5595</v>
      </c>
      <c r="B5597" s="81">
        <v>45417</v>
      </c>
      <c r="C5597" s="80">
        <v>129.51715805040001</v>
      </c>
      <c r="D5597" s="80">
        <f t="shared" si="409"/>
        <v>501314169.58376688</v>
      </c>
      <c r="E5597" s="80">
        <v>475</v>
      </c>
      <c r="F5597" s="80">
        <f t="shared" si="413"/>
        <v>1.2271875364109418E-4</v>
      </c>
      <c r="G5597" s="80">
        <f t="shared" si="410"/>
        <v>22274.556755309943</v>
      </c>
      <c r="H5597" s="80">
        <f t="shared" si="414"/>
        <v>2.7335058429194508</v>
      </c>
      <c r="I5597" s="80">
        <f t="shared" si="408"/>
        <v>10580414.458772223</v>
      </c>
      <c r="K5597" s="82">
        <f t="shared" si="411"/>
        <v>1.1114805470662237E-3</v>
      </c>
      <c r="L5597" s="3">
        <f>IF(AND(O5597&gt;0,O5597&lt;366),+'PL2'!$N$3+1,IF(AND(O5597&gt;365,O5597&lt;731),+'PL2'!$O$3+1,IF(AND(O5597&gt;730,O5597&lt;1096),+'PL2'!$P$3+1,IF(AND(O5597&gt;1095,O5597&lt;1461),+'PL2'!$Q$3+1,IF(AND(O5597&gt;1460,O5597&lt;3000),+'PL2'!$R$3+1,0)))))</f>
        <v>1.5</v>
      </c>
      <c r="M5597" s="3">
        <f>IF(AND(O5597&gt;0,O5597&lt;366),+'PL2'!$N$2+1,IF(AND(O5597&gt;365,O5597&lt;731),+'PL2'!$O$2+1,IF(AND(O5597&gt;730,O5597&lt;1096),+'PL2'!$P$2+1,IF(AND(O5597&gt;1095,O5597&lt;1461),+'PL2'!$Q$2+1,IF(AND(O5597&gt;1460,O5597&lt;1826),+'PL2'!$R$2+1,IF(AND(O5597&gt;1825,O5597&lt;2190),+'PL2'!$S$2+1,0))))))</f>
        <v>1.2</v>
      </c>
      <c r="N5597" s="82">
        <f t="shared" si="412"/>
        <v>4.9963589095569638E-4</v>
      </c>
      <c r="O5597" s="19">
        <f>IF(A5597&gt;'PL2'!$C$2+489,IF(A5597='PL2'!$C$2+490,1,O5596+1), "")</f>
        <v>1034</v>
      </c>
      <c r="Q5597" s="19">
        <f t="shared" si="415"/>
        <v>27.52948086150176</v>
      </c>
    </row>
    <row r="5598" spans="1:17" s="80" customFormat="1" x14ac:dyDescent="0.55000000000000004">
      <c r="A5598" s="80">
        <v>5596</v>
      </c>
      <c r="B5598" s="81">
        <v>45418</v>
      </c>
      <c r="C5598" s="80">
        <v>129.54715652452199</v>
      </c>
      <c r="D5598" s="80">
        <f t="shared" si="409"/>
        <v>501871370.53122789</v>
      </c>
      <c r="E5598" s="80">
        <v>475</v>
      </c>
      <c r="F5598" s="80">
        <f t="shared" si="413"/>
        <v>1.2261089785618498E-4</v>
      </c>
      <c r="G5598" s="80">
        <f t="shared" si="410"/>
        <v>22285.685923320027</v>
      </c>
      <c r="H5598" s="80">
        <f t="shared" si="414"/>
        <v>2.7324679603992115</v>
      </c>
      <c r="I5598" s="80">
        <f t="shared" si="408"/>
        <v>10585700.813577013</v>
      </c>
      <c r="K5598" s="82">
        <f t="shared" si="411"/>
        <v>1.1114805470662237E-3</v>
      </c>
      <c r="L5598" s="3">
        <f>IF(AND(O5598&gt;0,O5598&lt;366),+'PL2'!$N$3+1,IF(AND(O5598&gt;365,O5598&lt;731),+'PL2'!$O$3+1,IF(AND(O5598&gt;730,O5598&lt;1096),+'PL2'!$P$3+1,IF(AND(O5598&gt;1095,O5598&lt;1461),+'PL2'!$Q$3+1,IF(AND(O5598&gt;1460,O5598&lt;3000),+'PL2'!$R$3+1,0)))))</f>
        <v>1.5</v>
      </c>
      <c r="M5598" s="3">
        <f>IF(AND(O5598&gt;0,O5598&lt;366),+'PL2'!$N$2+1,IF(AND(O5598&gt;365,O5598&lt;731),+'PL2'!$O$2+1,IF(AND(O5598&gt;730,O5598&lt;1096),+'PL2'!$P$2+1,IF(AND(O5598&gt;1095,O5598&lt;1461),+'PL2'!$Q$2+1,IF(AND(O5598&gt;1460,O5598&lt;1826),+'PL2'!$R$2+1,IF(AND(O5598&gt;1825,O5598&lt;2190),+'PL2'!$S$2+1,0))))))</f>
        <v>1.2</v>
      </c>
      <c r="N5598" s="82">
        <f t="shared" si="412"/>
        <v>4.9963589095569638E-4</v>
      </c>
      <c r="O5598" s="19">
        <f>IF(A5598&gt;'PL2'!$C$2+489,IF(A5598='PL2'!$C$2+490,1,O5597+1), "")</f>
        <v>1035</v>
      </c>
      <c r="Q5598" s="19">
        <f t="shared" si="415"/>
        <v>27.543235578199543</v>
      </c>
    </row>
    <row r="5599" spans="1:17" s="80" customFormat="1" x14ac:dyDescent="0.55000000000000004">
      <c r="A5599" s="80">
        <v>5597</v>
      </c>
      <c r="B5599" s="81">
        <v>45419</v>
      </c>
      <c r="C5599" s="80">
        <v>129.57715499864301</v>
      </c>
      <c r="D5599" s="80">
        <f t="shared" si="409"/>
        <v>502429190.7967028</v>
      </c>
      <c r="E5599" s="80">
        <v>475</v>
      </c>
      <c r="F5599" s="80">
        <f t="shared" si="413"/>
        <v>1.2250313029534937E-4</v>
      </c>
      <c r="G5599" s="80">
        <f t="shared" si="410"/>
        <v>22296.820651861883</v>
      </c>
      <c r="H5599" s="80">
        <f t="shared" si="414"/>
        <v>2.7314303254870729</v>
      </c>
      <c r="I5599" s="80">
        <f t="shared" ref="I5599:I5662" si="416">+E5599*G5599</f>
        <v>10590989.809634395</v>
      </c>
      <c r="K5599" s="82">
        <f t="shared" si="411"/>
        <v>1.1114805470662237E-3</v>
      </c>
      <c r="L5599" s="3">
        <f>IF(AND(O5599&gt;0,O5599&lt;366),+'PL2'!$N$3+1,IF(AND(O5599&gt;365,O5599&lt;731),+'PL2'!$O$3+1,IF(AND(O5599&gt;730,O5599&lt;1096),+'PL2'!$P$3+1,IF(AND(O5599&gt;1095,O5599&lt;1461),+'PL2'!$Q$3+1,IF(AND(O5599&gt;1460,O5599&lt;3000),+'PL2'!$R$3+1,0)))))</f>
        <v>1.5</v>
      </c>
      <c r="M5599" s="3">
        <f>IF(AND(O5599&gt;0,O5599&lt;366),+'PL2'!$N$2+1,IF(AND(O5599&gt;365,O5599&lt;731),+'PL2'!$O$2+1,IF(AND(O5599&gt;730,O5599&lt;1096),+'PL2'!$P$2+1,IF(AND(O5599&gt;1095,O5599&lt;1461),+'PL2'!$Q$2+1,IF(AND(O5599&gt;1460,O5599&lt;1826),+'PL2'!$R$2+1,IF(AND(O5599&gt;1825,O5599&lt;2190),+'PL2'!$S$2+1,0))))))</f>
        <v>1.2</v>
      </c>
      <c r="N5599" s="82">
        <f t="shared" si="412"/>
        <v>4.9963589095569638E-4</v>
      </c>
      <c r="O5599" s="19">
        <f>IF(A5599&gt;'PL2'!$C$2+489,IF(A5599='PL2'!$C$2+490,1,O5598+1), "")</f>
        <v>1036</v>
      </c>
      <c r="Q5599" s="19">
        <f t="shared" si="415"/>
        <v>27.556997167247459</v>
      </c>
    </row>
    <row r="5600" spans="1:17" s="80" customFormat="1" x14ac:dyDescent="0.55000000000000004">
      <c r="A5600" s="80">
        <v>5598</v>
      </c>
      <c r="B5600" s="81">
        <v>45420</v>
      </c>
      <c r="C5600" s="80">
        <v>129.607153472764</v>
      </c>
      <c r="D5600" s="80">
        <f t="shared" si="409"/>
        <v>502987631.06855154</v>
      </c>
      <c r="E5600" s="80">
        <v>475</v>
      </c>
      <c r="F5600" s="80">
        <f t="shared" si="413"/>
        <v>1.2239545089563544E-4</v>
      </c>
      <c r="G5600" s="80">
        <f t="shared" si="410"/>
        <v>22307.960943713755</v>
      </c>
      <c r="H5600" s="80">
        <f t="shared" si="414"/>
        <v>2.7303929382680701</v>
      </c>
      <c r="I5600" s="80">
        <f t="shared" si="416"/>
        <v>10596281.448264034</v>
      </c>
      <c r="K5600" s="82">
        <f t="shared" si="411"/>
        <v>1.1114805470662237E-3</v>
      </c>
      <c r="L5600" s="3">
        <f>IF(AND(O5600&gt;0,O5600&lt;366),+'PL2'!$N$3+1,IF(AND(O5600&gt;365,O5600&lt;731),+'PL2'!$O$3+1,IF(AND(O5600&gt;730,O5600&lt;1096),+'PL2'!$P$3+1,IF(AND(O5600&gt;1095,O5600&lt;1461),+'PL2'!$Q$3+1,IF(AND(O5600&gt;1460,O5600&lt;3000),+'PL2'!$R$3+1,0)))))</f>
        <v>1.5</v>
      </c>
      <c r="M5600" s="3">
        <f>IF(AND(O5600&gt;0,O5600&lt;366),+'PL2'!$N$2+1,IF(AND(O5600&gt;365,O5600&lt;731),+'PL2'!$O$2+1,IF(AND(O5600&gt;730,O5600&lt;1096),+'PL2'!$P$2+1,IF(AND(O5600&gt;1095,O5600&lt;1461),+'PL2'!$Q$2+1,IF(AND(O5600&gt;1460,O5600&lt;1826),+'PL2'!$R$2+1,IF(AND(O5600&gt;1825,O5600&lt;2190),+'PL2'!$S$2+1,0))))))</f>
        <v>1.2</v>
      </c>
      <c r="N5600" s="82">
        <f t="shared" si="412"/>
        <v>4.9963589095569638E-4</v>
      </c>
      <c r="O5600" s="19">
        <f>IF(A5600&gt;'PL2'!$C$2+489,IF(A5600='PL2'!$C$2+490,1,O5599+1), "")</f>
        <v>1037</v>
      </c>
      <c r="Q5600" s="19">
        <f t="shared" si="415"/>
        <v>27.57076563207918</v>
      </c>
    </row>
    <row r="5601" spans="1:17" s="80" customFormat="1" x14ac:dyDescent="0.55000000000000004">
      <c r="A5601" s="80">
        <v>5599</v>
      </c>
      <c r="B5601" s="81">
        <v>45421</v>
      </c>
      <c r="C5601" s="80">
        <v>129.63715194688501</v>
      </c>
      <c r="D5601" s="80">
        <f t="shared" si="409"/>
        <v>503546692.03589916</v>
      </c>
      <c r="E5601" s="80">
        <v>475</v>
      </c>
      <c r="F5601" s="80">
        <f t="shared" si="413"/>
        <v>1.222878595941215E-4</v>
      </c>
      <c r="G5601" s="80">
        <f t="shared" si="410"/>
        <v>22319.106801655271</v>
      </c>
      <c r="H5601" s="80">
        <f t="shared" si="414"/>
        <v>2.7293557988270218</v>
      </c>
      <c r="I5601" s="80">
        <f t="shared" si="416"/>
        <v>10601575.730786253</v>
      </c>
      <c r="K5601" s="82">
        <f t="shared" si="411"/>
        <v>1.1114805470662237E-3</v>
      </c>
      <c r="L5601" s="3">
        <f>IF(AND(O5601&gt;0,O5601&lt;366),+'PL2'!$N$3+1,IF(AND(O5601&gt;365,O5601&lt;731),+'PL2'!$O$3+1,IF(AND(O5601&gt;730,O5601&lt;1096),+'PL2'!$P$3+1,IF(AND(O5601&gt;1095,O5601&lt;1461),+'PL2'!$Q$3+1,IF(AND(O5601&gt;1460,O5601&lt;3000),+'PL2'!$R$3+1,0)))))</f>
        <v>1.5</v>
      </c>
      <c r="M5601" s="3">
        <f>IF(AND(O5601&gt;0,O5601&lt;366),+'PL2'!$N$2+1,IF(AND(O5601&gt;365,O5601&lt;731),+'PL2'!$O$2+1,IF(AND(O5601&gt;730,O5601&lt;1096),+'PL2'!$P$2+1,IF(AND(O5601&gt;1095,O5601&lt;1461),+'PL2'!$Q$2+1,IF(AND(O5601&gt;1460,O5601&lt;1826),+'PL2'!$R$2+1,IF(AND(O5601&gt;1825,O5601&lt;2190),+'PL2'!$S$2+1,0))))))</f>
        <v>1.2</v>
      </c>
      <c r="N5601" s="82">
        <f t="shared" si="412"/>
        <v>4.9963589095569638E-4</v>
      </c>
      <c r="O5601" s="19">
        <f>IF(A5601&gt;'PL2'!$C$2+489,IF(A5601='PL2'!$C$2+490,1,O5600+1), "")</f>
        <v>1038</v>
      </c>
      <c r="Q5601" s="19">
        <f t="shared" si="415"/>
        <v>27.584540976130093</v>
      </c>
    </row>
    <row r="5602" spans="1:17" s="80" customFormat="1" x14ac:dyDescent="0.55000000000000004">
      <c r="A5602" s="80">
        <v>5600</v>
      </c>
      <c r="B5602" s="81">
        <v>45422</v>
      </c>
      <c r="C5602" s="80">
        <v>129.667150421006</v>
      </c>
      <c r="D5602" s="80">
        <f t="shared" si="409"/>
        <v>504106374.38863659</v>
      </c>
      <c r="E5602" s="80">
        <v>475</v>
      </c>
      <c r="F5602" s="80">
        <f t="shared" si="413"/>
        <v>1.221803563279168E-4</v>
      </c>
      <c r="G5602" s="80">
        <f t="shared" si="410"/>
        <v>22330.25822846745</v>
      </c>
      <c r="H5602" s="80">
        <f t="shared" si="414"/>
        <v>2.728318907248549</v>
      </c>
      <c r="I5602" s="80">
        <f t="shared" si="416"/>
        <v>10606872.65852204</v>
      </c>
      <c r="K5602" s="82">
        <f t="shared" si="411"/>
        <v>1.1114805470662237E-3</v>
      </c>
      <c r="L5602" s="3">
        <f>IF(AND(O5602&gt;0,O5602&lt;366),+'PL2'!$N$3+1,IF(AND(O5602&gt;365,O5602&lt;731),+'PL2'!$O$3+1,IF(AND(O5602&gt;730,O5602&lt;1096),+'PL2'!$P$3+1,IF(AND(O5602&gt;1095,O5602&lt;1461),+'PL2'!$Q$3+1,IF(AND(O5602&gt;1460,O5602&lt;3000),+'PL2'!$R$3+1,0)))))</f>
        <v>1.5</v>
      </c>
      <c r="M5602" s="3">
        <f>IF(AND(O5602&gt;0,O5602&lt;366),+'PL2'!$N$2+1,IF(AND(O5602&gt;365,O5602&lt;731),+'PL2'!$O$2+1,IF(AND(O5602&gt;730,O5602&lt;1096),+'PL2'!$P$2+1,IF(AND(O5602&gt;1095,O5602&lt;1461),+'PL2'!$Q$2+1,IF(AND(O5602&gt;1460,O5602&lt;1826),+'PL2'!$R$2+1,IF(AND(O5602&gt;1825,O5602&lt;2190),+'PL2'!$S$2+1,0))))))</f>
        <v>1.2</v>
      </c>
      <c r="N5602" s="82">
        <f t="shared" si="412"/>
        <v>4.9963589095569638E-4</v>
      </c>
      <c r="O5602" s="19">
        <f>IF(A5602&gt;'PL2'!$C$2+489,IF(A5602='PL2'!$C$2+490,1,O5601+1), "")</f>
        <v>1039</v>
      </c>
      <c r="Q5602" s="19">
        <f t="shared" si="415"/>
        <v>27.598323202837307</v>
      </c>
    </row>
    <row r="5603" spans="1:17" s="80" customFormat="1" x14ac:dyDescent="0.55000000000000004">
      <c r="A5603" s="80">
        <v>5601</v>
      </c>
      <c r="B5603" s="81">
        <v>45423</v>
      </c>
      <c r="C5603" s="80">
        <v>129.69714889512699</v>
      </c>
      <c r="D5603" s="80">
        <f t="shared" ref="D5603:D5666" si="417">+D5602*(1+K5603)</f>
        <v>504666678.81742162</v>
      </c>
      <c r="E5603" s="80">
        <v>475</v>
      </c>
      <c r="F5603" s="80">
        <f t="shared" si="413"/>
        <v>1.2207294103416168E-4</v>
      </c>
      <c r="G5603" s="80">
        <f t="shared" ref="G5603:G5666" si="418">+G5602*(1+N5603)</f>
        <v>22341.415226932702</v>
      </c>
      <c r="H5603" s="80">
        <f t="shared" si="414"/>
        <v>2.7272822636170777</v>
      </c>
      <c r="I5603" s="80">
        <f t="shared" si="416"/>
        <v>10612172.232793033</v>
      </c>
      <c r="K5603" s="82">
        <f t="shared" si="411"/>
        <v>1.1114805470662237E-3</v>
      </c>
      <c r="L5603" s="3">
        <f>IF(AND(O5603&gt;0,O5603&lt;366),+'PL2'!$N$3+1,IF(AND(O5603&gt;365,O5603&lt;731),+'PL2'!$O$3+1,IF(AND(O5603&gt;730,O5603&lt;1096),+'PL2'!$P$3+1,IF(AND(O5603&gt;1095,O5603&lt;1461),+'PL2'!$Q$3+1,IF(AND(O5603&gt;1460,O5603&lt;3000),+'PL2'!$R$3+1,0)))))</f>
        <v>1.5</v>
      </c>
      <c r="M5603" s="3">
        <f>IF(AND(O5603&gt;0,O5603&lt;366),+'PL2'!$N$2+1,IF(AND(O5603&gt;365,O5603&lt;731),+'PL2'!$O$2+1,IF(AND(O5603&gt;730,O5603&lt;1096),+'PL2'!$P$2+1,IF(AND(O5603&gt;1095,O5603&lt;1461),+'PL2'!$Q$2+1,IF(AND(O5603&gt;1460,O5603&lt;1826),+'PL2'!$R$2+1,IF(AND(O5603&gt;1825,O5603&lt;2190),+'PL2'!$S$2+1,0))))))</f>
        <v>1.2</v>
      </c>
      <c r="N5603" s="82">
        <f t="shared" si="412"/>
        <v>4.9963589095569638E-4</v>
      </c>
      <c r="O5603" s="19">
        <f>IF(A5603&gt;'PL2'!$C$2+489,IF(A5603='PL2'!$C$2+490,1,O5602+1), "")</f>
        <v>1040</v>
      </c>
      <c r="Q5603" s="19">
        <f t="shared" si="415"/>
        <v>27.612112315639639</v>
      </c>
    </row>
    <row r="5604" spans="1:17" s="80" customFormat="1" x14ac:dyDescent="0.55000000000000004">
      <c r="A5604" s="80">
        <v>5602</v>
      </c>
      <c r="B5604" s="81">
        <v>45424</v>
      </c>
      <c r="C5604" s="80">
        <v>129.727147369248</v>
      </c>
      <c r="D5604" s="80">
        <f t="shared" si="417"/>
        <v>505227606.01367968</v>
      </c>
      <c r="E5604" s="80">
        <v>475</v>
      </c>
      <c r="F5604" s="80">
        <f t="shared" si="413"/>
        <v>1.2196561365002758E-4</v>
      </c>
      <c r="G5604" s="80">
        <f t="shared" si="418"/>
        <v>22352.57779983482</v>
      </c>
      <c r="H5604" s="80">
        <f t="shared" si="414"/>
        <v>2.7262458680168371</v>
      </c>
      <c r="I5604" s="80">
        <f t="shared" si="416"/>
        <v>10617474.45492154</v>
      </c>
      <c r="K5604" s="82">
        <f t="shared" ref="K5604:K5667" si="419">+L5604^(0.00273972602739726)-1</f>
        <v>1.1114805470662237E-3</v>
      </c>
      <c r="L5604" s="3">
        <f>IF(AND(O5604&gt;0,O5604&lt;366),+'PL2'!$N$3+1,IF(AND(O5604&gt;365,O5604&lt;731),+'PL2'!$O$3+1,IF(AND(O5604&gt;730,O5604&lt;1096),+'PL2'!$P$3+1,IF(AND(O5604&gt;1095,O5604&lt;1461),+'PL2'!$Q$3+1,IF(AND(O5604&gt;1460,O5604&lt;3000),+'PL2'!$R$3+1,0)))))</f>
        <v>1.5</v>
      </c>
      <c r="M5604" s="3">
        <f>IF(AND(O5604&gt;0,O5604&lt;366),+'PL2'!$N$2+1,IF(AND(O5604&gt;365,O5604&lt;731),+'PL2'!$O$2+1,IF(AND(O5604&gt;730,O5604&lt;1096),+'PL2'!$P$2+1,IF(AND(O5604&gt;1095,O5604&lt;1461),+'PL2'!$Q$2+1,IF(AND(O5604&gt;1460,O5604&lt;1826),+'PL2'!$R$2+1,IF(AND(O5604&gt;1825,O5604&lt;2190),+'PL2'!$S$2+1,0))))))</f>
        <v>1.2</v>
      </c>
      <c r="N5604" s="82">
        <f t="shared" ref="N5604:N5667" si="420">+M5604^(0.00273972602739726)-1</f>
        <v>4.9963589095569638E-4</v>
      </c>
      <c r="O5604" s="19">
        <f>IF(A5604&gt;'PL2'!$C$2+489,IF(A5604='PL2'!$C$2+490,1,O5603+1), "")</f>
        <v>1041</v>
      </c>
      <c r="Q5604" s="19">
        <f t="shared" si="415"/>
        <v>27.625908317977633</v>
      </c>
    </row>
    <row r="5605" spans="1:17" s="80" customFormat="1" x14ac:dyDescent="0.55000000000000004">
      <c r="A5605" s="80">
        <v>5603</v>
      </c>
      <c r="B5605" s="81">
        <v>45425</v>
      </c>
      <c r="C5605" s="80">
        <v>129.75714584336899</v>
      </c>
      <c r="D5605" s="80">
        <f t="shared" si="417"/>
        <v>505789156.66960472</v>
      </c>
      <c r="E5605" s="80">
        <v>475</v>
      </c>
      <c r="F5605" s="80">
        <f t="shared" si="413"/>
        <v>1.2185837411271689E-4</v>
      </c>
      <c r="G5605" s="80">
        <f t="shared" si="418"/>
        <v>22363.745949958997</v>
      </c>
      <c r="H5605" s="80">
        <f t="shared" si="414"/>
        <v>2.7252097205318608</v>
      </c>
      <c r="I5605" s="80">
        <f t="shared" si="416"/>
        <v>10622779.326230524</v>
      </c>
      <c r="K5605" s="82">
        <f t="shared" si="419"/>
        <v>1.1114805470662237E-3</v>
      </c>
      <c r="L5605" s="3">
        <f>IF(AND(O5605&gt;0,O5605&lt;366),+'PL2'!$N$3+1,IF(AND(O5605&gt;365,O5605&lt;731),+'PL2'!$O$3+1,IF(AND(O5605&gt;730,O5605&lt;1096),+'PL2'!$P$3+1,IF(AND(O5605&gt;1095,O5605&lt;1461),+'PL2'!$Q$3+1,IF(AND(O5605&gt;1460,O5605&lt;3000),+'PL2'!$R$3+1,0)))))</f>
        <v>1.5</v>
      </c>
      <c r="M5605" s="3">
        <f>IF(AND(O5605&gt;0,O5605&lt;366),+'PL2'!$N$2+1,IF(AND(O5605&gt;365,O5605&lt;731),+'PL2'!$O$2+1,IF(AND(O5605&gt;730,O5605&lt;1096),+'PL2'!$P$2+1,IF(AND(O5605&gt;1095,O5605&lt;1461),+'PL2'!$Q$2+1,IF(AND(O5605&gt;1460,O5605&lt;1826),+'PL2'!$R$2+1,IF(AND(O5605&gt;1825,O5605&lt;2190),+'PL2'!$S$2+1,0))))))</f>
        <v>1.2</v>
      </c>
      <c r="N5605" s="82">
        <f t="shared" si="420"/>
        <v>4.9963589095569638E-4</v>
      </c>
      <c r="O5605" s="19">
        <f>IF(A5605&gt;'PL2'!$C$2+489,IF(A5605='PL2'!$C$2+490,1,O5604+1), "")</f>
        <v>1042</v>
      </c>
      <c r="Q5605" s="19">
        <f t="shared" si="415"/>
        <v>27.639711213293545</v>
      </c>
    </row>
    <row r="5606" spans="1:17" s="80" customFormat="1" x14ac:dyDescent="0.55000000000000004">
      <c r="A5606" s="80">
        <v>5604</v>
      </c>
      <c r="B5606" s="81">
        <v>45426</v>
      </c>
      <c r="C5606" s="80">
        <v>129.78714431749</v>
      </c>
      <c r="D5606" s="80">
        <f t="shared" si="417"/>
        <v>506351331.47816002</v>
      </c>
      <c r="E5606" s="80">
        <v>475</v>
      </c>
      <c r="F5606" s="80">
        <f t="shared" si="413"/>
        <v>1.2175122235946326E-4</v>
      </c>
      <c r="G5606" s="80">
        <f t="shared" si="418"/>
        <v>22374.919680091811</v>
      </c>
      <c r="H5606" s="80">
        <f t="shared" si="414"/>
        <v>2.7241738212459885</v>
      </c>
      <c r="I5606" s="80">
        <f t="shared" si="416"/>
        <v>10628086.848043609</v>
      </c>
      <c r="K5606" s="82">
        <f t="shared" si="419"/>
        <v>1.1114805470662237E-3</v>
      </c>
      <c r="L5606" s="3">
        <f>IF(AND(O5606&gt;0,O5606&lt;366),+'PL2'!$N$3+1,IF(AND(O5606&gt;365,O5606&lt;731),+'PL2'!$O$3+1,IF(AND(O5606&gt;730,O5606&lt;1096),+'PL2'!$P$3+1,IF(AND(O5606&gt;1095,O5606&lt;1461),+'PL2'!$Q$3+1,IF(AND(O5606&gt;1460,O5606&lt;3000),+'PL2'!$R$3+1,0)))))</f>
        <v>1.5</v>
      </c>
      <c r="M5606" s="3">
        <f>IF(AND(O5606&gt;0,O5606&lt;366),+'PL2'!$N$2+1,IF(AND(O5606&gt;365,O5606&lt;731),+'PL2'!$O$2+1,IF(AND(O5606&gt;730,O5606&lt;1096),+'PL2'!$P$2+1,IF(AND(O5606&gt;1095,O5606&lt;1461),+'PL2'!$Q$2+1,IF(AND(O5606&gt;1460,O5606&lt;1826),+'PL2'!$R$2+1,IF(AND(O5606&gt;1825,O5606&lt;2190),+'PL2'!$S$2+1,0))))))</f>
        <v>1.2</v>
      </c>
      <c r="N5606" s="82">
        <f t="shared" si="420"/>
        <v>4.9963589095569638E-4</v>
      </c>
      <c r="O5606" s="19">
        <f>IF(A5606&gt;'PL2'!$C$2+489,IF(A5606='PL2'!$C$2+490,1,O5605+1), "")</f>
        <v>1043</v>
      </c>
      <c r="Q5606" s="19">
        <f t="shared" si="415"/>
        <v>27.653521005031358</v>
      </c>
    </row>
    <row r="5607" spans="1:17" s="80" customFormat="1" x14ac:dyDescent="0.55000000000000004">
      <c r="A5607" s="80">
        <v>5605</v>
      </c>
      <c r="B5607" s="81">
        <v>45427</v>
      </c>
      <c r="C5607" s="80">
        <v>129.81714279161099</v>
      </c>
      <c r="D5607" s="80">
        <f t="shared" si="417"/>
        <v>506914131.13307905</v>
      </c>
      <c r="E5607" s="80">
        <v>475</v>
      </c>
      <c r="F5607" s="80">
        <f t="shared" si="413"/>
        <v>1.2164415832753128E-4</v>
      </c>
      <c r="G5607" s="80">
        <f t="shared" si="418"/>
        <v>22386.098993021234</v>
      </c>
      <c r="H5607" s="80">
        <f t="shared" si="414"/>
        <v>2.7231381702428634</v>
      </c>
      <c r="I5607" s="80">
        <f t="shared" si="416"/>
        <v>10633397.021685086</v>
      </c>
      <c r="K5607" s="82">
        <f t="shared" si="419"/>
        <v>1.1114805470662237E-3</v>
      </c>
      <c r="L5607" s="3">
        <f>IF(AND(O5607&gt;0,O5607&lt;366),+'PL2'!$N$3+1,IF(AND(O5607&gt;365,O5607&lt;731),+'PL2'!$O$3+1,IF(AND(O5607&gt;730,O5607&lt;1096),+'PL2'!$P$3+1,IF(AND(O5607&gt;1095,O5607&lt;1461),+'PL2'!$Q$3+1,IF(AND(O5607&gt;1460,O5607&lt;3000),+'PL2'!$R$3+1,0)))))</f>
        <v>1.5</v>
      </c>
      <c r="M5607" s="3">
        <f>IF(AND(O5607&gt;0,O5607&lt;366),+'PL2'!$N$2+1,IF(AND(O5607&gt;365,O5607&lt;731),+'PL2'!$O$2+1,IF(AND(O5607&gt;730,O5607&lt;1096),+'PL2'!$P$2+1,IF(AND(O5607&gt;1095,O5607&lt;1461),+'PL2'!$Q$2+1,IF(AND(O5607&gt;1460,O5607&lt;1826),+'PL2'!$R$2+1,IF(AND(O5607&gt;1825,O5607&lt;2190),+'PL2'!$S$2+1,0))))))</f>
        <v>1.2</v>
      </c>
      <c r="N5607" s="82">
        <f t="shared" si="420"/>
        <v>4.9963589095569638E-4</v>
      </c>
      <c r="O5607" s="19">
        <f>IF(A5607&gt;'PL2'!$C$2+489,IF(A5607='PL2'!$C$2+490,1,O5606+1), "")</f>
        <v>1044</v>
      </c>
      <c r="Q5607" s="19">
        <f t="shared" si="415"/>
        <v>27.667337696636768</v>
      </c>
    </row>
    <row r="5608" spans="1:17" s="80" customFormat="1" x14ac:dyDescent="0.55000000000000004">
      <c r="A5608" s="80">
        <v>5606</v>
      </c>
      <c r="B5608" s="81">
        <v>45428</v>
      </c>
      <c r="C5608" s="80">
        <v>129.84714126573201</v>
      </c>
      <c r="D5608" s="80">
        <f t="shared" si="417"/>
        <v>507477556.32886642</v>
      </c>
      <c r="E5608" s="80">
        <v>475</v>
      </c>
      <c r="F5608" s="80">
        <f t="shared" si="413"/>
        <v>1.2153718195421672E-4</v>
      </c>
      <c r="G5608" s="80">
        <f t="shared" si="418"/>
        <v>22397.283891536634</v>
      </c>
      <c r="H5608" s="80">
        <f t="shared" si="414"/>
        <v>2.7221027676059348</v>
      </c>
      <c r="I5608" s="80">
        <f t="shared" si="416"/>
        <v>10638709.848479901</v>
      </c>
      <c r="K5608" s="82">
        <f t="shared" si="419"/>
        <v>1.1114805470662237E-3</v>
      </c>
      <c r="L5608" s="3">
        <f>IF(AND(O5608&gt;0,O5608&lt;366),+'PL2'!$N$3+1,IF(AND(O5608&gt;365,O5608&lt;731),+'PL2'!$O$3+1,IF(AND(O5608&gt;730,O5608&lt;1096),+'PL2'!$P$3+1,IF(AND(O5608&gt;1095,O5608&lt;1461),+'PL2'!$Q$3+1,IF(AND(O5608&gt;1460,O5608&lt;3000),+'PL2'!$R$3+1,0)))))</f>
        <v>1.5</v>
      </c>
      <c r="M5608" s="3">
        <f>IF(AND(O5608&gt;0,O5608&lt;366),+'PL2'!$N$2+1,IF(AND(O5608&gt;365,O5608&lt;731),+'PL2'!$O$2+1,IF(AND(O5608&gt;730,O5608&lt;1096),+'PL2'!$P$2+1,IF(AND(O5608&gt;1095,O5608&lt;1461),+'PL2'!$Q$2+1,IF(AND(O5608&gt;1460,O5608&lt;1826),+'PL2'!$R$2+1,IF(AND(O5608&gt;1825,O5608&lt;2190),+'PL2'!$S$2+1,0))))))</f>
        <v>1.2</v>
      </c>
      <c r="N5608" s="82">
        <f t="shared" si="420"/>
        <v>4.9963589095569638E-4</v>
      </c>
      <c r="O5608" s="19">
        <f>IF(A5608&gt;'PL2'!$C$2+489,IF(A5608='PL2'!$C$2+490,1,O5607+1), "")</f>
        <v>1045</v>
      </c>
      <c r="Q5608" s="19">
        <f t="shared" si="415"/>
        <v>27.681161291557199</v>
      </c>
    </row>
    <row r="5609" spans="1:17" s="80" customFormat="1" x14ac:dyDescent="0.55000000000000004">
      <c r="A5609" s="80">
        <v>5607</v>
      </c>
      <c r="B5609" s="81">
        <v>45429</v>
      </c>
      <c r="C5609" s="80">
        <v>129.87713973985299</v>
      </c>
      <c r="D5609" s="80">
        <f t="shared" si="417"/>
        <v>508041607.76079863</v>
      </c>
      <c r="E5609" s="80">
        <v>475</v>
      </c>
      <c r="F5609" s="80">
        <f t="shared" si="413"/>
        <v>1.2143029317684637E-4</v>
      </c>
      <c r="G5609" s="80">
        <f t="shared" si="418"/>
        <v>22408.474378428768</v>
      </c>
      <c r="H5609" s="80">
        <f t="shared" si="414"/>
        <v>2.7210676134184557</v>
      </c>
      <c r="I5609" s="80">
        <f t="shared" si="416"/>
        <v>10644025.329753665</v>
      </c>
      <c r="K5609" s="82">
        <f t="shared" si="419"/>
        <v>1.1114805470662237E-3</v>
      </c>
      <c r="L5609" s="3">
        <f>IF(AND(O5609&gt;0,O5609&lt;366),+'PL2'!$N$3+1,IF(AND(O5609&gt;365,O5609&lt;731),+'PL2'!$O$3+1,IF(AND(O5609&gt;730,O5609&lt;1096),+'PL2'!$P$3+1,IF(AND(O5609&gt;1095,O5609&lt;1461),+'PL2'!$Q$3+1,IF(AND(O5609&gt;1460,O5609&lt;3000),+'PL2'!$R$3+1,0)))))</f>
        <v>1.5</v>
      </c>
      <c r="M5609" s="3">
        <f>IF(AND(O5609&gt;0,O5609&lt;366),+'PL2'!$N$2+1,IF(AND(O5609&gt;365,O5609&lt;731),+'PL2'!$O$2+1,IF(AND(O5609&gt;730,O5609&lt;1096),+'PL2'!$P$2+1,IF(AND(O5609&gt;1095,O5609&lt;1461),+'PL2'!$Q$2+1,IF(AND(O5609&gt;1460,O5609&lt;1826),+'PL2'!$R$2+1,IF(AND(O5609&gt;1825,O5609&lt;2190),+'PL2'!$S$2+1,0))))))</f>
        <v>1.2</v>
      </c>
      <c r="N5609" s="82">
        <f t="shared" si="420"/>
        <v>4.9963589095569638E-4</v>
      </c>
      <c r="O5609" s="19">
        <f>IF(A5609&gt;'PL2'!$C$2+489,IF(A5609='PL2'!$C$2+490,1,O5608+1), "")</f>
        <v>1046</v>
      </c>
      <c r="Q5609" s="19">
        <f t="shared" si="415"/>
        <v>27.694991793241794</v>
      </c>
    </row>
    <row r="5610" spans="1:17" s="80" customFormat="1" x14ac:dyDescent="0.55000000000000004">
      <c r="A5610" s="80">
        <v>5608</v>
      </c>
      <c r="B5610" s="81">
        <v>45430</v>
      </c>
      <c r="C5610" s="80">
        <v>129.90713821397401</v>
      </c>
      <c r="D5610" s="80">
        <f t="shared" si="417"/>
        <v>508606286.12492502</v>
      </c>
      <c r="E5610" s="80">
        <v>475</v>
      </c>
      <c r="F5610" s="80">
        <f t="shared" si="413"/>
        <v>1.2132349193277826E-4</v>
      </c>
      <c r="G5610" s="80">
        <f t="shared" si="418"/>
        <v>22419.670456489792</v>
      </c>
      <c r="H5610" s="80">
        <f t="shared" si="414"/>
        <v>2.7200327077634863</v>
      </c>
      <c r="I5610" s="80">
        <f t="shared" si="416"/>
        <v>10649343.466832651</v>
      </c>
      <c r="K5610" s="82">
        <f t="shared" si="419"/>
        <v>1.1114805470662237E-3</v>
      </c>
      <c r="L5610" s="3">
        <f>IF(AND(O5610&gt;0,O5610&lt;366),+'PL2'!$N$3+1,IF(AND(O5610&gt;365,O5610&lt;731),+'PL2'!$O$3+1,IF(AND(O5610&gt;730,O5610&lt;1096),+'PL2'!$P$3+1,IF(AND(O5610&gt;1095,O5610&lt;1461),+'PL2'!$Q$3+1,IF(AND(O5610&gt;1460,O5610&lt;3000),+'PL2'!$R$3+1,0)))))</f>
        <v>1.5</v>
      </c>
      <c r="M5610" s="3">
        <f>IF(AND(O5610&gt;0,O5610&lt;366),+'PL2'!$N$2+1,IF(AND(O5610&gt;365,O5610&lt;731),+'PL2'!$O$2+1,IF(AND(O5610&gt;730,O5610&lt;1096),+'PL2'!$P$2+1,IF(AND(O5610&gt;1095,O5610&lt;1461),+'PL2'!$Q$2+1,IF(AND(O5610&gt;1460,O5610&lt;1826),+'PL2'!$R$2+1,IF(AND(O5610&gt;1825,O5610&lt;2190),+'PL2'!$S$2+1,0))))))</f>
        <v>1.2</v>
      </c>
      <c r="N5610" s="82">
        <f t="shared" si="420"/>
        <v>4.9963589095569638E-4</v>
      </c>
      <c r="O5610" s="19">
        <f>IF(A5610&gt;'PL2'!$C$2+489,IF(A5610='PL2'!$C$2+490,1,O5609+1), "")</f>
        <v>1047</v>
      </c>
      <c r="Q5610" s="19">
        <f t="shared" si="415"/>
        <v>27.70882920514142</v>
      </c>
    </row>
    <row r="5611" spans="1:17" s="80" customFormat="1" x14ac:dyDescent="0.55000000000000004">
      <c r="A5611" s="80">
        <v>5609</v>
      </c>
      <c r="B5611" s="81">
        <v>45431</v>
      </c>
      <c r="C5611" s="80">
        <v>129.93713668809499</v>
      </c>
      <c r="D5611" s="80">
        <f t="shared" si="417"/>
        <v>509171592.11806846</v>
      </c>
      <c r="E5611" s="80">
        <v>475</v>
      </c>
      <c r="F5611" s="80">
        <f t="shared" si="413"/>
        <v>1.2121677815940139E-4</v>
      </c>
      <c r="G5611" s="80">
        <f t="shared" si="418"/>
        <v>22430.872128513252</v>
      </c>
      <c r="H5611" s="80">
        <f t="shared" si="414"/>
        <v>2.7189980507238904</v>
      </c>
      <c r="I5611" s="80">
        <f t="shared" si="416"/>
        <v>10654664.261043794</v>
      </c>
      <c r="K5611" s="82">
        <f t="shared" si="419"/>
        <v>1.1114805470662237E-3</v>
      </c>
      <c r="L5611" s="3">
        <f>IF(AND(O5611&gt;0,O5611&lt;366),+'PL2'!$N$3+1,IF(AND(O5611&gt;365,O5611&lt;731),+'PL2'!$O$3+1,IF(AND(O5611&gt;730,O5611&lt;1096),+'PL2'!$P$3+1,IF(AND(O5611&gt;1095,O5611&lt;1461),+'PL2'!$Q$3+1,IF(AND(O5611&gt;1460,O5611&lt;3000),+'PL2'!$R$3+1,0)))))</f>
        <v>1.5</v>
      </c>
      <c r="M5611" s="3">
        <f>IF(AND(O5611&gt;0,O5611&lt;366),+'PL2'!$N$2+1,IF(AND(O5611&gt;365,O5611&lt;731),+'PL2'!$O$2+1,IF(AND(O5611&gt;730,O5611&lt;1096),+'PL2'!$P$2+1,IF(AND(O5611&gt;1095,O5611&lt;1461),+'PL2'!$Q$2+1,IF(AND(O5611&gt;1460,O5611&lt;1826),+'PL2'!$R$2+1,IF(AND(O5611&gt;1825,O5611&lt;2190),+'PL2'!$S$2+1,0))))))</f>
        <v>1.2</v>
      </c>
      <c r="N5611" s="82">
        <f t="shared" si="420"/>
        <v>4.9963589095569638E-4</v>
      </c>
      <c r="O5611" s="19">
        <f>IF(A5611&gt;'PL2'!$C$2+489,IF(A5611='PL2'!$C$2+490,1,O5610+1), "")</f>
        <v>1048</v>
      </c>
      <c r="Q5611" s="19">
        <f t="shared" si="415"/>
        <v>27.722673530708668</v>
      </c>
    </row>
    <row r="5612" spans="1:17" s="80" customFormat="1" x14ac:dyDescent="0.55000000000000004">
      <c r="A5612" s="80">
        <v>5610</v>
      </c>
      <c r="B5612" s="81">
        <v>45432</v>
      </c>
      <c r="C5612" s="80">
        <v>129.96713516221601</v>
      </c>
      <c r="D5612" s="80">
        <f t="shared" si="417"/>
        <v>509737526.43782645</v>
      </c>
      <c r="E5612" s="80">
        <v>475</v>
      </c>
      <c r="F5612" s="80">
        <f t="shared" si="413"/>
        <v>1.2111015179413606E-4</v>
      </c>
      <c r="G5612" s="80">
        <f t="shared" si="418"/>
        <v>22442.079397294096</v>
      </c>
      <c r="H5612" s="80">
        <f t="shared" si="414"/>
        <v>2.7179636423823412</v>
      </c>
      <c r="I5612" s="80">
        <f t="shared" si="416"/>
        <v>10659987.713714695</v>
      </c>
      <c r="K5612" s="82">
        <f t="shared" si="419"/>
        <v>1.1114805470662237E-3</v>
      </c>
      <c r="L5612" s="3">
        <f>IF(AND(O5612&gt;0,O5612&lt;366),+'PL2'!$N$3+1,IF(AND(O5612&gt;365,O5612&lt;731),+'PL2'!$O$3+1,IF(AND(O5612&gt;730,O5612&lt;1096),+'PL2'!$P$3+1,IF(AND(O5612&gt;1095,O5612&lt;1461),+'PL2'!$Q$3+1,IF(AND(O5612&gt;1460,O5612&lt;3000),+'PL2'!$R$3+1,0)))))</f>
        <v>1.5</v>
      </c>
      <c r="M5612" s="3">
        <f>IF(AND(O5612&gt;0,O5612&lt;366),+'PL2'!$N$2+1,IF(AND(O5612&gt;365,O5612&lt;731),+'PL2'!$O$2+1,IF(AND(O5612&gt;730,O5612&lt;1096),+'PL2'!$P$2+1,IF(AND(O5612&gt;1095,O5612&lt;1461),+'PL2'!$Q$2+1,IF(AND(O5612&gt;1460,O5612&lt;1826),+'PL2'!$R$2+1,IF(AND(O5612&gt;1825,O5612&lt;2190),+'PL2'!$S$2+1,0))))))</f>
        <v>1.2</v>
      </c>
      <c r="N5612" s="82">
        <f t="shared" si="420"/>
        <v>4.9963589095569638E-4</v>
      </c>
      <c r="O5612" s="19">
        <f>IF(A5612&gt;'PL2'!$C$2+489,IF(A5612='PL2'!$C$2+490,1,O5611+1), "")</f>
        <v>1049</v>
      </c>
      <c r="Q5612" s="19">
        <f t="shared" si="415"/>
        <v>27.736524773397857</v>
      </c>
    </row>
    <row r="5613" spans="1:17" s="80" customFormat="1" x14ac:dyDescent="0.55000000000000004">
      <c r="A5613" s="80">
        <v>5611</v>
      </c>
      <c r="B5613" s="81">
        <v>45433</v>
      </c>
      <c r="C5613" s="80">
        <v>129.997133636337</v>
      </c>
      <c r="D5613" s="80">
        <f t="shared" si="417"/>
        <v>510304089.78257173</v>
      </c>
      <c r="E5613" s="80">
        <v>475</v>
      </c>
      <c r="F5613" s="80">
        <f t="shared" si="413"/>
        <v>1.2100361277443354E-4</v>
      </c>
      <c r="G5613" s="80">
        <f t="shared" si="418"/>
        <v>22453.292265628661</v>
      </c>
      <c r="H5613" s="80">
        <f t="shared" si="414"/>
        <v>2.716929482821314</v>
      </c>
      <c r="I5613" s="80">
        <f t="shared" si="416"/>
        <v>10665313.826173615</v>
      </c>
      <c r="K5613" s="82">
        <f t="shared" si="419"/>
        <v>1.1114805470662237E-3</v>
      </c>
      <c r="L5613" s="3">
        <f>IF(AND(O5613&gt;0,O5613&lt;366),+'PL2'!$N$3+1,IF(AND(O5613&gt;365,O5613&lt;731),+'PL2'!$O$3+1,IF(AND(O5613&gt;730,O5613&lt;1096),+'PL2'!$P$3+1,IF(AND(O5613&gt;1095,O5613&lt;1461),+'PL2'!$Q$3+1,IF(AND(O5613&gt;1460,O5613&lt;3000),+'PL2'!$R$3+1,0)))))</f>
        <v>1.5</v>
      </c>
      <c r="M5613" s="3">
        <f>IF(AND(O5613&gt;0,O5613&lt;366),+'PL2'!$N$2+1,IF(AND(O5613&gt;365,O5613&lt;731),+'PL2'!$O$2+1,IF(AND(O5613&gt;730,O5613&lt;1096),+'PL2'!$P$2+1,IF(AND(O5613&gt;1095,O5613&lt;1461),+'PL2'!$Q$2+1,IF(AND(O5613&gt;1460,O5613&lt;1826),+'PL2'!$R$2+1,IF(AND(O5613&gt;1825,O5613&lt;2190),+'PL2'!$S$2+1,0))))))</f>
        <v>1.2</v>
      </c>
      <c r="N5613" s="82">
        <f t="shared" si="420"/>
        <v>4.9963589095569638E-4</v>
      </c>
      <c r="O5613" s="19">
        <f>IF(A5613&gt;'PL2'!$C$2+489,IF(A5613='PL2'!$C$2+490,1,O5612+1), "")</f>
        <v>1050</v>
      </c>
      <c r="Q5613" s="19">
        <f t="shared" si="415"/>
        <v>27.75038293666503</v>
      </c>
    </row>
    <row r="5614" spans="1:17" s="80" customFormat="1" x14ac:dyDescent="0.55000000000000004">
      <c r="A5614" s="80">
        <v>5612</v>
      </c>
      <c r="B5614" s="81">
        <v>45434</v>
      </c>
      <c r="C5614" s="80">
        <v>130.02713211045801</v>
      </c>
      <c r="D5614" s="80">
        <f t="shared" si="417"/>
        <v>510871282.85145342</v>
      </c>
      <c r="E5614" s="80">
        <v>475</v>
      </c>
      <c r="F5614" s="80">
        <f t="shared" si="413"/>
        <v>1.2089716103777635E-4</v>
      </c>
      <c r="G5614" s="80">
        <f t="shared" si="418"/>
        <v>22464.510736314685</v>
      </c>
      <c r="H5614" s="80">
        <f t="shared" si="414"/>
        <v>2.7158955721230922</v>
      </c>
      <c r="I5614" s="80">
        <f t="shared" si="416"/>
        <v>10670642.599749476</v>
      </c>
      <c r="K5614" s="82">
        <f t="shared" si="419"/>
        <v>1.1114805470662237E-3</v>
      </c>
      <c r="L5614" s="3">
        <f>IF(AND(O5614&gt;0,O5614&lt;366),+'PL2'!$N$3+1,IF(AND(O5614&gt;365,O5614&lt;731),+'PL2'!$O$3+1,IF(AND(O5614&gt;730,O5614&lt;1096),+'PL2'!$P$3+1,IF(AND(O5614&gt;1095,O5614&lt;1461),+'PL2'!$Q$3+1,IF(AND(O5614&gt;1460,O5614&lt;3000),+'PL2'!$R$3+1,0)))))</f>
        <v>1.5</v>
      </c>
      <c r="M5614" s="3">
        <f>IF(AND(O5614&gt;0,O5614&lt;366),+'PL2'!$N$2+1,IF(AND(O5614&gt;365,O5614&lt;731),+'PL2'!$O$2+1,IF(AND(O5614&gt;730,O5614&lt;1096),+'PL2'!$P$2+1,IF(AND(O5614&gt;1095,O5614&lt;1461),+'PL2'!$Q$2+1,IF(AND(O5614&gt;1460,O5614&lt;1826),+'PL2'!$R$2+1,IF(AND(O5614&gt;1825,O5614&lt;2190),+'PL2'!$S$2+1,0))))))</f>
        <v>1.2</v>
      </c>
      <c r="N5614" s="82">
        <f t="shared" si="420"/>
        <v>4.9963589095569638E-4</v>
      </c>
      <c r="O5614" s="19">
        <f>IF(A5614&gt;'PL2'!$C$2+489,IF(A5614='PL2'!$C$2+490,1,O5613+1), "")</f>
        <v>1051</v>
      </c>
      <c r="Q5614" s="19">
        <f t="shared" si="415"/>
        <v>27.764248023967951</v>
      </c>
    </row>
    <row r="5615" spans="1:17" s="80" customFormat="1" x14ac:dyDescent="0.55000000000000004">
      <c r="A5615" s="80">
        <v>5613</v>
      </c>
      <c r="B5615" s="81">
        <v>45435</v>
      </c>
      <c r="C5615" s="80">
        <v>130.057130584579</v>
      </c>
      <c r="D5615" s="80">
        <f t="shared" si="417"/>
        <v>511439106.3443976</v>
      </c>
      <c r="E5615" s="80">
        <v>475</v>
      </c>
      <c r="F5615" s="80">
        <f t="shared" si="413"/>
        <v>1.2079079652167811E-4</v>
      </c>
      <c r="G5615" s="80">
        <f t="shared" si="418"/>
        <v>22475.734812151306</v>
      </c>
      <c r="H5615" s="80">
        <f t="shared" si="414"/>
        <v>2.7148619103697658</v>
      </c>
      <c r="I5615" s="80">
        <f t="shared" si="416"/>
        <v>10675974.035771871</v>
      </c>
      <c r="K5615" s="82">
        <f t="shared" si="419"/>
        <v>1.1114805470662237E-3</v>
      </c>
      <c r="L5615" s="3">
        <f>IF(AND(O5615&gt;0,O5615&lt;366),+'PL2'!$N$3+1,IF(AND(O5615&gt;365,O5615&lt;731),+'PL2'!$O$3+1,IF(AND(O5615&gt;730,O5615&lt;1096),+'PL2'!$P$3+1,IF(AND(O5615&gt;1095,O5615&lt;1461),+'PL2'!$Q$3+1,IF(AND(O5615&gt;1460,O5615&lt;3000),+'PL2'!$R$3+1,0)))))</f>
        <v>1.5</v>
      </c>
      <c r="M5615" s="3">
        <f>IF(AND(O5615&gt;0,O5615&lt;366),+'PL2'!$N$2+1,IF(AND(O5615&gt;365,O5615&lt;731),+'PL2'!$O$2+1,IF(AND(O5615&gt;730,O5615&lt;1096),+'PL2'!$P$2+1,IF(AND(O5615&gt;1095,O5615&lt;1461),+'PL2'!$Q$2+1,IF(AND(O5615&gt;1460,O5615&lt;1826),+'PL2'!$R$2+1,IF(AND(O5615&gt;1825,O5615&lt;2190),+'PL2'!$S$2+1,0))))))</f>
        <v>1.2</v>
      </c>
      <c r="N5615" s="82">
        <f t="shared" si="420"/>
        <v>4.9963589095569638E-4</v>
      </c>
      <c r="O5615" s="19">
        <f>IF(A5615&gt;'PL2'!$C$2+489,IF(A5615='PL2'!$C$2+490,1,O5614+1), "")</f>
        <v>1052</v>
      </c>
      <c r="Q5615" s="19">
        <f t="shared" si="415"/>
        <v>27.778120038766122</v>
      </c>
    </row>
    <row r="5616" spans="1:17" s="80" customFormat="1" x14ac:dyDescent="0.55000000000000004">
      <c r="A5616" s="80">
        <v>5614</v>
      </c>
      <c r="B5616" s="81">
        <v>45436</v>
      </c>
      <c r="C5616" s="80">
        <v>130.08712905869999</v>
      </c>
      <c r="D5616" s="80">
        <f t="shared" si="417"/>
        <v>512007560.96210831</v>
      </c>
      <c r="E5616" s="80">
        <v>475</v>
      </c>
      <c r="F5616" s="80">
        <f t="shared" ref="F5616:F5679" si="421">+(C5616/D5616)*E5616</f>
        <v>1.2068451916368368E-4</v>
      </c>
      <c r="G5616" s="80">
        <f t="shared" si="418"/>
        <v>22486.964495939061</v>
      </c>
      <c r="H5616" s="80">
        <f t="shared" si="414"/>
        <v>2.7138284976432323</v>
      </c>
      <c r="I5616" s="80">
        <f t="shared" si="416"/>
        <v>10681308.135571053</v>
      </c>
      <c r="K5616" s="82">
        <f t="shared" si="419"/>
        <v>1.1114805470662237E-3</v>
      </c>
      <c r="L5616" s="3">
        <f>IF(AND(O5616&gt;0,O5616&lt;366),+'PL2'!$N$3+1,IF(AND(O5616&gt;365,O5616&lt;731),+'PL2'!$O$3+1,IF(AND(O5616&gt;730,O5616&lt;1096),+'PL2'!$P$3+1,IF(AND(O5616&gt;1095,O5616&lt;1461),+'PL2'!$Q$3+1,IF(AND(O5616&gt;1460,O5616&lt;3000),+'PL2'!$R$3+1,0)))))</f>
        <v>1.5</v>
      </c>
      <c r="M5616" s="3">
        <f>IF(AND(O5616&gt;0,O5616&lt;366),+'PL2'!$N$2+1,IF(AND(O5616&gt;365,O5616&lt;731),+'PL2'!$O$2+1,IF(AND(O5616&gt;730,O5616&lt;1096),+'PL2'!$P$2+1,IF(AND(O5616&gt;1095,O5616&lt;1461),+'PL2'!$Q$2+1,IF(AND(O5616&gt;1460,O5616&lt;1826),+'PL2'!$R$2+1,IF(AND(O5616&gt;1825,O5616&lt;2190),+'PL2'!$S$2+1,0))))))</f>
        <v>1.2</v>
      </c>
      <c r="N5616" s="82">
        <f t="shared" si="420"/>
        <v>4.9963589095569638E-4</v>
      </c>
      <c r="O5616" s="19">
        <f>IF(A5616&gt;'PL2'!$C$2+489,IF(A5616='PL2'!$C$2+490,1,O5615+1), "")</f>
        <v>1053</v>
      </c>
      <c r="Q5616" s="19">
        <f t="shared" si="415"/>
        <v>27.791998984520767</v>
      </c>
    </row>
    <row r="5617" spans="1:17" s="80" customFormat="1" x14ac:dyDescent="0.55000000000000004">
      <c r="A5617" s="80">
        <v>5615</v>
      </c>
      <c r="B5617" s="81">
        <v>45437</v>
      </c>
      <c r="C5617" s="80">
        <v>130.117127532821</v>
      </c>
      <c r="D5617" s="80">
        <f t="shared" si="417"/>
        <v>512576647.4060685</v>
      </c>
      <c r="E5617" s="80">
        <v>475</v>
      </c>
      <c r="F5617" s="80">
        <f t="shared" si="421"/>
        <v>1.2057832890136901E-4</v>
      </c>
      <c r="G5617" s="80">
        <f t="shared" si="418"/>
        <v>22498.199790479877</v>
      </c>
      <c r="H5617" s="80">
        <f t="shared" si="414"/>
        <v>2.712795334025194</v>
      </c>
      <c r="I5617" s="80">
        <f t="shared" si="416"/>
        <v>10686644.900477942</v>
      </c>
      <c r="K5617" s="82">
        <f t="shared" si="419"/>
        <v>1.1114805470662237E-3</v>
      </c>
      <c r="L5617" s="3">
        <f>IF(AND(O5617&gt;0,O5617&lt;366),+'PL2'!$N$3+1,IF(AND(O5617&gt;365,O5617&lt;731),+'PL2'!$O$3+1,IF(AND(O5617&gt;730,O5617&lt;1096),+'PL2'!$P$3+1,IF(AND(O5617&gt;1095,O5617&lt;1461),+'PL2'!$Q$3+1,IF(AND(O5617&gt;1460,O5617&lt;3000),+'PL2'!$R$3+1,0)))))</f>
        <v>1.5</v>
      </c>
      <c r="M5617" s="3">
        <f>IF(AND(O5617&gt;0,O5617&lt;366),+'PL2'!$N$2+1,IF(AND(O5617&gt;365,O5617&lt;731),+'PL2'!$O$2+1,IF(AND(O5617&gt;730,O5617&lt;1096),+'PL2'!$P$2+1,IF(AND(O5617&gt;1095,O5617&lt;1461),+'PL2'!$Q$2+1,IF(AND(O5617&gt;1460,O5617&lt;1826),+'PL2'!$R$2+1,IF(AND(O5617&gt;1825,O5617&lt;2190),+'PL2'!$S$2+1,0))))))</f>
        <v>1.2</v>
      </c>
      <c r="N5617" s="82">
        <f t="shared" si="420"/>
        <v>4.9963589095569638E-4</v>
      </c>
      <c r="O5617" s="19">
        <f>IF(A5617&gt;'PL2'!$C$2+489,IF(A5617='PL2'!$C$2+490,1,O5616+1), "")</f>
        <v>1054</v>
      </c>
      <c r="Q5617" s="19">
        <f t="shared" si="415"/>
        <v>27.805884864694839</v>
      </c>
    </row>
    <row r="5618" spans="1:17" s="80" customFormat="1" x14ac:dyDescent="0.55000000000000004">
      <c r="A5618" s="80">
        <v>5616</v>
      </c>
      <c r="B5618" s="81">
        <v>45438</v>
      </c>
      <c r="C5618" s="80">
        <v>130.14712600694199</v>
      </c>
      <c r="D5618" s="80">
        <f t="shared" si="417"/>
        <v>513146366.37854075</v>
      </c>
      <c r="E5618" s="80">
        <v>475</v>
      </c>
      <c r="F5618" s="80">
        <f t="shared" si="421"/>
        <v>1.2047222567234121E-4</v>
      </c>
      <c r="G5618" s="80">
        <f t="shared" si="418"/>
        <v>22509.440698577095</v>
      </c>
      <c r="H5618" s="80">
        <f t="shared" si="414"/>
        <v>2.7117624195971617</v>
      </c>
      <c r="I5618" s="80">
        <f t="shared" si="416"/>
        <v>10691984.33182412</v>
      </c>
      <c r="K5618" s="82">
        <f t="shared" si="419"/>
        <v>1.1114805470662237E-3</v>
      </c>
      <c r="L5618" s="3">
        <f>IF(AND(O5618&gt;0,O5618&lt;366),+'PL2'!$N$3+1,IF(AND(O5618&gt;365,O5618&lt;731),+'PL2'!$O$3+1,IF(AND(O5618&gt;730,O5618&lt;1096),+'PL2'!$P$3+1,IF(AND(O5618&gt;1095,O5618&lt;1461),+'PL2'!$Q$3+1,IF(AND(O5618&gt;1460,O5618&lt;3000),+'PL2'!$R$3+1,0)))))</f>
        <v>1.5</v>
      </c>
      <c r="M5618" s="3">
        <f>IF(AND(O5618&gt;0,O5618&lt;366),+'PL2'!$N$2+1,IF(AND(O5618&gt;365,O5618&lt;731),+'PL2'!$O$2+1,IF(AND(O5618&gt;730,O5618&lt;1096),+'PL2'!$P$2+1,IF(AND(O5618&gt;1095,O5618&lt;1461),+'PL2'!$Q$2+1,IF(AND(O5618&gt;1460,O5618&lt;1826),+'PL2'!$R$2+1,IF(AND(O5618&gt;1825,O5618&lt;2190),+'PL2'!$S$2+1,0))))))</f>
        <v>1.2</v>
      </c>
      <c r="N5618" s="82">
        <f t="shared" si="420"/>
        <v>4.9963589095569638E-4</v>
      </c>
      <c r="O5618" s="19">
        <f>IF(A5618&gt;'PL2'!$C$2+489,IF(A5618='PL2'!$C$2+490,1,O5617+1), "")</f>
        <v>1055</v>
      </c>
      <c r="Q5618" s="19">
        <f t="shared" si="415"/>
        <v>27.819777682753024</v>
      </c>
    </row>
    <row r="5619" spans="1:17" s="80" customFormat="1" x14ac:dyDescent="0.55000000000000004">
      <c r="A5619" s="80">
        <v>5617</v>
      </c>
      <c r="B5619" s="81">
        <v>45439</v>
      </c>
      <c r="C5619" s="80">
        <v>130.177124481063</v>
      </c>
      <c r="D5619" s="80">
        <f t="shared" si="417"/>
        <v>513716718.58256823</v>
      </c>
      <c r="E5619" s="80">
        <v>475</v>
      </c>
      <c r="F5619" s="80">
        <f t="shared" si="421"/>
        <v>1.203662094142387E-4</v>
      </c>
      <c r="G5619" s="80">
        <f t="shared" si="418"/>
        <v>22520.687223035442</v>
      </c>
      <c r="H5619" s="80">
        <f t="shared" si="414"/>
        <v>2.7107297544404538</v>
      </c>
      <c r="I5619" s="80">
        <f t="shared" si="416"/>
        <v>10697326.430941835</v>
      </c>
      <c r="K5619" s="82">
        <f t="shared" si="419"/>
        <v>1.1114805470662237E-3</v>
      </c>
      <c r="L5619" s="3">
        <f>IF(AND(O5619&gt;0,O5619&lt;366),+'PL2'!$N$3+1,IF(AND(O5619&gt;365,O5619&lt;731),+'PL2'!$O$3+1,IF(AND(O5619&gt;730,O5619&lt;1096),+'PL2'!$P$3+1,IF(AND(O5619&gt;1095,O5619&lt;1461),+'PL2'!$Q$3+1,IF(AND(O5619&gt;1460,O5619&lt;3000),+'PL2'!$R$3+1,0)))))</f>
        <v>1.5</v>
      </c>
      <c r="M5619" s="3">
        <f>IF(AND(O5619&gt;0,O5619&lt;366),+'PL2'!$N$2+1,IF(AND(O5619&gt;365,O5619&lt;731),+'PL2'!$O$2+1,IF(AND(O5619&gt;730,O5619&lt;1096),+'PL2'!$P$2+1,IF(AND(O5619&gt;1095,O5619&lt;1461),+'PL2'!$Q$2+1,IF(AND(O5619&gt;1460,O5619&lt;1826),+'PL2'!$R$2+1,IF(AND(O5619&gt;1825,O5619&lt;2190),+'PL2'!$S$2+1,0))))))</f>
        <v>1.2</v>
      </c>
      <c r="N5619" s="82">
        <f t="shared" si="420"/>
        <v>4.9963589095569638E-4</v>
      </c>
      <c r="O5619" s="19">
        <f>IF(A5619&gt;'PL2'!$C$2+489,IF(A5619='PL2'!$C$2+490,1,O5618+1), "")</f>
        <v>1056</v>
      </c>
      <c r="Q5619" s="19">
        <f t="shared" si="415"/>
        <v>27.833677442161736</v>
      </c>
    </row>
    <row r="5620" spans="1:17" s="80" customFormat="1" x14ac:dyDescent="0.55000000000000004">
      <c r="A5620" s="80">
        <v>5618</v>
      </c>
      <c r="B5620" s="81">
        <v>45440</v>
      </c>
      <c r="C5620" s="80">
        <v>130.20712295518399</v>
      </c>
      <c r="D5620" s="80">
        <f t="shared" si="417"/>
        <v>514287704.72197545</v>
      </c>
      <c r="E5620" s="80">
        <v>475</v>
      </c>
      <c r="F5620" s="80">
        <f t="shared" si="421"/>
        <v>1.2026028006473092E-4</v>
      </c>
      <c r="G5620" s="80">
        <f t="shared" si="418"/>
        <v>22531.939366661059</v>
      </c>
      <c r="H5620" s="80">
        <f t="shared" si="414"/>
        <v>2.7096973386361949</v>
      </c>
      <c r="I5620" s="80">
        <f t="shared" si="416"/>
        <v>10702671.199164003</v>
      </c>
      <c r="K5620" s="82">
        <f t="shared" si="419"/>
        <v>1.1114805470662237E-3</v>
      </c>
      <c r="L5620" s="3">
        <f>IF(AND(O5620&gt;0,O5620&lt;366),+'PL2'!$N$3+1,IF(AND(O5620&gt;365,O5620&lt;731),+'PL2'!$O$3+1,IF(AND(O5620&gt;730,O5620&lt;1096),+'PL2'!$P$3+1,IF(AND(O5620&gt;1095,O5620&lt;1461),+'PL2'!$Q$3+1,IF(AND(O5620&gt;1460,O5620&lt;3000),+'PL2'!$R$3+1,0)))))</f>
        <v>1.5</v>
      </c>
      <c r="M5620" s="3">
        <f>IF(AND(O5620&gt;0,O5620&lt;366),+'PL2'!$N$2+1,IF(AND(O5620&gt;365,O5620&lt;731),+'PL2'!$O$2+1,IF(AND(O5620&gt;730,O5620&lt;1096),+'PL2'!$P$2+1,IF(AND(O5620&gt;1095,O5620&lt;1461),+'PL2'!$Q$2+1,IF(AND(O5620&gt;1460,O5620&lt;1826),+'PL2'!$R$2+1,IF(AND(O5620&gt;1825,O5620&lt;2190),+'PL2'!$S$2+1,0))))))</f>
        <v>1.2</v>
      </c>
      <c r="N5620" s="82">
        <f t="shared" si="420"/>
        <v>4.9963589095569638E-4</v>
      </c>
      <c r="O5620" s="19">
        <f>IF(A5620&gt;'PL2'!$C$2+489,IF(A5620='PL2'!$C$2+490,1,O5619+1), "")</f>
        <v>1057</v>
      </c>
      <c r="Q5620" s="19">
        <f t="shared" si="415"/>
        <v>27.847584146389124</v>
      </c>
    </row>
    <row r="5621" spans="1:17" s="80" customFormat="1" x14ac:dyDescent="0.55000000000000004">
      <c r="A5621" s="80">
        <v>5619</v>
      </c>
      <c r="B5621" s="81">
        <v>45441</v>
      </c>
      <c r="C5621" s="80">
        <v>130.23712142930501</v>
      </c>
      <c r="D5621" s="80">
        <f t="shared" si="417"/>
        <v>514859325.50136924</v>
      </c>
      <c r="E5621" s="80">
        <v>475</v>
      </c>
      <c r="F5621" s="80">
        <f t="shared" si="421"/>
        <v>1.2015443756151865E-4</v>
      </c>
      <c r="G5621" s="80">
        <f t="shared" si="418"/>
        <v>22543.197132261481</v>
      </c>
      <c r="H5621" s="80">
        <f t="shared" si="414"/>
        <v>2.7086651722653183</v>
      </c>
      <c r="I5621" s="80">
        <f t="shared" si="416"/>
        <v>10708018.637824204</v>
      </c>
      <c r="K5621" s="82">
        <f t="shared" si="419"/>
        <v>1.1114805470662237E-3</v>
      </c>
      <c r="L5621" s="3">
        <f>IF(AND(O5621&gt;0,O5621&lt;366),+'PL2'!$N$3+1,IF(AND(O5621&gt;365,O5621&lt;731),+'PL2'!$O$3+1,IF(AND(O5621&gt;730,O5621&lt;1096),+'PL2'!$P$3+1,IF(AND(O5621&gt;1095,O5621&lt;1461),+'PL2'!$Q$3+1,IF(AND(O5621&gt;1460,O5621&lt;3000),+'PL2'!$R$3+1,0)))))</f>
        <v>1.5</v>
      </c>
      <c r="M5621" s="3">
        <f>IF(AND(O5621&gt;0,O5621&lt;366),+'PL2'!$N$2+1,IF(AND(O5621&gt;365,O5621&lt;731),+'PL2'!$O$2+1,IF(AND(O5621&gt;730,O5621&lt;1096),+'PL2'!$P$2+1,IF(AND(O5621&gt;1095,O5621&lt;1461),+'PL2'!$Q$2+1,IF(AND(O5621&gt;1460,O5621&lt;1826),+'PL2'!$R$2+1,IF(AND(O5621&gt;1825,O5621&lt;2190),+'PL2'!$S$2+1,0))))))</f>
        <v>1.2</v>
      </c>
      <c r="N5621" s="82">
        <f t="shared" si="420"/>
        <v>4.9963589095569638E-4</v>
      </c>
      <c r="O5621" s="19">
        <f>IF(A5621&gt;'PL2'!$C$2+489,IF(A5621='PL2'!$C$2+490,1,O5620+1), "")</f>
        <v>1058</v>
      </c>
      <c r="Q5621" s="19">
        <f t="shared" si="415"/>
        <v>27.86149779890507</v>
      </c>
    </row>
    <row r="5622" spans="1:17" s="80" customFormat="1" x14ac:dyDescent="0.55000000000000004">
      <c r="A5622" s="80">
        <v>5620</v>
      </c>
      <c r="B5622" s="81">
        <v>45442</v>
      </c>
      <c r="C5622" s="80">
        <v>130.26711990342599</v>
      </c>
      <c r="D5622" s="80">
        <f t="shared" si="417"/>
        <v>515431581.62613964</v>
      </c>
      <c r="E5622" s="80">
        <v>475</v>
      </c>
      <c r="F5622" s="80">
        <f t="shared" si="421"/>
        <v>1.2004868184233381E-4</v>
      </c>
      <c r="G5622" s="80">
        <f t="shared" si="418"/>
        <v>22554.460522645648</v>
      </c>
      <c r="H5622" s="80">
        <f t="shared" si="414"/>
        <v>2.7076332554085654</v>
      </c>
      <c r="I5622" s="80">
        <f t="shared" si="416"/>
        <v>10713368.748256683</v>
      </c>
      <c r="K5622" s="82">
        <f t="shared" si="419"/>
        <v>1.1114805470662237E-3</v>
      </c>
      <c r="L5622" s="3">
        <f>IF(AND(O5622&gt;0,O5622&lt;366),+'PL2'!$N$3+1,IF(AND(O5622&gt;365,O5622&lt;731),+'PL2'!$O$3+1,IF(AND(O5622&gt;730,O5622&lt;1096),+'PL2'!$P$3+1,IF(AND(O5622&gt;1095,O5622&lt;1461),+'PL2'!$Q$3+1,IF(AND(O5622&gt;1460,O5622&lt;3000),+'PL2'!$R$3+1,0)))))</f>
        <v>1.5</v>
      </c>
      <c r="M5622" s="3">
        <f>IF(AND(O5622&gt;0,O5622&lt;366),+'PL2'!$N$2+1,IF(AND(O5622&gt;365,O5622&lt;731),+'PL2'!$O$2+1,IF(AND(O5622&gt;730,O5622&lt;1096),+'PL2'!$P$2+1,IF(AND(O5622&gt;1095,O5622&lt;1461),+'PL2'!$Q$2+1,IF(AND(O5622&gt;1460,O5622&lt;1826),+'PL2'!$R$2+1,IF(AND(O5622&gt;1825,O5622&lt;2190),+'PL2'!$S$2+1,0))))))</f>
        <v>1.2</v>
      </c>
      <c r="N5622" s="82">
        <f t="shared" si="420"/>
        <v>4.9963589095569638E-4</v>
      </c>
      <c r="O5622" s="19">
        <f>IF(A5622&gt;'PL2'!$C$2+489,IF(A5622='PL2'!$C$2+490,1,O5621+1), "")</f>
        <v>1059</v>
      </c>
      <c r="Q5622" s="19">
        <f t="shared" si="415"/>
        <v>27.875418403181186</v>
      </c>
    </row>
    <row r="5623" spans="1:17" s="80" customFormat="1" x14ac:dyDescent="0.55000000000000004">
      <c r="A5623" s="80">
        <v>5621</v>
      </c>
      <c r="B5623" s="81">
        <v>45443</v>
      </c>
      <c r="C5623" s="80">
        <v>130.29711837754701</v>
      </c>
      <c r="D5623" s="80">
        <f t="shared" si="417"/>
        <v>516004473.80246067</v>
      </c>
      <c r="E5623" s="80">
        <v>475</v>
      </c>
      <c r="F5623" s="80">
        <f t="shared" si="421"/>
        <v>1.1994301284493958E-4</v>
      </c>
      <c r="G5623" s="80">
        <f t="shared" si="418"/>
        <v>22565.729540623906</v>
      </c>
      <c r="H5623" s="80">
        <f t="shared" si="414"/>
        <v>2.7066015881464858</v>
      </c>
      <c r="I5623" s="80">
        <f t="shared" si="416"/>
        <v>10718721.531796355</v>
      </c>
      <c r="K5623" s="82">
        <f t="shared" si="419"/>
        <v>1.1114805470662237E-3</v>
      </c>
      <c r="L5623" s="3">
        <f>IF(AND(O5623&gt;0,O5623&lt;366),+'PL2'!$N$3+1,IF(AND(O5623&gt;365,O5623&lt;731),+'PL2'!$O$3+1,IF(AND(O5623&gt;730,O5623&lt;1096),+'PL2'!$P$3+1,IF(AND(O5623&gt;1095,O5623&lt;1461),+'PL2'!$Q$3+1,IF(AND(O5623&gt;1460,O5623&lt;3000),+'PL2'!$R$3+1,0)))))</f>
        <v>1.5</v>
      </c>
      <c r="M5623" s="3">
        <f>IF(AND(O5623&gt;0,O5623&lt;366),+'PL2'!$N$2+1,IF(AND(O5623&gt;365,O5623&lt;731),+'PL2'!$O$2+1,IF(AND(O5623&gt;730,O5623&lt;1096),+'PL2'!$P$2+1,IF(AND(O5623&gt;1095,O5623&lt;1461),+'PL2'!$Q$2+1,IF(AND(O5623&gt;1460,O5623&lt;1826),+'PL2'!$R$2+1,IF(AND(O5623&gt;1825,O5623&lt;2190),+'PL2'!$S$2+1,0))))))</f>
        <v>1.2</v>
      </c>
      <c r="N5623" s="82">
        <f t="shared" si="420"/>
        <v>4.9963589095569638E-4</v>
      </c>
      <c r="O5623" s="19">
        <f>IF(A5623&gt;'PL2'!$C$2+489,IF(A5623='PL2'!$C$2+490,1,O5622+1), "")</f>
        <v>1060</v>
      </c>
      <c r="Q5623" s="19">
        <f t="shared" si="415"/>
        <v>27.889345962690822</v>
      </c>
    </row>
    <row r="5624" spans="1:17" s="80" customFormat="1" x14ac:dyDescent="0.55000000000000004">
      <c r="A5624" s="80">
        <v>5622</v>
      </c>
      <c r="B5624" s="81">
        <v>45444</v>
      </c>
      <c r="C5624" s="80">
        <v>130.32711685166799</v>
      </c>
      <c r="D5624" s="80">
        <f t="shared" si="417"/>
        <v>516578002.73729128</v>
      </c>
      <c r="E5624" s="80">
        <v>475</v>
      </c>
      <c r="F5624" s="80">
        <f t="shared" si="421"/>
        <v>1.1983743050713028E-4</v>
      </c>
      <c r="G5624" s="80">
        <f t="shared" si="418"/>
        <v>22577.004189008003</v>
      </c>
      <c r="H5624" s="80">
        <f t="shared" si="414"/>
        <v>2.7055701705594357</v>
      </c>
      <c r="I5624" s="80">
        <f t="shared" si="416"/>
        <v>10724076.989778802</v>
      </c>
      <c r="K5624" s="82">
        <f t="shared" si="419"/>
        <v>1.1114805470662237E-3</v>
      </c>
      <c r="L5624" s="3">
        <f>IF(AND(O5624&gt;0,O5624&lt;366),+'PL2'!$N$3+1,IF(AND(O5624&gt;365,O5624&lt;731),+'PL2'!$O$3+1,IF(AND(O5624&gt;730,O5624&lt;1096),+'PL2'!$P$3+1,IF(AND(O5624&gt;1095,O5624&lt;1461),+'PL2'!$Q$3+1,IF(AND(O5624&gt;1460,O5624&lt;3000),+'PL2'!$R$3+1,0)))))</f>
        <v>1.5</v>
      </c>
      <c r="M5624" s="3">
        <f>IF(AND(O5624&gt;0,O5624&lt;366),+'PL2'!$N$2+1,IF(AND(O5624&gt;365,O5624&lt;731),+'PL2'!$O$2+1,IF(AND(O5624&gt;730,O5624&lt;1096),+'PL2'!$P$2+1,IF(AND(O5624&gt;1095,O5624&lt;1461),+'PL2'!$Q$2+1,IF(AND(O5624&gt;1460,O5624&lt;1826),+'PL2'!$R$2+1,IF(AND(O5624&gt;1825,O5624&lt;2190),+'PL2'!$S$2+1,0))))))</f>
        <v>1.2</v>
      </c>
      <c r="N5624" s="82">
        <f t="shared" si="420"/>
        <v>4.9963589095569638E-4</v>
      </c>
      <c r="O5624" s="19">
        <f>IF(A5624&gt;'PL2'!$C$2+489,IF(A5624='PL2'!$C$2+490,1,O5623+1), "")</f>
        <v>1061</v>
      </c>
      <c r="Q5624" s="19">
        <f t="shared" si="415"/>
        <v>27.903280480909064</v>
      </c>
    </row>
    <row r="5625" spans="1:17" s="80" customFormat="1" x14ac:dyDescent="0.55000000000000004">
      <c r="A5625" s="80">
        <v>5623</v>
      </c>
      <c r="B5625" s="81">
        <v>45445</v>
      </c>
      <c r="C5625" s="80">
        <v>130.35711532578901</v>
      </c>
      <c r="D5625" s="80">
        <f t="shared" si="417"/>
        <v>517152169.13837612</v>
      </c>
      <c r="E5625" s="80">
        <v>475</v>
      </c>
      <c r="F5625" s="80">
        <f t="shared" si="421"/>
        <v>1.1973193476673156E-4</v>
      </c>
      <c r="G5625" s="80">
        <f t="shared" si="418"/>
        <v>22588.284470611088</v>
      </c>
      <c r="H5625" s="80">
        <f t="shared" si="414"/>
        <v>2.7045390027275822</v>
      </c>
      <c r="I5625" s="80">
        <f t="shared" si="416"/>
        <v>10729435.123540267</v>
      </c>
      <c r="K5625" s="82">
        <f t="shared" si="419"/>
        <v>1.1114805470662237E-3</v>
      </c>
      <c r="L5625" s="3">
        <f>IF(AND(O5625&gt;0,O5625&lt;366),+'PL2'!$N$3+1,IF(AND(O5625&gt;365,O5625&lt;731),+'PL2'!$O$3+1,IF(AND(O5625&gt;730,O5625&lt;1096),+'PL2'!$P$3+1,IF(AND(O5625&gt;1095,O5625&lt;1461),+'PL2'!$Q$3+1,IF(AND(O5625&gt;1460,O5625&lt;3000),+'PL2'!$R$3+1,0)))))</f>
        <v>1.5</v>
      </c>
      <c r="M5625" s="3">
        <f>IF(AND(O5625&gt;0,O5625&lt;366),+'PL2'!$N$2+1,IF(AND(O5625&gt;365,O5625&lt;731),+'PL2'!$O$2+1,IF(AND(O5625&gt;730,O5625&lt;1096),+'PL2'!$P$2+1,IF(AND(O5625&gt;1095,O5625&lt;1461),+'PL2'!$Q$2+1,IF(AND(O5625&gt;1460,O5625&lt;1826),+'PL2'!$R$2+1,IF(AND(O5625&gt;1825,O5625&lt;2190),+'PL2'!$S$2+1,0))))))</f>
        <v>1.2</v>
      </c>
      <c r="N5625" s="82">
        <f t="shared" si="420"/>
        <v>4.9963589095569638E-4</v>
      </c>
      <c r="O5625" s="19">
        <f>IF(A5625&gt;'PL2'!$C$2+489,IF(A5625='PL2'!$C$2+490,1,O5624+1), "")</f>
        <v>1062</v>
      </c>
      <c r="Q5625" s="19">
        <f t="shared" si="415"/>
        <v>27.91722196131273</v>
      </c>
    </row>
    <row r="5626" spans="1:17" s="80" customFormat="1" x14ac:dyDescent="0.55000000000000004">
      <c r="A5626" s="80">
        <v>5624</v>
      </c>
      <c r="B5626" s="81">
        <v>45446</v>
      </c>
      <c r="C5626" s="80">
        <v>130.38711379991</v>
      </c>
      <c r="D5626" s="80">
        <f t="shared" si="417"/>
        <v>517726973.71424651</v>
      </c>
      <c r="E5626" s="80">
        <v>475</v>
      </c>
      <c r="F5626" s="80">
        <f t="shared" si="421"/>
        <v>1.1962652556160023E-4</v>
      </c>
      <c r="G5626" s="80">
        <f t="shared" si="418"/>
        <v>22599.570388247721</v>
      </c>
      <c r="H5626" s="80">
        <f t="shared" si="414"/>
        <v>2.7035080847308994</v>
      </c>
      <c r="I5626" s="80">
        <f t="shared" si="416"/>
        <v>10734795.934417667</v>
      </c>
      <c r="K5626" s="82">
        <f t="shared" si="419"/>
        <v>1.1114805470662237E-3</v>
      </c>
      <c r="L5626" s="3">
        <f>IF(AND(O5626&gt;0,O5626&lt;366),+'PL2'!$N$3+1,IF(AND(O5626&gt;365,O5626&lt;731),+'PL2'!$O$3+1,IF(AND(O5626&gt;730,O5626&lt;1096),+'PL2'!$P$3+1,IF(AND(O5626&gt;1095,O5626&lt;1461),+'PL2'!$Q$3+1,IF(AND(O5626&gt;1460,O5626&lt;3000),+'PL2'!$R$3+1,0)))))</f>
        <v>1.5</v>
      </c>
      <c r="M5626" s="3">
        <f>IF(AND(O5626&gt;0,O5626&lt;366),+'PL2'!$N$2+1,IF(AND(O5626&gt;365,O5626&lt;731),+'PL2'!$O$2+1,IF(AND(O5626&gt;730,O5626&lt;1096),+'PL2'!$P$2+1,IF(AND(O5626&gt;1095,O5626&lt;1461),+'PL2'!$Q$2+1,IF(AND(O5626&gt;1460,O5626&lt;1826),+'PL2'!$R$2+1,IF(AND(O5626&gt;1825,O5626&lt;2190),+'PL2'!$S$2+1,0))))))</f>
        <v>1.2</v>
      </c>
      <c r="N5626" s="82">
        <f t="shared" si="420"/>
        <v>4.9963589095569638E-4</v>
      </c>
      <c r="O5626" s="19">
        <f>IF(A5626&gt;'PL2'!$C$2+489,IF(A5626='PL2'!$C$2+490,1,O5625+1), "")</f>
        <v>1063</v>
      </c>
      <c r="Q5626" s="19">
        <f t="shared" si="415"/>
        <v>27.931170407380378</v>
      </c>
    </row>
    <row r="5627" spans="1:17" s="80" customFormat="1" x14ac:dyDescent="0.55000000000000004">
      <c r="A5627" s="80">
        <v>5625</v>
      </c>
      <c r="B5627" s="81">
        <v>45447</v>
      </c>
      <c r="C5627" s="80">
        <v>130.41711227403101</v>
      </c>
      <c r="D5627" s="80">
        <f t="shared" si="417"/>
        <v>518302417.17422134</v>
      </c>
      <c r="E5627" s="80">
        <v>475</v>
      </c>
      <c r="F5627" s="80">
        <f t="shared" si="421"/>
        <v>1.1952120282962446E-4</v>
      </c>
      <c r="G5627" s="80">
        <f t="shared" si="418"/>
        <v>22610.861944733868</v>
      </c>
      <c r="H5627" s="80">
        <f t="shared" si="414"/>
        <v>2.7024774166491734</v>
      </c>
      <c r="I5627" s="80">
        <f t="shared" si="416"/>
        <v>10740159.423748586</v>
      </c>
      <c r="K5627" s="82">
        <f t="shared" si="419"/>
        <v>1.1114805470662237E-3</v>
      </c>
      <c r="L5627" s="3">
        <f>IF(AND(O5627&gt;0,O5627&lt;366),+'PL2'!$N$3+1,IF(AND(O5627&gt;365,O5627&lt;731),+'PL2'!$O$3+1,IF(AND(O5627&gt;730,O5627&lt;1096),+'PL2'!$P$3+1,IF(AND(O5627&gt;1095,O5627&lt;1461),+'PL2'!$Q$3+1,IF(AND(O5627&gt;1460,O5627&lt;3000),+'PL2'!$R$3+1,0)))))</f>
        <v>1.5</v>
      </c>
      <c r="M5627" s="3">
        <f>IF(AND(O5627&gt;0,O5627&lt;366),+'PL2'!$N$2+1,IF(AND(O5627&gt;365,O5627&lt;731),+'PL2'!$O$2+1,IF(AND(O5627&gt;730,O5627&lt;1096),+'PL2'!$P$2+1,IF(AND(O5627&gt;1095,O5627&lt;1461),+'PL2'!$Q$2+1,IF(AND(O5627&gt;1460,O5627&lt;1826),+'PL2'!$R$2+1,IF(AND(O5627&gt;1825,O5627&lt;2190),+'PL2'!$S$2+1,0))))))</f>
        <v>1.2</v>
      </c>
      <c r="N5627" s="82">
        <f t="shared" si="420"/>
        <v>4.9963589095569638E-4</v>
      </c>
      <c r="O5627" s="19">
        <f>IF(A5627&gt;'PL2'!$C$2+489,IF(A5627='PL2'!$C$2+490,1,O5626+1), "")</f>
        <v>1064</v>
      </c>
      <c r="Q5627" s="19">
        <f t="shared" si="415"/>
        <v>27.945125822592306</v>
      </c>
    </row>
    <row r="5628" spans="1:17" s="80" customFormat="1" x14ac:dyDescent="0.55000000000000004">
      <c r="A5628" s="80">
        <v>5626</v>
      </c>
      <c r="B5628" s="81">
        <v>45448</v>
      </c>
      <c r="C5628" s="80">
        <v>130.447110748152</v>
      </c>
      <c r="D5628" s="80">
        <f t="shared" si="417"/>
        <v>518878500.22840786</v>
      </c>
      <c r="E5628" s="80">
        <v>475</v>
      </c>
      <c r="F5628" s="80">
        <f t="shared" si="421"/>
        <v>1.1941596650872343E-4</v>
      </c>
      <c r="G5628" s="80">
        <f t="shared" si="418"/>
        <v>22622.1591428869</v>
      </c>
      <c r="H5628" s="80">
        <f t="shared" si="414"/>
        <v>2.7014469985619938</v>
      </c>
      <c r="I5628" s="80">
        <f t="shared" si="416"/>
        <v>10745525.592871277</v>
      </c>
      <c r="K5628" s="82">
        <f t="shared" si="419"/>
        <v>1.1114805470662237E-3</v>
      </c>
      <c r="L5628" s="3">
        <f>IF(AND(O5628&gt;0,O5628&lt;366),+'PL2'!$N$3+1,IF(AND(O5628&gt;365,O5628&lt;731),+'PL2'!$O$3+1,IF(AND(O5628&gt;730,O5628&lt;1096),+'PL2'!$P$3+1,IF(AND(O5628&gt;1095,O5628&lt;1461),+'PL2'!$Q$3+1,IF(AND(O5628&gt;1460,O5628&lt;3000),+'PL2'!$R$3+1,0)))))</f>
        <v>1.5</v>
      </c>
      <c r="M5628" s="3">
        <f>IF(AND(O5628&gt;0,O5628&lt;366),+'PL2'!$N$2+1,IF(AND(O5628&gt;365,O5628&lt;731),+'PL2'!$O$2+1,IF(AND(O5628&gt;730,O5628&lt;1096),+'PL2'!$P$2+1,IF(AND(O5628&gt;1095,O5628&lt;1461),+'PL2'!$Q$2+1,IF(AND(O5628&gt;1460,O5628&lt;1826),+'PL2'!$R$2+1,IF(AND(O5628&gt;1825,O5628&lt;2190),+'PL2'!$S$2+1,0))))))</f>
        <v>1.2</v>
      </c>
      <c r="N5628" s="82">
        <f t="shared" si="420"/>
        <v>4.9963589095569638E-4</v>
      </c>
      <c r="O5628" s="19">
        <f>IF(A5628&gt;'PL2'!$C$2+489,IF(A5628='PL2'!$C$2+490,1,O5627+1), "")</f>
        <v>1065</v>
      </c>
      <c r="Q5628" s="19">
        <f t="shared" si="415"/>
        <v>27.959088210430547</v>
      </c>
    </row>
    <row r="5629" spans="1:17" s="80" customFormat="1" x14ac:dyDescent="0.55000000000000004">
      <c r="A5629" s="80">
        <v>5627</v>
      </c>
      <c r="B5629" s="81">
        <v>45449</v>
      </c>
      <c r="C5629" s="80">
        <v>130.47710922227299</v>
      </c>
      <c r="D5629" s="80">
        <f t="shared" si="417"/>
        <v>519455223.58770263</v>
      </c>
      <c r="E5629" s="80">
        <v>475</v>
      </c>
      <c r="F5629" s="80">
        <f t="shared" si="421"/>
        <v>1.1931081653684784E-4</v>
      </c>
      <c r="G5629" s="80">
        <f t="shared" si="418"/>
        <v>22633.461985525599</v>
      </c>
      <c r="H5629" s="80">
        <f t="shared" si="414"/>
        <v>2.7004168305487646</v>
      </c>
      <c r="I5629" s="80">
        <f t="shared" si="416"/>
        <v>10750894.443124659</v>
      </c>
      <c r="K5629" s="82">
        <f t="shared" si="419"/>
        <v>1.1114805470662237E-3</v>
      </c>
      <c r="L5629" s="3">
        <f>IF(AND(O5629&gt;0,O5629&lt;366),+'PL2'!$N$3+1,IF(AND(O5629&gt;365,O5629&lt;731),+'PL2'!$O$3+1,IF(AND(O5629&gt;730,O5629&lt;1096),+'PL2'!$P$3+1,IF(AND(O5629&gt;1095,O5629&lt;1461),+'PL2'!$Q$3+1,IF(AND(O5629&gt;1460,O5629&lt;3000),+'PL2'!$R$3+1,0)))))</f>
        <v>1.5</v>
      </c>
      <c r="M5629" s="3">
        <f>IF(AND(O5629&gt;0,O5629&lt;366),+'PL2'!$N$2+1,IF(AND(O5629&gt;365,O5629&lt;731),+'PL2'!$O$2+1,IF(AND(O5629&gt;730,O5629&lt;1096),+'PL2'!$P$2+1,IF(AND(O5629&gt;1095,O5629&lt;1461),+'PL2'!$Q$2+1,IF(AND(O5629&gt;1460,O5629&lt;1826),+'PL2'!$R$2+1,IF(AND(O5629&gt;1825,O5629&lt;2190),+'PL2'!$S$2+1,0))))))</f>
        <v>1.2</v>
      </c>
      <c r="N5629" s="82">
        <f t="shared" si="420"/>
        <v>4.9963589095569638E-4</v>
      </c>
      <c r="O5629" s="19">
        <f>IF(A5629&gt;'PL2'!$C$2+489,IF(A5629='PL2'!$C$2+490,1,O5628+1), "")</f>
        <v>1066</v>
      </c>
      <c r="Q5629" s="19">
        <f t="shared" si="415"/>
        <v>27.973057574378874</v>
      </c>
    </row>
    <row r="5630" spans="1:17" s="80" customFormat="1" x14ac:dyDescent="0.55000000000000004">
      <c r="A5630" s="80">
        <v>5628</v>
      </c>
      <c r="B5630" s="81">
        <v>45450</v>
      </c>
      <c r="C5630" s="80">
        <v>130.507107696394</v>
      </c>
      <c r="D5630" s="80">
        <f t="shared" si="417"/>
        <v>520032587.96379232</v>
      </c>
      <c r="E5630" s="80">
        <v>475</v>
      </c>
      <c r="F5630" s="80">
        <f t="shared" si="421"/>
        <v>1.1920575285197958E-4</v>
      </c>
      <c r="G5630" s="80">
        <f t="shared" si="418"/>
        <v>22644.770475470148</v>
      </c>
      <c r="H5630" s="80">
        <f t="shared" si="414"/>
        <v>2.6993869126886985</v>
      </c>
      <c r="I5630" s="80">
        <f t="shared" si="416"/>
        <v>10756265.975848321</v>
      </c>
      <c r="K5630" s="82">
        <f t="shared" si="419"/>
        <v>1.1114805470662237E-3</v>
      </c>
      <c r="L5630" s="3">
        <f>IF(AND(O5630&gt;0,O5630&lt;366),+'PL2'!$N$3+1,IF(AND(O5630&gt;365,O5630&lt;731),+'PL2'!$O$3+1,IF(AND(O5630&gt;730,O5630&lt;1096),+'PL2'!$P$3+1,IF(AND(O5630&gt;1095,O5630&lt;1461),+'PL2'!$Q$3+1,IF(AND(O5630&gt;1460,O5630&lt;3000),+'PL2'!$R$3+1,0)))))</f>
        <v>1.5</v>
      </c>
      <c r="M5630" s="3">
        <f>IF(AND(O5630&gt;0,O5630&lt;366),+'PL2'!$N$2+1,IF(AND(O5630&gt;365,O5630&lt;731),+'PL2'!$O$2+1,IF(AND(O5630&gt;730,O5630&lt;1096),+'PL2'!$P$2+1,IF(AND(O5630&gt;1095,O5630&lt;1461),+'PL2'!$Q$2+1,IF(AND(O5630&gt;1460,O5630&lt;1826),+'PL2'!$R$2+1,IF(AND(O5630&gt;1825,O5630&lt;2190),+'PL2'!$S$2+1,0))))))</f>
        <v>1.2</v>
      </c>
      <c r="N5630" s="82">
        <f t="shared" si="420"/>
        <v>4.9963589095569638E-4</v>
      </c>
      <c r="O5630" s="19">
        <f>IF(A5630&gt;'PL2'!$C$2+489,IF(A5630='PL2'!$C$2+490,1,O5629+1), "")</f>
        <v>1067</v>
      </c>
      <c r="Q5630" s="19">
        <f t="shared" si="415"/>
        <v>27.987033917922805</v>
      </c>
    </row>
    <row r="5631" spans="1:17" s="80" customFormat="1" x14ac:dyDescent="0.55000000000000004">
      <c r="A5631" s="80">
        <v>5629</v>
      </c>
      <c r="B5631" s="81">
        <v>45451</v>
      </c>
      <c r="C5631" s="80">
        <v>130.53710617051499</v>
      </c>
      <c r="D5631" s="80">
        <f t="shared" si="417"/>
        <v>520610594.06915456</v>
      </c>
      <c r="E5631" s="80">
        <v>475</v>
      </c>
      <c r="F5631" s="80">
        <f t="shared" si="421"/>
        <v>1.1910077539213167E-4</v>
      </c>
      <c r="G5631" s="80">
        <f t="shared" si="418"/>
        <v>22656.084615542146</v>
      </c>
      <c r="H5631" s="80">
        <f t="shared" si="414"/>
        <v>2.6983572450608149</v>
      </c>
      <c r="I5631" s="80">
        <f t="shared" si="416"/>
        <v>10761640.19238252</v>
      </c>
      <c r="K5631" s="82">
        <f t="shared" si="419"/>
        <v>1.1114805470662237E-3</v>
      </c>
      <c r="L5631" s="3">
        <f>IF(AND(O5631&gt;0,O5631&lt;366),+'PL2'!$N$3+1,IF(AND(O5631&gt;365,O5631&lt;731),+'PL2'!$O$3+1,IF(AND(O5631&gt;730,O5631&lt;1096),+'PL2'!$P$3+1,IF(AND(O5631&gt;1095,O5631&lt;1461),+'PL2'!$Q$3+1,IF(AND(O5631&gt;1460,O5631&lt;3000),+'PL2'!$R$3+1,0)))))</f>
        <v>1.5</v>
      </c>
      <c r="M5631" s="3">
        <f>IF(AND(O5631&gt;0,O5631&lt;366),+'PL2'!$N$2+1,IF(AND(O5631&gt;365,O5631&lt;731),+'PL2'!$O$2+1,IF(AND(O5631&gt;730,O5631&lt;1096),+'PL2'!$P$2+1,IF(AND(O5631&gt;1095,O5631&lt;1461),+'PL2'!$Q$2+1,IF(AND(O5631&gt;1460,O5631&lt;1826),+'PL2'!$R$2+1,IF(AND(O5631&gt;1825,O5631&lt;2190),+'PL2'!$S$2+1,0))))))</f>
        <v>1.2</v>
      </c>
      <c r="N5631" s="82">
        <f t="shared" si="420"/>
        <v>4.9963589095569638E-4</v>
      </c>
      <c r="O5631" s="19">
        <f>IF(A5631&gt;'PL2'!$C$2+489,IF(A5631='PL2'!$C$2+490,1,O5630+1), "")</f>
        <v>1068</v>
      </c>
      <c r="Q5631" s="19">
        <f t="shared" si="415"/>
        <v>28.001017244549594</v>
      </c>
    </row>
    <row r="5632" spans="1:17" s="80" customFormat="1" x14ac:dyDescent="0.55000000000000004">
      <c r="A5632" s="80">
        <v>5630</v>
      </c>
      <c r="B5632" s="81">
        <v>45452</v>
      </c>
      <c r="C5632" s="80">
        <v>130.567104644636</v>
      </c>
      <c r="D5632" s="80">
        <f t="shared" si="417"/>
        <v>521189242.61705899</v>
      </c>
      <c r="E5632" s="80">
        <v>475</v>
      </c>
      <c r="F5632" s="80">
        <f t="shared" si="421"/>
        <v>1.1899588409534867E-4</v>
      </c>
      <c r="G5632" s="80">
        <f t="shared" si="418"/>
        <v>22667.404408564598</v>
      </c>
      <c r="H5632" s="80">
        <f t="shared" si="414"/>
        <v>2.6973278277439485</v>
      </c>
      <c r="I5632" s="80">
        <f t="shared" si="416"/>
        <v>10767017.094068184</v>
      </c>
      <c r="K5632" s="82">
        <f t="shared" si="419"/>
        <v>1.1114805470662237E-3</v>
      </c>
      <c r="L5632" s="3">
        <f>IF(AND(O5632&gt;0,O5632&lt;366),+'PL2'!$N$3+1,IF(AND(O5632&gt;365,O5632&lt;731),+'PL2'!$O$3+1,IF(AND(O5632&gt;730,O5632&lt;1096),+'PL2'!$P$3+1,IF(AND(O5632&gt;1095,O5632&lt;1461),+'PL2'!$Q$3+1,IF(AND(O5632&gt;1460,O5632&lt;3000),+'PL2'!$R$3+1,0)))))</f>
        <v>1.5</v>
      </c>
      <c r="M5632" s="3">
        <f>IF(AND(O5632&gt;0,O5632&lt;366),+'PL2'!$N$2+1,IF(AND(O5632&gt;365,O5632&lt;731),+'PL2'!$O$2+1,IF(AND(O5632&gt;730,O5632&lt;1096),+'PL2'!$P$2+1,IF(AND(O5632&gt;1095,O5632&lt;1461),+'PL2'!$Q$2+1,IF(AND(O5632&gt;1460,O5632&lt;1826),+'PL2'!$R$2+1,IF(AND(O5632&gt;1825,O5632&lt;2190),+'PL2'!$S$2+1,0))))))</f>
        <v>1.2</v>
      </c>
      <c r="N5632" s="82">
        <f t="shared" si="420"/>
        <v>4.9963589095569638E-4</v>
      </c>
      <c r="O5632" s="19">
        <f>IF(A5632&gt;'PL2'!$C$2+489,IF(A5632='PL2'!$C$2+490,1,O5631+1), "")</f>
        <v>1069</v>
      </c>
      <c r="Q5632" s="19">
        <f t="shared" si="415"/>
        <v>28.015007557748241</v>
      </c>
    </row>
    <row r="5633" spans="1:17" s="80" customFormat="1" x14ac:dyDescent="0.55000000000000004">
      <c r="A5633" s="80">
        <v>5631</v>
      </c>
      <c r="B5633" s="81">
        <v>45453</v>
      </c>
      <c r="C5633" s="80">
        <v>130.59710311875699</v>
      </c>
      <c r="D5633" s="80">
        <f t="shared" si="417"/>
        <v>521768534.32156801</v>
      </c>
      <c r="E5633" s="80">
        <v>475</v>
      </c>
      <c r="F5633" s="80">
        <f t="shared" si="421"/>
        <v>1.1889107889970613E-4</v>
      </c>
      <c r="G5633" s="80">
        <f t="shared" si="418"/>
        <v>22678.729857361923</v>
      </c>
      <c r="H5633" s="80">
        <f t="shared" si="414"/>
        <v>2.6962986608167374</v>
      </c>
      <c r="I5633" s="80">
        <f t="shared" si="416"/>
        <v>10772396.682246914</v>
      </c>
      <c r="K5633" s="82">
        <f t="shared" si="419"/>
        <v>1.1114805470662237E-3</v>
      </c>
      <c r="L5633" s="3">
        <f>IF(AND(O5633&gt;0,O5633&lt;366),+'PL2'!$N$3+1,IF(AND(O5633&gt;365,O5633&lt;731),+'PL2'!$O$3+1,IF(AND(O5633&gt;730,O5633&lt;1096),+'PL2'!$P$3+1,IF(AND(O5633&gt;1095,O5633&lt;1461),+'PL2'!$Q$3+1,IF(AND(O5633&gt;1460,O5633&lt;3000),+'PL2'!$R$3+1,0)))))</f>
        <v>1.5</v>
      </c>
      <c r="M5633" s="3">
        <f>IF(AND(O5633&gt;0,O5633&lt;366),+'PL2'!$N$2+1,IF(AND(O5633&gt;365,O5633&lt;731),+'PL2'!$O$2+1,IF(AND(O5633&gt;730,O5633&lt;1096),+'PL2'!$P$2+1,IF(AND(O5633&gt;1095,O5633&lt;1461),+'PL2'!$Q$2+1,IF(AND(O5633&gt;1460,O5633&lt;1826),+'PL2'!$R$2+1,IF(AND(O5633&gt;1825,O5633&lt;2190),+'PL2'!$S$2+1,0))))))</f>
        <v>1.2</v>
      </c>
      <c r="N5633" s="82">
        <f t="shared" si="420"/>
        <v>4.9963589095569638E-4</v>
      </c>
      <c r="O5633" s="19">
        <f>IF(A5633&gt;'PL2'!$C$2+489,IF(A5633='PL2'!$C$2+490,1,O5632+1), "")</f>
        <v>1070</v>
      </c>
      <c r="Q5633" s="19">
        <f t="shared" si="415"/>
        <v>28.029004861009486</v>
      </c>
    </row>
    <row r="5634" spans="1:17" s="80" customFormat="1" x14ac:dyDescent="0.55000000000000004">
      <c r="A5634" s="80">
        <v>5632</v>
      </c>
      <c r="B5634" s="81">
        <v>45454</v>
      </c>
      <c r="C5634" s="80">
        <v>130.62710159287801</v>
      </c>
      <c r="D5634" s="80">
        <f t="shared" si="417"/>
        <v>522348469.89753771</v>
      </c>
      <c r="E5634" s="80">
        <v>475</v>
      </c>
      <c r="F5634" s="80">
        <f t="shared" si="421"/>
        <v>1.1878635974331116E-4</v>
      </c>
      <c r="G5634" s="80">
        <f t="shared" si="418"/>
        <v>22690.060964759949</v>
      </c>
      <c r="H5634" s="80">
        <f t="shared" si="414"/>
        <v>2.695269744357637</v>
      </c>
      <c r="I5634" s="80">
        <f t="shared" si="416"/>
        <v>10777778.958260976</v>
      </c>
      <c r="K5634" s="82">
        <f t="shared" si="419"/>
        <v>1.1114805470662237E-3</v>
      </c>
      <c r="L5634" s="3">
        <f>IF(AND(O5634&gt;0,O5634&lt;366),+'PL2'!$N$3+1,IF(AND(O5634&gt;365,O5634&lt;731),+'PL2'!$O$3+1,IF(AND(O5634&gt;730,O5634&lt;1096),+'PL2'!$P$3+1,IF(AND(O5634&gt;1095,O5634&lt;1461),+'PL2'!$Q$3+1,IF(AND(O5634&gt;1460,O5634&lt;3000),+'PL2'!$R$3+1,0)))))</f>
        <v>1.5</v>
      </c>
      <c r="M5634" s="3">
        <f>IF(AND(O5634&gt;0,O5634&lt;366),+'PL2'!$N$2+1,IF(AND(O5634&gt;365,O5634&lt;731),+'PL2'!$O$2+1,IF(AND(O5634&gt;730,O5634&lt;1096),+'PL2'!$P$2+1,IF(AND(O5634&gt;1095,O5634&lt;1461),+'PL2'!$Q$2+1,IF(AND(O5634&gt;1460,O5634&lt;1826),+'PL2'!$R$2+1,IF(AND(O5634&gt;1825,O5634&lt;2190),+'PL2'!$S$2+1,0))))))</f>
        <v>1.2</v>
      </c>
      <c r="N5634" s="82">
        <f t="shared" si="420"/>
        <v>4.9963589095569638E-4</v>
      </c>
      <c r="O5634" s="19">
        <f>IF(A5634&gt;'PL2'!$C$2+489,IF(A5634='PL2'!$C$2+490,1,O5633+1), "")</f>
        <v>1071</v>
      </c>
      <c r="Q5634" s="19">
        <f t="shared" si="415"/>
        <v>28.043009157825818</v>
      </c>
    </row>
    <row r="5635" spans="1:17" s="80" customFormat="1" x14ac:dyDescent="0.55000000000000004">
      <c r="A5635" s="80">
        <v>5633</v>
      </c>
      <c r="B5635" s="81">
        <v>45455</v>
      </c>
      <c r="C5635" s="80">
        <v>130.65710006699899</v>
      </c>
      <c r="D5635" s="80">
        <f t="shared" si="417"/>
        <v>522929050.06061864</v>
      </c>
      <c r="E5635" s="80">
        <v>475</v>
      </c>
      <c r="F5635" s="80">
        <f t="shared" si="421"/>
        <v>1.1868172656430197E-4</v>
      </c>
      <c r="G5635" s="80">
        <f t="shared" si="418"/>
        <v>22701.397733585916</v>
      </c>
      <c r="H5635" s="80">
        <f t="shared" si="414"/>
        <v>2.6942410784449082</v>
      </c>
      <c r="I5635" s="80">
        <f t="shared" si="416"/>
        <v>10783163.923453311</v>
      </c>
      <c r="K5635" s="82">
        <f t="shared" si="419"/>
        <v>1.1114805470662237E-3</v>
      </c>
      <c r="L5635" s="3">
        <f>IF(AND(O5635&gt;0,O5635&lt;366),+'PL2'!$N$3+1,IF(AND(O5635&gt;365,O5635&lt;731),+'PL2'!$O$3+1,IF(AND(O5635&gt;730,O5635&lt;1096),+'PL2'!$P$3+1,IF(AND(O5635&gt;1095,O5635&lt;1461),+'PL2'!$Q$3+1,IF(AND(O5635&gt;1460,O5635&lt;3000),+'PL2'!$R$3+1,0)))))</f>
        <v>1.5</v>
      </c>
      <c r="M5635" s="3">
        <f>IF(AND(O5635&gt;0,O5635&lt;366),+'PL2'!$N$2+1,IF(AND(O5635&gt;365,O5635&lt;731),+'PL2'!$O$2+1,IF(AND(O5635&gt;730,O5635&lt;1096),+'PL2'!$P$2+1,IF(AND(O5635&gt;1095,O5635&lt;1461),+'PL2'!$Q$2+1,IF(AND(O5635&gt;1460,O5635&lt;1826),+'PL2'!$R$2+1,IF(AND(O5635&gt;1825,O5635&lt;2190),+'PL2'!$S$2+1,0))))))</f>
        <v>1.2</v>
      </c>
      <c r="N5635" s="82">
        <f t="shared" si="420"/>
        <v>4.9963589095569638E-4</v>
      </c>
      <c r="O5635" s="19">
        <f>IF(A5635&gt;'PL2'!$C$2+489,IF(A5635='PL2'!$C$2+490,1,O5634+1), "")</f>
        <v>1072</v>
      </c>
      <c r="Q5635" s="19">
        <f t="shared" si="415"/>
        <v>28.057020451691468</v>
      </c>
    </row>
    <row r="5636" spans="1:17" s="80" customFormat="1" x14ac:dyDescent="0.55000000000000004">
      <c r="A5636" s="80">
        <v>5634</v>
      </c>
      <c r="B5636" s="81">
        <v>45456</v>
      </c>
      <c r="C5636" s="80">
        <v>130.68709854112001</v>
      </c>
      <c r="D5636" s="80">
        <f t="shared" si="417"/>
        <v>523510275.52725685</v>
      </c>
      <c r="E5636" s="80">
        <v>475</v>
      </c>
      <c r="F5636" s="80">
        <f t="shared" si="421"/>
        <v>1.1857717930084826E-4</v>
      </c>
      <c r="G5636" s="80">
        <f t="shared" si="418"/>
        <v>22712.740166668475</v>
      </c>
      <c r="H5636" s="80">
        <f t="shared" si="414"/>
        <v>2.693212663156626</v>
      </c>
      <c r="I5636" s="80">
        <f t="shared" si="416"/>
        <v>10788551.579167526</v>
      </c>
      <c r="K5636" s="82">
        <f t="shared" si="419"/>
        <v>1.1114805470662237E-3</v>
      </c>
      <c r="L5636" s="3">
        <f>IF(AND(O5636&gt;0,O5636&lt;366),+'PL2'!$N$3+1,IF(AND(O5636&gt;365,O5636&lt;731),+'PL2'!$O$3+1,IF(AND(O5636&gt;730,O5636&lt;1096),+'PL2'!$P$3+1,IF(AND(O5636&gt;1095,O5636&lt;1461),+'PL2'!$Q$3+1,IF(AND(O5636&gt;1460,O5636&lt;3000),+'PL2'!$R$3+1,0)))))</f>
        <v>1.5</v>
      </c>
      <c r="M5636" s="3">
        <f>IF(AND(O5636&gt;0,O5636&lt;366),+'PL2'!$N$2+1,IF(AND(O5636&gt;365,O5636&lt;731),+'PL2'!$O$2+1,IF(AND(O5636&gt;730,O5636&lt;1096),+'PL2'!$P$2+1,IF(AND(O5636&gt;1095,O5636&lt;1461),+'PL2'!$Q$2+1,IF(AND(O5636&gt;1460,O5636&lt;1826),+'PL2'!$R$2+1,IF(AND(O5636&gt;1825,O5636&lt;2190),+'PL2'!$S$2+1,0))))))</f>
        <v>1.2</v>
      </c>
      <c r="N5636" s="82">
        <f t="shared" si="420"/>
        <v>4.9963589095569638E-4</v>
      </c>
      <c r="O5636" s="19">
        <f>IF(A5636&gt;'PL2'!$C$2+489,IF(A5636='PL2'!$C$2+490,1,O5635+1), "")</f>
        <v>1073</v>
      </c>
      <c r="Q5636" s="19">
        <f t="shared" si="415"/>
        <v>28.07103874610241</v>
      </c>
    </row>
    <row r="5637" spans="1:17" s="80" customFormat="1" x14ac:dyDescent="0.55000000000000004">
      <c r="A5637" s="80">
        <v>5635</v>
      </c>
      <c r="B5637" s="81">
        <v>45457</v>
      </c>
      <c r="C5637" s="80">
        <v>130.717097015241</v>
      </c>
      <c r="D5637" s="80">
        <f t="shared" si="417"/>
        <v>524092147.01469469</v>
      </c>
      <c r="E5637" s="80">
        <v>475</v>
      </c>
      <c r="F5637" s="80">
        <f t="shared" si="421"/>
        <v>1.1847271789115084E-4</v>
      </c>
      <c r="G5637" s="80">
        <f t="shared" si="418"/>
        <v>22724.088266837694</v>
      </c>
      <c r="H5637" s="80">
        <f t="shared" si="414"/>
        <v>2.6921844985706729</v>
      </c>
      <c r="I5637" s="80">
        <f t="shared" si="416"/>
        <v>10793941.926747905</v>
      </c>
      <c r="K5637" s="82">
        <f t="shared" si="419"/>
        <v>1.1114805470662237E-3</v>
      </c>
      <c r="L5637" s="3">
        <f>IF(AND(O5637&gt;0,O5637&lt;366),+'PL2'!$N$3+1,IF(AND(O5637&gt;365,O5637&lt;731),+'PL2'!$O$3+1,IF(AND(O5637&gt;730,O5637&lt;1096),+'PL2'!$P$3+1,IF(AND(O5637&gt;1095,O5637&lt;1461),+'PL2'!$Q$3+1,IF(AND(O5637&gt;1460,O5637&lt;3000),+'PL2'!$R$3+1,0)))))</f>
        <v>1.5</v>
      </c>
      <c r="M5637" s="3">
        <f>IF(AND(O5637&gt;0,O5637&lt;366),+'PL2'!$N$2+1,IF(AND(O5637&gt;365,O5637&lt;731),+'PL2'!$O$2+1,IF(AND(O5637&gt;730,O5637&lt;1096),+'PL2'!$P$2+1,IF(AND(O5637&gt;1095,O5637&lt;1461),+'PL2'!$Q$2+1,IF(AND(O5637&gt;1460,O5637&lt;1826),+'PL2'!$R$2+1,IF(AND(O5637&gt;1825,O5637&lt;2190),+'PL2'!$S$2+1,0))))))</f>
        <v>1.2</v>
      </c>
      <c r="N5637" s="82">
        <f t="shared" si="420"/>
        <v>4.9963589095569638E-4</v>
      </c>
      <c r="O5637" s="19">
        <f>IF(A5637&gt;'PL2'!$C$2+489,IF(A5637='PL2'!$C$2+490,1,O5636+1), "")</f>
        <v>1074</v>
      </c>
      <c r="Q5637" s="19">
        <f t="shared" si="415"/>
        <v>28.085064044556372</v>
      </c>
    </row>
    <row r="5638" spans="1:17" s="80" customFormat="1" x14ac:dyDescent="0.55000000000000004">
      <c r="A5638" s="80">
        <v>5636</v>
      </c>
      <c r="B5638" s="81">
        <v>45458</v>
      </c>
      <c r="C5638" s="80">
        <v>130.74709548936201</v>
      </c>
      <c r="D5638" s="80">
        <f t="shared" si="417"/>
        <v>524674665.24097168</v>
      </c>
      <c r="E5638" s="80">
        <v>475</v>
      </c>
      <c r="F5638" s="80">
        <f t="shared" si="421"/>
        <v>1.1836834227344204E-4</v>
      </c>
      <c r="G5638" s="80">
        <f t="shared" si="418"/>
        <v>22735.442036925051</v>
      </c>
      <c r="H5638" s="80">
        <f t="shared" si="414"/>
        <v>2.6911565847647467</v>
      </c>
      <c r="I5638" s="80">
        <f t="shared" si="416"/>
        <v>10799334.9675394</v>
      </c>
      <c r="K5638" s="82">
        <f t="shared" si="419"/>
        <v>1.1114805470662237E-3</v>
      </c>
      <c r="L5638" s="3">
        <f>IF(AND(O5638&gt;0,O5638&lt;366),+'PL2'!$N$3+1,IF(AND(O5638&gt;365,O5638&lt;731),+'PL2'!$O$3+1,IF(AND(O5638&gt;730,O5638&lt;1096),+'PL2'!$P$3+1,IF(AND(O5638&gt;1095,O5638&lt;1461),+'PL2'!$Q$3+1,IF(AND(O5638&gt;1460,O5638&lt;3000),+'PL2'!$R$3+1,0)))))</f>
        <v>1.5</v>
      </c>
      <c r="M5638" s="3">
        <f>IF(AND(O5638&gt;0,O5638&lt;366),+'PL2'!$N$2+1,IF(AND(O5638&gt;365,O5638&lt;731),+'PL2'!$O$2+1,IF(AND(O5638&gt;730,O5638&lt;1096),+'PL2'!$P$2+1,IF(AND(O5638&gt;1095,O5638&lt;1461),+'PL2'!$Q$2+1,IF(AND(O5638&gt;1460,O5638&lt;1826),+'PL2'!$R$2+1,IF(AND(O5638&gt;1825,O5638&lt;2190),+'PL2'!$S$2+1,0))))))</f>
        <v>1.2</v>
      </c>
      <c r="N5638" s="82">
        <f t="shared" si="420"/>
        <v>4.9963589095569638E-4</v>
      </c>
      <c r="O5638" s="19">
        <f>IF(A5638&gt;'PL2'!$C$2+489,IF(A5638='PL2'!$C$2+490,1,O5637+1), "")</f>
        <v>1075</v>
      </c>
      <c r="Q5638" s="19">
        <f t="shared" si="415"/>
        <v>28.09909635055282</v>
      </c>
    </row>
    <row r="5639" spans="1:17" s="80" customFormat="1" x14ac:dyDescent="0.55000000000000004">
      <c r="A5639" s="80">
        <v>5637</v>
      </c>
      <c r="B5639" s="81">
        <v>45459</v>
      </c>
      <c r="C5639" s="80">
        <v>130.777093963483</v>
      </c>
      <c r="D5639" s="80">
        <f t="shared" si="417"/>
        <v>525257830.92492551</v>
      </c>
      <c r="E5639" s="80">
        <v>475</v>
      </c>
      <c r="F5639" s="80">
        <f t="shared" si="421"/>
        <v>1.1826405238598534E-4</v>
      </c>
      <c r="G5639" s="80">
        <f t="shared" si="418"/>
        <v>22746.801479763442</v>
      </c>
      <c r="H5639" s="80">
        <f t="shared" si="414"/>
        <v>2.6901289218163527</v>
      </c>
      <c r="I5639" s="80">
        <f t="shared" si="416"/>
        <v>10804730.702887636</v>
      </c>
      <c r="K5639" s="82">
        <f t="shared" si="419"/>
        <v>1.1114805470662237E-3</v>
      </c>
      <c r="L5639" s="3">
        <f>IF(AND(O5639&gt;0,O5639&lt;366),+'PL2'!$N$3+1,IF(AND(O5639&gt;365,O5639&lt;731),+'PL2'!$O$3+1,IF(AND(O5639&gt;730,O5639&lt;1096),+'PL2'!$P$3+1,IF(AND(O5639&gt;1095,O5639&lt;1461),+'PL2'!$Q$3+1,IF(AND(O5639&gt;1460,O5639&lt;3000),+'PL2'!$R$3+1,0)))))</f>
        <v>1.5</v>
      </c>
      <c r="M5639" s="3">
        <f>IF(AND(O5639&gt;0,O5639&lt;366),+'PL2'!$N$2+1,IF(AND(O5639&gt;365,O5639&lt;731),+'PL2'!$O$2+1,IF(AND(O5639&gt;730,O5639&lt;1096),+'PL2'!$P$2+1,IF(AND(O5639&gt;1095,O5639&lt;1461),+'PL2'!$Q$2+1,IF(AND(O5639&gt;1460,O5639&lt;1826),+'PL2'!$R$2+1,IF(AND(O5639&gt;1825,O5639&lt;2190),+'PL2'!$S$2+1,0))))))</f>
        <v>1.2</v>
      </c>
      <c r="N5639" s="82">
        <f t="shared" si="420"/>
        <v>4.9963589095569638E-4</v>
      </c>
      <c r="O5639" s="19">
        <f>IF(A5639&gt;'PL2'!$C$2+489,IF(A5639='PL2'!$C$2+490,1,O5638+1), "")</f>
        <v>1076</v>
      </c>
      <c r="Q5639" s="19">
        <f t="shared" si="415"/>
        <v>28.113135667592978</v>
      </c>
    </row>
    <row r="5640" spans="1:17" s="80" customFormat="1" x14ac:dyDescent="0.55000000000000004">
      <c r="A5640" s="80">
        <v>5638</v>
      </c>
      <c r="B5640" s="81">
        <v>45460</v>
      </c>
      <c r="C5640" s="80">
        <v>130.80709243760401</v>
      </c>
      <c r="D5640" s="80">
        <f t="shared" si="417"/>
        <v>525841644.78619277</v>
      </c>
      <c r="E5640" s="80">
        <v>475</v>
      </c>
      <c r="F5640" s="80">
        <f t="shared" si="421"/>
        <v>1.1815984816707574E-4</v>
      </c>
      <c r="G5640" s="80">
        <f t="shared" si="418"/>
        <v>22758.166598187177</v>
      </c>
      <c r="H5640" s="80">
        <f t="shared" si="414"/>
        <v>2.6891015098028115</v>
      </c>
      <c r="I5640" s="80">
        <f t="shared" si="416"/>
        <v>10810129.13413891</v>
      </c>
      <c r="K5640" s="82">
        <f t="shared" si="419"/>
        <v>1.1114805470662237E-3</v>
      </c>
      <c r="L5640" s="3">
        <f>IF(AND(O5640&gt;0,O5640&lt;366),+'PL2'!$N$3+1,IF(AND(O5640&gt;365,O5640&lt;731),+'PL2'!$O$3+1,IF(AND(O5640&gt;730,O5640&lt;1096),+'PL2'!$P$3+1,IF(AND(O5640&gt;1095,O5640&lt;1461),+'PL2'!$Q$3+1,IF(AND(O5640&gt;1460,O5640&lt;3000),+'PL2'!$R$3+1,0)))))</f>
        <v>1.5</v>
      </c>
      <c r="M5640" s="3">
        <f>IF(AND(O5640&gt;0,O5640&lt;366),+'PL2'!$N$2+1,IF(AND(O5640&gt;365,O5640&lt;731),+'PL2'!$O$2+1,IF(AND(O5640&gt;730,O5640&lt;1096),+'PL2'!$P$2+1,IF(AND(O5640&gt;1095,O5640&lt;1461),+'PL2'!$Q$2+1,IF(AND(O5640&gt;1460,O5640&lt;1826),+'PL2'!$R$2+1,IF(AND(O5640&gt;1825,O5640&lt;2190),+'PL2'!$S$2+1,0))))))</f>
        <v>1.2</v>
      </c>
      <c r="N5640" s="82">
        <f t="shared" si="420"/>
        <v>4.9963589095569638E-4</v>
      </c>
      <c r="O5640" s="19">
        <f>IF(A5640&gt;'PL2'!$C$2+489,IF(A5640='PL2'!$C$2+490,1,O5639+1), "")</f>
        <v>1077</v>
      </c>
      <c r="Q5640" s="19">
        <f t="shared" si="415"/>
        <v>28.127181999179815</v>
      </c>
    </row>
    <row r="5641" spans="1:17" s="80" customFormat="1" x14ac:dyDescent="0.55000000000000004">
      <c r="A5641" s="80">
        <v>5639</v>
      </c>
      <c r="B5641" s="81">
        <v>45461</v>
      </c>
      <c r="C5641" s="80">
        <v>130.837090911725</v>
      </c>
      <c r="D5641" s="80">
        <f t="shared" si="417"/>
        <v>526426107.54520994</v>
      </c>
      <c r="E5641" s="80">
        <v>475</v>
      </c>
      <c r="F5641" s="80">
        <f t="shared" si="421"/>
        <v>1.1805572955503938E-4</v>
      </c>
      <c r="G5641" s="80">
        <f t="shared" si="418"/>
        <v>22769.537395031981</v>
      </c>
      <c r="H5641" s="80">
        <f t="shared" si="414"/>
        <v>2.6880743488012513</v>
      </c>
      <c r="I5641" s="80">
        <f t="shared" si="416"/>
        <v>10815530.262640191</v>
      </c>
      <c r="K5641" s="82">
        <f t="shared" si="419"/>
        <v>1.1114805470662237E-3</v>
      </c>
      <c r="L5641" s="3">
        <f>IF(AND(O5641&gt;0,O5641&lt;366),+'PL2'!$N$3+1,IF(AND(O5641&gt;365,O5641&lt;731),+'PL2'!$O$3+1,IF(AND(O5641&gt;730,O5641&lt;1096),+'PL2'!$P$3+1,IF(AND(O5641&gt;1095,O5641&lt;1461),+'PL2'!$Q$3+1,IF(AND(O5641&gt;1460,O5641&lt;3000),+'PL2'!$R$3+1,0)))))</f>
        <v>1.5</v>
      </c>
      <c r="M5641" s="3">
        <f>IF(AND(O5641&gt;0,O5641&lt;366),+'PL2'!$N$2+1,IF(AND(O5641&gt;365,O5641&lt;731),+'PL2'!$O$2+1,IF(AND(O5641&gt;730,O5641&lt;1096),+'PL2'!$P$2+1,IF(AND(O5641&gt;1095,O5641&lt;1461),+'PL2'!$Q$2+1,IF(AND(O5641&gt;1460,O5641&lt;1826),+'PL2'!$R$2+1,IF(AND(O5641&gt;1825,O5641&lt;2190),+'PL2'!$S$2+1,0))))))</f>
        <v>1.2</v>
      </c>
      <c r="N5641" s="82">
        <f t="shared" si="420"/>
        <v>4.9963589095569638E-4</v>
      </c>
      <c r="O5641" s="19">
        <f>IF(A5641&gt;'PL2'!$C$2+489,IF(A5641='PL2'!$C$2+490,1,O5640+1), "")</f>
        <v>1078</v>
      </c>
      <c r="Q5641" s="19">
        <f t="shared" si="415"/>
        <v>28.141235348818046</v>
      </c>
    </row>
    <row r="5642" spans="1:17" s="80" customFormat="1" x14ac:dyDescent="0.55000000000000004">
      <c r="A5642" s="80">
        <v>5640</v>
      </c>
      <c r="B5642" s="81">
        <v>45462</v>
      </c>
      <c r="C5642" s="80">
        <v>130.86708938584599</v>
      </c>
      <c r="D5642" s="80">
        <f t="shared" si="417"/>
        <v>527011219.92321426</v>
      </c>
      <c r="E5642" s="80">
        <v>475</v>
      </c>
      <c r="F5642" s="80">
        <f t="shared" si="421"/>
        <v>1.1795169648823389E-4</v>
      </c>
      <c r="G5642" s="80">
        <f t="shared" si="418"/>
        <v>22780.913873134996</v>
      </c>
      <c r="H5642" s="80">
        <f t="shared" si="414"/>
        <v>2.6870474388886159</v>
      </c>
      <c r="I5642" s="80">
        <f t="shared" si="416"/>
        <v>10820934.089739123</v>
      </c>
      <c r="K5642" s="82">
        <f t="shared" si="419"/>
        <v>1.1114805470662237E-3</v>
      </c>
      <c r="L5642" s="3">
        <f>IF(AND(O5642&gt;0,O5642&lt;366),+'PL2'!$N$3+1,IF(AND(O5642&gt;365,O5642&lt;731),+'PL2'!$O$3+1,IF(AND(O5642&gt;730,O5642&lt;1096),+'PL2'!$P$3+1,IF(AND(O5642&gt;1095,O5642&lt;1461),+'PL2'!$Q$3+1,IF(AND(O5642&gt;1460,O5642&lt;3000),+'PL2'!$R$3+1,0)))))</f>
        <v>1.5</v>
      </c>
      <c r="M5642" s="3">
        <f>IF(AND(O5642&gt;0,O5642&lt;366),+'PL2'!$N$2+1,IF(AND(O5642&gt;365,O5642&lt;731),+'PL2'!$O$2+1,IF(AND(O5642&gt;730,O5642&lt;1096),+'PL2'!$P$2+1,IF(AND(O5642&gt;1095,O5642&lt;1461),+'PL2'!$Q$2+1,IF(AND(O5642&gt;1460,O5642&lt;1826),+'PL2'!$R$2+1,IF(AND(O5642&gt;1825,O5642&lt;2190),+'PL2'!$S$2+1,0))))))</f>
        <v>1.2</v>
      </c>
      <c r="N5642" s="82">
        <f t="shared" si="420"/>
        <v>4.9963589095569638E-4</v>
      </c>
      <c r="O5642" s="19">
        <f>IF(A5642&gt;'PL2'!$C$2+489,IF(A5642='PL2'!$C$2+490,1,O5641+1), "")</f>
        <v>1079</v>
      </c>
      <c r="Q5642" s="19">
        <f t="shared" si="415"/>
        <v>28.155295720014148</v>
      </c>
    </row>
    <row r="5643" spans="1:17" s="80" customFormat="1" x14ac:dyDescent="0.55000000000000004">
      <c r="A5643" s="80">
        <v>5641</v>
      </c>
      <c r="B5643" s="81">
        <v>45463</v>
      </c>
      <c r="C5643" s="80">
        <v>130.897087859967</v>
      </c>
      <c r="D5643" s="80">
        <f t="shared" si="417"/>
        <v>527596982.64224458</v>
      </c>
      <c r="E5643" s="80">
        <v>475</v>
      </c>
      <c r="F5643" s="80">
        <f t="shared" si="421"/>
        <v>1.1784774890504822E-4</v>
      </c>
      <c r="G5643" s="80">
        <f t="shared" si="418"/>
        <v>22792.296035334784</v>
      </c>
      <c r="H5643" s="80">
        <f t="shared" si="414"/>
        <v>2.6860207801416598</v>
      </c>
      <c r="I5643" s="80">
        <f t="shared" si="416"/>
        <v>10826340.616784023</v>
      </c>
      <c r="K5643" s="82">
        <f t="shared" si="419"/>
        <v>1.1114805470662237E-3</v>
      </c>
      <c r="L5643" s="3">
        <f>IF(AND(O5643&gt;0,O5643&lt;366),+'PL2'!$N$3+1,IF(AND(O5643&gt;365,O5643&lt;731),+'PL2'!$O$3+1,IF(AND(O5643&gt;730,O5643&lt;1096),+'PL2'!$P$3+1,IF(AND(O5643&gt;1095,O5643&lt;1461),+'PL2'!$Q$3+1,IF(AND(O5643&gt;1460,O5643&lt;3000),+'PL2'!$R$3+1,0)))))</f>
        <v>1.5</v>
      </c>
      <c r="M5643" s="3">
        <f>IF(AND(O5643&gt;0,O5643&lt;366),+'PL2'!$N$2+1,IF(AND(O5643&gt;365,O5643&lt;731),+'PL2'!$O$2+1,IF(AND(O5643&gt;730,O5643&lt;1096),+'PL2'!$P$2+1,IF(AND(O5643&gt;1095,O5643&lt;1461),+'PL2'!$Q$2+1,IF(AND(O5643&gt;1460,O5643&lt;1826),+'PL2'!$R$2+1,IF(AND(O5643&gt;1825,O5643&lt;2190),+'PL2'!$S$2+1,0))))))</f>
        <v>1.2</v>
      </c>
      <c r="N5643" s="82">
        <f t="shared" si="420"/>
        <v>4.9963589095569638E-4</v>
      </c>
      <c r="O5643" s="19">
        <f>IF(A5643&gt;'PL2'!$C$2+489,IF(A5643='PL2'!$C$2+490,1,O5642+1), "")</f>
        <v>1080</v>
      </c>
      <c r="Q5643" s="19">
        <f t="shared" si="415"/>
        <v>28.16936311627634</v>
      </c>
    </row>
    <row r="5644" spans="1:17" s="80" customFormat="1" x14ac:dyDescent="0.55000000000000004">
      <c r="A5644" s="80">
        <v>5642</v>
      </c>
      <c r="B5644" s="81">
        <v>45464</v>
      </c>
      <c r="C5644" s="80">
        <v>130.92708633408799</v>
      </c>
      <c r="D5644" s="80">
        <f t="shared" si="417"/>
        <v>528183396.42514229</v>
      </c>
      <c r="E5644" s="80">
        <v>475</v>
      </c>
      <c r="F5644" s="80">
        <f t="shared" si="421"/>
        <v>1.1774388674390267E-4</v>
      </c>
      <c r="G5644" s="80">
        <f t="shared" si="418"/>
        <v>22803.683884471324</v>
      </c>
      <c r="H5644" s="80">
        <f t="shared" si="414"/>
        <v>2.6849943726369503</v>
      </c>
      <c r="I5644" s="80">
        <f t="shared" si="416"/>
        <v>10831749.84512388</v>
      </c>
      <c r="K5644" s="82">
        <f t="shared" si="419"/>
        <v>1.1114805470662237E-3</v>
      </c>
      <c r="L5644" s="3">
        <f>IF(AND(O5644&gt;0,O5644&lt;366),+'PL2'!$N$3+1,IF(AND(O5644&gt;365,O5644&lt;731),+'PL2'!$O$3+1,IF(AND(O5644&gt;730,O5644&lt;1096),+'PL2'!$P$3+1,IF(AND(O5644&gt;1095,O5644&lt;1461),+'PL2'!$Q$3+1,IF(AND(O5644&gt;1460,O5644&lt;3000),+'PL2'!$R$3+1,0)))))</f>
        <v>1.5</v>
      </c>
      <c r="M5644" s="3">
        <f>IF(AND(O5644&gt;0,O5644&lt;366),+'PL2'!$N$2+1,IF(AND(O5644&gt;365,O5644&lt;731),+'PL2'!$O$2+1,IF(AND(O5644&gt;730,O5644&lt;1096),+'PL2'!$P$2+1,IF(AND(O5644&gt;1095,O5644&lt;1461),+'PL2'!$Q$2+1,IF(AND(O5644&gt;1460,O5644&lt;1826),+'PL2'!$R$2+1,IF(AND(O5644&gt;1825,O5644&lt;2190),+'PL2'!$S$2+1,0))))))</f>
        <v>1.2</v>
      </c>
      <c r="N5644" s="82">
        <f t="shared" si="420"/>
        <v>4.9963589095569638E-4</v>
      </c>
      <c r="O5644" s="19">
        <f>IF(A5644&gt;'PL2'!$C$2+489,IF(A5644='PL2'!$C$2+490,1,O5643+1), "")</f>
        <v>1081</v>
      </c>
      <c r="Q5644" s="19">
        <f t="shared" si="415"/>
        <v>28.183437541114596</v>
      </c>
    </row>
    <row r="5645" spans="1:17" s="80" customFormat="1" x14ac:dyDescent="0.55000000000000004">
      <c r="A5645" s="80">
        <v>5643</v>
      </c>
      <c r="B5645" s="81">
        <v>45465</v>
      </c>
      <c r="C5645" s="80">
        <v>130.957084808209</v>
      </c>
      <c r="D5645" s="80">
        <f t="shared" si="417"/>
        <v>528770461.99555218</v>
      </c>
      <c r="E5645" s="80">
        <v>475</v>
      </c>
      <c r="F5645" s="80">
        <f t="shared" si="421"/>
        <v>1.176401099432489E-4</v>
      </c>
      <c r="G5645" s="80">
        <f t="shared" si="418"/>
        <v>22815.077423386014</v>
      </c>
      <c r="H5645" s="80">
        <f t="shared" si="414"/>
        <v>2.6839682164508667</v>
      </c>
      <c r="I5645" s="80">
        <f t="shared" si="416"/>
        <v>10837161.776108356</v>
      </c>
      <c r="K5645" s="82">
        <f t="shared" si="419"/>
        <v>1.1114805470662237E-3</v>
      </c>
      <c r="L5645" s="3">
        <f>IF(AND(O5645&gt;0,O5645&lt;366),+'PL2'!$N$3+1,IF(AND(O5645&gt;365,O5645&lt;731),+'PL2'!$O$3+1,IF(AND(O5645&gt;730,O5645&lt;1096),+'PL2'!$P$3+1,IF(AND(O5645&gt;1095,O5645&lt;1461),+'PL2'!$Q$3+1,IF(AND(O5645&gt;1460,O5645&lt;3000),+'PL2'!$R$3+1,0)))))</f>
        <v>1.5</v>
      </c>
      <c r="M5645" s="3">
        <f>IF(AND(O5645&gt;0,O5645&lt;366),+'PL2'!$N$2+1,IF(AND(O5645&gt;365,O5645&lt;731),+'PL2'!$O$2+1,IF(AND(O5645&gt;730,O5645&lt;1096),+'PL2'!$P$2+1,IF(AND(O5645&gt;1095,O5645&lt;1461),+'PL2'!$Q$2+1,IF(AND(O5645&gt;1460,O5645&lt;1826),+'PL2'!$R$2+1,IF(AND(O5645&gt;1825,O5645&lt;2190),+'PL2'!$S$2+1,0))))))</f>
        <v>1.2</v>
      </c>
      <c r="N5645" s="82">
        <f t="shared" si="420"/>
        <v>4.9963589095569638E-4</v>
      </c>
      <c r="O5645" s="19">
        <f>IF(A5645&gt;'PL2'!$C$2+489,IF(A5645='PL2'!$C$2+490,1,O5644+1), "")</f>
        <v>1082</v>
      </c>
      <c r="Q5645" s="19">
        <f t="shared" si="415"/>
        <v>28.197518998040646</v>
      </c>
    </row>
    <row r="5646" spans="1:17" s="80" customFormat="1" x14ac:dyDescent="0.55000000000000004">
      <c r="A5646" s="80">
        <v>5644</v>
      </c>
      <c r="B5646" s="81">
        <v>45466</v>
      </c>
      <c r="C5646" s="80">
        <v>130.98708328232999</v>
      </c>
      <c r="D5646" s="80">
        <f t="shared" si="417"/>
        <v>529358180.07792348</v>
      </c>
      <c r="E5646" s="80">
        <v>475</v>
      </c>
      <c r="F5646" s="80">
        <f t="shared" si="421"/>
        <v>1.1753641844156993E-4</v>
      </c>
      <c r="G5646" s="80">
        <f t="shared" si="418"/>
        <v>22826.476654921669</v>
      </c>
      <c r="H5646" s="80">
        <f t="shared" si="414"/>
        <v>2.682942311659601</v>
      </c>
      <c r="I5646" s="80">
        <f t="shared" si="416"/>
        <v>10842576.411087792</v>
      </c>
      <c r="K5646" s="82">
        <f t="shared" si="419"/>
        <v>1.1114805470662237E-3</v>
      </c>
      <c r="L5646" s="3">
        <f>IF(AND(O5646&gt;0,O5646&lt;366),+'PL2'!$N$3+1,IF(AND(O5646&gt;365,O5646&lt;731),+'PL2'!$O$3+1,IF(AND(O5646&gt;730,O5646&lt;1096),+'PL2'!$P$3+1,IF(AND(O5646&gt;1095,O5646&lt;1461),+'PL2'!$Q$3+1,IF(AND(O5646&gt;1460,O5646&lt;3000),+'PL2'!$R$3+1,0)))))</f>
        <v>1.5</v>
      </c>
      <c r="M5646" s="3">
        <f>IF(AND(O5646&gt;0,O5646&lt;366),+'PL2'!$N$2+1,IF(AND(O5646&gt;365,O5646&lt;731),+'PL2'!$O$2+1,IF(AND(O5646&gt;730,O5646&lt;1096),+'PL2'!$P$2+1,IF(AND(O5646&gt;1095,O5646&lt;1461),+'PL2'!$Q$2+1,IF(AND(O5646&gt;1460,O5646&lt;1826),+'PL2'!$R$2+1,IF(AND(O5646&gt;1825,O5646&lt;2190),+'PL2'!$S$2+1,0))))))</f>
        <v>1.2</v>
      </c>
      <c r="N5646" s="82">
        <f t="shared" si="420"/>
        <v>4.9963589095569638E-4</v>
      </c>
      <c r="O5646" s="19">
        <f>IF(A5646&gt;'PL2'!$C$2+489,IF(A5646='PL2'!$C$2+490,1,O5645+1), "")</f>
        <v>1083</v>
      </c>
      <c r="Q5646" s="19">
        <f t="shared" si="415"/>
        <v>28.211607490567971</v>
      </c>
    </row>
    <row r="5647" spans="1:17" s="80" customFormat="1" x14ac:dyDescent="0.55000000000000004">
      <c r="A5647" s="80">
        <v>5645</v>
      </c>
      <c r="B5647" s="81">
        <v>45467</v>
      </c>
      <c r="C5647" s="80">
        <v>131.01708175645101</v>
      </c>
      <c r="D5647" s="80">
        <f t="shared" si="417"/>
        <v>529946551.39751047</v>
      </c>
      <c r="E5647" s="80">
        <v>475</v>
      </c>
      <c r="F5647" s="80">
        <f t="shared" si="421"/>
        <v>1.1743281217738022E-4</v>
      </c>
      <c r="G5647" s="80">
        <f t="shared" si="418"/>
        <v>22837.881581922531</v>
      </c>
      <c r="H5647" s="80">
        <f t="shared" si="414"/>
        <v>2.6819166583391598</v>
      </c>
      <c r="I5647" s="80">
        <f t="shared" si="416"/>
        <v>10847993.751413202</v>
      </c>
      <c r="K5647" s="82">
        <f t="shared" si="419"/>
        <v>1.1114805470662237E-3</v>
      </c>
      <c r="L5647" s="3">
        <f>IF(AND(O5647&gt;0,O5647&lt;366),+'PL2'!$N$3+1,IF(AND(O5647&gt;365,O5647&lt;731),+'PL2'!$O$3+1,IF(AND(O5647&gt;730,O5647&lt;1096),+'PL2'!$P$3+1,IF(AND(O5647&gt;1095,O5647&lt;1461),+'PL2'!$Q$3+1,IF(AND(O5647&gt;1460,O5647&lt;3000),+'PL2'!$R$3+1,0)))))</f>
        <v>1.5</v>
      </c>
      <c r="M5647" s="3">
        <f>IF(AND(O5647&gt;0,O5647&lt;366),+'PL2'!$N$2+1,IF(AND(O5647&gt;365,O5647&lt;731),+'PL2'!$O$2+1,IF(AND(O5647&gt;730,O5647&lt;1096),+'PL2'!$P$2+1,IF(AND(O5647&gt;1095,O5647&lt;1461),+'PL2'!$Q$2+1,IF(AND(O5647&gt;1460,O5647&lt;1826),+'PL2'!$R$2+1,IF(AND(O5647&gt;1825,O5647&lt;2190),+'PL2'!$S$2+1,0))))))</f>
        <v>1.2</v>
      </c>
      <c r="N5647" s="82">
        <f t="shared" si="420"/>
        <v>4.9963589095569638E-4</v>
      </c>
      <c r="O5647" s="19">
        <f>IF(A5647&gt;'PL2'!$C$2+489,IF(A5647='PL2'!$C$2+490,1,O5646+1), "")</f>
        <v>1084</v>
      </c>
      <c r="Q5647" s="19">
        <f t="shared" si="415"/>
        <v>28.225703022211814</v>
      </c>
    </row>
    <row r="5648" spans="1:17" s="80" customFormat="1" x14ac:dyDescent="0.55000000000000004">
      <c r="A5648" s="80">
        <v>5646</v>
      </c>
      <c r="B5648" s="81">
        <v>45468</v>
      </c>
      <c r="C5648" s="80">
        <v>131.04708023057199</v>
      </c>
      <c r="D5648" s="80">
        <f t="shared" si="417"/>
        <v>530535576.68037361</v>
      </c>
      <c r="E5648" s="80">
        <v>475</v>
      </c>
      <c r="F5648" s="80">
        <f t="shared" si="421"/>
        <v>1.1732929108922556E-4</v>
      </c>
      <c r="G5648" s="80">
        <f t="shared" si="418"/>
        <v>22849.292207234255</v>
      </c>
      <c r="H5648" s="80">
        <f t="shared" si="414"/>
        <v>2.6808912565653613</v>
      </c>
      <c r="I5648" s="80">
        <f t="shared" si="416"/>
        <v>10853413.798436271</v>
      </c>
      <c r="K5648" s="82">
        <f t="shared" si="419"/>
        <v>1.1114805470662237E-3</v>
      </c>
      <c r="L5648" s="3">
        <f>IF(AND(O5648&gt;0,O5648&lt;366),+'PL2'!$N$3+1,IF(AND(O5648&gt;365,O5648&lt;731),+'PL2'!$O$3+1,IF(AND(O5648&gt;730,O5648&lt;1096),+'PL2'!$P$3+1,IF(AND(O5648&gt;1095,O5648&lt;1461),+'PL2'!$Q$3+1,IF(AND(O5648&gt;1460,O5648&lt;3000),+'PL2'!$R$3+1,0)))))</f>
        <v>1.5</v>
      </c>
      <c r="M5648" s="3">
        <f>IF(AND(O5648&gt;0,O5648&lt;366),+'PL2'!$N$2+1,IF(AND(O5648&gt;365,O5648&lt;731),+'PL2'!$O$2+1,IF(AND(O5648&gt;730,O5648&lt;1096),+'PL2'!$P$2+1,IF(AND(O5648&gt;1095,O5648&lt;1461),+'PL2'!$Q$2+1,IF(AND(O5648&gt;1460,O5648&lt;1826),+'PL2'!$R$2+1,IF(AND(O5648&gt;1825,O5648&lt;2190),+'PL2'!$S$2+1,0))))))</f>
        <v>1.2</v>
      </c>
      <c r="N5648" s="82">
        <f t="shared" si="420"/>
        <v>4.9963589095569638E-4</v>
      </c>
      <c r="O5648" s="19">
        <f>IF(A5648&gt;'PL2'!$C$2+489,IF(A5648='PL2'!$C$2+490,1,O5647+1), "")</f>
        <v>1085</v>
      </c>
      <c r="Q5648" s="19">
        <f t="shared" si="415"/>
        <v>28.239805596489166</v>
      </c>
    </row>
    <row r="5649" spans="1:17" s="80" customFormat="1" x14ac:dyDescent="0.55000000000000004">
      <c r="A5649" s="80">
        <v>5647</v>
      </c>
      <c r="B5649" s="81">
        <v>45469</v>
      </c>
      <c r="C5649" s="80">
        <v>131.07707870469301</v>
      </c>
      <c r="D5649" s="80">
        <f t="shared" si="417"/>
        <v>531125256.65338039</v>
      </c>
      <c r="E5649" s="80">
        <v>475</v>
      </c>
      <c r="F5649" s="80">
        <f t="shared" si="421"/>
        <v>1.1722585511568311E-4</v>
      </c>
      <c r="G5649" s="80">
        <f t="shared" si="418"/>
        <v>22860.708533703924</v>
      </c>
      <c r="H5649" s="80">
        <f t="shared" si="414"/>
        <v>2.6798661064138369</v>
      </c>
      <c r="I5649" s="80">
        <f t="shared" si="416"/>
        <v>10858836.553509364</v>
      </c>
      <c r="K5649" s="82">
        <f t="shared" si="419"/>
        <v>1.1114805470662237E-3</v>
      </c>
      <c r="L5649" s="3">
        <f>IF(AND(O5649&gt;0,O5649&lt;366),+'PL2'!$N$3+1,IF(AND(O5649&gt;365,O5649&lt;731),+'PL2'!$O$3+1,IF(AND(O5649&gt;730,O5649&lt;1096),+'PL2'!$P$3+1,IF(AND(O5649&gt;1095,O5649&lt;1461),+'PL2'!$Q$3+1,IF(AND(O5649&gt;1460,O5649&lt;3000),+'PL2'!$R$3+1,0)))))</f>
        <v>1.5</v>
      </c>
      <c r="M5649" s="3">
        <f>IF(AND(O5649&gt;0,O5649&lt;366),+'PL2'!$N$2+1,IF(AND(O5649&gt;365,O5649&lt;731),+'PL2'!$O$2+1,IF(AND(O5649&gt;730,O5649&lt;1096),+'PL2'!$P$2+1,IF(AND(O5649&gt;1095,O5649&lt;1461),+'PL2'!$Q$2+1,IF(AND(O5649&gt;1460,O5649&lt;1826),+'PL2'!$R$2+1,IF(AND(O5649&gt;1825,O5649&lt;2190),+'PL2'!$S$2+1,0))))))</f>
        <v>1.2</v>
      </c>
      <c r="N5649" s="82">
        <f t="shared" si="420"/>
        <v>4.9963589095569638E-4</v>
      </c>
      <c r="O5649" s="19">
        <f>IF(A5649&gt;'PL2'!$C$2+489,IF(A5649='PL2'!$C$2+490,1,O5648+1), "")</f>
        <v>1086</v>
      </c>
      <c r="Q5649" s="19">
        <f t="shared" si="415"/>
        <v>28.253915216918784</v>
      </c>
    </row>
    <row r="5650" spans="1:17" s="80" customFormat="1" x14ac:dyDescent="0.55000000000000004">
      <c r="A5650" s="80">
        <v>5648</v>
      </c>
      <c r="B5650" s="81">
        <v>45470</v>
      </c>
      <c r="C5650" s="80">
        <v>131.107077178814</v>
      </c>
      <c r="D5650" s="80">
        <f t="shared" si="417"/>
        <v>531715592.0442062</v>
      </c>
      <c r="E5650" s="80">
        <v>475</v>
      </c>
      <c r="F5650" s="80">
        <f t="shared" si="421"/>
        <v>1.1712250419536147E-4</v>
      </c>
      <c r="G5650" s="80">
        <f t="shared" si="418"/>
        <v>22872.130564180039</v>
      </c>
      <c r="H5650" s="80">
        <f t="shared" si="414"/>
        <v>2.6788412079600317</v>
      </c>
      <c r="I5650" s="80">
        <f t="shared" si="416"/>
        <v>10864262.017985519</v>
      </c>
      <c r="K5650" s="82">
        <f t="shared" si="419"/>
        <v>1.1114805470662237E-3</v>
      </c>
      <c r="L5650" s="3">
        <f>IF(AND(O5650&gt;0,O5650&lt;366),+'PL2'!$N$3+1,IF(AND(O5650&gt;365,O5650&lt;731),+'PL2'!$O$3+1,IF(AND(O5650&gt;730,O5650&lt;1096),+'PL2'!$P$3+1,IF(AND(O5650&gt;1095,O5650&lt;1461),+'PL2'!$Q$3+1,IF(AND(O5650&gt;1460,O5650&lt;3000),+'PL2'!$R$3+1,0)))))</f>
        <v>1.5</v>
      </c>
      <c r="M5650" s="3">
        <f>IF(AND(O5650&gt;0,O5650&lt;366),+'PL2'!$N$2+1,IF(AND(O5650&gt;365,O5650&lt;731),+'PL2'!$O$2+1,IF(AND(O5650&gt;730,O5650&lt;1096),+'PL2'!$P$2+1,IF(AND(O5650&gt;1095,O5650&lt;1461),+'PL2'!$Q$2+1,IF(AND(O5650&gt;1460,O5650&lt;1826),+'PL2'!$R$2+1,IF(AND(O5650&gt;1825,O5650&lt;2190),+'PL2'!$S$2+1,0))))))</f>
        <v>1.2</v>
      </c>
      <c r="N5650" s="82">
        <f t="shared" si="420"/>
        <v>4.9963589095569638E-4</v>
      </c>
      <c r="O5650" s="19">
        <f>IF(A5650&gt;'PL2'!$C$2+489,IF(A5650='PL2'!$C$2+490,1,O5649+1), "")</f>
        <v>1087</v>
      </c>
      <c r="Q5650" s="19">
        <f t="shared" si="415"/>
        <v>28.268031887021177</v>
      </c>
    </row>
    <row r="5651" spans="1:17" s="80" customFormat="1" x14ac:dyDescent="0.55000000000000004">
      <c r="A5651" s="80">
        <v>5649</v>
      </c>
      <c r="B5651" s="81">
        <v>45471</v>
      </c>
      <c r="C5651" s="80">
        <v>131.13707565293501</v>
      </c>
      <c r="D5651" s="80">
        <f t="shared" si="417"/>
        <v>532306583.58133513</v>
      </c>
      <c r="E5651" s="80">
        <v>475</v>
      </c>
      <c r="F5651" s="80">
        <f t="shared" si="421"/>
        <v>1.1701923826690067E-4</v>
      </c>
      <c r="G5651" s="80">
        <f t="shared" si="418"/>
        <v>22883.558301512527</v>
      </c>
      <c r="H5651" s="80">
        <f t="shared" si="414"/>
        <v>2.6778165612792071</v>
      </c>
      <c r="I5651" s="80">
        <f t="shared" si="416"/>
        <v>10869690.193218451</v>
      </c>
      <c r="K5651" s="82">
        <f t="shared" si="419"/>
        <v>1.1114805470662237E-3</v>
      </c>
      <c r="L5651" s="3">
        <f>IF(AND(O5651&gt;0,O5651&lt;366),+'PL2'!$N$3+1,IF(AND(O5651&gt;365,O5651&lt;731),+'PL2'!$O$3+1,IF(AND(O5651&gt;730,O5651&lt;1096),+'PL2'!$P$3+1,IF(AND(O5651&gt;1095,O5651&lt;1461),+'PL2'!$Q$3+1,IF(AND(O5651&gt;1460,O5651&lt;3000),+'PL2'!$R$3+1,0)))))</f>
        <v>1.5</v>
      </c>
      <c r="M5651" s="3">
        <f>IF(AND(O5651&gt;0,O5651&lt;366),+'PL2'!$N$2+1,IF(AND(O5651&gt;365,O5651&lt;731),+'PL2'!$O$2+1,IF(AND(O5651&gt;730,O5651&lt;1096),+'PL2'!$P$2+1,IF(AND(O5651&gt;1095,O5651&lt;1461),+'PL2'!$Q$2+1,IF(AND(O5651&gt;1460,O5651&lt;1826),+'PL2'!$R$2+1,IF(AND(O5651&gt;1825,O5651&lt;2190),+'PL2'!$S$2+1,0))))))</f>
        <v>1.2</v>
      </c>
      <c r="N5651" s="82">
        <f t="shared" si="420"/>
        <v>4.9963589095569638E-4</v>
      </c>
      <c r="O5651" s="19">
        <f>IF(A5651&gt;'PL2'!$C$2+489,IF(A5651='PL2'!$C$2+490,1,O5650+1), "")</f>
        <v>1088</v>
      </c>
      <c r="Q5651" s="19">
        <f t="shared" si="415"/>
        <v>28.282155610318615</v>
      </c>
    </row>
    <row r="5652" spans="1:17" s="80" customFormat="1" x14ac:dyDescent="0.55000000000000004">
      <c r="A5652" s="80">
        <v>5650</v>
      </c>
      <c r="B5652" s="81">
        <v>45472</v>
      </c>
      <c r="C5652" s="80">
        <v>131.167074127056</v>
      </c>
      <c r="D5652" s="80">
        <f t="shared" si="417"/>
        <v>532898231.99406105</v>
      </c>
      <c r="E5652" s="80">
        <v>475</v>
      </c>
      <c r="F5652" s="80">
        <f t="shared" si="421"/>
        <v>1.1691605726897205E-4</v>
      </c>
      <c r="G5652" s="80">
        <f t="shared" si="418"/>
        <v>22894.99174855274</v>
      </c>
      <c r="H5652" s="80">
        <f t="shared" si="414"/>
        <v>2.6767921664464347</v>
      </c>
      <c r="I5652" s="80">
        <f t="shared" si="416"/>
        <v>10875121.080562552</v>
      </c>
      <c r="K5652" s="82">
        <f t="shared" si="419"/>
        <v>1.1114805470662237E-3</v>
      </c>
      <c r="L5652" s="3">
        <f>IF(AND(O5652&gt;0,O5652&lt;366),+'PL2'!$N$3+1,IF(AND(O5652&gt;365,O5652&lt;731),+'PL2'!$O$3+1,IF(AND(O5652&gt;730,O5652&lt;1096),+'PL2'!$P$3+1,IF(AND(O5652&gt;1095,O5652&lt;1461),+'PL2'!$Q$3+1,IF(AND(O5652&gt;1460,O5652&lt;3000),+'PL2'!$R$3+1,0)))))</f>
        <v>1.5</v>
      </c>
      <c r="M5652" s="3">
        <f>IF(AND(O5652&gt;0,O5652&lt;366),+'PL2'!$N$2+1,IF(AND(O5652&gt;365,O5652&lt;731),+'PL2'!$O$2+1,IF(AND(O5652&gt;730,O5652&lt;1096),+'PL2'!$P$2+1,IF(AND(O5652&gt;1095,O5652&lt;1461),+'PL2'!$Q$2+1,IF(AND(O5652&gt;1460,O5652&lt;1826),+'PL2'!$R$2+1,IF(AND(O5652&gt;1825,O5652&lt;2190),+'PL2'!$S$2+1,0))))))</f>
        <v>1.2</v>
      </c>
      <c r="N5652" s="82">
        <f t="shared" si="420"/>
        <v>4.9963589095569638E-4</v>
      </c>
      <c r="O5652" s="19">
        <f>IF(A5652&gt;'PL2'!$C$2+489,IF(A5652='PL2'!$C$2+490,1,O5651+1), "")</f>
        <v>1089</v>
      </c>
      <c r="Q5652" s="19">
        <f t="shared" si="415"/>
        <v>28.296286390335123</v>
      </c>
    </row>
    <row r="5653" spans="1:17" s="80" customFormat="1" x14ac:dyDescent="0.55000000000000004">
      <c r="A5653" s="80">
        <v>5651</v>
      </c>
      <c r="B5653" s="81">
        <v>45473</v>
      </c>
      <c r="C5653" s="80">
        <v>131.19707260117701</v>
      </c>
      <c r="D5653" s="80">
        <f t="shared" si="417"/>
        <v>533490538.01248842</v>
      </c>
      <c r="E5653" s="80">
        <v>475</v>
      </c>
      <c r="F5653" s="80">
        <f t="shared" si="421"/>
        <v>1.168129611402785E-4</v>
      </c>
      <c r="G5653" s="80">
        <f t="shared" si="418"/>
        <v>22906.430908153452</v>
      </c>
      <c r="H5653" s="80">
        <f t="shared" si="414"/>
        <v>2.6757680235366035</v>
      </c>
      <c r="I5653" s="80">
        <f t="shared" si="416"/>
        <v>10880554.68137289</v>
      </c>
      <c r="K5653" s="82">
        <f t="shared" si="419"/>
        <v>1.1114805470662237E-3</v>
      </c>
      <c r="L5653" s="3">
        <f>IF(AND(O5653&gt;0,O5653&lt;366),+'PL2'!$N$3+1,IF(AND(O5653&gt;365,O5653&lt;731),+'PL2'!$O$3+1,IF(AND(O5653&gt;730,O5653&lt;1096),+'PL2'!$P$3+1,IF(AND(O5653&gt;1095,O5653&lt;1461),+'PL2'!$Q$3+1,IF(AND(O5653&gt;1460,O5653&lt;3000),+'PL2'!$R$3+1,0)))))</f>
        <v>1.5</v>
      </c>
      <c r="M5653" s="3">
        <f>IF(AND(O5653&gt;0,O5653&lt;366),+'PL2'!$N$2+1,IF(AND(O5653&gt;365,O5653&lt;731),+'PL2'!$O$2+1,IF(AND(O5653&gt;730,O5653&lt;1096),+'PL2'!$P$2+1,IF(AND(O5653&gt;1095,O5653&lt;1461),+'PL2'!$Q$2+1,IF(AND(O5653&gt;1460,O5653&lt;1826),+'PL2'!$R$2+1,IF(AND(O5653&gt;1825,O5653&lt;2190),+'PL2'!$S$2+1,0))))))</f>
        <v>1.2</v>
      </c>
      <c r="N5653" s="82">
        <f t="shared" si="420"/>
        <v>4.9963589095569638E-4</v>
      </c>
      <c r="O5653" s="19">
        <f>IF(A5653&gt;'PL2'!$C$2+489,IF(A5653='PL2'!$C$2+490,1,O5652+1), "")</f>
        <v>1090</v>
      </c>
      <c r="Q5653" s="19">
        <f t="shared" si="415"/>
        <v>28.310424230596496</v>
      </c>
    </row>
    <row r="5654" spans="1:17" s="80" customFormat="1" x14ac:dyDescent="0.55000000000000004">
      <c r="A5654" s="80">
        <v>5652</v>
      </c>
      <c r="B5654" s="81">
        <v>45474</v>
      </c>
      <c r="C5654" s="80">
        <v>131.227071075298</v>
      </c>
      <c r="D5654" s="80">
        <f t="shared" si="417"/>
        <v>534083502.36753321</v>
      </c>
      <c r="E5654" s="80">
        <v>475</v>
      </c>
      <c r="F5654" s="80">
        <f t="shared" si="421"/>
        <v>1.167099498195542E-4</v>
      </c>
      <c r="G5654" s="80">
        <f t="shared" si="418"/>
        <v>22917.875783168864</v>
      </c>
      <c r="H5654" s="80">
        <f t="shared" si="414"/>
        <v>2.6747441326244146</v>
      </c>
      <c r="I5654" s="80">
        <f t="shared" si="416"/>
        <v>10885990.997005209</v>
      </c>
      <c r="K5654" s="82">
        <f t="shared" si="419"/>
        <v>1.1114805470662237E-3</v>
      </c>
      <c r="L5654" s="3">
        <f>IF(AND(O5654&gt;0,O5654&lt;366),+'PL2'!$N$3+1,IF(AND(O5654&gt;365,O5654&lt;731),+'PL2'!$O$3+1,IF(AND(O5654&gt;730,O5654&lt;1096),+'PL2'!$P$3+1,IF(AND(O5654&gt;1095,O5654&lt;1461),+'PL2'!$Q$3+1,IF(AND(O5654&gt;1460,O5654&lt;3000),+'PL2'!$R$3+1,0)))))</f>
        <v>1.5</v>
      </c>
      <c r="M5654" s="3">
        <f>IF(AND(O5654&gt;0,O5654&lt;366),+'PL2'!$N$2+1,IF(AND(O5654&gt;365,O5654&lt;731),+'PL2'!$O$2+1,IF(AND(O5654&gt;730,O5654&lt;1096),+'PL2'!$P$2+1,IF(AND(O5654&gt;1095,O5654&lt;1461),+'PL2'!$Q$2+1,IF(AND(O5654&gt;1460,O5654&lt;1826),+'PL2'!$R$2+1,IF(AND(O5654&gt;1825,O5654&lt;2190),+'PL2'!$S$2+1,0))))))</f>
        <v>1.2</v>
      </c>
      <c r="N5654" s="82">
        <f t="shared" si="420"/>
        <v>4.9963589095569638E-4</v>
      </c>
      <c r="O5654" s="19">
        <f>IF(A5654&gt;'PL2'!$C$2+489,IF(A5654='PL2'!$C$2+490,1,O5653+1), "")</f>
        <v>1091</v>
      </c>
      <c r="Q5654" s="19">
        <f t="shared" si="415"/>
        <v>28.324569134630284</v>
      </c>
    </row>
    <row r="5655" spans="1:17" s="80" customFormat="1" x14ac:dyDescent="0.55000000000000004">
      <c r="A5655" s="80">
        <v>5653</v>
      </c>
      <c r="B5655" s="81">
        <v>45475</v>
      </c>
      <c r="C5655" s="80">
        <v>131.25706954941899</v>
      </c>
      <c r="D5655" s="80">
        <f t="shared" si="417"/>
        <v>534677125.79092371</v>
      </c>
      <c r="E5655" s="80">
        <v>475</v>
      </c>
      <c r="F5655" s="80">
        <f t="shared" si="421"/>
        <v>1.1660702324556481E-4</v>
      </c>
      <c r="G5655" s="80">
        <f t="shared" si="418"/>
        <v>22929.326376454599</v>
      </c>
      <c r="H5655" s="80">
        <f t="shared" si="414"/>
        <v>2.6737204937843835</v>
      </c>
      <c r="I5655" s="80">
        <f t="shared" si="416"/>
        <v>10891430.028815934</v>
      </c>
      <c r="K5655" s="82">
        <f t="shared" si="419"/>
        <v>1.1114805470662237E-3</v>
      </c>
      <c r="L5655" s="3">
        <f>IF(AND(O5655&gt;0,O5655&lt;366),+'PL2'!$N$3+1,IF(AND(O5655&gt;365,O5655&lt;731),+'PL2'!$O$3+1,IF(AND(O5655&gt;730,O5655&lt;1096),+'PL2'!$P$3+1,IF(AND(O5655&gt;1095,O5655&lt;1461),+'PL2'!$Q$3+1,IF(AND(O5655&gt;1460,O5655&lt;3000),+'PL2'!$R$3+1,0)))))</f>
        <v>1.5</v>
      </c>
      <c r="M5655" s="3">
        <f>IF(AND(O5655&gt;0,O5655&lt;366),+'PL2'!$N$2+1,IF(AND(O5655&gt;365,O5655&lt;731),+'PL2'!$O$2+1,IF(AND(O5655&gt;730,O5655&lt;1096),+'PL2'!$P$2+1,IF(AND(O5655&gt;1095,O5655&lt;1461),+'PL2'!$Q$2+1,IF(AND(O5655&gt;1460,O5655&lt;1826),+'PL2'!$R$2+1,IF(AND(O5655&gt;1825,O5655&lt;2190),+'PL2'!$S$2+1,0))))))</f>
        <v>1.2</v>
      </c>
      <c r="N5655" s="82">
        <f t="shared" si="420"/>
        <v>4.9963589095569638E-4</v>
      </c>
      <c r="O5655" s="19">
        <f>IF(A5655&gt;'PL2'!$C$2+489,IF(A5655='PL2'!$C$2+490,1,O5654+1), "")</f>
        <v>1092</v>
      </c>
      <c r="Q5655" s="19">
        <f t="shared" si="415"/>
        <v>28.338721105965803</v>
      </c>
    </row>
    <row r="5656" spans="1:17" s="80" customFormat="1" x14ac:dyDescent="0.55000000000000004">
      <c r="A5656" s="80">
        <v>5654</v>
      </c>
      <c r="B5656" s="81">
        <v>45476</v>
      </c>
      <c r="C5656" s="80">
        <v>131.28706802354</v>
      </c>
      <c r="D5656" s="80">
        <f t="shared" si="417"/>
        <v>535271409.01520163</v>
      </c>
      <c r="E5656" s="80">
        <v>475</v>
      </c>
      <c r="F5656" s="80">
        <f t="shared" si="421"/>
        <v>1.1650418135710747E-4</v>
      </c>
      <c r="G5656" s="80">
        <f t="shared" si="418"/>
        <v>22940.782690867713</v>
      </c>
      <c r="H5656" s="80">
        <f t="shared" si="414"/>
        <v>2.6726971070908436</v>
      </c>
      <c r="I5656" s="80">
        <f t="shared" si="416"/>
        <v>10896871.778162163</v>
      </c>
      <c r="K5656" s="82">
        <f t="shared" si="419"/>
        <v>1.1114805470662237E-3</v>
      </c>
      <c r="L5656" s="3">
        <f>IF(AND(O5656&gt;0,O5656&lt;366),+'PL2'!$N$3+1,IF(AND(O5656&gt;365,O5656&lt;731),+'PL2'!$O$3+1,IF(AND(O5656&gt;730,O5656&lt;1096),+'PL2'!$P$3+1,IF(AND(O5656&gt;1095,O5656&lt;1461),+'PL2'!$Q$3+1,IF(AND(O5656&gt;1460,O5656&lt;3000),+'PL2'!$R$3+1,0)))))</f>
        <v>1.5</v>
      </c>
      <c r="M5656" s="3">
        <f>IF(AND(O5656&gt;0,O5656&lt;366),+'PL2'!$N$2+1,IF(AND(O5656&gt;365,O5656&lt;731),+'PL2'!$O$2+1,IF(AND(O5656&gt;730,O5656&lt;1096),+'PL2'!$P$2+1,IF(AND(O5656&gt;1095,O5656&lt;1461),+'PL2'!$Q$2+1,IF(AND(O5656&gt;1460,O5656&lt;1826),+'PL2'!$R$2+1,IF(AND(O5656&gt;1825,O5656&lt;2190),+'PL2'!$S$2+1,0))))))</f>
        <v>1.2</v>
      </c>
      <c r="N5656" s="82">
        <f t="shared" si="420"/>
        <v>4.9963589095569638E-4</v>
      </c>
      <c r="O5656" s="19">
        <f>IF(A5656&gt;'PL2'!$C$2+489,IF(A5656='PL2'!$C$2+490,1,O5655+1), "")</f>
        <v>1093</v>
      </c>
      <c r="Q5656" s="19">
        <f t="shared" si="415"/>
        <v>28.352880148134126</v>
      </c>
    </row>
    <row r="5657" spans="1:17" s="80" customFormat="1" x14ac:dyDescent="0.55000000000000004">
      <c r="A5657" s="80">
        <v>5655</v>
      </c>
      <c r="B5657" s="81">
        <v>45477</v>
      </c>
      <c r="C5657" s="80">
        <v>131.31706649766099</v>
      </c>
      <c r="D5657" s="80">
        <f t="shared" si="417"/>
        <v>535866352.77372277</v>
      </c>
      <c r="E5657" s="80">
        <v>475</v>
      </c>
      <c r="F5657" s="80">
        <f t="shared" si="421"/>
        <v>1.1640142409301067E-4</v>
      </c>
      <c r="G5657" s="80">
        <f t="shared" si="418"/>
        <v>22952.244729266684</v>
      </c>
      <c r="H5657" s="80">
        <f t="shared" ref="H5657:H5720" si="422">+F5657*G5657</f>
        <v>2.6716739726179402</v>
      </c>
      <c r="I5657" s="80">
        <f t="shared" si="416"/>
        <v>10902316.246401675</v>
      </c>
      <c r="K5657" s="82">
        <f t="shared" si="419"/>
        <v>1.1114805470662237E-3</v>
      </c>
      <c r="L5657" s="3">
        <f>IF(AND(O5657&gt;0,O5657&lt;366),+'PL2'!$N$3+1,IF(AND(O5657&gt;365,O5657&lt;731),+'PL2'!$O$3+1,IF(AND(O5657&gt;730,O5657&lt;1096),+'PL2'!$P$3+1,IF(AND(O5657&gt;1095,O5657&lt;1461),+'PL2'!$Q$3+1,IF(AND(O5657&gt;1460,O5657&lt;3000),+'PL2'!$R$3+1,0)))))</f>
        <v>1.5</v>
      </c>
      <c r="M5657" s="3">
        <f>IF(AND(O5657&gt;0,O5657&lt;366),+'PL2'!$N$2+1,IF(AND(O5657&gt;365,O5657&lt;731),+'PL2'!$O$2+1,IF(AND(O5657&gt;730,O5657&lt;1096),+'PL2'!$P$2+1,IF(AND(O5657&gt;1095,O5657&lt;1461),+'PL2'!$Q$2+1,IF(AND(O5657&gt;1460,O5657&lt;1826),+'PL2'!$R$2+1,IF(AND(O5657&gt;1825,O5657&lt;2190),+'PL2'!$S$2+1,0))))))</f>
        <v>1.2</v>
      </c>
      <c r="N5657" s="82">
        <f t="shared" si="420"/>
        <v>4.9963589095569638E-4</v>
      </c>
      <c r="O5657" s="19">
        <f>IF(A5657&gt;'PL2'!$C$2+489,IF(A5657='PL2'!$C$2+490,1,O5656+1), "")</f>
        <v>1094</v>
      </c>
      <c r="Q5657" s="19">
        <f t="shared" si="415"/>
        <v>28.367046264668101</v>
      </c>
    </row>
    <row r="5658" spans="1:17" s="80" customFormat="1" x14ac:dyDescent="0.55000000000000004">
      <c r="A5658" s="80">
        <v>5656</v>
      </c>
      <c r="B5658" s="81">
        <v>45478</v>
      </c>
      <c r="C5658" s="80">
        <v>131.347064971782</v>
      </c>
      <c r="D5658" s="80">
        <f t="shared" si="417"/>
        <v>536461957.80065811</v>
      </c>
      <c r="E5658" s="80">
        <v>475</v>
      </c>
      <c r="F5658" s="80">
        <f t="shared" si="421"/>
        <v>1.1629875139213443E-4</v>
      </c>
      <c r="G5658" s="80">
        <f t="shared" si="418"/>
        <v>22963.712494511423</v>
      </c>
      <c r="H5658" s="80">
        <f t="shared" si="422"/>
        <v>2.6706510904396352</v>
      </c>
      <c r="I5658" s="80">
        <f t="shared" si="416"/>
        <v>10907763.434892926</v>
      </c>
      <c r="K5658" s="82">
        <f t="shared" si="419"/>
        <v>1.1114805470662237E-3</v>
      </c>
      <c r="L5658" s="3">
        <f>IF(AND(O5658&gt;0,O5658&lt;366),+'PL2'!$N$3+1,IF(AND(O5658&gt;365,O5658&lt;731),+'PL2'!$O$3+1,IF(AND(O5658&gt;730,O5658&lt;1096),+'PL2'!$P$3+1,IF(AND(O5658&gt;1095,O5658&lt;1461),+'PL2'!$Q$3+1,IF(AND(O5658&gt;1460,O5658&lt;3000),+'PL2'!$R$3+1,0)))))</f>
        <v>1.5</v>
      </c>
      <c r="M5658" s="3">
        <f>IF(AND(O5658&gt;0,O5658&lt;366),+'PL2'!$N$2+1,IF(AND(O5658&gt;365,O5658&lt;731),+'PL2'!$O$2+1,IF(AND(O5658&gt;730,O5658&lt;1096),+'PL2'!$P$2+1,IF(AND(O5658&gt;1095,O5658&lt;1461),+'PL2'!$Q$2+1,IF(AND(O5658&gt;1460,O5658&lt;1826),+'PL2'!$R$2+1,IF(AND(O5658&gt;1825,O5658&lt;2190),+'PL2'!$S$2+1,0))))))</f>
        <v>1.2</v>
      </c>
      <c r="N5658" s="82">
        <f t="shared" si="420"/>
        <v>4.9963589095569638E-4</v>
      </c>
      <c r="O5658" s="19">
        <f>IF(A5658&gt;'PL2'!$C$2+489,IF(A5658='PL2'!$C$2+490,1,O5657+1), "")</f>
        <v>1095</v>
      </c>
      <c r="Q5658" s="19">
        <f t="shared" si="415"/>
        <v>28.381219459102329</v>
      </c>
    </row>
    <row r="5659" spans="1:17" s="80" customFormat="1" x14ac:dyDescent="0.55000000000000004">
      <c r="A5659" s="80">
        <v>5657</v>
      </c>
      <c r="B5659" s="81">
        <v>45479</v>
      </c>
      <c r="C5659" s="80">
        <v>131.37706344590299</v>
      </c>
      <c r="D5659" s="80">
        <f t="shared" si="417"/>
        <v>537058224.83099461</v>
      </c>
      <c r="E5659" s="80">
        <v>475</v>
      </c>
      <c r="F5659" s="80">
        <f t="shared" si="421"/>
        <v>1.1619616319337015E-4</v>
      </c>
      <c r="G5659" s="80">
        <f t="shared" si="418"/>
        <v>22975.185989463269</v>
      </c>
      <c r="H5659" s="80">
        <f t="shared" si="422"/>
        <v>2.6696284606297054</v>
      </c>
      <c r="I5659" s="80">
        <f t="shared" si="416"/>
        <v>10913213.344995053</v>
      </c>
      <c r="K5659" s="82">
        <f t="shared" si="419"/>
        <v>1.1114805470662237E-3</v>
      </c>
      <c r="L5659" s="3">
        <f>IF(AND(O5659&gt;0,O5659&lt;366),+'PL2'!$N$3+1,IF(AND(O5659&gt;365,O5659&lt;731),+'PL2'!$O$3+1,IF(AND(O5659&gt;730,O5659&lt;1096),+'PL2'!$P$3+1,IF(AND(O5659&gt;1095,O5659&lt;1461),+'PL2'!$Q$3+1,IF(AND(O5659&gt;1460,O5659&lt;3000),+'PL2'!$R$3+1,0)))))</f>
        <v>1.5</v>
      </c>
      <c r="M5659" s="3">
        <f>IF(AND(O5659&gt;0,O5659&lt;366),+'PL2'!$N$2+1,IF(AND(O5659&gt;365,O5659&lt;731),+'PL2'!$O$2+1,IF(AND(O5659&gt;730,O5659&lt;1096),+'PL2'!$P$2+1,IF(AND(O5659&gt;1095,O5659&lt;1461),+'PL2'!$Q$2+1,IF(AND(O5659&gt;1460,O5659&lt;1826),+'PL2'!$R$2+1,IF(AND(O5659&gt;1825,O5659&lt;2190),+'PL2'!$S$2+1,0))))))</f>
        <v>1.2</v>
      </c>
      <c r="N5659" s="82">
        <f t="shared" si="420"/>
        <v>4.9963589095569638E-4</v>
      </c>
      <c r="O5659" s="19">
        <f>IF(A5659&gt;'PL2'!$C$2+489,IF(A5659='PL2'!$C$2+490,1,O5658+1), "")</f>
        <v>1096</v>
      </c>
      <c r="Q5659" s="19">
        <f t="shared" ref="Q5659:Q5722" si="423">+Q5658*(1+N5659)</f>
        <v>28.395399734973186</v>
      </c>
    </row>
    <row r="5660" spans="1:17" s="80" customFormat="1" x14ac:dyDescent="0.55000000000000004">
      <c r="A5660" s="80">
        <v>5658</v>
      </c>
      <c r="B5660" s="81">
        <v>45480</v>
      </c>
      <c r="C5660" s="80">
        <v>131.40706192002401</v>
      </c>
      <c r="D5660" s="80">
        <f t="shared" si="417"/>
        <v>537655154.60053623</v>
      </c>
      <c r="E5660" s="80">
        <v>475</v>
      </c>
      <c r="F5660" s="80">
        <f t="shared" si="421"/>
        <v>1.1609365943564071E-4</v>
      </c>
      <c r="G5660" s="80">
        <f t="shared" si="418"/>
        <v>22986.665216984988</v>
      </c>
      <c r="H5660" s="80">
        <f t="shared" si="422"/>
        <v>2.6686060832617433</v>
      </c>
      <c r="I5660" s="80">
        <f t="shared" si="416"/>
        <v>10918665.978067869</v>
      </c>
      <c r="K5660" s="82">
        <f t="shared" si="419"/>
        <v>1.1114805470662237E-3</v>
      </c>
      <c r="L5660" s="3">
        <f>IF(AND(O5660&gt;0,O5660&lt;366),+'PL2'!$N$3+1,IF(AND(O5660&gt;365,O5660&lt;731),+'PL2'!$O$3+1,IF(AND(O5660&gt;730,O5660&lt;1096),+'PL2'!$P$3+1,IF(AND(O5660&gt;1095,O5660&lt;1461),+'PL2'!$Q$3+1,IF(AND(O5660&gt;1460,O5660&lt;3000),+'PL2'!$R$3+1,0)))))</f>
        <v>1.5</v>
      </c>
      <c r="M5660" s="3">
        <f>IF(AND(O5660&gt;0,O5660&lt;366),+'PL2'!$N$2+1,IF(AND(O5660&gt;365,O5660&lt;731),+'PL2'!$O$2+1,IF(AND(O5660&gt;730,O5660&lt;1096),+'PL2'!$P$2+1,IF(AND(O5660&gt;1095,O5660&lt;1461),+'PL2'!$Q$2+1,IF(AND(O5660&gt;1460,O5660&lt;1826),+'PL2'!$R$2+1,IF(AND(O5660&gt;1825,O5660&lt;2190),+'PL2'!$S$2+1,0))))))</f>
        <v>1.2</v>
      </c>
      <c r="N5660" s="82">
        <f t="shared" si="420"/>
        <v>4.9963589095569638E-4</v>
      </c>
      <c r="O5660" s="19">
        <f>IF(A5660&gt;'PL2'!$C$2+489,IF(A5660='PL2'!$C$2+490,1,O5659+1), "")</f>
        <v>1097</v>
      </c>
      <c r="Q5660" s="19">
        <f t="shared" si="423"/>
        <v>28.409587095818811</v>
      </c>
    </row>
    <row r="5661" spans="1:17" s="80" customFormat="1" x14ac:dyDescent="0.55000000000000004">
      <c r="A5661" s="80">
        <v>5659</v>
      </c>
      <c r="B5661" s="81">
        <v>45481</v>
      </c>
      <c r="C5661" s="80">
        <v>131.43706039414499</v>
      </c>
      <c r="D5661" s="80">
        <f t="shared" si="417"/>
        <v>538252747.84590459</v>
      </c>
      <c r="E5661" s="80">
        <v>475</v>
      </c>
      <c r="F5661" s="80">
        <f t="shared" si="421"/>
        <v>1.1599124005790043E-4</v>
      </c>
      <c r="G5661" s="80">
        <f t="shared" si="418"/>
        <v>22998.150179940778</v>
      </c>
      <c r="H5661" s="80">
        <f t="shared" si="422"/>
        <v>2.667583958409157</v>
      </c>
      <c r="I5661" s="80">
        <f t="shared" si="416"/>
        <v>10924121.33547187</v>
      </c>
      <c r="K5661" s="82">
        <f t="shared" si="419"/>
        <v>1.1114805470662237E-3</v>
      </c>
      <c r="L5661" s="3">
        <f>IF(AND(O5661&gt;0,O5661&lt;366),+'PL2'!$N$3+1,IF(AND(O5661&gt;365,O5661&lt;731),+'PL2'!$O$3+1,IF(AND(O5661&gt;730,O5661&lt;1096),+'PL2'!$P$3+1,IF(AND(O5661&gt;1095,O5661&lt;1461),+'PL2'!$Q$3+1,IF(AND(O5661&gt;1460,O5661&lt;3000),+'PL2'!$R$3+1,0)))))</f>
        <v>1.5</v>
      </c>
      <c r="M5661" s="3">
        <f>IF(AND(O5661&gt;0,O5661&lt;366),+'PL2'!$N$2+1,IF(AND(O5661&gt;365,O5661&lt;731),+'PL2'!$O$2+1,IF(AND(O5661&gt;730,O5661&lt;1096),+'PL2'!$P$2+1,IF(AND(O5661&gt;1095,O5661&lt;1461),+'PL2'!$Q$2+1,IF(AND(O5661&gt;1460,O5661&lt;1826),+'PL2'!$R$2+1,IF(AND(O5661&gt;1825,O5661&lt;2190),+'PL2'!$S$2+1,0))))))</f>
        <v>1.2</v>
      </c>
      <c r="N5661" s="82">
        <f t="shared" si="420"/>
        <v>4.9963589095569638E-4</v>
      </c>
      <c r="O5661" s="19">
        <f>IF(A5661&gt;'PL2'!$C$2+489,IF(A5661='PL2'!$C$2+490,1,O5660+1), "")</f>
        <v>1098</v>
      </c>
      <c r="Q5661" s="19">
        <f t="shared" si="423"/>
        <v>28.423781545179114</v>
      </c>
    </row>
    <row r="5662" spans="1:17" s="80" customFormat="1" x14ac:dyDescent="0.55000000000000004">
      <c r="A5662" s="80">
        <v>5660</v>
      </c>
      <c r="B5662" s="81">
        <v>45482</v>
      </c>
      <c r="C5662" s="80">
        <v>131.46705886826601</v>
      </c>
      <c r="D5662" s="80">
        <f t="shared" si="417"/>
        <v>538851005.30454028</v>
      </c>
      <c r="E5662" s="80">
        <v>475</v>
      </c>
      <c r="F5662" s="80">
        <f t="shared" si="421"/>
        <v>1.1588890499913516E-4</v>
      </c>
      <c r="G5662" s="80">
        <f t="shared" si="418"/>
        <v>23009.640881196265</v>
      </c>
      <c r="H5662" s="80">
        <f t="shared" si="422"/>
        <v>2.6665620861451704</v>
      </c>
      <c r="I5662" s="80">
        <f t="shared" si="416"/>
        <v>10929579.418568226</v>
      </c>
      <c r="K5662" s="82">
        <f t="shared" si="419"/>
        <v>1.1114805470662237E-3</v>
      </c>
      <c r="L5662" s="3">
        <f>IF(AND(O5662&gt;0,O5662&lt;366),+'PL2'!$N$3+1,IF(AND(O5662&gt;365,O5662&lt;731),+'PL2'!$O$3+1,IF(AND(O5662&gt;730,O5662&lt;1096),+'PL2'!$P$3+1,IF(AND(O5662&gt;1095,O5662&lt;1461),+'PL2'!$Q$3+1,IF(AND(O5662&gt;1460,O5662&lt;3000),+'PL2'!$R$3+1,0)))))</f>
        <v>1.5</v>
      </c>
      <c r="M5662" s="3">
        <f>IF(AND(O5662&gt;0,O5662&lt;366),+'PL2'!$N$2+1,IF(AND(O5662&gt;365,O5662&lt;731),+'PL2'!$O$2+1,IF(AND(O5662&gt;730,O5662&lt;1096),+'PL2'!$P$2+1,IF(AND(O5662&gt;1095,O5662&lt;1461),+'PL2'!$Q$2+1,IF(AND(O5662&gt;1460,O5662&lt;1826),+'PL2'!$R$2+1,IF(AND(O5662&gt;1825,O5662&lt;2190),+'PL2'!$S$2+1,0))))))</f>
        <v>1.2</v>
      </c>
      <c r="N5662" s="82">
        <f t="shared" si="420"/>
        <v>4.9963589095569638E-4</v>
      </c>
      <c r="O5662" s="19">
        <f>IF(A5662&gt;'PL2'!$C$2+489,IF(A5662='PL2'!$C$2+490,1,O5661+1), "")</f>
        <v>1099</v>
      </c>
      <c r="Q5662" s="19">
        <f t="shared" si="423"/>
        <v>28.437983086595771</v>
      </c>
    </row>
    <row r="5663" spans="1:17" s="80" customFormat="1" x14ac:dyDescent="0.55000000000000004">
      <c r="A5663" s="80">
        <v>5661</v>
      </c>
      <c r="B5663" s="81">
        <v>45483</v>
      </c>
      <c r="C5663" s="80">
        <v>131.497057342387</v>
      </c>
      <c r="D5663" s="80">
        <f t="shared" si="417"/>
        <v>539449927.71470332</v>
      </c>
      <c r="E5663" s="80">
        <v>475</v>
      </c>
      <c r="F5663" s="80">
        <f t="shared" si="421"/>
        <v>1.1578665419836218E-4</v>
      </c>
      <c r="G5663" s="80">
        <f t="shared" si="418"/>
        <v>23021.13732361851</v>
      </c>
      <c r="H5663" s="80">
        <f t="shared" si="422"/>
        <v>2.6655404665428253</v>
      </c>
      <c r="I5663" s="80">
        <f t="shared" ref="I5663:I5726" si="424">+E5663*G5663</f>
        <v>10935040.228718793</v>
      </c>
      <c r="K5663" s="82">
        <f t="shared" si="419"/>
        <v>1.1114805470662237E-3</v>
      </c>
      <c r="L5663" s="3">
        <f>IF(AND(O5663&gt;0,O5663&lt;366),+'PL2'!$N$3+1,IF(AND(O5663&gt;365,O5663&lt;731),+'PL2'!$O$3+1,IF(AND(O5663&gt;730,O5663&lt;1096),+'PL2'!$P$3+1,IF(AND(O5663&gt;1095,O5663&lt;1461),+'PL2'!$Q$3+1,IF(AND(O5663&gt;1460,O5663&lt;3000),+'PL2'!$R$3+1,0)))))</f>
        <v>1.5</v>
      </c>
      <c r="M5663" s="3">
        <f>IF(AND(O5663&gt;0,O5663&lt;366),+'PL2'!$N$2+1,IF(AND(O5663&gt;365,O5663&lt;731),+'PL2'!$O$2+1,IF(AND(O5663&gt;730,O5663&lt;1096),+'PL2'!$P$2+1,IF(AND(O5663&gt;1095,O5663&lt;1461),+'PL2'!$Q$2+1,IF(AND(O5663&gt;1460,O5663&lt;1826),+'PL2'!$R$2+1,IF(AND(O5663&gt;1825,O5663&lt;2190),+'PL2'!$S$2+1,0))))))</f>
        <v>1.2</v>
      </c>
      <c r="N5663" s="82">
        <f t="shared" si="420"/>
        <v>4.9963589095569638E-4</v>
      </c>
      <c r="O5663" s="19">
        <f>IF(A5663&gt;'PL2'!$C$2+489,IF(A5663='PL2'!$C$2+490,1,O5662+1), "")</f>
        <v>1100</v>
      </c>
      <c r="Q5663" s="19">
        <f t="shared" si="423"/>
        <v>28.452191723612227</v>
      </c>
    </row>
    <row r="5664" spans="1:17" s="80" customFormat="1" x14ac:dyDescent="0.55000000000000004">
      <c r="A5664" s="80">
        <v>5662</v>
      </c>
      <c r="B5664" s="81">
        <v>45484</v>
      </c>
      <c r="C5664" s="80">
        <v>131.52705581650801</v>
      </c>
      <c r="D5664" s="80">
        <f t="shared" si="417"/>
        <v>540049515.81547451</v>
      </c>
      <c r="E5664" s="80">
        <v>475</v>
      </c>
      <c r="F5664" s="80">
        <f t="shared" si="421"/>
        <v>1.1568448759463018E-4</v>
      </c>
      <c r="G5664" s="80">
        <f t="shared" si="418"/>
        <v>23032.639510076009</v>
      </c>
      <c r="H5664" s="80">
        <f t="shared" si="422"/>
        <v>2.664519099674977</v>
      </c>
      <c r="I5664" s="80">
        <f t="shared" si="424"/>
        <v>10940503.767286105</v>
      </c>
      <c r="K5664" s="82">
        <f t="shared" si="419"/>
        <v>1.1114805470662237E-3</v>
      </c>
      <c r="L5664" s="3">
        <f>IF(AND(O5664&gt;0,O5664&lt;366),+'PL2'!$N$3+1,IF(AND(O5664&gt;365,O5664&lt;731),+'PL2'!$O$3+1,IF(AND(O5664&gt;730,O5664&lt;1096),+'PL2'!$P$3+1,IF(AND(O5664&gt;1095,O5664&lt;1461),+'PL2'!$Q$3+1,IF(AND(O5664&gt;1460,O5664&lt;3000),+'PL2'!$R$3+1,0)))))</f>
        <v>1.5</v>
      </c>
      <c r="M5664" s="3">
        <f>IF(AND(O5664&gt;0,O5664&lt;366),+'PL2'!$N$2+1,IF(AND(O5664&gt;365,O5664&lt;731),+'PL2'!$O$2+1,IF(AND(O5664&gt;730,O5664&lt;1096),+'PL2'!$P$2+1,IF(AND(O5664&gt;1095,O5664&lt;1461),+'PL2'!$Q$2+1,IF(AND(O5664&gt;1460,O5664&lt;1826),+'PL2'!$R$2+1,IF(AND(O5664&gt;1825,O5664&lt;2190),+'PL2'!$S$2+1,0))))))</f>
        <v>1.2</v>
      </c>
      <c r="N5664" s="82">
        <f t="shared" si="420"/>
        <v>4.9963589095569638E-4</v>
      </c>
      <c r="O5664" s="19">
        <f>IF(A5664&gt;'PL2'!$C$2+489,IF(A5664='PL2'!$C$2+490,1,O5663+1), "")</f>
        <v>1101</v>
      </c>
      <c r="Q5664" s="19">
        <f t="shared" si="423"/>
        <v>28.466407459773695</v>
      </c>
    </row>
    <row r="5665" spans="1:17" s="80" customFormat="1" x14ac:dyDescent="0.55000000000000004">
      <c r="A5665" s="80">
        <v>5663</v>
      </c>
      <c r="B5665" s="81">
        <v>45485</v>
      </c>
      <c r="C5665" s="80">
        <v>131.557054290629</v>
      </c>
      <c r="D5665" s="80">
        <f t="shared" si="417"/>
        <v>540649770.34675598</v>
      </c>
      <c r="E5665" s="80">
        <v>475</v>
      </c>
      <c r="F5665" s="80">
        <f t="shared" si="421"/>
        <v>1.1558240512701945E-4</v>
      </c>
      <c r="G5665" s="80">
        <f t="shared" si="418"/>
        <v>23044.147443438687</v>
      </c>
      <c r="H5665" s="80">
        <f t="shared" si="422"/>
        <v>2.6634979856143</v>
      </c>
      <c r="I5665" s="80">
        <f t="shared" si="424"/>
        <v>10945970.035633376</v>
      </c>
      <c r="K5665" s="82">
        <f t="shared" si="419"/>
        <v>1.1114805470662237E-3</v>
      </c>
      <c r="L5665" s="3">
        <f>IF(AND(O5665&gt;0,O5665&lt;366),+'PL2'!$N$3+1,IF(AND(O5665&gt;365,O5665&lt;731),+'PL2'!$O$3+1,IF(AND(O5665&gt;730,O5665&lt;1096),+'PL2'!$P$3+1,IF(AND(O5665&gt;1095,O5665&lt;1461),+'PL2'!$Q$3+1,IF(AND(O5665&gt;1460,O5665&lt;3000),+'PL2'!$R$3+1,0)))))</f>
        <v>1.5</v>
      </c>
      <c r="M5665" s="3">
        <f>IF(AND(O5665&gt;0,O5665&lt;366),+'PL2'!$N$2+1,IF(AND(O5665&gt;365,O5665&lt;731),+'PL2'!$O$2+1,IF(AND(O5665&gt;730,O5665&lt;1096),+'PL2'!$P$2+1,IF(AND(O5665&gt;1095,O5665&lt;1461),+'PL2'!$Q$2+1,IF(AND(O5665&gt;1460,O5665&lt;1826),+'PL2'!$R$2+1,IF(AND(O5665&gt;1825,O5665&lt;2190),+'PL2'!$S$2+1,0))))))</f>
        <v>1.2</v>
      </c>
      <c r="N5665" s="82">
        <f t="shared" si="420"/>
        <v>4.9963589095569638E-4</v>
      </c>
      <c r="O5665" s="19">
        <f>IF(A5665&gt;'PL2'!$C$2+489,IF(A5665='PL2'!$C$2+490,1,O5664+1), "")</f>
        <v>1102</v>
      </c>
      <c r="Q5665" s="19">
        <f t="shared" si="423"/>
        <v>28.480630298627165</v>
      </c>
    </row>
    <row r="5666" spans="1:17" s="80" customFormat="1" x14ac:dyDescent="0.55000000000000004">
      <c r="A5666" s="80">
        <v>5664</v>
      </c>
      <c r="B5666" s="81">
        <v>45486</v>
      </c>
      <c r="C5666" s="80">
        <v>131.58705276475001</v>
      </c>
      <c r="D5666" s="80">
        <f t="shared" si="417"/>
        <v>541250692.04927218</v>
      </c>
      <c r="E5666" s="80">
        <v>475</v>
      </c>
      <c r="F5666" s="80">
        <f t="shared" si="421"/>
        <v>1.1548040673464171E-4</v>
      </c>
      <c r="G5666" s="80">
        <f t="shared" si="418"/>
        <v>23055.661126577903</v>
      </c>
      <c r="H5666" s="80">
        <f t="shared" si="422"/>
        <v>2.6624771244332837</v>
      </c>
      <c r="I5666" s="80">
        <f t="shared" si="424"/>
        <v>10951439.035124503</v>
      </c>
      <c r="K5666" s="82">
        <f t="shared" si="419"/>
        <v>1.1114805470662237E-3</v>
      </c>
      <c r="L5666" s="3">
        <f>IF(AND(O5666&gt;0,O5666&lt;366),+'PL2'!$N$3+1,IF(AND(O5666&gt;365,O5666&lt;731),+'PL2'!$O$3+1,IF(AND(O5666&gt;730,O5666&lt;1096),+'PL2'!$P$3+1,IF(AND(O5666&gt;1095,O5666&lt;1461),+'PL2'!$Q$3+1,IF(AND(O5666&gt;1460,O5666&lt;3000),+'PL2'!$R$3+1,0)))))</f>
        <v>1.5</v>
      </c>
      <c r="M5666" s="3">
        <f>IF(AND(O5666&gt;0,O5666&lt;366),+'PL2'!$N$2+1,IF(AND(O5666&gt;365,O5666&lt;731),+'PL2'!$O$2+1,IF(AND(O5666&gt;730,O5666&lt;1096),+'PL2'!$P$2+1,IF(AND(O5666&gt;1095,O5666&lt;1461),+'PL2'!$Q$2+1,IF(AND(O5666&gt;1460,O5666&lt;1826),+'PL2'!$R$2+1,IF(AND(O5666&gt;1825,O5666&lt;2190),+'PL2'!$S$2+1,0))))))</f>
        <v>1.2</v>
      </c>
      <c r="N5666" s="82">
        <f t="shared" si="420"/>
        <v>4.9963589095569638E-4</v>
      </c>
      <c r="O5666" s="19">
        <f>IF(A5666&gt;'PL2'!$C$2+489,IF(A5666='PL2'!$C$2+490,1,O5665+1), "")</f>
        <v>1103</v>
      </c>
      <c r="Q5666" s="19">
        <f t="shared" si="423"/>
        <v>28.494860243721401</v>
      </c>
    </row>
    <row r="5667" spans="1:17" s="80" customFormat="1" x14ac:dyDescent="0.55000000000000004">
      <c r="A5667" s="80">
        <v>5665</v>
      </c>
      <c r="B5667" s="81">
        <v>45487</v>
      </c>
      <c r="C5667" s="80">
        <v>131.617051238871</v>
      </c>
      <c r="D5667" s="80">
        <f t="shared" ref="D5667:D5730" si="425">+D5666*(1+K5667)</f>
        <v>541852281.66457105</v>
      </c>
      <c r="E5667" s="80">
        <v>475</v>
      </c>
      <c r="F5667" s="80">
        <f t="shared" si="421"/>
        <v>1.1537849235664012E-4</v>
      </c>
      <c r="G5667" s="80">
        <f t="shared" ref="G5667:G5730" si="426">+G5666*(1+N5667)</f>
        <v>23067.180562366455</v>
      </c>
      <c r="H5667" s="80">
        <f t="shared" si="422"/>
        <v>2.6614565162042356</v>
      </c>
      <c r="I5667" s="80">
        <f t="shared" si="424"/>
        <v>10956910.767124066</v>
      </c>
      <c r="K5667" s="82">
        <f t="shared" si="419"/>
        <v>1.1114805470662237E-3</v>
      </c>
      <c r="L5667" s="3">
        <f>IF(AND(O5667&gt;0,O5667&lt;366),+'PL2'!$N$3+1,IF(AND(O5667&gt;365,O5667&lt;731),+'PL2'!$O$3+1,IF(AND(O5667&gt;730,O5667&lt;1096),+'PL2'!$P$3+1,IF(AND(O5667&gt;1095,O5667&lt;1461),+'PL2'!$Q$3+1,IF(AND(O5667&gt;1460,O5667&lt;3000),+'PL2'!$R$3+1,0)))))</f>
        <v>1.5</v>
      </c>
      <c r="M5667" s="3">
        <f>IF(AND(O5667&gt;0,O5667&lt;366),+'PL2'!$N$2+1,IF(AND(O5667&gt;365,O5667&lt;731),+'PL2'!$O$2+1,IF(AND(O5667&gt;730,O5667&lt;1096),+'PL2'!$P$2+1,IF(AND(O5667&gt;1095,O5667&lt;1461),+'PL2'!$Q$2+1,IF(AND(O5667&gt;1460,O5667&lt;1826),+'PL2'!$R$2+1,IF(AND(O5667&gt;1825,O5667&lt;2190),+'PL2'!$S$2+1,0))))))</f>
        <v>1.2</v>
      </c>
      <c r="N5667" s="82">
        <f t="shared" si="420"/>
        <v>4.9963589095569638E-4</v>
      </c>
      <c r="O5667" s="19">
        <f>IF(A5667&gt;'PL2'!$C$2+489,IF(A5667='PL2'!$C$2+490,1,O5666+1), "")</f>
        <v>1104</v>
      </c>
      <c r="Q5667" s="19">
        <f t="shared" si="423"/>
        <v>28.509097298606932</v>
      </c>
    </row>
    <row r="5668" spans="1:17" s="80" customFormat="1" x14ac:dyDescent="0.55000000000000004">
      <c r="A5668" s="80">
        <v>5666</v>
      </c>
      <c r="B5668" s="81">
        <v>45488</v>
      </c>
      <c r="C5668" s="80">
        <v>131.64704971299199</v>
      </c>
      <c r="D5668" s="80">
        <f t="shared" si="425"/>
        <v>542454539.93502462</v>
      </c>
      <c r="E5668" s="80">
        <v>475</v>
      </c>
      <c r="F5668" s="80">
        <f t="shared" si="421"/>
        <v>1.1527666193218944E-4</v>
      </c>
      <c r="G5668" s="80">
        <f t="shared" si="426"/>
        <v>23078.705753678569</v>
      </c>
      <c r="H5668" s="80">
        <f t="shared" si="422"/>
        <v>2.6604361609992795</v>
      </c>
      <c r="I5668" s="80">
        <f t="shared" si="424"/>
        <v>10962385.232997321</v>
      </c>
      <c r="K5668" s="82">
        <f t="shared" ref="K5668:K5731" si="427">+L5668^(0.00273972602739726)-1</f>
        <v>1.1114805470662237E-3</v>
      </c>
      <c r="L5668" s="3">
        <f>IF(AND(O5668&gt;0,O5668&lt;366),+'PL2'!$N$3+1,IF(AND(O5668&gt;365,O5668&lt;731),+'PL2'!$O$3+1,IF(AND(O5668&gt;730,O5668&lt;1096),+'PL2'!$P$3+1,IF(AND(O5668&gt;1095,O5668&lt;1461),+'PL2'!$Q$3+1,IF(AND(O5668&gt;1460,O5668&lt;3000),+'PL2'!$R$3+1,0)))))</f>
        <v>1.5</v>
      </c>
      <c r="M5668" s="3">
        <f>IF(AND(O5668&gt;0,O5668&lt;366),+'PL2'!$N$2+1,IF(AND(O5668&gt;365,O5668&lt;731),+'PL2'!$O$2+1,IF(AND(O5668&gt;730,O5668&lt;1096),+'PL2'!$P$2+1,IF(AND(O5668&gt;1095,O5668&lt;1461),+'PL2'!$Q$2+1,IF(AND(O5668&gt;1460,O5668&lt;1826),+'PL2'!$R$2+1,IF(AND(O5668&gt;1825,O5668&lt;2190),+'PL2'!$S$2+1,0))))))</f>
        <v>1.2</v>
      </c>
      <c r="N5668" s="82">
        <f t="shared" ref="N5668:N5731" si="428">+M5668^(0.00273972602739726)-1</f>
        <v>4.9963589095569638E-4</v>
      </c>
      <c r="O5668" s="19">
        <f>IF(A5668&gt;'PL2'!$C$2+489,IF(A5668='PL2'!$C$2+490,1,O5667+1), "")</f>
        <v>1105</v>
      </c>
      <c r="Q5668" s="19">
        <f t="shared" si="423"/>
        <v>28.523341466836065</v>
      </c>
    </row>
    <row r="5669" spans="1:17" s="80" customFormat="1" x14ac:dyDescent="0.55000000000000004">
      <c r="A5669" s="80">
        <v>5667</v>
      </c>
      <c r="B5669" s="81">
        <v>45489</v>
      </c>
      <c r="C5669" s="80">
        <v>131.677048187113</v>
      </c>
      <c r="D5669" s="80">
        <f t="shared" si="425"/>
        <v>543057467.6038301</v>
      </c>
      <c r="E5669" s="80">
        <v>475</v>
      </c>
      <c r="F5669" s="80">
        <f t="shared" si="421"/>
        <v>1.151749154004959E-4</v>
      </c>
      <c r="G5669" s="80">
        <f t="shared" si="426"/>
        <v>23090.236703389914</v>
      </c>
      <c r="H5669" s="80">
        <f t="shared" si="422"/>
        <v>2.6594160588903586</v>
      </c>
      <c r="I5669" s="80">
        <f t="shared" si="424"/>
        <v>10967862.434110209</v>
      </c>
      <c r="K5669" s="82">
        <f t="shared" si="427"/>
        <v>1.1114805470662237E-3</v>
      </c>
      <c r="L5669" s="3">
        <f>IF(AND(O5669&gt;0,O5669&lt;366),+'PL2'!$N$3+1,IF(AND(O5669&gt;365,O5669&lt;731),+'PL2'!$O$3+1,IF(AND(O5669&gt;730,O5669&lt;1096),+'PL2'!$P$3+1,IF(AND(O5669&gt;1095,O5669&lt;1461),+'PL2'!$Q$3+1,IF(AND(O5669&gt;1460,O5669&lt;3000),+'PL2'!$R$3+1,0)))))</f>
        <v>1.5</v>
      </c>
      <c r="M5669" s="3">
        <f>IF(AND(O5669&gt;0,O5669&lt;366),+'PL2'!$N$2+1,IF(AND(O5669&gt;365,O5669&lt;731),+'PL2'!$O$2+1,IF(AND(O5669&gt;730,O5669&lt;1096),+'PL2'!$P$2+1,IF(AND(O5669&gt;1095,O5669&lt;1461),+'PL2'!$Q$2+1,IF(AND(O5669&gt;1460,O5669&lt;1826),+'PL2'!$R$2+1,IF(AND(O5669&gt;1825,O5669&lt;2190),+'PL2'!$S$2+1,0))))))</f>
        <v>1.2</v>
      </c>
      <c r="N5669" s="82">
        <f t="shared" si="428"/>
        <v>4.9963589095569638E-4</v>
      </c>
      <c r="O5669" s="19">
        <f>IF(A5669&gt;'PL2'!$C$2+489,IF(A5669='PL2'!$C$2+490,1,O5668+1), "")</f>
        <v>1106</v>
      </c>
      <c r="Q5669" s="19">
        <f t="shared" si="423"/>
        <v>28.537592751962883</v>
      </c>
    </row>
    <row r="5670" spans="1:17" s="80" customFormat="1" x14ac:dyDescent="0.55000000000000004">
      <c r="A5670" s="80">
        <v>5668</v>
      </c>
      <c r="B5670" s="81">
        <v>45490</v>
      </c>
      <c r="C5670" s="80">
        <v>131.70704666123399</v>
      </c>
      <c r="D5670" s="80">
        <f t="shared" si="425"/>
        <v>543661065.41501081</v>
      </c>
      <c r="E5670" s="80">
        <v>475</v>
      </c>
      <c r="F5670" s="80">
        <f t="shared" si="421"/>
        <v>1.1507325270079715E-4</v>
      </c>
      <c r="G5670" s="80">
        <f t="shared" si="426"/>
        <v>23101.773414377589</v>
      </c>
      <c r="H5670" s="80">
        <f t="shared" si="422"/>
        <v>2.6583962099492298</v>
      </c>
      <c r="I5670" s="80">
        <f t="shared" si="424"/>
        <v>10973342.371829355</v>
      </c>
      <c r="K5670" s="82">
        <f t="shared" si="427"/>
        <v>1.1114805470662237E-3</v>
      </c>
      <c r="L5670" s="3">
        <f>IF(AND(O5670&gt;0,O5670&lt;366),+'PL2'!$N$3+1,IF(AND(O5670&gt;365,O5670&lt;731),+'PL2'!$O$3+1,IF(AND(O5670&gt;730,O5670&lt;1096),+'PL2'!$P$3+1,IF(AND(O5670&gt;1095,O5670&lt;1461),+'PL2'!$Q$3+1,IF(AND(O5670&gt;1460,O5670&lt;3000),+'PL2'!$R$3+1,0)))))</f>
        <v>1.5</v>
      </c>
      <c r="M5670" s="3">
        <f>IF(AND(O5670&gt;0,O5670&lt;366),+'PL2'!$N$2+1,IF(AND(O5670&gt;365,O5670&lt;731),+'PL2'!$O$2+1,IF(AND(O5670&gt;730,O5670&lt;1096),+'PL2'!$P$2+1,IF(AND(O5670&gt;1095,O5670&lt;1461),+'PL2'!$Q$2+1,IF(AND(O5670&gt;1460,O5670&lt;1826),+'PL2'!$R$2+1,IF(AND(O5670&gt;1825,O5670&lt;2190),+'PL2'!$S$2+1,0))))))</f>
        <v>1.2</v>
      </c>
      <c r="N5670" s="82">
        <f t="shared" si="428"/>
        <v>4.9963589095569638E-4</v>
      </c>
      <c r="O5670" s="19">
        <f>IF(A5670&gt;'PL2'!$C$2+489,IF(A5670='PL2'!$C$2+490,1,O5669+1), "")</f>
        <v>1107</v>
      </c>
      <c r="Q5670" s="19">
        <f t="shared" si="423"/>
        <v>28.55185115754324</v>
      </c>
    </row>
    <row r="5671" spans="1:17" s="80" customFormat="1" x14ac:dyDescent="0.55000000000000004">
      <c r="A5671" s="80">
        <v>5669</v>
      </c>
      <c r="B5671" s="81">
        <v>45491</v>
      </c>
      <c r="C5671" s="80">
        <v>131.737045135355</v>
      </c>
      <c r="D5671" s="80">
        <f t="shared" si="425"/>
        <v>544265334.11341691</v>
      </c>
      <c r="E5671" s="80">
        <v>475</v>
      </c>
      <c r="F5671" s="80">
        <f t="shared" si="421"/>
        <v>1.1497167377236245E-4</v>
      </c>
      <c r="G5671" s="80">
        <f t="shared" si="426"/>
        <v>23113.315889520138</v>
      </c>
      <c r="H5671" s="80">
        <f t="shared" si="422"/>
        <v>2.6573766142474708</v>
      </c>
      <c r="I5671" s="80">
        <f t="shared" si="424"/>
        <v>10978825.047522066</v>
      </c>
      <c r="K5671" s="82">
        <f t="shared" si="427"/>
        <v>1.1114805470662237E-3</v>
      </c>
      <c r="L5671" s="3">
        <f>IF(AND(O5671&gt;0,O5671&lt;366),+'PL2'!$N$3+1,IF(AND(O5671&gt;365,O5671&lt;731),+'PL2'!$O$3+1,IF(AND(O5671&gt;730,O5671&lt;1096),+'PL2'!$P$3+1,IF(AND(O5671&gt;1095,O5671&lt;1461),+'PL2'!$Q$3+1,IF(AND(O5671&gt;1460,O5671&lt;3000),+'PL2'!$R$3+1,0)))))</f>
        <v>1.5</v>
      </c>
      <c r="M5671" s="3">
        <f>IF(AND(O5671&gt;0,O5671&lt;366),+'PL2'!$N$2+1,IF(AND(O5671&gt;365,O5671&lt;731),+'PL2'!$O$2+1,IF(AND(O5671&gt;730,O5671&lt;1096),+'PL2'!$P$2+1,IF(AND(O5671&gt;1095,O5671&lt;1461),+'PL2'!$Q$2+1,IF(AND(O5671&gt;1460,O5671&lt;1826),+'PL2'!$R$2+1,IF(AND(O5671&gt;1825,O5671&lt;2190),+'PL2'!$S$2+1,0))))))</f>
        <v>1.2</v>
      </c>
      <c r="N5671" s="82">
        <f t="shared" si="428"/>
        <v>4.9963589095569638E-4</v>
      </c>
      <c r="O5671" s="19">
        <f>IF(A5671&gt;'PL2'!$C$2+489,IF(A5671='PL2'!$C$2+490,1,O5670+1), "")</f>
        <v>1108</v>
      </c>
      <c r="Q5671" s="19">
        <f t="shared" si="423"/>
        <v>28.566116687134773</v>
      </c>
    </row>
    <row r="5672" spans="1:17" s="80" customFormat="1" x14ac:dyDescent="0.55000000000000004">
      <c r="A5672" s="80">
        <v>5670</v>
      </c>
      <c r="B5672" s="81">
        <v>45492</v>
      </c>
      <c r="C5672" s="80">
        <v>131.76704360947599</v>
      </c>
      <c r="D5672" s="80">
        <f t="shared" si="425"/>
        <v>544870274.44472647</v>
      </c>
      <c r="E5672" s="80">
        <v>475</v>
      </c>
      <c r="F5672" s="80">
        <f t="shared" si="421"/>
        <v>1.1487017855449256E-4</v>
      </c>
      <c r="G5672" s="80">
        <f t="shared" si="426"/>
        <v>23124.864131697537</v>
      </c>
      <c r="H5672" s="80">
        <f t="shared" si="422"/>
        <v>2.6563572718564767</v>
      </c>
      <c r="I5672" s="80">
        <f t="shared" si="424"/>
        <v>10984310.46255633</v>
      </c>
      <c r="K5672" s="82">
        <f t="shared" si="427"/>
        <v>1.1114805470662237E-3</v>
      </c>
      <c r="L5672" s="3">
        <f>IF(AND(O5672&gt;0,O5672&lt;366),+'PL2'!$N$3+1,IF(AND(O5672&gt;365,O5672&lt;731),+'PL2'!$O$3+1,IF(AND(O5672&gt;730,O5672&lt;1096),+'PL2'!$P$3+1,IF(AND(O5672&gt;1095,O5672&lt;1461),+'PL2'!$Q$3+1,IF(AND(O5672&gt;1460,O5672&lt;3000),+'PL2'!$R$3+1,0)))))</f>
        <v>1.5</v>
      </c>
      <c r="M5672" s="3">
        <f>IF(AND(O5672&gt;0,O5672&lt;366),+'PL2'!$N$2+1,IF(AND(O5672&gt;365,O5672&lt;731),+'PL2'!$O$2+1,IF(AND(O5672&gt;730,O5672&lt;1096),+'PL2'!$P$2+1,IF(AND(O5672&gt;1095,O5672&lt;1461),+'PL2'!$Q$2+1,IF(AND(O5672&gt;1460,O5672&lt;1826),+'PL2'!$R$2+1,IF(AND(O5672&gt;1825,O5672&lt;2190),+'PL2'!$S$2+1,0))))))</f>
        <v>1.2</v>
      </c>
      <c r="N5672" s="82">
        <f t="shared" si="428"/>
        <v>4.9963589095569638E-4</v>
      </c>
      <c r="O5672" s="19">
        <f>IF(A5672&gt;'PL2'!$C$2+489,IF(A5672='PL2'!$C$2+490,1,O5671+1), "")</f>
        <v>1109</v>
      </c>
      <c r="Q5672" s="19">
        <f t="shared" si="423"/>
        <v>28.580389344296893</v>
      </c>
    </row>
    <row r="5673" spans="1:17" s="80" customFormat="1" x14ac:dyDescent="0.55000000000000004">
      <c r="A5673" s="80">
        <v>5671</v>
      </c>
      <c r="B5673" s="81">
        <v>45493</v>
      </c>
      <c r="C5673" s="80">
        <v>131.79704208359701</v>
      </c>
      <c r="D5673" s="80">
        <f t="shared" si="425"/>
        <v>545475887.15544641</v>
      </c>
      <c r="E5673" s="80">
        <v>475</v>
      </c>
      <c r="F5673" s="80">
        <f t="shared" si="421"/>
        <v>1.1476876698651977E-4</v>
      </c>
      <c r="G5673" s="80">
        <f t="shared" si="426"/>
        <v>23136.418143791208</v>
      </c>
      <c r="H5673" s="80">
        <f t="shared" si="422"/>
        <v>2.6553381828474616</v>
      </c>
      <c r="I5673" s="80">
        <f t="shared" si="424"/>
        <v>10989798.618300823</v>
      </c>
      <c r="K5673" s="82">
        <f t="shared" si="427"/>
        <v>1.1114805470662237E-3</v>
      </c>
      <c r="L5673" s="3">
        <f>IF(AND(O5673&gt;0,O5673&lt;366),+'PL2'!$N$3+1,IF(AND(O5673&gt;365,O5673&lt;731),+'PL2'!$O$3+1,IF(AND(O5673&gt;730,O5673&lt;1096),+'PL2'!$P$3+1,IF(AND(O5673&gt;1095,O5673&lt;1461),+'PL2'!$Q$3+1,IF(AND(O5673&gt;1460,O5673&lt;3000),+'PL2'!$R$3+1,0)))))</f>
        <v>1.5</v>
      </c>
      <c r="M5673" s="3">
        <f>IF(AND(O5673&gt;0,O5673&lt;366),+'PL2'!$N$2+1,IF(AND(O5673&gt;365,O5673&lt;731),+'PL2'!$O$2+1,IF(AND(O5673&gt;730,O5673&lt;1096),+'PL2'!$P$2+1,IF(AND(O5673&gt;1095,O5673&lt;1461),+'PL2'!$Q$2+1,IF(AND(O5673&gt;1460,O5673&lt;1826),+'PL2'!$R$2+1,IF(AND(O5673&gt;1825,O5673&lt;2190),+'PL2'!$S$2+1,0))))))</f>
        <v>1.2</v>
      </c>
      <c r="N5673" s="82">
        <f t="shared" si="428"/>
        <v>4.9963589095569638E-4</v>
      </c>
      <c r="O5673" s="19">
        <f>IF(A5673&gt;'PL2'!$C$2+489,IF(A5673='PL2'!$C$2+490,1,O5672+1), "")</f>
        <v>1110</v>
      </c>
      <c r="Q5673" s="19">
        <f t="shared" si="423"/>
        <v>28.594669132590791</v>
      </c>
    </row>
    <row r="5674" spans="1:17" s="80" customFormat="1" x14ac:dyDescent="0.55000000000000004">
      <c r="A5674" s="80">
        <v>5672</v>
      </c>
      <c r="B5674" s="81">
        <v>45494</v>
      </c>
      <c r="C5674" s="80">
        <v>131.82704055771799</v>
      </c>
      <c r="D5674" s="80">
        <f t="shared" si="425"/>
        <v>546082172.99291337</v>
      </c>
      <c r="E5674" s="80">
        <v>475</v>
      </c>
      <c r="F5674" s="80">
        <f t="shared" si="421"/>
        <v>1.1466743900780781E-4</v>
      </c>
      <c r="G5674" s="80">
        <f t="shared" si="426"/>
        <v>23147.977928684006</v>
      </c>
      <c r="H5674" s="80">
        <f t="shared" si="422"/>
        <v>2.6543193472914548</v>
      </c>
      <c r="I5674" s="80">
        <f t="shared" si="424"/>
        <v>10995289.516124902</v>
      </c>
      <c r="K5674" s="82">
        <f t="shared" si="427"/>
        <v>1.1114805470662237E-3</v>
      </c>
      <c r="L5674" s="3">
        <f>IF(AND(O5674&gt;0,O5674&lt;366),+'PL2'!$N$3+1,IF(AND(O5674&gt;365,O5674&lt;731),+'PL2'!$O$3+1,IF(AND(O5674&gt;730,O5674&lt;1096),+'PL2'!$P$3+1,IF(AND(O5674&gt;1095,O5674&lt;1461),+'PL2'!$Q$3+1,IF(AND(O5674&gt;1460,O5674&lt;3000),+'PL2'!$R$3+1,0)))))</f>
        <v>1.5</v>
      </c>
      <c r="M5674" s="3">
        <f>IF(AND(O5674&gt;0,O5674&lt;366),+'PL2'!$N$2+1,IF(AND(O5674&gt;365,O5674&lt;731),+'PL2'!$O$2+1,IF(AND(O5674&gt;730,O5674&lt;1096),+'PL2'!$P$2+1,IF(AND(O5674&gt;1095,O5674&lt;1461),+'PL2'!$Q$2+1,IF(AND(O5674&gt;1460,O5674&lt;1826),+'PL2'!$R$2+1,IF(AND(O5674&gt;1825,O5674&lt;2190),+'PL2'!$S$2+1,0))))))</f>
        <v>1.2</v>
      </c>
      <c r="N5674" s="82">
        <f t="shared" si="428"/>
        <v>4.9963589095569638E-4</v>
      </c>
      <c r="O5674" s="19">
        <f>IF(A5674&gt;'PL2'!$C$2+489,IF(A5674='PL2'!$C$2+490,1,O5673+1), "")</f>
        <v>1111</v>
      </c>
      <c r="Q5674" s="19">
        <f t="shared" si="423"/>
        <v>28.608956055579437</v>
      </c>
    </row>
    <row r="5675" spans="1:17" s="80" customFormat="1" x14ac:dyDescent="0.55000000000000004">
      <c r="A5675" s="80">
        <v>5673</v>
      </c>
      <c r="B5675" s="81">
        <v>45495</v>
      </c>
      <c r="C5675" s="80">
        <v>131.85703903183901</v>
      </c>
      <c r="D5675" s="80">
        <f t="shared" si="425"/>
        <v>546689132.70529461</v>
      </c>
      <c r="E5675" s="80">
        <v>475</v>
      </c>
      <c r="F5675" s="80">
        <f t="shared" si="421"/>
        <v>1.1456619455775207E-4</v>
      </c>
      <c r="G5675" s="80">
        <f t="shared" si="426"/>
        <v>23159.543489260228</v>
      </c>
      <c r="H5675" s="80">
        <f t="shared" si="422"/>
        <v>2.6533007652593077</v>
      </c>
      <c r="I5675" s="80">
        <f t="shared" si="424"/>
        <v>11000783.157398608</v>
      </c>
      <c r="K5675" s="82">
        <f t="shared" si="427"/>
        <v>1.1114805470662237E-3</v>
      </c>
      <c r="L5675" s="3">
        <f>IF(AND(O5675&gt;0,O5675&lt;366),+'PL2'!$N$3+1,IF(AND(O5675&gt;365,O5675&lt;731),+'PL2'!$O$3+1,IF(AND(O5675&gt;730,O5675&lt;1096),+'PL2'!$P$3+1,IF(AND(O5675&gt;1095,O5675&lt;1461),+'PL2'!$Q$3+1,IF(AND(O5675&gt;1460,O5675&lt;3000),+'PL2'!$R$3+1,0)))))</f>
        <v>1.5</v>
      </c>
      <c r="M5675" s="3">
        <f>IF(AND(O5675&gt;0,O5675&lt;366),+'PL2'!$N$2+1,IF(AND(O5675&gt;365,O5675&lt;731),+'PL2'!$O$2+1,IF(AND(O5675&gt;730,O5675&lt;1096),+'PL2'!$P$2+1,IF(AND(O5675&gt;1095,O5675&lt;1461),+'PL2'!$Q$2+1,IF(AND(O5675&gt;1460,O5675&lt;1826),+'PL2'!$R$2+1,IF(AND(O5675&gt;1825,O5675&lt;2190),+'PL2'!$S$2+1,0))))))</f>
        <v>1.2</v>
      </c>
      <c r="N5675" s="82">
        <f t="shared" si="428"/>
        <v>4.9963589095569638E-4</v>
      </c>
      <c r="O5675" s="19">
        <f>IF(A5675&gt;'PL2'!$C$2+489,IF(A5675='PL2'!$C$2+490,1,O5674+1), "")</f>
        <v>1112</v>
      </c>
      <c r="Q5675" s="19">
        <f t="shared" si="423"/>
        <v>28.623250116827577</v>
      </c>
    </row>
    <row r="5676" spans="1:17" s="80" customFormat="1" x14ac:dyDescent="0.55000000000000004">
      <c r="A5676" s="80">
        <v>5674</v>
      </c>
      <c r="B5676" s="81">
        <v>45496</v>
      </c>
      <c r="C5676" s="80">
        <v>131.88703750596</v>
      </c>
      <c r="D5676" s="80">
        <f t="shared" si="425"/>
        <v>547296767.04158902</v>
      </c>
      <c r="E5676" s="80">
        <v>475</v>
      </c>
      <c r="F5676" s="80">
        <f t="shared" si="421"/>
        <v>1.1446503357577939E-4</v>
      </c>
      <c r="G5676" s="80">
        <f t="shared" si="426"/>
        <v>23171.114828405611</v>
      </c>
      <c r="H5676" s="80">
        <f t="shared" si="422"/>
        <v>2.6522824368216877</v>
      </c>
      <c r="I5676" s="80">
        <f t="shared" si="424"/>
        <v>11006279.543492666</v>
      </c>
      <c r="K5676" s="82">
        <f t="shared" si="427"/>
        <v>1.1114805470662237E-3</v>
      </c>
      <c r="L5676" s="3">
        <f>IF(AND(O5676&gt;0,O5676&lt;366),+'PL2'!$N$3+1,IF(AND(O5676&gt;365,O5676&lt;731),+'PL2'!$O$3+1,IF(AND(O5676&gt;730,O5676&lt;1096),+'PL2'!$P$3+1,IF(AND(O5676&gt;1095,O5676&lt;1461),+'PL2'!$Q$3+1,IF(AND(O5676&gt;1460,O5676&lt;3000),+'PL2'!$R$3+1,0)))))</f>
        <v>1.5</v>
      </c>
      <c r="M5676" s="3">
        <f>IF(AND(O5676&gt;0,O5676&lt;366),+'PL2'!$N$2+1,IF(AND(O5676&gt;365,O5676&lt;731),+'PL2'!$O$2+1,IF(AND(O5676&gt;730,O5676&lt;1096),+'PL2'!$P$2+1,IF(AND(O5676&gt;1095,O5676&lt;1461),+'PL2'!$Q$2+1,IF(AND(O5676&gt;1460,O5676&lt;1826),+'PL2'!$R$2+1,IF(AND(O5676&gt;1825,O5676&lt;2190),+'PL2'!$S$2+1,0))))))</f>
        <v>1.2</v>
      </c>
      <c r="N5676" s="82">
        <f t="shared" si="428"/>
        <v>4.9963589095569638E-4</v>
      </c>
      <c r="O5676" s="19">
        <f>IF(A5676&gt;'PL2'!$C$2+489,IF(A5676='PL2'!$C$2+490,1,O5675+1), "")</f>
        <v>1113</v>
      </c>
      <c r="Q5676" s="19">
        <f t="shared" si="423"/>
        <v>28.637551319901746</v>
      </c>
    </row>
    <row r="5677" spans="1:17" s="80" customFormat="1" x14ac:dyDescent="0.55000000000000004">
      <c r="A5677" s="80">
        <v>5675</v>
      </c>
      <c r="B5677" s="81">
        <v>45497</v>
      </c>
      <c r="C5677" s="80">
        <v>131.91703598008101</v>
      </c>
      <c r="D5677" s="80">
        <f t="shared" si="425"/>
        <v>547905076.75162804</v>
      </c>
      <c r="E5677" s="80">
        <v>475</v>
      </c>
      <c r="F5677" s="80">
        <f t="shared" si="421"/>
        <v>1.1436395600134817E-4</v>
      </c>
      <c r="G5677" s="80">
        <f t="shared" si="426"/>
        <v>23182.691949007338</v>
      </c>
      <c r="H5677" s="80">
        <f t="shared" si="422"/>
        <v>2.6512643620490834</v>
      </c>
      <c r="I5677" s="80">
        <f t="shared" si="424"/>
        <v>11011778.675778486</v>
      </c>
      <c r="K5677" s="82">
        <f t="shared" si="427"/>
        <v>1.1114805470662237E-3</v>
      </c>
      <c r="L5677" s="3">
        <f>IF(AND(O5677&gt;0,O5677&lt;366),+'PL2'!$N$3+1,IF(AND(O5677&gt;365,O5677&lt;731),+'PL2'!$O$3+1,IF(AND(O5677&gt;730,O5677&lt;1096),+'PL2'!$P$3+1,IF(AND(O5677&gt;1095,O5677&lt;1461),+'PL2'!$Q$3+1,IF(AND(O5677&gt;1460,O5677&lt;3000),+'PL2'!$R$3+1,0)))))</f>
        <v>1.5</v>
      </c>
      <c r="M5677" s="3">
        <f>IF(AND(O5677&gt;0,O5677&lt;366),+'PL2'!$N$2+1,IF(AND(O5677&gt;365,O5677&lt;731),+'PL2'!$O$2+1,IF(AND(O5677&gt;730,O5677&lt;1096),+'PL2'!$P$2+1,IF(AND(O5677&gt;1095,O5677&lt;1461),+'PL2'!$Q$2+1,IF(AND(O5677&gt;1460,O5677&lt;1826),+'PL2'!$R$2+1,IF(AND(O5677&gt;1825,O5677&lt;2190),+'PL2'!$S$2+1,0))))))</f>
        <v>1.2</v>
      </c>
      <c r="N5677" s="82">
        <f t="shared" si="428"/>
        <v>4.9963589095569638E-4</v>
      </c>
      <c r="O5677" s="19">
        <f>IF(A5677&gt;'PL2'!$C$2+489,IF(A5677='PL2'!$C$2+490,1,O5676+1), "")</f>
        <v>1114</v>
      </c>
      <c r="Q5677" s="19">
        <f t="shared" si="423"/>
        <v>28.651859668370253</v>
      </c>
    </row>
    <row r="5678" spans="1:17" s="80" customFormat="1" x14ac:dyDescent="0.55000000000000004">
      <c r="A5678" s="80">
        <v>5676</v>
      </c>
      <c r="B5678" s="81">
        <v>45498</v>
      </c>
      <c r="C5678" s="80">
        <v>131.947034454202</v>
      </c>
      <c r="D5678" s="80">
        <f t="shared" si="425"/>
        <v>548514062.58607626</v>
      </c>
      <c r="E5678" s="80">
        <v>475</v>
      </c>
      <c r="F5678" s="80">
        <f t="shared" si="421"/>
        <v>1.1426296177394836E-4</v>
      </c>
      <c r="G5678" s="80">
        <f t="shared" si="426"/>
        <v>23194.27485395403</v>
      </c>
      <c r="H5678" s="80">
        <f t="shared" si="422"/>
        <v>2.6502465410118012</v>
      </c>
      <c r="I5678" s="80">
        <f t="shared" si="424"/>
        <v>11017280.555628164</v>
      </c>
      <c r="K5678" s="82">
        <f t="shared" si="427"/>
        <v>1.1114805470662237E-3</v>
      </c>
      <c r="L5678" s="3">
        <f>IF(AND(O5678&gt;0,O5678&lt;366),+'PL2'!$N$3+1,IF(AND(O5678&gt;365,O5678&lt;731),+'PL2'!$O$3+1,IF(AND(O5678&gt;730,O5678&lt;1096),+'PL2'!$P$3+1,IF(AND(O5678&gt;1095,O5678&lt;1461),+'PL2'!$Q$3+1,IF(AND(O5678&gt;1460,O5678&lt;3000),+'PL2'!$R$3+1,0)))))</f>
        <v>1.5</v>
      </c>
      <c r="M5678" s="3">
        <f>IF(AND(O5678&gt;0,O5678&lt;366),+'PL2'!$N$2+1,IF(AND(O5678&gt;365,O5678&lt;731),+'PL2'!$O$2+1,IF(AND(O5678&gt;730,O5678&lt;1096),+'PL2'!$P$2+1,IF(AND(O5678&gt;1095,O5678&lt;1461),+'PL2'!$Q$2+1,IF(AND(O5678&gt;1460,O5678&lt;1826),+'PL2'!$R$2+1,IF(AND(O5678&gt;1825,O5678&lt;2190),+'PL2'!$S$2+1,0))))))</f>
        <v>1.2</v>
      </c>
      <c r="N5678" s="82">
        <f t="shared" si="428"/>
        <v>4.9963589095569638E-4</v>
      </c>
      <c r="O5678" s="19">
        <f>IF(A5678&gt;'PL2'!$C$2+489,IF(A5678='PL2'!$C$2+490,1,O5677+1), "")</f>
        <v>1115</v>
      </c>
      <c r="Q5678" s="19">
        <f t="shared" si="423"/>
        <v>28.666175165803196</v>
      </c>
    </row>
    <row r="5679" spans="1:17" s="80" customFormat="1" x14ac:dyDescent="0.55000000000000004">
      <c r="A5679" s="80">
        <v>5677</v>
      </c>
      <c r="B5679" s="81">
        <v>45499</v>
      </c>
      <c r="C5679" s="80">
        <v>131.97703292832301</v>
      </c>
      <c r="D5679" s="80">
        <f t="shared" si="425"/>
        <v>549123725.29643297</v>
      </c>
      <c r="E5679" s="80">
        <v>475</v>
      </c>
      <c r="F5679" s="80">
        <f t="shared" si="421"/>
        <v>1.1416205083310146E-4</v>
      </c>
      <c r="G5679" s="80">
        <f t="shared" si="426"/>
        <v>23205.863546135755</v>
      </c>
      <c r="H5679" s="80">
        <f t="shared" si="422"/>
        <v>2.6492289737799664</v>
      </c>
      <c r="I5679" s="80">
        <f t="shared" si="424"/>
        <v>11022785.184414484</v>
      </c>
      <c r="K5679" s="82">
        <f t="shared" si="427"/>
        <v>1.1114805470662237E-3</v>
      </c>
      <c r="L5679" s="3">
        <f>IF(AND(O5679&gt;0,O5679&lt;366),+'PL2'!$N$3+1,IF(AND(O5679&gt;365,O5679&lt;731),+'PL2'!$O$3+1,IF(AND(O5679&gt;730,O5679&lt;1096),+'PL2'!$P$3+1,IF(AND(O5679&gt;1095,O5679&lt;1461),+'PL2'!$Q$3+1,IF(AND(O5679&gt;1460,O5679&lt;3000),+'PL2'!$R$3+1,0)))))</f>
        <v>1.5</v>
      </c>
      <c r="M5679" s="3">
        <f>IF(AND(O5679&gt;0,O5679&lt;366),+'PL2'!$N$2+1,IF(AND(O5679&gt;365,O5679&lt;731),+'PL2'!$O$2+1,IF(AND(O5679&gt;730,O5679&lt;1096),+'PL2'!$P$2+1,IF(AND(O5679&gt;1095,O5679&lt;1461),+'PL2'!$Q$2+1,IF(AND(O5679&gt;1460,O5679&lt;1826),+'PL2'!$R$2+1,IF(AND(O5679&gt;1825,O5679&lt;2190),+'PL2'!$S$2+1,0))))))</f>
        <v>1.2</v>
      </c>
      <c r="N5679" s="82">
        <f t="shared" si="428"/>
        <v>4.9963589095569638E-4</v>
      </c>
      <c r="O5679" s="19">
        <f>IF(A5679&gt;'PL2'!$C$2+489,IF(A5679='PL2'!$C$2+490,1,O5678+1), "")</f>
        <v>1116</v>
      </c>
      <c r="Q5679" s="19">
        <f t="shared" si="423"/>
        <v>28.680497815772455</v>
      </c>
    </row>
    <row r="5680" spans="1:17" s="80" customFormat="1" x14ac:dyDescent="0.55000000000000004">
      <c r="A5680" s="80">
        <v>5678</v>
      </c>
      <c r="B5680" s="81">
        <v>45500</v>
      </c>
      <c r="C5680" s="80">
        <v>132.007031402444</v>
      </c>
      <c r="D5680" s="80">
        <f t="shared" si="425"/>
        <v>549734065.63503253</v>
      </c>
      <c r="E5680" s="80">
        <v>475</v>
      </c>
      <c r="F5680" s="80">
        <f t="shared" ref="F5680:F5743" si="429">+(C5680/D5680)*E5680</f>
        <v>1.1406122311836053E-4</v>
      </c>
      <c r="G5680" s="80">
        <f t="shared" si="426"/>
        <v>23217.458028444024</v>
      </c>
      <c r="H5680" s="80">
        <f t="shared" si="422"/>
        <v>2.6482116604235246</v>
      </c>
      <c r="I5680" s="80">
        <f t="shared" si="424"/>
        <v>11028292.563510912</v>
      </c>
      <c r="K5680" s="82">
        <f t="shared" si="427"/>
        <v>1.1114805470662237E-3</v>
      </c>
      <c r="L5680" s="3">
        <f>IF(AND(O5680&gt;0,O5680&lt;366),+'PL2'!$N$3+1,IF(AND(O5680&gt;365,O5680&lt;731),+'PL2'!$O$3+1,IF(AND(O5680&gt;730,O5680&lt;1096),+'PL2'!$P$3+1,IF(AND(O5680&gt;1095,O5680&lt;1461),+'PL2'!$Q$3+1,IF(AND(O5680&gt;1460,O5680&lt;3000),+'PL2'!$R$3+1,0)))))</f>
        <v>1.5</v>
      </c>
      <c r="M5680" s="3">
        <f>IF(AND(O5680&gt;0,O5680&lt;366),+'PL2'!$N$2+1,IF(AND(O5680&gt;365,O5680&lt;731),+'PL2'!$O$2+1,IF(AND(O5680&gt;730,O5680&lt;1096),+'PL2'!$P$2+1,IF(AND(O5680&gt;1095,O5680&lt;1461),+'PL2'!$Q$2+1,IF(AND(O5680&gt;1460,O5680&lt;1826),+'PL2'!$R$2+1,IF(AND(O5680&gt;1825,O5680&lt;2190),+'PL2'!$S$2+1,0))))))</f>
        <v>1.2</v>
      </c>
      <c r="N5680" s="82">
        <f t="shared" si="428"/>
        <v>4.9963589095569638E-4</v>
      </c>
      <c r="O5680" s="19">
        <f>IF(A5680&gt;'PL2'!$C$2+489,IF(A5680='PL2'!$C$2+490,1,O5679+1), "")</f>
        <v>1117</v>
      </c>
      <c r="Q5680" s="19">
        <f t="shared" si="423"/>
        <v>28.69482762185169</v>
      </c>
    </row>
    <row r="5681" spans="1:17" s="80" customFormat="1" x14ac:dyDescent="0.55000000000000004">
      <c r="A5681" s="80">
        <v>5679</v>
      </c>
      <c r="B5681" s="81">
        <v>45501</v>
      </c>
      <c r="C5681" s="80">
        <v>132.03702987656499</v>
      </c>
      <c r="D5681" s="80">
        <f t="shared" si="425"/>
        <v>550345084.35504556</v>
      </c>
      <c r="E5681" s="80">
        <v>475</v>
      </c>
      <c r="F5681" s="80">
        <f t="shared" si="429"/>
        <v>1.1396047856931018E-4</v>
      </c>
      <c r="G5681" s="80">
        <f t="shared" si="426"/>
        <v>23229.058303771792</v>
      </c>
      <c r="H5681" s="80">
        <f t="shared" si="422"/>
        <v>2.647194601012242</v>
      </c>
      <c r="I5681" s="80">
        <f t="shared" si="424"/>
        <v>11033802.694291601</v>
      </c>
      <c r="K5681" s="82">
        <f t="shared" si="427"/>
        <v>1.1114805470662237E-3</v>
      </c>
      <c r="L5681" s="3">
        <f>IF(AND(O5681&gt;0,O5681&lt;366),+'PL2'!$N$3+1,IF(AND(O5681&gt;365,O5681&lt;731),+'PL2'!$O$3+1,IF(AND(O5681&gt;730,O5681&lt;1096),+'PL2'!$P$3+1,IF(AND(O5681&gt;1095,O5681&lt;1461),+'PL2'!$Q$3+1,IF(AND(O5681&gt;1460,O5681&lt;3000),+'PL2'!$R$3+1,0)))))</f>
        <v>1.5</v>
      </c>
      <c r="M5681" s="3">
        <f>IF(AND(O5681&gt;0,O5681&lt;366),+'PL2'!$N$2+1,IF(AND(O5681&gt;365,O5681&lt;731),+'PL2'!$O$2+1,IF(AND(O5681&gt;730,O5681&lt;1096),+'PL2'!$P$2+1,IF(AND(O5681&gt;1095,O5681&lt;1461),+'PL2'!$Q$2+1,IF(AND(O5681&gt;1460,O5681&lt;1826),+'PL2'!$R$2+1,IF(AND(O5681&gt;1825,O5681&lt;2190),+'PL2'!$S$2+1,0))))))</f>
        <v>1.2</v>
      </c>
      <c r="N5681" s="82">
        <f t="shared" si="428"/>
        <v>4.9963589095569638E-4</v>
      </c>
      <c r="O5681" s="19">
        <f>IF(A5681&gt;'PL2'!$C$2+489,IF(A5681='PL2'!$C$2+490,1,O5680+1), "")</f>
        <v>1118</v>
      </c>
      <c r="Q5681" s="19">
        <f t="shared" si="423"/>
        <v>28.709164587616353</v>
      </c>
    </row>
    <row r="5682" spans="1:17" s="80" customFormat="1" x14ac:dyDescent="0.55000000000000004">
      <c r="A5682" s="80">
        <v>5680</v>
      </c>
      <c r="B5682" s="81">
        <v>45502</v>
      </c>
      <c r="C5682" s="80">
        <v>132.067028350686</v>
      </c>
      <c r="D5682" s="80">
        <f t="shared" si="425"/>
        <v>550956782.21047974</v>
      </c>
      <c r="E5682" s="80">
        <v>475</v>
      </c>
      <c r="F5682" s="80">
        <f t="shared" si="429"/>
        <v>1.138598171255666E-4</v>
      </c>
      <c r="G5682" s="80">
        <f t="shared" si="426"/>
        <v>23240.664375013457</v>
      </c>
      <c r="H5682" s="80">
        <f t="shared" si="422"/>
        <v>2.6461777956157029</v>
      </c>
      <c r="I5682" s="80">
        <f t="shared" si="424"/>
        <v>11039315.578131393</v>
      </c>
      <c r="K5682" s="82">
        <f t="shared" si="427"/>
        <v>1.1114805470662237E-3</v>
      </c>
      <c r="L5682" s="3">
        <f>IF(AND(O5682&gt;0,O5682&lt;366),+'PL2'!$N$3+1,IF(AND(O5682&gt;365,O5682&lt;731),+'PL2'!$O$3+1,IF(AND(O5682&gt;730,O5682&lt;1096),+'PL2'!$P$3+1,IF(AND(O5682&gt;1095,O5682&lt;1461),+'PL2'!$Q$3+1,IF(AND(O5682&gt;1460,O5682&lt;3000),+'PL2'!$R$3+1,0)))))</f>
        <v>1.5</v>
      </c>
      <c r="M5682" s="3">
        <f>IF(AND(O5682&gt;0,O5682&lt;366),+'PL2'!$N$2+1,IF(AND(O5682&gt;365,O5682&lt;731),+'PL2'!$O$2+1,IF(AND(O5682&gt;730,O5682&lt;1096),+'PL2'!$P$2+1,IF(AND(O5682&gt;1095,O5682&lt;1461),+'PL2'!$Q$2+1,IF(AND(O5682&gt;1460,O5682&lt;1826),+'PL2'!$R$2+1,IF(AND(O5682&gt;1825,O5682&lt;2190),+'PL2'!$S$2+1,0))))))</f>
        <v>1.2</v>
      </c>
      <c r="N5682" s="82">
        <f t="shared" si="428"/>
        <v>4.9963589095569638E-4</v>
      </c>
      <c r="O5682" s="19">
        <f>IF(A5682&gt;'PL2'!$C$2+489,IF(A5682='PL2'!$C$2+490,1,O5681+1), "")</f>
        <v>1119</v>
      </c>
      <c r="Q5682" s="19">
        <f t="shared" si="423"/>
        <v>28.723508716643682</v>
      </c>
    </row>
    <row r="5683" spans="1:17" s="80" customFormat="1" x14ac:dyDescent="0.55000000000000004">
      <c r="A5683" s="80">
        <v>5681</v>
      </c>
      <c r="B5683" s="81">
        <v>45503</v>
      </c>
      <c r="C5683" s="80">
        <v>132.09702682480699</v>
      </c>
      <c r="D5683" s="80">
        <f t="shared" si="425"/>
        <v>551569159.95618093</v>
      </c>
      <c r="E5683" s="80">
        <v>475</v>
      </c>
      <c r="F5683" s="80">
        <f t="shared" si="429"/>
        <v>1.1375923872677752E-4</v>
      </c>
      <c r="G5683" s="80">
        <f t="shared" si="426"/>
        <v>23252.27624506487</v>
      </c>
      <c r="H5683" s="80">
        <f t="shared" si="422"/>
        <v>2.6451612443033126</v>
      </c>
      <c r="I5683" s="80">
        <f t="shared" si="424"/>
        <v>11044831.216405813</v>
      </c>
      <c r="K5683" s="82">
        <f t="shared" si="427"/>
        <v>1.1114805470662237E-3</v>
      </c>
      <c r="L5683" s="3">
        <f>IF(AND(O5683&gt;0,O5683&lt;366),+'PL2'!$N$3+1,IF(AND(O5683&gt;365,O5683&lt;731),+'PL2'!$O$3+1,IF(AND(O5683&gt;730,O5683&lt;1096),+'PL2'!$P$3+1,IF(AND(O5683&gt;1095,O5683&lt;1461),+'PL2'!$Q$3+1,IF(AND(O5683&gt;1460,O5683&lt;3000),+'PL2'!$R$3+1,0)))))</f>
        <v>1.5</v>
      </c>
      <c r="M5683" s="3">
        <f>IF(AND(O5683&gt;0,O5683&lt;366),+'PL2'!$N$2+1,IF(AND(O5683&gt;365,O5683&lt;731),+'PL2'!$O$2+1,IF(AND(O5683&gt;730,O5683&lt;1096),+'PL2'!$P$2+1,IF(AND(O5683&gt;1095,O5683&lt;1461),+'PL2'!$Q$2+1,IF(AND(O5683&gt;1460,O5683&lt;1826),+'PL2'!$R$2+1,IF(AND(O5683&gt;1825,O5683&lt;2190),+'PL2'!$S$2+1,0))))))</f>
        <v>1.2</v>
      </c>
      <c r="N5683" s="82">
        <f t="shared" si="428"/>
        <v>4.9963589095569638E-4</v>
      </c>
      <c r="O5683" s="19">
        <f>IF(A5683&gt;'PL2'!$C$2+489,IF(A5683='PL2'!$C$2+490,1,O5682+1), "")</f>
        <v>1120</v>
      </c>
      <c r="Q5683" s="19">
        <f t="shared" si="423"/>
        <v>28.737860012512694</v>
      </c>
    </row>
    <row r="5684" spans="1:17" s="80" customFormat="1" x14ac:dyDescent="0.55000000000000004">
      <c r="A5684" s="80">
        <v>5682</v>
      </c>
      <c r="B5684" s="81">
        <v>45504</v>
      </c>
      <c r="C5684" s="80">
        <v>132.127025298928</v>
      </c>
      <c r="D5684" s="80">
        <f t="shared" si="425"/>
        <v>552182218.34783387</v>
      </c>
      <c r="E5684" s="80">
        <v>475</v>
      </c>
      <c r="F5684" s="80">
        <f t="shared" si="429"/>
        <v>1.136587433126223E-4</v>
      </c>
      <c r="G5684" s="80">
        <f t="shared" si="426"/>
        <v>23263.893916823319</v>
      </c>
      <c r="H5684" s="80">
        <f t="shared" si="422"/>
        <v>2.644144947144297</v>
      </c>
      <c r="I5684" s="80">
        <f t="shared" si="424"/>
        <v>11050349.610491076</v>
      </c>
      <c r="K5684" s="82">
        <f t="shared" si="427"/>
        <v>1.1114805470662237E-3</v>
      </c>
      <c r="L5684" s="3">
        <f>IF(AND(O5684&gt;0,O5684&lt;366),+'PL2'!$N$3+1,IF(AND(O5684&gt;365,O5684&lt;731),+'PL2'!$O$3+1,IF(AND(O5684&gt;730,O5684&lt;1096),+'PL2'!$P$3+1,IF(AND(O5684&gt;1095,O5684&lt;1461),+'PL2'!$Q$3+1,IF(AND(O5684&gt;1460,O5684&lt;3000),+'PL2'!$R$3+1,0)))))</f>
        <v>1.5</v>
      </c>
      <c r="M5684" s="3">
        <f>IF(AND(O5684&gt;0,O5684&lt;366),+'PL2'!$N$2+1,IF(AND(O5684&gt;365,O5684&lt;731),+'PL2'!$O$2+1,IF(AND(O5684&gt;730,O5684&lt;1096),+'PL2'!$P$2+1,IF(AND(O5684&gt;1095,O5684&lt;1461),+'PL2'!$Q$2+1,IF(AND(O5684&gt;1460,O5684&lt;1826),+'PL2'!$R$2+1,IF(AND(O5684&gt;1825,O5684&lt;2190),+'PL2'!$S$2+1,0))))))</f>
        <v>1.2</v>
      </c>
      <c r="N5684" s="82">
        <f t="shared" si="428"/>
        <v>4.9963589095569638E-4</v>
      </c>
      <c r="O5684" s="19">
        <f>IF(A5684&gt;'PL2'!$C$2+489,IF(A5684='PL2'!$C$2+490,1,O5683+1), "")</f>
        <v>1121</v>
      </c>
      <c r="Q5684" s="19">
        <f t="shared" si="423"/>
        <v>28.752218478804206</v>
      </c>
    </row>
    <row r="5685" spans="1:17" s="80" customFormat="1" x14ac:dyDescent="0.55000000000000004">
      <c r="A5685" s="80">
        <v>5683</v>
      </c>
      <c r="B5685" s="81">
        <v>45505</v>
      </c>
      <c r="C5685" s="80">
        <v>132.15702377304899</v>
      </c>
      <c r="D5685" s="80">
        <f t="shared" si="425"/>
        <v>552795958.14196336</v>
      </c>
      <c r="E5685" s="80">
        <v>475</v>
      </c>
      <c r="F5685" s="80">
        <f t="shared" si="429"/>
        <v>1.1355833082281174E-4</v>
      </c>
      <c r="G5685" s="80">
        <f t="shared" si="426"/>
        <v>23275.517393187551</v>
      </c>
      <c r="H5685" s="80">
        <f t="shared" si="422"/>
        <v>2.6431289042077006</v>
      </c>
      <c r="I5685" s="80">
        <f t="shared" si="424"/>
        <v>11055870.761764087</v>
      </c>
      <c r="K5685" s="82">
        <f t="shared" si="427"/>
        <v>1.1114805470662237E-3</v>
      </c>
      <c r="L5685" s="3">
        <f>IF(AND(O5685&gt;0,O5685&lt;366),+'PL2'!$N$3+1,IF(AND(O5685&gt;365,O5685&lt;731),+'PL2'!$O$3+1,IF(AND(O5685&gt;730,O5685&lt;1096),+'PL2'!$P$3+1,IF(AND(O5685&gt;1095,O5685&lt;1461),+'PL2'!$Q$3+1,IF(AND(O5685&gt;1460,O5685&lt;3000),+'PL2'!$R$3+1,0)))))</f>
        <v>1.5</v>
      </c>
      <c r="M5685" s="3">
        <f>IF(AND(O5685&gt;0,O5685&lt;366),+'PL2'!$N$2+1,IF(AND(O5685&gt;365,O5685&lt;731),+'PL2'!$O$2+1,IF(AND(O5685&gt;730,O5685&lt;1096),+'PL2'!$P$2+1,IF(AND(O5685&gt;1095,O5685&lt;1461),+'PL2'!$Q$2+1,IF(AND(O5685&gt;1460,O5685&lt;1826),+'PL2'!$R$2+1,IF(AND(O5685&gt;1825,O5685&lt;2190),+'PL2'!$S$2+1,0))))))</f>
        <v>1.2</v>
      </c>
      <c r="N5685" s="82">
        <f t="shared" si="428"/>
        <v>4.9963589095569638E-4</v>
      </c>
      <c r="O5685" s="19">
        <f>IF(A5685&gt;'PL2'!$C$2+489,IF(A5685='PL2'!$C$2+490,1,O5684+1), "")</f>
        <v>1122</v>
      </c>
      <c r="Q5685" s="19">
        <f t="shared" si="423"/>
        <v>28.766584119100816</v>
      </c>
    </row>
    <row r="5686" spans="1:17" s="80" customFormat="1" x14ac:dyDescent="0.55000000000000004">
      <c r="A5686" s="80">
        <v>5684</v>
      </c>
      <c r="B5686" s="81">
        <v>45506</v>
      </c>
      <c r="C5686" s="80">
        <v>132.18702224717001</v>
      </c>
      <c r="D5686" s="80">
        <f t="shared" si="425"/>
        <v>553410380.09593499</v>
      </c>
      <c r="E5686" s="80">
        <v>475</v>
      </c>
      <c r="F5686" s="80">
        <f t="shared" si="429"/>
        <v>1.1345800119708843E-4</v>
      </c>
      <c r="G5686" s="80">
        <f t="shared" si="426"/>
        <v>23287.14667705775</v>
      </c>
      <c r="H5686" s="80">
        <f t="shared" si="422"/>
        <v>2.6421131155623923</v>
      </c>
      <c r="I5686" s="80">
        <f t="shared" si="424"/>
        <v>11061394.671602432</v>
      </c>
      <c r="K5686" s="82">
        <f t="shared" si="427"/>
        <v>1.1114805470662237E-3</v>
      </c>
      <c r="L5686" s="3">
        <f>IF(AND(O5686&gt;0,O5686&lt;366),+'PL2'!$N$3+1,IF(AND(O5686&gt;365,O5686&lt;731),+'PL2'!$O$3+1,IF(AND(O5686&gt;730,O5686&lt;1096),+'PL2'!$P$3+1,IF(AND(O5686&gt;1095,O5686&lt;1461),+'PL2'!$Q$3+1,IF(AND(O5686&gt;1460,O5686&lt;3000),+'PL2'!$R$3+1,0)))))</f>
        <v>1.5</v>
      </c>
      <c r="M5686" s="3">
        <f>IF(AND(O5686&gt;0,O5686&lt;366),+'PL2'!$N$2+1,IF(AND(O5686&gt;365,O5686&lt;731),+'PL2'!$O$2+1,IF(AND(O5686&gt;730,O5686&lt;1096),+'PL2'!$P$2+1,IF(AND(O5686&gt;1095,O5686&lt;1461),+'PL2'!$Q$2+1,IF(AND(O5686&gt;1460,O5686&lt;1826),+'PL2'!$R$2+1,IF(AND(O5686&gt;1825,O5686&lt;2190),+'PL2'!$S$2+1,0))))))</f>
        <v>1.2</v>
      </c>
      <c r="N5686" s="82">
        <f t="shared" si="428"/>
        <v>4.9963589095569638E-4</v>
      </c>
      <c r="O5686" s="19">
        <f>IF(A5686&gt;'PL2'!$C$2+489,IF(A5686='PL2'!$C$2+490,1,O5685+1), "")</f>
        <v>1123</v>
      </c>
      <c r="Q5686" s="19">
        <f t="shared" si="423"/>
        <v>28.780956936986914</v>
      </c>
    </row>
    <row r="5687" spans="1:17" s="80" customFormat="1" x14ac:dyDescent="0.55000000000000004">
      <c r="A5687" s="80">
        <v>5685</v>
      </c>
      <c r="B5687" s="81">
        <v>45507</v>
      </c>
      <c r="C5687" s="80">
        <v>132.21702072129099</v>
      </c>
      <c r="D5687" s="80">
        <f t="shared" si="425"/>
        <v>554025484.96795619</v>
      </c>
      <c r="E5687" s="80">
        <v>475</v>
      </c>
      <c r="F5687" s="80">
        <f t="shared" si="429"/>
        <v>1.1335775437522633E-4</v>
      </c>
      <c r="G5687" s="80">
        <f t="shared" si="426"/>
        <v>23298.781771335558</v>
      </c>
      <c r="H5687" s="80">
        <f t="shared" si="422"/>
        <v>2.641097581277057</v>
      </c>
      <c r="I5687" s="80">
        <f t="shared" si="424"/>
        <v>11066921.34138439</v>
      </c>
      <c r="K5687" s="82">
        <f t="shared" si="427"/>
        <v>1.1114805470662237E-3</v>
      </c>
      <c r="L5687" s="3">
        <f>IF(AND(O5687&gt;0,O5687&lt;366),+'PL2'!$N$3+1,IF(AND(O5687&gt;365,O5687&lt;731),+'PL2'!$O$3+1,IF(AND(O5687&gt;730,O5687&lt;1096),+'PL2'!$P$3+1,IF(AND(O5687&gt;1095,O5687&lt;1461),+'PL2'!$Q$3+1,IF(AND(O5687&gt;1460,O5687&lt;3000),+'PL2'!$R$3+1,0)))))</f>
        <v>1.5</v>
      </c>
      <c r="M5687" s="3">
        <f>IF(AND(O5687&gt;0,O5687&lt;366),+'PL2'!$N$2+1,IF(AND(O5687&gt;365,O5687&lt;731),+'PL2'!$O$2+1,IF(AND(O5687&gt;730,O5687&lt;1096),+'PL2'!$P$2+1,IF(AND(O5687&gt;1095,O5687&lt;1461),+'PL2'!$Q$2+1,IF(AND(O5687&gt;1460,O5687&lt;1826),+'PL2'!$R$2+1,IF(AND(O5687&gt;1825,O5687&lt;2190),+'PL2'!$S$2+1,0))))))</f>
        <v>1.2</v>
      </c>
      <c r="N5687" s="82">
        <f t="shared" si="428"/>
        <v>4.9963589095569638E-4</v>
      </c>
      <c r="O5687" s="19">
        <f>IF(A5687&gt;'PL2'!$C$2+489,IF(A5687='PL2'!$C$2+490,1,O5686+1), "")</f>
        <v>1124</v>
      </c>
      <c r="Q5687" s="19">
        <f t="shared" si="423"/>
        <v>28.795336936048685</v>
      </c>
    </row>
    <row r="5688" spans="1:17" s="80" customFormat="1" x14ac:dyDescent="0.55000000000000004">
      <c r="A5688" s="80">
        <v>5686</v>
      </c>
      <c r="B5688" s="81">
        <v>45508</v>
      </c>
      <c r="C5688" s="80">
        <v>132.24701919541201</v>
      </c>
      <c r="D5688" s="80">
        <f t="shared" si="425"/>
        <v>554641273.51707697</v>
      </c>
      <c r="E5688" s="80">
        <v>475</v>
      </c>
      <c r="F5688" s="80">
        <f t="shared" si="429"/>
        <v>1.1325759029703116E-4</v>
      </c>
      <c r="G5688" s="80">
        <f t="shared" si="426"/>
        <v>23310.42267892406</v>
      </c>
      <c r="H5688" s="80">
        <f t="shared" si="422"/>
        <v>2.6400823014202048</v>
      </c>
      <c r="I5688" s="80">
        <f t="shared" si="424"/>
        <v>11072450.772488929</v>
      </c>
      <c r="K5688" s="82">
        <f t="shared" si="427"/>
        <v>1.1114805470662237E-3</v>
      </c>
      <c r="L5688" s="3">
        <f>IF(AND(O5688&gt;0,O5688&lt;366),+'PL2'!$N$3+1,IF(AND(O5688&gt;365,O5688&lt;731),+'PL2'!$O$3+1,IF(AND(O5688&gt;730,O5688&lt;1096),+'PL2'!$P$3+1,IF(AND(O5688&gt;1095,O5688&lt;1461),+'PL2'!$Q$3+1,IF(AND(O5688&gt;1460,O5688&lt;3000),+'PL2'!$R$3+1,0)))))</f>
        <v>1.5</v>
      </c>
      <c r="M5688" s="3">
        <f>IF(AND(O5688&gt;0,O5688&lt;366),+'PL2'!$N$2+1,IF(AND(O5688&gt;365,O5688&lt;731),+'PL2'!$O$2+1,IF(AND(O5688&gt;730,O5688&lt;1096),+'PL2'!$P$2+1,IF(AND(O5688&gt;1095,O5688&lt;1461),+'PL2'!$Q$2+1,IF(AND(O5688&gt;1460,O5688&lt;1826),+'PL2'!$R$2+1,IF(AND(O5688&gt;1825,O5688&lt;2190),+'PL2'!$S$2+1,0))))))</f>
        <v>1.2</v>
      </c>
      <c r="N5688" s="82">
        <f t="shared" si="428"/>
        <v>4.9963589095569638E-4</v>
      </c>
      <c r="O5688" s="19">
        <f>IF(A5688&gt;'PL2'!$C$2+489,IF(A5688='PL2'!$C$2+490,1,O5687+1), "")</f>
        <v>1125</v>
      </c>
      <c r="Q5688" s="19">
        <f t="shared" si="423"/>
        <v>28.809724119874097</v>
      </c>
    </row>
    <row r="5689" spans="1:17" s="80" customFormat="1" x14ac:dyDescent="0.55000000000000004">
      <c r="A5689" s="80">
        <v>5687</v>
      </c>
      <c r="B5689" s="81">
        <v>45509</v>
      </c>
      <c r="C5689" s="80">
        <v>132.277017669533</v>
      </c>
      <c r="D5689" s="80">
        <f t="shared" si="425"/>
        <v>555257746.50319123</v>
      </c>
      <c r="E5689" s="80">
        <v>475</v>
      </c>
      <c r="F5689" s="80">
        <f t="shared" si="429"/>
        <v>1.1315750890234011E-4</v>
      </c>
      <c r="G5689" s="80">
        <f t="shared" si="426"/>
        <v>23322.069402727797</v>
      </c>
      <c r="H5689" s="80">
        <f t="shared" si="422"/>
        <v>2.6390672760601648</v>
      </c>
      <c r="I5689" s="80">
        <f t="shared" si="424"/>
        <v>11077982.966295704</v>
      </c>
      <c r="K5689" s="82">
        <f t="shared" si="427"/>
        <v>1.1114805470662237E-3</v>
      </c>
      <c r="L5689" s="3">
        <f>IF(AND(O5689&gt;0,O5689&lt;366),+'PL2'!$N$3+1,IF(AND(O5689&gt;365,O5689&lt;731),+'PL2'!$O$3+1,IF(AND(O5689&gt;730,O5689&lt;1096),+'PL2'!$P$3+1,IF(AND(O5689&gt;1095,O5689&lt;1461),+'PL2'!$Q$3+1,IF(AND(O5689&gt;1460,O5689&lt;3000),+'PL2'!$R$3+1,0)))))</f>
        <v>1.5</v>
      </c>
      <c r="M5689" s="3">
        <f>IF(AND(O5689&gt;0,O5689&lt;366),+'PL2'!$N$2+1,IF(AND(O5689&gt;365,O5689&lt;731),+'PL2'!$O$2+1,IF(AND(O5689&gt;730,O5689&lt;1096),+'PL2'!$P$2+1,IF(AND(O5689&gt;1095,O5689&lt;1461),+'PL2'!$Q$2+1,IF(AND(O5689&gt;1460,O5689&lt;1826),+'PL2'!$R$2+1,IF(AND(O5689&gt;1825,O5689&lt;2190),+'PL2'!$S$2+1,0))))))</f>
        <v>1.2</v>
      </c>
      <c r="N5689" s="82">
        <f t="shared" si="428"/>
        <v>4.9963589095569638E-4</v>
      </c>
      <c r="O5689" s="19">
        <f>IF(A5689&gt;'PL2'!$C$2+489,IF(A5689='PL2'!$C$2+490,1,O5688+1), "")</f>
        <v>1126</v>
      </c>
      <c r="Q5689" s="19">
        <f t="shared" si="423"/>
        <v>28.824118492052918</v>
      </c>
    </row>
    <row r="5690" spans="1:17" s="80" customFormat="1" x14ac:dyDescent="0.55000000000000004">
      <c r="A5690" s="80">
        <v>5688</v>
      </c>
      <c r="B5690" s="81">
        <v>45510</v>
      </c>
      <c r="C5690" s="80">
        <v>132.30701614365401</v>
      </c>
      <c r="D5690" s="80">
        <f t="shared" si="425"/>
        <v>555874904.68703735</v>
      </c>
      <c r="E5690" s="80">
        <v>475</v>
      </c>
      <c r="F5690" s="80">
        <f t="shared" si="429"/>
        <v>1.1305751013102209E-4</v>
      </c>
      <c r="G5690" s="80">
        <f t="shared" si="426"/>
        <v>23333.72194565276</v>
      </c>
      <c r="H5690" s="80">
        <f t="shared" si="422"/>
        <v>2.6380525052650894</v>
      </c>
      <c r="I5690" s="80">
        <f t="shared" si="424"/>
        <v>11083517.924185062</v>
      </c>
      <c r="K5690" s="82">
        <f t="shared" si="427"/>
        <v>1.1114805470662237E-3</v>
      </c>
      <c r="L5690" s="3">
        <f>IF(AND(O5690&gt;0,O5690&lt;366),+'PL2'!$N$3+1,IF(AND(O5690&gt;365,O5690&lt;731),+'PL2'!$O$3+1,IF(AND(O5690&gt;730,O5690&lt;1096),+'PL2'!$P$3+1,IF(AND(O5690&gt;1095,O5690&lt;1461),+'PL2'!$Q$3+1,IF(AND(O5690&gt;1460,O5690&lt;3000),+'PL2'!$R$3+1,0)))))</f>
        <v>1.5</v>
      </c>
      <c r="M5690" s="3">
        <f>IF(AND(O5690&gt;0,O5690&lt;366),+'PL2'!$N$2+1,IF(AND(O5690&gt;365,O5690&lt;731),+'PL2'!$O$2+1,IF(AND(O5690&gt;730,O5690&lt;1096),+'PL2'!$P$2+1,IF(AND(O5690&gt;1095,O5690&lt;1461),+'PL2'!$Q$2+1,IF(AND(O5690&gt;1460,O5690&lt;1826),+'PL2'!$R$2+1,IF(AND(O5690&gt;1825,O5690&lt;2190),+'PL2'!$S$2+1,0))))))</f>
        <v>1.2</v>
      </c>
      <c r="N5690" s="82">
        <f t="shared" si="428"/>
        <v>4.9963589095569638E-4</v>
      </c>
      <c r="O5690" s="19">
        <f>IF(A5690&gt;'PL2'!$C$2+489,IF(A5690='PL2'!$C$2+490,1,O5689+1), "")</f>
        <v>1127</v>
      </c>
      <c r="Q5690" s="19">
        <f t="shared" si="423"/>
        <v>28.838520056176709</v>
      </c>
    </row>
    <row r="5691" spans="1:17" s="80" customFormat="1" x14ac:dyDescent="0.55000000000000004">
      <c r="A5691" s="80">
        <v>5689</v>
      </c>
      <c r="B5691" s="81">
        <v>45511</v>
      </c>
      <c r="C5691" s="80">
        <v>132.337014617775</v>
      </c>
      <c r="D5691" s="80">
        <f t="shared" si="425"/>
        <v>556492748.83019924</v>
      </c>
      <c r="E5691" s="80">
        <v>475</v>
      </c>
      <c r="F5691" s="80">
        <f t="shared" si="429"/>
        <v>1.1295759392297743E-4</v>
      </c>
      <c r="G5691" s="80">
        <f t="shared" si="426"/>
        <v>23345.38031060639</v>
      </c>
      <c r="H5691" s="80">
        <f t="shared" si="422"/>
        <v>2.6370379891029492</v>
      </c>
      <c r="I5691" s="80">
        <f t="shared" si="424"/>
        <v>11089055.647538034</v>
      </c>
      <c r="K5691" s="82">
        <f t="shared" si="427"/>
        <v>1.1114805470662237E-3</v>
      </c>
      <c r="L5691" s="3">
        <f>IF(AND(O5691&gt;0,O5691&lt;366),+'PL2'!$N$3+1,IF(AND(O5691&gt;365,O5691&lt;731),+'PL2'!$O$3+1,IF(AND(O5691&gt;730,O5691&lt;1096),+'PL2'!$P$3+1,IF(AND(O5691&gt;1095,O5691&lt;1461),+'PL2'!$Q$3+1,IF(AND(O5691&gt;1460,O5691&lt;3000),+'PL2'!$R$3+1,0)))))</f>
        <v>1.5</v>
      </c>
      <c r="M5691" s="3">
        <f>IF(AND(O5691&gt;0,O5691&lt;366),+'PL2'!$N$2+1,IF(AND(O5691&gt;365,O5691&lt;731),+'PL2'!$O$2+1,IF(AND(O5691&gt;730,O5691&lt;1096),+'PL2'!$P$2+1,IF(AND(O5691&gt;1095,O5691&lt;1461),+'PL2'!$Q$2+1,IF(AND(O5691&gt;1460,O5691&lt;1826),+'PL2'!$R$2+1,IF(AND(O5691&gt;1825,O5691&lt;2190),+'PL2'!$S$2+1,0))))))</f>
        <v>1.2</v>
      </c>
      <c r="N5691" s="82">
        <f t="shared" si="428"/>
        <v>4.9963589095569638E-4</v>
      </c>
      <c r="O5691" s="19">
        <f>IF(A5691&gt;'PL2'!$C$2+489,IF(A5691='PL2'!$C$2+490,1,O5690+1), "")</f>
        <v>1128</v>
      </c>
      <c r="Q5691" s="19">
        <f t="shared" si="423"/>
        <v>28.852928815838819</v>
      </c>
    </row>
    <row r="5692" spans="1:17" s="80" customFormat="1" x14ac:dyDescent="0.55000000000000004">
      <c r="A5692" s="80">
        <v>5690</v>
      </c>
      <c r="B5692" s="81">
        <v>45512</v>
      </c>
      <c r="C5692" s="80">
        <v>132.36701309189601</v>
      </c>
      <c r="D5692" s="80">
        <f t="shared" si="425"/>
        <v>557111279.69510746</v>
      </c>
      <c r="E5692" s="80">
        <v>475</v>
      </c>
      <c r="F5692" s="80">
        <f t="shared" si="429"/>
        <v>1.1285776021813827E-4</v>
      </c>
      <c r="G5692" s="80">
        <f t="shared" si="426"/>
        <v>23357.044500497581</v>
      </c>
      <c r="H5692" s="80">
        <f t="shared" si="422"/>
        <v>2.636023727641541</v>
      </c>
      <c r="I5692" s="80">
        <f t="shared" si="424"/>
        <v>11094596.13773635</v>
      </c>
      <c r="K5692" s="82">
        <f t="shared" si="427"/>
        <v>1.1114805470662237E-3</v>
      </c>
      <c r="L5692" s="3">
        <f>IF(AND(O5692&gt;0,O5692&lt;366),+'PL2'!$N$3+1,IF(AND(O5692&gt;365,O5692&lt;731),+'PL2'!$O$3+1,IF(AND(O5692&gt;730,O5692&lt;1096),+'PL2'!$P$3+1,IF(AND(O5692&gt;1095,O5692&lt;1461),+'PL2'!$Q$3+1,IF(AND(O5692&gt;1460,O5692&lt;3000),+'PL2'!$R$3+1,0)))))</f>
        <v>1.5</v>
      </c>
      <c r="M5692" s="3">
        <f>IF(AND(O5692&gt;0,O5692&lt;366),+'PL2'!$N$2+1,IF(AND(O5692&gt;365,O5692&lt;731),+'PL2'!$O$2+1,IF(AND(O5692&gt;730,O5692&lt;1096),+'PL2'!$P$2+1,IF(AND(O5692&gt;1095,O5692&lt;1461),+'PL2'!$Q$2+1,IF(AND(O5692&gt;1460,O5692&lt;1826),+'PL2'!$R$2+1,IF(AND(O5692&gt;1825,O5692&lt;2190),+'PL2'!$S$2+1,0))))))</f>
        <v>1.2</v>
      </c>
      <c r="N5692" s="82">
        <f t="shared" si="428"/>
        <v>4.9963589095569638E-4</v>
      </c>
      <c r="O5692" s="19">
        <f>IF(A5692&gt;'PL2'!$C$2+489,IF(A5692='PL2'!$C$2+490,1,O5691+1), "")</f>
        <v>1129</v>
      </c>
      <c r="Q5692" s="19">
        <f t="shared" si="423"/>
        <v>28.8673447746344</v>
      </c>
    </row>
    <row r="5693" spans="1:17" s="80" customFormat="1" x14ac:dyDescent="0.55000000000000004">
      <c r="A5693" s="80">
        <v>5691</v>
      </c>
      <c r="B5693" s="81">
        <v>45513</v>
      </c>
      <c r="C5693" s="80">
        <v>132.397011566017</v>
      </c>
      <c r="D5693" s="80">
        <f t="shared" si="425"/>
        <v>557730498.04503977</v>
      </c>
      <c r="E5693" s="80">
        <v>475</v>
      </c>
      <c r="F5693" s="80">
        <f t="shared" si="429"/>
        <v>1.1275800895646821E-4</v>
      </c>
      <c r="G5693" s="80">
        <f t="shared" si="426"/>
        <v>23368.71451823668</v>
      </c>
      <c r="H5693" s="80">
        <f t="shared" si="422"/>
        <v>2.6350097209484802</v>
      </c>
      <c r="I5693" s="80">
        <f t="shared" si="424"/>
        <v>11100139.396162422</v>
      </c>
      <c r="K5693" s="82">
        <f t="shared" si="427"/>
        <v>1.1114805470662237E-3</v>
      </c>
      <c r="L5693" s="3">
        <f>IF(AND(O5693&gt;0,O5693&lt;366),+'PL2'!$N$3+1,IF(AND(O5693&gt;365,O5693&lt;731),+'PL2'!$O$3+1,IF(AND(O5693&gt;730,O5693&lt;1096),+'PL2'!$P$3+1,IF(AND(O5693&gt;1095,O5693&lt;1461),+'PL2'!$Q$3+1,IF(AND(O5693&gt;1460,O5693&lt;3000),+'PL2'!$R$3+1,0)))))</f>
        <v>1.5</v>
      </c>
      <c r="M5693" s="3">
        <f>IF(AND(O5693&gt;0,O5693&lt;366),+'PL2'!$N$2+1,IF(AND(O5693&gt;365,O5693&lt;731),+'PL2'!$O$2+1,IF(AND(O5693&gt;730,O5693&lt;1096),+'PL2'!$P$2+1,IF(AND(O5693&gt;1095,O5693&lt;1461),+'PL2'!$Q$2+1,IF(AND(O5693&gt;1460,O5693&lt;1826),+'PL2'!$R$2+1,IF(AND(O5693&gt;1825,O5693&lt;2190),+'PL2'!$S$2+1,0))))))</f>
        <v>1.2</v>
      </c>
      <c r="N5693" s="82">
        <f t="shared" si="428"/>
        <v>4.9963589095569638E-4</v>
      </c>
      <c r="O5693" s="19">
        <f>IF(A5693&gt;'PL2'!$C$2+489,IF(A5693='PL2'!$C$2+490,1,O5692+1), "")</f>
        <v>1130</v>
      </c>
      <c r="Q5693" s="19">
        <f t="shared" si="423"/>
        <v>28.881767936160401</v>
      </c>
    </row>
    <row r="5694" spans="1:17" s="80" customFormat="1" x14ac:dyDescent="0.55000000000000004">
      <c r="A5694" s="80">
        <v>5692</v>
      </c>
      <c r="B5694" s="81">
        <v>45514</v>
      </c>
      <c r="C5694" s="80">
        <v>132.42701004013799</v>
      </c>
      <c r="D5694" s="80">
        <f t="shared" si="425"/>
        <v>558350404.64412236</v>
      </c>
      <c r="E5694" s="80">
        <v>475</v>
      </c>
      <c r="F5694" s="80">
        <f t="shared" si="429"/>
        <v>1.1265834007796255E-4</v>
      </c>
      <c r="G5694" s="80">
        <f t="shared" si="426"/>
        <v>23380.39036673549</v>
      </c>
      <c r="H5694" s="80">
        <f t="shared" si="422"/>
        <v>2.6339959690912065</v>
      </c>
      <c r="I5694" s="80">
        <f t="shared" si="424"/>
        <v>11105685.424199358</v>
      </c>
      <c r="K5694" s="82">
        <f t="shared" si="427"/>
        <v>1.1114805470662237E-3</v>
      </c>
      <c r="L5694" s="3">
        <f>IF(AND(O5694&gt;0,O5694&lt;366),+'PL2'!$N$3+1,IF(AND(O5694&gt;365,O5694&lt;731),+'PL2'!$O$3+1,IF(AND(O5694&gt;730,O5694&lt;1096),+'PL2'!$P$3+1,IF(AND(O5694&gt;1095,O5694&lt;1461),+'PL2'!$Q$3+1,IF(AND(O5694&gt;1460,O5694&lt;3000),+'PL2'!$R$3+1,0)))))</f>
        <v>1.5</v>
      </c>
      <c r="M5694" s="3">
        <f>IF(AND(O5694&gt;0,O5694&lt;366),+'PL2'!$N$2+1,IF(AND(O5694&gt;365,O5694&lt;731),+'PL2'!$O$2+1,IF(AND(O5694&gt;730,O5694&lt;1096),+'PL2'!$P$2+1,IF(AND(O5694&gt;1095,O5694&lt;1461),+'PL2'!$Q$2+1,IF(AND(O5694&gt;1460,O5694&lt;1826),+'PL2'!$R$2+1,IF(AND(O5694&gt;1825,O5694&lt;2190),+'PL2'!$S$2+1,0))))))</f>
        <v>1.2</v>
      </c>
      <c r="N5694" s="82">
        <f t="shared" si="428"/>
        <v>4.9963589095569638E-4</v>
      </c>
      <c r="O5694" s="19">
        <f>IF(A5694&gt;'PL2'!$C$2+489,IF(A5694='PL2'!$C$2+490,1,O5693+1), "")</f>
        <v>1131</v>
      </c>
      <c r="Q5694" s="19">
        <f t="shared" si="423"/>
        <v>28.896198304015559</v>
      </c>
    </row>
    <row r="5695" spans="1:17" s="80" customFormat="1" x14ac:dyDescent="0.55000000000000004">
      <c r="A5695" s="80">
        <v>5693</v>
      </c>
      <c r="B5695" s="81">
        <v>45515</v>
      </c>
      <c r="C5695" s="80">
        <v>132.457008514259</v>
      </c>
      <c r="D5695" s="80">
        <f t="shared" si="425"/>
        <v>558971000.25733089</v>
      </c>
      <c r="E5695" s="80">
        <v>475</v>
      </c>
      <c r="F5695" s="80">
        <f t="shared" si="429"/>
        <v>1.125587535226482E-4</v>
      </c>
      <c r="G5695" s="80">
        <f t="shared" si="426"/>
        <v>23392.072048907266</v>
      </c>
      <c r="H5695" s="80">
        <f t="shared" si="422"/>
        <v>2.6329824721369812</v>
      </c>
      <c r="I5695" s="80">
        <f t="shared" si="424"/>
        <v>11111234.223230952</v>
      </c>
      <c r="K5695" s="82">
        <f t="shared" si="427"/>
        <v>1.1114805470662237E-3</v>
      </c>
      <c r="L5695" s="3">
        <f>IF(AND(O5695&gt;0,O5695&lt;366),+'PL2'!$N$3+1,IF(AND(O5695&gt;365,O5695&lt;731),+'PL2'!$O$3+1,IF(AND(O5695&gt;730,O5695&lt;1096),+'PL2'!$P$3+1,IF(AND(O5695&gt;1095,O5695&lt;1461),+'PL2'!$Q$3+1,IF(AND(O5695&gt;1460,O5695&lt;3000),+'PL2'!$R$3+1,0)))))</f>
        <v>1.5</v>
      </c>
      <c r="M5695" s="3">
        <f>IF(AND(O5695&gt;0,O5695&lt;366),+'PL2'!$N$2+1,IF(AND(O5695&gt;365,O5695&lt;731),+'PL2'!$O$2+1,IF(AND(O5695&gt;730,O5695&lt;1096),+'PL2'!$P$2+1,IF(AND(O5695&gt;1095,O5695&lt;1461),+'PL2'!$Q$2+1,IF(AND(O5695&gt;1460,O5695&lt;1826),+'PL2'!$R$2+1,IF(AND(O5695&gt;1825,O5695&lt;2190),+'PL2'!$S$2+1,0))))))</f>
        <v>1.2</v>
      </c>
      <c r="N5695" s="82">
        <f t="shared" si="428"/>
        <v>4.9963589095569638E-4</v>
      </c>
      <c r="O5695" s="19">
        <f>IF(A5695&gt;'PL2'!$C$2+489,IF(A5695='PL2'!$C$2+490,1,O5694+1), "")</f>
        <v>1132</v>
      </c>
      <c r="Q5695" s="19">
        <f t="shared" si="423"/>
        <v>28.91063588180042</v>
      </c>
    </row>
    <row r="5696" spans="1:17" s="80" customFormat="1" x14ac:dyDescent="0.55000000000000004">
      <c r="A5696" s="80">
        <v>5694</v>
      </c>
      <c r="B5696" s="81">
        <v>45516</v>
      </c>
      <c r="C5696" s="80">
        <v>132.48700698837999</v>
      </c>
      <c r="D5696" s="80">
        <f t="shared" si="425"/>
        <v>559592285.65049112</v>
      </c>
      <c r="E5696" s="80">
        <v>475</v>
      </c>
      <c r="F5696" s="80">
        <f t="shared" si="429"/>
        <v>1.1245924923058356E-4</v>
      </c>
      <c r="G5696" s="80">
        <f t="shared" si="426"/>
        <v>23403.759567666722</v>
      </c>
      <c r="H5696" s="80">
        <f t="shared" si="422"/>
        <v>2.6319692301528863</v>
      </c>
      <c r="I5696" s="80">
        <f t="shared" si="424"/>
        <v>11116785.794641694</v>
      </c>
      <c r="K5696" s="82">
        <f t="shared" si="427"/>
        <v>1.1114805470662237E-3</v>
      </c>
      <c r="L5696" s="3">
        <f>IF(AND(O5696&gt;0,O5696&lt;366),+'PL2'!$N$3+1,IF(AND(O5696&gt;365,O5696&lt;731),+'PL2'!$O$3+1,IF(AND(O5696&gt;730,O5696&lt;1096),+'PL2'!$P$3+1,IF(AND(O5696&gt;1095,O5696&lt;1461),+'PL2'!$Q$3+1,IF(AND(O5696&gt;1460,O5696&lt;3000),+'PL2'!$R$3+1,0)))))</f>
        <v>1.5</v>
      </c>
      <c r="M5696" s="3">
        <f>IF(AND(O5696&gt;0,O5696&lt;366),+'PL2'!$N$2+1,IF(AND(O5696&gt;365,O5696&lt;731),+'PL2'!$O$2+1,IF(AND(O5696&gt;730,O5696&lt;1096),+'PL2'!$P$2+1,IF(AND(O5696&gt;1095,O5696&lt;1461),+'PL2'!$Q$2+1,IF(AND(O5696&gt;1460,O5696&lt;1826),+'PL2'!$R$2+1,IF(AND(O5696&gt;1825,O5696&lt;2190),+'PL2'!$S$2+1,0))))))</f>
        <v>1.2</v>
      </c>
      <c r="N5696" s="82">
        <f t="shared" si="428"/>
        <v>4.9963589095569638E-4</v>
      </c>
      <c r="O5696" s="19">
        <f>IF(A5696&gt;'PL2'!$C$2+489,IF(A5696='PL2'!$C$2+490,1,O5695+1), "")</f>
        <v>1133</v>
      </c>
      <c r="Q5696" s="19">
        <f t="shared" si="423"/>
        <v>28.925080673117318</v>
      </c>
    </row>
    <row r="5697" spans="1:17" s="80" customFormat="1" x14ac:dyDescent="0.55000000000000004">
      <c r="A5697" s="80">
        <v>5695</v>
      </c>
      <c r="B5697" s="81">
        <v>45517</v>
      </c>
      <c r="C5697" s="80">
        <v>132.517005462501</v>
      </c>
      <c r="D5697" s="80">
        <f t="shared" si="425"/>
        <v>560214261.59027994</v>
      </c>
      <c r="E5697" s="80">
        <v>475</v>
      </c>
      <c r="F5697" s="80">
        <f t="shared" si="429"/>
        <v>1.123598271418589E-4</v>
      </c>
      <c r="G5697" s="80">
        <f t="shared" si="426"/>
        <v>23415.452925930025</v>
      </c>
      <c r="H5697" s="80">
        <f t="shared" si="422"/>
        <v>2.6309562432058318</v>
      </c>
      <c r="I5697" s="80">
        <f t="shared" si="424"/>
        <v>11122340.139816763</v>
      </c>
      <c r="K5697" s="82">
        <f t="shared" si="427"/>
        <v>1.1114805470662237E-3</v>
      </c>
      <c r="L5697" s="3">
        <f>IF(AND(O5697&gt;0,O5697&lt;366),+'PL2'!$N$3+1,IF(AND(O5697&gt;365,O5697&lt;731),+'PL2'!$O$3+1,IF(AND(O5697&gt;730,O5697&lt;1096),+'PL2'!$P$3+1,IF(AND(O5697&gt;1095,O5697&lt;1461),+'PL2'!$Q$3+1,IF(AND(O5697&gt;1460,O5697&lt;3000),+'PL2'!$R$3+1,0)))))</f>
        <v>1.5</v>
      </c>
      <c r="M5697" s="3">
        <f>IF(AND(O5697&gt;0,O5697&lt;366),+'PL2'!$N$2+1,IF(AND(O5697&gt;365,O5697&lt;731),+'PL2'!$O$2+1,IF(AND(O5697&gt;730,O5697&lt;1096),+'PL2'!$P$2+1,IF(AND(O5697&gt;1095,O5697&lt;1461),+'PL2'!$Q$2+1,IF(AND(O5697&gt;1460,O5697&lt;1826),+'PL2'!$R$2+1,IF(AND(O5697&gt;1825,O5697&lt;2190),+'PL2'!$S$2+1,0))))))</f>
        <v>1.2</v>
      </c>
      <c r="N5697" s="82">
        <f t="shared" si="428"/>
        <v>4.9963589095569638E-4</v>
      </c>
      <c r="O5697" s="19">
        <f>IF(A5697&gt;'PL2'!$C$2+489,IF(A5697='PL2'!$C$2+490,1,O5696+1), "")</f>
        <v>1134</v>
      </c>
      <c r="Q5697" s="19">
        <f t="shared" si="423"/>
        <v>28.939532681570395</v>
      </c>
    </row>
    <row r="5698" spans="1:17" s="80" customFormat="1" x14ac:dyDescent="0.55000000000000004">
      <c r="A5698" s="80">
        <v>5696</v>
      </c>
      <c r="B5698" s="81">
        <v>45518</v>
      </c>
      <c r="C5698" s="80">
        <v>132.54700393662199</v>
      </c>
      <c r="D5698" s="80">
        <f t="shared" si="425"/>
        <v>560836928.8442266</v>
      </c>
      <c r="E5698" s="80">
        <v>475</v>
      </c>
      <c r="F5698" s="80">
        <f t="shared" si="429"/>
        <v>1.1226048719659586E-4</v>
      </c>
      <c r="G5698" s="80">
        <f t="shared" si="426"/>
        <v>23427.152126614805</v>
      </c>
      <c r="H5698" s="80">
        <f t="shared" si="422"/>
        <v>2.6299435113625447</v>
      </c>
      <c r="I5698" s="80">
        <f t="shared" si="424"/>
        <v>11127897.260142032</v>
      </c>
      <c r="K5698" s="82">
        <f t="shared" si="427"/>
        <v>1.1114805470662237E-3</v>
      </c>
      <c r="L5698" s="3">
        <f>IF(AND(O5698&gt;0,O5698&lt;366),+'PL2'!$N$3+1,IF(AND(O5698&gt;365,O5698&lt;731),+'PL2'!$O$3+1,IF(AND(O5698&gt;730,O5698&lt;1096),+'PL2'!$P$3+1,IF(AND(O5698&gt;1095,O5698&lt;1461),+'PL2'!$Q$3+1,IF(AND(O5698&gt;1460,O5698&lt;3000),+'PL2'!$R$3+1,0)))))</f>
        <v>1.5</v>
      </c>
      <c r="M5698" s="3">
        <f>IF(AND(O5698&gt;0,O5698&lt;366),+'PL2'!$N$2+1,IF(AND(O5698&gt;365,O5698&lt;731),+'PL2'!$O$2+1,IF(AND(O5698&gt;730,O5698&lt;1096),+'PL2'!$P$2+1,IF(AND(O5698&gt;1095,O5698&lt;1461),+'PL2'!$Q$2+1,IF(AND(O5698&gt;1460,O5698&lt;1826),+'PL2'!$R$2+1,IF(AND(O5698&gt;1825,O5698&lt;2190),+'PL2'!$S$2+1,0))))))</f>
        <v>1.2</v>
      </c>
      <c r="N5698" s="82">
        <f t="shared" si="428"/>
        <v>4.9963589095569638E-4</v>
      </c>
      <c r="O5698" s="19">
        <f>IF(A5698&gt;'PL2'!$C$2+489,IF(A5698='PL2'!$C$2+490,1,O5697+1), "")</f>
        <v>1135</v>
      </c>
      <c r="Q5698" s="19">
        <f t="shared" si="423"/>
        <v>28.953991910765591</v>
      </c>
    </row>
    <row r="5699" spans="1:17" s="80" customFormat="1" x14ac:dyDescent="0.55000000000000004">
      <c r="A5699" s="80">
        <v>5697</v>
      </c>
      <c r="B5699" s="81">
        <v>45519</v>
      </c>
      <c r="C5699" s="80">
        <v>132.57700241074301</v>
      </c>
      <c r="D5699" s="80">
        <f t="shared" si="425"/>
        <v>561460288.1807133</v>
      </c>
      <c r="E5699" s="80">
        <v>475</v>
      </c>
      <c r="F5699" s="80">
        <f t="shared" si="429"/>
        <v>1.1216122933494791E-4</v>
      </c>
      <c r="G5699" s="80">
        <f t="shared" si="426"/>
        <v>23438.857172640139</v>
      </c>
      <c r="H5699" s="80">
        <f t="shared" si="422"/>
        <v>2.6289310346895793</v>
      </c>
      <c r="I5699" s="80">
        <f t="shared" si="424"/>
        <v>11133457.157004066</v>
      </c>
      <c r="K5699" s="82">
        <f t="shared" si="427"/>
        <v>1.1114805470662237E-3</v>
      </c>
      <c r="L5699" s="3">
        <f>IF(AND(O5699&gt;0,O5699&lt;366),+'PL2'!$N$3+1,IF(AND(O5699&gt;365,O5699&lt;731),+'PL2'!$O$3+1,IF(AND(O5699&gt;730,O5699&lt;1096),+'PL2'!$P$3+1,IF(AND(O5699&gt;1095,O5699&lt;1461),+'PL2'!$Q$3+1,IF(AND(O5699&gt;1460,O5699&lt;3000),+'PL2'!$R$3+1,0)))))</f>
        <v>1.5</v>
      </c>
      <c r="M5699" s="3">
        <f>IF(AND(O5699&gt;0,O5699&lt;366),+'PL2'!$N$2+1,IF(AND(O5699&gt;365,O5699&lt;731),+'PL2'!$O$2+1,IF(AND(O5699&gt;730,O5699&lt;1096),+'PL2'!$P$2+1,IF(AND(O5699&gt;1095,O5699&lt;1461),+'PL2'!$Q$2+1,IF(AND(O5699&gt;1460,O5699&lt;1826),+'PL2'!$R$2+1,IF(AND(O5699&gt;1825,O5699&lt;2190),+'PL2'!$S$2+1,0))))))</f>
        <v>1.2</v>
      </c>
      <c r="N5699" s="82">
        <f t="shared" si="428"/>
        <v>4.9963589095569638E-4</v>
      </c>
      <c r="O5699" s="19">
        <f>IF(A5699&gt;'PL2'!$C$2+489,IF(A5699='PL2'!$C$2+490,1,O5698+1), "")</f>
        <v>1136</v>
      </c>
      <c r="Q5699" s="19">
        <f t="shared" si="423"/>
        <v>28.968458364310649</v>
      </c>
    </row>
    <row r="5700" spans="1:17" s="80" customFormat="1" x14ac:dyDescent="0.55000000000000004">
      <c r="A5700" s="80">
        <v>5698</v>
      </c>
      <c r="B5700" s="81">
        <v>45520</v>
      </c>
      <c r="C5700" s="80">
        <v>132.60700088486399</v>
      </c>
      <c r="D5700" s="80">
        <f t="shared" si="425"/>
        <v>562084340.36897635</v>
      </c>
      <c r="E5700" s="80">
        <v>475</v>
      </c>
      <c r="F5700" s="80">
        <f t="shared" si="429"/>
        <v>1.120620534971E-4</v>
      </c>
      <c r="G5700" s="80">
        <f t="shared" si="426"/>
        <v>23450.568066926575</v>
      </c>
      <c r="H5700" s="80">
        <f t="shared" si="422"/>
        <v>2.6279188132533107</v>
      </c>
      <c r="I5700" s="80">
        <f t="shared" si="424"/>
        <v>11139019.831790123</v>
      </c>
      <c r="K5700" s="82">
        <f t="shared" si="427"/>
        <v>1.1114805470662237E-3</v>
      </c>
      <c r="L5700" s="3">
        <f>IF(AND(O5700&gt;0,O5700&lt;366),+'PL2'!$N$3+1,IF(AND(O5700&gt;365,O5700&lt;731),+'PL2'!$O$3+1,IF(AND(O5700&gt;730,O5700&lt;1096),+'PL2'!$P$3+1,IF(AND(O5700&gt;1095,O5700&lt;1461),+'PL2'!$Q$3+1,IF(AND(O5700&gt;1460,O5700&lt;3000),+'PL2'!$R$3+1,0)))))</f>
        <v>1.5</v>
      </c>
      <c r="M5700" s="3">
        <f>IF(AND(O5700&gt;0,O5700&lt;366),+'PL2'!$N$2+1,IF(AND(O5700&gt;365,O5700&lt;731),+'PL2'!$O$2+1,IF(AND(O5700&gt;730,O5700&lt;1096),+'PL2'!$P$2+1,IF(AND(O5700&gt;1095,O5700&lt;1461),+'PL2'!$Q$2+1,IF(AND(O5700&gt;1460,O5700&lt;1826),+'PL2'!$R$2+1,IF(AND(O5700&gt;1825,O5700&lt;2190),+'PL2'!$S$2+1,0))))))</f>
        <v>1.2</v>
      </c>
      <c r="N5700" s="82">
        <f t="shared" si="428"/>
        <v>4.9963589095569638E-4</v>
      </c>
      <c r="O5700" s="19">
        <f>IF(A5700&gt;'PL2'!$C$2+489,IF(A5700='PL2'!$C$2+490,1,O5699+1), "")</f>
        <v>1137</v>
      </c>
      <c r="Q5700" s="19">
        <f t="shared" si="423"/>
        <v>28.982932045815115</v>
      </c>
    </row>
    <row r="5701" spans="1:17" s="80" customFormat="1" x14ac:dyDescent="0.55000000000000004">
      <c r="A5701" s="80">
        <v>5699</v>
      </c>
      <c r="B5701" s="81">
        <v>45521</v>
      </c>
      <c r="C5701" s="80">
        <v>132.63699935898501</v>
      </c>
      <c r="D5701" s="80">
        <f t="shared" si="425"/>
        <v>562709086.17910707</v>
      </c>
      <c r="E5701" s="80">
        <v>475</v>
      </c>
      <c r="F5701" s="80">
        <f t="shared" si="429"/>
        <v>1.1196295962326885E-4</v>
      </c>
      <c r="G5701" s="80">
        <f t="shared" si="426"/>
        <v>23462.284812396112</v>
      </c>
      <c r="H5701" s="80">
        <f t="shared" si="422"/>
        <v>2.6269068471199399</v>
      </c>
      <c r="I5701" s="80">
        <f t="shared" si="424"/>
        <v>11144585.285888154</v>
      </c>
      <c r="K5701" s="82">
        <f t="shared" si="427"/>
        <v>1.1114805470662237E-3</v>
      </c>
      <c r="L5701" s="3">
        <f>IF(AND(O5701&gt;0,O5701&lt;366),+'PL2'!$N$3+1,IF(AND(O5701&gt;365,O5701&lt;731),+'PL2'!$O$3+1,IF(AND(O5701&gt;730,O5701&lt;1096),+'PL2'!$P$3+1,IF(AND(O5701&gt;1095,O5701&lt;1461),+'PL2'!$Q$3+1,IF(AND(O5701&gt;1460,O5701&lt;3000),+'PL2'!$R$3+1,0)))))</f>
        <v>1.5</v>
      </c>
      <c r="M5701" s="3">
        <f>IF(AND(O5701&gt;0,O5701&lt;366),+'PL2'!$N$2+1,IF(AND(O5701&gt;365,O5701&lt;731),+'PL2'!$O$2+1,IF(AND(O5701&gt;730,O5701&lt;1096),+'PL2'!$P$2+1,IF(AND(O5701&gt;1095,O5701&lt;1461),+'PL2'!$Q$2+1,IF(AND(O5701&gt;1460,O5701&lt;1826),+'PL2'!$R$2+1,IF(AND(O5701&gt;1825,O5701&lt;2190),+'PL2'!$S$2+1,0))))))</f>
        <v>1.2</v>
      </c>
      <c r="N5701" s="82">
        <f t="shared" si="428"/>
        <v>4.9963589095569638E-4</v>
      </c>
      <c r="O5701" s="19">
        <f>IF(A5701&gt;'PL2'!$C$2+489,IF(A5701='PL2'!$C$2+490,1,O5700+1), "")</f>
        <v>1138</v>
      </c>
      <c r="Q5701" s="19">
        <f t="shared" si="423"/>
        <v>28.997412958890333</v>
      </c>
    </row>
    <row r="5702" spans="1:17" s="80" customFormat="1" x14ac:dyDescent="0.55000000000000004">
      <c r="A5702" s="80">
        <v>5700</v>
      </c>
      <c r="B5702" s="81">
        <v>45522</v>
      </c>
      <c r="C5702" s="80">
        <v>132.666997833106</v>
      </c>
      <c r="D5702" s="80">
        <f t="shared" si="425"/>
        <v>563334526.38205254</v>
      </c>
      <c r="E5702" s="80">
        <v>475</v>
      </c>
      <c r="F5702" s="80">
        <f t="shared" si="429"/>
        <v>1.1186394765370273E-4</v>
      </c>
      <c r="G5702" s="80">
        <f t="shared" si="426"/>
        <v>23474.007411972209</v>
      </c>
      <c r="H5702" s="80">
        <f t="shared" si="422"/>
        <v>2.625895136355489</v>
      </c>
      <c r="I5702" s="80">
        <f t="shared" si="424"/>
        <v>11150153.5206868</v>
      </c>
      <c r="K5702" s="82">
        <f t="shared" si="427"/>
        <v>1.1114805470662237E-3</v>
      </c>
      <c r="L5702" s="3">
        <f>IF(AND(O5702&gt;0,O5702&lt;366),+'PL2'!$N$3+1,IF(AND(O5702&gt;365,O5702&lt;731),+'PL2'!$O$3+1,IF(AND(O5702&gt;730,O5702&lt;1096),+'PL2'!$P$3+1,IF(AND(O5702&gt;1095,O5702&lt;1461),+'PL2'!$Q$3+1,IF(AND(O5702&gt;1460,O5702&lt;3000),+'PL2'!$R$3+1,0)))))</f>
        <v>1.5</v>
      </c>
      <c r="M5702" s="3">
        <f>IF(AND(O5702&gt;0,O5702&lt;366),+'PL2'!$N$2+1,IF(AND(O5702&gt;365,O5702&lt;731),+'PL2'!$O$2+1,IF(AND(O5702&gt;730,O5702&lt;1096),+'PL2'!$P$2+1,IF(AND(O5702&gt;1095,O5702&lt;1461),+'PL2'!$Q$2+1,IF(AND(O5702&gt;1460,O5702&lt;1826),+'PL2'!$R$2+1,IF(AND(O5702&gt;1825,O5702&lt;2190),+'PL2'!$S$2+1,0))))))</f>
        <v>1.2</v>
      </c>
      <c r="N5702" s="82">
        <f t="shared" si="428"/>
        <v>4.9963589095569638E-4</v>
      </c>
      <c r="O5702" s="19">
        <f>IF(A5702&gt;'PL2'!$C$2+489,IF(A5702='PL2'!$C$2+490,1,O5701+1), "")</f>
        <v>1139</v>
      </c>
      <c r="Q5702" s="19">
        <f t="shared" si="423"/>
        <v>29.011901107149459</v>
      </c>
    </row>
    <row r="5703" spans="1:17" s="80" customFormat="1" x14ac:dyDescent="0.55000000000000004">
      <c r="A5703" s="80">
        <v>5701</v>
      </c>
      <c r="B5703" s="81">
        <v>45523</v>
      </c>
      <c r="C5703" s="80">
        <v>132.69699630722701</v>
      </c>
      <c r="D5703" s="80">
        <f t="shared" si="425"/>
        <v>563960661.74961698</v>
      </c>
      <c r="E5703" s="80">
        <v>475</v>
      </c>
      <c r="F5703" s="80">
        <f t="shared" si="429"/>
        <v>1.1176501752868163E-4</v>
      </c>
      <c r="G5703" s="80">
        <f t="shared" si="426"/>
        <v>23485.735868579788</v>
      </c>
      <c r="H5703" s="80">
        <f t="shared" si="422"/>
        <v>2.6248836810258069</v>
      </c>
      <c r="I5703" s="80">
        <f t="shared" si="424"/>
        <v>11155724.5375754</v>
      </c>
      <c r="K5703" s="82">
        <f t="shared" si="427"/>
        <v>1.1114805470662237E-3</v>
      </c>
      <c r="L5703" s="3">
        <f>IF(AND(O5703&gt;0,O5703&lt;366),+'PL2'!$N$3+1,IF(AND(O5703&gt;365,O5703&lt;731),+'PL2'!$O$3+1,IF(AND(O5703&gt;730,O5703&lt;1096),+'PL2'!$P$3+1,IF(AND(O5703&gt;1095,O5703&lt;1461),+'PL2'!$Q$3+1,IF(AND(O5703&gt;1460,O5703&lt;3000),+'PL2'!$R$3+1,0)))))</f>
        <v>1.5</v>
      </c>
      <c r="M5703" s="3">
        <f>IF(AND(O5703&gt;0,O5703&lt;366),+'PL2'!$N$2+1,IF(AND(O5703&gt;365,O5703&lt;731),+'PL2'!$O$2+1,IF(AND(O5703&gt;730,O5703&lt;1096),+'PL2'!$P$2+1,IF(AND(O5703&gt;1095,O5703&lt;1461),+'PL2'!$Q$2+1,IF(AND(O5703&gt;1460,O5703&lt;1826),+'PL2'!$R$2+1,IF(AND(O5703&gt;1825,O5703&lt;2190),+'PL2'!$S$2+1,0))))))</f>
        <v>1.2</v>
      </c>
      <c r="N5703" s="82">
        <f t="shared" si="428"/>
        <v>4.9963589095569638E-4</v>
      </c>
      <c r="O5703" s="19">
        <f>IF(A5703&gt;'PL2'!$C$2+489,IF(A5703='PL2'!$C$2+490,1,O5702+1), "")</f>
        <v>1140</v>
      </c>
      <c r="Q5703" s="19">
        <f t="shared" si="423"/>
        <v>29.026396494207447</v>
      </c>
    </row>
    <row r="5704" spans="1:17" s="80" customFormat="1" x14ac:dyDescent="0.55000000000000004">
      <c r="A5704" s="80">
        <v>5702</v>
      </c>
      <c r="B5704" s="81">
        <v>45524</v>
      </c>
      <c r="C5704" s="80">
        <v>132.726994781348</v>
      </c>
      <c r="D5704" s="80">
        <f t="shared" si="425"/>
        <v>564587493.05446231</v>
      </c>
      <c r="E5704" s="80">
        <v>475</v>
      </c>
      <c r="F5704" s="80">
        <f t="shared" si="429"/>
        <v>1.1166616918851708E-4</v>
      </c>
      <c r="G5704" s="80">
        <f t="shared" si="426"/>
        <v>23497.470185145237</v>
      </c>
      <c r="H5704" s="80">
        <f t="shared" si="422"/>
        <v>2.6238724811965639</v>
      </c>
      <c r="I5704" s="80">
        <f t="shared" si="424"/>
        <v>11161298.337943988</v>
      </c>
      <c r="K5704" s="82">
        <f t="shared" si="427"/>
        <v>1.1114805470662237E-3</v>
      </c>
      <c r="L5704" s="3">
        <f>IF(AND(O5704&gt;0,O5704&lt;366),+'PL2'!$N$3+1,IF(AND(O5704&gt;365,O5704&lt;731),+'PL2'!$O$3+1,IF(AND(O5704&gt;730,O5704&lt;1096),+'PL2'!$P$3+1,IF(AND(O5704&gt;1095,O5704&lt;1461),+'PL2'!$Q$3+1,IF(AND(O5704&gt;1460,O5704&lt;3000),+'PL2'!$R$3+1,0)))))</f>
        <v>1.5</v>
      </c>
      <c r="M5704" s="3">
        <f>IF(AND(O5704&gt;0,O5704&lt;366),+'PL2'!$N$2+1,IF(AND(O5704&gt;365,O5704&lt;731),+'PL2'!$O$2+1,IF(AND(O5704&gt;730,O5704&lt;1096),+'PL2'!$P$2+1,IF(AND(O5704&gt;1095,O5704&lt;1461),+'PL2'!$Q$2+1,IF(AND(O5704&gt;1460,O5704&lt;1826),+'PL2'!$R$2+1,IF(AND(O5704&gt;1825,O5704&lt;2190),+'PL2'!$S$2+1,0))))))</f>
        <v>1.2</v>
      </c>
      <c r="N5704" s="82">
        <f t="shared" si="428"/>
        <v>4.9963589095569638E-4</v>
      </c>
      <c r="O5704" s="19">
        <f>IF(A5704&gt;'PL2'!$C$2+489,IF(A5704='PL2'!$C$2+490,1,O5703+1), "")</f>
        <v>1141</v>
      </c>
      <c r="Q5704" s="19">
        <f t="shared" si="423"/>
        <v>29.040899123681065</v>
      </c>
    </row>
    <row r="5705" spans="1:17" s="80" customFormat="1" x14ac:dyDescent="0.55000000000000004">
      <c r="A5705" s="80">
        <v>5703</v>
      </c>
      <c r="B5705" s="81">
        <v>45525</v>
      </c>
      <c r="C5705" s="80">
        <v>132.75699325546901</v>
      </c>
      <c r="D5705" s="80">
        <f t="shared" si="425"/>
        <v>565215021.07010925</v>
      </c>
      <c r="E5705" s="80">
        <v>475</v>
      </c>
      <c r="F5705" s="80">
        <f t="shared" si="429"/>
        <v>1.1156740257355241E-4</v>
      </c>
      <c r="G5705" s="80">
        <f t="shared" si="426"/>
        <v>23509.210364596398</v>
      </c>
      <c r="H5705" s="80">
        <f t="shared" si="422"/>
        <v>2.6228615369332573</v>
      </c>
      <c r="I5705" s="80">
        <f t="shared" si="424"/>
        <v>11166874.923183288</v>
      </c>
      <c r="K5705" s="82">
        <f t="shared" si="427"/>
        <v>1.1114805470662237E-3</v>
      </c>
      <c r="L5705" s="3">
        <f>IF(AND(O5705&gt;0,O5705&lt;366),+'PL2'!$N$3+1,IF(AND(O5705&gt;365,O5705&lt;731),+'PL2'!$O$3+1,IF(AND(O5705&gt;730,O5705&lt;1096),+'PL2'!$P$3+1,IF(AND(O5705&gt;1095,O5705&lt;1461),+'PL2'!$Q$3+1,IF(AND(O5705&gt;1460,O5705&lt;3000),+'PL2'!$R$3+1,0)))))</f>
        <v>1.5</v>
      </c>
      <c r="M5705" s="3">
        <f>IF(AND(O5705&gt;0,O5705&lt;366),+'PL2'!$N$2+1,IF(AND(O5705&gt;365,O5705&lt;731),+'PL2'!$O$2+1,IF(AND(O5705&gt;730,O5705&lt;1096),+'PL2'!$P$2+1,IF(AND(O5705&gt;1095,O5705&lt;1461),+'PL2'!$Q$2+1,IF(AND(O5705&gt;1460,O5705&lt;1826),+'PL2'!$R$2+1,IF(AND(O5705&gt;1825,O5705&lt;2190),+'PL2'!$S$2+1,0))))))</f>
        <v>1.2</v>
      </c>
      <c r="N5705" s="82">
        <f t="shared" si="428"/>
        <v>4.9963589095569638E-4</v>
      </c>
      <c r="O5705" s="19">
        <f>IF(A5705&gt;'PL2'!$C$2+489,IF(A5705='PL2'!$C$2+490,1,O5704+1), "")</f>
        <v>1142</v>
      </c>
      <c r="Q5705" s="19">
        <f t="shared" si="423"/>
        <v>29.055408999188881</v>
      </c>
    </row>
    <row r="5706" spans="1:17" s="80" customFormat="1" x14ac:dyDescent="0.55000000000000004">
      <c r="A5706" s="80">
        <v>5704</v>
      </c>
      <c r="B5706" s="81">
        <v>45526</v>
      </c>
      <c r="C5706" s="80">
        <v>132.78699172959</v>
      </c>
      <c r="D5706" s="80">
        <f t="shared" si="425"/>
        <v>565843246.57093835</v>
      </c>
      <c r="E5706" s="80">
        <v>475</v>
      </c>
      <c r="F5706" s="80">
        <f t="shared" si="429"/>
        <v>1.1146871762416244E-4</v>
      </c>
      <c r="G5706" s="80">
        <f t="shared" si="426"/>
        <v>23520.956409862578</v>
      </c>
      <c r="H5706" s="80">
        <f t="shared" si="422"/>
        <v>2.6218508483012055</v>
      </c>
      <c r="I5706" s="80">
        <f t="shared" si="424"/>
        <v>11172454.294684725</v>
      </c>
      <c r="K5706" s="82">
        <f t="shared" si="427"/>
        <v>1.1114805470662237E-3</v>
      </c>
      <c r="L5706" s="3">
        <f>IF(AND(O5706&gt;0,O5706&lt;366),+'PL2'!$N$3+1,IF(AND(O5706&gt;365,O5706&lt;731),+'PL2'!$O$3+1,IF(AND(O5706&gt;730,O5706&lt;1096),+'PL2'!$P$3+1,IF(AND(O5706&gt;1095,O5706&lt;1461),+'PL2'!$Q$3+1,IF(AND(O5706&gt;1460,O5706&lt;3000),+'PL2'!$R$3+1,0)))))</f>
        <v>1.5</v>
      </c>
      <c r="M5706" s="3">
        <f>IF(AND(O5706&gt;0,O5706&lt;366),+'PL2'!$N$2+1,IF(AND(O5706&gt;365,O5706&lt;731),+'PL2'!$O$2+1,IF(AND(O5706&gt;730,O5706&lt;1096),+'PL2'!$P$2+1,IF(AND(O5706&gt;1095,O5706&lt;1461),+'PL2'!$Q$2+1,IF(AND(O5706&gt;1460,O5706&lt;1826),+'PL2'!$R$2+1,IF(AND(O5706&gt;1825,O5706&lt;2190),+'PL2'!$S$2+1,0))))))</f>
        <v>1.2</v>
      </c>
      <c r="N5706" s="82">
        <f t="shared" si="428"/>
        <v>4.9963589095569638E-4</v>
      </c>
      <c r="O5706" s="19">
        <f>IF(A5706&gt;'PL2'!$C$2+489,IF(A5706='PL2'!$C$2+490,1,O5705+1), "")</f>
        <v>1143</v>
      </c>
      <c r="Q5706" s="19">
        <f t="shared" si="423"/>
        <v>29.069926124351273</v>
      </c>
    </row>
    <row r="5707" spans="1:17" s="80" customFormat="1" x14ac:dyDescent="0.55000000000000004">
      <c r="A5707" s="80">
        <v>5705</v>
      </c>
      <c r="B5707" s="81">
        <v>45527</v>
      </c>
      <c r="C5707" s="80">
        <v>132.81699020371099</v>
      </c>
      <c r="D5707" s="80">
        <f t="shared" si="425"/>
        <v>566472170.33219075</v>
      </c>
      <c r="E5707" s="80">
        <v>475</v>
      </c>
      <c r="F5707" s="80">
        <f t="shared" si="429"/>
        <v>1.113701142807538E-4</v>
      </c>
      <c r="G5707" s="80">
        <f t="shared" si="426"/>
        <v>23532.708323874551</v>
      </c>
      <c r="H5707" s="80">
        <f t="shared" si="422"/>
        <v>2.6208404153655551</v>
      </c>
      <c r="I5707" s="80">
        <f t="shared" si="424"/>
        <v>11178036.453840412</v>
      </c>
      <c r="K5707" s="82">
        <f t="shared" si="427"/>
        <v>1.1114805470662237E-3</v>
      </c>
      <c r="L5707" s="3">
        <f>IF(AND(O5707&gt;0,O5707&lt;366),+'PL2'!$N$3+1,IF(AND(O5707&gt;365,O5707&lt;731),+'PL2'!$O$3+1,IF(AND(O5707&gt;730,O5707&lt;1096),+'PL2'!$P$3+1,IF(AND(O5707&gt;1095,O5707&lt;1461),+'PL2'!$Q$3+1,IF(AND(O5707&gt;1460,O5707&lt;3000),+'PL2'!$R$3+1,0)))))</f>
        <v>1.5</v>
      </c>
      <c r="M5707" s="3">
        <f>IF(AND(O5707&gt;0,O5707&lt;366),+'PL2'!$N$2+1,IF(AND(O5707&gt;365,O5707&lt;731),+'PL2'!$O$2+1,IF(AND(O5707&gt;730,O5707&lt;1096),+'PL2'!$P$2+1,IF(AND(O5707&gt;1095,O5707&lt;1461),+'PL2'!$Q$2+1,IF(AND(O5707&gt;1460,O5707&lt;1826),+'PL2'!$R$2+1,IF(AND(O5707&gt;1825,O5707&lt;2190),+'PL2'!$S$2+1,0))))))</f>
        <v>1.2</v>
      </c>
      <c r="N5707" s="82">
        <f t="shared" si="428"/>
        <v>4.9963589095569638E-4</v>
      </c>
      <c r="O5707" s="19">
        <f>IF(A5707&gt;'PL2'!$C$2+489,IF(A5707='PL2'!$C$2+490,1,O5706+1), "")</f>
        <v>1144</v>
      </c>
      <c r="Q5707" s="19">
        <f t="shared" si="423"/>
        <v>29.084450502790428</v>
      </c>
    </row>
    <row r="5708" spans="1:17" s="80" customFormat="1" x14ac:dyDescent="0.55000000000000004">
      <c r="A5708" s="80">
        <v>5706</v>
      </c>
      <c r="B5708" s="81">
        <v>45528</v>
      </c>
      <c r="C5708" s="80">
        <v>132.846988677832</v>
      </c>
      <c r="D5708" s="80">
        <f t="shared" si="425"/>
        <v>567101793.12996936</v>
      </c>
      <c r="E5708" s="80">
        <v>475</v>
      </c>
      <c r="F5708" s="80">
        <f t="shared" si="429"/>
        <v>1.1127159248376473E-4</v>
      </c>
      <c r="G5708" s="80">
        <f t="shared" si="426"/>
        <v>23544.46610956455</v>
      </c>
      <c r="H5708" s="80">
        <f t="shared" si="422"/>
        <v>2.6198302381912759</v>
      </c>
      <c r="I5708" s="80">
        <f t="shared" si="424"/>
        <v>11183621.402043162</v>
      </c>
      <c r="K5708" s="82">
        <f t="shared" si="427"/>
        <v>1.1114805470662237E-3</v>
      </c>
      <c r="L5708" s="3">
        <f>IF(AND(O5708&gt;0,O5708&lt;366),+'PL2'!$N$3+1,IF(AND(O5708&gt;365,O5708&lt;731),+'PL2'!$O$3+1,IF(AND(O5708&gt;730,O5708&lt;1096),+'PL2'!$P$3+1,IF(AND(O5708&gt;1095,O5708&lt;1461),+'PL2'!$Q$3+1,IF(AND(O5708&gt;1460,O5708&lt;3000),+'PL2'!$R$3+1,0)))))</f>
        <v>1.5</v>
      </c>
      <c r="M5708" s="3">
        <f>IF(AND(O5708&gt;0,O5708&lt;366),+'PL2'!$N$2+1,IF(AND(O5708&gt;365,O5708&lt;731),+'PL2'!$O$2+1,IF(AND(O5708&gt;730,O5708&lt;1096),+'PL2'!$P$2+1,IF(AND(O5708&gt;1095,O5708&lt;1461),+'PL2'!$Q$2+1,IF(AND(O5708&gt;1460,O5708&lt;1826),+'PL2'!$R$2+1,IF(AND(O5708&gt;1825,O5708&lt;2190),+'PL2'!$S$2+1,0))))))</f>
        <v>1.2</v>
      </c>
      <c r="N5708" s="82">
        <f t="shared" si="428"/>
        <v>4.9963589095569638E-4</v>
      </c>
      <c r="O5708" s="19">
        <f>IF(A5708&gt;'PL2'!$C$2+489,IF(A5708='PL2'!$C$2+490,1,O5707+1), "")</f>
        <v>1145</v>
      </c>
      <c r="Q5708" s="19">
        <f t="shared" si="423"/>
        <v>29.098982138130346</v>
      </c>
    </row>
    <row r="5709" spans="1:17" s="80" customFormat="1" x14ac:dyDescent="0.55000000000000004">
      <c r="A5709" s="80">
        <v>5707</v>
      </c>
      <c r="B5709" s="81">
        <v>45529</v>
      </c>
      <c r="C5709" s="80">
        <v>132.87698715195299</v>
      </c>
      <c r="D5709" s="80">
        <f t="shared" si="425"/>
        <v>567732115.74123967</v>
      </c>
      <c r="E5709" s="80">
        <v>475</v>
      </c>
      <c r="F5709" s="80">
        <f t="shared" si="429"/>
        <v>1.1117315217366507E-4</v>
      </c>
      <c r="G5709" s="80">
        <f t="shared" si="426"/>
        <v>23556.229769866277</v>
      </c>
      <c r="H5709" s="80">
        <f t="shared" si="422"/>
        <v>2.6188203168431627</v>
      </c>
      <c r="I5709" s="80">
        <f t="shared" si="424"/>
        <v>11189209.140686482</v>
      </c>
      <c r="K5709" s="82">
        <f t="shared" si="427"/>
        <v>1.1114805470662237E-3</v>
      </c>
      <c r="L5709" s="3">
        <f>IF(AND(O5709&gt;0,O5709&lt;366),+'PL2'!$N$3+1,IF(AND(O5709&gt;365,O5709&lt;731),+'PL2'!$O$3+1,IF(AND(O5709&gt;730,O5709&lt;1096),+'PL2'!$P$3+1,IF(AND(O5709&gt;1095,O5709&lt;1461),+'PL2'!$Q$3+1,IF(AND(O5709&gt;1460,O5709&lt;3000),+'PL2'!$R$3+1,0)))))</f>
        <v>1.5</v>
      </c>
      <c r="M5709" s="3">
        <f>IF(AND(O5709&gt;0,O5709&lt;366),+'PL2'!$N$2+1,IF(AND(O5709&gt;365,O5709&lt;731),+'PL2'!$O$2+1,IF(AND(O5709&gt;730,O5709&lt;1096),+'PL2'!$P$2+1,IF(AND(O5709&gt;1095,O5709&lt;1461),+'PL2'!$Q$2+1,IF(AND(O5709&gt;1460,O5709&lt;1826),+'PL2'!$R$2+1,IF(AND(O5709&gt;1825,O5709&lt;2190),+'PL2'!$S$2+1,0))))))</f>
        <v>1.2</v>
      </c>
      <c r="N5709" s="82">
        <f t="shared" si="428"/>
        <v>4.9963589095569638E-4</v>
      </c>
      <c r="O5709" s="19">
        <f>IF(A5709&gt;'PL2'!$C$2+489,IF(A5709='PL2'!$C$2+490,1,O5708+1), "")</f>
        <v>1146</v>
      </c>
      <c r="Q5709" s="19">
        <f t="shared" si="423"/>
        <v>29.113521033996836</v>
      </c>
    </row>
    <row r="5710" spans="1:17" s="80" customFormat="1" x14ac:dyDescent="0.55000000000000004">
      <c r="A5710" s="80">
        <v>5708</v>
      </c>
      <c r="B5710" s="81">
        <v>45530</v>
      </c>
      <c r="C5710" s="80">
        <v>132.906985626074</v>
      </c>
      <c r="D5710" s="80">
        <f t="shared" si="425"/>
        <v>568363138.94383085</v>
      </c>
      <c r="E5710" s="80">
        <v>475</v>
      </c>
      <c r="F5710" s="80">
        <f t="shared" si="429"/>
        <v>1.1107479329095642E-4</v>
      </c>
      <c r="G5710" s="80">
        <f t="shared" si="426"/>
        <v>23567.999307714901</v>
      </c>
      <c r="H5710" s="80">
        <f t="shared" si="422"/>
        <v>2.6178106513858368</v>
      </c>
      <c r="I5710" s="80">
        <f t="shared" si="424"/>
        <v>11194799.671164578</v>
      </c>
      <c r="K5710" s="82">
        <f t="shared" si="427"/>
        <v>1.1114805470662237E-3</v>
      </c>
      <c r="L5710" s="3">
        <f>IF(AND(O5710&gt;0,O5710&lt;366),+'PL2'!$N$3+1,IF(AND(O5710&gt;365,O5710&lt;731),+'PL2'!$O$3+1,IF(AND(O5710&gt;730,O5710&lt;1096),+'PL2'!$P$3+1,IF(AND(O5710&gt;1095,O5710&lt;1461),+'PL2'!$Q$3+1,IF(AND(O5710&gt;1460,O5710&lt;3000),+'PL2'!$R$3+1,0)))))</f>
        <v>1.5</v>
      </c>
      <c r="M5710" s="3">
        <f>IF(AND(O5710&gt;0,O5710&lt;366),+'PL2'!$N$2+1,IF(AND(O5710&gt;365,O5710&lt;731),+'PL2'!$O$2+1,IF(AND(O5710&gt;730,O5710&lt;1096),+'PL2'!$P$2+1,IF(AND(O5710&gt;1095,O5710&lt;1461),+'PL2'!$Q$2+1,IF(AND(O5710&gt;1460,O5710&lt;1826),+'PL2'!$R$2+1,IF(AND(O5710&gt;1825,O5710&lt;2190),+'PL2'!$S$2+1,0))))))</f>
        <v>1.2</v>
      </c>
      <c r="N5710" s="82">
        <f t="shared" si="428"/>
        <v>4.9963589095569638E-4</v>
      </c>
      <c r="O5710" s="19">
        <f>IF(A5710&gt;'PL2'!$C$2+489,IF(A5710='PL2'!$C$2+490,1,O5709+1), "")</f>
        <v>1147</v>
      </c>
      <c r="Q5710" s="19">
        <f t="shared" si="423"/>
        <v>29.128067194017515</v>
      </c>
    </row>
    <row r="5711" spans="1:17" s="80" customFormat="1" x14ac:dyDescent="0.55000000000000004">
      <c r="A5711" s="80">
        <v>5709</v>
      </c>
      <c r="B5711" s="81">
        <v>45531</v>
      </c>
      <c r="C5711" s="80">
        <v>132.93698410019499</v>
      </c>
      <c r="D5711" s="80">
        <f t="shared" si="425"/>
        <v>568994863.51643646</v>
      </c>
      <c r="E5711" s="80">
        <v>475</v>
      </c>
      <c r="F5711" s="80">
        <f t="shared" si="429"/>
        <v>1.1097651577617195E-4</v>
      </c>
      <c r="G5711" s="80">
        <f t="shared" si="426"/>
        <v>23579.774726047053</v>
      </c>
      <c r="H5711" s="80">
        <f t="shared" si="422"/>
        <v>2.6168012418837416</v>
      </c>
      <c r="I5711" s="80">
        <f t="shared" si="424"/>
        <v>11200392.99487235</v>
      </c>
      <c r="K5711" s="82">
        <f t="shared" si="427"/>
        <v>1.1114805470662237E-3</v>
      </c>
      <c r="L5711" s="3">
        <f>IF(AND(O5711&gt;0,O5711&lt;366),+'PL2'!$N$3+1,IF(AND(O5711&gt;365,O5711&lt;731),+'PL2'!$O$3+1,IF(AND(O5711&gt;730,O5711&lt;1096),+'PL2'!$P$3+1,IF(AND(O5711&gt;1095,O5711&lt;1461),+'PL2'!$Q$3+1,IF(AND(O5711&gt;1460,O5711&lt;3000),+'PL2'!$R$3+1,0)))))</f>
        <v>1.5</v>
      </c>
      <c r="M5711" s="3">
        <f>IF(AND(O5711&gt;0,O5711&lt;366),+'PL2'!$N$2+1,IF(AND(O5711&gt;365,O5711&lt;731),+'PL2'!$O$2+1,IF(AND(O5711&gt;730,O5711&lt;1096),+'PL2'!$P$2+1,IF(AND(O5711&gt;1095,O5711&lt;1461),+'PL2'!$Q$2+1,IF(AND(O5711&gt;1460,O5711&lt;1826),+'PL2'!$R$2+1,IF(AND(O5711&gt;1825,O5711&lt;2190),+'PL2'!$S$2+1,0))))))</f>
        <v>1.2</v>
      </c>
      <c r="N5711" s="82">
        <f t="shared" si="428"/>
        <v>4.9963589095569638E-4</v>
      </c>
      <c r="O5711" s="19">
        <f>IF(A5711&gt;'PL2'!$C$2+489,IF(A5711='PL2'!$C$2+490,1,O5710+1), "")</f>
        <v>1148</v>
      </c>
      <c r="Q5711" s="19">
        <f t="shared" si="423"/>
        <v>29.142620621821816</v>
      </c>
    </row>
    <row r="5712" spans="1:17" s="80" customFormat="1" x14ac:dyDescent="0.55000000000000004">
      <c r="A5712" s="80">
        <v>5710</v>
      </c>
      <c r="B5712" s="81">
        <v>45532</v>
      </c>
      <c r="C5712" s="80">
        <v>132.96698257431601</v>
      </c>
      <c r="D5712" s="80">
        <f t="shared" si="425"/>
        <v>569627290.23861563</v>
      </c>
      <c r="E5712" s="80">
        <v>475</v>
      </c>
      <c r="F5712" s="80">
        <f t="shared" si="429"/>
        <v>1.1087831956987666E-4</v>
      </c>
      <c r="G5712" s="80">
        <f t="shared" si="426"/>
        <v>23591.556027800838</v>
      </c>
      <c r="H5712" s="80">
        <f t="shared" si="422"/>
        <v>2.6157920884011512</v>
      </c>
      <c r="I5712" s="80">
        <f t="shared" si="424"/>
        <v>11205989.113205398</v>
      </c>
      <c r="K5712" s="82">
        <f t="shared" si="427"/>
        <v>1.1114805470662237E-3</v>
      </c>
      <c r="L5712" s="3">
        <f>IF(AND(O5712&gt;0,O5712&lt;366),+'PL2'!$N$3+1,IF(AND(O5712&gt;365,O5712&lt;731),+'PL2'!$O$3+1,IF(AND(O5712&gt;730,O5712&lt;1096),+'PL2'!$P$3+1,IF(AND(O5712&gt;1095,O5712&lt;1461),+'PL2'!$Q$3+1,IF(AND(O5712&gt;1460,O5712&lt;3000),+'PL2'!$R$3+1,0)))))</f>
        <v>1.5</v>
      </c>
      <c r="M5712" s="3">
        <f>IF(AND(O5712&gt;0,O5712&lt;366),+'PL2'!$N$2+1,IF(AND(O5712&gt;365,O5712&lt;731),+'PL2'!$O$2+1,IF(AND(O5712&gt;730,O5712&lt;1096),+'PL2'!$P$2+1,IF(AND(O5712&gt;1095,O5712&lt;1461),+'PL2'!$Q$2+1,IF(AND(O5712&gt;1460,O5712&lt;1826),+'PL2'!$R$2+1,IF(AND(O5712&gt;1825,O5712&lt;2190),+'PL2'!$S$2+1,0))))))</f>
        <v>1.2</v>
      </c>
      <c r="N5712" s="82">
        <f t="shared" si="428"/>
        <v>4.9963589095569638E-4</v>
      </c>
      <c r="O5712" s="19">
        <f>IF(A5712&gt;'PL2'!$C$2+489,IF(A5712='PL2'!$C$2+490,1,O5711+1), "")</f>
        <v>1149</v>
      </c>
      <c r="Q5712" s="19">
        <f t="shared" si="423"/>
        <v>29.157181321040984</v>
      </c>
    </row>
    <row r="5713" spans="1:17" s="80" customFormat="1" x14ac:dyDescent="0.55000000000000004">
      <c r="A5713" s="80">
        <v>5711</v>
      </c>
      <c r="B5713" s="81">
        <v>45533</v>
      </c>
      <c r="C5713" s="80">
        <v>132.99698104843699</v>
      </c>
      <c r="D5713" s="80">
        <f t="shared" si="425"/>
        <v>570260419.89079392</v>
      </c>
      <c r="E5713" s="80">
        <v>475</v>
      </c>
      <c r="F5713" s="80">
        <f t="shared" si="429"/>
        <v>1.1078020461266704E-4</v>
      </c>
      <c r="G5713" s="80">
        <f t="shared" si="426"/>
        <v>23603.343215915818</v>
      </c>
      <c r="H5713" s="80">
        <f t="shared" si="422"/>
        <v>2.6147831910021608</v>
      </c>
      <c r="I5713" s="80">
        <f t="shared" si="424"/>
        <v>11211588.027560014</v>
      </c>
      <c r="K5713" s="82">
        <f t="shared" si="427"/>
        <v>1.1114805470662237E-3</v>
      </c>
      <c r="L5713" s="3">
        <f>IF(AND(O5713&gt;0,O5713&lt;366),+'PL2'!$N$3+1,IF(AND(O5713&gt;365,O5713&lt;731),+'PL2'!$O$3+1,IF(AND(O5713&gt;730,O5713&lt;1096),+'PL2'!$P$3+1,IF(AND(O5713&gt;1095,O5713&lt;1461),+'PL2'!$Q$3+1,IF(AND(O5713&gt;1460,O5713&lt;3000),+'PL2'!$R$3+1,0)))))</f>
        <v>1.5</v>
      </c>
      <c r="M5713" s="3">
        <f>IF(AND(O5713&gt;0,O5713&lt;366),+'PL2'!$N$2+1,IF(AND(O5713&gt;365,O5713&lt;731),+'PL2'!$O$2+1,IF(AND(O5713&gt;730,O5713&lt;1096),+'PL2'!$P$2+1,IF(AND(O5713&gt;1095,O5713&lt;1461),+'PL2'!$Q$2+1,IF(AND(O5713&gt;1460,O5713&lt;1826),+'PL2'!$R$2+1,IF(AND(O5713&gt;1825,O5713&lt;2190),+'PL2'!$S$2+1,0))))))</f>
        <v>1.2</v>
      </c>
      <c r="N5713" s="82">
        <f t="shared" si="428"/>
        <v>4.9963589095569638E-4</v>
      </c>
      <c r="O5713" s="19">
        <f>IF(A5713&gt;'PL2'!$C$2+489,IF(A5713='PL2'!$C$2+490,1,O5712+1), "")</f>
        <v>1150</v>
      </c>
      <c r="Q5713" s="19">
        <f t="shared" si="423"/>
        <v>29.171749295308079</v>
      </c>
    </row>
    <row r="5714" spans="1:17" s="80" customFormat="1" x14ac:dyDescent="0.55000000000000004">
      <c r="A5714" s="80">
        <v>5712</v>
      </c>
      <c r="B5714" s="81">
        <v>45534</v>
      </c>
      <c r="C5714" s="80">
        <v>133.02697952255801</v>
      </c>
      <c r="D5714" s="80">
        <f t="shared" si="425"/>
        <v>570894253.25426435</v>
      </c>
      <c r="E5714" s="80">
        <v>475</v>
      </c>
      <c r="F5714" s="80">
        <f t="shared" si="429"/>
        <v>1.1068217084517143E-4</v>
      </c>
      <c r="G5714" s="80">
        <f t="shared" si="426"/>
        <v>23615.136293333035</v>
      </c>
      <c r="H5714" s="80">
        <f t="shared" si="422"/>
        <v>2.6137745497506955</v>
      </c>
      <c r="I5714" s="80">
        <f t="shared" si="424"/>
        <v>11217189.739333192</v>
      </c>
      <c r="K5714" s="82">
        <f t="shared" si="427"/>
        <v>1.1114805470662237E-3</v>
      </c>
      <c r="L5714" s="3">
        <f>IF(AND(O5714&gt;0,O5714&lt;366),+'PL2'!$N$3+1,IF(AND(O5714&gt;365,O5714&lt;731),+'PL2'!$O$3+1,IF(AND(O5714&gt;730,O5714&lt;1096),+'PL2'!$P$3+1,IF(AND(O5714&gt;1095,O5714&lt;1461),+'PL2'!$Q$3+1,IF(AND(O5714&gt;1460,O5714&lt;3000),+'PL2'!$R$3+1,0)))))</f>
        <v>1.5</v>
      </c>
      <c r="M5714" s="3">
        <f>IF(AND(O5714&gt;0,O5714&lt;366),+'PL2'!$N$2+1,IF(AND(O5714&gt;365,O5714&lt;731),+'PL2'!$O$2+1,IF(AND(O5714&gt;730,O5714&lt;1096),+'PL2'!$P$2+1,IF(AND(O5714&gt;1095,O5714&lt;1461),+'PL2'!$Q$2+1,IF(AND(O5714&gt;1460,O5714&lt;1826),+'PL2'!$R$2+1,IF(AND(O5714&gt;1825,O5714&lt;2190),+'PL2'!$S$2+1,0))))))</f>
        <v>1.2</v>
      </c>
      <c r="N5714" s="82">
        <f t="shared" si="428"/>
        <v>4.9963589095569638E-4</v>
      </c>
      <c r="O5714" s="19">
        <f>IF(A5714&gt;'PL2'!$C$2+489,IF(A5714='PL2'!$C$2+490,1,O5713+1), "")</f>
        <v>1151</v>
      </c>
      <c r="Q5714" s="19">
        <f t="shared" si="423"/>
        <v>29.186324548257975</v>
      </c>
    </row>
    <row r="5715" spans="1:17" s="80" customFormat="1" x14ac:dyDescent="0.55000000000000004">
      <c r="A5715" s="80">
        <v>5713</v>
      </c>
      <c r="B5715" s="81">
        <v>45535</v>
      </c>
      <c r="C5715" s="80">
        <v>133.056977996679</v>
      </c>
      <c r="D5715" s="80">
        <f t="shared" si="425"/>
        <v>571528791.11118841</v>
      </c>
      <c r="E5715" s="80">
        <v>475</v>
      </c>
      <c r="F5715" s="80">
        <f t="shared" si="429"/>
        <v>1.1058421820804972E-4</v>
      </c>
      <c r="G5715" s="80">
        <f t="shared" si="426"/>
        <v>23626.935262994994</v>
      </c>
      <c r="H5715" s="80">
        <f t="shared" si="422"/>
        <v>2.6127661647105027</v>
      </c>
      <c r="I5715" s="80">
        <f t="shared" si="424"/>
        <v>11222794.249922622</v>
      </c>
      <c r="K5715" s="82">
        <f t="shared" si="427"/>
        <v>1.1114805470662237E-3</v>
      </c>
      <c r="L5715" s="3">
        <f>IF(AND(O5715&gt;0,O5715&lt;366),+'PL2'!$N$3+1,IF(AND(O5715&gt;365,O5715&lt;731),+'PL2'!$O$3+1,IF(AND(O5715&gt;730,O5715&lt;1096),+'PL2'!$P$3+1,IF(AND(O5715&gt;1095,O5715&lt;1461),+'PL2'!$Q$3+1,IF(AND(O5715&gt;1460,O5715&lt;3000),+'PL2'!$R$3+1,0)))))</f>
        <v>1.5</v>
      </c>
      <c r="M5715" s="3">
        <f>IF(AND(O5715&gt;0,O5715&lt;366),+'PL2'!$N$2+1,IF(AND(O5715&gt;365,O5715&lt;731),+'PL2'!$O$2+1,IF(AND(O5715&gt;730,O5715&lt;1096),+'PL2'!$P$2+1,IF(AND(O5715&gt;1095,O5715&lt;1461),+'PL2'!$Q$2+1,IF(AND(O5715&gt;1460,O5715&lt;1826),+'PL2'!$R$2+1,IF(AND(O5715&gt;1825,O5715&lt;2190),+'PL2'!$S$2+1,0))))))</f>
        <v>1.2</v>
      </c>
      <c r="N5715" s="82">
        <f t="shared" si="428"/>
        <v>4.9963589095569638E-4</v>
      </c>
      <c r="O5715" s="19">
        <f>IF(A5715&gt;'PL2'!$C$2+489,IF(A5715='PL2'!$C$2+490,1,O5714+1), "")</f>
        <v>1152</v>
      </c>
      <c r="Q5715" s="19">
        <f t="shared" si="423"/>
        <v>29.200907083527365</v>
      </c>
    </row>
    <row r="5716" spans="1:17" s="80" customFormat="1" x14ac:dyDescent="0.55000000000000004">
      <c r="A5716" s="80">
        <v>5714</v>
      </c>
      <c r="B5716" s="81">
        <v>45536</v>
      </c>
      <c r="C5716" s="80">
        <v>133.08697647080001</v>
      </c>
      <c r="D5716" s="80">
        <f t="shared" si="425"/>
        <v>572164034.24459672</v>
      </c>
      <c r="E5716" s="80">
        <v>475</v>
      </c>
      <c r="F5716" s="80">
        <f t="shared" si="429"/>
        <v>1.1048634664199359E-4</v>
      </c>
      <c r="G5716" s="80">
        <f t="shared" si="426"/>
        <v>23638.740127845671</v>
      </c>
      <c r="H5716" s="80">
        <f t="shared" si="422"/>
        <v>2.6117580359451606</v>
      </c>
      <c r="I5716" s="80">
        <f t="shared" si="424"/>
        <v>11228401.560726693</v>
      </c>
      <c r="K5716" s="82">
        <f t="shared" si="427"/>
        <v>1.1114805470662237E-3</v>
      </c>
      <c r="L5716" s="3">
        <f>IF(AND(O5716&gt;0,O5716&lt;366),+'PL2'!$N$3+1,IF(AND(O5716&gt;365,O5716&lt;731),+'PL2'!$O$3+1,IF(AND(O5716&gt;730,O5716&lt;1096),+'PL2'!$P$3+1,IF(AND(O5716&gt;1095,O5716&lt;1461),+'PL2'!$Q$3+1,IF(AND(O5716&gt;1460,O5716&lt;3000),+'PL2'!$R$3+1,0)))))</f>
        <v>1.5</v>
      </c>
      <c r="M5716" s="3">
        <f>IF(AND(O5716&gt;0,O5716&lt;366),+'PL2'!$N$2+1,IF(AND(O5716&gt;365,O5716&lt;731),+'PL2'!$O$2+1,IF(AND(O5716&gt;730,O5716&lt;1096),+'PL2'!$P$2+1,IF(AND(O5716&gt;1095,O5716&lt;1461),+'PL2'!$Q$2+1,IF(AND(O5716&gt;1460,O5716&lt;1826),+'PL2'!$R$2+1,IF(AND(O5716&gt;1825,O5716&lt;2190),+'PL2'!$S$2+1,0))))))</f>
        <v>1.2</v>
      </c>
      <c r="N5716" s="82">
        <f t="shared" si="428"/>
        <v>4.9963589095569638E-4</v>
      </c>
      <c r="O5716" s="19">
        <f>IF(A5716&gt;'PL2'!$C$2+489,IF(A5716='PL2'!$C$2+490,1,O5715+1), "")</f>
        <v>1153</v>
      </c>
      <c r="Q5716" s="19">
        <f t="shared" si="423"/>
        <v>29.215496904754758</v>
      </c>
    </row>
    <row r="5717" spans="1:17" s="80" customFormat="1" x14ac:dyDescent="0.55000000000000004">
      <c r="A5717" s="80">
        <v>5715</v>
      </c>
      <c r="B5717" s="81">
        <v>45537</v>
      </c>
      <c r="C5717" s="80">
        <v>133.116974944921</v>
      </c>
      <c r="D5717" s="80">
        <f t="shared" si="425"/>
        <v>572799983.43839049</v>
      </c>
      <c r="E5717" s="80">
        <v>475</v>
      </c>
      <c r="F5717" s="80">
        <f t="shared" si="429"/>
        <v>1.1038855608772632E-4</v>
      </c>
      <c r="G5717" s="80">
        <f t="shared" si="426"/>
        <v>23650.550890830516</v>
      </c>
      <c r="H5717" s="80">
        <f t="shared" si="422"/>
        <v>2.6107501635180701</v>
      </c>
      <c r="I5717" s="80">
        <f t="shared" si="424"/>
        <v>11234011.673144495</v>
      </c>
      <c r="K5717" s="82">
        <f t="shared" si="427"/>
        <v>1.1114805470662237E-3</v>
      </c>
      <c r="L5717" s="3">
        <f>IF(AND(O5717&gt;0,O5717&lt;366),+'PL2'!$N$3+1,IF(AND(O5717&gt;365,O5717&lt;731),+'PL2'!$O$3+1,IF(AND(O5717&gt;730,O5717&lt;1096),+'PL2'!$P$3+1,IF(AND(O5717&gt;1095,O5717&lt;1461),+'PL2'!$Q$3+1,IF(AND(O5717&gt;1460,O5717&lt;3000),+'PL2'!$R$3+1,0)))))</f>
        <v>1.5</v>
      </c>
      <c r="M5717" s="3">
        <f>IF(AND(O5717&gt;0,O5717&lt;366),+'PL2'!$N$2+1,IF(AND(O5717&gt;365,O5717&lt;731),+'PL2'!$O$2+1,IF(AND(O5717&gt;730,O5717&lt;1096),+'PL2'!$P$2+1,IF(AND(O5717&gt;1095,O5717&lt;1461),+'PL2'!$Q$2+1,IF(AND(O5717&gt;1460,O5717&lt;1826),+'PL2'!$R$2+1,IF(AND(O5717&gt;1825,O5717&lt;2190),+'PL2'!$S$2+1,0))))))</f>
        <v>1.2</v>
      </c>
      <c r="N5717" s="82">
        <f t="shared" si="428"/>
        <v>4.9963589095569638E-4</v>
      </c>
      <c r="O5717" s="19">
        <f>IF(A5717&gt;'PL2'!$C$2+489,IF(A5717='PL2'!$C$2+490,1,O5716+1), "")</f>
        <v>1154</v>
      </c>
      <c r="Q5717" s="19">
        <f t="shared" si="423"/>
        <v>29.23009401558048</v>
      </c>
    </row>
    <row r="5718" spans="1:17" s="80" customFormat="1" x14ac:dyDescent="0.55000000000000004">
      <c r="A5718" s="80">
        <v>5716</v>
      </c>
      <c r="B5718" s="81">
        <v>45538</v>
      </c>
      <c r="C5718" s="80">
        <v>133.14697341904201</v>
      </c>
      <c r="D5718" s="80">
        <f t="shared" si="425"/>
        <v>573436639.47734213</v>
      </c>
      <c r="E5718" s="80">
        <v>475</v>
      </c>
      <c r="F5718" s="80">
        <f t="shared" si="429"/>
        <v>1.1029084648600294E-4</v>
      </c>
      <c r="G5718" s="80">
        <f t="shared" si="426"/>
        <v>23662.367554896449</v>
      </c>
      <c r="H5718" s="80">
        <f t="shared" si="422"/>
        <v>2.6097425474924609</v>
      </c>
      <c r="I5718" s="80">
        <f t="shared" si="424"/>
        <v>11239624.588575814</v>
      </c>
      <c r="K5718" s="82">
        <f t="shared" si="427"/>
        <v>1.1114805470662237E-3</v>
      </c>
      <c r="L5718" s="3">
        <f>IF(AND(O5718&gt;0,O5718&lt;366),+'PL2'!$N$3+1,IF(AND(O5718&gt;365,O5718&lt;731),+'PL2'!$O$3+1,IF(AND(O5718&gt;730,O5718&lt;1096),+'PL2'!$P$3+1,IF(AND(O5718&gt;1095,O5718&lt;1461),+'PL2'!$Q$3+1,IF(AND(O5718&gt;1460,O5718&lt;3000),+'PL2'!$R$3+1,0)))))</f>
        <v>1.5</v>
      </c>
      <c r="M5718" s="3">
        <f>IF(AND(O5718&gt;0,O5718&lt;366),+'PL2'!$N$2+1,IF(AND(O5718&gt;365,O5718&lt;731),+'PL2'!$O$2+1,IF(AND(O5718&gt;730,O5718&lt;1096),+'PL2'!$P$2+1,IF(AND(O5718&gt;1095,O5718&lt;1461),+'PL2'!$Q$2+1,IF(AND(O5718&gt;1460,O5718&lt;1826),+'PL2'!$R$2+1,IF(AND(O5718&gt;1825,O5718&lt;2190),+'PL2'!$S$2+1,0))))))</f>
        <v>1.2</v>
      </c>
      <c r="N5718" s="82">
        <f t="shared" si="428"/>
        <v>4.9963589095569638E-4</v>
      </c>
      <c r="O5718" s="19">
        <f>IF(A5718&gt;'PL2'!$C$2+489,IF(A5718='PL2'!$C$2+490,1,O5717+1), "")</f>
        <v>1155</v>
      </c>
      <c r="Q5718" s="19">
        <f t="shared" si="423"/>
        <v>29.244698419646674</v>
      </c>
    </row>
    <row r="5719" spans="1:17" s="80" customFormat="1" x14ac:dyDescent="0.55000000000000004">
      <c r="A5719" s="80">
        <v>5717</v>
      </c>
      <c r="B5719" s="81">
        <v>45539</v>
      </c>
      <c r="C5719" s="80">
        <v>133.176971893163</v>
      </c>
      <c r="D5719" s="80">
        <f t="shared" si="425"/>
        <v>574074003.14709628</v>
      </c>
      <c r="E5719" s="80">
        <v>475</v>
      </c>
      <c r="F5719" s="80">
        <f t="shared" si="429"/>
        <v>1.1019321777761013E-4</v>
      </c>
      <c r="G5719" s="80">
        <f t="shared" si="426"/>
        <v>23674.190122991862</v>
      </c>
      <c r="H5719" s="80">
        <f t="shared" si="422"/>
        <v>2.6087351879313889</v>
      </c>
      <c r="I5719" s="80">
        <f t="shared" si="424"/>
        <v>11245240.308421135</v>
      </c>
      <c r="K5719" s="82">
        <f t="shared" si="427"/>
        <v>1.1114805470662237E-3</v>
      </c>
      <c r="L5719" s="3">
        <f>IF(AND(O5719&gt;0,O5719&lt;366),+'PL2'!$N$3+1,IF(AND(O5719&gt;365,O5719&lt;731),+'PL2'!$O$3+1,IF(AND(O5719&gt;730,O5719&lt;1096),+'PL2'!$P$3+1,IF(AND(O5719&gt;1095,O5719&lt;1461),+'PL2'!$Q$3+1,IF(AND(O5719&gt;1460,O5719&lt;3000),+'PL2'!$R$3+1,0)))))</f>
        <v>1.5</v>
      </c>
      <c r="M5719" s="3">
        <f>IF(AND(O5719&gt;0,O5719&lt;366),+'PL2'!$N$2+1,IF(AND(O5719&gt;365,O5719&lt;731),+'PL2'!$O$2+1,IF(AND(O5719&gt;730,O5719&lt;1096),+'PL2'!$P$2+1,IF(AND(O5719&gt;1095,O5719&lt;1461),+'PL2'!$Q$2+1,IF(AND(O5719&gt;1460,O5719&lt;1826),+'PL2'!$R$2+1,IF(AND(O5719&gt;1825,O5719&lt;2190),+'PL2'!$S$2+1,0))))))</f>
        <v>1.2</v>
      </c>
      <c r="N5719" s="82">
        <f t="shared" si="428"/>
        <v>4.9963589095569638E-4</v>
      </c>
      <c r="O5719" s="19">
        <f>IF(A5719&gt;'PL2'!$C$2+489,IF(A5719='PL2'!$C$2+490,1,O5718+1), "")</f>
        <v>1156</v>
      </c>
      <c r="Q5719" s="19">
        <f t="shared" si="423"/>
        <v>29.259310120597306</v>
      </c>
    </row>
    <row r="5720" spans="1:17" s="80" customFormat="1" x14ac:dyDescent="0.55000000000000004">
      <c r="A5720" s="80">
        <v>5718</v>
      </c>
      <c r="B5720" s="81">
        <v>45540</v>
      </c>
      <c r="C5720" s="80">
        <v>133.20697036728399</v>
      </c>
      <c r="D5720" s="80">
        <f t="shared" si="425"/>
        <v>574712075.23417068</v>
      </c>
      <c r="E5720" s="80">
        <v>475</v>
      </c>
      <c r="F5720" s="80">
        <f t="shared" si="429"/>
        <v>1.1009566990336634E-4</v>
      </c>
      <c r="G5720" s="80">
        <f t="shared" si="426"/>
        <v>23686.018598066617</v>
      </c>
      <c r="H5720" s="80">
        <f t="shared" si="422"/>
        <v>2.607728084897738</v>
      </c>
      <c r="I5720" s="80">
        <f t="shared" si="424"/>
        <v>11250858.834081644</v>
      </c>
      <c r="K5720" s="82">
        <f t="shared" si="427"/>
        <v>1.1114805470662237E-3</v>
      </c>
      <c r="L5720" s="3">
        <f>IF(AND(O5720&gt;0,O5720&lt;366),+'PL2'!$N$3+1,IF(AND(O5720&gt;365,O5720&lt;731),+'PL2'!$O$3+1,IF(AND(O5720&gt;730,O5720&lt;1096),+'PL2'!$P$3+1,IF(AND(O5720&gt;1095,O5720&lt;1461),+'PL2'!$Q$3+1,IF(AND(O5720&gt;1460,O5720&lt;3000),+'PL2'!$R$3+1,0)))))</f>
        <v>1.5</v>
      </c>
      <c r="M5720" s="3">
        <f>IF(AND(O5720&gt;0,O5720&lt;366),+'PL2'!$N$2+1,IF(AND(O5720&gt;365,O5720&lt;731),+'PL2'!$O$2+1,IF(AND(O5720&gt;730,O5720&lt;1096),+'PL2'!$P$2+1,IF(AND(O5720&gt;1095,O5720&lt;1461),+'PL2'!$Q$2+1,IF(AND(O5720&gt;1460,O5720&lt;1826),+'PL2'!$R$2+1,IF(AND(O5720&gt;1825,O5720&lt;2190),+'PL2'!$S$2+1,0))))))</f>
        <v>1.2</v>
      </c>
      <c r="N5720" s="82">
        <f t="shared" si="428"/>
        <v>4.9963589095569638E-4</v>
      </c>
      <c r="O5720" s="19">
        <f>IF(A5720&gt;'PL2'!$C$2+489,IF(A5720='PL2'!$C$2+490,1,O5719+1), "")</f>
        <v>1157</v>
      </c>
      <c r="Q5720" s="19">
        <f t="shared" si="423"/>
        <v>29.273929122078158</v>
      </c>
    </row>
    <row r="5721" spans="1:17" s="80" customFormat="1" x14ac:dyDescent="0.55000000000000004">
      <c r="A5721" s="80">
        <v>5719</v>
      </c>
      <c r="B5721" s="81">
        <v>45541</v>
      </c>
      <c r="C5721" s="80">
        <v>133.236968841405</v>
      </c>
      <c r="D5721" s="80">
        <f t="shared" si="425"/>
        <v>575350856.52595747</v>
      </c>
      <c r="E5721" s="80">
        <v>475</v>
      </c>
      <c r="F5721" s="80">
        <f t="shared" si="429"/>
        <v>1.0999820280412167E-4</v>
      </c>
      <c r="G5721" s="80">
        <f t="shared" si="426"/>
        <v>23697.852983072054</v>
      </c>
      <c r="H5721" s="80">
        <f t="shared" ref="H5721:H5784" si="430">+F5721*G5721</f>
        <v>2.6067212384542193</v>
      </c>
      <c r="I5721" s="80">
        <f t="shared" si="424"/>
        <v>11256480.166959226</v>
      </c>
      <c r="K5721" s="82">
        <f t="shared" si="427"/>
        <v>1.1114805470662237E-3</v>
      </c>
      <c r="L5721" s="3">
        <f>IF(AND(O5721&gt;0,O5721&lt;366),+'PL2'!$N$3+1,IF(AND(O5721&gt;365,O5721&lt;731),+'PL2'!$O$3+1,IF(AND(O5721&gt;730,O5721&lt;1096),+'PL2'!$P$3+1,IF(AND(O5721&gt;1095,O5721&lt;1461),+'PL2'!$Q$3+1,IF(AND(O5721&gt;1460,O5721&lt;3000),+'PL2'!$R$3+1,0)))))</f>
        <v>1.5</v>
      </c>
      <c r="M5721" s="3">
        <f>IF(AND(O5721&gt;0,O5721&lt;366),+'PL2'!$N$2+1,IF(AND(O5721&gt;365,O5721&lt;731),+'PL2'!$O$2+1,IF(AND(O5721&gt;730,O5721&lt;1096),+'PL2'!$P$2+1,IF(AND(O5721&gt;1095,O5721&lt;1461),+'PL2'!$Q$2+1,IF(AND(O5721&gt;1460,O5721&lt;1826),+'PL2'!$R$2+1,IF(AND(O5721&gt;1825,O5721&lt;2190),+'PL2'!$S$2+1,0))))))</f>
        <v>1.2</v>
      </c>
      <c r="N5721" s="82">
        <f t="shared" si="428"/>
        <v>4.9963589095569638E-4</v>
      </c>
      <c r="O5721" s="19">
        <f>IF(A5721&gt;'PL2'!$C$2+489,IF(A5721='PL2'!$C$2+490,1,O5720+1), "")</f>
        <v>1158</v>
      </c>
      <c r="Q5721" s="19">
        <f t="shared" si="423"/>
        <v>29.288555427736842</v>
      </c>
    </row>
    <row r="5722" spans="1:17" s="80" customFormat="1" x14ac:dyDescent="0.55000000000000004">
      <c r="A5722" s="80">
        <v>5720</v>
      </c>
      <c r="B5722" s="81">
        <v>45542</v>
      </c>
      <c r="C5722" s="80">
        <v>133.26696731552599</v>
      </c>
      <c r="D5722" s="80">
        <f t="shared" si="425"/>
        <v>575990347.8107239</v>
      </c>
      <c r="E5722" s="80">
        <v>475</v>
      </c>
      <c r="F5722" s="80">
        <f t="shared" si="429"/>
        <v>1.0990081642075788E-4</v>
      </c>
      <c r="G5722" s="80">
        <f t="shared" si="426"/>
        <v>23709.69328096099</v>
      </c>
      <c r="H5722" s="80">
        <f t="shared" si="430"/>
        <v>2.6057146486633704</v>
      </c>
      <c r="I5722" s="80">
        <f t="shared" si="424"/>
        <v>11262104.308456469</v>
      </c>
      <c r="K5722" s="82">
        <f t="shared" si="427"/>
        <v>1.1114805470662237E-3</v>
      </c>
      <c r="L5722" s="3">
        <f>IF(AND(O5722&gt;0,O5722&lt;366),+'PL2'!$N$3+1,IF(AND(O5722&gt;365,O5722&lt;731),+'PL2'!$O$3+1,IF(AND(O5722&gt;730,O5722&lt;1096),+'PL2'!$P$3+1,IF(AND(O5722&gt;1095,O5722&lt;1461),+'PL2'!$Q$3+1,IF(AND(O5722&gt;1460,O5722&lt;3000),+'PL2'!$R$3+1,0)))))</f>
        <v>1.5</v>
      </c>
      <c r="M5722" s="3">
        <f>IF(AND(O5722&gt;0,O5722&lt;366),+'PL2'!$N$2+1,IF(AND(O5722&gt;365,O5722&lt;731),+'PL2'!$O$2+1,IF(AND(O5722&gt;730,O5722&lt;1096),+'PL2'!$P$2+1,IF(AND(O5722&gt;1095,O5722&lt;1461),+'PL2'!$Q$2+1,IF(AND(O5722&gt;1460,O5722&lt;1826),+'PL2'!$R$2+1,IF(AND(O5722&gt;1825,O5722&lt;2190),+'PL2'!$S$2+1,0))))))</f>
        <v>1.2</v>
      </c>
      <c r="N5722" s="82">
        <f t="shared" si="428"/>
        <v>4.9963589095569638E-4</v>
      </c>
      <c r="O5722" s="19">
        <f>IF(A5722&gt;'PL2'!$C$2+489,IF(A5722='PL2'!$C$2+490,1,O5721+1), "")</f>
        <v>1159</v>
      </c>
      <c r="Q5722" s="19">
        <f t="shared" si="423"/>
        <v>29.303189041222783</v>
      </c>
    </row>
    <row r="5723" spans="1:17" s="80" customFormat="1" x14ac:dyDescent="0.55000000000000004">
      <c r="A5723" s="80">
        <v>5721</v>
      </c>
      <c r="B5723" s="81">
        <v>45543</v>
      </c>
      <c r="C5723" s="80">
        <v>133.296965789647</v>
      </c>
      <c r="D5723" s="80">
        <f t="shared" si="425"/>
        <v>576630549.87761343</v>
      </c>
      <c r="E5723" s="80">
        <v>475</v>
      </c>
      <c r="F5723" s="80">
        <f t="shared" si="429"/>
        <v>1.0980351069418851E-4</v>
      </c>
      <c r="G5723" s="80">
        <f t="shared" si="426"/>
        <v>23721.53949468771</v>
      </c>
      <c r="H5723" s="80">
        <f t="shared" si="430"/>
        <v>2.604708315587557</v>
      </c>
      <c r="I5723" s="80">
        <f t="shared" si="424"/>
        <v>11267731.259976663</v>
      </c>
      <c r="K5723" s="82">
        <f t="shared" si="427"/>
        <v>1.1114805470662237E-3</v>
      </c>
      <c r="L5723" s="3">
        <f>IF(AND(O5723&gt;0,O5723&lt;366),+'PL2'!$N$3+1,IF(AND(O5723&gt;365,O5723&lt;731),+'PL2'!$O$3+1,IF(AND(O5723&gt;730,O5723&lt;1096),+'PL2'!$P$3+1,IF(AND(O5723&gt;1095,O5723&lt;1461),+'PL2'!$Q$3+1,IF(AND(O5723&gt;1460,O5723&lt;3000),+'PL2'!$R$3+1,0)))))</f>
        <v>1.5</v>
      </c>
      <c r="M5723" s="3">
        <f>IF(AND(O5723&gt;0,O5723&lt;366),+'PL2'!$N$2+1,IF(AND(O5723&gt;365,O5723&lt;731),+'PL2'!$O$2+1,IF(AND(O5723&gt;730,O5723&lt;1096),+'PL2'!$P$2+1,IF(AND(O5723&gt;1095,O5723&lt;1461),+'PL2'!$Q$2+1,IF(AND(O5723&gt;1460,O5723&lt;1826),+'PL2'!$R$2+1,IF(AND(O5723&gt;1825,O5723&lt;2190),+'PL2'!$S$2+1,0))))))</f>
        <v>1.2</v>
      </c>
      <c r="N5723" s="82">
        <f t="shared" si="428"/>
        <v>4.9963589095569638E-4</v>
      </c>
      <c r="O5723" s="19">
        <f>IF(A5723&gt;'PL2'!$C$2+489,IF(A5723='PL2'!$C$2+490,1,O5722+1), "")</f>
        <v>1160</v>
      </c>
      <c r="Q5723" s="19">
        <f t="shared" ref="Q5723:Q5786" si="431">+Q5722*(1+N5723)</f>
        <v>29.317829966187237</v>
      </c>
    </row>
    <row r="5724" spans="1:17" s="80" customFormat="1" x14ac:dyDescent="0.55000000000000004">
      <c r="A5724" s="80">
        <v>5722</v>
      </c>
      <c r="B5724" s="81">
        <v>45544</v>
      </c>
      <c r="C5724" s="80">
        <v>133.32696426376799</v>
      </c>
      <c r="D5724" s="80">
        <f t="shared" si="425"/>
        <v>577271463.5166465</v>
      </c>
      <c r="E5724" s="80">
        <v>475</v>
      </c>
      <c r="F5724" s="80">
        <f t="shared" si="429"/>
        <v>1.0970628556535875E-4</v>
      </c>
      <c r="G5724" s="80">
        <f t="shared" si="426"/>
        <v>23733.391627207977</v>
      </c>
      <c r="H5724" s="80">
        <f t="shared" si="430"/>
        <v>2.6037022392889728</v>
      </c>
      <c r="I5724" s="80">
        <f t="shared" si="424"/>
        <v>11273361.02292379</v>
      </c>
      <c r="K5724" s="82">
        <f t="shared" si="427"/>
        <v>1.1114805470662237E-3</v>
      </c>
      <c r="L5724" s="3">
        <f>IF(AND(O5724&gt;0,O5724&lt;366),+'PL2'!$N$3+1,IF(AND(O5724&gt;365,O5724&lt;731),+'PL2'!$O$3+1,IF(AND(O5724&gt;730,O5724&lt;1096),+'PL2'!$P$3+1,IF(AND(O5724&gt;1095,O5724&lt;1461),+'PL2'!$Q$3+1,IF(AND(O5724&gt;1460,O5724&lt;3000),+'PL2'!$R$3+1,0)))))</f>
        <v>1.5</v>
      </c>
      <c r="M5724" s="3">
        <f>IF(AND(O5724&gt;0,O5724&lt;366),+'PL2'!$N$2+1,IF(AND(O5724&gt;365,O5724&lt;731),+'PL2'!$O$2+1,IF(AND(O5724&gt;730,O5724&lt;1096),+'PL2'!$P$2+1,IF(AND(O5724&gt;1095,O5724&lt;1461),+'PL2'!$Q$2+1,IF(AND(O5724&gt;1460,O5724&lt;1826),+'PL2'!$R$2+1,IF(AND(O5724&gt;1825,O5724&lt;2190),+'PL2'!$S$2+1,0))))))</f>
        <v>1.2</v>
      </c>
      <c r="N5724" s="82">
        <f t="shared" si="428"/>
        <v>4.9963589095569638E-4</v>
      </c>
      <c r="O5724" s="19">
        <f>IF(A5724&gt;'PL2'!$C$2+489,IF(A5724='PL2'!$C$2+490,1,O5723+1), "")</f>
        <v>1161</v>
      </c>
      <c r="Q5724" s="19">
        <f t="shared" si="431"/>
        <v>29.33247820628328</v>
      </c>
    </row>
    <row r="5725" spans="1:17" s="80" customFormat="1" x14ac:dyDescent="0.55000000000000004">
      <c r="A5725" s="80">
        <v>5723</v>
      </c>
      <c r="B5725" s="81">
        <v>45545</v>
      </c>
      <c r="C5725" s="80">
        <v>133.35696273788901</v>
      </c>
      <c r="D5725" s="80">
        <f t="shared" si="425"/>
        <v>577913089.5187217</v>
      </c>
      <c r="E5725" s="80">
        <v>475</v>
      </c>
      <c r="F5725" s="80">
        <f t="shared" si="429"/>
        <v>1.0960914097524557E-4</v>
      </c>
      <c r="G5725" s="80">
        <f t="shared" si="426"/>
        <v>23745.249681479036</v>
      </c>
      <c r="H5725" s="80">
        <f t="shared" si="430"/>
        <v>2.6026964198296407</v>
      </c>
      <c r="I5725" s="80">
        <f t="shared" si="424"/>
        <v>11278993.598702542</v>
      </c>
      <c r="K5725" s="82">
        <f t="shared" si="427"/>
        <v>1.1114805470662237E-3</v>
      </c>
      <c r="L5725" s="3">
        <f>IF(AND(O5725&gt;0,O5725&lt;366),+'PL2'!$N$3+1,IF(AND(O5725&gt;365,O5725&lt;731),+'PL2'!$O$3+1,IF(AND(O5725&gt;730,O5725&lt;1096),+'PL2'!$P$3+1,IF(AND(O5725&gt;1095,O5725&lt;1461),+'PL2'!$Q$3+1,IF(AND(O5725&gt;1460,O5725&lt;3000),+'PL2'!$R$3+1,0)))))</f>
        <v>1.5</v>
      </c>
      <c r="M5725" s="3">
        <f>IF(AND(O5725&gt;0,O5725&lt;366),+'PL2'!$N$2+1,IF(AND(O5725&gt;365,O5725&lt;731),+'PL2'!$O$2+1,IF(AND(O5725&gt;730,O5725&lt;1096),+'PL2'!$P$2+1,IF(AND(O5725&gt;1095,O5725&lt;1461),+'PL2'!$Q$2+1,IF(AND(O5725&gt;1460,O5725&lt;1826),+'PL2'!$R$2+1,IF(AND(O5725&gt;1825,O5725&lt;2190),+'PL2'!$S$2+1,0))))))</f>
        <v>1.2</v>
      </c>
      <c r="N5725" s="82">
        <f t="shared" si="428"/>
        <v>4.9963589095569638E-4</v>
      </c>
      <c r="O5725" s="19">
        <f>IF(A5725&gt;'PL2'!$C$2+489,IF(A5725='PL2'!$C$2+490,1,O5724+1), "")</f>
        <v>1162</v>
      </c>
      <c r="Q5725" s="19">
        <f t="shared" si="431"/>
        <v>29.347133765165815</v>
      </c>
    </row>
    <row r="5726" spans="1:17" s="80" customFormat="1" x14ac:dyDescent="0.55000000000000004">
      <c r="A5726" s="80">
        <v>5724</v>
      </c>
      <c r="B5726" s="81">
        <v>45546</v>
      </c>
      <c r="C5726" s="80">
        <v>133.38696121200999</v>
      </c>
      <c r="D5726" s="80">
        <f t="shared" si="425"/>
        <v>578555428.67561674</v>
      </c>
      <c r="E5726" s="80">
        <v>475</v>
      </c>
      <c r="F5726" s="80">
        <f t="shared" si="429"/>
        <v>1.0951207686485756E-4</v>
      </c>
      <c r="G5726" s="80">
        <f t="shared" si="426"/>
        <v>23757.113660459607</v>
      </c>
      <c r="H5726" s="80">
        <f t="shared" si="430"/>
        <v>2.6016908572714099</v>
      </c>
      <c r="I5726" s="80">
        <f t="shared" si="424"/>
        <v>11284628.988718314</v>
      </c>
      <c r="K5726" s="82">
        <f t="shared" si="427"/>
        <v>1.1114805470662237E-3</v>
      </c>
      <c r="L5726" s="3">
        <f>IF(AND(O5726&gt;0,O5726&lt;366),+'PL2'!$N$3+1,IF(AND(O5726&gt;365,O5726&lt;731),+'PL2'!$O$3+1,IF(AND(O5726&gt;730,O5726&lt;1096),+'PL2'!$P$3+1,IF(AND(O5726&gt;1095,O5726&lt;1461),+'PL2'!$Q$3+1,IF(AND(O5726&gt;1460,O5726&lt;3000),+'PL2'!$R$3+1,0)))))</f>
        <v>1.5</v>
      </c>
      <c r="M5726" s="3">
        <f>IF(AND(O5726&gt;0,O5726&lt;366),+'PL2'!$N$2+1,IF(AND(O5726&gt;365,O5726&lt;731),+'PL2'!$O$2+1,IF(AND(O5726&gt;730,O5726&lt;1096),+'PL2'!$P$2+1,IF(AND(O5726&gt;1095,O5726&lt;1461),+'PL2'!$Q$2+1,IF(AND(O5726&gt;1460,O5726&lt;1826),+'PL2'!$R$2+1,IF(AND(O5726&gt;1825,O5726&lt;2190),+'PL2'!$S$2+1,0))))))</f>
        <v>1.2</v>
      </c>
      <c r="N5726" s="82">
        <f t="shared" si="428"/>
        <v>4.9963589095569638E-4</v>
      </c>
      <c r="O5726" s="19">
        <f>IF(A5726&gt;'PL2'!$C$2+489,IF(A5726='PL2'!$C$2+490,1,O5725+1), "")</f>
        <v>1163</v>
      </c>
      <c r="Q5726" s="19">
        <f t="shared" si="431"/>
        <v>29.36179664649157</v>
      </c>
    </row>
    <row r="5727" spans="1:17" s="80" customFormat="1" x14ac:dyDescent="0.55000000000000004">
      <c r="A5727" s="80">
        <v>5725</v>
      </c>
      <c r="B5727" s="81">
        <v>45547</v>
      </c>
      <c r="C5727" s="80">
        <v>133.41695968613101</v>
      </c>
      <c r="D5727" s="80">
        <f t="shared" si="425"/>
        <v>579198481.77998924</v>
      </c>
      <c r="E5727" s="80">
        <v>475</v>
      </c>
      <c r="F5727" s="80">
        <f t="shared" si="429"/>
        <v>1.0941509317523509E-4</v>
      </c>
      <c r="G5727" s="80">
        <f t="shared" si="426"/>
        <v>23768.983567109884</v>
      </c>
      <c r="H5727" s="80">
        <f t="shared" si="430"/>
        <v>2.6006855516759595</v>
      </c>
      <c r="I5727" s="80">
        <f t="shared" ref="I5727:I5790" si="432">+E5727*G5727</f>
        <v>11290267.194377195</v>
      </c>
      <c r="K5727" s="82">
        <f t="shared" si="427"/>
        <v>1.1114805470662237E-3</v>
      </c>
      <c r="L5727" s="3">
        <f>IF(AND(O5727&gt;0,O5727&lt;366),+'PL2'!$N$3+1,IF(AND(O5727&gt;365,O5727&lt;731),+'PL2'!$O$3+1,IF(AND(O5727&gt;730,O5727&lt;1096),+'PL2'!$P$3+1,IF(AND(O5727&gt;1095,O5727&lt;1461),+'PL2'!$Q$3+1,IF(AND(O5727&gt;1460,O5727&lt;3000),+'PL2'!$R$3+1,0)))))</f>
        <v>1.5</v>
      </c>
      <c r="M5727" s="3">
        <f>IF(AND(O5727&gt;0,O5727&lt;366),+'PL2'!$N$2+1,IF(AND(O5727&gt;365,O5727&lt;731),+'PL2'!$O$2+1,IF(AND(O5727&gt;730,O5727&lt;1096),+'PL2'!$P$2+1,IF(AND(O5727&gt;1095,O5727&lt;1461),+'PL2'!$Q$2+1,IF(AND(O5727&gt;1460,O5727&lt;1826),+'PL2'!$R$2+1,IF(AND(O5727&gt;1825,O5727&lt;2190),+'PL2'!$S$2+1,0))))))</f>
        <v>1.2</v>
      </c>
      <c r="N5727" s="82">
        <f t="shared" si="428"/>
        <v>4.9963589095569638E-4</v>
      </c>
      <c r="O5727" s="19">
        <f>IF(A5727&gt;'PL2'!$C$2+489,IF(A5727='PL2'!$C$2+490,1,O5726+1), "")</f>
        <v>1164</v>
      </c>
      <c r="Q5727" s="19">
        <f t="shared" si="431"/>
        <v>29.376466853919098</v>
      </c>
    </row>
    <row r="5728" spans="1:17" s="80" customFormat="1" x14ac:dyDescent="0.55000000000000004">
      <c r="A5728" s="80">
        <v>5726</v>
      </c>
      <c r="B5728" s="81">
        <v>45548</v>
      </c>
      <c r="C5728" s="80">
        <v>133.446958160252</v>
      </c>
      <c r="D5728" s="80">
        <f t="shared" si="425"/>
        <v>579842249.62537801</v>
      </c>
      <c r="E5728" s="80">
        <v>475</v>
      </c>
      <c r="F5728" s="80">
        <f t="shared" si="429"/>
        <v>1.0931818984745023E-4</v>
      </c>
      <c r="G5728" s="80">
        <f t="shared" si="426"/>
        <v>23780.859404391547</v>
      </c>
      <c r="H5728" s="80">
        <f t="shared" si="430"/>
        <v>2.5996805031047976</v>
      </c>
      <c r="I5728" s="80">
        <f t="shared" si="432"/>
        <v>11295908.217085985</v>
      </c>
      <c r="K5728" s="82">
        <f t="shared" si="427"/>
        <v>1.1114805470662237E-3</v>
      </c>
      <c r="L5728" s="3">
        <f>IF(AND(O5728&gt;0,O5728&lt;366),+'PL2'!$N$3+1,IF(AND(O5728&gt;365,O5728&lt;731),+'PL2'!$O$3+1,IF(AND(O5728&gt;730,O5728&lt;1096),+'PL2'!$P$3+1,IF(AND(O5728&gt;1095,O5728&lt;1461),+'PL2'!$Q$3+1,IF(AND(O5728&gt;1460,O5728&lt;3000),+'PL2'!$R$3+1,0)))))</f>
        <v>1.5</v>
      </c>
      <c r="M5728" s="3">
        <f>IF(AND(O5728&gt;0,O5728&lt;366),+'PL2'!$N$2+1,IF(AND(O5728&gt;365,O5728&lt;731),+'PL2'!$O$2+1,IF(AND(O5728&gt;730,O5728&lt;1096),+'PL2'!$P$2+1,IF(AND(O5728&gt;1095,O5728&lt;1461),+'PL2'!$Q$2+1,IF(AND(O5728&gt;1460,O5728&lt;1826),+'PL2'!$R$2+1,IF(AND(O5728&gt;1825,O5728&lt;2190),+'PL2'!$S$2+1,0))))))</f>
        <v>1.2</v>
      </c>
      <c r="N5728" s="82">
        <f t="shared" si="428"/>
        <v>4.9963589095569638E-4</v>
      </c>
      <c r="O5728" s="19">
        <f>IF(A5728&gt;'PL2'!$C$2+489,IF(A5728='PL2'!$C$2+490,1,O5727+1), "")</f>
        <v>1165</v>
      </c>
      <c r="Q5728" s="19">
        <f t="shared" si="431"/>
        <v>29.391144391108785</v>
      </c>
    </row>
    <row r="5729" spans="1:17" s="80" customFormat="1" x14ac:dyDescent="0.55000000000000004">
      <c r="A5729" s="80">
        <v>5727</v>
      </c>
      <c r="B5729" s="81">
        <v>45549</v>
      </c>
      <c r="C5729" s="80">
        <v>133.47695663437301</v>
      </c>
      <c r="D5729" s="80">
        <f t="shared" si="425"/>
        <v>580486733.00620377</v>
      </c>
      <c r="E5729" s="80">
        <v>475</v>
      </c>
      <c r="F5729" s="80">
        <f t="shared" si="429"/>
        <v>1.0922136682260677E-4</v>
      </c>
      <c r="G5729" s="80">
        <f t="shared" si="426"/>
        <v>23792.741175267751</v>
      </c>
      <c r="H5729" s="80">
        <f t="shared" si="430"/>
        <v>2.5986757116192591</v>
      </c>
      <c r="I5729" s="80">
        <f t="shared" si="432"/>
        <v>11301552.058252182</v>
      </c>
      <c r="K5729" s="82">
        <f t="shared" si="427"/>
        <v>1.1114805470662237E-3</v>
      </c>
      <c r="L5729" s="3">
        <f>IF(AND(O5729&gt;0,O5729&lt;366),+'PL2'!$N$3+1,IF(AND(O5729&gt;365,O5729&lt;731),+'PL2'!$O$3+1,IF(AND(O5729&gt;730,O5729&lt;1096),+'PL2'!$P$3+1,IF(AND(O5729&gt;1095,O5729&lt;1461),+'PL2'!$Q$3+1,IF(AND(O5729&gt;1460,O5729&lt;3000),+'PL2'!$R$3+1,0)))))</f>
        <v>1.5</v>
      </c>
      <c r="M5729" s="3">
        <f>IF(AND(O5729&gt;0,O5729&lt;366),+'PL2'!$N$2+1,IF(AND(O5729&gt;365,O5729&lt;731),+'PL2'!$O$2+1,IF(AND(O5729&gt;730,O5729&lt;1096),+'PL2'!$P$2+1,IF(AND(O5729&gt;1095,O5729&lt;1461),+'PL2'!$Q$2+1,IF(AND(O5729&gt;1460,O5729&lt;1826),+'PL2'!$R$2+1,IF(AND(O5729&gt;1825,O5729&lt;2190),+'PL2'!$S$2+1,0))))))</f>
        <v>1.2</v>
      </c>
      <c r="N5729" s="82">
        <f t="shared" si="428"/>
        <v>4.9963589095569638E-4</v>
      </c>
      <c r="O5729" s="19">
        <f>IF(A5729&gt;'PL2'!$C$2+489,IF(A5729='PL2'!$C$2+490,1,O5728+1), "")</f>
        <v>1166</v>
      </c>
      <c r="Q5729" s="19">
        <f t="shared" si="431"/>
        <v>29.405829261722843</v>
      </c>
    </row>
    <row r="5730" spans="1:17" s="80" customFormat="1" x14ac:dyDescent="0.55000000000000004">
      <c r="A5730" s="80">
        <v>5728</v>
      </c>
      <c r="B5730" s="81">
        <v>45550</v>
      </c>
      <c r="C5730" s="80">
        <v>133.506955108494</v>
      </c>
      <c r="D5730" s="80">
        <f t="shared" si="425"/>
        <v>581131932.71777022</v>
      </c>
      <c r="E5730" s="80">
        <v>475</v>
      </c>
      <c r="F5730" s="80">
        <f t="shared" si="429"/>
        <v>1.091246240418402E-4</v>
      </c>
      <c r="G5730" s="80">
        <f t="shared" si="426"/>
        <v>23804.628882703135</v>
      </c>
      <c r="H5730" s="80">
        <f t="shared" si="430"/>
        <v>2.5976711772805099</v>
      </c>
      <c r="I5730" s="80">
        <f t="shared" si="432"/>
        <v>11307198.719283989</v>
      </c>
      <c r="K5730" s="82">
        <f t="shared" si="427"/>
        <v>1.1114805470662237E-3</v>
      </c>
      <c r="L5730" s="3">
        <f>IF(AND(O5730&gt;0,O5730&lt;366),+'PL2'!$N$3+1,IF(AND(O5730&gt;365,O5730&lt;731),+'PL2'!$O$3+1,IF(AND(O5730&gt;730,O5730&lt;1096),+'PL2'!$P$3+1,IF(AND(O5730&gt;1095,O5730&lt;1461),+'PL2'!$Q$3+1,IF(AND(O5730&gt;1460,O5730&lt;3000),+'PL2'!$R$3+1,0)))))</f>
        <v>1.5</v>
      </c>
      <c r="M5730" s="3">
        <f>IF(AND(O5730&gt;0,O5730&lt;366),+'PL2'!$N$2+1,IF(AND(O5730&gt;365,O5730&lt;731),+'PL2'!$O$2+1,IF(AND(O5730&gt;730,O5730&lt;1096),+'PL2'!$P$2+1,IF(AND(O5730&gt;1095,O5730&lt;1461),+'PL2'!$Q$2+1,IF(AND(O5730&gt;1460,O5730&lt;1826),+'PL2'!$R$2+1,IF(AND(O5730&gt;1825,O5730&lt;2190),+'PL2'!$S$2+1,0))))))</f>
        <v>1.2</v>
      </c>
      <c r="N5730" s="82">
        <f t="shared" si="428"/>
        <v>4.9963589095569638E-4</v>
      </c>
      <c r="O5730" s="19">
        <f>IF(A5730&gt;'PL2'!$C$2+489,IF(A5730='PL2'!$C$2+490,1,O5729+1), "")</f>
        <v>1167</v>
      </c>
      <c r="Q5730" s="19">
        <f t="shared" si="431"/>
        <v>29.420521469425314</v>
      </c>
    </row>
    <row r="5731" spans="1:17" s="80" customFormat="1" x14ac:dyDescent="0.55000000000000004">
      <c r="A5731" s="80">
        <v>5729</v>
      </c>
      <c r="B5731" s="81">
        <v>45551</v>
      </c>
      <c r="C5731" s="80">
        <v>133.53695358261501</v>
      </c>
      <c r="D5731" s="80">
        <f t="shared" ref="D5731:D5794" si="433">+D5730*(1+K5731)</f>
        <v>581777849.556265</v>
      </c>
      <c r="E5731" s="80">
        <v>475</v>
      </c>
      <c r="F5731" s="80">
        <f t="shared" si="429"/>
        <v>1.0902796144631778E-4</v>
      </c>
      <c r="G5731" s="80">
        <f t="shared" ref="G5731:G5794" si="434">+G5730*(1+N5731)</f>
        <v>23816.522529663813</v>
      </c>
      <c r="H5731" s="80">
        <f t="shared" si="430"/>
        <v>2.596666900149545</v>
      </c>
      <c r="I5731" s="80">
        <f t="shared" si="432"/>
        <v>11312848.201590311</v>
      </c>
      <c r="K5731" s="82">
        <f t="shared" si="427"/>
        <v>1.1114805470662237E-3</v>
      </c>
      <c r="L5731" s="3">
        <f>IF(AND(O5731&gt;0,O5731&lt;366),+'PL2'!$N$3+1,IF(AND(O5731&gt;365,O5731&lt;731),+'PL2'!$O$3+1,IF(AND(O5731&gt;730,O5731&lt;1096),+'PL2'!$P$3+1,IF(AND(O5731&gt;1095,O5731&lt;1461),+'PL2'!$Q$3+1,IF(AND(O5731&gt;1460,O5731&lt;3000),+'PL2'!$R$3+1,0)))))</f>
        <v>1.5</v>
      </c>
      <c r="M5731" s="3">
        <f>IF(AND(O5731&gt;0,O5731&lt;366),+'PL2'!$N$2+1,IF(AND(O5731&gt;365,O5731&lt;731),+'PL2'!$O$2+1,IF(AND(O5731&gt;730,O5731&lt;1096),+'PL2'!$P$2+1,IF(AND(O5731&gt;1095,O5731&lt;1461),+'PL2'!$Q$2+1,IF(AND(O5731&gt;1460,O5731&lt;1826),+'PL2'!$R$2+1,IF(AND(O5731&gt;1825,O5731&lt;2190),+'PL2'!$S$2+1,0))))))</f>
        <v>1.2</v>
      </c>
      <c r="N5731" s="82">
        <f t="shared" si="428"/>
        <v>4.9963589095569638E-4</v>
      </c>
      <c r="O5731" s="19">
        <f>IF(A5731&gt;'PL2'!$C$2+489,IF(A5731='PL2'!$C$2+490,1,O5730+1), "")</f>
        <v>1168</v>
      </c>
      <c r="Q5731" s="19">
        <f t="shared" si="431"/>
        <v>29.435221017882071</v>
      </c>
    </row>
    <row r="5732" spans="1:17" s="80" customFormat="1" x14ac:dyDescent="0.55000000000000004">
      <c r="A5732" s="80">
        <v>5730</v>
      </c>
      <c r="B5732" s="81">
        <v>45552</v>
      </c>
      <c r="C5732" s="80">
        <v>133.566952056736</v>
      </c>
      <c r="D5732" s="80">
        <f t="shared" si="433"/>
        <v>582424484.31876075</v>
      </c>
      <c r="E5732" s="80">
        <v>475</v>
      </c>
      <c r="F5732" s="80">
        <f t="shared" si="429"/>
        <v>1.0893137897723844E-4</v>
      </c>
      <c r="G5732" s="80">
        <f t="shared" si="434"/>
        <v>23828.422119117389</v>
      </c>
      <c r="H5732" s="80">
        <f t="shared" si="430"/>
        <v>2.5956628802871875</v>
      </c>
      <c r="I5732" s="80">
        <f t="shared" si="432"/>
        <v>11318500.506580761</v>
      </c>
      <c r="K5732" s="82">
        <f t="shared" ref="K5732:K5795" si="435">+L5732^(0.00273972602739726)-1</f>
        <v>1.1114805470662237E-3</v>
      </c>
      <c r="L5732" s="3">
        <f>IF(AND(O5732&gt;0,O5732&lt;366),+'PL2'!$N$3+1,IF(AND(O5732&gt;365,O5732&lt;731),+'PL2'!$O$3+1,IF(AND(O5732&gt;730,O5732&lt;1096),+'PL2'!$P$3+1,IF(AND(O5732&gt;1095,O5732&lt;1461),+'PL2'!$Q$3+1,IF(AND(O5732&gt;1460,O5732&lt;3000),+'PL2'!$R$3+1,0)))))</f>
        <v>1.5</v>
      </c>
      <c r="M5732" s="3">
        <f>IF(AND(O5732&gt;0,O5732&lt;366),+'PL2'!$N$2+1,IF(AND(O5732&gt;365,O5732&lt;731),+'PL2'!$O$2+1,IF(AND(O5732&gt;730,O5732&lt;1096),+'PL2'!$P$2+1,IF(AND(O5732&gt;1095,O5732&lt;1461),+'PL2'!$Q$2+1,IF(AND(O5732&gt;1460,O5732&lt;1826),+'PL2'!$R$2+1,IF(AND(O5732&gt;1825,O5732&lt;2190),+'PL2'!$S$2+1,0))))))</f>
        <v>1.2</v>
      </c>
      <c r="N5732" s="82">
        <f t="shared" ref="N5732:N5795" si="436">+M5732^(0.00273972602739726)-1</f>
        <v>4.9963589095569638E-4</v>
      </c>
      <c r="O5732" s="19">
        <f>IF(A5732&gt;'PL2'!$C$2+489,IF(A5732='PL2'!$C$2+490,1,O5731+1), "")</f>
        <v>1169</v>
      </c>
      <c r="Q5732" s="19">
        <f t="shared" si="431"/>
        <v>29.44992791076082</v>
      </c>
    </row>
    <row r="5733" spans="1:17" s="80" customFormat="1" x14ac:dyDescent="0.55000000000000004">
      <c r="A5733" s="80">
        <v>5731</v>
      </c>
      <c r="B5733" s="81">
        <v>45553</v>
      </c>
      <c r="C5733" s="80">
        <v>133.59695053085699</v>
      </c>
      <c r="D5733" s="80">
        <f t="shared" si="433"/>
        <v>583071837.8032161</v>
      </c>
      <c r="E5733" s="80">
        <v>475</v>
      </c>
      <c r="F5733" s="80">
        <f t="shared" si="429"/>
        <v>1.0883487657583287E-4</v>
      </c>
      <c r="G5733" s="80">
        <f t="shared" si="434"/>
        <v>23840.327654032943</v>
      </c>
      <c r="H5733" s="80">
        <f t="shared" si="430"/>
        <v>2.5946591177540905</v>
      </c>
      <c r="I5733" s="80">
        <f t="shared" si="432"/>
        <v>11324155.635665648</v>
      </c>
      <c r="K5733" s="82">
        <f t="shared" si="435"/>
        <v>1.1114805470662237E-3</v>
      </c>
      <c r="L5733" s="3">
        <f>IF(AND(O5733&gt;0,O5733&lt;366),+'PL2'!$N$3+1,IF(AND(O5733&gt;365,O5733&lt;731),+'PL2'!$O$3+1,IF(AND(O5733&gt;730,O5733&lt;1096),+'PL2'!$P$3+1,IF(AND(O5733&gt;1095,O5733&lt;1461),+'PL2'!$Q$3+1,IF(AND(O5733&gt;1460,O5733&lt;3000),+'PL2'!$R$3+1,0)))))</f>
        <v>1.5</v>
      </c>
      <c r="M5733" s="3">
        <f>IF(AND(O5733&gt;0,O5733&lt;366),+'PL2'!$N$2+1,IF(AND(O5733&gt;365,O5733&lt;731),+'PL2'!$O$2+1,IF(AND(O5733&gt;730,O5733&lt;1096),+'PL2'!$P$2+1,IF(AND(O5733&gt;1095,O5733&lt;1461),+'PL2'!$Q$2+1,IF(AND(O5733&gt;1460,O5733&lt;1826),+'PL2'!$R$2+1,IF(AND(O5733&gt;1825,O5733&lt;2190),+'PL2'!$S$2+1,0))))))</f>
        <v>1.2</v>
      </c>
      <c r="N5733" s="82">
        <f t="shared" si="436"/>
        <v>4.9963589095569638E-4</v>
      </c>
      <c r="O5733" s="19">
        <f>IF(A5733&gt;'PL2'!$C$2+489,IF(A5733='PL2'!$C$2+490,1,O5732+1), "")</f>
        <v>1170</v>
      </c>
      <c r="Q5733" s="19">
        <f t="shared" si="431"/>
        <v>29.464642151731095</v>
      </c>
    </row>
    <row r="5734" spans="1:17" s="80" customFormat="1" x14ac:dyDescent="0.55000000000000004">
      <c r="A5734" s="80">
        <v>5732</v>
      </c>
      <c r="B5734" s="81">
        <v>45554</v>
      </c>
      <c r="C5734" s="80">
        <v>133.626949004978</v>
      </c>
      <c r="D5734" s="80">
        <f t="shared" si="433"/>
        <v>583719910.80847657</v>
      </c>
      <c r="E5734" s="80">
        <v>475</v>
      </c>
      <c r="F5734" s="80">
        <f t="shared" si="429"/>
        <v>1.0873845418336349E-4</v>
      </c>
      <c r="G5734" s="80">
        <f t="shared" si="434"/>
        <v>23852.239137381042</v>
      </c>
      <c r="H5734" s="80">
        <f t="shared" si="430"/>
        <v>2.5936556126107377</v>
      </c>
      <c r="I5734" s="80">
        <f t="shared" si="432"/>
        <v>11329813.590255994</v>
      </c>
      <c r="K5734" s="82">
        <f t="shared" si="435"/>
        <v>1.1114805470662237E-3</v>
      </c>
      <c r="L5734" s="3">
        <f>IF(AND(O5734&gt;0,O5734&lt;366),+'PL2'!$N$3+1,IF(AND(O5734&gt;365,O5734&lt;731),+'PL2'!$O$3+1,IF(AND(O5734&gt;730,O5734&lt;1096),+'PL2'!$P$3+1,IF(AND(O5734&gt;1095,O5734&lt;1461),+'PL2'!$Q$3+1,IF(AND(O5734&gt;1460,O5734&lt;3000),+'PL2'!$R$3+1,0)))))</f>
        <v>1.5</v>
      </c>
      <c r="M5734" s="3">
        <f>IF(AND(O5734&gt;0,O5734&lt;366),+'PL2'!$N$2+1,IF(AND(O5734&gt;365,O5734&lt;731),+'PL2'!$O$2+1,IF(AND(O5734&gt;730,O5734&lt;1096),+'PL2'!$P$2+1,IF(AND(O5734&gt;1095,O5734&lt;1461),+'PL2'!$Q$2+1,IF(AND(O5734&gt;1460,O5734&lt;1826),+'PL2'!$R$2+1,IF(AND(O5734&gt;1825,O5734&lt;2190),+'PL2'!$S$2+1,0))))))</f>
        <v>1.2</v>
      </c>
      <c r="N5734" s="82">
        <f t="shared" si="436"/>
        <v>4.9963589095569638E-4</v>
      </c>
      <c r="O5734" s="19">
        <f>IF(A5734&gt;'PL2'!$C$2+489,IF(A5734='PL2'!$C$2+490,1,O5733+1), "")</f>
        <v>1171</v>
      </c>
      <c r="Q5734" s="19">
        <f t="shared" si="431"/>
        <v>29.479363744464266</v>
      </c>
    </row>
    <row r="5735" spans="1:17" s="80" customFormat="1" x14ac:dyDescent="0.55000000000000004">
      <c r="A5735" s="80">
        <v>5733</v>
      </c>
      <c r="B5735" s="81">
        <v>45555</v>
      </c>
      <c r="C5735" s="80">
        <v>133.65694747909899</v>
      </c>
      <c r="D5735" s="80">
        <f t="shared" si="433"/>
        <v>584368704.13427544</v>
      </c>
      <c r="E5735" s="80">
        <v>475</v>
      </c>
      <c r="F5735" s="80">
        <f t="shared" si="429"/>
        <v>1.086421117411244E-4</v>
      </c>
      <c r="G5735" s="80">
        <f t="shared" si="434"/>
        <v>23864.156572133736</v>
      </c>
      <c r="H5735" s="80">
        <f t="shared" si="430"/>
        <v>2.5926523649174418</v>
      </c>
      <c r="I5735" s="80">
        <f t="shared" si="432"/>
        <v>11335474.371763524</v>
      </c>
      <c r="K5735" s="82">
        <f t="shared" si="435"/>
        <v>1.1114805470662237E-3</v>
      </c>
      <c r="L5735" s="3">
        <f>IF(AND(O5735&gt;0,O5735&lt;366),+'PL2'!$N$3+1,IF(AND(O5735&gt;365,O5735&lt;731),+'PL2'!$O$3+1,IF(AND(O5735&gt;730,O5735&lt;1096),+'PL2'!$P$3+1,IF(AND(O5735&gt;1095,O5735&lt;1461),+'PL2'!$Q$3+1,IF(AND(O5735&gt;1460,O5735&lt;3000),+'PL2'!$R$3+1,0)))))</f>
        <v>1.5</v>
      </c>
      <c r="M5735" s="3">
        <f>IF(AND(O5735&gt;0,O5735&lt;366),+'PL2'!$N$2+1,IF(AND(O5735&gt;365,O5735&lt;731),+'PL2'!$O$2+1,IF(AND(O5735&gt;730,O5735&lt;1096),+'PL2'!$P$2+1,IF(AND(O5735&gt;1095,O5735&lt;1461),+'PL2'!$Q$2+1,IF(AND(O5735&gt;1460,O5735&lt;1826),+'PL2'!$R$2+1,IF(AND(O5735&gt;1825,O5735&lt;2190),+'PL2'!$S$2+1,0))))))</f>
        <v>1.2</v>
      </c>
      <c r="N5735" s="82">
        <f t="shared" si="436"/>
        <v>4.9963589095569638E-4</v>
      </c>
      <c r="O5735" s="19">
        <f>IF(A5735&gt;'PL2'!$C$2+489,IF(A5735='PL2'!$C$2+490,1,O5734+1), "")</f>
        <v>1172</v>
      </c>
      <c r="Q5735" s="19">
        <f t="shared" si="431"/>
        <v>29.494092692633537</v>
      </c>
    </row>
    <row r="5736" spans="1:17" s="80" customFormat="1" x14ac:dyDescent="0.55000000000000004">
      <c r="A5736" s="80">
        <v>5734</v>
      </c>
      <c r="B5736" s="81">
        <v>45556</v>
      </c>
      <c r="C5736" s="80">
        <v>133.68694595322</v>
      </c>
      <c r="D5736" s="80">
        <f t="shared" si="433"/>
        <v>585018218.58123493</v>
      </c>
      <c r="E5736" s="80">
        <v>475</v>
      </c>
      <c r="F5736" s="80">
        <f t="shared" si="429"/>
        <v>1.0854584919044156E-4</v>
      </c>
      <c r="G5736" s="80">
        <f t="shared" si="434"/>
        <v>23876.079961264561</v>
      </c>
      <c r="H5736" s="80">
        <f t="shared" si="430"/>
        <v>2.5916493747343465</v>
      </c>
      <c r="I5736" s="80">
        <f t="shared" si="432"/>
        <v>11341137.981600666</v>
      </c>
      <c r="K5736" s="82">
        <f t="shared" si="435"/>
        <v>1.1114805470662237E-3</v>
      </c>
      <c r="L5736" s="3">
        <f>IF(AND(O5736&gt;0,O5736&lt;366),+'PL2'!$N$3+1,IF(AND(O5736&gt;365,O5736&lt;731),+'PL2'!$O$3+1,IF(AND(O5736&gt;730,O5736&lt;1096),+'PL2'!$P$3+1,IF(AND(O5736&gt;1095,O5736&lt;1461),+'PL2'!$Q$3+1,IF(AND(O5736&gt;1460,O5736&lt;3000),+'PL2'!$R$3+1,0)))))</f>
        <v>1.5</v>
      </c>
      <c r="M5736" s="3">
        <f>IF(AND(O5736&gt;0,O5736&lt;366),+'PL2'!$N$2+1,IF(AND(O5736&gt;365,O5736&lt;731),+'PL2'!$O$2+1,IF(AND(O5736&gt;730,O5736&lt;1096),+'PL2'!$P$2+1,IF(AND(O5736&gt;1095,O5736&lt;1461),+'PL2'!$Q$2+1,IF(AND(O5736&gt;1460,O5736&lt;1826),+'PL2'!$R$2+1,IF(AND(O5736&gt;1825,O5736&lt;2190),+'PL2'!$S$2+1,0))))))</f>
        <v>1.2</v>
      </c>
      <c r="N5736" s="82">
        <f t="shared" si="436"/>
        <v>4.9963589095569638E-4</v>
      </c>
      <c r="O5736" s="19">
        <f>IF(A5736&gt;'PL2'!$C$2+489,IF(A5736='PL2'!$C$2+490,1,O5735+1), "")</f>
        <v>1173</v>
      </c>
      <c r="Q5736" s="19">
        <f t="shared" si="431"/>
        <v>29.508828999913952</v>
      </c>
    </row>
    <row r="5737" spans="1:17" s="80" customFormat="1" x14ac:dyDescent="0.55000000000000004">
      <c r="A5737" s="80">
        <v>5735</v>
      </c>
      <c r="B5737" s="81">
        <v>45557</v>
      </c>
      <c r="C5737" s="80">
        <v>133.71694442734099</v>
      </c>
      <c r="D5737" s="80">
        <f t="shared" si="433"/>
        <v>585668454.9508673</v>
      </c>
      <c r="E5737" s="80">
        <v>475</v>
      </c>
      <c r="F5737" s="80">
        <f t="shared" si="429"/>
        <v>1.0844966647267249E-4</v>
      </c>
      <c r="G5737" s="80">
        <f t="shared" si="434"/>
        <v>23888.009307748536</v>
      </c>
      <c r="H5737" s="80">
        <f t="shared" si="430"/>
        <v>2.5906466421214249</v>
      </c>
      <c r="I5737" s="80">
        <f t="shared" si="432"/>
        <v>11346804.421180556</v>
      </c>
      <c r="K5737" s="82">
        <f t="shared" si="435"/>
        <v>1.1114805470662237E-3</v>
      </c>
      <c r="L5737" s="3">
        <f>IF(AND(O5737&gt;0,O5737&lt;366),+'PL2'!$N$3+1,IF(AND(O5737&gt;365,O5737&lt;731),+'PL2'!$O$3+1,IF(AND(O5737&gt;730,O5737&lt;1096),+'PL2'!$P$3+1,IF(AND(O5737&gt;1095,O5737&lt;1461),+'PL2'!$Q$3+1,IF(AND(O5737&gt;1460,O5737&lt;3000),+'PL2'!$R$3+1,0)))))</f>
        <v>1.5</v>
      </c>
      <c r="M5737" s="3">
        <f>IF(AND(O5737&gt;0,O5737&lt;366),+'PL2'!$N$2+1,IF(AND(O5737&gt;365,O5737&lt;731),+'PL2'!$O$2+1,IF(AND(O5737&gt;730,O5737&lt;1096),+'PL2'!$P$2+1,IF(AND(O5737&gt;1095,O5737&lt;1461),+'PL2'!$Q$2+1,IF(AND(O5737&gt;1460,O5737&lt;1826),+'PL2'!$R$2+1,IF(AND(O5737&gt;1825,O5737&lt;2190),+'PL2'!$S$2+1,0))))))</f>
        <v>1.2</v>
      </c>
      <c r="N5737" s="82">
        <f t="shared" si="436"/>
        <v>4.9963589095569638E-4</v>
      </c>
      <c r="O5737" s="19">
        <f>IF(A5737&gt;'PL2'!$C$2+489,IF(A5737='PL2'!$C$2+490,1,O5736+1), "")</f>
        <v>1174</v>
      </c>
      <c r="Q5737" s="19">
        <f t="shared" si="431"/>
        <v>29.523572669982382</v>
      </c>
    </row>
    <row r="5738" spans="1:17" s="80" customFormat="1" x14ac:dyDescent="0.55000000000000004">
      <c r="A5738" s="80">
        <v>5736</v>
      </c>
      <c r="B5738" s="81">
        <v>45558</v>
      </c>
      <c r="C5738" s="80">
        <v>133.74694290146201</v>
      </c>
      <c r="D5738" s="80">
        <f t="shared" si="433"/>
        <v>586319414.0455755</v>
      </c>
      <c r="E5738" s="80">
        <v>475</v>
      </c>
      <c r="F5738" s="80">
        <f t="shared" si="429"/>
        <v>1.083535635292066E-4</v>
      </c>
      <c r="G5738" s="80">
        <f t="shared" si="434"/>
        <v>23899.94461456217</v>
      </c>
      <c r="H5738" s="80">
        <f t="shared" si="430"/>
        <v>2.5896441671384811</v>
      </c>
      <c r="I5738" s="80">
        <f t="shared" si="432"/>
        <v>11352473.69191703</v>
      </c>
      <c r="K5738" s="82">
        <f t="shared" si="435"/>
        <v>1.1114805470662237E-3</v>
      </c>
      <c r="L5738" s="3">
        <f>IF(AND(O5738&gt;0,O5738&lt;366),+'PL2'!$N$3+1,IF(AND(O5738&gt;365,O5738&lt;731),+'PL2'!$O$3+1,IF(AND(O5738&gt;730,O5738&lt;1096),+'PL2'!$P$3+1,IF(AND(O5738&gt;1095,O5738&lt;1461),+'PL2'!$Q$3+1,IF(AND(O5738&gt;1460,O5738&lt;3000),+'PL2'!$R$3+1,0)))))</f>
        <v>1.5</v>
      </c>
      <c r="M5738" s="3">
        <f>IF(AND(O5738&gt;0,O5738&lt;366),+'PL2'!$N$2+1,IF(AND(O5738&gt;365,O5738&lt;731),+'PL2'!$O$2+1,IF(AND(O5738&gt;730,O5738&lt;1096),+'PL2'!$P$2+1,IF(AND(O5738&gt;1095,O5738&lt;1461),+'PL2'!$Q$2+1,IF(AND(O5738&gt;1460,O5738&lt;1826),+'PL2'!$R$2+1,IF(AND(O5738&gt;1825,O5738&lt;2190),+'PL2'!$S$2+1,0))))))</f>
        <v>1.2</v>
      </c>
      <c r="N5738" s="82">
        <f t="shared" si="436"/>
        <v>4.9963589095569638E-4</v>
      </c>
      <c r="O5738" s="19">
        <f>IF(A5738&gt;'PL2'!$C$2+489,IF(A5738='PL2'!$C$2+490,1,O5737+1), "")</f>
        <v>1175</v>
      </c>
      <c r="Q5738" s="19">
        <f t="shared" si="431"/>
        <v>29.538323706517545</v>
      </c>
    </row>
    <row r="5739" spans="1:17" s="80" customFormat="1" x14ac:dyDescent="0.55000000000000004">
      <c r="A5739" s="80">
        <v>5737</v>
      </c>
      <c r="B5739" s="81">
        <v>45559</v>
      </c>
      <c r="C5739" s="80">
        <v>133.77694137558299</v>
      </c>
      <c r="D5739" s="80">
        <f t="shared" si="433"/>
        <v>586971096.66865444</v>
      </c>
      <c r="E5739" s="80">
        <v>475</v>
      </c>
      <c r="F5739" s="80">
        <f t="shared" si="429"/>
        <v>1.0825754030146492E-4</v>
      </c>
      <c r="G5739" s="80">
        <f t="shared" si="434"/>
        <v>23911.885884683459</v>
      </c>
      <c r="H5739" s="80">
        <f t="shared" si="430"/>
        <v>2.5886419498451496</v>
      </c>
      <c r="I5739" s="80">
        <f t="shared" si="432"/>
        <v>11358145.795224642</v>
      </c>
      <c r="K5739" s="82">
        <f t="shared" si="435"/>
        <v>1.1114805470662237E-3</v>
      </c>
      <c r="L5739" s="3">
        <f>IF(AND(O5739&gt;0,O5739&lt;366),+'PL2'!$N$3+1,IF(AND(O5739&gt;365,O5739&lt;731),+'PL2'!$O$3+1,IF(AND(O5739&gt;730,O5739&lt;1096),+'PL2'!$P$3+1,IF(AND(O5739&gt;1095,O5739&lt;1461),+'PL2'!$Q$3+1,IF(AND(O5739&gt;1460,O5739&lt;3000),+'PL2'!$R$3+1,0)))))</f>
        <v>1.5</v>
      </c>
      <c r="M5739" s="3">
        <f>IF(AND(O5739&gt;0,O5739&lt;366),+'PL2'!$N$2+1,IF(AND(O5739&gt;365,O5739&lt;731),+'PL2'!$O$2+1,IF(AND(O5739&gt;730,O5739&lt;1096),+'PL2'!$P$2+1,IF(AND(O5739&gt;1095,O5739&lt;1461),+'PL2'!$Q$2+1,IF(AND(O5739&gt;1460,O5739&lt;1826),+'PL2'!$R$2+1,IF(AND(O5739&gt;1825,O5739&lt;2190),+'PL2'!$S$2+1,0))))))</f>
        <v>1.2</v>
      </c>
      <c r="N5739" s="82">
        <f t="shared" si="436"/>
        <v>4.9963589095569638E-4</v>
      </c>
      <c r="O5739" s="19">
        <f>IF(A5739&gt;'PL2'!$C$2+489,IF(A5739='PL2'!$C$2+490,1,O5738+1), "")</f>
        <v>1176</v>
      </c>
      <c r="Q5739" s="19">
        <f t="shared" si="431"/>
        <v>29.553082113199988</v>
      </c>
    </row>
    <row r="5740" spans="1:17" s="80" customFormat="1" x14ac:dyDescent="0.55000000000000004">
      <c r="A5740" s="80">
        <v>5738</v>
      </c>
      <c r="B5740" s="81">
        <v>45560</v>
      </c>
      <c r="C5740" s="80">
        <v>133.80693984970401</v>
      </c>
      <c r="D5740" s="80">
        <f t="shared" si="433"/>
        <v>587623503.62429178</v>
      </c>
      <c r="E5740" s="80">
        <v>475</v>
      </c>
      <c r="F5740" s="80">
        <f t="shared" si="429"/>
        <v>1.0816159673090034E-4</v>
      </c>
      <c r="G5740" s="80">
        <f t="shared" si="434"/>
        <v>23923.833121091884</v>
      </c>
      <c r="H5740" s="80">
        <f t="shared" si="430"/>
        <v>2.5876399903008971</v>
      </c>
      <c r="I5740" s="80">
        <f t="shared" si="432"/>
        <v>11363820.732518645</v>
      </c>
      <c r="K5740" s="82">
        <f t="shared" si="435"/>
        <v>1.1114805470662237E-3</v>
      </c>
      <c r="L5740" s="3">
        <f>IF(AND(O5740&gt;0,O5740&lt;366),+'PL2'!$N$3+1,IF(AND(O5740&gt;365,O5740&lt;731),+'PL2'!$O$3+1,IF(AND(O5740&gt;730,O5740&lt;1096),+'PL2'!$P$3+1,IF(AND(O5740&gt;1095,O5740&lt;1461),+'PL2'!$Q$3+1,IF(AND(O5740&gt;1460,O5740&lt;3000),+'PL2'!$R$3+1,0)))))</f>
        <v>1.5</v>
      </c>
      <c r="M5740" s="3">
        <f>IF(AND(O5740&gt;0,O5740&lt;366),+'PL2'!$N$2+1,IF(AND(O5740&gt;365,O5740&lt;731),+'PL2'!$O$2+1,IF(AND(O5740&gt;730,O5740&lt;1096),+'PL2'!$P$2+1,IF(AND(O5740&gt;1095,O5740&lt;1461),+'PL2'!$Q$2+1,IF(AND(O5740&gt;1460,O5740&lt;1826),+'PL2'!$R$2+1,IF(AND(O5740&gt;1825,O5740&lt;2190),+'PL2'!$S$2+1,0))))))</f>
        <v>1.2</v>
      </c>
      <c r="N5740" s="82">
        <f t="shared" si="436"/>
        <v>4.9963589095569638E-4</v>
      </c>
      <c r="O5740" s="19">
        <f>IF(A5740&gt;'PL2'!$C$2+489,IF(A5740='PL2'!$C$2+490,1,O5739+1), "")</f>
        <v>1177</v>
      </c>
      <c r="Q5740" s="19">
        <f t="shared" si="431"/>
        <v>29.567847893712102</v>
      </c>
    </row>
    <row r="5741" spans="1:17" s="80" customFormat="1" x14ac:dyDescent="0.55000000000000004">
      <c r="A5741" s="80">
        <v>5739</v>
      </c>
      <c r="B5741" s="81">
        <v>45561</v>
      </c>
      <c r="C5741" s="80">
        <v>133.836938323825</v>
      </c>
      <c r="D5741" s="80">
        <f t="shared" si="433"/>
        <v>588276635.71756911</v>
      </c>
      <c r="E5741" s="80">
        <v>475</v>
      </c>
      <c r="F5741" s="80">
        <f t="shared" si="429"/>
        <v>1.0806573275899738E-4</v>
      </c>
      <c r="G5741" s="80">
        <f t="shared" si="434"/>
        <v>23935.786326768415</v>
      </c>
      <c r="H5741" s="80">
        <f t="shared" si="430"/>
        <v>2.5866382885650192</v>
      </c>
      <c r="I5741" s="80">
        <f t="shared" si="432"/>
        <v>11369498.505214997</v>
      </c>
      <c r="K5741" s="82">
        <f t="shared" si="435"/>
        <v>1.1114805470662237E-3</v>
      </c>
      <c r="L5741" s="3">
        <f>IF(AND(O5741&gt;0,O5741&lt;366),+'PL2'!$N$3+1,IF(AND(O5741&gt;365,O5741&lt;731),+'PL2'!$O$3+1,IF(AND(O5741&gt;730,O5741&lt;1096),+'PL2'!$P$3+1,IF(AND(O5741&gt;1095,O5741&lt;1461),+'PL2'!$Q$3+1,IF(AND(O5741&gt;1460,O5741&lt;3000),+'PL2'!$R$3+1,0)))))</f>
        <v>1.5</v>
      </c>
      <c r="M5741" s="3">
        <f>IF(AND(O5741&gt;0,O5741&lt;366),+'PL2'!$N$2+1,IF(AND(O5741&gt;365,O5741&lt;731),+'PL2'!$O$2+1,IF(AND(O5741&gt;730,O5741&lt;1096),+'PL2'!$P$2+1,IF(AND(O5741&gt;1095,O5741&lt;1461),+'PL2'!$Q$2+1,IF(AND(O5741&gt;1460,O5741&lt;1826),+'PL2'!$R$2+1,IF(AND(O5741&gt;1825,O5741&lt;2190),+'PL2'!$S$2+1,0))))))</f>
        <v>1.2</v>
      </c>
      <c r="N5741" s="82">
        <f t="shared" si="436"/>
        <v>4.9963589095569638E-4</v>
      </c>
      <c r="O5741" s="19">
        <f>IF(A5741&gt;'PL2'!$C$2+489,IF(A5741='PL2'!$C$2+490,1,O5740+1), "")</f>
        <v>1178</v>
      </c>
      <c r="Q5741" s="19">
        <f t="shared" si="431"/>
        <v>29.582621051738119</v>
      </c>
    </row>
    <row r="5742" spans="1:17" s="80" customFormat="1" x14ac:dyDescent="0.55000000000000004">
      <c r="A5742" s="80">
        <v>5740</v>
      </c>
      <c r="B5742" s="81">
        <v>45562</v>
      </c>
      <c r="C5742" s="80">
        <v>133.86693679794601</v>
      </c>
      <c r="D5742" s="80">
        <f t="shared" si="433"/>
        <v>588930493.75446272</v>
      </c>
      <c r="E5742" s="80">
        <v>475</v>
      </c>
      <c r="F5742" s="80">
        <f t="shared" si="429"/>
        <v>1.0796994832727239E-4</v>
      </c>
      <c r="G5742" s="80">
        <f t="shared" si="434"/>
        <v>23947.745504695515</v>
      </c>
      <c r="H5742" s="80">
        <f t="shared" si="430"/>
        <v>2.5856368446966442</v>
      </c>
      <c r="I5742" s="80">
        <f t="shared" si="432"/>
        <v>11375179.114730369</v>
      </c>
      <c r="K5742" s="82">
        <f t="shared" si="435"/>
        <v>1.1114805470662237E-3</v>
      </c>
      <c r="L5742" s="3">
        <f>IF(AND(O5742&gt;0,O5742&lt;366),+'PL2'!$N$3+1,IF(AND(O5742&gt;365,O5742&lt;731),+'PL2'!$O$3+1,IF(AND(O5742&gt;730,O5742&lt;1096),+'PL2'!$P$3+1,IF(AND(O5742&gt;1095,O5742&lt;1461),+'PL2'!$Q$3+1,IF(AND(O5742&gt;1460,O5742&lt;3000),+'PL2'!$R$3+1,0)))))</f>
        <v>1.5</v>
      </c>
      <c r="M5742" s="3">
        <f>IF(AND(O5742&gt;0,O5742&lt;366),+'PL2'!$N$2+1,IF(AND(O5742&gt;365,O5742&lt;731),+'PL2'!$O$2+1,IF(AND(O5742&gt;730,O5742&lt;1096),+'PL2'!$P$2+1,IF(AND(O5742&gt;1095,O5742&lt;1461),+'PL2'!$Q$2+1,IF(AND(O5742&gt;1460,O5742&lt;1826),+'PL2'!$R$2+1,IF(AND(O5742&gt;1825,O5742&lt;2190),+'PL2'!$S$2+1,0))))))</f>
        <v>1.2</v>
      </c>
      <c r="N5742" s="82">
        <f t="shared" si="436"/>
        <v>4.9963589095569638E-4</v>
      </c>
      <c r="O5742" s="19">
        <f>IF(A5742&gt;'PL2'!$C$2+489,IF(A5742='PL2'!$C$2+490,1,O5741+1), "")</f>
        <v>1179</v>
      </c>
      <c r="Q5742" s="19">
        <f t="shared" si="431"/>
        <v>29.597401590964107</v>
      </c>
    </row>
    <row r="5743" spans="1:17" s="80" customFormat="1" x14ac:dyDescent="0.55000000000000004">
      <c r="A5743" s="80">
        <v>5741</v>
      </c>
      <c r="B5743" s="81">
        <v>45563</v>
      </c>
      <c r="C5743" s="80">
        <v>133.896935272067</v>
      </c>
      <c r="D5743" s="80">
        <f t="shared" si="433"/>
        <v>589585078.54184496</v>
      </c>
      <c r="E5743" s="80">
        <v>475</v>
      </c>
      <c r="F5743" s="80">
        <f t="shared" si="429"/>
        <v>1.0787424337727338E-4</v>
      </c>
      <c r="G5743" s="80">
        <f t="shared" si="434"/>
        <v>23959.710657857133</v>
      </c>
      <c r="H5743" s="80">
        <f t="shared" si="430"/>
        <v>2.5846356587547312</v>
      </c>
      <c r="I5743" s="80">
        <f t="shared" si="432"/>
        <v>11380862.562482137</v>
      </c>
      <c r="K5743" s="82">
        <f t="shared" si="435"/>
        <v>1.1114805470662237E-3</v>
      </c>
      <c r="L5743" s="3">
        <f>IF(AND(O5743&gt;0,O5743&lt;366),+'PL2'!$N$3+1,IF(AND(O5743&gt;365,O5743&lt;731),+'PL2'!$O$3+1,IF(AND(O5743&gt;730,O5743&lt;1096),+'PL2'!$P$3+1,IF(AND(O5743&gt;1095,O5743&lt;1461),+'PL2'!$Q$3+1,IF(AND(O5743&gt;1460,O5743&lt;3000),+'PL2'!$R$3+1,0)))))</f>
        <v>1.5</v>
      </c>
      <c r="M5743" s="3">
        <f>IF(AND(O5743&gt;0,O5743&lt;366),+'PL2'!$N$2+1,IF(AND(O5743&gt;365,O5743&lt;731),+'PL2'!$O$2+1,IF(AND(O5743&gt;730,O5743&lt;1096),+'PL2'!$P$2+1,IF(AND(O5743&gt;1095,O5743&lt;1461),+'PL2'!$Q$2+1,IF(AND(O5743&gt;1460,O5743&lt;1826),+'PL2'!$R$2+1,IF(AND(O5743&gt;1825,O5743&lt;2190),+'PL2'!$S$2+1,0))))))</f>
        <v>1.2</v>
      </c>
      <c r="N5743" s="82">
        <f t="shared" si="436"/>
        <v>4.9963589095569638E-4</v>
      </c>
      <c r="O5743" s="19">
        <f>IF(A5743&gt;'PL2'!$C$2+489,IF(A5743='PL2'!$C$2+490,1,O5742+1), "")</f>
        <v>1180</v>
      </c>
      <c r="Q5743" s="19">
        <f t="shared" si="431"/>
        <v>29.612189515077983</v>
      </c>
    </row>
    <row r="5744" spans="1:17" s="80" customFormat="1" x14ac:dyDescent="0.55000000000000004">
      <c r="A5744" s="80">
        <v>5742</v>
      </c>
      <c r="B5744" s="81">
        <v>45564</v>
      </c>
      <c r="C5744" s="80">
        <v>133.92693374618801</v>
      </c>
      <c r="D5744" s="80">
        <f t="shared" si="433"/>
        <v>590240390.88748479</v>
      </c>
      <c r="E5744" s="80">
        <v>475</v>
      </c>
      <c r="F5744" s="80">
        <f t="shared" ref="F5744:F5807" si="437">+(C5744/D5744)*E5744</f>
        <v>1.0777861785058021E-4</v>
      </c>
      <c r="G5744" s="80">
        <f t="shared" si="434"/>
        <v>23971.681789238712</v>
      </c>
      <c r="H5744" s="80">
        <f t="shared" si="430"/>
        <v>2.5836347307980718</v>
      </c>
      <c r="I5744" s="80">
        <f t="shared" si="432"/>
        <v>11386548.849888388</v>
      </c>
      <c r="K5744" s="82">
        <f t="shared" si="435"/>
        <v>1.1114805470662237E-3</v>
      </c>
      <c r="L5744" s="3">
        <f>IF(AND(O5744&gt;0,O5744&lt;366),+'PL2'!$N$3+1,IF(AND(O5744&gt;365,O5744&lt;731),+'PL2'!$O$3+1,IF(AND(O5744&gt;730,O5744&lt;1096),+'PL2'!$P$3+1,IF(AND(O5744&gt;1095,O5744&lt;1461),+'PL2'!$Q$3+1,IF(AND(O5744&gt;1460,O5744&lt;3000),+'PL2'!$R$3+1,0)))))</f>
        <v>1.5</v>
      </c>
      <c r="M5744" s="3">
        <f>IF(AND(O5744&gt;0,O5744&lt;366),+'PL2'!$N$2+1,IF(AND(O5744&gt;365,O5744&lt;731),+'PL2'!$O$2+1,IF(AND(O5744&gt;730,O5744&lt;1096),+'PL2'!$P$2+1,IF(AND(O5744&gt;1095,O5744&lt;1461),+'PL2'!$Q$2+1,IF(AND(O5744&gt;1460,O5744&lt;1826),+'PL2'!$R$2+1,IF(AND(O5744&gt;1825,O5744&lt;2190),+'PL2'!$S$2+1,0))))))</f>
        <v>1.2</v>
      </c>
      <c r="N5744" s="82">
        <f t="shared" si="436"/>
        <v>4.9963589095569638E-4</v>
      </c>
      <c r="O5744" s="19">
        <f>IF(A5744&gt;'PL2'!$C$2+489,IF(A5744='PL2'!$C$2+490,1,O5743+1), "")</f>
        <v>1181</v>
      </c>
      <c r="Q5744" s="19">
        <f t="shared" si="431"/>
        <v>29.626984827769498</v>
      </c>
    </row>
    <row r="5745" spans="1:17" s="80" customFormat="1" x14ac:dyDescent="0.55000000000000004">
      <c r="A5745" s="80">
        <v>5743</v>
      </c>
      <c r="B5745" s="81">
        <v>45565</v>
      </c>
      <c r="C5745" s="80">
        <v>133.956932220309</v>
      </c>
      <c r="D5745" s="80">
        <f t="shared" si="433"/>
        <v>590896431.60004902</v>
      </c>
      <c r="E5745" s="80">
        <v>475</v>
      </c>
      <c r="F5745" s="80">
        <f t="shared" si="437"/>
        <v>1.0768307168880438E-4</v>
      </c>
      <c r="G5745" s="80">
        <f t="shared" si="434"/>
        <v>23983.658901827184</v>
      </c>
      <c r="H5745" s="80">
        <f t="shared" si="430"/>
        <v>2.582634060885288</v>
      </c>
      <c r="I5745" s="80">
        <f t="shared" si="432"/>
        <v>11392237.978367912</v>
      </c>
      <c r="K5745" s="82">
        <f t="shared" si="435"/>
        <v>1.1114805470662237E-3</v>
      </c>
      <c r="L5745" s="3">
        <f>IF(AND(O5745&gt;0,O5745&lt;366),+'PL2'!$N$3+1,IF(AND(O5745&gt;365,O5745&lt;731),+'PL2'!$O$3+1,IF(AND(O5745&gt;730,O5745&lt;1096),+'PL2'!$P$3+1,IF(AND(O5745&gt;1095,O5745&lt;1461),+'PL2'!$Q$3+1,IF(AND(O5745&gt;1460,O5745&lt;3000),+'PL2'!$R$3+1,0)))))</f>
        <v>1.5</v>
      </c>
      <c r="M5745" s="3">
        <f>IF(AND(O5745&gt;0,O5745&lt;366),+'PL2'!$N$2+1,IF(AND(O5745&gt;365,O5745&lt;731),+'PL2'!$O$2+1,IF(AND(O5745&gt;730,O5745&lt;1096),+'PL2'!$P$2+1,IF(AND(O5745&gt;1095,O5745&lt;1461),+'PL2'!$Q$2+1,IF(AND(O5745&gt;1460,O5745&lt;1826),+'PL2'!$R$2+1,IF(AND(O5745&gt;1825,O5745&lt;2190),+'PL2'!$S$2+1,0))))))</f>
        <v>1.2</v>
      </c>
      <c r="N5745" s="82">
        <f t="shared" si="436"/>
        <v>4.9963589095569638E-4</v>
      </c>
      <c r="O5745" s="19">
        <f>IF(A5745&gt;'PL2'!$C$2+489,IF(A5745='PL2'!$C$2+490,1,O5744+1), "")</f>
        <v>1182</v>
      </c>
      <c r="Q5745" s="19">
        <f t="shared" si="431"/>
        <v>29.641787532730252</v>
      </c>
    </row>
    <row r="5746" spans="1:17" s="80" customFormat="1" x14ac:dyDescent="0.55000000000000004">
      <c r="A5746" s="80">
        <v>5744</v>
      </c>
      <c r="B5746" s="81">
        <v>45566</v>
      </c>
      <c r="C5746" s="80">
        <v>133.98693069442999</v>
      </c>
      <c r="D5746" s="80">
        <f t="shared" si="433"/>
        <v>591553201.48910332</v>
      </c>
      <c r="E5746" s="80">
        <v>475</v>
      </c>
      <c r="F5746" s="80">
        <f t="shared" si="437"/>
        <v>1.0758760483358924E-4</v>
      </c>
      <c r="G5746" s="80">
        <f t="shared" si="434"/>
        <v>23995.641998610976</v>
      </c>
      <c r="H5746" s="80">
        <f t="shared" si="430"/>
        <v>2.5816336490748353</v>
      </c>
      <c r="I5746" s="80">
        <f t="shared" si="432"/>
        <v>11397929.949340213</v>
      </c>
      <c r="K5746" s="82">
        <f t="shared" si="435"/>
        <v>1.1114805470662237E-3</v>
      </c>
      <c r="L5746" s="3">
        <f>IF(AND(O5746&gt;0,O5746&lt;366),+'PL2'!$N$3+1,IF(AND(O5746&gt;365,O5746&lt;731),+'PL2'!$O$3+1,IF(AND(O5746&gt;730,O5746&lt;1096),+'PL2'!$P$3+1,IF(AND(O5746&gt;1095,O5746&lt;1461),+'PL2'!$Q$3+1,IF(AND(O5746&gt;1460,O5746&lt;3000),+'PL2'!$R$3+1,0)))))</f>
        <v>1.5</v>
      </c>
      <c r="M5746" s="3">
        <f>IF(AND(O5746&gt;0,O5746&lt;366),+'PL2'!$N$2+1,IF(AND(O5746&gt;365,O5746&lt;731),+'PL2'!$O$2+1,IF(AND(O5746&gt;730,O5746&lt;1096),+'PL2'!$P$2+1,IF(AND(O5746&gt;1095,O5746&lt;1461),+'PL2'!$Q$2+1,IF(AND(O5746&gt;1460,O5746&lt;1826),+'PL2'!$R$2+1,IF(AND(O5746&gt;1825,O5746&lt;2190),+'PL2'!$S$2+1,0))))))</f>
        <v>1.2</v>
      </c>
      <c r="N5746" s="82">
        <f t="shared" si="436"/>
        <v>4.9963589095569638E-4</v>
      </c>
      <c r="O5746" s="19">
        <f>IF(A5746&gt;'PL2'!$C$2+489,IF(A5746='PL2'!$C$2+490,1,O5745+1), "")</f>
        <v>1183</v>
      </c>
      <c r="Q5746" s="19">
        <f t="shared" si="431"/>
        <v>29.656597633653686</v>
      </c>
    </row>
    <row r="5747" spans="1:17" s="80" customFormat="1" x14ac:dyDescent="0.55000000000000004">
      <c r="A5747" s="80">
        <v>5745</v>
      </c>
      <c r="B5747" s="81">
        <v>45567</v>
      </c>
      <c r="C5747" s="80">
        <v>134.016929168551</v>
      </c>
      <c r="D5747" s="80">
        <f t="shared" si="433"/>
        <v>592210701.36511326</v>
      </c>
      <c r="E5747" s="80">
        <v>475</v>
      </c>
      <c r="F5747" s="80">
        <f t="shared" si="437"/>
        <v>1.0749221722660985E-4</v>
      </c>
      <c r="G5747" s="80">
        <f t="shared" si="434"/>
        <v>24007.631082580006</v>
      </c>
      <c r="H5747" s="80">
        <f t="shared" si="430"/>
        <v>2.5806334954250008</v>
      </c>
      <c r="I5747" s="80">
        <f t="shared" si="432"/>
        <v>11403624.764225503</v>
      </c>
      <c r="K5747" s="82">
        <f t="shared" si="435"/>
        <v>1.1114805470662237E-3</v>
      </c>
      <c r="L5747" s="3">
        <f>IF(AND(O5747&gt;0,O5747&lt;366),+'PL2'!$N$3+1,IF(AND(O5747&gt;365,O5747&lt;731),+'PL2'!$O$3+1,IF(AND(O5747&gt;730,O5747&lt;1096),+'PL2'!$P$3+1,IF(AND(O5747&gt;1095,O5747&lt;1461),+'PL2'!$Q$3+1,IF(AND(O5747&gt;1460,O5747&lt;3000),+'PL2'!$R$3+1,0)))))</f>
        <v>1.5</v>
      </c>
      <c r="M5747" s="3">
        <f>IF(AND(O5747&gt;0,O5747&lt;366),+'PL2'!$N$2+1,IF(AND(O5747&gt;365,O5747&lt;731),+'PL2'!$O$2+1,IF(AND(O5747&gt;730,O5747&lt;1096),+'PL2'!$P$2+1,IF(AND(O5747&gt;1095,O5747&lt;1461),+'PL2'!$Q$2+1,IF(AND(O5747&gt;1460,O5747&lt;1826),+'PL2'!$R$2+1,IF(AND(O5747&gt;1825,O5747&lt;2190),+'PL2'!$S$2+1,0))))))</f>
        <v>1.2</v>
      </c>
      <c r="N5747" s="82">
        <f t="shared" si="436"/>
        <v>4.9963589095569638E-4</v>
      </c>
      <c r="O5747" s="19">
        <f>IF(A5747&gt;'PL2'!$C$2+489,IF(A5747='PL2'!$C$2+490,1,O5746+1), "")</f>
        <v>1184</v>
      </c>
      <c r="Q5747" s="19">
        <f t="shared" si="431"/>
        <v>29.67141513423509</v>
      </c>
    </row>
    <row r="5748" spans="1:17" s="80" customFormat="1" x14ac:dyDescent="0.55000000000000004">
      <c r="A5748" s="80">
        <v>5746</v>
      </c>
      <c r="B5748" s="81">
        <v>45568</v>
      </c>
      <c r="C5748" s="80">
        <v>134.04692764267199</v>
      </c>
      <c r="D5748" s="80">
        <f t="shared" si="433"/>
        <v>592868932.03944504</v>
      </c>
      <c r="E5748" s="80">
        <v>475</v>
      </c>
      <c r="F5748" s="80">
        <f t="shared" si="437"/>
        <v>1.0739690880957297E-4</v>
      </c>
      <c r="G5748" s="80">
        <f t="shared" si="434"/>
        <v>24019.626156725688</v>
      </c>
      <c r="H5748" s="80">
        <f t="shared" si="430"/>
        <v>2.5796335999939024</v>
      </c>
      <c r="I5748" s="80">
        <f t="shared" si="432"/>
        <v>11409322.424444702</v>
      </c>
      <c r="K5748" s="82">
        <f t="shared" si="435"/>
        <v>1.1114805470662237E-3</v>
      </c>
      <c r="L5748" s="3">
        <f>IF(AND(O5748&gt;0,O5748&lt;366),+'PL2'!$N$3+1,IF(AND(O5748&gt;365,O5748&lt;731),+'PL2'!$O$3+1,IF(AND(O5748&gt;730,O5748&lt;1096),+'PL2'!$P$3+1,IF(AND(O5748&gt;1095,O5748&lt;1461),+'PL2'!$Q$3+1,IF(AND(O5748&gt;1460,O5748&lt;3000),+'PL2'!$R$3+1,0)))))</f>
        <v>1.5</v>
      </c>
      <c r="M5748" s="3">
        <f>IF(AND(O5748&gt;0,O5748&lt;366),+'PL2'!$N$2+1,IF(AND(O5748&gt;365,O5748&lt;731),+'PL2'!$O$2+1,IF(AND(O5748&gt;730,O5748&lt;1096),+'PL2'!$P$2+1,IF(AND(O5748&gt;1095,O5748&lt;1461),+'PL2'!$Q$2+1,IF(AND(O5748&gt;1460,O5748&lt;1826),+'PL2'!$R$2+1,IF(AND(O5748&gt;1825,O5748&lt;2190),+'PL2'!$S$2+1,0))))))</f>
        <v>1.2</v>
      </c>
      <c r="N5748" s="82">
        <f t="shared" si="436"/>
        <v>4.9963589095569638E-4</v>
      </c>
      <c r="O5748" s="19">
        <f>IF(A5748&gt;'PL2'!$C$2+489,IF(A5748='PL2'!$C$2+490,1,O5747+1), "")</f>
        <v>1185</v>
      </c>
      <c r="Q5748" s="19">
        <f t="shared" si="431"/>
        <v>29.686240038171601</v>
      </c>
    </row>
    <row r="5749" spans="1:17" s="80" customFormat="1" x14ac:dyDescent="0.55000000000000004">
      <c r="A5749" s="80">
        <v>5747</v>
      </c>
      <c r="B5749" s="81">
        <v>45569</v>
      </c>
      <c r="C5749" s="80">
        <v>134.076926116793</v>
      </c>
      <c r="D5749" s="80">
        <f t="shared" si="433"/>
        <v>593527894.32436681</v>
      </c>
      <c r="E5749" s="80">
        <v>475</v>
      </c>
      <c r="F5749" s="80">
        <f t="shared" si="437"/>
        <v>1.0730167952421723E-4</v>
      </c>
      <c r="G5749" s="80">
        <f t="shared" si="434"/>
        <v>24031.627224040927</v>
      </c>
      <c r="H5749" s="80">
        <f t="shared" si="430"/>
        <v>2.5786339628394939</v>
      </c>
      <c r="I5749" s="80">
        <f t="shared" si="432"/>
        <v>11415022.93141944</v>
      </c>
      <c r="K5749" s="82">
        <f t="shared" si="435"/>
        <v>1.1114805470662237E-3</v>
      </c>
      <c r="L5749" s="3">
        <f>IF(AND(O5749&gt;0,O5749&lt;366),+'PL2'!$N$3+1,IF(AND(O5749&gt;365,O5749&lt;731),+'PL2'!$O$3+1,IF(AND(O5749&gt;730,O5749&lt;1096),+'PL2'!$P$3+1,IF(AND(O5749&gt;1095,O5749&lt;1461),+'PL2'!$Q$3+1,IF(AND(O5749&gt;1460,O5749&lt;3000),+'PL2'!$R$3+1,0)))))</f>
        <v>1.5</v>
      </c>
      <c r="M5749" s="3">
        <f>IF(AND(O5749&gt;0,O5749&lt;366),+'PL2'!$N$2+1,IF(AND(O5749&gt;365,O5749&lt;731),+'PL2'!$O$2+1,IF(AND(O5749&gt;730,O5749&lt;1096),+'PL2'!$P$2+1,IF(AND(O5749&gt;1095,O5749&lt;1461),+'PL2'!$Q$2+1,IF(AND(O5749&gt;1460,O5749&lt;1826),+'PL2'!$R$2+1,IF(AND(O5749&gt;1825,O5749&lt;2190),+'PL2'!$S$2+1,0))))))</f>
        <v>1.2</v>
      </c>
      <c r="N5749" s="82">
        <f t="shared" si="436"/>
        <v>4.9963589095569638E-4</v>
      </c>
      <c r="O5749" s="19">
        <f>IF(A5749&gt;'PL2'!$C$2+489,IF(A5749='PL2'!$C$2+490,1,O5748+1), "")</f>
        <v>1186</v>
      </c>
      <c r="Q5749" s="19">
        <f t="shared" si="431"/>
        <v>29.701072349162196</v>
      </c>
    </row>
    <row r="5750" spans="1:17" s="80" customFormat="1" x14ac:dyDescent="0.55000000000000004">
      <c r="A5750" s="80">
        <v>5748</v>
      </c>
      <c r="B5750" s="81">
        <v>45570</v>
      </c>
      <c r="C5750" s="80">
        <v>134.10692459091399</v>
      </c>
      <c r="D5750" s="80">
        <f t="shared" si="433"/>
        <v>594187589.03304946</v>
      </c>
      <c r="E5750" s="80">
        <v>475</v>
      </c>
      <c r="F5750" s="80">
        <f t="shared" si="437"/>
        <v>1.072065293123129E-4</v>
      </c>
      <c r="G5750" s="80">
        <f t="shared" si="434"/>
        <v>24043.634287520126</v>
      </c>
      <c r="H5750" s="80">
        <f t="shared" si="430"/>
        <v>2.5776345840195578</v>
      </c>
      <c r="I5750" s="80">
        <f t="shared" si="432"/>
        <v>11420726.28657206</v>
      </c>
      <c r="K5750" s="82">
        <f t="shared" si="435"/>
        <v>1.1114805470662237E-3</v>
      </c>
      <c r="L5750" s="3">
        <f>IF(AND(O5750&gt;0,O5750&lt;366),+'PL2'!$N$3+1,IF(AND(O5750&gt;365,O5750&lt;731),+'PL2'!$O$3+1,IF(AND(O5750&gt;730,O5750&lt;1096),+'PL2'!$P$3+1,IF(AND(O5750&gt;1095,O5750&lt;1461),+'PL2'!$Q$3+1,IF(AND(O5750&gt;1460,O5750&lt;3000),+'PL2'!$R$3+1,0)))))</f>
        <v>1.5</v>
      </c>
      <c r="M5750" s="3">
        <f>IF(AND(O5750&gt;0,O5750&lt;366),+'PL2'!$N$2+1,IF(AND(O5750&gt;365,O5750&lt;731),+'PL2'!$O$2+1,IF(AND(O5750&gt;730,O5750&lt;1096),+'PL2'!$P$2+1,IF(AND(O5750&gt;1095,O5750&lt;1461),+'PL2'!$Q$2+1,IF(AND(O5750&gt;1460,O5750&lt;1826),+'PL2'!$R$2+1,IF(AND(O5750&gt;1825,O5750&lt;2190),+'PL2'!$S$2+1,0))))))</f>
        <v>1.2</v>
      </c>
      <c r="N5750" s="82">
        <f t="shared" si="436"/>
        <v>4.9963589095569638E-4</v>
      </c>
      <c r="O5750" s="19">
        <f>IF(A5750&gt;'PL2'!$C$2+489,IF(A5750='PL2'!$C$2+490,1,O5749+1), "")</f>
        <v>1187</v>
      </c>
      <c r="Q5750" s="19">
        <f t="shared" si="431"/>
        <v>29.715912070907709</v>
      </c>
    </row>
    <row r="5751" spans="1:17" s="80" customFormat="1" x14ac:dyDescent="0.55000000000000004">
      <c r="A5751" s="80">
        <v>5749</v>
      </c>
      <c r="B5751" s="81">
        <v>45571</v>
      </c>
      <c r="C5751" s="80">
        <v>134.13692306503501</v>
      </c>
      <c r="D5751" s="80">
        <f t="shared" si="433"/>
        <v>594848016.97956789</v>
      </c>
      <c r="E5751" s="80">
        <v>475</v>
      </c>
      <c r="F5751" s="80">
        <f t="shared" si="437"/>
        <v>1.0711145811566208E-4</v>
      </c>
      <c r="G5751" s="80">
        <f t="shared" si="434"/>
        <v>24055.647350159183</v>
      </c>
      <c r="H5751" s="80">
        <f t="shared" si="430"/>
        <v>2.5766354635917126</v>
      </c>
      <c r="I5751" s="80">
        <f t="shared" si="432"/>
        <v>11426432.491325611</v>
      </c>
      <c r="K5751" s="82">
        <f t="shared" si="435"/>
        <v>1.1114805470662237E-3</v>
      </c>
      <c r="L5751" s="3">
        <f>IF(AND(O5751&gt;0,O5751&lt;366),+'PL2'!$N$3+1,IF(AND(O5751&gt;365,O5751&lt;731),+'PL2'!$O$3+1,IF(AND(O5751&gt;730,O5751&lt;1096),+'PL2'!$P$3+1,IF(AND(O5751&gt;1095,O5751&lt;1461),+'PL2'!$Q$3+1,IF(AND(O5751&gt;1460,O5751&lt;3000),+'PL2'!$R$3+1,0)))))</f>
        <v>1.5</v>
      </c>
      <c r="M5751" s="3">
        <f>IF(AND(O5751&gt;0,O5751&lt;366),+'PL2'!$N$2+1,IF(AND(O5751&gt;365,O5751&lt;731),+'PL2'!$O$2+1,IF(AND(O5751&gt;730,O5751&lt;1096),+'PL2'!$P$2+1,IF(AND(O5751&gt;1095,O5751&lt;1461),+'PL2'!$Q$2+1,IF(AND(O5751&gt;1460,O5751&lt;1826),+'PL2'!$R$2+1,IF(AND(O5751&gt;1825,O5751&lt;2190),+'PL2'!$S$2+1,0))))))</f>
        <v>1.2</v>
      </c>
      <c r="N5751" s="82">
        <f t="shared" si="436"/>
        <v>4.9963589095569638E-4</v>
      </c>
      <c r="O5751" s="19">
        <f>IF(A5751&gt;'PL2'!$C$2+489,IF(A5751='PL2'!$C$2+490,1,O5750+1), "")</f>
        <v>1188</v>
      </c>
      <c r="Q5751" s="19">
        <f t="shared" si="431"/>
        <v>29.730759207110818</v>
      </c>
    </row>
    <row r="5752" spans="1:17" s="80" customFormat="1" x14ac:dyDescent="0.55000000000000004">
      <c r="A5752" s="80">
        <v>5750</v>
      </c>
      <c r="B5752" s="81">
        <v>45572</v>
      </c>
      <c r="C5752" s="80">
        <v>134.16692153915599</v>
      </c>
      <c r="D5752" s="80">
        <f t="shared" si="433"/>
        <v>595509178.97890162</v>
      </c>
      <c r="E5752" s="80">
        <v>475</v>
      </c>
      <c r="F5752" s="80">
        <f t="shared" si="437"/>
        <v>1.0701646587609857E-4</v>
      </c>
      <c r="G5752" s="80">
        <f t="shared" si="434"/>
        <v>24067.666414955496</v>
      </c>
      <c r="H5752" s="80">
        <f t="shared" si="430"/>
        <v>2.5756366016134087</v>
      </c>
      <c r="I5752" s="80">
        <f t="shared" si="432"/>
        <v>11432141.547103861</v>
      </c>
      <c r="K5752" s="82">
        <f t="shared" si="435"/>
        <v>1.1114805470662237E-3</v>
      </c>
      <c r="L5752" s="3">
        <f>IF(AND(O5752&gt;0,O5752&lt;366),+'PL2'!$N$3+1,IF(AND(O5752&gt;365,O5752&lt;731),+'PL2'!$O$3+1,IF(AND(O5752&gt;730,O5752&lt;1096),+'PL2'!$P$3+1,IF(AND(O5752&gt;1095,O5752&lt;1461),+'PL2'!$Q$3+1,IF(AND(O5752&gt;1460,O5752&lt;3000),+'PL2'!$R$3+1,0)))))</f>
        <v>1.5</v>
      </c>
      <c r="M5752" s="3">
        <f>IF(AND(O5752&gt;0,O5752&lt;366),+'PL2'!$N$2+1,IF(AND(O5752&gt;365,O5752&lt;731),+'PL2'!$O$2+1,IF(AND(O5752&gt;730,O5752&lt;1096),+'PL2'!$P$2+1,IF(AND(O5752&gt;1095,O5752&lt;1461),+'PL2'!$Q$2+1,IF(AND(O5752&gt;1460,O5752&lt;1826),+'PL2'!$R$2+1,IF(AND(O5752&gt;1825,O5752&lt;2190),+'PL2'!$S$2+1,0))))))</f>
        <v>1.2</v>
      </c>
      <c r="N5752" s="82">
        <f t="shared" si="436"/>
        <v>4.9963589095569638E-4</v>
      </c>
      <c r="O5752" s="19">
        <f>IF(A5752&gt;'PL2'!$C$2+489,IF(A5752='PL2'!$C$2+490,1,O5751+1), "")</f>
        <v>1189</v>
      </c>
      <c r="Q5752" s="19">
        <f t="shared" si="431"/>
        <v>29.745613761476051</v>
      </c>
    </row>
    <row r="5753" spans="1:17" s="80" customFormat="1" x14ac:dyDescent="0.55000000000000004">
      <c r="A5753" s="80">
        <v>5751</v>
      </c>
      <c r="B5753" s="81">
        <v>45573</v>
      </c>
      <c r="C5753" s="80">
        <v>134.19692001327701</v>
      </c>
      <c r="D5753" s="80">
        <f t="shared" si="433"/>
        <v>596171075.84693611</v>
      </c>
      <c r="E5753" s="80">
        <v>475</v>
      </c>
      <c r="F5753" s="80">
        <f t="shared" si="437"/>
        <v>1.06921552535488E-4</v>
      </c>
      <c r="G5753" s="80">
        <f t="shared" si="434"/>
        <v>24079.691484907959</v>
      </c>
      <c r="H5753" s="80">
        <f t="shared" si="430"/>
        <v>2.5746379981419292</v>
      </c>
      <c r="I5753" s="80">
        <f t="shared" si="432"/>
        <v>11437853.455331281</v>
      </c>
      <c r="K5753" s="82">
        <f t="shared" si="435"/>
        <v>1.1114805470662237E-3</v>
      </c>
      <c r="L5753" s="3">
        <f>IF(AND(O5753&gt;0,O5753&lt;366),+'PL2'!$N$3+1,IF(AND(O5753&gt;365,O5753&lt;731),+'PL2'!$O$3+1,IF(AND(O5753&gt;730,O5753&lt;1096),+'PL2'!$P$3+1,IF(AND(O5753&gt;1095,O5753&lt;1461),+'PL2'!$Q$3+1,IF(AND(O5753&gt;1460,O5753&lt;3000),+'PL2'!$R$3+1,0)))))</f>
        <v>1.5</v>
      </c>
      <c r="M5753" s="3">
        <f>IF(AND(O5753&gt;0,O5753&lt;366),+'PL2'!$N$2+1,IF(AND(O5753&gt;365,O5753&lt;731),+'PL2'!$O$2+1,IF(AND(O5753&gt;730,O5753&lt;1096),+'PL2'!$P$2+1,IF(AND(O5753&gt;1095,O5753&lt;1461),+'PL2'!$Q$2+1,IF(AND(O5753&gt;1460,O5753&lt;1826),+'PL2'!$R$2+1,IF(AND(O5753&gt;1825,O5753&lt;2190),+'PL2'!$S$2+1,0))))))</f>
        <v>1.2</v>
      </c>
      <c r="N5753" s="82">
        <f t="shared" si="436"/>
        <v>4.9963589095569638E-4</v>
      </c>
      <c r="O5753" s="19">
        <f>IF(A5753&gt;'PL2'!$C$2+489,IF(A5753='PL2'!$C$2+490,1,O5752+1), "")</f>
        <v>1190</v>
      </c>
      <c r="Q5753" s="19">
        <f t="shared" si="431"/>
        <v>29.76047573770979</v>
      </c>
    </row>
    <row r="5754" spans="1:17" s="80" customFormat="1" x14ac:dyDescent="0.55000000000000004">
      <c r="A5754" s="80">
        <v>5752</v>
      </c>
      <c r="B5754" s="81">
        <v>45574</v>
      </c>
      <c r="C5754" s="80">
        <v>134.226918487398</v>
      </c>
      <c r="D5754" s="80">
        <f t="shared" si="433"/>
        <v>596833708.40046346</v>
      </c>
      <c r="E5754" s="80">
        <v>475</v>
      </c>
      <c r="F5754" s="80">
        <f t="shared" si="437"/>
        <v>1.0682671803572772E-4</v>
      </c>
      <c r="G5754" s="80">
        <f t="shared" si="434"/>
        <v>24091.72256301696</v>
      </c>
      <c r="H5754" s="80">
        <f t="shared" si="430"/>
        <v>2.5736396532343924</v>
      </c>
      <c r="I5754" s="80">
        <f t="shared" si="432"/>
        <v>11443568.217433056</v>
      </c>
      <c r="K5754" s="82">
        <f t="shared" si="435"/>
        <v>1.1114805470662237E-3</v>
      </c>
      <c r="L5754" s="3">
        <f>IF(AND(O5754&gt;0,O5754&lt;366),+'PL2'!$N$3+1,IF(AND(O5754&gt;365,O5754&lt;731),+'PL2'!$O$3+1,IF(AND(O5754&gt;730,O5754&lt;1096),+'PL2'!$P$3+1,IF(AND(O5754&gt;1095,O5754&lt;1461),+'PL2'!$Q$3+1,IF(AND(O5754&gt;1460,O5754&lt;3000),+'PL2'!$R$3+1,0)))))</f>
        <v>1.5</v>
      </c>
      <c r="M5754" s="3">
        <f>IF(AND(O5754&gt;0,O5754&lt;366),+'PL2'!$N$2+1,IF(AND(O5754&gt;365,O5754&lt;731),+'PL2'!$O$2+1,IF(AND(O5754&gt;730,O5754&lt;1096),+'PL2'!$P$2+1,IF(AND(O5754&gt;1095,O5754&lt;1461),+'PL2'!$Q$2+1,IF(AND(O5754&gt;1460,O5754&lt;1826),+'PL2'!$R$2+1,IF(AND(O5754&gt;1825,O5754&lt;2190),+'PL2'!$S$2+1,0))))))</f>
        <v>1.2</v>
      </c>
      <c r="N5754" s="82">
        <f t="shared" si="436"/>
        <v>4.9963589095569638E-4</v>
      </c>
      <c r="O5754" s="19">
        <f>IF(A5754&gt;'PL2'!$C$2+489,IF(A5754='PL2'!$C$2+490,1,O5753+1), "")</f>
        <v>1191</v>
      </c>
      <c r="Q5754" s="19">
        <f t="shared" si="431"/>
        <v>29.775345139520265</v>
      </c>
    </row>
    <row r="5755" spans="1:17" s="80" customFormat="1" x14ac:dyDescent="0.55000000000000004">
      <c r="A5755" s="80">
        <v>5753</v>
      </c>
      <c r="B5755" s="81">
        <v>45575</v>
      </c>
      <c r="C5755" s="80">
        <v>134.25691696151901</v>
      </c>
      <c r="D5755" s="80">
        <f t="shared" si="433"/>
        <v>597497077.45718396</v>
      </c>
      <c r="E5755" s="80">
        <v>475</v>
      </c>
      <c r="F5755" s="80">
        <f t="shared" si="437"/>
        <v>1.0673196231874686E-4</v>
      </c>
      <c r="G5755" s="80">
        <f t="shared" si="434"/>
        <v>24103.759652284389</v>
      </c>
      <c r="H5755" s="80">
        <f t="shared" si="430"/>
        <v>2.5726415669477483</v>
      </c>
      <c r="I5755" s="80">
        <f t="shared" si="432"/>
        <v>11449285.834835084</v>
      </c>
      <c r="K5755" s="82">
        <f t="shared" si="435"/>
        <v>1.1114805470662237E-3</v>
      </c>
      <c r="L5755" s="3">
        <f>IF(AND(O5755&gt;0,O5755&lt;366),+'PL2'!$N$3+1,IF(AND(O5755&gt;365,O5755&lt;731),+'PL2'!$O$3+1,IF(AND(O5755&gt;730,O5755&lt;1096),+'PL2'!$P$3+1,IF(AND(O5755&gt;1095,O5755&lt;1461),+'PL2'!$Q$3+1,IF(AND(O5755&gt;1460,O5755&lt;3000),+'PL2'!$R$3+1,0)))))</f>
        <v>1.5</v>
      </c>
      <c r="M5755" s="3">
        <f>IF(AND(O5755&gt;0,O5755&lt;366),+'PL2'!$N$2+1,IF(AND(O5755&gt;365,O5755&lt;731),+'PL2'!$O$2+1,IF(AND(O5755&gt;730,O5755&lt;1096),+'PL2'!$P$2+1,IF(AND(O5755&gt;1095,O5755&lt;1461),+'PL2'!$Q$2+1,IF(AND(O5755&gt;1460,O5755&lt;1826),+'PL2'!$R$2+1,IF(AND(O5755&gt;1825,O5755&lt;2190),+'PL2'!$S$2+1,0))))))</f>
        <v>1.2</v>
      </c>
      <c r="N5755" s="82">
        <f t="shared" si="436"/>
        <v>4.9963589095569638E-4</v>
      </c>
      <c r="O5755" s="19">
        <f>IF(A5755&gt;'PL2'!$C$2+489,IF(A5755='PL2'!$C$2+490,1,O5754+1), "")</f>
        <v>1192</v>
      </c>
      <c r="Q5755" s="19">
        <f t="shared" si="431"/>
        <v>29.790221970617562</v>
      </c>
    </row>
    <row r="5756" spans="1:17" s="80" customFormat="1" x14ac:dyDescent="0.55000000000000004">
      <c r="A5756" s="80">
        <v>5754</v>
      </c>
      <c r="B5756" s="81">
        <v>45576</v>
      </c>
      <c r="C5756" s="80">
        <v>134.28691543564</v>
      </c>
      <c r="D5756" s="80">
        <f t="shared" si="433"/>
        <v>598161183.83570659</v>
      </c>
      <c r="E5756" s="80">
        <v>475</v>
      </c>
      <c r="F5756" s="80">
        <f t="shared" si="437"/>
        <v>1.0663728532650624E-4</v>
      </c>
      <c r="G5756" s="80">
        <f t="shared" si="434"/>
        <v>24115.802755713641</v>
      </c>
      <c r="H5756" s="80">
        <f t="shared" si="430"/>
        <v>2.5716437393387812</v>
      </c>
      <c r="I5756" s="80">
        <f t="shared" si="432"/>
        <v>11455006.308963979</v>
      </c>
      <c r="K5756" s="82">
        <f t="shared" si="435"/>
        <v>1.1114805470662237E-3</v>
      </c>
      <c r="L5756" s="3">
        <f>IF(AND(O5756&gt;0,O5756&lt;366),+'PL2'!$N$3+1,IF(AND(O5756&gt;365,O5756&lt;731),+'PL2'!$O$3+1,IF(AND(O5756&gt;730,O5756&lt;1096),+'PL2'!$P$3+1,IF(AND(O5756&gt;1095,O5756&lt;1461),+'PL2'!$Q$3+1,IF(AND(O5756&gt;1460,O5756&lt;3000),+'PL2'!$R$3+1,0)))))</f>
        <v>1.5</v>
      </c>
      <c r="M5756" s="3">
        <f>IF(AND(O5756&gt;0,O5756&lt;366),+'PL2'!$N$2+1,IF(AND(O5756&gt;365,O5756&lt;731),+'PL2'!$O$2+1,IF(AND(O5756&gt;730,O5756&lt;1096),+'PL2'!$P$2+1,IF(AND(O5756&gt;1095,O5756&lt;1461),+'PL2'!$Q$2+1,IF(AND(O5756&gt;1460,O5756&lt;1826),+'PL2'!$R$2+1,IF(AND(O5756&gt;1825,O5756&lt;2190),+'PL2'!$S$2+1,0))))))</f>
        <v>1.2</v>
      </c>
      <c r="N5756" s="82">
        <f t="shared" si="436"/>
        <v>4.9963589095569638E-4</v>
      </c>
      <c r="O5756" s="19">
        <f>IF(A5756&gt;'PL2'!$C$2+489,IF(A5756='PL2'!$C$2+490,1,O5755+1), "")</f>
        <v>1193</v>
      </c>
      <c r="Q5756" s="19">
        <f t="shared" si="431"/>
        <v>29.80510623471362</v>
      </c>
    </row>
    <row r="5757" spans="1:17" s="80" customFormat="1" x14ac:dyDescent="0.55000000000000004">
      <c r="A5757" s="80">
        <v>5755</v>
      </c>
      <c r="B5757" s="81">
        <v>45577</v>
      </c>
      <c r="C5757" s="80">
        <v>134.31691390976101</v>
      </c>
      <c r="D5757" s="80">
        <f t="shared" si="433"/>
        <v>598826028.35555005</v>
      </c>
      <c r="E5757" s="80">
        <v>475</v>
      </c>
      <c r="F5757" s="80">
        <f t="shared" si="437"/>
        <v>1.0654268700099861E-4</v>
      </c>
      <c r="G5757" s="80">
        <f t="shared" si="434"/>
        <v>24127.851876309604</v>
      </c>
      <c r="H5757" s="80">
        <f t="shared" si="430"/>
        <v>2.5706461704641113</v>
      </c>
      <c r="I5757" s="80">
        <f t="shared" si="432"/>
        <v>11460729.641247062</v>
      </c>
      <c r="K5757" s="82">
        <f t="shared" si="435"/>
        <v>1.1114805470662237E-3</v>
      </c>
      <c r="L5757" s="3">
        <f>IF(AND(O5757&gt;0,O5757&lt;366),+'PL2'!$N$3+1,IF(AND(O5757&gt;365,O5757&lt;731),+'PL2'!$O$3+1,IF(AND(O5757&gt;730,O5757&lt;1096),+'PL2'!$P$3+1,IF(AND(O5757&gt;1095,O5757&lt;1461),+'PL2'!$Q$3+1,IF(AND(O5757&gt;1460,O5757&lt;3000),+'PL2'!$R$3+1,0)))))</f>
        <v>1.5</v>
      </c>
      <c r="M5757" s="3">
        <f>IF(AND(O5757&gt;0,O5757&lt;366),+'PL2'!$N$2+1,IF(AND(O5757&gt;365,O5757&lt;731),+'PL2'!$O$2+1,IF(AND(O5757&gt;730,O5757&lt;1096),+'PL2'!$P$2+1,IF(AND(O5757&gt;1095,O5757&lt;1461),+'PL2'!$Q$2+1,IF(AND(O5757&gt;1460,O5757&lt;1826),+'PL2'!$R$2+1,IF(AND(O5757&gt;1825,O5757&lt;2190),+'PL2'!$S$2+1,0))))))</f>
        <v>1.2</v>
      </c>
      <c r="N5757" s="82">
        <f t="shared" si="436"/>
        <v>4.9963589095569638E-4</v>
      </c>
      <c r="O5757" s="19">
        <f>IF(A5757&gt;'PL2'!$C$2+489,IF(A5757='PL2'!$C$2+490,1,O5756+1), "")</f>
        <v>1194</v>
      </c>
      <c r="Q5757" s="19">
        <f t="shared" si="431"/>
        <v>29.819997935522231</v>
      </c>
    </row>
    <row r="5758" spans="1:17" s="80" customFormat="1" x14ac:dyDescent="0.55000000000000004">
      <c r="A5758" s="80">
        <v>5756</v>
      </c>
      <c r="B5758" s="81">
        <v>45578</v>
      </c>
      <c r="C5758" s="80">
        <v>134.346912383882</v>
      </c>
      <c r="D5758" s="80">
        <f t="shared" si="433"/>
        <v>599491611.83714414</v>
      </c>
      <c r="E5758" s="80">
        <v>475</v>
      </c>
      <c r="F5758" s="80">
        <f t="shared" si="437"/>
        <v>1.0644816728424828E-4</v>
      </c>
      <c r="G5758" s="80">
        <f t="shared" si="434"/>
        <v>24139.907017078669</v>
      </c>
      <c r="H5758" s="80">
        <f t="shared" si="430"/>
        <v>2.5696488603801892</v>
      </c>
      <c r="I5758" s="80">
        <f t="shared" si="432"/>
        <v>11466455.833112368</v>
      </c>
      <c r="K5758" s="82">
        <f t="shared" si="435"/>
        <v>1.1114805470662237E-3</v>
      </c>
      <c r="L5758" s="3">
        <f>IF(AND(O5758&gt;0,O5758&lt;366),+'PL2'!$N$3+1,IF(AND(O5758&gt;365,O5758&lt;731),+'PL2'!$O$3+1,IF(AND(O5758&gt;730,O5758&lt;1096),+'PL2'!$P$3+1,IF(AND(O5758&gt;1095,O5758&lt;1461),+'PL2'!$Q$3+1,IF(AND(O5758&gt;1460,O5758&lt;3000),+'PL2'!$R$3+1,0)))))</f>
        <v>1.5</v>
      </c>
      <c r="M5758" s="3">
        <f>IF(AND(O5758&gt;0,O5758&lt;366),+'PL2'!$N$2+1,IF(AND(O5758&gt;365,O5758&lt;731),+'PL2'!$O$2+1,IF(AND(O5758&gt;730,O5758&lt;1096),+'PL2'!$P$2+1,IF(AND(O5758&gt;1095,O5758&lt;1461),+'PL2'!$Q$2+1,IF(AND(O5758&gt;1460,O5758&lt;1826),+'PL2'!$R$2+1,IF(AND(O5758&gt;1825,O5758&lt;2190),+'PL2'!$S$2+1,0))))))</f>
        <v>1.2</v>
      </c>
      <c r="N5758" s="82">
        <f t="shared" si="436"/>
        <v>4.9963589095569638E-4</v>
      </c>
      <c r="O5758" s="19">
        <f>IF(A5758&gt;'PL2'!$C$2+489,IF(A5758='PL2'!$C$2+490,1,O5757+1), "")</f>
        <v>1195</v>
      </c>
      <c r="Q5758" s="19">
        <f t="shared" si="431"/>
        <v>29.834897076759042</v>
      </c>
    </row>
    <row r="5759" spans="1:17" s="80" customFormat="1" x14ac:dyDescent="0.55000000000000004">
      <c r="A5759" s="80">
        <v>5757</v>
      </c>
      <c r="B5759" s="81">
        <v>45579</v>
      </c>
      <c r="C5759" s="80">
        <v>134.37691085800299</v>
      </c>
      <c r="D5759" s="80">
        <f t="shared" si="433"/>
        <v>600157935.10183048</v>
      </c>
      <c r="E5759" s="80">
        <v>475</v>
      </c>
      <c r="F5759" s="80">
        <f t="shared" si="437"/>
        <v>1.0635372611831145E-4</v>
      </c>
      <c r="G5759" s="80">
        <f t="shared" si="434"/>
        <v>24151.968181028737</v>
      </c>
      <c r="H5759" s="80">
        <f t="shared" si="430"/>
        <v>2.568651809143303</v>
      </c>
      <c r="I5759" s="80">
        <f t="shared" si="432"/>
        <v>11472184.885988649</v>
      </c>
      <c r="K5759" s="82">
        <f t="shared" si="435"/>
        <v>1.1114805470662237E-3</v>
      </c>
      <c r="L5759" s="3">
        <f>IF(AND(O5759&gt;0,O5759&lt;366),+'PL2'!$N$3+1,IF(AND(O5759&gt;365,O5759&lt;731),+'PL2'!$O$3+1,IF(AND(O5759&gt;730,O5759&lt;1096),+'PL2'!$P$3+1,IF(AND(O5759&gt;1095,O5759&lt;1461),+'PL2'!$Q$3+1,IF(AND(O5759&gt;1460,O5759&lt;3000),+'PL2'!$R$3+1,0)))))</f>
        <v>1.5</v>
      </c>
      <c r="M5759" s="3">
        <f>IF(AND(O5759&gt;0,O5759&lt;366),+'PL2'!$N$2+1,IF(AND(O5759&gt;365,O5759&lt;731),+'PL2'!$O$2+1,IF(AND(O5759&gt;730,O5759&lt;1096),+'PL2'!$P$2+1,IF(AND(O5759&gt;1095,O5759&lt;1461),+'PL2'!$Q$2+1,IF(AND(O5759&gt;1460,O5759&lt;1826),+'PL2'!$R$2+1,IF(AND(O5759&gt;1825,O5759&lt;2190),+'PL2'!$S$2+1,0))))))</f>
        <v>1.2</v>
      </c>
      <c r="N5759" s="82">
        <f t="shared" si="436"/>
        <v>4.9963589095569638E-4</v>
      </c>
      <c r="O5759" s="19">
        <f>IF(A5759&gt;'PL2'!$C$2+489,IF(A5759='PL2'!$C$2+490,1,O5758+1), "")</f>
        <v>1196</v>
      </c>
      <c r="Q5759" s="19">
        <f t="shared" si="431"/>
        <v>29.849803662141561</v>
      </c>
    </row>
    <row r="5760" spans="1:17" s="80" customFormat="1" x14ac:dyDescent="0.55000000000000004">
      <c r="A5760" s="80">
        <v>5758</v>
      </c>
      <c r="B5760" s="81">
        <v>45580</v>
      </c>
      <c r="C5760" s="80">
        <v>134.406909332124</v>
      </c>
      <c r="D5760" s="80">
        <f t="shared" si="433"/>
        <v>600824998.97186363</v>
      </c>
      <c r="E5760" s="80">
        <v>475</v>
      </c>
      <c r="F5760" s="80">
        <f t="shared" si="437"/>
        <v>1.062593634452761E-4</v>
      </c>
      <c r="G5760" s="80">
        <f t="shared" si="434"/>
        <v>24164.035371169197</v>
      </c>
      <c r="H5760" s="80">
        <f t="shared" si="430"/>
        <v>2.5676550168095749</v>
      </c>
      <c r="I5760" s="80">
        <f t="shared" si="432"/>
        <v>11477916.801305369</v>
      </c>
      <c r="K5760" s="82">
        <f t="shared" si="435"/>
        <v>1.1114805470662237E-3</v>
      </c>
      <c r="L5760" s="3">
        <f>IF(AND(O5760&gt;0,O5760&lt;366),+'PL2'!$N$3+1,IF(AND(O5760&gt;365,O5760&lt;731),+'PL2'!$O$3+1,IF(AND(O5760&gt;730,O5760&lt;1096),+'PL2'!$P$3+1,IF(AND(O5760&gt;1095,O5760&lt;1461),+'PL2'!$Q$3+1,IF(AND(O5760&gt;1460,O5760&lt;3000),+'PL2'!$R$3+1,0)))))</f>
        <v>1.5</v>
      </c>
      <c r="M5760" s="3">
        <f>IF(AND(O5760&gt;0,O5760&lt;366),+'PL2'!$N$2+1,IF(AND(O5760&gt;365,O5760&lt;731),+'PL2'!$O$2+1,IF(AND(O5760&gt;730,O5760&lt;1096),+'PL2'!$P$2+1,IF(AND(O5760&gt;1095,O5760&lt;1461),+'PL2'!$Q$2+1,IF(AND(O5760&gt;1460,O5760&lt;1826),+'PL2'!$R$2+1,IF(AND(O5760&gt;1825,O5760&lt;2190),+'PL2'!$S$2+1,0))))))</f>
        <v>1.2</v>
      </c>
      <c r="N5760" s="82">
        <f t="shared" si="436"/>
        <v>4.9963589095569638E-4</v>
      </c>
      <c r="O5760" s="19">
        <f>IF(A5760&gt;'PL2'!$C$2+489,IF(A5760='PL2'!$C$2+490,1,O5759+1), "")</f>
        <v>1197</v>
      </c>
      <c r="Q5760" s="19">
        <f t="shared" si="431"/>
        <v>29.864717695389146</v>
      </c>
    </row>
    <row r="5761" spans="1:17" s="80" customFormat="1" x14ac:dyDescent="0.55000000000000004">
      <c r="A5761" s="80">
        <v>5759</v>
      </c>
      <c r="B5761" s="81">
        <v>45581</v>
      </c>
      <c r="C5761" s="80">
        <v>134.43690780624499</v>
      </c>
      <c r="D5761" s="80">
        <f t="shared" si="433"/>
        <v>601492804.27041197</v>
      </c>
      <c r="E5761" s="80">
        <v>475</v>
      </c>
      <c r="F5761" s="80">
        <f t="shared" si="437"/>
        <v>1.0616507920726191E-4</v>
      </c>
      <c r="G5761" s="80">
        <f t="shared" si="434"/>
        <v>24176.108590510958</v>
      </c>
      <c r="H5761" s="80">
        <f t="shared" si="430"/>
        <v>2.5666584834349608</v>
      </c>
      <c r="I5761" s="80">
        <f t="shared" si="432"/>
        <v>11483651.580492705</v>
      </c>
      <c r="K5761" s="82">
        <f t="shared" si="435"/>
        <v>1.1114805470662237E-3</v>
      </c>
      <c r="L5761" s="3">
        <f>IF(AND(O5761&gt;0,O5761&lt;366),+'PL2'!$N$3+1,IF(AND(O5761&gt;365,O5761&lt;731),+'PL2'!$O$3+1,IF(AND(O5761&gt;730,O5761&lt;1096),+'PL2'!$P$3+1,IF(AND(O5761&gt;1095,O5761&lt;1461),+'PL2'!$Q$3+1,IF(AND(O5761&gt;1460,O5761&lt;3000),+'PL2'!$R$3+1,0)))))</f>
        <v>1.5</v>
      </c>
      <c r="M5761" s="3">
        <f>IF(AND(O5761&gt;0,O5761&lt;366),+'PL2'!$N$2+1,IF(AND(O5761&gt;365,O5761&lt;731),+'PL2'!$O$2+1,IF(AND(O5761&gt;730,O5761&lt;1096),+'PL2'!$P$2+1,IF(AND(O5761&gt;1095,O5761&lt;1461),+'PL2'!$Q$2+1,IF(AND(O5761&gt;1460,O5761&lt;1826),+'PL2'!$R$2+1,IF(AND(O5761&gt;1825,O5761&lt;2190),+'PL2'!$S$2+1,0))))))</f>
        <v>1.2</v>
      </c>
      <c r="N5761" s="82">
        <f t="shared" si="436"/>
        <v>4.9963589095569638E-4</v>
      </c>
      <c r="O5761" s="19">
        <f>IF(A5761&gt;'PL2'!$C$2+489,IF(A5761='PL2'!$C$2+490,1,O5760+1), "")</f>
        <v>1198</v>
      </c>
      <c r="Q5761" s="19">
        <f t="shared" si="431"/>
        <v>29.879639180223023</v>
      </c>
    </row>
    <row r="5762" spans="1:17" s="80" customFormat="1" x14ac:dyDescent="0.55000000000000004">
      <c r="A5762" s="80">
        <v>5760</v>
      </c>
      <c r="B5762" s="81">
        <v>45582</v>
      </c>
      <c r="C5762" s="80">
        <v>134.466906280366</v>
      </c>
      <c r="D5762" s="80">
        <f t="shared" si="433"/>
        <v>602161351.82155883</v>
      </c>
      <c r="E5762" s="80">
        <v>475</v>
      </c>
      <c r="F5762" s="80">
        <f t="shared" si="437"/>
        <v>1.0607087334642038E-4</v>
      </c>
      <c r="G5762" s="80">
        <f t="shared" si="434"/>
        <v>24188.187842066418</v>
      </c>
      <c r="H5762" s="80">
        <f t="shared" si="430"/>
        <v>2.5656622090752523</v>
      </c>
      <c r="I5762" s="80">
        <f t="shared" si="432"/>
        <v>11489389.224981548</v>
      </c>
      <c r="K5762" s="82">
        <f t="shared" si="435"/>
        <v>1.1114805470662237E-3</v>
      </c>
      <c r="L5762" s="3">
        <f>IF(AND(O5762&gt;0,O5762&lt;366),+'PL2'!$N$3+1,IF(AND(O5762&gt;365,O5762&lt;731),+'PL2'!$O$3+1,IF(AND(O5762&gt;730,O5762&lt;1096),+'PL2'!$P$3+1,IF(AND(O5762&gt;1095,O5762&lt;1461),+'PL2'!$Q$3+1,IF(AND(O5762&gt;1460,O5762&lt;3000),+'PL2'!$R$3+1,0)))))</f>
        <v>1.5</v>
      </c>
      <c r="M5762" s="3">
        <f>IF(AND(O5762&gt;0,O5762&lt;366),+'PL2'!$N$2+1,IF(AND(O5762&gt;365,O5762&lt;731),+'PL2'!$O$2+1,IF(AND(O5762&gt;730,O5762&lt;1096),+'PL2'!$P$2+1,IF(AND(O5762&gt;1095,O5762&lt;1461),+'PL2'!$Q$2+1,IF(AND(O5762&gt;1460,O5762&lt;1826),+'PL2'!$R$2+1,IF(AND(O5762&gt;1825,O5762&lt;2190),+'PL2'!$S$2+1,0))))))</f>
        <v>1.2</v>
      </c>
      <c r="N5762" s="82">
        <f t="shared" si="436"/>
        <v>4.9963589095569638E-4</v>
      </c>
      <c r="O5762" s="19">
        <f>IF(A5762&gt;'PL2'!$C$2+489,IF(A5762='PL2'!$C$2+490,1,O5761+1), "")</f>
        <v>1199</v>
      </c>
      <c r="Q5762" s="19">
        <f t="shared" si="431"/>
        <v>29.894568120366269</v>
      </c>
    </row>
    <row r="5763" spans="1:17" s="80" customFormat="1" x14ac:dyDescent="0.55000000000000004">
      <c r="A5763" s="80">
        <v>5761</v>
      </c>
      <c r="B5763" s="81">
        <v>45583</v>
      </c>
      <c r="C5763" s="80">
        <v>134.49690475448699</v>
      </c>
      <c r="D5763" s="80">
        <f t="shared" si="433"/>
        <v>602830642.45030355</v>
      </c>
      <c r="E5763" s="80">
        <v>475</v>
      </c>
      <c r="F5763" s="80">
        <f t="shared" si="437"/>
        <v>1.0597674580493474E-4</v>
      </c>
      <c r="G5763" s="80">
        <f t="shared" si="434"/>
        <v>24200.273128849494</v>
      </c>
      <c r="H5763" s="80">
        <f t="shared" si="430"/>
        <v>2.5646661937860755</v>
      </c>
      <c r="I5763" s="80">
        <f t="shared" si="432"/>
        <v>11495129.73620351</v>
      </c>
      <c r="K5763" s="82">
        <f t="shared" si="435"/>
        <v>1.1114805470662237E-3</v>
      </c>
      <c r="L5763" s="3">
        <f>IF(AND(O5763&gt;0,O5763&lt;366),+'PL2'!$N$3+1,IF(AND(O5763&gt;365,O5763&lt;731),+'PL2'!$O$3+1,IF(AND(O5763&gt;730,O5763&lt;1096),+'PL2'!$P$3+1,IF(AND(O5763&gt;1095,O5763&lt;1461),+'PL2'!$Q$3+1,IF(AND(O5763&gt;1460,O5763&lt;3000),+'PL2'!$R$3+1,0)))))</f>
        <v>1.5</v>
      </c>
      <c r="M5763" s="3">
        <f>IF(AND(O5763&gt;0,O5763&lt;366),+'PL2'!$N$2+1,IF(AND(O5763&gt;365,O5763&lt;731),+'PL2'!$O$2+1,IF(AND(O5763&gt;730,O5763&lt;1096),+'PL2'!$P$2+1,IF(AND(O5763&gt;1095,O5763&lt;1461),+'PL2'!$Q$2+1,IF(AND(O5763&gt;1460,O5763&lt;1826),+'PL2'!$R$2+1,IF(AND(O5763&gt;1825,O5763&lt;2190),+'PL2'!$S$2+1,0))))))</f>
        <v>1.2</v>
      </c>
      <c r="N5763" s="82">
        <f t="shared" si="436"/>
        <v>4.9963589095569638E-4</v>
      </c>
      <c r="O5763" s="19">
        <f>IF(A5763&gt;'PL2'!$C$2+489,IF(A5763='PL2'!$C$2+490,1,O5762+1), "")</f>
        <v>1200</v>
      </c>
      <c r="Q5763" s="19">
        <f t="shared" si="431"/>
        <v>29.909504519543823</v>
      </c>
    </row>
    <row r="5764" spans="1:17" s="80" customFormat="1" x14ac:dyDescent="0.55000000000000004">
      <c r="A5764" s="80">
        <v>5762</v>
      </c>
      <c r="B5764" s="81">
        <v>45584</v>
      </c>
      <c r="C5764" s="80">
        <v>134.52690322860801</v>
      </c>
      <c r="D5764" s="80">
        <f t="shared" si="433"/>
        <v>603500676.98256254</v>
      </c>
      <c r="E5764" s="80">
        <v>475</v>
      </c>
      <c r="F5764" s="80">
        <f t="shared" si="437"/>
        <v>1.0588269652502002E-4</v>
      </c>
      <c r="G5764" s="80">
        <f t="shared" si="434"/>
        <v>24212.364453875598</v>
      </c>
      <c r="H5764" s="80">
        <f t="shared" si="430"/>
        <v>2.5636704376228923</v>
      </c>
      <c r="I5764" s="80">
        <f t="shared" si="432"/>
        <v>11500873.115590909</v>
      </c>
      <c r="K5764" s="82">
        <f t="shared" si="435"/>
        <v>1.1114805470662237E-3</v>
      </c>
      <c r="L5764" s="3">
        <f>IF(AND(O5764&gt;0,O5764&lt;366),+'PL2'!$N$3+1,IF(AND(O5764&gt;365,O5764&lt;731),+'PL2'!$O$3+1,IF(AND(O5764&gt;730,O5764&lt;1096),+'PL2'!$P$3+1,IF(AND(O5764&gt;1095,O5764&lt;1461),+'PL2'!$Q$3+1,IF(AND(O5764&gt;1460,O5764&lt;3000),+'PL2'!$R$3+1,0)))))</f>
        <v>1.5</v>
      </c>
      <c r="M5764" s="3">
        <f>IF(AND(O5764&gt;0,O5764&lt;366),+'PL2'!$N$2+1,IF(AND(O5764&gt;365,O5764&lt;731),+'PL2'!$O$2+1,IF(AND(O5764&gt;730,O5764&lt;1096),+'PL2'!$P$2+1,IF(AND(O5764&gt;1095,O5764&lt;1461),+'PL2'!$Q$2+1,IF(AND(O5764&gt;1460,O5764&lt;1826),+'PL2'!$R$2+1,IF(AND(O5764&gt;1825,O5764&lt;2190),+'PL2'!$S$2+1,0))))))</f>
        <v>1.2</v>
      </c>
      <c r="N5764" s="82">
        <f t="shared" si="436"/>
        <v>4.9963589095569638E-4</v>
      </c>
      <c r="O5764" s="19">
        <f>IF(A5764&gt;'PL2'!$C$2+489,IF(A5764='PL2'!$C$2+490,1,O5763+1), "")</f>
        <v>1201</v>
      </c>
      <c r="Q5764" s="19">
        <f t="shared" si="431"/>
        <v>29.924448381482488</v>
      </c>
    </row>
    <row r="5765" spans="1:17" s="80" customFormat="1" x14ac:dyDescent="0.55000000000000004">
      <c r="A5765" s="80">
        <v>5763</v>
      </c>
      <c r="B5765" s="81">
        <v>45585</v>
      </c>
      <c r="C5765" s="80">
        <v>134.55690170272899</v>
      </c>
      <c r="D5765" s="80">
        <f t="shared" si="433"/>
        <v>604171456.24517</v>
      </c>
      <c r="E5765" s="80">
        <v>475</v>
      </c>
      <c r="F5765" s="80">
        <f t="shared" si="437"/>
        <v>1.0578872544892298E-4</v>
      </c>
      <c r="G5765" s="80">
        <f t="shared" si="434"/>
        <v>24224.461820161654</v>
      </c>
      <c r="H5765" s="80">
        <f t="shared" si="430"/>
        <v>2.5626749406409983</v>
      </c>
      <c r="I5765" s="80">
        <f t="shared" si="432"/>
        <v>11506619.364576785</v>
      </c>
      <c r="K5765" s="82">
        <f t="shared" si="435"/>
        <v>1.1114805470662237E-3</v>
      </c>
      <c r="L5765" s="3">
        <f>IF(AND(O5765&gt;0,O5765&lt;366),+'PL2'!$N$3+1,IF(AND(O5765&gt;365,O5765&lt;731),+'PL2'!$O$3+1,IF(AND(O5765&gt;730,O5765&lt;1096),+'PL2'!$P$3+1,IF(AND(O5765&gt;1095,O5765&lt;1461),+'PL2'!$Q$3+1,IF(AND(O5765&gt;1460,O5765&lt;3000),+'PL2'!$R$3+1,0)))))</f>
        <v>1.5</v>
      </c>
      <c r="M5765" s="3">
        <f>IF(AND(O5765&gt;0,O5765&lt;366),+'PL2'!$N$2+1,IF(AND(O5765&gt;365,O5765&lt;731),+'PL2'!$O$2+1,IF(AND(O5765&gt;730,O5765&lt;1096),+'PL2'!$P$2+1,IF(AND(O5765&gt;1095,O5765&lt;1461),+'PL2'!$Q$2+1,IF(AND(O5765&gt;1460,O5765&lt;1826),+'PL2'!$R$2+1,IF(AND(O5765&gt;1825,O5765&lt;2190),+'PL2'!$S$2+1,0))))))</f>
        <v>1.2</v>
      </c>
      <c r="N5765" s="82">
        <f t="shared" si="436"/>
        <v>4.9963589095569638E-4</v>
      </c>
      <c r="O5765" s="19">
        <f>IF(A5765&gt;'PL2'!$C$2+489,IF(A5765='PL2'!$C$2+490,1,O5764+1), "")</f>
        <v>1202</v>
      </c>
      <c r="Q5765" s="19">
        <f t="shared" si="431"/>
        <v>29.939399709910926</v>
      </c>
    </row>
    <row r="5766" spans="1:17" s="80" customFormat="1" x14ac:dyDescent="0.55000000000000004">
      <c r="A5766" s="80">
        <v>5764</v>
      </c>
      <c r="B5766" s="81">
        <v>45586</v>
      </c>
      <c r="C5766" s="80">
        <v>134.58690017685001</v>
      </c>
      <c r="D5766" s="80">
        <f t="shared" si="433"/>
        <v>604842981.06587923</v>
      </c>
      <c r="E5766" s="80">
        <v>475</v>
      </c>
      <c r="F5766" s="80">
        <f t="shared" si="437"/>
        <v>1.0569483251892223E-4</v>
      </c>
      <c r="G5766" s="80">
        <f t="shared" si="434"/>
        <v>24236.565230726093</v>
      </c>
      <c r="H5766" s="80">
        <f t="shared" si="430"/>
        <v>2.5616797028955283</v>
      </c>
      <c r="I5766" s="80">
        <f t="shared" si="432"/>
        <v>11512368.484594895</v>
      </c>
      <c r="K5766" s="82">
        <f t="shared" si="435"/>
        <v>1.1114805470662237E-3</v>
      </c>
      <c r="L5766" s="3">
        <f>IF(AND(O5766&gt;0,O5766&lt;366),+'PL2'!$N$3+1,IF(AND(O5766&gt;365,O5766&lt;731),+'PL2'!$O$3+1,IF(AND(O5766&gt;730,O5766&lt;1096),+'PL2'!$P$3+1,IF(AND(O5766&gt;1095,O5766&lt;1461),+'PL2'!$Q$3+1,IF(AND(O5766&gt;1460,O5766&lt;3000),+'PL2'!$R$3+1,0)))))</f>
        <v>1.5</v>
      </c>
      <c r="M5766" s="3">
        <f>IF(AND(O5766&gt;0,O5766&lt;366),+'PL2'!$N$2+1,IF(AND(O5766&gt;365,O5766&lt;731),+'PL2'!$O$2+1,IF(AND(O5766&gt;730,O5766&lt;1096),+'PL2'!$P$2+1,IF(AND(O5766&gt;1095,O5766&lt;1461),+'PL2'!$Q$2+1,IF(AND(O5766&gt;1460,O5766&lt;1826),+'PL2'!$R$2+1,IF(AND(O5766&gt;1825,O5766&lt;2190),+'PL2'!$S$2+1,0))))))</f>
        <v>1.2</v>
      </c>
      <c r="N5766" s="82">
        <f t="shared" si="436"/>
        <v>4.9963589095569638E-4</v>
      </c>
      <c r="O5766" s="19">
        <f>IF(A5766&gt;'PL2'!$C$2+489,IF(A5766='PL2'!$C$2+490,1,O5765+1), "")</f>
        <v>1203</v>
      </c>
      <c r="Q5766" s="19">
        <f t="shared" si="431"/>
        <v>29.954358508559668</v>
      </c>
    </row>
    <row r="5767" spans="1:17" s="80" customFormat="1" x14ac:dyDescent="0.55000000000000004">
      <c r="A5767" s="80">
        <v>5765</v>
      </c>
      <c r="B5767" s="81">
        <v>45587</v>
      </c>
      <c r="C5767" s="80">
        <v>134.616898650971</v>
      </c>
      <c r="D5767" s="80">
        <f t="shared" si="433"/>
        <v>605515252.27336347</v>
      </c>
      <c r="E5767" s="80">
        <v>475</v>
      </c>
      <c r="F5767" s="80">
        <f t="shared" si="437"/>
        <v>1.0560101767732807E-4</v>
      </c>
      <c r="G5767" s="80">
        <f t="shared" si="434"/>
        <v>24248.674688588853</v>
      </c>
      <c r="H5767" s="80">
        <f t="shared" si="430"/>
        <v>2.5606847244414492</v>
      </c>
      <c r="I5767" s="80">
        <f t="shared" si="432"/>
        <v>11518120.477079704</v>
      </c>
      <c r="K5767" s="82">
        <f t="shared" si="435"/>
        <v>1.1114805470662237E-3</v>
      </c>
      <c r="L5767" s="3">
        <f>IF(AND(O5767&gt;0,O5767&lt;366),+'PL2'!$N$3+1,IF(AND(O5767&gt;365,O5767&lt;731),+'PL2'!$O$3+1,IF(AND(O5767&gt;730,O5767&lt;1096),+'PL2'!$P$3+1,IF(AND(O5767&gt;1095,O5767&lt;1461),+'PL2'!$Q$3+1,IF(AND(O5767&gt;1460,O5767&lt;3000),+'PL2'!$R$3+1,0)))))</f>
        <v>1.5</v>
      </c>
      <c r="M5767" s="3">
        <f>IF(AND(O5767&gt;0,O5767&lt;366),+'PL2'!$N$2+1,IF(AND(O5767&gt;365,O5767&lt;731),+'PL2'!$O$2+1,IF(AND(O5767&gt;730,O5767&lt;1096),+'PL2'!$P$2+1,IF(AND(O5767&gt;1095,O5767&lt;1461),+'PL2'!$Q$2+1,IF(AND(O5767&gt;1460,O5767&lt;1826),+'PL2'!$R$2+1,IF(AND(O5767&gt;1825,O5767&lt;2190),+'PL2'!$S$2+1,0))))))</f>
        <v>1.2</v>
      </c>
      <c r="N5767" s="82">
        <f t="shared" si="436"/>
        <v>4.9963589095569638E-4</v>
      </c>
      <c r="O5767" s="19">
        <f>IF(A5767&gt;'PL2'!$C$2+489,IF(A5767='PL2'!$C$2+490,1,O5766+1), "")</f>
        <v>1204</v>
      </c>
      <c r="Q5767" s="19">
        <f t="shared" si="431"/>
        <v>29.969324781161099</v>
      </c>
    </row>
    <row r="5768" spans="1:17" s="80" customFormat="1" x14ac:dyDescent="0.55000000000000004">
      <c r="A5768" s="80">
        <v>5766</v>
      </c>
      <c r="B5768" s="81">
        <v>45588</v>
      </c>
      <c r="C5768" s="80">
        <v>134.64689712509201</v>
      </c>
      <c r="D5768" s="80">
        <f t="shared" si="433"/>
        <v>606188270.69721723</v>
      </c>
      <c r="E5768" s="80">
        <v>475</v>
      </c>
      <c r="F5768" s="80">
        <f t="shared" si="437"/>
        <v>1.0550728086648264E-4</v>
      </c>
      <c r="G5768" s="80">
        <f t="shared" si="434"/>
        <v>24260.790196771381</v>
      </c>
      <c r="H5768" s="80">
        <f t="shared" si="430"/>
        <v>2.5596900053335667</v>
      </c>
      <c r="I5768" s="80">
        <f t="shared" si="432"/>
        <v>11523875.343466407</v>
      </c>
      <c r="K5768" s="82">
        <f t="shared" si="435"/>
        <v>1.1114805470662237E-3</v>
      </c>
      <c r="L5768" s="3">
        <f>IF(AND(O5768&gt;0,O5768&lt;366),+'PL2'!$N$3+1,IF(AND(O5768&gt;365,O5768&lt;731),+'PL2'!$O$3+1,IF(AND(O5768&gt;730,O5768&lt;1096),+'PL2'!$P$3+1,IF(AND(O5768&gt;1095,O5768&lt;1461),+'PL2'!$Q$3+1,IF(AND(O5768&gt;1460,O5768&lt;3000),+'PL2'!$R$3+1,0)))))</f>
        <v>1.5</v>
      </c>
      <c r="M5768" s="3">
        <f>IF(AND(O5768&gt;0,O5768&lt;366),+'PL2'!$N$2+1,IF(AND(O5768&gt;365,O5768&lt;731),+'PL2'!$O$2+1,IF(AND(O5768&gt;730,O5768&lt;1096),+'PL2'!$P$2+1,IF(AND(O5768&gt;1095,O5768&lt;1461),+'PL2'!$Q$2+1,IF(AND(O5768&gt;1460,O5768&lt;1826),+'PL2'!$R$2+1,IF(AND(O5768&gt;1825,O5768&lt;2190),+'PL2'!$S$2+1,0))))))</f>
        <v>1.2</v>
      </c>
      <c r="N5768" s="82">
        <f t="shared" si="436"/>
        <v>4.9963589095569638E-4</v>
      </c>
      <c r="O5768" s="19">
        <f>IF(A5768&gt;'PL2'!$C$2+489,IF(A5768='PL2'!$C$2+490,1,O5767+1), "")</f>
        <v>1205</v>
      </c>
      <c r="Q5768" s="19">
        <f t="shared" si="431"/>
        <v>29.984298531449475</v>
      </c>
    </row>
    <row r="5769" spans="1:17" s="80" customFormat="1" x14ac:dyDescent="0.55000000000000004">
      <c r="A5769" s="80">
        <v>5767</v>
      </c>
      <c r="B5769" s="81">
        <v>45589</v>
      </c>
      <c r="C5769" s="80">
        <v>134.676895599213</v>
      </c>
      <c r="D5769" s="80">
        <f t="shared" si="433"/>
        <v>606862037.16795695</v>
      </c>
      <c r="E5769" s="80">
        <v>475</v>
      </c>
      <c r="F5769" s="80">
        <f t="shared" si="437"/>
        <v>1.0541362202875976E-4</v>
      </c>
      <c r="G5769" s="80">
        <f t="shared" si="434"/>
        <v>24272.911758296632</v>
      </c>
      <c r="H5769" s="80">
        <f t="shared" si="430"/>
        <v>2.5586955456265197</v>
      </c>
      <c r="I5769" s="80">
        <f t="shared" si="432"/>
        <v>11529633.0851909</v>
      </c>
      <c r="K5769" s="82">
        <f t="shared" si="435"/>
        <v>1.1114805470662237E-3</v>
      </c>
      <c r="L5769" s="3">
        <f>IF(AND(O5769&gt;0,O5769&lt;366),+'PL2'!$N$3+1,IF(AND(O5769&gt;365,O5769&lt;731),+'PL2'!$O$3+1,IF(AND(O5769&gt;730,O5769&lt;1096),+'PL2'!$P$3+1,IF(AND(O5769&gt;1095,O5769&lt;1461),+'PL2'!$Q$3+1,IF(AND(O5769&gt;1460,O5769&lt;3000),+'PL2'!$R$3+1,0)))))</f>
        <v>1.5</v>
      </c>
      <c r="M5769" s="3">
        <f>IF(AND(O5769&gt;0,O5769&lt;366),+'PL2'!$N$2+1,IF(AND(O5769&gt;365,O5769&lt;731),+'PL2'!$O$2+1,IF(AND(O5769&gt;730,O5769&lt;1096),+'PL2'!$P$2+1,IF(AND(O5769&gt;1095,O5769&lt;1461),+'PL2'!$Q$2+1,IF(AND(O5769&gt;1460,O5769&lt;1826),+'PL2'!$R$2+1,IF(AND(O5769&gt;1825,O5769&lt;2190),+'PL2'!$S$2+1,0))))))</f>
        <v>1.2</v>
      </c>
      <c r="N5769" s="82">
        <f t="shared" si="436"/>
        <v>4.9963589095569638E-4</v>
      </c>
      <c r="O5769" s="19">
        <f>IF(A5769&gt;'PL2'!$C$2+489,IF(A5769='PL2'!$C$2+490,1,O5768+1), "")</f>
        <v>1206</v>
      </c>
      <c r="Q5769" s="19">
        <f t="shared" si="431"/>
        <v>29.999279763160917</v>
      </c>
    </row>
    <row r="5770" spans="1:17" s="80" customFormat="1" x14ac:dyDescent="0.55000000000000004">
      <c r="A5770" s="80">
        <v>5768</v>
      </c>
      <c r="B5770" s="81">
        <v>45590</v>
      </c>
      <c r="C5770" s="80">
        <v>134.70689407333401</v>
      </c>
      <c r="D5770" s="80">
        <f t="shared" si="433"/>
        <v>607536552.51702213</v>
      </c>
      <c r="E5770" s="80">
        <v>475</v>
      </c>
      <c r="F5770" s="80">
        <f t="shared" si="437"/>
        <v>1.0532004110656516E-4</v>
      </c>
      <c r="G5770" s="80">
        <f t="shared" si="434"/>
        <v>24285.039376189077</v>
      </c>
      <c r="H5770" s="80">
        <f t="shared" si="430"/>
        <v>2.5577013453747872</v>
      </c>
      <c r="I5770" s="80">
        <f t="shared" si="432"/>
        <v>11535393.703689812</v>
      </c>
      <c r="K5770" s="82">
        <f t="shared" si="435"/>
        <v>1.1114805470662237E-3</v>
      </c>
      <c r="L5770" s="3">
        <f>IF(AND(O5770&gt;0,O5770&lt;366),+'PL2'!$N$3+1,IF(AND(O5770&gt;365,O5770&lt;731),+'PL2'!$O$3+1,IF(AND(O5770&gt;730,O5770&lt;1096),+'PL2'!$P$3+1,IF(AND(O5770&gt;1095,O5770&lt;1461),+'PL2'!$Q$3+1,IF(AND(O5770&gt;1460,O5770&lt;3000),+'PL2'!$R$3+1,0)))))</f>
        <v>1.5</v>
      </c>
      <c r="M5770" s="3">
        <f>IF(AND(O5770&gt;0,O5770&lt;366),+'PL2'!$N$2+1,IF(AND(O5770&gt;365,O5770&lt;731),+'PL2'!$O$2+1,IF(AND(O5770&gt;730,O5770&lt;1096),+'PL2'!$P$2+1,IF(AND(O5770&gt;1095,O5770&lt;1461),+'PL2'!$Q$2+1,IF(AND(O5770&gt;1460,O5770&lt;1826),+'PL2'!$R$2+1,IF(AND(O5770&gt;1825,O5770&lt;2190),+'PL2'!$S$2+1,0))))))</f>
        <v>1.2</v>
      </c>
      <c r="N5770" s="82">
        <f t="shared" si="436"/>
        <v>4.9963589095569638E-4</v>
      </c>
      <c r="O5770" s="19">
        <f>IF(A5770&gt;'PL2'!$C$2+489,IF(A5770='PL2'!$C$2+490,1,O5769+1), "")</f>
        <v>1207</v>
      </c>
      <c r="Q5770" s="19">
        <f t="shared" si="431"/>
        <v>30.014268480033412</v>
      </c>
    </row>
    <row r="5771" spans="1:17" s="80" customFormat="1" x14ac:dyDescent="0.55000000000000004">
      <c r="A5771" s="80">
        <v>5769</v>
      </c>
      <c r="B5771" s="81">
        <v>45591</v>
      </c>
      <c r="C5771" s="80">
        <v>134.736892547455</v>
      </c>
      <c r="D5771" s="80">
        <f t="shared" si="433"/>
        <v>608211817.5767765</v>
      </c>
      <c r="E5771" s="80">
        <v>475</v>
      </c>
      <c r="F5771" s="80">
        <f t="shared" si="437"/>
        <v>1.0522653804233621E-4</v>
      </c>
      <c r="G5771" s="80">
        <f t="shared" si="434"/>
        <v>24297.173053474693</v>
      </c>
      <c r="H5771" s="80">
        <f t="shared" si="430"/>
        <v>2.556707404632681</v>
      </c>
      <c r="I5771" s="80">
        <f t="shared" si="432"/>
        <v>11541157.200400479</v>
      </c>
      <c r="K5771" s="82">
        <f t="shared" si="435"/>
        <v>1.1114805470662237E-3</v>
      </c>
      <c r="L5771" s="3">
        <f>IF(AND(O5771&gt;0,O5771&lt;366),+'PL2'!$N$3+1,IF(AND(O5771&gt;365,O5771&lt;731),+'PL2'!$O$3+1,IF(AND(O5771&gt;730,O5771&lt;1096),+'PL2'!$P$3+1,IF(AND(O5771&gt;1095,O5771&lt;1461),+'PL2'!$Q$3+1,IF(AND(O5771&gt;1460,O5771&lt;3000),+'PL2'!$R$3+1,0)))))</f>
        <v>1.5</v>
      </c>
      <c r="M5771" s="3">
        <f>IF(AND(O5771&gt;0,O5771&lt;366),+'PL2'!$N$2+1,IF(AND(O5771&gt;365,O5771&lt;731),+'PL2'!$O$2+1,IF(AND(O5771&gt;730,O5771&lt;1096),+'PL2'!$P$2+1,IF(AND(O5771&gt;1095,O5771&lt;1461),+'PL2'!$Q$2+1,IF(AND(O5771&gt;1460,O5771&lt;1826),+'PL2'!$R$2+1,IF(AND(O5771&gt;1825,O5771&lt;2190),+'PL2'!$S$2+1,0))))))</f>
        <v>1.2</v>
      </c>
      <c r="N5771" s="82">
        <f t="shared" si="436"/>
        <v>4.9963589095569638E-4</v>
      </c>
      <c r="O5771" s="19">
        <f>IF(A5771&gt;'PL2'!$C$2+489,IF(A5771='PL2'!$C$2+490,1,O5770+1), "")</f>
        <v>1208</v>
      </c>
      <c r="Q5771" s="19">
        <f t="shared" si="431"/>
        <v>30.029264685806815</v>
      </c>
    </row>
    <row r="5772" spans="1:17" s="80" customFormat="1" x14ac:dyDescent="0.55000000000000004">
      <c r="A5772" s="80">
        <v>5770</v>
      </c>
      <c r="B5772" s="81">
        <v>45592</v>
      </c>
      <c r="C5772" s="80">
        <v>134.76689102157599</v>
      </c>
      <c r="D5772" s="80">
        <f t="shared" si="433"/>
        <v>608887833.18050885</v>
      </c>
      <c r="E5772" s="80">
        <v>475</v>
      </c>
      <c r="F5772" s="80">
        <f t="shared" si="437"/>
        <v>1.0513311277854215E-4</v>
      </c>
      <c r="G5772" s="80">
        <f t="shared" si="434"/>
        <v>24309.312793180972</v>
      </c>
      <c r="H5772" s="80">
        <f t="shared" si="430"/>
        <v>2.5557137234543523</v>
      </c>
      <c r="I5772" s="80">
        <f t="shared" si="432"/>
        <v>11546923.576760963</v>
      </c>
      <c r="K5772" s="82">
        <f t="shared" si="435"/>
        <v>1.1114805470662237E-3</v>
      </c>
      <c r="L5772" s="3">
        <f>IF(AND(O5772&gt;0,O5772&lt;366),+'PL2'!$N$3+1,IF(AND(O5772&gt;365,O5772&lt;731),+'PL2'!$O$3+1,IF(AND(O5772&gt;730,O5772&lt;1096),+'PL2'!$P$3+1,IF(AND(O5772&gt;1095,O5772&lt;1461),+'PL2'!$Q$3+1,IF(AND(O5772&gt;1460,O5772&lt;3000),+'PL2'!$R$3+1,0)))))</f>
        <v>1.5</v>
      </c>
      <c r="M5772" s="3">
        <f>IF(AND(O5772&gt;0,O5772&lt;366),+'PL2'!$N$2+1,IF(AND(O5772&gt;365,O5772&lt;731),+'PL2'!$O$2+1,IF(AND(O5772&gt;730,O5772&lt;1096),+'PL2'!$P$2+1,IF(AND(O5772&gt;1095,O5772&lt;1461),+'PL2'!$Q$2+1,IF(AND(O5772&gt;1460,O5772&lt;1826),+'PL2'!$R$2+1,IF(AND(O5772&gt;1825,O5772&lt;2190),+'PL2'!$S$2+1,0))))))</f>
        <v>1.2</v>
      </c>
      <c r="N5772" s="82">
        <f t="shared" si="436"/>
        <v>4.9963589095569638E-4</v>
      </c>
      <c r="O5772" s="19">
        <f>IF(A5772&gt;'PL2'!$C$2+489,IF(A5772='PL2'!$C$2+490,1,O5771+1), "")</f>
        <v>1209</v>
      </c>
      <c r="Q5772" s="19">
        <f t="shared" si="431"/>
        <v>30.044268384222853</v>
      </c>
    </row>
    <row r="5773" spans="1:17" s="80" customFormat="1" x14ac:dyDescent="0.55000000000000004">
      <c r="A5773" s="80">
        <v>5771</v>
      </c>
      <c r="B5773" s="81">
        <v>45593</v>
      </c>
      <c r="C5773" s="80">
        <v>134.796889495697</v>
      </c>
      <c r="D5773" s="80">
        <f t="shared" si="433"/>
        <v>609564600.16243434</v>
      </c>
      <c r="E5773" s="80">
        <v>475</v>
      </c>
      <c r="F5773" s="80">
        <f t="shared" si="437"/>
        <v>1.0503976525768394E-4</v>
      </c>
      <c r="G5773" s="80">
        <f t="shared" si="434"/>
        <v>24321.458598336914</v>
      </c>
      <c r="H5773" s="80">
        <f t="shared" si="430"/>
        <v>2.5547203018937883</v>
      </c>
      <c r="I5773" s="80">
        <f t="shared" si="432"/>
        <v>11552692.834210034</v>
      </c>
      <c r="K5773" s="82">
        <f t="shared" si="435"/>
        <v>1.1114805470662237E-3</v>
      </c>
      <c r="L5773" s="3">
        <f>IF(AND(O5773&gt;0,O5773&lt;366),+'PL2'!$N$3+1,IF(AND(O5773&gt;365,O5773&lt;731),+'PL2'!$O$3+1,IF(AND(O5773&gt;730,O5773&lt;1096),+'PL2'!$P$3+1,IF(AND(O5773&gt;1095,O5773&lt;1461),+'PL2'!$Q$3+1,IF(AND(O5773&gt;1460,O5773&lt;3000),+'PL2'!$R$3+1,0)))))</f>
        <v>1.5</v>
      </c>
      <c r="M5773" s="3">
        <f>IF(AND(O5773&gt;0,O5773&lt;366),+'PL2'!$N$2+1,IF(AND(O5773&gt;365,O5773&lt;731),+'PL2'!$O$2+1,IF(AND(O5773&gt;730,O5773&lt;1096),+'PL2'!$P$2+1,IF(AND(O5773&gt;1095,O5773&lt;1461),+'PL2'!$Q$2+1,IF(AND(O5773&gt;1460,O5773&lt;1826),+'PL2'!$R$2+1,IF(AND(O5773&gt;1825,O5773&lt;2190),+'PL2'!$S$2+1,0))))))</f>
        <v>1.2</v>
      </c>
      <c r="N5773" s="82">
        <f t="shared" si="436"/>
        <v>4.9963589095569638E-4</v>
      </c>
      <c r="O5773" s="19">
        <f>IF(A5773&gt;'PL2'!$C$2+489,IF(A5773='PL2'!$C$2+490,1,O5772+1), "")</f>
        <v>1210</v>
      </c>
      <c r="Q5773" s="19">
        <f t="shared" si="431"/>
        <v>30.059279579025116</v>
      </c>
    </row>
    <row r="5774" spans="1:17" s="80" customFormat="1" x14ac:dyDescent="0.55000000000000004">
      <c r="A5774" s="80">
        <v>5772</v>
      </c>
      <c r="B5774" s="81">
        <v>45594</v>
      </c>
      <c r="C5774" s="80">
        <v>134.82688796981799</v>
      </c>
      <c r="D5774" s="80">
        <f t="shared" si="433"/>
        <v>610242119.3576951</v>
      </c>
      <c r="E5774" s="80">
        <v>475</v>
      </c>
      <c r="F5774" s="80">
        <f t="shared" si="437"/>
        <v>1.0494649542229434E-4</v>
      </c>
      <c r="G5774" s="80">
        <f t="shared" si="434"/>
        <v>24333.610471973036</v>
      </c>
      <c r="H5774" s="80">
        <f t="shared" si="430"/>
        <v>2.553727140004812</v>
      </c>
      <c r="I5774" s="80">
        <f t="shared" si="432"/>
        <v>11558464.974187192</v>
      </c>
      <c r="K5774" s="82">
        <f t="shared" si="435"/>
        <v>1.1114805470662237E-3</v>
      </c>
      <c r="L5774" s="3">
        <f>IF(AND(O5774&gt;0,O5774&lt;366),+'PL2'!$N$3+1,IF(AND(O5774&gt;365,O5774&lt;731),+'PL2'!$O$3+1,IF(AND(O5774&gt;730,O5774&lt;1096),+'PL2'!$P$3+1,IF(AND(O5774&gt;1095,O5774&lt;1461),+'PL2'!$Q$3+1,IF(AND(O5774&gt;1460,O5774&lt;3000),+'PL2'!$R$3+1,0)))))</f>
        <v>1.5</v>
      </c>
      <c r="M5774" s="3">
        <f>IF(AND(O5774&gt;0,O5774&lt;366),+'PL2'!$N$2+1,IF(AND(O5774&gt;365,O5774&lt;731),+'PL2'!$O$2+1,IF(AND(O5774&gt;730,O5774&lt;1096),+'PL2'!$P$2+1,IF(AND(O5774&gt;1095,O5774&lt;1461),+'PL2'!$Q$2+1,IF(AND(O5774&gt;1460,O5774&lt;1826),+'PL2'!$R$2+1,IF(AND(O5774&gt;1825,O5774&lt;2190),+'PL2'!$S$2+1,0))))))</f>
        <v>1.2</v>
      </c>
      <c r="N5774" s="82">
        <f t="shared" si="436"/>
        <v>4.9963589095569638E-4</v>
      </c>
      <c r="O5774" s="19">
        <f>IF(A5774&gt;'PL2'!$C$2+489,IF(A5774='PL2'!$C$2+490,1,O5773+1), "")</f>
        <v>1211</v>
      </c>
      <c r="Q5774" s="19">
        <f t="shared" si="431"/>
        <v>30.074298273959069</v>
      </c>
    </row>
    <row r="5775" spans="1:17" s="80" customFormat="1" x14ac:dyDescent="0.55000000000000004">
      <c r="A5775" s="80">
        <v>5773</v>
      </c>
      <c r="B5775" s="81">
        <v>45595</v>
      </c>
      <c r="C5775" s="80">
        <v>134.856886443939</v>
      </c>
      <c r="D5775" s="80">
        <f t="shared" si="433"/>
        <v>610920391.60236168</v>
      </c>
      <c r="E5775" s="80">
        <v>475</v>
      </c>
      <c r="F5775" s="80">
        <f t="shared" si="437"/>
        <v>1.0485330321493789E-4</v>
      </c>
      <c r="G5775" s="80">
        <f t="shared" si="434"/>
        <v>24345.76841712137</v>
      </c>
      <c r="H5775" s="80">
        <f t="shared" si="430"/>
        <v>2.5527342378410856</v>
      </c>
      <c r="I5775" s="80">
        <f t="shared" si="432"/>
        <v>11564239.99813265</v>
      </c>
      <c r="K5775" s="82">
        <f t="shared" si="435"/>
        <v>1.1114805470662237E-3</v>
      </c>
      <c r="L5775" s="3">
        <f>IF(AND(O5775&gt;0,O5775&lt;366),+'PL2'!$N$3+1,IF(AND(O5775&gt;365,O5775&lt;731),+'PL2'!$O$3+1,IF(AND(O5775&gt;730,O5775&lt;1096),+'PL2'!$P$3+1,IF(AND(O5775&gt;1095,O5775&lt;1461),+'PL2'!$Q$3+1,IF(AND(O5775&gt;1460,O5775&lt;3000),+'PL2'!$R$3+1,0)))))</f>
        <v>1.5</v>
      </c>
      <c r="M5775" s="3">
        <f>IF(AND(O5775&gt;0,O5775&lt;366),+'PL2'!$N$2+1,IF(AND(O5775&gt;365,O5775&lt;731),+'PL2'!$O$2+1,IF(AND(O5775&gt;730,O5775&lt;1096),+'PL2'!$P$2+1,IF(AND(O5775&gt;1095,O5775&lt;1461),+'PL2'!$Q$2+1,IF(AND(O5775&gt;1460,O5775&lt;1826),+'PL2'!$R$2+1,IF(AND(O5775&gt;1825,O5775&lt;2190),+'PL2'!$S$2+1,0))))))</f>
        <v>1.2</v>
      </c>
      <c r="N5775" s="82">
        <f t="shared" si="436"/>
        <v>4.9963589095569638E-4</v>
      </c>
      <c r="O5775" s="19">
        <f>IF(A5775&gt;'PL2'!$C$2+489,IF(A5775='PL2'!$C$2+490,1,O5774+1), "")</f>
        <v>1212</v>
      </c>
      <c r="Q5775" s="19">
        <f t="shared" si="431"/>
        <v>30.089324472772045</v>
      </c>
    </row>
    <row r="5776" spans="1:17" s="80" customFormat="1" x14ac:dyDescent="0.55000000000000004">
      <c r="A5776" s="80">
        <v>5774</v>
      </c>
      <c r="B5776" s="81">
        <v>45596</v>
      </c>
      <c r="C5776" s="80">
        <v>134.88688491805999</v>
      </c>
      <c r="D5776" s="80">
        <f t="shared" si="433"/>
        <v>611599417.73343384</v>
      </c>
      <c r="E5776" s="80">
        <v>475</v>
      </c>
      <c r="F5776" s="80">
        <f t="shared" si="437"/>
        <v>1.0476018857821086E-4</v>
      </c>
      <c r="G5776" s="80">
        <f t="shared" si="434"/>
        <v>24357.932436815459</v>
      </c>
      <c r="H5776" s="80">
        <f t="shared" si="430"/>
        <v>2.5517415954561069</v>
      </c>
      <c r="I5776" s="80">
        <f t="shared" si="432"/>
        <v>11570017.907487344</v>
      </c>
      <c r="K5776" s="82">
        <f t="shared" si="435"/>
        <v>1.1114805470662237E-3</v>
      </c>
      <c r="L5776" s="3">
        <f>IF(AND(O5776&gt;0,O5776&lt;366),+'PL2'!$N$3+1,IF(AND(O5776&gt;365,O5776&lt;731),+'PL2'!$O$3+1,IF(AND(O5776&gt;730,O5776&lt;1096),+'PL2'!$P$3+1,IF(AND(O5776&gt;1095,O5776&lt;1461),+'PL2'!$Q$3+1,IF(AND(O5776&gt;1460,O5776&lt;3000),+'PL2'!$R$3+1,0)))))</f>
        <v>1.5</v>
      </c>
      <c r="M5776" s="3">
        <f>IF(AND(O5776&gt;0,O5776&lt;366),+'PL2'!$N$2+1,IF(AND(O5776&gt;365,O5776&lt;731),+'PL2'!$O$2+1,IF(AND(O5776&gt;730,O5776&lt;1096),+'PL2'!$P$2+1,IF(AND(O5776&gt;1095,O5776&lt;1461),+'PL2'!$Q$2+1,IF(AND(O5776&gt;1460,O5776&lt;1826),+'PL2'!$R$2+1,IF(AND(O5776&gt;1825,O5776&lt;2190),+'PL2'!$S$2+1,0))))))</f>
        <v>1.2</v>
      </c>
      <c r="N5776" s="82">
        <f t="shared" si="436"/>
        <v>4.9963589095569638E-4</v>
      </c>
      <c r="O5776" s="19">
        <f>IF(A5776&gt;'PL2'!$C$2+489,IF(A5776='PL2'!$C$2+490,1,O5775+1), "")</f>
        <v>1213</v>
      </c>
      <c r="Q5776" s="19">
        <f t="shared" si="431"/>
        <v>30.104358179213254</v>
      </c>
    </row>
    <row r="5777" spans="1:17" s="80" customFormat="1" x14ac:dyDescent="0.55000000000000004">
      <c r="A5777" s="80">
        <v>5775</v>
      </c>
      <c r="B5777" s="81">
        <v>45597</v>
      </c>
      <c r="C5777" s="80">
        <v>134.91688339218101</v>
      </c>
      <c r="D5777" s="80">
        <f t="shared" si="433"/>
        <v>612279198.58884156</v>
      </c>
      <c r="E5777" s="80">
        <v>475</v>
      </c>
      <c r="F5777" s="80">
        <f t="shared" si="437"/>
        <v>1.0466715145474141E-4</v>
      </c>
      <c r="G5777" s="80">
        <f t="shared" si="434"/>
        <v>24370.102534090365</v>
      </c>
      <c r="H5777" s="80">
        <f t="shared" si="430"/>
        <v>2.5507492129032139</v>
      </c>
      <c r="I5777" s="80">
        <f t="shared" si="432"/>
        <v>11575798.703692924</v>
      </c>
      <c r="K5777" s="82">
        <f t="shared" si="435"/>
        <v>1.1114805470662237E-3</v>
      </c>
      <c r="L5777" s="3">
        <f>IF(AND(O5777&gt;0,O5777&lt;366),+'PL2'!$N$3+1,IF(AND(O5777&gt;365,O5777&lt;731),+'PL2'!$O$3+1,IF(AND(O5777&gt;730,O5777&lt;1096),+'PL2'!$P$3+1,IF(AND(O5777&gt;1095,O5777&lt;1461),+'PL2'!$Q$3+1,IF(AND(O5777&gt;1460,O5777&lt;3000),+'PL2'!$R$3+1,0)))))</f>
        <v>1.5</v>
      </c>
      <c r="M5777" s="3">
        <f>IF(AND(O5777&gt;0,O5777&lt;366),+'PL2'!$N$2+1,IF(AND(O5777&gt;365,O5777&lt;731),+'PL2'!$O$2+1,IF(AND(O5777&gt;730,O5777&lt;1096),+'PL2'!$P$2+1,IF(AND(O5777&gt;1095,O5777&lt;1461),+'PL2'!$Q$2+1,IF(AND(O5777&gt;1460,O5777&lt;1826),+'PL2'!$R$2+1,IF(AND(O5777&gt;1825,O5777&lt;2190),+'PL2'!$S$2+1,0))))))</f>
        <v>1.2</v>
      </c>
      <c r="N5777" s="82">
        <f t="shared" si="436"/>
        <v>4.9963589095569638E-4</v>
      </c>
      <c r="O5777" s="19">
        <f>IF(A5777&gt;'PL2'!$C$2+489,IF(A5777='PL2'!$C$2+490,1,O5776+1), "")</f>
        <v>1214</v>
      </c>
      <c r="Q5777" s="19">
        <f t="shared" si="431"/>
        <v>30.119399397033774</v>
      </c>
    </row>
    <row r="5778" spans="1:17" s="80" customFormat="1" x14ac:dyDescent="0.55000000000000004">
      <c r="A5778" s="80">
        <v>5776</v>
      </c>
      <c r="B5778" s="81">
        <v>45598</v>
      </c>
      <c r="C5778" s="80">
        <v>134.94688186630199</v>
      </c>
      <c r="D5778" s="80">
        <f t="shared" si="433"/>
        <v>612959735.00744641</v>
      </c>
      <c r="E5778" s="80">
        <v>475</v>
      </c>
      <c r="F5778" s="80">
        <f t="shared" si="437"/>
        <v>1.0457419178718933E-4</v>
      </c>
      <c r="G5778" s="80">
        <f t="shared" si="434"/>
        <v>24382.278711982668</v>
      </c>
      <c r="H5778" s="80">
        <f t="shared" si="430"/>
        <v>2.5497570902355791</v>
      </c>
      <c r="I5778" s="80">
        <f t="shared" si="432"/>
        <v>11581582.388191767</v>
      </c>
      <c r="K5778" s="82">
        <f t="shared" si="435"/>
        <v>1.1114805470662237E-3</v>
      </c>
      <c r="L5778" s="3">
        <f>IF(AND(O5778&gt;0,O5778&lt;366),+'PL2'!$N$3+1,IF(AND(O5778&gt;365,O5778&lt;731),+'PL2'!$O$3+1,IF(AND(O5778&gt;730,O5778&lt;1096),+'PL2'!$P$3+1,IF(AND(O5778&gt;1095,O5778&lt;1461),+'PL2'!$Q$3+1,IF(AND(O5778&gt;1460,O5778&lt;3000),+'PL2'!$R$3+1,0)))))</f>
        <v>1.5</v>
      </c>
      <c r="M5778" s="3">
        <f>IF(AND(O5778&gt;0,O5778&lt;366),+'PL2'!$N$2+1,IF(AND(O5778&gt;365,O5778&lt;731),+'PL2'!$O$2+1,IF(AND(O5778&gt;730,O5778&lt;1096),+'PL2'!$P$2+1,IF(AND(O5778&gt;1095,O5778&lt;1461),+'PL2'!$Q$2+1,IF(AND(O5778&gt;1460,O5778&lt;1826),+'PL2'!$R$2+1,IF(AND(O5778&gt;1825,O5778&lt;2190),+'PL2'!$S$2+1,0))))))</f>
        <v>1.2</v>
      </c>
      <c r="N5778" s="82">
        <f t="shared" si="436"/>
        <v>4.9963589095569638E-4</v>
      </c>
      <c r="O5778" s="19">
        <f>IF(A5778&gt;'PL2'!$C$2+489,IF(A5778='PL2'!$C$2+490,1,O5777+1), "")</f>
        <v>1215</v>
      </c>
      <c r="Q5778" s="19">
        <f t="shared" si="431"/>
        <v>30.134448129986563</v>
      </c>
    </row>
    <row r="5779" spans="1:17" s="80" customFormat="1" x14ac:dyDescent="0.55000000000000004">
      <c r="A5779" s="80">
        <v>5777</v>
      </c>
      <c r="B5779" s="81">
        <v>45599</v>
      </c>
      <c r="C5779" s="80">
        <v>134.97688034042301</v>
      </c>
      <c r="D5779" s="80">
        <f t="shared" si="433"/>
        <v>613641027.82904208</v>
      </c>
      <c r="E5779" s="80">
        <v>475</v>
      </c>
      <c r="F5779" s="80">
        <f t="shared" si="437"/>
        <v>1.0448130951824628E-4</v>
      </c>
      <c r="G5779" s="80">
        <f t="shared" si="434"/>
        <v>24394.460973530458</v>
      </c>
      <c r="H5779" s="80">
        <f t="shared" si="430"/>
        <v>2.5487652275062156</v>
      </c>
      <c r="I5779" s="80">
        <f t="shared" si="432"/>
        <v>11587368.962426968</v>
      </c>
      <c r="K5779" s="82">
        <f t="shared" si="435"/>
        <v>1.1114805470662237E-3</v>
      </c>
      <c r="L5779" s="3">
        <f>IF(AND(O5779&gt;0,O5779&lt;366),+'PL2'!$N$3+1,IF(AND(O5779&gt;365,O5779&lt;731),+'PL2'!$O$3+1,IF(AND(O5779&gt;730,O5779&lt;1096),+'PL2'!$P$3+1,IF(AND(O5779&gt;1095,O5779&lt;1461),+'PL2'!$Q$3+1,IF(AND(O5779&gt;1460,O5779&lt;3000),+'PL2'!$R$3+1,0)))))</f>
        <v>1.5</v>
      </c>
      <c r="M5779" s="3">
        <f>IF(AND(O5779&gt;0,O5779&lt;366),+'PL2'!$N$2+1,IF(AND(O5779&gt;365,O5779&lt;731),+'PL2'!$O$2+1,IF(AND(O5779&gt;730,O5779&lt;1096),+'PL2'!$P$2+1,IF(AND(O5779&gt;1095,O5779&lt;1461),+'PL2'!$Q$2+1,IF(AND(O5779&gt;1460,O5779&lt;1826),+'PL2'!$R$2+1,IF(AND(O5779&gt;1825,O5779&lt;2190),+'PL2'!$S$2+1,0))))))</f>
        <v>1.2</v>
      </c>
      <c r="N5779" s="82">
        <f t="shared" si="436"/>
        <v>4.9963589095569638E-4</v>
      </c>
      <c r="O5779" s="19">
        <f>IF(A5779&gt;'PL2'!$C$2+489,IF(A5779='PL2'!$C$2+490,1,O5778+1), "")</f>
        <v>1216</v>
      </c>
      <c r="Q5779" s="19">
        <f t="shared" si="431"/>
        <v>30.149504381826446</v>
      </c>
    </row>
    <row r="5780" spans="1:17" s="80" customFormat="1" x14ac:dyDescent="0.55000000000000004">
      <c r="A5780" s="80">
        <v>5778</v>
      </c>
      <c r="B5780" s="81">
        <v>45600</v>
      </c>
      <c r="C5780" s="80">
        <v>135.006878814544</v>
      </c>
      <c r="D5780" s="80">
        <f t="shared" si="433"/>
        <v>614323077.89435577</v>
      </c>
      <c r="E5780" s="80">
        <v>475</v>
      </c>
      <c r="F5780" s="80">
        <f t="shared" si="437"/>
        <v>1.0438850459063568E-4</v>
      </c>
      <c r="G5780" s="80">
        <f t="shared" si="434"/>
        <v>24406.649321773351</v>
      </c>
      <c r="H5780" s="80">
        <f t="shared" si="430"/>
        <v>2.5477736247679728</v>
      </c>
      <c r="I5780" s="80">
        <f t="shared" si="432"/>
        <v>11593158.427842341</v>
      </c>
      <c r="K5780" s="82">
        <f t="shared" si="435"/>
        <v>1.1114805470662237E-3</v>
      </c>
      <c r="L5780" s="3">
        <f>IF(AND(O5780&gt;0,O5780&lt;366),+'PL2'!$N$3+1,IF(AND(O5780&gt;365,O5780&lt;731),+'PL2'!$O$3+1,IF(AND(O5780&gt;730,O5780&lt;1096),+'PL2'!$P$3+1,IF(AND(O5780&gt;1095,O5780&lt;1461),+'PL2'!$Q$3+1,IF(AND(O5780&gt;1460,O5780&lt;3000),+'PL2'!$R$3+1,0)))))</f>
        <v>1.5</v>
      </c>
      <c r="M5780" s="3">
        <f>IF(AND(O5780&gt;0,O5780&lt;366),+'PL2'!$N$2+1,IF(AND(O5780&gt;365,O5780&lt;731),+'PL2'!$O$2+1,IF(AND(O5780&gt;730,O5780&lt;1096),+'PL2'!$P$2+1,IF(AND(O5780&gt;1095,O5780&lt;1461),+'PL2'!$Q$2+1,IF(AND(O5780&gt;1460,O5780&lt;1826),+'PL2'!$R$2+1,IF(AND(O5780&gt;1825,O5780&lt;2190),+'PL2'!$S$2+1,0))))))</f>
        <v>1.2</v>
      </c>
      <c r="N5780" s="82">
        <f t="shared" si="436"/>
        <v>4.9963589095569638E-4</v>
      </c>
      <c r="O5780" s="19">
        <f>IF(A5780&gt;'PL2'!$C$2+489,IF(A5780='PL2'!$C$2+490,1,O5779+1), "")</f>
        <v>1217</v>
      </c>
      <c r="Q5780" s="19">
        <f t="shared" si="431"/>
        <v>30.164568156310132</v>
      </c>
    </row>
    <row r="5781" spans="1:17" s="80" customFormat="1" x14ac:dyDescent="0.55000000000000004">
      <c r="A5781" s="80">
        <v>5779</v>
      </c>
      <c r="B5781" s="81">
        <v>45601</v>
      </c>
      <c r="C5781" s="80">
        <v>135.03687728866501</v>
      </c>
      <c r="D5781" s="80">
        <f t="shared" si="433"/>
        <v>615005886.04504919</v>
      </c>
      <c r="E5781" s="80">
        <v>475</v>
      </c>
      <c r="F5781" s="80">
        <f t="shared" si="437"/>
        <v>1.0429577694711273E-4</v>
      </c>
      <c r="G5781" s="80">
        <f t="shared" si="434"/>
        <v>24418.843759752479</v>
      </c>
      <c r="H5781" s="80">
        <f t="shared" si="430"/>
        <v>2.54678228207354</v>
      </c>
      <c r="I5781" s="80">
        <f t="shared" si="432"/>
        <v>11598950.785882428</v>
      </c>
      <c r="K5781" s="82">
        <f t="shared" si="435"/>
        <v>1.1114805470662237E-3</v>
      </c>
      <c r="L5781" s="3">
        <f>IF(AND(O5781&gt;0,O5781&lt;366),+'PL2'!$N$3+1,IF(AND(O5781&gt;365,O5781&lt;731),+'PL2'!$O$3+1,IF(AND(O5781&gt;730,O5781&lt;1096),+'PL2'!$P$3+1,IF(AND(O5781&gt;1095,O5781&lt;1461),+'PL2'!$Q$3+1,IF(AND(O5781&gt;1460,O5781&lt;3000),+'PL2'!$R$3+1,0)))))</f>
        <v>1.5</v>
      </c>
      <c r="M5781" s="3">
        <f>IF(AND(O5781&gt;0,O5781&lt;366),+'PL2'!$N$2+1,IF(AND(O5781&gt;365,O5781&lt;731),+'PL2'!$O$2+1,IF(AND(O5781&gt;730,O5781&lt;1096),+'PL2'!$P$2+1,IF(AND(O5781&gt;1095,O5781&lt;1461),+'PL2'!$Q$2+1,IF(AND(O5781&gt;1460,O5781&lt;1826),+'PL2'!$R$2+1,IF(AND(O5781&gt;1825,O5781&lt;2190),+'PL2'!$S$2+1,0))))))</f>
        <v>1.2</v>
      </c>
      <c r="N5781" s="82">
        <f t="shared" si="436"/>
        <v>4.9963589095569638E-4</v>
      </c>
      <c r="O5781" s="19">
        <f>IF(A5781&gt;'PL2'!$C$2+489,IF(A5781='PL2'!$C$2+490,1,O5780+1), "")</f>
        <v>1218</v>
      </c>
      <c r="Q5781" s="19">
        <f t="shared" si="431"/>
        <v>30.179639457196203</v>
      </c>
    </row>
    <row r="5782" spans="1:17" s="80" customFormat="1" x14ac:dyDescent="0.55000000000000004">
      <c r="A5782" s="80">
        <v>5780</v>
      </c>
      <c r="B5782" s="81">
        <v>45602</v>
      </c>
      <c r="C5782" s="80">
        <v>135.066875762786</v>
      </c>
      <c r="D5782" s="80">
        <f t="shared" si="433"/>
        <v>615689453.12371945</v>
      </c>
      <c r="E5782" s="80">
        <v>475</v>
      </c>
      <c r="F5782" s="80">
        <f t="shared" si="437"/>
        <v>1.0420312653046437E-4</v>
      </c>
      <c r="G5782" s="80">
        <f t="shared" si="434"/>
        <v>24431.04429051049</v>
      </c>
      <c r="H5782" s="80">
        <f t="shared" si="430"/>
        <v>2.5457911994754436</v>
      </c>
      <c r="I5782" s="80">
        <f t="shared" si="432"/>
        <v>11604746.037992483</v>
      </c>
      <c r="K5782" s="82">
        <f t="shared" si="435"/>
        <v>1.1114805470662237E-3</v>
      </c>
      <c r="L5782" s="3">
        <f>IF(AND(O5782&gt;0,O5782&lt;366),+'PL2'!$N$3+1,IF(AND(O5782&gt;365,O5782&lt;731),+'PL2'!$O$3+1,IF(AND(O5782&gt;730,O5782&lt;1096),+'PL2'!$P$3+1,IF(AND(O5782&gt;1095,O5782&lt;1461),+'PL2'!$Q$3+1,IF(AND(O5782&gt;1460,O5782&lt;3000),+'PL2'!$R$3+1,0)))))</f>
        <v>1.5</v>
      </c>
      <c r="M5782" s="3">
        <f>IF(AND(O5782&gt;0,O5782&lt;366),+'PL2'!$N$2+1,IF(AND(O5782&gt;365,O5782&lt;731),+'PL2'!$O$2+1,IF(AND(O5782&gt;730,O5782&lt;1096),+'PL2'!$P$2+1,IF(AND(O5782&gt;1095,O5782&lt;1461),+'PL2'!$Q$2+1,IF(AND(O5782&gt;1460,O5782&lt;1826),+'PL2'!$R$2+1,IF(AND(O5782&gt;1825,O5782&lt;2190),+'PL2'!$S$2+1,0))))))</f>
        <v>1.2</v>
      </c>
      <c r="N5782" s="82">
        <f t="shared" si="436"/>
        <v>4.9963589095569638E-4</v>
      </c>
      <c r="O5782" s="19">
        <f>IF(A5782&gt;'PL2'!$C$2+489,IF(A5782='PL2'!$C$2+490,1,O5781+1), "")</f>
        <v>1219</v>
      </c>
      <c r="Q5782" s="19">
        <f t="shared" si="431"/>
        <v>30.19471828824512</v>
      </c>
    </row>
    <row r="5783" spans="1:17" s="80" customFormat="1" x14ac:dyDescent="0.55000000000000004">
      <c r="A5783" s="80">
        <v>5781</v>
      </c>
      <c r="B5783" s="81">
        <v>45603</v>
      </c>
      <c r="C5783" s="80">
        <v>135.09687423690701</v>
      </c>
      <c r="D5783" s="80">
        <f t="shared" si="433"/>
        <v>616373779.97390032</v>
      </c>
      <c r="E5783" s="80">
        <v>475</v>
      </c>
      <c r="F5783" s="80">
        <f t="shared" si="437"/>
        <v>1.0411055328350937E-4</v>
      </c>
      <c r="G5783" s="80">
        <f t="shared" si="434"/>
        <v>24443.250917091558</v>
      </c>
      <c r="H5783" s="80">
        <f t="shared" si="430"/>
        <v>2.5448003770260499</v>
      </c>
      <c r="I5783" s="80">
        <f t="shared" si="432"/>
        <v>11610544.18561849</v>
      </c>
      <c r="K5783" s="82">
        <f t="shared" si="435"/>
        <v>1.1114805470662237E-3</v>
      </c>
      <c r="L5783" s="3">
        <f>IF(AND(O5783&gt;0,O5783&lt;366),+'PL2'!$N$3+1,IF(AND(O5783&gt;365,O5783&lt;731),+'PL2'!$O$3+1,IF(AND(O5783&gt;730,O5783&lt;1096),+'PL2'!$P$3+1,IF(AND(O5783&gt;1095,O5783&lt;1461),+'PL2'!$Q$3+1,IF(AND(O5783&gt;1460,O5783&lt;3000),+'PL2'!$R$3+1,0)))))</f>
        <v>1.5</v>
      </c>
      <c r="M5783" s="3">
        <f>IF(AND(O5783&gt;0,O5783&lt;366),+'PL2'!$N$2+1,IF(AND(O5783&gt;365,O5783&lt;731),+'PL2'!$O$2+1,IF(AND(O5783&gt;730,O5783&lt;1096),+'PL2'!$P$2+1,IF(AND(O5783&gt;1095,O5783&lt;1461),+'PL2'!$Q$2+1,IF(AND(O5783&gt;1460,O5783&lt;1826),+'PL2'!$R$2+1,IF(AND(O5783&gt;1825,O5783&lt;2190),+'PL2'!$S$2+1,0))))))</f>
        <v>1.2</v>
      </c>
      <c r="N5783" s="82">
        <f t="shared" si="436"/>
        <v>4.9963589095569638E-4</v>
      </c>
      <c r="O5783" s="19">
        <f>IF(A5783&gt;'PL2'!$C$2+489,IF(A5783='PL2'!$C$2+490,1,O5782+1), "")</f>
        <v>1220</v>
      </c>
      <c r="Q5783" s="19">
        <f t="shared" si="431"/>
        <v>30.209804653219223</v>
      </c>
    </row>
    <row r="5784" spans="1:17" s="80" customFormat="1" x14ac:dyDescent="0.55000000000000004">
      <c r="A5784" s="80">
        <v>5782</v>
      </c>
      <c r="B5784" s="81">
        <v>45604</v>
      </c>
      <c r="C5784" s="80">
        <v>135.126872711028</v>
      </c>
      <c r="D5784" s="80">
        <f t="shared" si="433"/>
        <v>617058867.440063</v>
      </c>
      <c r="E5784" s="80">
        <v>475</v>
      </c>
      <c r="F5784" s="80">
        <f t="shared" si="437"/>
        <v>1.0401805714909823E-4</v>
      </c>
      <c r="G5784" s="80">
        <f t="shared" si="434"/>
        <v>24455.463642541374</v>
      </c>
      <c r="H5784" s="80">
        <f t="shared" si="430"/>
        <v>2.5438098147775627</v>
      </c>
      <c r="I5784" s="80">
        <f t="shared" si="432"/>
        <v>11616345.230207153</v>
      </c>
      <c r="K5784" s="82">
        <f t="shared" si="435"/>
        <v>1.1114805470662237E-3</v>
      </c>
      <c r="L5784" s="3">
        <f>IF(AND(O5784&gt;0,O5784&lt;366),+'PL2'!$N$3+1,IF(AND(O5784&gt;365,O5784&lt;731),+'PL2'!$O$3+1,IF(AND(O5784&gt;730,O5784&lt;1096),+'PL2'!$P$3+1,IF(AND(O5784&gt;1095,O5784&lt;1461),+'PL2'!$Q$3+1,IF(AND(O5784&gt;1460,O5784&lt;3000),+'PL2'!$R$3+1,0)))))</f>
        <v>1.5</v>
      </c>
      <c r="M5784" s="3">
        <f>IF(AND(O5784&gt;0,O5784&lt;366),+'PL2'!$N$2+1,IF(AND(O5784&gt;365,O5784&lt;731),+'PL2'!$O$2+1,IF(AND(O5784&gt;730,O5784&lt;1096),+'PL2'!$P$2+1,IF(AND(O5784&gt;1095,O5784&lt;1461),+'PL2'!$Q$2+1,IF(AND(O5784&gt;1460,O5784&lt;1826),+'PL2'!$R$2+1,IF(AND(O5784&gt;1825,O5784&lt;2190),+'PL2'!$S$2+1,0))))))</f>
        <v>1.2</v>
      </c>
      <c r="N5784" s="82">
        <f t="shared" si="436"/>
        <v>4.9963589095569638E-4</v>
      </c>
      <c r="O5784" s="19">
        <f>IF(A5784&gt;'PL2'!$C$2+489,IF(A5784='PL2'!$C$2+490,1,O5783+1), "")</f>
        <v>1221</v>
      </c>
      <c r="Q5784" s="19">
        <f t="shared" si="431"/>
        <v>30.224898555882731</v>
      </c>
    </row>
    <row r="5785" spans="1:17" s="80" customFormat="1" x14ac:dyDescent="0.55000000000000004">
      <c r="A5785" s="80">
        <v>5783</v>
      </c>
      <c r="B5785" s="81">
        <v>45605</v>
      </c>
      <c r="C5785" s="80">
        <v>135.15687118514899</v>
      </c>
      <c r="D5785" s="80">
        <f t="shared" si="433"/>
        <v>617744716.36761737</v>
      </c>
      <c r="E5785" s="80">
        <v>475</v>
      </c>
      <c r="F5785" s="80">
        <f t="shared" si="437"/>
        <v>1.0392563807011326E-4</v>
      </c>
      <c r="G5785" s="80">
        <f t="shared" si="434"/>
        <v>24467.682469907151</v>
      </c>
      <c r="H5785" s="80">
        <f t="shared" ref="H5785:H5848" si="438">+F5785*G5785</f>
        <v>2.5428195127820254</v>
      </c>
      <c r="I5785" s="80">
        <f t="shared" si="432"/>
        <v>11622149.173205897</v>
      </c>
      <c r="K5785" s="82">
        <f t="shared" si="435"/>
        <v>1.1114805470662237E-3</v>
      </c>
      <c r="L5785" s="3">
        <f>IF(AND(O5785&gt;0,O5785&lt;366),+'PL2'!$N$3+1,IF(AND(O5785&gt;365,O5785&lt;731),+'PL2'!$O$3+1,IF(AND(O5785&gt;730,O5785&lt;1096),+'PL2'!$P$3+1,IF(AND(O5785&gt;1095,O5785&lt;1461),+'PL2'!$Q$3+1,IF(AND(O5785&gt;1460,O5785&lt;3000),+'PL2'!$R$3+1,0)))))</f>
        <v>1.5</v>
      </c>
      <c r="M5785" s="3">
        <f>IF(AND(O5785&gt;0,O5785&lt;366),+'PL2'!$N$2+1,IF(AND(O5785&gt;365,O5785&lt;731),+'PL2'!$O$2+1,IF(AND(O5785&gt;730,O5785&lt;1096),+'PL2'!$P$2+1,IF(AND(O5785&gt;1095,O5785&lt;1461),+'PL2'!$Q$2+1,IF(AND(O5785&gt;1460,O5785&lt;1826),+'PL2'!$R$2+1,IF(AND(O5785&gt;1825,O5785&lt;2190),+'PL2'!$S$2+1,0))))))</f>
        <v>1.2</v>
      </c>
      <c r="N5785" s="82">
        <f t="shared" si="436"/>
        <v>4.9963589095569638E-4</v>
      </c>
      <c r="O5785" s="19">
        <f>IF(A5785&gt;'PL2'!$C$2+489,IF(A5785='PL2'!$C$2+490,1,O5784+1), "")</f>
        <v>1222</v>
      </c>
      <c r="Q5785" s="19">
        <f t="shared" si="431"/>
        <v>30.240000000001746</v>
      </c>
    </row>
    <row r="5786" spans="1:17" s="80" customFormat="1" x14ac:dyDescent="0.55000000000000004">
      <c r="A5786" s="80">
        <v>5784</v>
      </c>
      <c r="B5786" s="81">
        <v>45606</v>
      </c>
      <c r="C5786" s="80">
        <v>135.18686965927</v>
      </c>
      <c r="D5786" s="80">
        <f t="shared" si="433"/>
        <v>618431327.6029129</v>
      </c>
      <c r="E5786" s="80">
        <v>475</v>
      </c>
      <c r="F5786" s="80">
        <f t="shared" si="437"/>
        <v>1.0383329598946855E-4</v>
      </c>
      <c r="G5786" s="80">
        <f t="shared" si="434"/>
        <v>24479.907402237623</v>
      </c>
      <c r="H5786" s="80">
        <f t="shared" si="438"/>
        <v>2.5418294710913214</v>
      </c>
      <c r="I5786" s="80">
        <f t="shared" si="432"/>
        <v>11627956.016062871</v>
      </c>
      <c r="K5786" s="82">
        <f t="shared" si="435"/>
        <v>1.1114805470662237E-3</v>
      </c>
      <c r="L5786" s="3">
        <f>IF(AND(O5786&gt;0,O5786&lt;366),+'PL2'!$N$3+1,IF(AND(O5786&gt;365,O5786&lt;731),+'PL2'!$O$3+1,IF(AND(O5786&gt;730,O5786&lt;1096),+'PL2'!$P$3+1,IF(AND(O5786&gt;1095,O5786&lt;1461),+'PL2'!$Q$3+1,IF(AND(O5786&gt;1460,O5786&lt;3000),+'PL2'!$R$3+1,0)))))</f>
        <v>1.5</v>
      </c>
      <c r="M5786" s="3">
        <f>IF(AND(O5786&gt;0,O5786&lt;366),+'PL2'!$N$2+1,IF(AND(O5786&gt;365,O5786&lt;731),+'PL2'!$O$2+1,IF(AND(O5786&gt;730,O5786&lt;1096),+'PL2'!$P$2+1,IF(AND(O5786&gt;1095,O5786&lt;1461),+'PL2'!$Q$2+1,IF(AND(O5786&gt;1460,O5786&lt;1826),+'PL2'!$R$2+1,IF(AND(O5786&gt;1825,O5786&lt;2190),+'PL2'!$S$2+1,0))))))</f>
        <v>1.2</v>
      </c>
      <c r="N5786" s="82">
        <f t="shared" si="436"/>
        <v>4.9963589095569638E-4</v>
      </c>
      <c r="O5786" s="19">
        <f>IF(A5786&gt;'PL2'!$C$2+489,IF(A5786='PL2'!$C$2+490,1,O5785+1), "")</f>
        <v>1223</v>
      </c>
      <c r="Q5786" s="19">
        <f t="shared" si="431"/>
        <v>30.255108989344247</v>
      </c>
    </row>
    <row r="5787" spans="1:17" s="80" customFormat="1" x14ac:dyDescent="0.55000000000000004">
      <c r="A5787" s="80">
        <v>5785</v>
      </c>
      <c r="B5787" s="81">
        <v>45607</v>
      </c>
      <c r="C5787" s="80">
        <v>135.21686813339099</v>
      </c>
      <c r="D5787" s="80">
        <f t="shared" si="433"/>
        <v>619118701.99323988</v>
      </c>
      <c r="E5787" s="80">
        <v>475</v>
      </c>
      <c r="F5787" s="80">
        <f t="shared" si="437"/>
        <v>1.0374103085010994E-4</v>
      </c>
      <c r="G5787" s="80">
        <f t="shared" si="434"/>
        <v>24492.138442583051</v>
      </c>
      <c r="H5787" s="80">
        <f t="shared" si="438"/>
        <v>2.5408396897571719</v>
      </c>
      <c r="I5787" s="80">
        <f t="shared" si="432"/>
        <v>11633765.76022695</v>
      </c>
      <c r="K5787" s="82">
        <f t="shared" si="435"/>
        <v>1.1114805470662237E-3</v>
      </c>
      <c r="L5787" s="3">
        <f>IF(AND(O5787&gt;0,O5787&lt;366),+'PL2'!$N$3+1,IF(AND(O5787&gt;365,O5787&lt;731),+'PL2'!$O$3+1,IF(AND(O5787&gt;730,O5787&lt;1096),+'PL2'!$P$3+1,IF(AND(O5787&gt;1095,O5787&lt;1461),+'PL2'!$Q$3+1,IF(AND(O5787&gt;1460,O5787&lt;3000),+'PL2'!$R$3+1,0)))))</f>
        <v>1.5</v>
      </c>
      <c r="M5787" s="3">
        <f>IF(AND(O5787&gt;0,O5787&lt;366),+'PL2'!$N$2+1,IF(AND(O5787&gt;365,O5787&lt;731),+'PL2'!$O$2+1,IF(AND(O5787&gt;730,O5787&lt;1096),+'PL2'!$P$2+1,IF(AND(O5787&gt;1095,O5787&lt;1461),+'PL2'!$Q$2+1,IF(AND(O5787&gt;1460,O5787&lt;1826),+'PL2'!$R$2+1,IF(AND(O5787&gt;1825,O5787&lt;2190),+'PL2'!$S$2+1,0))))))</f>
        <v>1.2</v>
      </c>
      <c r="N5787" s="82">
        <f t="shared" si="436"/>
        <v>4.9963589095569638E-4</v>
      </c>
      <c r="O5787" s="19">
        <f>IF(A5787&gt;'PL2'!$C$2+489,IF(A5787='PL2'!$C$2+490,1,O5786+1), "")</f>
        <v>1224</v>
      </c>
      <c r="Q5787" s="19">
        <f t="shared" ref="Q5787:Q5850" si="439">+Q5786*(1+N5787)</f>
        <v>30.2702255276801</v>
      </c>
    </row>
    <row r="5788" spans="1:17" s="80" customFormat="1" x14ac:dyDescent="0.55000000000000004">
      <c r="A5788" s="80">
        <v>5786</v>
      </c>
      <c r="B5788" s="81">
        <v>45608</v>
      </c>
      <c r="C5788" s="80">
        <v>135.246866607512</v>
      </c>
      <c r="D5788" s="80">
        <f t="shared" si="433"/>
        <v>619806840.38683021</v>
      </c>
      <c r="E5788" s="80">
        <v>475</v>
      </c>
      <c r="F5788" s="80">
        <f t="shared" si="437"/>
        <v>1.0364884259501509E-4</v>
      </c>
      <c r="G5788" s="80">
        <f t="shared" si="434"/>
        <v>24504.375593995221</v>
      </c>
      <c r="H5788" s="80">
        <f t="shared" si="438"/>
        <v>2.5398501688311401</v>
      </c>
      <c r="I5788" s="80">
        <f t="shared" si="432"/>
        <v>11639578.40714773</v>
      </c>
      <c r="K5788" s="82">
        <f t="shared" si="435"/>
        <v>1.1114805470662237E-3</v>
      </c>
      <c r="L5788" s="3">
        <f>IF(AND(O5788&gt;0,O5788&lt;366),+'PL2'!$N$3+1,IF(AND(O5788&gt;365,O5788&lt;731),+'PL2'!$O$3+1,IF(AND(O5788&gt;730,O5788&lt;1096),+'PL2'!$P$3+1,IF(AND(O5788&gt;1095,O5788&lt;1461),+'PL2'!$Q$3+1,IF(AND(O5788&gt;1460,O5788&lt;3000),+'PL2'!$R$3+1,0)))))</f>
        <v>1.5</v>
      </c>
      <c r="M5788" s="3">
        <f>IF(AND(O5788&gt;0,O5788&lt;366),+'PL2'!$N$2+1,IF(AND(O5788&gt;365,O5788&lt;731),+'PL2'!$O$2+1,IF(AND(O5788&gt;730,O5788&lt;1096),+'PL2'!$P$2+1,IF(AND(O5788&gt;1095,O5788&lt;1461),+'PL2'!$Q$2+1,IF(AND(O5788&gt;1460,O5788&lt;1826),+'PL2'!$R$2+1,IF(AND(O5788&gt;1825,O5788&lt;2190),+'PL2'!$S$2+1,0))))))</f>
        <v>1.2</v>
      </c>
      <c r="N5788" s="82">
        <f t="shared" si="436"/>
        <v>4.9963589095569638E-4</v>
      </c>
      <c r="O5788" s="19">
        <f>IF(A5788&gt;'PL2'!$C$2+489,IF(A5788='PL2'!$C$2+490,1,O5787+1), "")</f>
        <v>1225</v>
      </c>
      <c r="Q5788" s="19">
        <f t="shared" si="439"/>
        <v>30.285349618781051</v>
      </c>
    </row>
    <row r="5789" spans="1:17" s="80" customFormat="1" x14ac:dyDescent="0.55000000000000004">
      <c r="A5789" s="80">
        <v>5787</v>
      </c>
      <c r="B5789" s="81">
        <v>45609</v>
      </c>
      <c r="C5789" s="80">
        <v>135.27686508163299</v>
      </c>
      <c r="D5789" s="80">
        <f t="shared" si="433"/>
        <v>620495743.63285875</v>
      </c>
      <c r="E5789" s="80">
        <v>475</v>
      </c>
      <c r="F5789" s="80">
        <f t="shared" si="437"/>
        <v>1.0355673116719334E-4</v>
      </c>
      <c r="G5789" s="80">
        <f t="shared" si="434"/>
        <v>24516.61885952744</v>
      </c>
      <c r="H5789" s="80">
        <f t="shared" si="438"/>
        <v>2.5388609083646254</v>
      </c>
      <c r="I5789" s="80">
        <f t="shared" si="432"/>
        <v>11645393.958275534</v>
      </c>
      <c r="K5789" s="82">
        <f t="shared" si="435"/>
        <v>1.1114805470662237E-3</v>
      </c>
      <c r="L5789" s="3">
        <f>IF(AND(O5789&gt;0,O5789&lt;366),+'PL2'!$N$3+1,IF(AND(O5789&gt;365,O5789&lt;731),+'PL2'!$O$3+1,IF(AND(O5789&gt;730,O5789&lt;1096),+'PL2'!$P$3+1,IF(AND(O5789&gt;1095,O5789&lt;1461),+'PL2'!$Q$3+1,IF(AND(O5789&gt;1460,O5789&lt;3000),+'PL2'!$R$3+1,0)))))</f>
        <v>1.5</v>
      </c>
      <c r="M5789" s="3">
        <f>IF(AND(O5789&gt;0,O5789&lt;366),+'PL2'!$N$2+1,IF(AND(O5789&gt;365,O5789&lt;731),+'PL2'!$O$2+1,IF(AND(O5789&gt;730,O5789&lt;1096),+'PL2'!$P$2+1,IF(AND(O5789&gt;1095,O5789&lt;1461),+'PL2'!$Q$2+1,IF(AND(O5789&gt;1460,O5789&lt;1826),+'PL2'!$R$2+1,IF(AND(O5789&gt;1825,O5789&lt;2190),+'PL2'!$S$2+1,0))))))</f>
        <v>1.2</v>
      </c>
      <c r="N5789" s="82">
        <f t="shared" si="436"/>
        <v>4.9963589095569638E-4</v>
      </c>
      <c r="O5789" s="19">
        <f>IF(A5789&gt;'PL2'!$C$2+489,IF(A5789='PL2'!$C$2+490,1,O5788+1), "")</f>
        <v>1226</v>
      </c>
      <c r="Q5789" s="19">
        <f t="shared" si="439"/>
        <v>30.300481266420736</v>
      </c>
    </row>
    <row r="5790" spans="1:17" s="80" customFormat="1" x14ac:dyDescent="0.55000000000000004">
      <c r="A5790" s="80">
        <v>5788</v>
      </c>
      <c r="B5790" s="81">
        <v>45610</v>
      </c>
      <c r="C5790" s="80">
        <v>135.30686355575401</v>
      </c>
      <c r="D5790" s="80">
        <f t="shared" si="433"/>
        <v>621185412.58144403</v>
      </c>
      <c r="E5790" s="80">
        <v>475</v>
      </c>
      <c r="F5790" s="80">
        <f t="shared" si="437"/>
        <v>1.0346469650968594E-4</v>
      </c>
      <c r="G5790" s="80">
        <f t="shared" si="434"/>
        <v>24528.868242234541</v>
      </c>
      <c r="H5790" s="80">
        <f t="shared" si="438"/>
        <v>2.5378719084088703</v>
      </c>
      <c r="I5790" s="80">
        <f t="shared" si="432"/>
        <v>11651212.415061407</v>
      </c>
      <c r="K5790" s="82">
        <f t="shared" si="435"/>
        <v>1.1114805470662237E-3</v>
      </c>
      <c r="L5790" s="3">
        <f>IF(AND(O5790&gt;0,O5790&lt;366),+'PL2'!$N$3+1,IF(AND(O5790&gt;365,O5790&lt;731),+'PL2'!$O$3+1,IF(AND(O5790&gt;730,O5790&lt;1096),+'PL2'!$P$3+1,IF(AND(O5790&gt;1095,O5790&lt;1461),+'PL2'!$Q$3+1,IF(AND(O5790&gt;1460,O5790&lt;3000),+'PL2'!$R$3+1,0)))))</f>
        <v>1.5</v>
      </c>
      <c r="M5790" s="3">
        <f>IF(AND(O5790&gt;0,O5790&lt;366),+'PL2'!$N$2+1,IF(AND(O5790&gt;365,O5790&lt;731),+'PL2'!$O$2+1,IF(AND(O5790&gt;730,O5790&lt;1096),+'PL2'!$P$2+1,IF(AND(O5790&gt;1095,O5790&lt;1461),+'PL2'!$Q$2+1,IF(AND(O5790&gt;1460,O5790&lt;1826),+'PL2'!$R$2+1,IF(AND(O5790&gt;1825,O5790&lt;2190),+'PL2'!$S$2+1,0))))))</f>
        <v>1.2</v>
      </c>
      <c r="N5790" s="82">
        <f t="shared" si="436"/>
        <v>4.9963589095569638E-4</v>
      </c>
      <c r="O5790" s="19">
        <f>IF(A5790&gt;'PL2'!$C$2+489,IF(A5790='PL2'!$C$2+490,1,O5789+1), "")</f>
        <v>1227</v>
      </c>
      <c r="Q5790" s="19">
        <f t="shared" si="439"/>
        <v>30.315620474374668</v>
      </c>
    </row>
    <row r="5791" spans="1:17" s="80" customFormat="1" x14ac:dyDescent="0.55000000000000004">
      <c r="A5791" s="80">
        <v>5789</v>
      </c>
      <c r="B5791" s="81">
        <v>45611</v>
      </c>
      <c r="C5791" s="80">
        <v>135.33686202987499</v>
      </c>
      <c r="D5791" s="80">
        <f t="shared" si="433"/>
        <v>621875848.08364964</v>
      </c>
      <c r="E5791" s="80">
        <v>475</v>
      </c>
      <c r="F5791" s="80">
        <f t="shared" si="437"/>
        <v>1.0337273856556579E-4</v>
      </c>
      <c r="G5791" s="80">
        <f t="shared" si="434"/>
        <v>24541.123745172885</v>
      </c>
      <c r="H5791" s="80">
        <f t="shared" si="438"/>
        <v>2.5368831690149554</v>
      </c>
      <c r="I5791" s="80">
        <f t="shared" ref="I5791:I5854" si="440">+E5791*G5791</f>
        <v>11657033.778957121</v>
      </c>
      <c r="K5791" s="82">
        <f t="shared" si="435"/>
        <v>1.1114805470662237E-3</v>
      </c>
      <c r="L5791" s="3">
        <f>IF(AND(O5791&gt;0,O5791&lt;366),+'PL2'!$N$3+1,IF(AND(O5791&gt;365,O5791&lt;731),+'PL2'!$O$3+1,IF(AND(O5791&gt;730,O5791&lt;1096),+'PL2'!$P$3+1,IF(AND(O5791&gt;1095,O5791&lt;1461),+'PL2'!$Q$3+1,IF(AND(O5791&gt;1460,O5791&lt;3000),+'PL2'!$R$3+1,0)))))</f>
        <v>1.5</v>
      </c>
      <c r="M5791" s="3">
        <f>IF(AND(O5791&gt;0,O5791&lt;366),+'PL2'!$N$2+1,IF(AND(O5791&gt;365,O5791&lt;731),+'PL2'!$O$2+1,IF(AND(O5791&gt;730,O5791&lt;1096),+'PL2'!$P$2+1,IF(AND(O5791&gt;1095,O5791&lt;1461),+'PL2'!$Q$2+1,IF(AND(O5791&gt;1460,O5791&lt;1826),+'PL2'!$R$2+1,IF(AND(O5791&gt;1825,O5791&lt;2190),+'PL2'!$S$2+1,0))))))</f>
        <v>1.2</v>
      </c>
      <c r="N5791" s="82">
        <f t="shared" si="436"/>
        <v>4.9963589095569638E-4</v>
      </c>
      <c r="O5791" s="19">
        <f>IF(A5791&gt;'PL2'!$C$2+489,IF(A5791='PL2'!$C$2+490,1,O5790+1), "")</f>
        <v>1228</v>
      </c>
      <c r="Q5791" s="19">
        <f t="shared" si="439"/>
        <v>30.330767246420258</v>
      </c>
    </row>
    <row r="5792" spans="1:17" s="80" customFormat="1" x14ac:dyDescent="0.55000000000000004">
      <c r="A5792" s="80">
        <v>5790</v>
      </c>
      <c r="B5792" s="81">
        <v>45612</v>
      </c>
      <c r="C5792" s="80">
        <v>135.36686050399601</v>
      </c>
      <c r="D5792" s="80">
        <f t="shared" si="433"/>
        <v>622567050.99148488</v>
      </c>
      <c r="E5792" s="80">
        <v>475</v>
      </c>
      <c r="F5792" s="80">
        <f t="shared" si="437"/>
        <v>1.0328085727793768E-4</v>
      </c>
      <c r="G5792" s="80">
        <f t="shared" si="434"/>
        <v>24553.38537140036</v>
      </c>
      <c r="H5792" s="80">
        <f t="shared" si="438"/>
        <v>2.5358946902338038</v>
      </c>
      <c r="I5792" s="80">
        <f t="shared" si="440"/>
        <v>11662858.051415171</v>
      </c>
      <c r="K5792" s="82">
        <f t="shared" si="435"/>
        <v>1.1114805470662237E-3</v>
      </c>
      <c r="L5792" s="3">
        <f>IF(AND(O5792&gt;0,O5792&lt;366),+'PL2'!$N$3+1,IF(AND(O5792&gt;365,O5792&lt;731),+'PL2'!$O$3+1,IF(AND(O5792&gt;730,O5792&lt;1096),+'PL2'!$P$3+1,IF(AND(O5792&gt;1095,O5792&lt;1461),+'PL2'!$Q$3+1,IF(AND(O5792&gt;1460,O5792&lt;3000),+'PL2'!$R$3+1,0)))))</f>
        <v>1.5</v>
      </c>
      <c r="M5792" s="3">
        <f>IF(AND(O5792&gt;0,O5792&lt;366),+'PL2'!$N$2+1,IF(AND(O5792&gt;365,O5792&lt;731),+'PL2'!$O$2+1,IF(AND(O5792&gt;730,O5792&lt;1096),+'PL2'!$P$2+1,IF(AND(O5792&gt;1095,O5792&lt;1461),+'PL2'!$Q$2+1,IF(AND(O5792&gt;1460,O5792&lt;1826),+'PL2'!$R$2+1,IF(AND(O5792&gt;1825,O5792&lt;2190),+'PL2'!$S$2+1,0))))))</f>
        <v>1.2</v>
      </c>
      <c r="N5792" s="82">
        <f t="shared" si="436"/>
        <v>4.9963589095569638E-4</v>
      </c>
      <c r="O5792" s="19">
        <f>IF(A5792&gt;'PL2'!$C$2+489,IF(A5792='PL2'!$C$2+490,1,O5791+1), "")</f>
        <v>1229</v>
      </c>
      <c r="Q5792" s="19">
        <f t="shared" si="439"/>
        <v>30.345921586336793</v>
      </c>
    </row>
    <row r="5793" spans="1:17" s="80" customFormat="1" x14ac:dyDescent="0.55000000000000004">
      <c r="A5793" s="80">
        <v>5791</v>
      </c>
      <c r="B5793" s="81">
        <v>45613</v>
      </c>
      <c r="C5793" s="80">
        <v>135.396858978117</v>
      </c>
      <c r="D5793" s="80">
        <f t="shared" si="433"/>
        <v>623259022.15790629</v>
      </c>
      <c r="E5793" s="80">
        <v>475</v>
      </c>
      <c r="F5793" s="80">
        <f t="shared" si="437"/>
        <v>1.0318905258993806E-4</v>
      </c>
      <c r="G5793" s="80">
        <f t="shared" si="434"/>
        <v>24565.653123976379</v>
      </c>
      <c r="H5793" s="80">
        <f t="shared" si="438"/>
        <v>2.5349064721161749</v>
      </c>
      <c r="I5793" s="80">
        <f t="shared" si="440"/>
        <v>11668685.233888781</v>
      </c>
      <c r="K5793" s="82">
        <f t="shared" si="435"/>
        <v>1.1114805470662237E-3</v>
      </c>
      <c r="L5793" s="3">
        <f>IF(AND(O5793&gt;0,O5793&lt;366),+'PL2'!$N$3+1,IF(AND(O5793&gt;365,O5793&lt;731),+'PL2'!$O$3+1,IF(AND(O5793&gt;730,O5793&lt;1096),+'PL2'!$P$3+1,IF(AND(O5793&gt;1095,O5793&lt;1461),+'PL2'!$Q$3+1,IF(AND(O5793&gt;1460,O5793&lt;3000),+'PL2'!$R$3+1,0)))))</f>
        <v>1.5</v>
      </c>
      <c r="M5793" s="3">
        <f>IF(AND(O5793&gt;0,O5793&lt;366),+'PL2'!$N$2+1,IF(AND(O5793&gt;365,O5793&lt;731),+'PL2'!$O$2+1,IF(AND(O5793&gt;730,O5793&lt;1096),+'PL2'!$P$2+1,IF(AND(O5793&gt;1095,O5793&lt;1461),+'PL2'!$Q$2+1,IF(AND(O5793&gt;1460,O5793&lt;1826),+'PL2'!$R$2+1,IF(AND(O5793&gt;1825,O5793&lt;2190),+'PL2'!$S$2+1,0))))))</f>
        <v>1.2</v>
      </c>
      <c r="N5793" s="82">
        <f t="shared" si="436"/>
        <v>4.9963589095569638E-4</v>
      </c>
      <c r="O5793" s="19">
        <f>IF(A5793&gt;'PL2'!$C$2+489,IF(A5793='PL2'!$C$2+490,1,O5792+1), "")</f>
        <v>1230</v>
      </c>
      <c r="Q5793" s="19">
        <f t="shared" si="439"/>
        <v>30.361083497905454</v>
      </c>
    </row>
    <row r="5794" spans="1:17" s="80" customFormat="1" x14ac:dyDescent="0.55000000000000004">
      <c r="A5794" s="80">
        <v>5792</v>
      </c>
      <c r="B5794" s="81">
        <v>45614</v>
      </c>
      <c r="C5794" s="80">
        <v>135.42685745223801</v>
      </c>
      <c r="D5794" s="80">
        <f t="shared" si="433"/>
        <v>623951762.43681836</v>
      </c>
      <c r="E5794" s="80">
        <v>475</v>
      </c>
      <c r="F5794" s="80">
        <f t="shared" si="437"/>
        <v>1.0309732444473527E-4</v>
      </c>
      <c r="G5794" s="80">
        <f t="shared" si="434"/>
        <v>24577.927005961887</v>
      </c>
      <c r="H5794" s="80">
        <f t="shared" si="438"/>
        <v>2.5339185147126737</v>
      </c>
      <c r="I5794" s="80">
        <f t="shared" si="440"/>
        <v>11674515.327831896</v>
      </c>
      <c r="K5794" s="82">
        <f t="shared" si="435"/>
        <v>1.1114805470662237E-3</v>
      </c>
      <c r="L5794" s="3">
        <f>IF(AND(O5794&gt;0,O5794&lt;366),+'PL2'!$N$3+1,IF(AND(O5794&gt;365,O5794&lt;731),+'PL2'!$O$3+1,IF(AND(O5794&gt;730,O5794&lt;1096),+'PL2'!$P$3+1,IF(AND(O5794&gt;1095,O5794&lt;1461),+'PL2'!$Q$3+1,IF(AND(O5794&gt;1460,O5794&lt;3000),+'PL2'!$R$3+1,0)))))</f>
        <v>1.5</v>
      </c>
      <c r="M5794" s="3">
        <f>IF(AND(O5794&gt;0,O5794&lt;366),+'PL2'!$N$2+1,IF(AND(O5794&gt;365,O5794&lt;731),+'PL2'!$O$2+1,IF(AND(O5794&gt;730,O5794&lt;1096),+'PL2'!$P$2+1,IF(AND(O5794&gt;1095,O5794&lt;1461),+'PL2'!$Q$2+1,IF(AND(O5794&gt;1460,O5794&lt;1826),+'PL2'!$R$2+1,IF(AND(O5794&gt;1825,O5794&lt;2190),+'PL2'!$S$2+1,0))))))</f>
        <v>1.2</v>
      </c>
      <c r="N5794" s="82">
        <f t="shared" si="436"/>
        <v>4.9963589095569638E-4</v>
      </c>
      <c r="O5794" s="19">
        <f>IF(A5794&gt;'PL2'!$C$2+489,IF(A5794='PL2'!$C$2+490,1,O5793+1), "")</f>
        <v>1231</v>
      </c>
      <c r="Q5794" s="19">
        <f t="shared" si="439"/>
        <v>30.376252984909311</v>
      </c>
    </row>
    <row r="5795" spans="1:17" s="80" customFormat="1" x14ac:dyDescent="0.55000000000000004">
      <c r="A5795" s="80">
        <v>5793</v>
      </c>
      <c r="B5795" s="81">
        <v>45615</v>
      </c>
      <c r="C5795" s="80">
        <v>135.456855926359</v>
      </c>
      <c r="D5795" s="80">
        <f t="shared" ref="D5795:D5858" si="441">+D5794*(1+K5795)</f>
        <v>624645272.68307459</v>
      </c>
      <c r="E5795" s="80">
        <v>475</v>
      </c>
      <c r="F5795" s="80">
        <f t="shared" si="437"/>
        <v>1.0300567278552933E-4</v>
      </c>
      <c r="G5795" s="80">
        <f t="shared" ref="G5795:G5858" si="442">+G5794*(1+N5795)</f>
        <v>24590.207020419355</v>
      </c>
      <c r="H5795" s="80">
        <f t="shared" si="438"/>
        <v>2.5329308180737424</v>
      </c>
      <c r="I5795" s="80">
        <f t="shared" si="440"/>
        <v>11680348.334699193</v>
      </c>
      <c r="K5795" s="82">
        <f t="shared" si="435"/>
        <v>1.1114805470662237E-3</v>
      </c>
      <c r="L5795" s="3">
        <f>IF(AND(O5795&gt;0,O5795&lt;366),+'PL2'!$N$3+1,IF(AND(O5795&gt;365,O5795&lt;731),+'PL2'!$O$3+1,IF(AND(O5795&gt;730,O5795&lt;1096),+'PL2'!$P$3+1,IF(AND(O5795&gt;1095,O5795&lt;1461),+'PL2'!$Q$3+1,IF(AND(O5795&gt;1460,O5795&lt;3000),+'PL2'!$R$3+1,0)))))</f>
        <v>1.5</v>
      </c>
      <c r="M5795" s="3">
        <f>IF(AND(O5795&gt;0,O5795&lt;366),+'PL2'!$N$2+1,IF(AND(O5795&gt;365,O5795&lt;731),+'PL2'!$O$2+1,IF(AND(O5795&gt;730,O5795&lt;1096),+'PL2'!$P$2+1,IF(AND(O5795&gt;1095,O5795&lt;1461),+'PL2'!$Q$2+1,IF(AND(O5795&gt;1460,O5795&lt;1826),+'PL2'!$R$2+1,IF(AND(O5795&gt;1825,O5795&lt;2190),+'PL2'!$S$2+1,0))))))</f>
        <v>1.2</v>
      </c>
      <c r="N5795" s="82">
        <f t="shared" si="436"/>
        <v>4.9963589095569638E-4</v>
      </c>
      <c r="O5795" s="19">
        <f>IF(A5795&gt;'PL2'!$C$2+489,IF(A5795='PL2'!$C$2+490,1,O5794+1), "")</f>
        <v>1232</v>
      </c>
      <c r="Q5795" s="19">
        <f t="shared" si="439"/>
        <v>30.391430051133323</v>
      </c>
    </row>
    <row r="5796" spans="1:17" s="80" customFormat="1" x14ac:dyDescent="0.55000000000000004">
      <c r="A5796" s="80">
        <v>5794</v>
      </c>
      <c r="B5796" s="81">
        <v>45616</v>
      </c>
      <c r="C5796" s="80">
        <v>135.48685440048001</v>
      </c>
      <c r="D5796" s="80">
        <f t="shared" si="441"/>
        <v>625339553.75247872</v>
      </c>
      <c r="E5796" s="80">
        <v>475</v>
      </c>
      <c r="F5796" s="80">
        <f t="shared" si="437"/>
        <v>1.0291409755555209E-4</v>
      </c>
      <c r="G5796" s="80">
        <f t="shared" si="442"/>
        <v>24602.493170412788</v>
      </c>
      <c r="H5796" s="80">
        <f t="shared" si="438"/>
        <v>2.5319433822496658</v>
      </c>
      <c r="I5796" s="80">
        <f t="shared" si="440"/>
        <v>11686184.255946074</v>
      </c>
      <c r="K5796" s="82">
        <f t="shared" ref="K5796:K5859" si="443">+L5796^(0.00273972602739726)-1</f>
        <v>1.1114805470662237E-3</v>
      </c>
      <c r="L5796" s="3">
        <f>IF(AND(O5796&gt;0,O5796&lt;366),+'PL2'!$N$3+1,IF(AND(O5796&gt;365,O5796&lt;731),+'PL2'!$O$3+1,IF(AND(O5796&gt;730,O5796&lt;1096),+'PL2'!$P$3+1,IF(AND(O5796&gt;1095,O5796&lt;1461),+'PL2'!$Q$3+1,IF(AND(O5796&gt;1460,O5796&lt;3000),+'PL2'!$R$3+1,0)))))</f>
        <v>1.5</v>
      </c>
      <c r="M5796" s="3">
        <f>IF(AND(O5796&gt;0,O5796&lt;366),+'PL2'!$N$2+1,IF(AND(O5796&gt;365,O5796&lt;731),+'PL2'!$O$2+1,IF(AND(O5796&gt;730,O5796&lt;1096),+'PL2'!$P$2+1,IF(AND(O5796&gt;1095,O5796&lt;1461),+'PL2'!$Q$2+1,IF(AND(O5796&gt;1460,O5796&lt;1826),+'PL2'!$R$2+1,IF(AND(O5796&gt;1825,O5796&lt;2190),+'PL2'!$S$2+1,0))))))</f>
        <v>1.2</v>
      </c>
      <c r="N5796" s="82">
        <f t="shared" ref="N5796:N5859" si="444">+M5796^(0.00273972602739726)-1</f>
        <v>4.9963589095569638E-4</v>
      </c>
      <c r="O5796" s="19">
        <f>IF(A5796&gt;'PL2'!$C$2+489,IF(A5796='PL2'!$C$2+490,1,O5795+1), "")</f>
        <v>1233</v>
      </c>
      <c r="Q5796" s="19">
        <f t="shared" si="439"/>
        <v>30.40661470036434</v>
      </c>
    </row>
    <row r="5797" spans="1:17" s="80" customFormat="1" x14ac:dyDescent="0.55000000000000004">
      <c r="A5797" s="80">
        <v>5795</v>
      </c>
      <c r="B5797" s="81">
        <v>45617</v>
      </c>
      <c r="C5797" s="80">
        <v>135.516852874601</v>
      </c>
      <c r="D5797" s="80">
        <f t="shared" si="441"/>
        <v>626034606.50178564</v>
      </c>
      <c r="E5797" s="80">
        <v>475</v>
      </c>
      <c r="F5797" s="80">
        <f t="shared" si="437"/>
        <v>1.0282259869806714E-4</v>
      </c>
      <c r="G5797" s="80">
        <f t="shared" si="442"/>
        <v>24614.785459007719</v>
      </c>
      <c r="H5797" s="80">
        <f t="shared" si="438"/>
        <v>2.5309562072905689</v>
      </c>
      <c r="I5797" s="80">
        <f t="shared" si="440"/>
        <v>11692023.093028666</v>
      </c>
      <c r="K5797" s="82">
        <f t="shared" si="443"/>
        <v>1.1114805470662237E-3</v>
      </c>
      <c r="L5797" s="3">
        <f>IF(AND(O5797&gt;0,O5797&lt;366),+'PL2'!$N$3+1,IF(AND(O5797&gt;365,O5797&lt;731),+'PL2'!$O$3+1,IF(AND(O5797&gt;730,O5797&lt;1096),+'PL2'!$P$3+1,IF(AND(O5797&gt;1095,O5797&lt;1461),+'PL2'!$Q$3+1,IF(AND(O5797&gt;1460,O5797&lt;3000),+'PL2'!$R$3+1,0)))))</f>
        <v>1.5</v>
      </c>
      <c r="M5797" s="3">
        <f>IF(AND(O5797&gt;0,O5797&lt;366),+'PL2'!$N$2+1,IF(AND(O5797&gt;365,O5797&lt;731),+'PL2'!$O$2+1,IF(AND(O5797&gt;730,O5797&lt;1096),+'PL2'!$P$2+1,IF(AND(O5797&gt;1095,O5797&lt;1461),+'PL2'!$Q$2+1,IF(AND(O5797&gt;1460,O5797&lt;1826),+'PL2'!$R$2+1,IF(AND(O5797&gt;1825,O5797&lt;2190),+'PL2'!$S$2+1,0))))))</f>
        <v>1.2</v>
      </c>
      <c r="N5797" s="82">
        <f t="shared" si="444"/>
        <v>4.9963589095569638E-4</v>
      </c>
      <c r="O5797" s="19">
        <f>IF(A5797&gt;'PL2'!$C$2+489,IF(A5797='PL2'!$C$2+490,1,O5796+1), "")</f>
        <v>1234</v>
      </c>
      <c r="Q5797" s="19">
        <f t="shared" si="439"/>
        <v>30.421806936391103</v>
      </c>
    </row>
    <row r="5798" spans="1:17" s="80" customFormat="1" x14ac:dyDescent="0.55000000000000004">
      <c r="A5798" s="80">
        <v>5796</v>
      </c>
      <c r="B5798" s="81">
        <v>45618</v>
      </c>
      <c r="C5798" s="80">
        <v>135.54685134872199</v>
      </c>
      <c r="D5798" s="80">
        <f t="shared" si="441"/>
        <v>626730431.78870261</v>
      </c>
      <c r="E5798" s="80">
        <v>475</v>
      </c>
      <c r="F5798" s="80">
        <f t="shared" si="437"/>
        <v>1.0273117615636985E-4</v>
      </c>
      <c r="G5798" s="80">
        <f t="shared" si="442"/>
        <v>24627.083889271213</v>
      </c>
      <c r="H5798" s="80">
        <f t="shared" si="438"/>
        <v>2.5299692932464191</v>
      </c>
      <c r="I5798" s="80">
        <f t="shared" si="440"/>
        <v>11697864.847403826</v>
      </c>
      <c r="K5798" s="82">
        <f t="shared" si="443"/>
        <v>1.1114805470662237E-3</v>
      </c>
      <c r="L5798" s="3">
        <f>IF(AND(O5798&gt;0,O5798&lt;366),+'PL2'!$N$3+1,IF(AND(O5798&gt;365,O5798&lt;731),+'PL2'!$O$3+1,IF(AND(O5798&gt;730,O5798&lt;1096),+'PL2'!$P$3+1,IF(AND(O5798&gt;1095,O5798&lt;1461),+'PL2'!$Q$3+1,IF(AND(O5798&gt;1460,O5798&lt;3000),+'PL2'!$R$3+1,0)))))</f>
        <v>1.5</v>
      </c>
      <c r="M5798" s="3">
        <f>IF(AND(O5798&gt;0,O5798&lt;366),+'PL2'!$N$2+1,IF(AND(O5798&gt;365,O5798&lt;731),+'PL2'!$O$2+1,IF(AND(O5798&gt;730,O5798&lt;1096),+'PL2'!$P$2+1,IF(AND(O5798&gt;1095,O5798&lt;1461),+'PL2'!$Q$2+1,IF(AND(O5798&gt;1460,O5798&lt;1826),+'PL2'!$R$2+1,IF(AND(O5798&gt;1825,O5798&lt;2190),+'PL2'!$S$2+1,0))))))</f>
        <v>1.2</v>
      </c>
      <c r="N5798" s="82">
        <f t="shared" si="444"/>
        <v>4.9963589095569638E-4</v>
      </c>
      <c r="O5798" s="19">
        <f>IF(A5798&gt;'PL2'!$C$2+489,IF(A5798='PL2'!$C$2+490,1,O5797+1), "")</f>
        <v>1235</v>
      </c>
      <c r="Q5798" s="19">
        <f t="shared" si="439"/>
        <v>30.437006763004248</v>
      </c>
    </row>
    <row r="5799" spans="1:17" s="80" customFormat="1" x14ac:dyDescent="0.55000000000000004">
      <c r="A5799" s="80">
        <v>5797</v>
      </c>
      <c r="B5799" s="81">
        <v>45619</v>
      </c>
      <c r="C5799" s="80">
        <v>135.576849822843</v>
      </c>
      <c r="D5799" s="80">
        <f t="shared" si="441"/>
        <v>627427030.47189021</v>
      </c>
      <c r="E5799" s="80">
        <v>475</v>
      </c>
      <c r="F5799" s="80">
        <f t="shared" si="437"/>
        <v>1.026398298737874E-4</v>
      </c>
      <c r="G5799" s="80">
        <f t="shared" si="442"/>
        <v>24639.388464271869</v>
      </c>
      <c r="H5799" s="80">
        <f t="shared" si="438"/>
        <v>2.5289826401670243</v>
      </c>
      <c r="I5799" s="80">
        <f t="shared" si="440"/>
        <v>11703709.520529138</v>
      </c>
      <c r="K5799" s="82">
        <f t="shared" si="443"/>
        <v>1.1114805470662237E-3</v>
      </c>
      <c r="L5799" s="3">
        <f>IF(AND(O5799&gt;0,O5799&lt;366),+'PL2'!$N$3+1,IF(AND(O5799&gt;365,O5799&lt;731),+'PL2'!$O$3+1,IF(AND(O5799&gt;730,O5799&lt;1096),+'PL2'!$P$3+1,IF(AND(O5799&gt;1095,O5799&lt;1461),+'PL2'!$Q$3+1,IF(AND(O5799&gt;1460,O5799&lt;3000),+'PL2'!$R$3+1,0)))))</f>
        <v>1.5</v>
      </c>
      <c r="M5799" s="3">
        <f>IF(AND(O5799&gt;0,O5799&lt;366),+'PL2'!$N$2+1,IF(AND(O5799&gt;365,O5799&lt;731),+'PL2'!$O$2+1,IF(AND(O5799&gt;730,O5799&lt;1096),+'PL2'!$P$2+1,IF(AND(O5799&gt;1095,O5799&lt;1461),+'PL2'!$Q$2+1,IF(AND(O5799&gt;1460,O5799&lt;1826),+'PL2'!$R$2+1,IF(AND(O5799&gt;1825,O5799&lt;2190),+'PL2'!$S$2+1,0))))))</f>
        <v>1.2</v>
      </c>
      <c r="N5799" s="82">
        <f t="shared" si="444"/>
        <v>4.9963589095569638E-4</v>
      </c>
      <c r="O5799" s="19">
        <f>IF(A5799&gt;'PL2'!$C$2+489,IF(A5799='PL2'!$C$2+490,1,O5798+1), "")</f>
        <v>1236</v>
      </c>
      <c r="Q5799" s="19">
        <f t="shared" si="439"/>
        <v>30.452214183996308</v>
      </c>
    </row>
    <row r="5800" spans="1:17" s="80" customFormat="1" x14ac:dyDescent="0.55000000000000004">
      <c r="A5800" s="80">
        <v>5798</v>
      </c>
      <c r="B5800" s="81">
        <v>45620</v>
      </c>
      <c r="C5800" s="80">
        <v>135.60684829696399</v>
      </c>
      <c r="D5800" s="80">
        <f t="shared" si="441"/>
        <v>628124403.4109633</v>
      </c>
      <c r="E5800" s="80">
        <v>475</v>
      </c>
      <c r="F5800" s="80">
        <f t="shared" si="437"/>
        <v>1.0254855979367865E-4</v>
      </c>
      <c r="G5800" s="80">
        <f t="shared" si="442"/>
        <v>24651.699187079819</v>
      </c>
      <c r="H5800" s="80">
        <f t="shared" si="438"/>
        <v>2.5279962481020344</v>
      </c>
      <c r="I5800" s="80">
        <f t="shared" si="440"/>
        <v>11709557.113862915</v>
      </c>
      <c r="K5800" s="82">
        <f t="shared" si="443"/>
        <v>1.1114805470662237E-3</v>
      </c>
      <c r="L5800" s="3">
        <f>IF(AND(O5800&gt;0,O5800&lt;366),+'PL2'!$N$3+1,IF(AND(O5800&gt;365,O5800&lt;731),+'PL2'!$O$3+1,IF(AND(O5800&gt;730,O5800&lt;1096),+'PL2'!$P$3+1,IF(AND(O5800&gt;1095,O5800&lt;1461),+'PL2'!$Q$3+1,IF(AND(O5800&gt;1460,O5800&lt;3000),+'PL2'!$R$3+1,0)))))</f>
        <v>1.5</v>
      </c>
      <c r="M5800" s="3">
        <f>IF(AND(O5800&gt;0,O5800&lt;366),+'PL2'!$N$2+1,IF(AND(O5800&gt;365,O5800&lt;731),+'PL2'!$O$2+1,IF(AND(O5800&gt;730,O5800&lt;1096),+'PL2'!$P$2+1,IF(AND(O5800&gt;1095,O5800&lt;1461),+'PL2'!$Q$2+1,IF(AND(O5800&gt;1460,O5800&lt;1826),+'PL2'!$R$2+1,IF(AND(O5800&gt;1825,O5800&lt;2190),+'PL2'!$S$2+1,0))))))</f>
        <v>1.2</v>
      </c>
      <c r="N5800" s="82">
        <f t="shared" si="444"/>
        <v>4.9963589095569638E-4</v>
      </c>
      <c r="O5800" s="19">
        <f>IF(A5800&gt;'PL2'!$C$2+489,IF(A5800='PL2'!$C$2+490,1,O5799+1), "")</f>
        <v>1237</v>
      </c>
      <c r="Q5800" s="19">
        <f t="shared" si="439"/>
        <v>30.467429203161704</v>
      </c>
    </row>
    <row r="5801" spans="1:17" s="80" customFormat="1" x14ac:dyDescent="0.55000000000000004">
      <c r="A5801" s="80">
        <v>5799</v>
      </c>
      <c r="B5801" s="81">
        <v>45621</v>
      </c>
      <c r="C5801" s="80">
        <v>135.636846771085</v>
      </c>
      <c r="D5801" s="80">
        <f t="shared" si="441"/>
        <v>628822551.46649218</v>
      </c>
      <c r="E5801" s="80">
        <v>475</v>
      </c>
      <c r="F5801" s="80">
        <f t="shared" si="437"/>
        <v>1.0245736585943435E-4</v>
      </c>
      <c r="G5801" s="80">
        <f t="shared" si="442"/>
        <v>24664.016060766728</v>
      </c>
      <c r="H5801" s="80">
        <f t="shared" si="438"/>
        <v>2.5270101171009416</v>
      </c>
      <c r="I5801" s="80">
        <f t="shared" si="440"/>
        <v>11715407.628864195</v>
      </c>
      <c r="K5801" s="82">
        <f t="shared" si="443"/>
        <v>1.1114805470662237E-3</v>
      </c>
      <c r="L5801" s="3">
        <f>IF(AND(O5801&gt;0,O5801&lt;366),+'PL2'!$N$3+1,IF(AND(O5801&gt;365,O5801&lt;731),+'PL2'!$O$3+1,IF(AND(O5801&gt;730,O5801&lt;1096),+'PL2'!$P$3+1,IF(AND(O5801&gt;1095,O5801&lt;1461),+'PL2'!$Q$3+1,IF(AND(O5801&gt;1460,O5801&lt;3000),+'PL2'!$R$3+1,0)))))</f>
        <v>1.5</v>
      </c>
      <c r="M5801" s="3">
        <f>IF(AND(O5801&gt;0,O5801&lt;366),+'PL2'!$N$2+1,IF(AND(O5801&gt;365,O5801&lt;731),+'PL2'!$O$2+1,IF(AND(O5801&gt;730,O5801&lt;1096),+'PL2'!$P$2+1,IF(AND(O5801&gt;1095,O5801&lt;1461),+'PL2'!$Q$2+1,IF(AND(O5801&gt;1460,O5801&lt;1826),+'PL2'!$R$2+1,IF(AND(O5801&gt;1825,O5801&lt;2190),+'PL2'!$S$2+1,0))))))</f>
        <v>1.2</v>
      </c>
      <c r="N5801" s="82">
        <f t="shared" si="444"/>
        <v>4.9963589095569638E-4</v>
      </c>
      <c r="O5801" s="19">
        <f>IF(A5801&gt;'PL2'!$C$2+489,IF(A5801='PL2'!$C$2+490,1,O5800+1), "")</f>
        <v>1238</v>
      </c>
      <c r="Q5801" s="19">
        <f t="shared" si="439"/>
        <v>30.482651824296756</v>
      </c>
    </row>
    <row r="5802" spans="1:17" s="80" customFormat="1" x14ac:dyDescent="0.55000000000000004">
      <c r="A5802" s="80">
        <v>5800</v>
      </c>
      <c r="B5802" s="81">
        <v>45622</v>
      </c>
      <c r="C5802" s="80">
        <v>135.66684524520599</v>
      </c>
      <c r="D5802" s="80">
        <f t="shared" si="441"/>
        <v>629521475.5000037</v>
      </c>
      <c r="E5802" s="80">
        <v>475</v>
      </c>
      <c r="F5802" s="80">
        <f t="shared" si="437"/>
        <v>1.0236624801447695E-4</v>
      </c>
      <c r="G5802" s="80">
        <f t="shared" si="442"/>
        <v>24676.339088405795</v>
      </c>
      <c r="H5802" s="80">
        <f t="shared" si="438"/>
        <v>2.5260242472130794</v>
      </c>
      <c r="I5802" s="80">
        <f t="shared" si="440"/>
        <v>11721261.066992752</v>
      </c>
      <c r="K5802" s="82">
        <f t="shared" si="443"/>
        <v>1.1114805470662237E-3</v>
      </c>
      <c r="L5802" s="3">
        <f>IF(AND(O5802&gt;0,O5802&lt;366),+'PL2'!$N$3+1,IF(AND(O5802&gt;365,O5802&lt;731),+'PL2'!$O$3+1,IF(AND(O5802&gt;730,O5802&lt;1096),+'PL2'!$P$3+1,IF(AND(O5802&gt;1095,O5802&lt;1461),+'PL2'!$Q$3+1,IF(AND(O5802&gt;1460,O5802&lt;3000),+'PL2'!$R$3+1,0)))))</f>
        <v>1.5</v>
      </c>
      <c r="M5802" s="3">
        <f>IF(AND(O5802&gt;0,O5802&lt;366),+'PL2'!$N$2+1,IF(AND(O5802&gt;365,O5802&lt;731),+'PL2'!$O$2+1,IF(AND(O5802&gt;730,O5802&lt;1096),+'PL2'!$P$2+1,IF(AND(O5802&gt;1095,O5802&lt;1461),+'PL2'!$Q$2+1,IF(AND(O5802&gt;1460,O5802&lt;1826),+'PL2'!$R$2+1,IF(AND(O5802&gt;1825,O5802&lt;2190),+'PL2'!$S$2+1,0))))))</f>
        <v>1.2</v>
      </c>
      <c r="N5802" s="82">
        <f t="shared" si="444"/>
        <v>4.9963589095569638E-4</v>
      </c>
      <c r="O5802" s="19">
        <f>IF(A5802&gt;'PL2'!$C$2+489,IF(A5802='PL2'!$C$2+490,1,O5801+1), "")</f>
        <v>1239</v>
      </c>
      <c r="Q5802" s="19">
        <f t="shared" si="439"/>
        <v>30.497882051199682</v>
      </c>
    </row>
    <row r="5803" spans="1:17" s="80" customFormat="1" x14ac:dyDescent="0.55000000000000004">
      <c r="A5803" s="80">
        <v>5801</v>
      </c>
      <c r="B5803" s="81">
        <v>45623</v>
      </c>
      <c r="C5803" s="80">
        <v>135.69684371932701</v>
      </c>
      <c r="D5803" s="80">
        <f t="shared" si="441"/>
        <v>630221176.37398243</v>
      </c>
      <c r="E5803" s="80">
        <v>475</v>
      </c>
      <c r="F5803" s="80">
        <f t="shared" si="437"/>
        <v>1.0227520620226064E-4</v>
      </c>
      <c r="G5803" s="80">
        <f t="shared" si="442"/>
        <v>24688.668273071755</v>
      </c>
      <c r="H5803" s="80">
        <f t="shared" si="438"/>
        <v>2.5250386384876236</v>
      </c>
      <c r="I5803" s="80">
        <f t="shared" si="440"/>
        <v>11727117.429709084</v>
      </c>
      <c r="K5803" s="82">
        <f t="shared" si="443"/>
        <v>1.1114805470662237E-3</v>
      </c>
      <c r="L5803" s="3">
        <f>IF(AND(O5803&gt;0,O5803&lt;366),+'PL2'!$N$3+1,IF(AND(O5803&gt;365,O5803&lt;731),+'PL2'!$O$3+1,IF(AND(O5803&gt;730,O5803&lt;1096),+'PL2'!$P$3+1,IF(AND(O5803&gt;1095,O5803&lt;1461),+'PL2'!$Q$3+1,IF(AND(O5803&gt;1460,O5803&lt;3000),+'PL2'!$R$3+1,0)))))</f>
        <v>1.5</v>
      </c>
      <c r="M5803" s="3">
        <f>IF(AND(O5803&gt;0,O5803&lt;366),+'PL2'!$N$2+1,IF(AND(O5803&gt;365,O5803&lt;731),+'PL2'!$O$2+1,IF(AND(O5803&gt;730,O5803&lt;1096),+'PL2'!$P$2+1,IF(AND(O5803&gt;1095,O5803&lt;1461),+'PL2'!$Q$2+1,IF(AND(O5803&gt;1460,O5803&lt;1826),+'PL2'!$R$2+1,IF(AND(O5803&gt;1825,O5803&lt;2190),+'PL2'!$S$2+1,0))))))</f>
        <v>1.2</v>
      </c>
      <c r="N5803" s="82">
        <f t="shared" si="444"/>
        <v>4.9963589095569638E-4</v>
      </c>
      <c r="O5803" s="19">
        <f>IF(A5803&gt;'PL2'!$C$2+489,IF(A5803='PL2'!$C$2+490,1,O5802+1), "")</f>
        <v>1240</v>
      </c>
      <c r="Q5803" s="19">
        <f t="shared" si="439"/>
        <v>30.513119887670594</v>
      </c>
    </row>
    <row r="5804" spans="1:17" s="80" customFormat="1" x14ac:dyDescent="0.55000000000000004">
      <c r="A5804" s="80">
        <v>5802</v>
      </c>
      <c r="B5804" s="81">
        <v>45624</v>
      </c>
      <c r="C5804" s="80">
        <v>135.72684219344799</v>
      </c>
      <c r="D5804" s="80">
        <f t="shared" si="441"/>
        <v>630921654.95187128</v>
      </c>
      <c r="E5804" s="80">
        <v>475</v>
      </c>
      <c r="F5804" s="80">
        <f t="shared" si="437"/>
        <v>1.0218424036627145E-4</v>
      </c>
      <c r="G5804" s="80">
        <f t="shared" si="442"/>
        <v>24701.003617840881</v>
      </c>
      <c r="H5804" s="80">
        <f t="shared" si="438"/>
        <v>2.5240532909735931</v>
      </c>
      <c r="I5804" s="80">
        <f t="shared" si="440"/>
        <v>11732976.718474418</v>
      </c>
      <c r="K5804" s="82">
        <f t="shared" si="443"/>
        <v>1.1114805470662237E-3</v>
      </c>
      <c r="L5804" s="3">
        <f>IF(AND(O5804&gt;0,O5804&lt;366),+'PL2'!$N$3+1,IF(AND(O5804&gt;365,O5804&lt;731),+'PL2'!$O$3+1,IF(AND(O5804&gt;730,O5804&lt;1096),+'PL2'!$P$3+1,IF(AND(O5804&gt;1095,O5804&lt;1461),+'PL2'!$Q$3+1,IF(AND(O5804&gt;1460,O5804&lt;3000),+'PL2'!$R$3+1,0)))))</f>
        <v>1.5</v>
      </c>
      <c r="M5804" s="3">
        <f>IF(AND(O5804&gt;0,O5804&lt;366),+'PL2'!$N$2+1,IF(AND(O5804&gt;365,O5804&lt;731),+'PL2'!$O$2+1,IF(AND(O5804&gt;730,O5804&lt;1096),+'PL2'!$P$2+1,IF(AND(O5804&gt;1095,O5804&lt;1461),+'PL2'!$Q$2+1,IF(AND(O5804&gt;1460,O5804&lt;1826),+'PL2'!$R$2+1,IF(AND(O5804&gt;1825,O5804&lt;2190),+'PL2'!$S$2+1,0))))))</f>
        <v>1.2</v>
      </c>
      <c r="N5804" s="82">
        <f t="shared" si="444"/>
        <v>4.9963589095569638E-4</v>
      </c>
      <c r="O5804" s="19">
        <f>IF(A5804&gt;'PL2'!$C$2+489,IF(A5804='PL2'!$C$2+490,1,O5803+1), "")</f>
        <v>1241</v>
      </c>
      <c r="Q5804" s="19">
        <f t="shared" si="439"/>
        <v>30.528365337511509</v>
      </c>
    </row>
    <row r="5805" spans="1:17" s="80" customFormat="1" x14ac:dyDescent="0.55000000000000004">
      <c r="A5805" s="80">
        <v>5803</v>
      </c>
      <c r="B5805" s="81">
        <v>45625</v>
      </c>
      <c r="C5805" s="80">
        <v>135.75684066756901</v>
      </c>
      <c r="D5805" s="80">
        <f t="shared" si="441"/>
        <v>631622912.09807312</v>
      </c>
      <c r="E5805" s="80">
        <v>475</v>
      </c>
      <c r="F5805" s="80">
        <f t="shared" si="437"/>
        <v>1.0209335045002717E-4</v>
      </c>
      <c r="G5805" s="80">
        <f t="shared" si="442"/>
        <v>24713.34512579098</v>
      </c>
      <c r="H5805" s="80">
        <f t="shared" si="438"/>
        <v>2.5230682047198494</v>
      </c>
      <c r="I5805" s="80">
        <f t="shared" si="440"/>
        <v>11738838.934750715</v>
      </c>
      <c r="K5805" s="82">
        <f t="shared" si="443"/>
        <v>1.1114805470662237E-3</v>
      </c>
      <c r="L5805" s="3">
        <f>IF(AND(O5805&gt;0,O5805&lt;366),+'PL2'!$N$3+1,IF(AND(O5805&gt;365,O5805&lt;731),+'PL2'!$O$3+1,IF(AND(O5805&gt;730,O5805&lt;1096),+'PL2'!$P$3+1,IF(AND(O5805&gt;1095,O5805&lt;1461),+'PL2'!$Q$3+1,IF(AND(O5805&gt;1460,O5805&lt;3000),+'PL2'!$R$3+1,0)))))</f>
        <v>1.5</v>
      </c>
      <c r="M5805" s="3">
        <f>IF(AND(O5805&gt;0,O5805&lt;366),+'PL2'!$N$2+1,IF(AND(O5805&gt;365,O5805&lt;731),+'PL2'!$O$2+1,IF(AND(O5805&gt;730,O5805&lt;1096),+'PL2'!$P$2+1,IF(AND(O5805&gt;1095,O5805&lt;1461),+'PL2'!$Q$2+1,IF(AND(O5805&gt;1460,O5805&lt;1826),+'PL2'!$R$2+1,IF(AND(O5805&gt;1825,O5805&lt;2190),+'PL2'!$S$2+1,0))))))</f>
        <v>1.2</v>
      </c>
      <c r="N5805" s="82">
        <f t="shared" si="444"/>
        <v>4.9963589095569638E-4</v>
      </c>
      <c r="O5805" s="19">
        <f>IF(A5805&gt;'PL2'!$C$2+489,IF(A5805='PL2'!$C$2+490,1,O5804+1), "")</f>
        <v>1242</v>
      </c>
      <c r="Q5805" s="19">
        <f t="shared" si="439"/>
        <v>30.543618404526338</v>
      </c>
    </row>
    <row r="5806" spans="1:17" s="80" customFormat="1" x14ac:dyDescent="0.55000000000000004">
      <c r="A5806" s="80">
        <v>5804</v>
      </c>
      <c r="B5806" s="81">
        <v>45626</v>
      </c>
      <c r="C5806" s="80">
        <v>135.78683914169</v>
      </c>
      <c r="D5806" s="80">
        <f t="shared" si="441"/>
        <v>632324948.67795146</v>
      </c>
      <c r="E5806" s="80">
        <v>475</v>
      </c>
      <c r="F5806" s="80">
        <f t="shared" si="437"/>
        <v>1.0200253639707726E-4</v>
      </c>
      <c r="G5806" s="80">
        <f t="shared" si="442"/>
        <v>24725.692800001401</v>
      </c>
      <c r="H5806" s="80">
        <f t="shared" si="438"/>
        <v>2.5220833797750939</v>
      </c>
      <c r="I5806" s="80">
        <f t="shared" si="440"/>
        <v>11744704.080000665</v>
      </c>
      <c r="K5806" s="82">
        <f t="shared" si="443"/>
        <v>1.1114805470662237E-3</v>
      </c>
      <c r="L5806" s="3">
        <f>IF(AND(O5806&gt;0,O5806&lt;366),+'PL2'!$N$3+1,IF(AND(O5806&gt;365,O5806&lt;731),+'PL2'!$O$3+1,IF(AND(O5806&gt;730,O5806&lt;1096),+'PL2'!$P$3+1,IF(AND(O5806&gt;1095,O5806&lt;1461),+'PL2'!$Q$3+1,IF(AND(O5806&gt;1460,O5806&lt;3000),+'PL2'!$R$3+1,0)))))</f>
        <v>1.5</v>
      </c>
      <c r="M5806" s="3">
        <f>IF(AND(O5806&gt;0,O5806&lt;366),+'PL2'!$N$2+1,IF(AND(O5806&gt;365,O5806&lt;731),+'PL2'!$O$2+1,IF(AND(O5806&gt;730,O5806&lt;1096),+'PL2'!$P$2+1,IF(AND(O5806&gt;1095,O5806&lt;1461),+'PL2'!$Q$2+1,IF(AND(O5806&gt;1460,O5806&lt;1826),+'PL2'!$R$2+1,IF(AND(O5806&gt;1825,O5806&lt;2190),+'PL2'!$S$2+1,0))))))</f>
        <v>1.2</v>
      </c>
      <c r="N5806" s="82">
        <f t="shared" si="444"/>
        <v>4.9963589095569638E-4</v>
      </c>
      <c r="O5806" s="19">
        <f>IF(A5806&gt;'PL2'!$C$2+489,IF(A5806='PL2'!$C$2+490,1,O5805+1), "")</f>
        <v>1243</v>
      </c>
      <c r="Q5806" s="19">
        <f t="shared" si="439"/>
        <v>30.558879092520893</v>
      </c>
    </row>
    <row r="5807" spans="1:17" s="80" customFormat="1" x14ac:dyDescent="0.55000000000000004">
      <c r="A5807" s="80">
        <v>5805</v>
      </c>
      <c r="B5807" s="81">
        <v>45627</v>
      </c>
      <c r="C5807" s="80">
        <v>135.81683761581101</v>
      </c>
      <c r="D5807" s="80">
        <f t="shared" si="441"/>
        <v>633027765.55783165</v>
      </c>
      <c r="E5807" s="80">
        <v>475</v>
      </c>
      <c r="F5807" s="80">
        <f t="shared" si="437"/>
        <v>1.0191179815100306E-4</v>
      </c>
      <c r="G5807" s="80">
        <f t="shared" si="442"/>
        <v>24738.046643553025</v>
      </c>
      <c r="H5807" s="80">
        <f t="shared" si="438"/>
        <v>2.5210988161878745</v>
      </c>
      <c r="I5807" s="80">
        <f t="shared" si="440"/>
        <v>11750572.155687686</v>
      </c>
      <c r="K5807" s="82">
        <f t="shared" si="443"/>
        <v>1.1114805470662237E-3</v>
      </c>
      <c r="L5807" s="3">
        <f>IF(AND(O5807&gt;0,O5807&lt;366),+'PL2'!$N$3+1,IF(AND(O5807&gt;365,O5807&lt;731),+'PL2'!$O$3+1,IF(AND(O5807&gt;730,O5807&lt;1096),+'PL2'!$P$3+1,IF(AND(O5807&gt;1095,O5807&lt;1461),+'PL2'!$Q$3+1,IF(AND(O5807&gt;1460,O5807&lt;3000),+'PL2'!$R$3+1,0)))))</f>
        <v>1.5</v>
      </c>
      <c r="M5807" s="3">
        <f>IF(AND(O5807&gt;0,O5807&lt;366),+'PL2'!$N$2+1,IF(AND(O5807&gt;365,O5807&lt;731),+'PL2'!$O$2+1,IF(AND(O5807&gt;730,O5807&lt;1096),+'PL2'!$P$2+1,IF(AND(O5807&gt;1095,O5807&lt;1461),+'PL2'!$Q$2+1,IF(AND(O5807&gt;1460,O5807&lt;1826),+'PL2'!$R$2+1,IF(AND(O5807&gt;1825,O5807&lt;2190),+'PL2'!$S$2+1,0))))))</f>
        <v>1.2</v>
      </c>
      <c r="N5807" s="82">
        <f t="shared" si="444"/>
        <v>4.9963589095569638E-4</v>
      </c>
      <c r="O5807" s="19">
        <f>IF(A5807&gt;'PL2'!$C$2+489,IF(A5807='PL2'!$C$2+490,1,O5806+1), "")</f>
        <v>1244</v>
      </c>
      <c r="Q5807" s="19">
        <f t="shared" si="439"/>
        <v>30.574147405302892</v>
      </c>
    </row>
    <row r="5808" spans="1:17" s="80" customFormat="1" x14ac:dyDescent="0.55000000000000004">
      <c r="A5808" s="80">
        <v>5806</v>
      </c>
      <c r="B5808" s="81">
        <v>45628</v>
      </c>
      <c r="C5808" s="80">
        <v>135.846836089932</v>
      </c>
      <c r="D5808" s="80">
        <f t="shared" si="441"/>
        <v>633731363.60500193</v>
      </c>
      <c r="E5808" s="80">
        <v>475</v>
      </c>
      <c r="F5808" s="80">
        <f t="shared" ref="F5808:F5837" si="445">+(C5808/D5808)*E5808</f>
        <v>1.0182113565541764E-4</v>
      </c>
      <c r="G5808" s="80">
        <f t="shared" si="442"/>
        <v>24750.406659528282</v>
      </c>
      <c r="H5808" s="80">
        <f t="shared" si="438"/>
        <v>2.5201145140065813</v>
      </c>
      <c r="I5808" s="80">
        <f t="shared" si="440"/>
        <v>11756443.163275935</v>
      </c>
      <c r="K5808" s="82">
        <f t="shared" si="443"/>
        <v>1.1114805470662237E-3</v>
      </c>
      <c r="L5808" s="3">
        <f>IF(AND(O5808&gt;0,O5808&lt;366),+'PL2'!$N$3+1,IF(AND(O5808&gt;365,O5808&lt;731),+'PL2'!$O$3+1,IF(AND(O5808&gt;730,O5808&lt;1096),+'PL2'!$P$3+1,IF(AND(O5808&gt;1095,O5808&lt;1461),+'PL2'!$Q$3+1,IF(AND(O5808&gt;1460,O5808&lt;3000),+'PL2'!$R$3+1,0)))))</f>
        <v>1.5</v>
      </c>
      <c r="M5808" s="3">
        <f>IF(AND(O5808&gt;0,O5808&lt;366),+'PL2'!$N$2+1,IF(AND(O5808&gt;365,O5808&lt;731),+'PL2'!$O$2+1,IF(AND(O5808&gt;730,O5808&lt;1096),+'PL2'!$P$2+1,IF(AND(O5808&gt;1095,O5808&lt;1461),+'PL2'!$Q$2+1,IF(AND(O5808&gt;1460,O5808&lt;1826),+'PL2'!$R$2+1,IF(AND(O5808&gt;1825,O5808&lt;2190),+'PL2'!$S$2+1,0))))))</f>
        <v>1.2</v>
      </c>
      <c r="N5808" s="82">
        <f t="shared" si="444"/>
        <v>4.9963589095569638E-4</v>
      </c>
      <c r="O5808" s="19">
        <f>IF(A5808&gt;'PL2'!$C$2+489,IF(A5808='PL2'!$C$2+490,1,O5807+1), "")</f>
        <v>1245</v>
      </c>
      <c r="Q5808" s="19">
        <f t="shared" si="439"/>
        <v>30.589423346681951</v>
      </c>
    </row>
    <row r="5809" spans="1:17" s="80" customFormat="1" x14ac:dyDescent="0.55000000000000004">
      <c r="A5809" s="80">
        <v>5807</v>
      </c>
      <c r="B5809" s="81">
        <v>45629</v>
      </c>
      <c r="C5809" s="80">
        <v>135.87683456405301</v>
      </c>
      <c r="D5809" s="80">
        <f t="shared" si="441"/>
        <v>634435743.6877147</v>
      </c>
      <c r="E5809" s="80">
        <v>475</v>
      </c>
      <c r="F5809" s="80">
        <f t="shared" si="445"/>
        <v>1.0173054885396579E-4</v>
      </c>
      <c r="G5809" s="80">
        <f t="shared" si="442"/>
        <v>24762.77285101113</v>
      </c>
      <c r="H5809" s="80">
        <f t="shared" si="438"/>
        <v>2.5191304732794455</v>
      </c>
      <c r="I5809" s="80">
        <f t="shared" si="440"/>
        <v>11762317.104230287</v>
      </c>
      <c r="K5809" s="82">
        <f t="shared" si="443"/>
        <v>1.1114805470662237E-3</v>
      </c>
      <c r="L5809" s="3">
        <f>IF(AND(O5809&gt;0,O5809&lt;366),+'PL2'!$N$3+1,IF(AND(O5809&gt;365,O5809&lt;731),+'PL2'!$O$3+1,IF(AND(O5809&gt;730,O5809&lt;1096),+'PL2'!$P$3+1,IF(AND(O5809&gt;1095,O5809&lt;1461),+'PL2'!$Q$3+1,IF(AND(O5809&gt;1460,O5809&lt;3000),+'PL2'!$R$3+1,0)))))</f>
        <v>1.5</v>
      </c>
      <c r="M5809" s="3">
        <f>IF(AND(O5809&gt;0,O5809&lt;366),+'PL2'!$N$2+1,IF(AND(O5809&gt;365,O5809&lt;731),+'PL2'!$O$2+1,IF(AND(O5809&gt;730,O5809&lt;1096),+'PL2'!$P$2+1,IF(AND(O5809&gt;1095,O5809&lt;1461),+'PL2'!$Q$2+1,IF(AND(O5809&gt;1460,O5809&lt;1826),+'PL2'!$R$2+1,IF(AND(O5809&gt;1825,O5809&lt;2190),+'PL2'!$S$2+1,0))))))</f>
        <v>1.2</v>
      </c>
      <c r="N5809" s="82">
        <f t="shared" si="444"/>
        <v>4.9963589095569638E-4</v>
      </c>
      <c r="O5809" s="19">
        <f>IF(A5809&gt;'PL2'!$C$2+489,IF(A5809='PL2'!$C$2+490,1,O5808+1), "")</f>
        <v>1246</v>
      </c>
      <c r="Q5809" s="19">
        <f t="shared" si="439"/>
        <v>30.604706920469592</v>
      </c>
    </row>
    <row r="5810" spans="1:17" s="80" customFormat="1" x14ac:dyDescent="0.55000000000000004">
      <c r="A5810" s="80">
        <v>5808</v>
      </c>
      <c r="B5810" s="81">
        <v>45630</v>
      </c>
      <c r="C5810" s="80">
        <v>135.906833038174</v>
      </c>
      <c r="D5810" s="80">
        <f t="shared" si="441"/>
        <v>635140906.67518711</v>
      </c>
      <c r="E5810" s="80">
        <v>475</v>
      </c>
      <c r="F5810" s="80">
        <f t="shared" si="445"/>
        <v>1.0164003769032411E-4</v>
      </c>
      <c r="G5810" s="80">
        <f t="shared" si="442"/>
        <v>24775.145221087078</v>
      </c>
      <c r="H5810" s="80">
        <f t="shared" si="438"/>
        <v>2.5181466940545438</v>
      </c>
      <c r="I5810" s="80">
        <f t="shared" si="440"/>
        <v>11768193.980016362</v>
      </c>
      <c r="K5810" s="82">
        <f t="shared" si="443"/>
        <v>1.1114805470662237E-3</v>
      </c>
      <c r="L5810" s="3">
        <f>IF(AND(O5810&gt;0,O5810&lt;366),+'PL2'!$N$3+1,IF(AND(O5810&gt;365,O5810&lt;731),+'PL2'!$O$3+1,IF(AND(O5810&gt;730,O5810&lt;1096),+'PL2'!$P$3+1,IF(AND(O5810&gt;1095,O5810&lt;1461),+'PL2'!$Q$3+1,IF(AND(O5810&gt;1460,O5810&lt;3000),+'PL2'!$R$3+1,0)))))</f>
        <v>1.5</v>
      </c>
      <c r="M5810" s="3">
        <f>IF(AND(O5810&gt;0,O5810&lt;366),+'PL2'!$N$2+1,IF(AND(O5810&gt;365,O5810&lt;731),+'PL2'!$O$2+1,IF(AND(O5810&gt;730,O5810&lt;1096),+'PL2'!$P$2+1,IF(AND(O5810&gt;1095,O5810&lt;1461),+'PL2'!$Q$2+1,IF(AND(O5810&gt;1460,O5810&lt;1826),+'PL2'!$R$2+1,IF(AND(O5810&gt;1825,O5810&lt;2190),+'PL2'!$S$2+1,0))))))</f>
        <v>1.2</v>
      </c>
      <c r="N5810" s="82">
        <f t="shared" si="444"/>
        <v>4.9963589095569638E-4</v>
      </c>
      <c r="O5810" s="19">
        <f>IF(A5810&gt;'PL2'!$C$2+489,IF(A5810='PL2'!$C$2+490,1,O5809+1), "")</f>
        <v>1247</v>
      </c>
      <c r="Q5810" s="19">
        <f t="shared" si="439"/>
        <v>30.619998130479239</v>
      </c>
    </row>
    <row r="5811" spans="1:17" s="80" customFormat="1" x14ac:dyDescent="0.55000000000000004">
      <c r="A5811" s="80">
        <v>5809</v>
      </c>
      <c r="B5811" s="81">
        <v>45631</v>
      </c>
      <c r="C5811" s="80">
        <v>135.93683151229499</v>
      </c>
      <c r="D5811" s="80">
        <f t="shared" si="441"/>
        <v>635846853.43760264</v>
      </c>
      <c r="E5811" s="80">
        <v>475</v>
      </c>
      <c r="F5811" s="80">
        <f t="shared" si="445"/>
        <v>1.0154960210820096E-4</v>
      </c>
      <c r="G5811" s="80">
        <f t="shared" si="442"/>
        <v>24787.523772843171</v>
      </c>
      <c r="H5811" s="80">
        <f t="shared" si="438"/>
        <v>2.5171631763797961</v>
      </c>
      <c r="I5811" s="80">
        <f t="shared" si="440"/>
        <v>11774073.792100506</v>
      </c>
      <c r="K5811" s="82">
        <f t="shared" si="443"/>
        <v>1.1114805470662237E-3</v>
      </c>
      <c r="L5811" s="3">
        <f>IF(AND(O5811&gt;0,O5811&lt;366),+'PL2'!$N$3+1,IF(AND(O5811&gt;365,O5811&lt;731),+'PL2'!$O$3+1,IF(AND(O5811&gt;730,O5811&lt;1096),+'PL2'!$P$3+1,IF(AND(O5811&gt;1095,O5811&lt;1461),+'PL2'!$Q$3+1,IF(AND(O5811&gt;1460,O5811&lt;3000),+'PL2'!$R$3+1,0)))))</f>
        <v>1.5</v>
      </c>
      <c r="M5811" s="3">
        <f>IF(AND(O5811&gt;0,O5811&lt;366),+'PL2'!$N$2+1,IF(AND(O5811&gt;365,O5811&lt;731),+'PL2'!$O$2+1,IF(AND(O5811&gt;730,O5811&lt;1096),+'PL2'!$P$2+1,IF(AND(O5811&gt;1095,O5811&lt;1461),+'PL2'!$Q$2+1,IF(AND(O5811&gt;1460,O5811&lt;1826),+'PL2'!$R$2+1,IF(AND(O5811&gt;1825,O5811&lt;2190),+'PL2'!$S$2+1,0))))))</f>
        <v>1.2</v>
      </c>
      <c r="N5811" s="82">
        <f t="shared" si="444"/>
        <v>4.9963589095569638E-4</v>
      </c>
      <c r="O5811" s="19">
        <f>IF(A5811&gt;'PL2'!$C$2+489,IF(A5811='PL2'!$C$2+490,1,O5810+1), "")</f>
        <v>1248</v>
      </c>
      <c r="Q5811" s="19">
        <f t="shared" si="439"/>
        <v>30.635296980526224</v>
      </c>
    </row>
    <row r="5812" spans="1:17" s="80" customFormat="1" x14ac:dyDescent="0.55000000000000004">
      <c r="A5812" s="80">
        <v>5810</v>
      </c>
      <c r="B5812" s="81">
        <v>45632</v>
      </c>
      <c r="C5812" s="80">
        <v>135.966829986416</v>
      </c>
      <c r="D5812" s="80">
        <f t="shared" si="441"/>
        <v>636553584.84611177</v>
      </c>
      <c r="E5812" s="80">
        <v>475</v>
      </c>
      <c r="F5812" s="80">
        <f t="shared" si="445"/>
        <v>1.0145924205133647E-4</v>
      </c>
      <c r="G5812" s="80">
        <f t="shared" si="442"/>
        <v>24799.908509368001</v>
      </c>
      <c r="H5812" s="80">
        <f t="shared" si="438"/>
        <v>2.5161799203029669</v>
      </c>
      <c r="I5812" s="80">
        <f t="shared" si="440"/>
        <v>11779956.541949801</v>
      </c>
      <c r="K5812" s="82">
        <f t="shared" si="443"/>
        <v>1.1114805470662237E-3</v>
      </c>
      <c r="L5812" s="3">
        <f>IF(AND(O5812&gt;0,O5812&lt;366),+'PL2'!$N$3+1,IF(AND(O5812&gt;365,O5812&lt;731),+'PL2'!$O$3+1,IF(AND(O5812&gt;730,O5812&lt;1096),+'PL2'!$P$3+1,IF(AND(O5812&gt;1095,O5812&lt;1461),+'PL2'!$Q$3+1,IF(AND(O5812&gt;1460,O5812&lt;3000),+'PL2'!$R$3+1,0)))))</f>
        <v>1.5</v>
      </c>
      <c r="M5812" s="3">
        <f>IF(AND(O5812&gt;0,O5812&lt;366),+'PL2'!$N$2+1,IF(AND(O5812&gt;365,O5812&lt;731),+'PL2'!$O$2+1,IF(AND(O5812&gt;730,O5812&lt;1096),+'PL2'!$P$2+1,IF(AND(O5812&gt;1095,O5812&lt;1461),+'PL2'!$Q$2+1,IF(AND(O5812&gt;1460,O5812&lt;1826),+'PL2'!$R$2+1,IF(AND(O5812&gt;1825,O5812&lt;2190),+'PL2'!$S$2+1,0))))))</f>
        <v>1.2</v>
      </c>
      <c r="N5812" s="82">
        <f t="shared" si="444"/>
        <v>4.9963589095569638E-4</v>
      </c>
      <c r="O5812" s="19">
        <f>IF(A5812&gt;'PL2'!$C$2+489,IF(A5812='PL2'!$C$2+490,1,O5811+1), "")</f>
        <v>1249</v>
      </c>
      <c r="Q5812" s="19">
        <f t="shared" si="439"/>
        <v>30.650603474427783</v>
      </c>
    </row>
    <row r="5813" spans="1:17" s="80" customFormat="1" x14ac:dyDescent="0.55000000000000004">
      <c r="A5813" s="80">
        <v>5811</v>
      </c>
      <c r="B5813" s="81">
        <v>45633</v>
      </c>
      <c r="C5813" s="80">
        <v>135.99682846053699</v>
      </c>
      <c r="D5813" s="80">
        <f t="shared" si="441"/>
        <v>637261101.77283347</v>
      </c>
      <c r="E5813" s="80">
        <v>475</v>
      </c>
      <c r="F5813" s="80">
        <f t="shared" si="445"/>
        <v>1.0136895746350247E-4</v>
      </c>
      <c r="G5813" s="80">
        <f t="shared" si="442"/>
        <v>24812.299433751698</v>
      </c>
      <c r="H5813" s="80">
        <f t="shared" si="438"/>
        <v>2.515196925871662</v>
      </c>
      <c r="I5813" s="80">
        <f t="shared" si="440"/>
        <v>11785842.231032057</v>
      </c>
      <c r="K5813" s="82">
        <f t="shared" si="443"/>
        <v>1.1114805470662237E-3</v>
      </c>
      <c r="L5813" s="3">
        <f>IF(AND(O5813&gt;0,O5813&lt;366),+'PL2'!$N$3+1,IF(AND(O5813&gt;365,O5813&lt;731),+'PL2'!$O$3+1,IF(AND(O5813&gt;730,O5813&lt;1096),+'PL2'!$P$3+1,IF(AND(O5813&gt;1095,O5813&lt;1461),+'PL2'!$Q$3+1,IF(AND(O5813&gt;1460,O5813&lt;3000),+'PL2'!$R$3+1,0)))))</f>
        <v>1.5</v>
      </c>
      <c r="M5813" s="3">
        <f>IF(AND(O5813&gt;0,O5813&lt;366),+'PL2'!$N$2+1,IF(AND(O5813&gt;365,O5813&lt;731),+'PL2'!$O$2+1,IF(AND(O5813&gt;730,O5813&lt;1096),+'PL2'!$P$2+1,IF(AND(O5813&gt;1095,O5813&lt;1461),+'PL2'!$Q$2+1,IF(AND(O5813&gt;1460,O5813&lt;1826),+'PL2'!$R$2+1,IF(AND(O5813&gt;1825,O5813&lt;2190),+'PL2'!$S$2+1,0))))))</f>
        <v>1.2</v>
      </c>
      <c r="N5813" s="82">
        <f t="shared" si="444"/>
        <v>4.9963589095569638E-4</v>
      </c>
      <c r="O5813" s="19">
        <f>IF(A5813&gt;'PL2'!$C$2+489,IF(A5813='PL2'!$C$2+490,1,O5812+1), "")</f>
        <v>1250</v>
      </c>
      <c r="Q5813" s="19">
        <f t="shared" si="439"/>
        <v>30.665917616003057</v>
      </c>
    </row>
    <row r="5814" spans="1:17" s="80" customFormat="1" x14ac:dyDescent="0.55000000000000004">
      <c r="A5814" s="80">
        <v>5812</v>
      </c>
      <c r="B5814" s="81">
        <v>45634</v>
      </c>
      <c r="C5814" s="80">
        <v>136.026826934658</v>
      </c>
      <c r="D5814" s="80">
        <f t="shared" si="441"/>
        <v>637969405.09085596</v>
      </c>
      <c r="E5814" s="80">
        <v>475</v>
      </c>
      <c r="F5814" s="80">
        <f t="shared" si="445"/>
        <v>1.012787482885026E-4</v>
      </c>
      <c r="G5814" s="80">
        <f t="shared" si="442"/>
        <v>24824.69654908594</v>
      </c>
      <c r="H5814" s="80">
        <f t="shared" si="438"/>
        <v>2.5142141931333342</v>
      </c>
      <c r="I5814" s="80">
        <f t="shared" si="440"/>
        <v>11791730.860815821</v>
      </c>
      <c r="K5814" s="82">
        <f t="shared" si="443"/>
        <v>1.1114805470662237E-3</v>
      </c>
      <c r="L5814" s="3">
        <f>IF(AND(O5814&gt;0,O5814&lt;366),+'PL2'!$N$3+1,IF(AND(O5814&gt;365,O5814&lt;731),+'PL2'!$O$3+1,IF(AND(O5814&gt;730,O5814&lt;1096),+'PL2'!$P$3+1,IF(AND(O5814&gt;1095,O5814&lt;1461),+'PL2'!$Q$3+1,IF(AND(O5814&gt;1460,O5814&lt;3000),+'PL2'!$R$3+1,0)))))</f>
        <v>1.5</v>
      </c>
      <c r="M5814" s="3">
        <f>IF(AND(O5814&gt;0,O5814&lt;366),+'PL2'!$N$2+1,IF(AND(O5814&gt;365,O5814&lt;731),+'PL2'!$O$2+1,IF(AND(O5814&gt;730,O5814&lt;1096),+'PL2'!$P$2+1,IF(AND(O5814&gt;1095,O5814&lt;1461),+'PL2'!$Q$2+1,IF(AND(O5814&gt;1460,O5814&lt;1826),+'PL2'!$R$2+1,IF(AND(O5814&gt;1825,O5814&lt;2190),+'PL2'!$S$2+1,0))))))</f>
        <v>1.2</v>
      </c>
      <c r="N5814" s="82">
        <f t="shared" si="444"/>
        <v>4.9963589095569638E-4</v>
      </c>
      <c r="O5814" s="19">
        <f>IF(A5814&gt;'PL2'!$C$2+489,IF(A5814='PL2'!$C$2+490,1,O5813+1), "")</f>
        <v>1251</v>
      </c>
      <c r="Q5814" s="19">
        <f t="shared" si="439"/>
        <v>30.681239409073104</v>
      </c>
    </row>
    <row r="5815" spans="1:17" s="80" customFormat="1" x14ac:dyDescent="0.55000000000000004">
      <c r="A5815" s="80">
        <v>5813</v>
      </c>
      <c r="B5815" s="81">
        <v>45635</v>
      </c>
      <c r="C5815" s="80">
        <v>136.05682540877899</v>
      </c>
      <c r="D5815" s="80">
        <f t="shared" si="441"/>
        <v>638678495.67423785</v>
      </c>
      <c r="E5815" s="80">
        <v>475</v>
      </c>
      <c r="F5815" s="80">
        <f t="shared" si="445"/>
        <v>1.0118861447017223E-4</v>
      </c>
      <c r="G5815" s="80">
        <f t="shared" si="442"/>
        <v>24837.099858463949</v>
      </c>
      <c r="H5815" s="80">
        <f t="shared" si="438"/>
        <v>2.513231722135278</v>
      </c>
      <c r="I5815" s="80">
        <f t="shared" si="440"/>
        <v>11797622.432770375</v>
      </c>
      <c r="K5815" s="82">
        <f t="shared" si="443"/>
        <v>1.1114805470662237E-3</v>
      </c>
      <c r="L5815" s="3">
        <f>IF(AND(O5815&gt;0,O5815&lt;366),+'PL2'!$N$3+1,IF(AND(O5815&gt;365,O5815&lt;731),+'PL2'!$O$3+1,IF(AND(O5815&gt;730,O5815&lt;1096),+'PL2'!$P$3+1,IF(AND(O5815&gt;1095,O5815&lt;1461),+'PL2'!$Q$3+1,IF(AND(O5815&gt;1460,O5815&lt;3000),+'PL2'!$R$3+1,0)))))</f>
        <v>1.5</v>
      </c>
      <c r="M5815" s="3">
        <f>IF(AND(O5815&gt;0,O5815&lt;366),+'PL2'!$N$2+1,IF(AND(O5815&gt;365,O5815&lt;731),+'PL2'!$O$2+1,IF(AND(O5815&gt;730,O5815&lt;1096),+'PL2'!$P$2+1,IF(AND(O5815&gt;1095,O5815&lt;1461),+'PL2'!$Q$2+1,IF(AND(O5815&gt;1460,O5815&lt;1826),+'PL2'!$R$2+1,IF(AND(O5815&gt;1825,O5815&lt;2190),+'PL2'!$S$2+1,0))))))</f>
        <v>1.2</v>
      </c>
      <c r="N5815" s="82">
        <f t="shared" si="444"/>
        <v>4.9963589095569638E-4</v>
      </c>
      <c r="O5815" s="19">
        <f>IF(A5815&gt;'PL2'!$C$2+489,IF(A5815='PL2'!$C$2+490,1,O5814+1), "")</f>
        <v>1252</v>
      </c>
      <c r="Q5815" s="19">
        <f t="shared" si="439"/>
        <v>30.696568857460882</v>
      </c>
    </row>
    <row r="5816" spans="1:17" s="80" customFormat="1" x14ac:dyDescent="0.55000000000000004">
      <c r="A5816" s="80">
        <v>5814</v>
      </c>
      <c r="B5816" s="81">
        <v>45636</v>
      </c>
      <c r="C5816" s="80">
        <v>136.08682388290001</v>
      </c>
      <c r="D5816" s="80">
        <f t="shared" si="441"/>
        <v>639388374.3980093</v>
      </c>
      <c r="E5816" s="80">
        <v>475</v>
      </c>
      <c r="F5816" s="80">
        <f t="shared" si="445"/>
        <v>1.0109855595237853E-4</v>
      </c>
      <c r="G5816" s="80">
        <f t="shared" si="442"/>
        <v>24849.509364980488</v>
      </c>
      <c r="H5816" s="80">
        <f t="shared" si="438"/>
        <v>2.5122495129246341</v>
      </c>
      <c r="I5816" s="80">
        <f t="shared" si="440"/>
        <v>11803516.948365731</v>
      </c>
      <c r="K5816" s="82">
        <f t="shared" si="443"/>
        <v>1.1114805470662237E-3</v>
      </c>
      <c r="L5816" s="3">
        <f>IF(AND(O5816&gt;0,O5816&lt;366),+'PL2'!$N$3+1,IF(AND(O5816&gt;365,O5816&lt;731),+'PL2'!$O$3+1,IF(AND(O5816&gt;730,O5816&lt;1096),+'PL2'!$P$3+1,IF(AND(O5816&gt;1095,O5816&lt;1461),+'PL2'!$Q$3+1,IF(AND(O5816&gt;1460,O5816&lt;3000),+'PL2'!$R$3+1,0)))))</f>
        <v>1.5</v>
      </c>
      <c r="M5816" s="3">
        <f>IF(AND(O5816&gt;0,O5816&lt;366),+'PL2'!$N$2+1,IF(AND(O5816&gt;365,O5816&lt;731),+'PL2'!$O$2+1,IF(AND(O5816&gt;730,O5816&lt;1096),+'PL2'!$P$2+1,IF(AND(O5816&gt;1095,O5816&lt;1461),+'PL2'!$Q$2+1,IF(AND(O5816&gt;1460,O5816&lt;1826),+'PL2'!$R$2+1,IF(AND(O5816&gt;1825,O5816&lt;2190),+'PL2'!$S$2+1,0))))))</f>
        <v>1.2</v>
      </c>
      <c r="N5816" s="82">
        <f t="shared" si="444"/>
        <v>4.9963589095569638E-4</v>
      </c>
      <c r="O5816" s="19">
        <f>IF(A5816&gt;'PL2'!$C$2+489,IF(A5816='PL2'!$C$2+490,1,O5815+1), "")</f>
        <v>1253</v>
      </c>
      <c r="Q5816" s="19">
        <f t="shared" si="439"/>
        <v>30.711905964991264</v>
      </c>
    </row>
    <row r="5817" spans="1:17" s="80" customFormat="1" x14ac:dyDescent="0.55000000000000004">
      <c r="A5817" s="80">
        <v>5815</v>
      </c>
      <c r="B5817" s="81">
        <v>45637</v>
      </c>
      <c r="C5817" s="80">
        <v>136.11682235702099</v>
      </c>
      <c r="D5817" s="80">
        <f t="shared" si="441"/>
        <v>640099042.13817298</v>
      </c>
      <c r="E5817" s="80">
        <v>475</v>
      </c>
      <c r="F5817" s="80">
        <f t="shared" si="445"/>
        <v>1.0100857267902037E-4</v>
      </c>
      <c r="G5817" s="80">
        <f t="shared" si="442"/>
        <v>24861.925071731872</v>
      </c>
      <c r="H5817" s="80">
        <f t="shared" si="438"/>
        <v>2.5112675655483874</v>
      </c>
      <c r="I5817" s="80">
        <f t="shared" si="440"/>
        <v>11809414.409072639</v>
      </c>
      <c r="K5817" s="82">
        <f t="shared" si="443"/>
        <v>1.1114805470662237E-3</v>
      </c>
      <c r="L5817" s="3">
        <f>IF(AND(O5817&gt;0,O5817&lt;366),+'PL2'!$N$3+1,IF(AND(O5817&gt;365,O5817&lt;731),+'PL2'!$O$3+1,IF(AND(O5817&gt;730,O5817&lt;1096),+'PL2'!$P$3+1,IF(AND(O5817&gt;1095,O5817&lt;1461),+'PL2'!$Q$3+1,IF(AND(O5817&gt;1460,O5817&lt;3000),+'PL2'!$R$3+1,0)))))</f>
        <v>1.5</v>
      </c>
      <c r="M5817" s="3">
        <f>IF(AND(O5817&gt;0,O5817&lt;366),+'PL2'!$N$2+1,IF(AND(O5817&gt;365,O5817&lt;731),+'PL2'!$O$2+1,IF(AND(O5817&gt;730,O5817&lt;1096),+'PL2'!$P$2+1,IF(AND(O5817&gt;1095,O5817&lt;1461),+'PL2'!$Q$2+1,IF(AND(O5817&gt;1460,O5817&lt;1826),+'PL2'!$R$2+1,IF(AND(O5817&gt;1825,O5817&lt;2190),+'PL2'!$S$2+1,0))))))</f>
        <v>1.2</v>
      </c>
      <c r="N5817" s="82">
        <f t="shared" si="444"/>
        <v>4.9963589095569638E-4</v>
      </c>
      <c r="O5817" s="19">
        <f>IF(A5817&gt;'PL2'!$C$2+489,IF(A5817='PL2'!$C$2+490,1,O5816+1), "")</f>
        <v>1254</v>
      </c>
      <c r="Q5817" s="19">
        <f t="shared" si="439"/>
        <v>30.72725073549103</v>
      </c>
    </row>
    <row r="5818" spans="1:17" s="80" customFormat="1" x14ac:dyDescent="0.55000000000000004">
      <c r="A5818" s="80">
        <v>5816</v>
      </c>
      <c r="B5818" s="81">
        <v>45638</v>
      </c>
      <c r="C5818" s="80">
        <v>136.14682083114201</v>
      </c>
      <c r="D5818" s="80">
        <f t="shared" si="441"/>
        <v>640810499.77170527</v>
      </c>
      <c r="E5818" s="80">
        <v>475</v>
      </c>
      <c r="F5818" s="80">
        <f t="shared" si="445"/>
        <v>1.0091866459402842E-4</v>
      </c>
      <c r="G5818" s="80">
        <f t="shared" si="442"/>
        <v>24874.346981815961</v>
      </c>
      <c r="H5818" s="80">
        <f t="shared" si="438"/>
        <v>2.5102858800533681</v>
      </c>
      <c r="I5818" s="80">
        <f t="shared" si="440"/>
        <v>11815314.816362582</v>
      </c>
      <c r="K5818" s="82">
        <f t="shared" si="443"/>
        <v>1.1114805470662237E-3</v>
      </c>
      <c r="L5818" s="3">
        <f>IF(AND(O5818&gt;0,O5818&lt;366),+'PL2'!$N$3+1,IF(AND(O5818&gt;365,O5818&lt;731),+'PL2'!$O$3+1,IF(AND(O5818&gt;730,O5818&lt;1096),+'PL2'!$P$3+1,IF(AND(O5818&gt;1095,O5818&lt;1461),+'PL2'!$Q$3+1,IF(AND(O5818&gt;1460,O5818&lt;3000),+'PL2'!$R$3+1,0)))))</f>
        <v>1.5</v>
      </c>
      <c r="M5818" s="3">
        <f>IF(AND(O5818&gt;0,O5818&lt;366),+'PL2'!$N$2+1,IF(AND(O5818&gt;365,O5818&lt;731),+'PL2'!$O$2+1,IF(AND(O5818&gt;730,O5818&lt;1096),+'PL2'!$P$2+1,IF(AND(O5818&gt;1095,O5818&lt;1461),+'PL2'!$Q$2+1,IF(AND(O5818&gt;1460,O5818&lt;1826),+'PL2'!$R$2+1,IF(AND(O5818&gt;1825,O5818&lt;2190),+'PL2'!$S$2+1,0))))))</f>
        <v>1.2</v>
      </c>
      <c r="N5818" s="82">
        <f t="shared" si="444"/>
        <v>4.9963589095569638E-4</v>
      </c>
      <c r="O5818" s="19">
        <f>IF(A5818&gt;'PL2'!$C$2+489,IF(A5818='PL2'!$C$2+490,1,O5817+1), "")</f>
        <v>1255</v>
      </c>
      <c r="Q5818" s="19">
        <f t="shared" si="439"/>
        <v>30.742603172788876</v>
      </c>
    </row>
    <row r="5819" spans="1:17" s="80" customFormat="1" x14ac:dyDescent="0.55000000000000004">
      <c r="A5819" s="80">
        <v>5817</v>
      </c>
      <c r="B5819" s="81">
        <v>45639</v>
      </c>
      <c r="C5819" s="80">
        <v>136.176819305263</v>
      </c>
      <c r="D5819" s="80">
        <f t="shared" si="441"/>
        <v>641522748.1765573</v>
      </c>
      <c r="E5819" s="80">
        <v>475</v>
      </c>
      <c r="F5819" s="80">
        <f t="shared" si="445"/>
        <v>1.0082883164136504E-4</v>
      </c>
      <c r="G5819" s="80">
        <f t="shared" si="442"/>
        <v>24886.77509833216</v>
      </c>
      <c r="H5819" s="80">
        <f t="shared" si="438"/>
        <v>2.5093044564862494</v>
      </c>
      <c r="I5819" s="80">
        <f t="shared" si="440"/>
        <v>11821218.171707775</v>
      </c>
      <c r="K5819" s="82">
        <f t="shared" si="443"/>
        <v>1.1114805470662237E-3</v>
      </c>
      <c r="L5819" s="3">
        <f>IF(AND(O5819&gt;0,O5819&lt;366),+'PL2'!$N$3+1,IF(AND(O5819&gt;365,O5819&lt;731),+'PL2'!$O$3+1,IF(AND(O5819&gt;730,O5819&lt;1096),+'PL2'!$P$3+1,IF(AND(O5819&gt;1095,O5819&lt;1461),+'PL2'!$Q$3+1,IF(AND(O5819&gt;1460,O5819&lt;3000),+'PL2'!$R$3+1,0)))))</f>
        <v>1.5</v>
      </c>
      <c r="M5819" s="3">
        <f>IF(AND(O5819&gt;0,O5819&lt;366),+'PL2'!$N$2+1,IF(AND(O5819&gt;365,O5819&lt;731),+'PL2'!$O$2+1,IF(AND(O5819&gt;730,O5819&lt;1096),+'PL2'!$P$2+1,IF(AND(O5819&gt;1095,O5819&lt;1461),+'PL2'!$Q$2+1,IF(AND(O5819&gt;1460,O5819&lt;1826),+'PL2'!$R$2+1,IF(AND(O5819&gt;1825,O5819&lt;2190),+'PL2'!$S$2+1,0))))))</f>
        <v>1.2</v>
      </c>
      <c r="N5819" s="82">
        <f t="shared" si="444"/>
        <v>4.9963589095569638E-4</v>
      </c>
      <c r="O5819" s="19">
        <f>IF(A5819&gt;'PL2'!$C$2+489,IF(A5819='PL2'!$C$2+490,1,O5818+1), "")</f>
        <v>1256</v>
      </c>
      <c r="Q5819" s="19">
        <f t="shared" si="439"/>
        <v>30.757963280715408</v>
      </c>
    </row>
    <row r="5820" spans="1:17" s="80" customFormat="1" x14ac:dyDescent="0.55000000000000004">
      <c r="A5820" s="80">
        <v>5818</v>
      </c>
      <c r="B5820" s="81">
        <v>45640</v>
      </c>
      <c r="C5820" s="80">
        <v>136.20681777938401</v>
      </c>
      <c r="D5820" s="80">
        <f t="shared" si="441"/>
        <v>642235788.23165596</v>
      </c>
      <c r="E5820" s="80">
        <v>475</v>
      </c>
      <c r="F5820" s="80">
        <f t="shared" si="445"/>
        <v>1.0073907376502444E-4</v>
      </c>
      <c r="G5820" s="80">
        <f t="shared" si="442"/>
        <v>24899.209424381428</v>
      </c>
      <c r="H5820" s="80">
        <f t="shared" si="438"/>
        <v>2.5083232948935525</v>
      </c>
      <c r="I5820" s="80">
        <f t="shared" si="440"/>
        <v>11827124.476581179</v>
      </c>
      <c r="K5820" s="82">
        <f t="shared" si="443"/>
        <v>1.1114805470662237E-3</v>
      </c>
      <c r="L5820" s="3">
        <f>IF(AND(O5820&gt;0,O5820&lt;366),+'PL2'!$N$3+1,IF(AND(O5820&gt;365,O5820&lt;731),+'PL2'!$O$3+1,IF(AND(O5820&gt;730,O5820&lt;1096),+'PL2'!$P$3+1,IF(AND(O5820&gt;1095,O5820&lt;1461),+'PL2'!$Q$3+1,IF(AND(O5820&gt;1460,O5820&lt;3000),+'PL2'!$R$3+1,0)))))</f>
        <v>1.5</v>
      </c>
      <c r="M5820" s="3">
        <f>IF(AND(O5820&gt;0,O5820&lt;366),+'PL2'!$N$2+1,IF(AND(O5820&gt;365,O5820&lt;731),+'PL2'!$O$2+1,IF(AND(O5820&gt;730,O5820&lt;1096),+'PL2'!$P$2+1,IF(AND(O5820&gt;1095,O5820&lt;1461),+'PL2'!$Q$2+1,IF(AND(O5820&gt;1460,O5820&lt;1826),+'PL2'!$R$2+1,IF(AND(O5820&gt;1825,O5820&lt;2190),+'PL2'!$S$2+1,0))))))</f>
        <v>1.2</v>
      </c>
      <c r="N5820" s="82">
        <f t="shared" si="444"/>
        <v>4.9963589095569638E-4</v>
      </c>
      <c r="O5820" s="19">
        <f>IF(A5820&gt;'PL2'!$C$2+489,IF(A5820='PL2'!$C$2+490,1,O5819+1), "")</f>
        <v>1257</v>
      </c>
      <c r="Q5820" s="19">
        <f t="shared" si="439"/>
        <v>30.77333106310315</v>
      </c>
    </row>
    <row r="5821" spans="1:17" s="80" customFormat="1" x14ac:dyDescent="0.55000000000000004">
      <c r="A5821" s="80">
        <v>5819</v>
      </c>
      <c r="B5821" s="81">
        <v>45641</v>
      </c>
      <c r="C5821" s="80">
        <v>136.236816253505</v>
      </c>
      <c r="D5821" s="80">
        <f t="shared" si="441"/>
        <v>642949620.81690514</v>
      </c>
      <c r="E5821" s="80">
        <v>475</v>
      </c>
      <c r="F5821" s="80">
        <f t="shared" si="445"/>
        <v>1.0064939090903244E-4</v>
      </c>
      <c r="G5821" s="80">
        <f t="shared" si="442"/>
        <v>24911.649963066273</v>
      </c>
      <c r="H5821" s="80">
        <f t="shared" si="438"/>
        <v>2.5073423953216412</v>
      </c>
      <c r="I5821" s="80">
        <f t="shared" si="440"/>
        <v>11833033.732456479</v>
      </c>
      <c r="K5821" s="82">
        <f t="shared" si="443"/>
        <v>1.1114805470662237E-3</v>
      </c>
      <c r="L5821" s="3">
        <f>IF(AND(O5821&gt;0,O5821&lt;366),+'PL2'!$N$3+1,IF(AND(O5821&gt;365,O5821&lt;731),+'PL2'!$O$3+1,IF(AND(O5821&gt;730,O5821&lt;1096),+'PL2'!$P$3+1,IF(AND(O5821&gt;1095,O5821&lt;1461),+'PL2'!$Q$3+1,IF(AND(O5821&gt;1460,O5821&lt;3000),+'PL2'!$R$3+1,0)))))</f>
        <v>1.5</v>
      </c>
      <c r="M5821" s="3">
        <f>IF(AND(O5821&gt;0,O5821&lt;366),+'PL2'!$N$2+1,IF(AND(O5821&gt;365,O5821&lt;731),+'PL2'!$O$2+1,IF(AND(O5821&gt;730,O5821&lt;1096),+'PL2'!$P$2+1,IF(AND(O5821&gt;1095,O5821&lt;1461),+'PL2'!$Q$2+1,IF(AND(O5821&gt;1460,O5821&lt;1826),+'PL2'!$R$2+1,IF(AND(O5821&gt;1825,O5821&lt;2190),+'PL2'!$S$2+1,0))))))</f>
        <v>1.2</v>
      </c>
      <c r="N5821" s="82">
        <f t="shared" si="444"/>
        <v>4.9963589095569638E-4</v>
      </c>
      <c r="O5821" s="19">
        <f>IF(A5821&gt;'PL2'!$C$2+489,IF(A5821='PL2'!$C$2+490,1,O5820+1), "")</f>
        <v>1258</v>
      </c>
      <c r="Q5821" s="19">
        <f t="shared" si="439"/>
        <v>30.788706523786537</v>
      </c>
    </row>
    <row r="5822" spans="1:17" s="80" customFormat="1" x14ac:dyDescent="0.55000000000000004">
      <c r="A5822" s="80">
        <v>5820</v>
      </c>
      <c r="B5822" s="81">
        <v>45642</v>
      </c>
      <c r="C5822" s="80">
        <v>136.26681472762601</v>
      </c>
      <c r="D5822" s="80">
        <f t="shared" si="441"/>
        <v>643664246.81318676</v>
      </c>
      <c r="E5822" s="80">
        <v>475</v>
      </c>
      <c r="F5822" s="80">
        <f t="shared" si="445"/>
        <v>1.0055978301744675E-4</v>
      </c>
      <c r="G5822" s="80">
        <f t="shared" si="442"/>
        <v>24924.096717490746</v>
      </c>
      <c r="H5822" s="80">
        <f t="shared" si="438"/>
        <v>2.5063617578167263</v>
      </c>
      <c r="I5822" s="80">
        <f t="shared" si="440"/>
        <v>11838945.940808104</v>
      </c>
      <c r="K5822" s="82">
        <f t="shared" si="443"/>
        <v>1.1114805470662237E-3</v>
      </c>
      <c r="L5822" s="3">
        <f>IF(AND(O5822&gt;0,O5822&lt;366),+'PL2'!$N$3+1,IF(AND(O5822&gt;365,O5822&lt;731),+'PL2'!$O$3+1,IF(AND(O5822&gt;730,O5822&lt;1096),+'PL2'!$P$3+1,IF(AND(O5822&gt;1095,O5822&lt;1461),+'PL2'!$Q$3+1,IF(AND(O5822&gt;1460,O5822&lt;3000),+'PL2'!$R$3+1,0)))))</f>
        <v>1.5</v>
      </c>
      <c r="M5822" s="3">
        <f>IF(AND(O5822&gt;0,O5822&lt;366),+'PL2'!$N$2+1,IF(AND(O5822&gt;365,O5822&lt;731),+'PL2'!$O$2+1,IF(AND(O5822&gt;730,O5822&lt;1096),+'PL2'!$P$2+1,IF(AND(O5822&gt;1095,O5822&lt;1461),+'PL2'!$Q$2+1,IF(AND(O5822&gt;1460,O5822&lt;1826),+'PL2'!$R$2+1,IF(AND(O5822&gt;1825,O5822&lt;2190),+'PL2'!$S$2+1,0))))))</f>
        <v>1.2</v>
      </c>
      <c r="N5822" s="82">
        <f t="shared" si="444"/>
        <v>4.9963589095569638E-4</v>
      </c>
      <c r="O5822" s="19">
        <f>IF(A5822&gt;'PL2'!$C$2+489,IF(A5822='PL2'!$C$2+490,1,O5821+1), "")</f>
        <v>1259</v>
      </c>
      <c r="Q5822" s="19">
        <f t="shared" si="439"/>
        <v>30.804089666601921</v>
      </c>
    </row>
    <row r="5823" spans="1:17" s="80" customFormat="1" x14ac:dyDescent="0.55000000000000004">
      <c r="A5823" s="80">
        <v>5821</v>
      </c>
      <c r="B5823" s="81">
        <v>45643</v>
      </c>
      <c r="C5823" s="80">
        <v>136.296813201747</v>
      </c>
      <c r="D5823" s="80">
        <f t="shared" si="441"/>
        <v>644379667.10236168</v>
      </c>
      <c r="E5823" s="80">
        <v>475</v>
      </c>
      <c r="F5823" s="80">
        <f t="shared" si="445"/>
        <v>1.0047025003435672E-4</v>
      </c>
      <c r="G5823" s="80">
        <f t="shared" si="442"/>
        <v>24936.549690760454</v>
      </c>
      <c r="H5823" s="80">
        <f t="shared" si="438"/>
        <v>2.5053813824248636</v>
      </c>
      <c r="I5823" s="80">
        <f t="shared" si="440"/>
        <v>11844861.103111215</v>
      </c>
      <c r="K5823" s="82">
        <f t="shared" si="443"/>
        <v>1.1114805470662237E-3</v>
      </c>
      <c r="L5823" s="3">
        <f>IF(AND(O5823&gt;0,O5823&lt;366),+'PL2'!$N$3+1,IF(AND(O5823&gt;365,O5823&lt;731),+'PL2'!$O$3+1,IF(AND(O5823&gt;730,O5823&lt;1096),+'PL2'!$P$3+1,IF(AND(O5823&gt;1095,O5823&lt;1461),+'PL2'!$Q$3+1,IF(AND(O5823&gt;1460,O5823&lt;3000),+'PL2'!$R$3+1,0)))))</f>
        <v>1.5</v>
      </c>
      <c r="M5823" s="3">
        <f>IF(AND(O5823&gt;0,O5823&lt;366),+'PL2'!$N$2+1,IF(AND(O5823&gt;365,O5823&lt;731),+'PL2'!$O$2+1,IF(AND(O5823&gt;730,O5823&lt;1096),+'PL2'!$P$2+1,IF(AND(O5823&gt;1095,O5823&lt;1461),+'PL2'!$Q$2+1,IF(AND(O5823&gt;1460,O5823&lt;1826),+'PL2'!$R$2+1,IF(AND(O5823&gt;1825,O5823&lt;2190),+'PL2'!$S$2+1,0))))))</f>
        <v>1.2</v>
      </c>
      <c r="N5823" s="82">
        <f t="shared" si="444"/>
        <v>4.9963589095569638E-4</v>
      </c>
      <c r="O5823" s="19">
        <f>IF(A5823&gt;'PL2'!$C$2+489,IF(A5823='PL2'!$C$2+490,1,O5822+1), "")</f>
        <v>1260</v>
      </c>
      <c r="Q5823" s="19">
        <f t="shared" si="439"/>
        <v>30.819480495387573</v>
      </c>
    </row>
    <row r="5824" spans="1:17" s="80" customFormat="1" x14ac:dyDescent="0.55000000000000004">
      <c r="A5824" s="80">
        <v>5822</v>
      </c>
      <c r="B5824" s="81">
        <v>45644</v>
      </c>
      <c r="C5824" s="80">
        <v>136.32681167586799</v>
      </c>
      <c r="D5824" s="80">
        <f t="shared" si="441"/>
        <v>645095882.56727099</v>
      </c>
      <c r="E5824" s="80">
        <v>475</v>
      </c>
      <c r="F5824" s="80">
        <f t="shared" si="445"/>
        <v>1.003807919038835E-4</v>
      </c>
      <c r="G5824" s="80">
        <f t="shared" si="442"/>
        <v>24949.008885982559</v>
      </c>
      <c r="H5824" s="80">
        <f t="shared" si="438"/>
        <v>2.5044012691919555</v>
      </c>
      <c r="I5824" s="80">
        <f t="shared" si="440"/>
        <v>11850779.220841715</v>
      </c>
      <c r="K5824" s="82">
        <f t="shared" si="443"/>
        <v>1.1114805470662237E-3</v>
      </c>
      <c r="L5824" s="3">
        <f>IF(AND(O5824&gt;0,O5824&lt;366),+'PL2'!$N$3+1,IF(AND(O5824&gt;365,O5824&lt;731),+'PL2'!$O$3+1,IF(AND(O5824&gt;730,O5824&lt;1096),+'PL2'!$P$3+1,IF(AND(O5824&gt;1095,O5824&lt;1461),+'PL2'!$Q$3+1,IF(AND(O5824&gt;1460,O5824&lt;3000),+'PL2'!$R$3+1,0)))))</f>
        <v>1.5</v>
      </c>
      <c r="M5824" s="3">
        <f>IF(AND(O5824&gt;0,O5824&lt;366),+'PL2'!$N$2+1,IF(AND(O5824&gt;365,O5824&lt;731),+'PL2'!$O$2+1,IF(AND(O5824&gt;730,O5824&lt;1096),+'PL2'!$P$2+1,IF(AND(O5824&gt;1095,O5824&lt;1461),+'PL2'!$Q$2+1,IF(AND(O5824&gt;1460,O5824&lt;1826),+'PL2'!$R$2+1,IF(AND(O5824&gt;1825,O5824&lt;2190),+'PL2'!$S$2+1,0))))))</f>
        <v>1.2</v>
      </c>
      <c r="N5824" s="82">
        <f t="shared" si="444"/>
        <v>4.9963589095569638E-4</v>
      </c>
      <c r="O5824" s="19">
        <f>IF(A5824&gt;'PL2'!$C$2+489,IF(A5824='PL2'!$C$2+490,1,O5823+1), "")</f>
        <v>1261</v>
      </c>
      <c r="Q5824" s="19">
        <f t="shared" si="439"/>
        <v>30.834879013983677</v>
      </c>
    </row>
    <row r="5825" spans="1:17" s="80" customFormat="1" x14ac:dyDescent="0.55000000000000004">
      <c r="A5825" s="80">
        <v>5823</v>
      </c>
      <c r="B5825" s="81">
        <v>45645</v>
      </c>
      <c r="C5825" s="80">
        <v>136.356810149989</v>
      </c>
      <c r="D5825" s="80">
        <f t="shared" si="441"/>
        <v>645812894.09173703</v>
      </c>
      <c r="E5825" s="80">
        <v>475</v>
      </c>
      <c r="F5825" s="80">
        <f t="shared" si="445"/>
        <v>1.0029140857017999E-4</v>
      </c>
      <c r="G5825" s="80">
        <f t="shared" si="442"/>
        <v>24961.474306265769</v>
      </c>
      <c r="H5825" s="80">
        <f t="shared" si="438"/>
        <v>2.5034214181637502</v>
      </c>
      <c r="I5825" s="80">
        <f t="shared" si="440"/>
        <v>11856700.295476241</v>
      </c>
      <c r="K5825" s="82">
        <f t="shared" si="443"/>
        <v>1.1114805470662237E-3</v>
      </c>
      <c r="L5825" s="3">
        <f>IF(AND(O5825&gt;0,O5825&lt;366),+'PL2'!$N$3+1,IF(AND(O5825&gt;365,O5825&lt;731),+'PL2'!$O$3+1,IF(AND(O5825&gt;730,O5825&lt;1096),+'PL2'!$P$3+1,IF(AND(O5825&gt;1095,O5825&lt;1461),+'PL2'!$Q$3+1,IF(AND(O5825&gt;1460,O5825&lt;3000),+'PL2'!$R$3+1,0)))))</f>
        <v>1.5</v>
      </c>
      <c r="M5825" s="3">
        <f>IF(AND(O5825&gt;0,O5825&lt;366),+'PL2'!$N$2+1,IF(AND(O5825&gt;365,O5825&lt;731),+'PL2'!$O$2+1,IF(AND(O5825&gt;730,O5825&lt;1096),+'PL2'!$P$2+1,IF(AND(O5825&gt;1095,O5825&lt;1461),+'PL2'!$Q$2+1,IF(AND(O5825&gt;1460,O5825&lt;1826),+'PL2'!$R$2+1,IF(AND(O5825&gt;1825,O5825&lt;2190),+'PL2'!$S$2+1,0))))))</f>
        <v>1.2</v>
      </c>
      <c r="N5825" s="82">
        <f t="shared" si="444"/>
        <v>4.9963589095569638E-4</v>
      </c>
      <c r="O5825" s="19">
        <f>IF(A5825&gt;'PL2'!$C$2+489,IF(A5825='PL2'!$C$2+490,1,O5824+1), "")</f>
        <v>1262</v>
      </c>
      <c r="Q5825" s="19">
        <f t="shared" si="439"/>
        <v>30.850285226232341</v>
      </c>
    </row>
    <row r="5826" spans="1:17" s="80" customFormat="1" x14ac:dyDescent="0.55000000000000004">
      <c r="A5826" s="80">
        <v>5824</v>
      </c>
      <c r="B5826" s="81">
        <v>45646</v>
      </c>
      <c r="C5826" s="80">
        <v>136.38680862410999</v>
      </c>
      <c r="D5826" s="80">
        <f t="shared" si="441"/>
        <v>646530702.56056452</v>
      </c>
      <c r="E5826" s="80">
        <v>475</v>
      </c>
      <c r="F5826" s="80">
        <f t="shared" si="445"/>
        <v>1.0020209997743077E-4</v>
      </c>
      <c r="G5826" s="80">
        <f t="shared" si="442"/>
        <v>24973.945954720348</v>
      </c>
      <c r="H5826" s="80">
        <f t="shared" si="438"/>
        <v>2.502441829385841</v>
      </c>
      <c r="I5826" s="80">
        <f t="shared" si="440"/>
        <v>11862624.328492165</v>
      </c>
      <c r="K5826" s="82">
        <f t="shared" si="443"/>
        <v>1.1114805470662237E-3</v>
      </c>
      <c r="L5826" s="3">
        <f>IF(AND(O5826&gt;0,O5826&lt;366),+'PL2'!$N$3+1,IF(AND(O5826&gt;365,O5826&lt;731),+'PL2'!$O$3+1,IF(AND(O5826&gt;730,O5826&lt;1096),+'PL2'!$P$3+1,IF(AND(O5826&gt;1095,O5826&lt;1461),+'PL2'!$Q$3+1,IF(AND(O5826&gt;1460,O5826&lt;3000),+'PL2'!$R$3+1,0)))))</f>
        <v>1.5</v>
      </c>
      <c r="M5826" s="3">
        <f>IF(AND(O5826&gt;0,O5826&lt;366),+'PL2'!$N$2+1,IF(AND(O5826&gt;365,O5826&lt;731),+'PL2'!$O$2+1,IF(AND(O5826&gt;730,O5826&lt;1096),+'PL2'!$P$2+1,IF(AND(O5826&gt;1095,O5826&lt;1461),+'PL2'!$Q$2+1,IF(AND(O5826&gt;1460,O5826&lt;1826),+'PL2'!$R$2+1,IF(AND(O5826&gt;1825,O5826&lt;2190),+'PL2'!$S$2+1,0))))))</f>
        <v>1.2</v>
      </c>
      <c r="N5826" s="82">
        <f t="shared" si="444"/>
        <v>4.9963589095569638E-4</v>
      </c>
      <c r="O5826" s="19">
        <f>IF(A5826&gt;'PL2'!$C$2+489,IF(A5826='PL2'!$C$2+490,1,O5825+1), "")</f>
        <v>1263</v>
      </c>
      <c r="Q5826" s="19">
        <f t="shared" si="439"/>
        <v>30.865699135977586</v>
      </c>
    </row>
    <row r="5827" spans="1:17" s="80" customFormat="1" x14ac:dyDescent="0.55000000000000004">
      <c r="A5827" s="80">
        <v>5825</v>
      </c>
      <c r="B5827" s="81">
        <v>45647</v>
      </c>
      <c r="C5827" s="80">
        <v>136.416807098231</v>
      </c>
      <c r="D5827" s="80">
        <f t="shared" si="441"/>
        <v>647249308.85954165</v>
      </c>
      <c r="E5827" s="80">
        <v>475</v>
      </c>
      <c r="F5827" s="80">
        <f t="shared" si="445"/>
        <v>1.0011286606985225E-4</v>
      </c>
      <c r="G5827" s="80">
        <f t="shared" si="442"/>
        <v>24986.423834458114</v>
      </c>
      <c r="H5827" s="80">
        <f t="shared" si="438"/>
        <v>2.501462502903669</v>
      </c>
      <c r="I5827" s="80">
        <f t="shared" si="440"/>
        <v>11868551.321367605</v>
      </c>
      <c r="K5827" s="82">
        <f t="shared" si="443"/>
        <v>1.1114805470662237E-3</v>
      </c>
      <c r="L5827" s="3">
        <f>IF(AND(O5827&gt;0,O5827&lt;366),+'PL2'!$N$3+1,IF(AND(O5827&gt;365,O5827&lt;731),+'PL2'!$O$3+1,IF(AND(O5827&gt;730,O5827&lt;1096),+'PL2'!$P$3+1,IF(AND(O5827&gt;1095,O5827&lt;1461),+'PL2'!$Q$3+1,IF(AND(O5827&gt;1460,O5827&lt;3000),+'PL2'!$R$3+1,0)))))</f>
        <v>1.5</v>
      </c>
      <c r="M5827" s="3">
        <f>IF(AND(O5827&gt;0,O5827&lt;366),+'PL2'!$N$2+1,IF(AND(O5827&gt;365,O5827&lt;731),+'PL2'!$O$2+1,IF(AND(O5827&gt;730,O5827&lt;1096),+'PL2'!$P$2+1,IF(AND(O5827&gt;1095,O5827&lt;1461),+'PL2'!$Q$2+1,IF(AND(O5827&gt;1460,O5827&lt;1826),+'PL2'!$R$2+1,IF(AND(O5827&gt;1825,O5827&lt;2190),+'PL2'!$S$2+1,0))))))</f>
        <v>1.2</v>
      </c>
      <c r="N5827" s="82">
        <f t="shared" si="444"/>
        <v>4.9963589095569638E-4</v>
      </c>
      <c r="O5827" s="19">
        <f>IF(A5827&gt;'PL2'!$C$2+489,IF(A5827='PL2'!$C$2+490,1,O5826+1), "")</f>
        <v>1264</v>
      </c>
      <c r="Q5827" s="19">
        <f t="shared" si="439"/>
        <v>30.88112074706536</v>
      </c>
    </row>
    <row r="5828" spans="1:17" s="80" customFormat="1" x14ac:dyDescent="0.55000000000000004">
      <c r="A5828" s="80">
        <v>5826</v>
      </c>
      <c r="B5828" s="81">
        <v>45648</v>
      </c>
      <c r="C5828" s="80">
        <v>136.44680557235199</v>
      </c>
      <c r="D5828" s="80">
        <f t="shared" si="441"/>
        <v>647968713.87544107</v>
      </c>
      <c r="E5828" s="80">
        <v>475</v>
      </c>
      <c r="F5828" s="80">
        <f t="shared" si="445"/>
        <v>1.0002370679169249E-4</v>
      </c>
      <c r="G5828" s="80">
        <f t="shared" si="442"/>
        <v>24998.907948592441</v>
      </c>
      <c r="H5828" s="80">
        <f t="shared" si="438"/>
        <v>2.500483438762521</v>
      </c>
      <c r="I5828" s="80">
        <f t="shared" si="440"/>
        <v>11874481.27558141</v>
      </c>
      <c r="K5828" s="82">
        <f t="shared" si="443"/>
        <v>1.1114805470662237E-3</v>
      </c>
      <c r="L5828" s="3">
        <f>IF(AND(O5828&gt;0,O5828&lt;366),+'PL2'!$N$3+1,IF(AND(O5828&gt;365,O5828&lt;731),+'PL2'!$O$3+1,IF(AND(O5828&gt;730,O5828&lt;1096),+'PL2'!$P$3+1,IF(AND(O5828&gt;1095,O5828&lt;1461),+'PL2'!$Q$3+1,IF(AND(O5828&gt;1460,O5828&lt;3000),+'PL2'!$R$3+1,0)))))</f>
        <v>1.5</v>
      </c>
      <c r="M5828" s="3">
        <f>IF(AND(O5828&gt;0,O5828&lt;366),+'PL2'!$N$2+1,IF(AND(O5828&gt;365,O5828&lt;731),+'PL2'!$O$2+1,IF(AND(O5828&gt;730,O5828&lt;1096),+'PL2'!$P$2+1,IF(AND(O5828&gt;1095,O5828&lt;1461),+'PL2'!$Q$2+1,IF(AND(O5828&gt;1460,O5828&lt;1826),+'PL2'!$R$2+1,IF(AND(O5828&gt;1825,O5828&lt;2190),+'PL2'!$S$2+1,0))))))</f>
        <v>1.2</v>
      </c>
      <c r="N5828" s="82">
        <f t="shared" si="444"/>
        <v>4.9963589095569638E-4</v>
      </c>
      <c r="O5828" s="19">
        <f>IF(A5828&gt;'PL2'!$C$2+489,IF(A5828='PL2'!$C$2+490,1,O5827+1), "")</f>
        <v>1265</v>
      </c>
      <c r="Q5828" s="19">
        <f t="shared" si="439"/>
        <v>30.896550063343529</v>
      </c>
    </row>
    <row r="5829" spans="1:17" s="80" customFormat="1" x14ac:dyDescent="0.55000000000000004">
      <c r="A5829" s="80">
        <v>5827</v>
      </c>
      <c r="B5829" s="81">
        <v>45649</v>
      </c>
      <c r="C5829" s="80">
        <v>136.47680404647301</v>
      </c>
      <c r="D5829" s="80">
        <f t="shared" si="441"/>
        <v>648688918.49602115</v>
      </c>
      <c r="E5829" s="80">
        <v>475</v>
      </c>
      <c r="F5829" s="80">
        <f t="shared" si="445"/>
        <v>9.9934622087231333E-5</v>
      </c>
      <c r="G5829" s="80">
        <f t="shared" si="442"/>
        <v>25011.398300238256</v>
      </c>
      <c r="H5829" s="80">
        <f t="shared" si="438"/>
        <v>2.4995046370075302</v>
      </c>
      <c r="I5829" s="80">
        <f t="shared" si="440"/>
        <v>11880414.192613171</v>
      </c>
      <c r="K5829" s="82">
        <f t="shared" si="443"/>
        <v>1.1114805470662237E-3</v>
      </c>
      <c r="L5829" s="3">
        <f>IF(AND(O5829&gt;0,O5829&lt;366),+'PL2'!$N$3+1,IF(AND(O5829&gt;365,O5829&lt;731),+'PL2'!$O$3+1,IF(AND(O5829&gt;730,O5829&lt;1096),+'PL2'!$P$3+1,IF(AND(O5829&gt;1095,O5829&lt;1461),+'PL2'!$Q$3+1,IF(AND(O5829&gt;1460,O5829&lt;3000),+'PL2'!$R$3+1,0)))))</f>
        <v>1.5</v>
      </c>
      <c r="M5829" s="3">
        <f>IF(AND(O5829&gt;0,O5829&lt;366),+'PL2'!$N$2+1,IF(AND(O5829&gt;365,O5829&lt;731),+'PL2'!$O$2+1,IF(AND(O5829&gt;730,O5829&lt;1096),+'PL2'!$P$2+1,IF(AND(O5829&gt;1095,O5829&lt;1461),+'PL2'!$Q$2+1,IF(AND(O5829&gt;1460,O5829&lt;1826),+'PL2'!$R$2+1,IF(AND(O5829&gt;1825,O5829&lt;2190),+'PL2'!$S$2+1,0))))))</f>
        <v>1.2</v>
      </c>
      <c r="N5829" s="82">
        <f t="shared" si="444"/>
        <v>4.9963589095569638E-4</v>
      </c>
      <c r="O5829" s="19">
        <f>IF(A5829&gt;'PL2'!$C$2+489,IF(A5829='PL2'!$C$2+490,1,O5828+1), "")</f>
        <v>1266</v>
      </c>
      <c r="Q5829" s="19">
        <f t="shared" si="439"/>
        <v>30.911987088661885</v>
      </c>
    </row>
    <row r="5830" spans="1:17" s="80" customFormat="1" x14ac:dyDescent="0.55000000000000004">
      <c r="A5830" s="80">
        <v>5828</v>
      </c>
      <c r="B5830" s="81">
        <v>45650</v>
      </c>
      <c r="C5830" s="80">
        <v>136.50680252059399</v>
      </c>
      <c r="D5830" s="80">
        <f t="shared" si="441"/>
        <v>649409923.61002696</v>
      </c>
      <c r="E5830" s="80">
        <v>475</v>
      </c>
      <c r="F5830" s="80">
        <f t="shared" si="445"/>
        <v>9.984561190078032E-5</v>
      </c>
      <c r="G5830" s="80">
        <f t="shared" si="442"/>
        <v>25023.894892512042</v>
      </c>
      <c r="H5830" s="80">
        <f t="shared" si="438"/>
        <v>2.4985260976836763</v>
      </c>
      <c r="I5830" s="80">
        <f t="shared" si="440"/>
        <v>11886350.07394322</v>
      </c>
      <c r="K5830" s="82">
        <f t="shared" si="443"/>
        <v>1.1114805470662237E-3</v>
      </c>
      <c r="L5830" s="3">
        <f>IF(AND(O5830&gt;0,O5830&lt;366),+'PL2'!$N$3+1,IF(AND(O5830&gt;365,O5830&lt;731),+'PL2'!$O$3+1,IF(AND(O5830&gt;730,O5830&lt;1096),+'PL2'!$P$3+1,IF(AND(O5830&gt;1095,O5830&lt;1461),+'PL2'!$Q$3+1,IF(AND(O5830&gt;1460,O5830&lt;3000),+'PL2'!$R$3+1,0)))))</f>
        <v>1.5</v>
      </c>
      <c r="M5830" s="3">
        <f>IF(AND(O5830&gt;0,O5830&lt;366),+'PL2'!$N$2+1,IF(AND(O5830&gt;365,O5830&lt;731),+'PL2'!$O$2+1,IF(AND(O5830&gt;730,O5830&lt;1096),+'PL2'!$P$2+1,IF(AND(O5830&gt;1095,O5830&lt;1461),+'PL2'!$Q$2+1,IF(AND(O5830&gt;1460,O5830&lt;1826),+'PL2'!$R$2+1,IF(AND(O5830&gt;1825,O5830&lt;2190),+'PL2'!$S$2+1,0))))))</f>
        <v>1.2</v>
      </c>
      <c r="N5830" s="82">
        <f t="shared" si="444"/>
        <v>4.9963589095569638E-4</v>
      </c>
      <c r="O5830" s="19">
        <f>IF(A5830&gt;'PL2'!$C$2+489,IF(A5830='PL2'!$C$2+490,1,O5829+1), "")</f>
        <v>1267</v>
      </c>
      <c r="Q5830" s="19">
        <f t="shared" si="439"/>
        <v>30.927431826872141</v>
      </c>
    </row>
    <row r="5831" spans="1:17" s="80" customFormat="1" x14ac:dyDescent="0.55000000000000004">
      <c r="A5831" s="80">
        <v>5829</v>
      </c>
      <c r="B5831" s="81">
        <v>45651</v>
      </c>
      <c r="C5831" s="80">
        <v>136.53680099471501</v>
      </c>
      <c r="D5831" s="80">
        <f t="shared" si="441"/>
        <v>650131730.10719121</v>
      </c>
      <c r="E5831" s="80">
        <v>475</v>
      </c>
      <c r="F5831" s="80">
        <f t="shared" si="445"/>
        <v>9.9756676176682827E-5</v>
      </c>
      <c r="G5831" s="80">
        <f t="shared" si="442"/>
        <v>25036.397728531843</v>
      </c>
      <c r="H5831" s="80">
        <f t="shared" si="438"/>
        <v>2.4975478208357886</v>
      </c>
      <c r="I5831" s="80">
        <f t="shared" si="440"/>
        <v>11892288.921052625</v>
      </c>
      <c r="K5831" s="82">
        <f t="shared" si="443"/>
        <v>1.1114805470662237E-3</v>
      </c>
      <c r="L5831" s="3">
        <f>IF(AND(O5831&gt;0,O5831&lt;366),+'PL2'!$N$3+1,IF(AND(O5831&gt;365,O5831&lt;731),+'PL2'!$O$3+1,IF(AND(O5831&gt;730,O5831&lt;1096),+'PL2'!$P$3+1,IF(AND(O5831&gt;1095,O5831&lt;1461),+'PL2'!$Q$3+1,IF(AND(O5831&gt;1460,O5831&lt;3000),+'PL2'!$R$3+1,0)))))</f>
        <v>1.5</v>
      </c>
      <c r="M5831" s="3">
        <f>IF(AND(O5831&gt;0,O5831&lt;366),+'PL2'!$N$2+1,IF(AND(O5831&gt;365,O5831&lt;731),+'PL2'!$O$2+1,IF(AND(O5831&gt;730,O5831&lt;1096),+'PL2'!$P$2+1,IF(AND(O5831&gt;1095,O5831&lt;1461),+'PL2'!$Q$2+1,IF(AND(O5831&gt;1460,O5831&lt;1826),+'PL2'!$R$2+1,IF(AND(O5831&gt;1825,O5831&lt;2190),+'PL2'!$S$2+1,0))))))</f>
        <v>1.2</v>
      </c>
      <c r="N5831" s="82">
        <f t="shared" si="444"/>
        <v>4.9963589095569638E-4</v>
      </c>
      <c r="O5831" s="19">
        <f>IF(A5831&gt;'PL2'!$C$2+489,IF(A5831='PL2'!$C$2+490,1,O5830+1), "")</f>
        <v>1268</v>
      </c>
      <c r="Q5831" s="19">
        <f t="shared" si="439"/>
        <v>30.942884281827933</v>
      </c>
    </row>
    <row r="5832" spans="1:17" s="80" customFormat="1" x14ac:dyDescent="0.55000000000000004">
      <c r="A5832" s="80">
        <v>5830</v>
      </c>
      <c r="B5832" s="81">
        <v>45652</v>
      </c>
      <c r="C5832" s="80">
        <v>136.566799468836</v>
      </c>
      <c r="D5832" s="80">
        <f t="shared" si="441"/>
        <v>650854338.87823582</v>
      </c>
      <c r="E5832" s="80">
        <v>475</v>
      </c>
      <c r="F5832" s="80">
        <f t="shared" si="445"/>
        <v>9.966781485931382E-5</v>
      </c>
      <c r="G5832" s="80">
        <f t="shared" si="442"/>
        <v>25048.906811417259</v>
      </c>
      <c r="H5832" s="80">
        <f t="shared" si="438"/>
        <v>2.4965698065085404</v>
      </c>
      <c r="I5832" s="80">
        <f t="shared" si="440"/>
        <v>11898230.735423198</v>
      </c>
      <c r="K5832" s="82">
        <f t="shared" si="443"/>
        <v>1.1114805470662237E-3</v>
      </c>
      <c r="L5832" s="3">
        <f>IF(AND(O5832&gt;0,O5832&lt;366),+'PL2'!$N$3+1,IF(AND(O5832&gt;365,O5832&lt;731),+'PL2'!$O$3+1,IF(AND(O5832&gt;730,O5832&lt;1096),+'PL2'!$P$3+1,IF(AND(O5832&gt;1095,O5832&lt;1461),+'PL2'!$Q$3+1,IF(AND(O5832&gt;1460,O5832&lt;3000),+'PL2'!$R$3+1,0)))))</f>
        <v>1.5</v>
      </c>
      <c r="M5832" s="3">
        <f>IF(AND(O5832&gt;0,O5832&lt;366),+'PL2'!$N$2+1,IF(AND(O5832&gt;365,O5832&lt;731),+'PL2'!$O$2+1,IF(AND(O5832&gt;730,O5832&lt;1096),+'PL2'!$P$2+1,IF(AND(O5832&gt;1095,O5832&lt;1461),+'PL2'!$Q$2+1,IF(AND(O5832&gt;1460,O5832&lt;1826),+'PL2'!$R$2+1,IF(AND(O5832&gt;1825,O5832&lt;2190),+'PL2'!$S$2+1,0))))))</f>
        <v>1.2</v>
      </c>
      <c r="N5832" s="82">
        <f t="shared" si="444"/>
        <v>4.9963589095569638E-4</v>
      </c>
      <c r="O5832" s="19">
        <f>IF(A5832&gt;'PL2'!$C$2+489,IF(A5832='PL2'!$C$2+490,1,O5831+1), "")</f>
        <v>1269</v>
      </c>
      <c r="Q5832" s="19">
        <f t="shared" si="439"/>
        <v>30.958344457384822</v>
      </c>
    </row>
    <row r="5833" spans="1:17" s="80" customFormat="1" x14ac:dyDescent="0.55000000000000004">
      <c r="A5833" s="80">
        <v>5831</v>
      </c>
      <c r="B5833" s="81">
        <v>45653</v>
      </c>
      <c r="C5833" s="80">
        <v>136.59679794295701</v>
      </c>
      <c r="D5833" s="80">
        <f t="shared" si="441"/>
        <v>651577750.81487262</v>
      </c>
      <c r="E5833" s="80">
        <v>475</v>
      </c>
      <c r="F5833" s="80">
        <f t="shared" si="445"/>
        <v>9.9579027893080074E-5</v>
      </c>
      <c r="G5833" s="80">
        <f t="shared" si="442"/>
        <v>25061.422144289449</v>
      </c>
      <c r="H5833" s="80">
        <f t="shared" si="438"/>
        <v>2.4955920547464538</v>
      </c>
      <c r="I5833" s="80">
        <f t="shared" si="440"/>
        <v>11904175.518537488</v>
      </c>
      <c r="K5833" s="82">
        <f t="shared" si="443"/>
        <v>1.1114805470662237E-3</v>
      </c>
      <c r="L5833" s="3">
        <f>IF(AND(O5833&gt;0,O5833&lt;366),+'PL2'!$N$3+1,IF(AND(O5833&gt;365,O5833&lt;731),+'PL2'!$O$3+1,IF(AND(O5833&gt;730,O5833&lt;1096),+'PL2'!$P$3+1,IF(AND(O5833&gt;1095,O5833&lt;1461),+'PL2'!$Q$3+1,IF(AND(O5833&gt;1460,O5833&lt;3000),+'PL2'!$R$3+1,0)))))</f>
        <v>1.5</v>
      </c>
      <c r="M5833" s="3">
        <f>IF(AND(O5833&gt;0,O5833&lt;366),+'PL2'!$N$2+1,IF(AND(O5833&gt;365,O5833&lt;731),+'PL2'!$O$2+1,IF(AND(O5833&gt;730,O5833&lt;1096),+'PL2'!$P$2+1,IF(AND(O5833&gt;1095,O5833&lt;1461),+'PL2'!$Q$2+1,IF(AND(O5833&gt;1460,O5833&lt;1826),+'PL2'!$R$2+1,IF(AND(O5833&gt;1825,O5833&lt;2190),+'PL2'!$S$2+1,0))))))</f>
        <v>1.2</v>
      </c>
      <c r="N5833" s="82">
        <f t="shared" si="444"/>
        <v>4.9963589095569638E-4</v>
      </c>
      <c r="O5833" s="19">
        <f>IF(A5833&gt;'PL2'!$C$2+489,IF(A5833='PL2'!$C$2+490,1,O5832+1), "")</f>
        <v>1270</v>
      </c>
      <c r="Q5833" s="19">
        <f t="shared" si="439"/>
        <v>30.973812357400302</v>
      </c>
    </row>
    <row r="5834" spans="1:17" s="80" customFormat="1" x14ac:dyDescent="0.55000000000000004">
      <c r="A5834" s="80">
        <v>5832</v>
      </c>
      <c r="B5834" s="81">
        <v>45654</v>
      </c>
      <c r="C5834" s="80">
        <v>136.626796417078</v>
      </c>
      <c r="D5834" s="80">
        <f t="shared" si="441"/>
        <v>652301966.80980456</v>
      </c>
      <c r="E5834" s="80">
        <v>475</v>
      </c>
      <c r="F5834" s="80">
        <f t="shared" si="445"/>
        <v>9.9490315222420077E-5</v>
      </c>
      <c r="G5834" s="80">
        <f t="shared" si="442"/>
        <v>25073.943730271127</v>
      </c>
      <c r="H5834" s="80">
        <f t="shared" si="438"/>
        <v>2.4946145655938978</v>
      </c>
      <c r="I5834" s="80">
        <f t="shared" si="440"/>
        <v>11910123.271878785</v>
      </c>
      <c r="K5834" s="82">
        <f t="shared" si="443"/>
        <v>1.1114805470662237E-3</v>
      </c>
      <c r="L5834" s="3">
        <f>IF(AND(O5834&gt;0,O5834&lt;366),+'PL2'!$N$3+1,IF(AND(O5834&gt;365,O5834&lt;731),+'PL2'!$O$3+1,IF(AND(O5834&gt;730,O5834&lt;1096),+'PL2'!$P$3+1,IF(AND(O5834&gt;1095,O5834&lt;1461),+'PL2'!$Q$3+1,IF(AND(O5834&gt;1460,O5834&lt;3000),+'PL2'!$R$3+1,0)))))</f>
        <v>1.5</v>
      </c>
      <c r="M5834" s="3">
        <f>IF(AND(O5834&gt;0,O5834&lt;366),+'PL2'!$N$2+1,IF(AND(O5834&gt;365,O5834&lt;731),+'PL2'!$O$2+1,IF(AND(O5834&gt;730,O5834&lt;1096),+'PL2'!$P$2+1,IF(AND(O5834&gt;1095,O5834&lt;1461),+'PL2'!$Q$2+1,IF(AND(O5834&gt;1460,O5834&lt;1826),+'PL2'!$R$2+1,IF(AND(O5834&gt;1825,O5834&lt;2190),+'PL2'!$S$2+1,0))))))</f>
        <v>1.2</v>
      </c>
      <c r="N5834" s="82">
        <f t="shared" si="444"/>
        <v>4.9963589095569638E-4</v>
      </c>
      <c r="O5834" s="19">
        <f>IF(A5834&gt;'PL2'!$C$2+489,IF(A5834='PL2'!$C$2+490,1,O5833+1), "")</f>
        <v>1271</v>
      </c>
      <c r="Q5834" s="19">
        <f t="shared" si="439"/>
        <v>30.989287985733785</v>
      </c>
    </row>
    <row r="5835" spans="1:17" s="80" customFormat="1" x14ac:dyDescent="0.55000000000000004">
      <c r="A5835" s="80">
        <v>5833</v>
      </c>
      <c r="B5835" s="81">
        <v>45655</v>
      </c>
      <c r="C5835" s="80">
        <v>136.65679489119901</v>
      </c>
      <c r="D5835" s="80">
        <f t="shared" si="441"/>
        <v>653026987.75672674</v>
      </c>
      <c r="E5835" s="80">
        <v>475</v>
      </c>
      <c r="F5835" s="80">
        <f t="shared" si="445"/>
        <v>9.9401676791804043E-5</v>
      </c>
      <c r="G5835" s="80">
        <f t="shared" si="442"/>
        <v>25086.471572486575</v>
      </c>
      <c r="H5835" s="80">
        <f t="shared" si="438"/>
        <v>2.4936373390950908</v>
      </c>
      <c r="I5835" s="80">
        <f t="shared" si="440"/>
        <v>11916073.996931123</v>
      </c>
      <c r="K5835" s="82">
        <f t="shared" si="443"/>
        <v>1.1114805470662237E-3</v>
      </c>
      <c r="L5835" s="3">
        <f>IF(AND(O5835&gt;0,O5835&lt;366),+'PL2'!$N$3+1,IF(AND(O5835&gt;365,O5835&lt;731),+'PL2'!$O$3+1,IF(AND(O5835&gt;730,O5835&lt;1096),+'PL2'!$P$3+1,IF(AND(O5835&gt;1095,O5835&lt;1461),+'PL2'!$Q$3+1,IF(AND(O5835&gt;1460,O5835&lt;3000),+'PL2'!$R$3+1,0)))))</f>
        <v>1.5</v>
      </c>
      <c r="M5835" s="3">
        <f>IF(AND(O5835&gt;0,O5835&lt;366),+'PL2'!$N$2+1,IF(AND(O5835&gt;365,O5835&lt;731),+'PL2'!$O$2+1,IF(AND(O5835&gt;730,O5835&lt;1096),+'PL2'!$P$2+1,IF(AND(O5835&gt;1095,O5835&lt;1461),+'PL2'!$Q$2+1,IF(AND(O5835&gt;1460,O5835&lt;1826),+'PL2'!$R$2+1,IF(AND(O5835&gt;1825,O5835&lt;2190),+'PL2'!$S$2+1,0))))))</f>
        <v>1.2</v>
      </c>
      <c r="N5835" s="82">
        <f t="shared" si="444"/>
        <v>4.9963589095569638E-4</v>
      </c>
      <c r="O5835" s="19">
        <f>IF(A5835&gt;'PL2'!$C$2+489,IF(A5835='PL2'!$C$2+490,1,O5834+1), "")</f>
        <v>1272</v>
      </c>
      <c r="Q5835" s="19">
        <f t="shared" si="439"/>
        <v>31.004771346246621</v>
      </c>
    </row>
    <row r="5836" spans="1:17" s="80" customFormat="1" x14ac:dyDescent="0.55000000000000004">
      <c r="A5836" s="80">
        <v>5834</v>
      </c>
      <c r="B5836" s="81">
        <v>45656</v>
      </c>
      <c r="C5836" s="80">
        <v>136.68679336532</v>
      </c>
      <c r="D5836" s="80">
        <f t="shared" si="441"/>
        <v>653752814.55032754</v>
      </c>
      <c r="E5836" s="80">
        <v>475</v>
      </c>
      <c r="F5836" s="80">
        <f t="shared" si="445"/>
        <v>9.9313112545733925E-5</v>
      </c>
      <c r="G5836" s="80">
        <f t="shared" si="442"/>
        <v>25099.005674061627</v>
      </c>
      <c r="H5836" s="80">
        <f t="shared" si="438"/>
        <v>2.4926603752940966</v>
      </c>
      <c r="I5836" s="80">
        <f t="shared" si="440"/>
        <v>11922027.695179272</v>
      </c>
      <c r="K5836" s="82">
        <f t="shared" si="443"/>
        <v>1.1114805470662237E-3</v>
      </c>
      <c r="L5836" s="3">
        <f>IF(AND(O5836&gt;0,O5836&lt;366),+'PL2'!$N$3+1,IF(AND(O5836&gt;365,O5836&lt;731),+'PL2'!$O$3+1,IF(AND(O5836&gt;730,O5836&lt;1096),+'PL2'!$P$3+1,IF(AND(O5836&gt;1095,O5836&lt;1461),+'PL2'!$Q$3+1,IF(AND(O5836&gt;1460,O5836&lt;3000),+'PL2'!$R$3+1,0)))))</f>
        <v>1.5</v>
      </c>
      <c r="M5836" s="3">
        <f>IF(AND(O5836&gt;0,O5836&lt;366),+'PL2'!$N$2+1,IF(AND(O5836&gt;365,O5836&lt;731),+'PL2'!$O$2+1,IF(AND(O5836&gt;730,O5836&lt;1096),+'PL2'!$P$2+1,IF(AND(O5836&gt;1095,O5836&lt;1461),+'PL2'!$Q$2+1,IF(AND(O5836&gt;1460,O5836&lt;1826),+'PL2'!$R$2+1,IF(AND(O5836&gt;1825,O5836&lt;2190),+'PL2'!$S$2+1,0))))))</f>
        <v>1.2</v>
      </c>
      <c r="N5836" s="82">
        <f t="shared" si="444"/>
        <v>4.9963589095569638E-4</v>
      </c>
      <c r="O5836" s="19">
        <f>IF(A5836&gt;'PL2'!$C$2+489,IF(A5836='PL2'!$C$2+490,1,O5835+1), "")</f>
        <v>1273</v>
      </c>
      <c r="Q5836" s="19">
        <f t="shared" si="439"/>
        <v>31.020262442802082</v>
      </c>
    </row>
    <row r="5837" spans="1:17" s="80" customFormat="1" x14ac:dyDescent="0.55000000000000004">
      <c r="A5837" s="80">
        <v>5835</v>
      </c>
      <c r="B5837" s="81">
        <v>45657</v>
      </c>
      <c r="C5837" s="80">
        <v>136.71679183944099</v>
      </c>
      <c r="D5837" s="80">
        <f t="shared" si="441"/>
        <v>654479448.08629</v>
      </c>
      <c r="E5837" s="80">
        <v>475</v>
      </c>
      <c r="F5837" s="80">
        <f t="shared" si="445"/>
        <v>9.9224622428743364E-5</v>
      </c>
      <c r="G5837" s="80">
        <f t="shared" si="442"/>
        <v>25111.546038123688</v>
      </c>
      <c r="H5837" s="80">
        <f t="shared" si="438"/>
        <v>2.4916836742348294</v>
      </c>
      <c r="I5837" s="80">
        <f t="shared" si="440"/>
        <v>11927984.368108751</v>
      </c>
      <c r="K5837" s="82">
        <f t="shared" si="443"/>
        <v>1.1114805470662237E-3</v>
      </c>
      <c r="L5837" s="3">
        <f>IF(AND(O5837&gt;0,O5837&lt;366),+'PL2'!$N$3+1,IF(AND(O5837&gt;365,O5837&lt;731),+'PL2'!$O$3+1,IF(AND(O5837&gt;730,O5837&lt;1096),+'PL2'!$P$3+1,IF(AND(O5837&gt;1095,O5837&lt;1461),+'PL2'!$Q$3+1,IF(AND(O5837&gt;1460,O5837&lt;3000),+'PL2'!$R$3+1,0)))))</f>
        <v>1.5</v>
      </c>
      <c r="M5837" s="3">
        <f>IF(AND(O5837&gt;0,O5837&lt;366),+'PL2'!$N$2+1,IF(AND(O5837&gt;365,O5837&lt;731),+'PL2'!$O$2+1,IF(AND(O5837&gt;730,O5837&lt;1096),+'PL2'!$P$2+1,IF(AND(O5837&gt;1095,O5837&lt;1461),+'PL2'!$Q$2+1,IF(AND(O5837&gt;1460,O5837&lt;1826),+'PL2'!$R$2+1,IF(AND(O5837&gt;1825,O5837&lt;2190),+'PL2'!$S$2+1,0))))))</f>
        <v>1.2</v>
      </c>
      <c r="N5837" s="82">
        <f t="shared" si="444"/>
        <v>4.9963589095569638E-4</v>
      </c>
      <c r="O5837" s="19">
        <f>IF(A5837&gt;'PL2'!$C$2+489,IF(A5837='PL2'!$C$2+490,1,O5836+1), "")</f>
        <v>1274</v>
      </c>
      <c r="Q5837" s="19">
        <f t="shared" si="439"/>
        <v>31.035761279265373</v>
      </c>
    </row>
    <row r="5838" spans="1:17" s="80" customFormat="1" x14ac:dyDescent="0.55000000000000004">
      <c r="A5838" s="80">
        <v>5836</v>
      </c>
      <c r="B5838" s="81">
        <v>45658</v>
      </c>
      <c r="C5838" s="80">
        <v>136.746790313562</v>
      </c>
      <c r="D5838" s="80">
        <f t="shared" si="441"/>
        <v>655206889.26129258</v>
      </c>
      <c r="E5838" s="80">
        <v>475</v>
      </c>
      <c r="F5838" s="80">
        <f t="shared" ref="F5838:F5874" si="446">+(C5838/D5838)*E5838</f>
        <v>9.9136206385397752E-5</v>
      </c>
      <c r="G5838" s="80">
        <f t="shared" si="442"/>
        <v>25124.09266780172</v>
      </c>
      <c r="H5838" s="80">
        <f t="shared" si="438"/>
        <v>2.4907072359610498</v>
      </c>
      <c r="I5838" s="80">
        <f t="shared" si="440"/>
        <v>11933944.017205818</v>
      </c>
      <c r="K5838" s="82">
        <f t="shared" si="443"/>
        <v>1.1114805470662237E-3</v>
      </c>
      <c r="L5838" s="3">
        <f>IF(AND(O5838&gt;0,O5838&lt;366),+'PL2'!$N$3+1,IF(AND(O5838&gt;365,O5838&lt;731),+'PL2'!$O$3+1,IF(AND(O5838&gt;730,O5838&lt;1096),+'PL2'!$P$3+1,IF(AND(O5838&gt;1095,O5838&lt;1461),+'PL2'!$Q$3+1,IF(AND(O5838&gt;1460,O5838&lt;3000),+'PL2'!$R$3+1,0)))))</f>
        <v>1.5</v>
      </c>
      <c r="M5838" s="3">
        <f>IF(AND(O5838&gt;0,O5838&lt;366),+'PL2'!$N$2+1,IF(AND(O5838&gt;365,O5838&lt;731),+'PL2'!$O$2+1,IF(AND(O5838&gt;730,O5838&lt;1096),+'PL2'!$P$2+1,IF(AND(O5838&gt;1095,O5838&lt;1461),+'PL2'!$Q$2+1,IF(AND(O5838&gt;1460,O5838&lt;1826),+'PL2'!$R$2+1,IF(AND(O5838&gt;1825,O5838&lt;2190),+'PL2'!$S$2+1,0))))))</f>
        <v>1.2</v>
      </c>
      <c r="N5838" s="82">
        <f t="shared" si="444"/>
        <v>4.9963589095569638E-4</v>
      </c>
      <c r="O5838" s="19">
        <f>IF(A5838&gt;'PL2'!$C$2+489,IF(A5838='PL2'!$C$2+490,1,O5837+1), "")</f>
        <v>1275</v>
      </c>
      <c r="Q5838" s="19">
        <f t="shared" si="439"/>
        <v>31.051267859503625</v>
      </c>
    </row>
    <row r="5839" spans="1:17" s="80" customFormat="1" x14ac:dyDescent="0.55000000000000004">
      <c r="A5839" s="80">
        <v>5837</v>
      </c>
      <c r="B5839" s="81">
        <v>45659</v>
      </c>
      <c r="C5839" s="80">
        <v>136.77678878768299</v>
      </c>
      <c r="D5839" s="80">
        <f t="shared" si="441"/>
        <v>655935138.9730103</v>
      </c>
      <c r="E5839" s="80">
        <v>475</v>
      </c>
      <c r="F5839" s="80">
        <f t="shared" si="446"/>
        <v>9.9047864360294157E-5</v>
      </c>
      <c r="G5839" s="80">
        <f t="shared" si="442"/>
        <v>25136.645566226252</v>
      </c>
      <c r="H5839" s="80">
        <f t="shared" si="438"/>
        <v>2.4897310605163674</v>
      </c>
      <c r="I5839" s="80">
        <f t="shared" si="440"/>
        <v>11939906.64395747</v>
      </c>
      <c r="K5839" s="82">
        <f t="shared" si="443"/>
        <v>1.1114805470662237E-3</v>
      </c>
      <c r="L5839" s="3">
        <f>IF(AND(O5839&gt;0,O5839&lt;366),+'PL2'!$N$3+1,IF(AND(O5839&gt;365,O5839&lt;731),+'PL2'!$O$3+1,IF(AND(O5839&gt;730,O5839&lt;1096),+'PL2'!$P$3+1,IF(AND(O5839&gt;1095,O5839&lt;1461),+'PL2'!$Q$3+1,IF(AND(O5839&gt;1460,O5839&lt;3000),+'PL2'!$R$3+1,0)))))</f>
        <v>1.5</v>
      </c>
      <c r="M5839" s="3">
        <f>IF(AND(O5839&gt;0,O5839&lt;366),+'PL2'!$N$2+1,IF(AND(O5839&gt;365,O5839&lt;731),+'PL2'!$O$2+1,IF(AND(O5839&gt;730,O5839&lt;1096),+'PL2'!$P$2+1,IF(AND(O5839&gt;1095,O5839&lt;1461),+'PL2'!$Q$2+1,IF(AND(O5839&gt;1460,O5839&lt;1826),+'PL2'!$R$2+1,IF(AND(O5839&gt;1825,O5839&lt;2190),+'PL2'!$S$2+1,0))))))</f>
        <v>1.2</v>
      </c>
      <c r="N5839" s="82">
        <f t="shared" si="444"/>
        <v>4.9963589095569638E-4</v>
      </c>
      <c r="O5839" s="19">
        <f>IF(A5839&gt;'PL2'!$C$2+489,IF(A5839='PL2'!$C$2+490,1,O5838+1), "")</f>
        <v>1276</v>
      </c>
      <c r="Q5839" s="19">
        <f t="shared" si="439"/>
        <v>31.066782187385911</v>
      </c>
    </row>
    <row r="5840" spans="1:17" s="80" customFormat="1" x14ac:dyDescent="0.55000000000000004">
      <c r="A5840" s="80">
        <v>5838</v>
      </c>
      <c r="B5840" s="81">
        <v>45660</v>
      </c>
      <c r="C5840" s="80">
        <v>136.806787261804</v>
      </c>
      <c r="D5840" s="80">
        <f t="shared" si="441"/>
        <v>656664198.120116</v>
      </c>
      <c r="E5840" s="80">
        <v>475</v>
      </c>
      <c r="F5840" s="80">
        <f t="shared" si="446"/>
        <v>9.8959596298061424E-5</v>
      </c>
      <c r="G5840" s="80">
        <f t="shared" si="442"/>
        <v>25149.204736529373</v>
      </c>
      <c r="H5840" s="80">
        <f t="shared" si="438"/>
        <v>2.4887551479442411</v>
      </c>
      <c r="I5840" s="80">
        <f t="shared" si="440"/>
        <v>11945872.249851452</v>
      </c>
      <c r="K5840" s="82">
        <f t="shared" si="443"/>
        <v>1.1114805470662237E-3</v>
      </c>
      <c r="L5840" s="3">
        <f>IF(AND(O5840&gt;0,O5840&lt;366),+'PL2'!$N$3+1,IF(AND(O5840&gt;365,O5840&lt;731),+'PL2'!$O$3+1,IF(AND(O5840&gt;730,O5840&lt;1096),+'PL2'!$P$3+1,IF(AND(O5840&gt;1095,O5840&lt;1461),+'PL2'!$Q$3+1,IF(AND(O5840&gt;1460,O5840&lt;3000),+'PL2'!$R$3+1,0)))))</f>
        <v>1.5</v>
      </c>
      <c r="M5840" s="3">
        <f>IF(AND(O5840&gt;0,O5840&lt;366),+'PL2'!$N$2+1,IF(AND(O5840&gt;365,O5840&lt;731),+'PL2'!$O$2+1,IF(AND(O5840&gt;730,O5840&lt;1096),+'PL2'!$P$2+1,IF(AND(O5840&gt;1095,O5840&lt;1461),+'PL2'!$Q$2+1,IF(AND(O5840&gt;1460,O5840&lt;1826),+'PL2'!$R$2+1,IF(AND(O5840&gt;1825,O5840&lt;2190),+'PL2'!$S$2+1,0))))))</f>
        <v>1.2</v>
      </c>
      <c r="N5840" s="82">
        <f t="shared" si="444"/>
        <v>4.9963589095569638E-4</v>
      </c>
      <c r="O5840" s="19">
        <f>IF(A5840&gt;'PL2'!$C$2+489,IF(A5840='PL2'!$C$2+490,1,O5839+1), "")</f>
        <v>1277</v>
      </c>
      <c r="Q5840" s="19">
        <f t="shared" si="439"/>
        <v>31.082304266783233</v>
      </c>
    </row>
    <row r="5841" spans="1:17" s="80" customFormat="1" x14ac:dyDescent="0.55000000000000004">
      <c r="A5841" s="80">
        <v>5839</v>
      </c>
      <c r="B5841" s="81">
        <v>45661</v>
      </c>
      <c r="C5841" s="80">
        <v>136.83678573592499</v>
      </c>
      <c r="D5841" s="80">
        <f t="shared" si="441"/>
        <v>657394067.60228133</v>
      </c>
      <c r="E5841" s="80">
        <v>475</v>
      </c>
      <c r="F5841" s="80">
        <f t="shared" si="446"/>
        <v>9.8871402143360044E-5</v>
      </c>
      <c r="G5841" s="80">
        <f t="shared" si="442"/>
        <v>25161.770181844735</v>
      </c>
      <c r="H5841" s="80">
        <f t="shared" si="438"/>
        <v>2.4877794982879764</v>
      </c>
      <c r="I5841" s="80">
        <f t="shared" si="440"/>
        <v>11951840.83637625</v>
      </c>
      <c r="K5841" s="82">
        <f t="shared" si="443"/>
        <v>1.1114805470662237E-3</v>
      </c>
      <c r="L5841" s="3">
        <f>IF(AND(O5841&gt;0,O5841&lt;366),+'PL2'!$N$3+1,IF(AND(O5841&gt;365,O5841&lt;731),+'PL2'!$O$3+1,IF(AND(O5841&gt;730,O5841&lt;1096),+'PL2'!$P$3+1,IF(AND(O5841&gt;1095,O5841&lt;1461),+'PL2'!$Q$3+1,IF(AND(O5841&gt;1460,O5841&lt;3000),+'PL2'!$R$3+1,0)))))</f>
        <v>1.5</v>
      </c>
      <c r="M5841" s="3">
        <f>IF(AND(O5841&gt;0,O5841&lt;366),+'PL2'!$N$2+1,IF(AND(O5841&gt;365,O5841&lt;731),+'PL2'!$O$2+1,IF(AND(O5841&gt;730,O5841&lt;1096),+'PL2'!$P$2+1,IF(AND(O5841&gt;1095,O5841&lt;1461),+'PL2'!$Q$2+1,IF(AND(O5841&gt;1460,O5841&lt;1826),+'PL2'!$R$2+1,IF(AND(O5841&gt;1825,O5841&lt;2190),+'PL2'!$S$2+1,0))))))</f>
        <v>1.2</v>
      </c>
      <c r="N5841" s="82">
        <f t="shared" si="444"/>
        <v>4.9963589095569638E-4</v>
      </c>
      <c r="O5841" s="19">
        <f>IF(A5841&gt;'PL2'!$C$2+489,IF(A5841='PL2'!$C$2+490,1,O5840+1), "")</f>
        <v>1278</v>
      </c>
      <c r="Q5841" s="19">
        <f t="shared" si="439"/>
        <v>31.097834101568523</v>
      </c>
    </row>
    <row r="5842" spans="1:17" s="80" customFormat="1" x14ac:dyDescent="0.55000000000000004">
      <c r="A5842" s="80">
        <v>5840</v>
      </c>
      <c r="B5842" s="81">
        <v>45662</v>
      </c>
      <c r="C5842" s="80">
        <v>136.86678421004601</v>
      </c>
      <c r="D5842" s="80">
        <f t="shared" si="441"/>
        <v>658124748.32017803</v>
      </c>
      <c r="E5842" s="80">
        <v>475</v>
      </c>
      <c r="F5842" s="80">
        <f t="shared" si="446"/>
        <v>9.8783281840882263E-5</v>
      </c>
      <c r="G5842" s="80">
        <f t="shared" si="442"/>
        <v>25174.341905307563</v>
      </c>
      <c r="H5842" s="80">
        <f t="shared" si="438"/>
        <v>2.4868041115907298</v>
      </c>
      <c r="I5842" s="80">
        <f t="shared" si="440"/>
        <v>11957812.405021092</v>
      </c>
      <c r="K5842" s="82">
        <f t="shared" si="443"/>
        <v>1.1114805470662237E-3</v>
      </c>
      <c r="L5842" s="3">
        <f>IF(AND(O5842&gt;0,O5842&lt;366),+'PL2'!$N$3+1,IF(AND(O5842&gt;365,O5842&lt;731),+'PL2'!$O$3+1,IF(AND(O5842&gt;730,O5842&lt;1096),+'PL2'!$P$3+1,IF(AND(O5842&gt;1095,O5842&lt;1461),+'PL2'!$Q$3+1,IF(AND(O5842&gt;1460,O5842&lt;3000),+'PL2'!$R$3+1,0)))))</f>
        <v>1.5</v>
      </c>
      <c r="M5842" s="3">
        <f>IF(AND(O5842&gt;0,O5842&lt;366),+'PL2'!$N$2+1,IF(AND(O5842&gt;365,O5842&lt;731),+'PL2'!$O$2+1,IF(AND(O5842&gt;730,O5842&lt;1096),+'PL2'!$P$2+1,IF(AND(O5842&gt;1095,O5842&lt;1461),+'PL2'!$Q$2+1,IF(AND(O5842&gt;1460,O5842&lt;1826),+'PL2'!$R$2+1,IF(AND(O5842&gt;1825,O5842&lt;2190),+'PL2'!$S$2+1,0))))))</f>
        <v>1.2</v>
      </c>
      <c r="N5842" s="82">
        <f t="shared" si="444"/>
        <v>4.9963589095569638E-4</v>
      </c>
      <c r="O5842" s="19">
        <f>IF(A5842&gt;'PL2'!$C$2+489,IF(A5842='PL2'!$C$2+490,1,O5841+1), "")</f>
        <v>1279</v>
      </c>
      <c r="Q5842" s="19">
        <f t="shared" si="439"/>
        <v>31.113371695616653</v>
      </c>
    </row>
    <row r="5843" spans="1:17" s="80" customFormat="1" x14ac:dyDescent="0.55000000000000004">
      <c r="A5843" s="80">
        <v>5841</v>
      </c>
      <c r="B5843" s="81">
        <v>45663</v>
      </c>
      <c r="C5843" s="80">
        <v>136.89678268416699</v>
      </c>
      <c r="D5843" s="80">
        <f t="shared" si="441"/>
        <v>658856241.17547882</v>
      </c>
      <c r="E5843" s="80">
        <v>475</v>
      </c>
      <c r="F5843" s="80">
        <f t="shared" si="446"/>
        <v>9.8695235335352012E-5</v>
      </c>
      <c r="G5843" s="80">
        <f t="shared" si="442"/>
        <v>25186.919910054647</v>
      </c>
      <c r="H5843" s="80">
        <f t="shared" si="438"/>
        <v>2.4858289878955064</v>
      </c>
      <c r="I5843" s="80">
        <f t="shared" si="440"/>
        <v>11963786.957275957</v>
      </c>
      <c r="K5843" s="82">
        <f t="shared" si="443"/>
        <v>1.1114805470662237E-3</v>
      </c>
      <c r="L5843" s="3">
        <f>IF(AND(O5843&gt;0,O5843&lt;366),+'PL2'!$N$3+1,IF(AND(O5843&gt;365,O5843&lt;731),+'PL2'!$O$3+1,IF(AND(O5843&gt;730,O5843&lt;1096),+'PL2'!$P$3+1,IF(AND(O5843&gt;1095,O5843&lt;1461),+'PL2'!$Q$3+1,IF(AND(O5843&gt;1460,O5843&lt;3000),+'PL2'!$R$3+1,0)))))</f>
        <v>1.5</v>
      </c>
      <c r="M5843" s="3">
        <f>IF(AND(O5843&gt;0,O5843&lt;366),+'PL2'!$N$2+1,IF(AND(O5843&gt;365,O5843&lt;731),+'PL2'!$O$2+1,IF(AND(O5843&gt;730,O5843&lt;1096),+'PL2'!$P$2+1,IF(AND(O5843&gt;1095,O5843&lt;1461),+'PL2'!$Q$2+1,IF(AND(O5843&gt;1460,O5843&lt;1826),+'PL2'!$R$2+1,IF(AND(O5843&gt;1825,O5843&lt;2190),+'PL2'!$S$2+1,0))))))</f>
        <v>1.2</v>
      </c>
      <c r="N5843" s="82">
        <f t="shared" si="444"/>
        <v>4.9963589095569638E-4</v>
      </c>
      <c r="O5843" s="19">
        <f>IF(A5843&gt;'PL2'!$C$2+489,IF(A5843='PL2'!$C$2+490,1,O5842+1), "")</f>
        <v>1280</v>
      </c>
      <c r="Q5843" s="19">
        <f t="shared" si="439"/>
        <v>31.128917052804429</v>
      </c>
    </row>
    <row r="5844" spans="1:17" s="80" customFormat="1" x14ac:dyDescent="0.55000000000000004">
      <c r="A5844" s="80">
        <v>5842</v>
      </c>
      <c r="B5844" s="81">
        <v>45664</v>
      </c>
      <c r="C5844" s="80">
        <v>136.92678115828801</v>
      </c>
      <c r="D5844" s="80">
        <f t="shared" si="441"/>
        <v>659588547.07085848</v>
      </c>
      <c r="E5844" s="80">
        <v>475</v>
      </c>
      <c r="F5844" s="80">
        <f t="shared" si="446"/>
        <v>9.8607262571524974E-5</v>
      </c>
      <c r="G5844" s="80">
        <f t="shared" si="442"/>
        <v>25199.504199224335</v>
      </c>
      <c r="H5844" s="80">
        <f t="shared" si="438"/>
        <v>2.4848541272451601</v>
      </c>
      <c r="I5844" s="80">
        <f t="shared" si="440"/>
        <v>11969764.494631559</v>
      </c>
      <c r="K5844" s="82">
        <f t="shared" si="443"/>
        <v>1.1114805470662237E-3</v>
      </c>
      <c r="L5844" s="3">
        <f>IF(AND(O5844&gt;0,O5844&lt;366),+'PL2'!$N$3+1,IF(AND(O5844&gt;365,O5844&lt;731),+'PL2'!$O$3+1,IF(AND(O5844&gt;730,O5844&lt;1096),+'PL2'!$P$3+1,IF(AND(O5844&gt;1095,O5844&lt;1461),+'PL2'!$Q$3+1,IF(AND(O5844&gt;1460,O5844&lt;3000),+'PL2'!$R$3+1,0)))))</f>
        <v>1.5</v>
      </c>
      <c r="M5844" s="3">
        <f>IF(AND(O5844&gt;0,O5844&lt;366),+'PL2'!$N$2+1,IF(AND(O5844&gt;365,O5844&lt;731),+'PL2'!$O$2+1,IF(AND(O5844&gt;730,O5844&lt;1096),+'PL2'!$P$2+1,IF(AND(O5844&gt;1095,O5844&lt;1461),+'PL2'!$Q$2+1,IF(AND(O5844&gt;1460,O5844&lt;1826),+'PL2'!$R$2+1,IF(AND(O5844&gt;1825,O5844&lt;2190),+'PL2'!$S$2+1,0))))))</f>
        <v>1.2</v>
      </c>
      <c r="N5844" s="82">
        <f t="shared" si="444"/>
        <v>4.9963589095569638E-4</v>
      </c>
      <c r="O5844" s="19">
        <f>IF(A5844&gt;'PL2'!$C$2+489,IF(A5844='PL2'!$C$2+490,1,O5843+1), "")</f>
        <v>1281</v>
      </c>
      <c r="Q5844" s="19">
        <f t="shared" si="439"/>
        <v>31.144470177010593</v>
      </c>
    </row>
    <row r="5845" spans="1:17" s="80" customFormat="1" x14ac:dyDescent="0.55000000000000004">
      <c r="A5845" s="80">
        <v>5843</v>
      </c>
      <c r="B5845" s="81">
        <v>45665</v>
      </c>
      <c r="C5845" s="80">
        <v>136.956779632409</v>
      </c>
      <c r="D5845" s="80">
        <f t="shared" si="441"/>
        <v>660321666.90999544</v>
      </c>
      <c r="E5845" s="80">
        <v>475</v>
      </c>
      <c r="F5845" s="80">
        <f t="shared" si="446"/>
        <v>9.8519363494188454E-5</v>
      </c>
      <c r="G5845" s="80">
        <f t="shared" si="442"/>
        <v>25212.094775956557</v>
      </c>
      <c r="H5845" s="80">
        <f t="shared" si="438"/>
        <v>2.4838795296823939</v>
      </c>
      <c r="I5845" s="80">
        <f t="shared" si="440"/>
        <v>11975745.018579364</v>
      </c>
      <c r="K5845" s="82">
        <f t="shared" si="443"/>
        <v>1.1114805470662237E-3</v>
      </c>
      <c r="L5845" s="3">
        <f>IF(AND(O5845&gt;0,O5845&lt;366),+'PL2'!$N$3+1,IF(AND(O5845&gt;365,O5845&lt;731),+'PL2'!$O$3+1,IF(AND(O5845&gt;730,O5845&lt;1096),+'PL2'!$P$3+1,IF(AND(O5845&gt;1095,O5845&lt;1461),+'PL2'!$Q$3+1,IF(AND(O5845&gt;1460,O5845&lt;3000),+'PL2'!$R$3+1,0)))))</f>
        <v>1.5</v>
      </c>
      <c r="M5845" s="3">
        <f>IF(AND(O5845&gt;0,O5845&lt;366),+'PL2'!$N$2+1,IF(AND(O5845&gt;365,O5845&lt;731),+'PL2'!$O$2+1,IF(AND(O5845&gt;730,O5845&lt;1096),+'PL2'!$P$2+1,IF(AND(O5845&gt;1095,O5845&lt;1461),+'PL2'!$Q$2+1,IF(AND(O5845&gt;1460,O5845&lt;1826),+'PL2'!$R$2+1,IF(AND(O5845&gt;1825,O5845&lt;2190),+'PL2'!$S$2+1,0))))))</f>
        <v>1.2</v>
      </c>
      <c r="N5845" s="82">
        <f t="shared" si="444"/>
        <v>4.9963589095569638E-4</v>
      </c>
      <c r="O5845" s="19">
        <f>IF(A5845&gt;'PL2'!$C$2+489,IF(A5845='PL2'!$C$2+490,1,O5844+1), "")</f>
        <v>1282</v>
      </c>
      <c r="Q5845" s="19">
        <f t="shared" si="439"/>
        <v>31.160031072115828</v>
      </c>
    </row>
    <row r="5846" spans="1:17" s="80" customFormat="1" x14ac:dyDescent="0.55000000000000004">
      <c r="A5846" s="80">
        <v>5844</v>
      </c>
      <c r="B5846" s="81">
        <v>45666</v>
      </c>
      <c r="C5846" s="80">
        <v>136.98677810653001</v>
      </c>
      <c r="D5846" s="80">
        <f t="shared" si="441"/>
        <v>661055601.59757221</v>
      </c>
      <c r="E5846" s="80">
        <v>475</v>
      </c>
      <c r="F5846" s="80">
        <f t="shared" si="446"/>
        <v>9.8431538048161546E-5</v>
      </c>
      <c r="G5846" s="80">
        <f t="shared" si="442"/>
        <v>25224.691643392802</v>
      </c>
      <c r="H5846" s="80">
        <f t="shared" si="438"/>
        <v>2.4829051952497614</v>
      </c>
      <c r="I5846" s="80">
        <f t="shared" si="440"/>
        <v>11981728.53061158</v>
      </c>
      <c r="K5846" s="82">
        <f t="shared" si="443"/>
        <v>1.1114805470662237E-3</v>
      </c>
      <c r="L5846" s="3">
        <f>IF(AND(O5846&gt;0,O5846&lt;366),+'PL2'!$N$3+1,IF(AND(O5846&gt;365,O5846&lt;731),+'PL2'!$O$3+1,IF(AND(O5846&gt;730,O5846&lt;1096),+'PL2'!$P$3+1,IF(AND(O5846&gt;1095,O5846&lt;1461),+'PL2'!$Q$3+1,IF(AND(O5846&gt;1460,O5846&lt;3000),+'PL2'!$R$3+1,0)))))</f>
        <v>1.5</v>
      </c>
      <c r="M5846" s="3">
        <f>IF(AND(O5846&gt;0,O5846&lt;366),+'PL2'!$N$2+1,IF(AND(O5846&gt;365,O5846&lt;731),+'PL2'!$O$2+1,IF(AND(O5846&gt;730,O5846&lt;1096),+'PL2'!$P$2+1,IF(AND(O5846&gt;1095,O5846&lt;1461),+'PL2'!$Q$2+1,IF(AND(O5846&gt;1460,O5846&lt;1826),+'PL2'!$R$2+1,IF(AND(O5846&gt;1825,O5846&lt;2190),+'PL2'!$S$2+1,0))))))</f>
        <v>1.2</v>
      </c>
      <c r="N5846" s="82">
        <f t="shared" si="444"/>
        <v>4.9963589095569638E-4</v>
      </c>
      <c r="O5846" s="19">
        <f>IF(A5846&gt;'PL2'!$C$2+489,IF(A5846='PL2'!$C$2+490,1,O5845+1), "")</f>
        <v>1283</v>
      </c>
      <c r="Q5846" s="19">
        <f t="shared" si="439"/>
        <v>31.175599742002753</v>
      </c>
    </row>
    <row r="5847" spans="1:17" s="80" customFormat="1" x14ac:dyDescent="0.55000000000000004">
      <c r="A5847" s="80">
        <v>5845</v>
      </c>
      <c r="B5847" s="81">
        <v>45667</v>
      </c>
      <c r="C5847" s="80">
        <v>137.016776580651</v>
      </c>
      <c r="D5847" s="80">
        <f t="shared" si="441"/>
        <v>661790352.03927708</v>
      </c>
      <c r="E5847" s="80">
        <v>475</v>
      </c>
      <c r="F5847" s="80">
        <f t="shared" si="446"/>
        <v>9.8343786178294981E-5</v>
      </c>
      <c r="G5847" s="80">
        <f t="shared" si="442"/>
        <v>25237.29480467613</v>
      </c>
      <c r="H5847" s="80">
        <f t="shared" si="438"/>
        <v>2.4819311239896642</v>
      </c>
      <c r="I5847" s="80">
        <f t="shared" si="440"/>
        <v>11987715.032221163</v>
      </c>
      <c r="K5847" s="82">
        <f t="shared" si="443"/>
        <v>1.1114805470662237E-3</v>
      </c>
      <c r="L5847" s="3">
        <f>IF(AND(O5847&gt;0,O5847&lt;366),+'PL2'!$N$3+1,IF(AND(O5847&gt;365,O5847&lt;731),+'PL2'!$O$3+1,IF(AND(O5847&gt;730,O5847&lt;1096),+'PL2'!$P$3+1,IF(AND(O5847&gt;1095,O5847&lt;1461),+'PL2'!$Q$3+1,IF(AND(O5847&gt;1460,O5847&lt;3000),+'PL2'!$R$3+1,0)))))</f>
        <v>1.5</v>
      </c>
      <c r="M5847" s="3">
        <f>IF(AND(O5847&gt;0,O5847&lt;366),+'PL2'!$N$2+1,IF(AND(O5847&gt;365,O5847&lt;731),+'PL2'!$O$2+1,IF(AND(O5847&gt;730,O5847&lt;1096),+'PL2'!$P$2+1,IF(AND(O5847&gt;1095,O5847&lt;1461),+'PL2'!$Q$2+1,IF(AND(O5847&gt;1460,O5847&lt;1826),+'PL2'!$R$2+1,IF(AND(O5847&gt;1825,O5847&lt;2190),+'PL2'!$S$2+1,0))))))</f>
        <v>1.2</v>
      </c>
      <c r="N5847" s="82">
        <f t="shared" si="444"/>
        <v>4.9963589095569638E-4</v>
      </c>
      <c r="O5847" s="19">
        <f>IF(A5847&gt;'PL2'!$C$2+489,IF(A5847='PL2'!$C$2+490,1,O5846+1), "")</f>
        <v>1284</v>
      </c>
      <c r="Q5847" s="19">
        <f t="shared" si="439"/>
        <v>31.191176190555925</v>
      </c>
    </row>
    <row r="5848" spans="1:17" s="80" customFormat="1" x14ac:dyDescent="0.55000000000000004">
      <c r="A5848" s="80">
        <v>5846</v>
      </c>
      <c r="B5848" s="81">
        <v>45668</v>
      </c>
      <c r="C5848" s="80">
        <v>137.04677505477201</v>
      </c>
      <c r="D5848" s="80">
        <f t="shared" si="441"/>
        <v>662525919.14180481</v>
      </c>
      <c r="E5848" s="80">
        <v>475</v>
      </c>
      <c r="F5848" s="80">
        <f t="shared" si="446"/>
        <v>9.8256107829471225E-5</v>
      </c>
      <c r="G5848" s="80">
        <f t="shared" si="442"/>
        <v>25249.904262951175</v>
      </c>
      <c r="H5848" s="80">
        <f t="shared" si="438"/>
        <v>2.4809573159443556</v>
      </c>
      <c r="I5848" s="80">
        <f t="shared" si="440"/>
        <v>11993704.524901807</v>
      </c>
      <c r="K5848" s="82">
        <f t="shared" si="443"/>
        <v>1.1114805470662237E-3</v>
      </c>
      <c r="L5848" s="3">
        <f>IF(AND(O5848&gt;0,O5848&lt;366),+'PL2'!$N$3+1,IF(AND(O5848&gt;365,O5848&lt;731),+'PL2'!$O$3+1,IF(AND(O5848&gt;730,O5848&lt;1096),+'PL2'!$P$3+1,IF(AND(O5848&gt;1095,O5848&lt;1461),+'PL2'!$Q$3+1,IF(AND(O5848&gt;1460,O5848&lt;3000),+'PL2'!$R$3+1,0)))))</f>
        <v>1.5</v>
      </c>
      <c r="M5848" s="3">
        <f>IF(AND(O5848&gt;0,O5848&lt;366),+'PL2'!$N$2+1,IF(AND(O5848&gt;365,O5848&lt;731),+'PL2'!$O$2+1,IF(AND(O5848&gt;730,O5848&lt;1096),+'PL2'!$P$2+1,IF(AND(O5848&gt;1095,O5848&lt;1461),+'PL2'!$Q$2+1,IF(AND(O5848&gt;1460,O5848&lt;1826),+'PL2'!$R$2+1,IF(AND(O5848&gt;1825,O5848&lt;2190),+'PL2'!$S$2+1,0))))))</f>
        <v>1.2</v>
      </c>
      <c r="N5848" s="82">
        <f t="shared" si="444"/>
        <v>4.9963589095569638E-4</v>
      </c>
      <c r="O5848" s="19">
        <f>IF(A5848&gt;'PL2'!$C$2+489,IF(A5848='PL2'!$C$2+490,1,O5847+1), "")</f>
        <v>1285</v>
      </c>
      <c r="Q5848" s="19">
        <f t="shared" si="439"/>
        <v>31.206760421661851</v>
      </c>
    </row>
    <row r="5849" spans="1:17" s="80" customFormat="1" x14ac:dyDescent="0.55000000000000004">
      <c r="A5849" s="80">
        <v>5847</v>
      </c>
      <c r="B5849" s="81">
        <v>45669</v>
      </c>
      <c r="C5849" s="80">
        <v>137.076773528893</v>
      </c>
      <c r="D5849" s="80">
        <f t="shared" si="441"/>
        <v>663262303.8128581</v>
      </c>
      <c r="E5849" s="80">
        <v>475</v>
      </c>
      <c r="F5849" s="80">
        <f t="shared" si="446"/>
        <v>9.816850294660438E-5</v>
      </c>
      <c r="G5849" s="80">
        <f t="shared" si="442"/>
        <v>25262.52002136414</v>
      </c>
      <c r="H5849" s="80">
        <f t="shared" ref="H5849:H5912" si="447">+F5849*G5849</f>
        <v>2.4799837711559376</v>
      </c>
      <c r="I5849" s="80">
        <f t="shared" si="440"/>
        <v>11999697.010147966</v>
      </c>
      <c r="K5849" s="82">
        <f t="shared" si="443"/>
        <v>1.1114805470662237E-3</v>
      </c>
      <c r="L5849" s="3">
        <f>IF(AND(O5849&gt;0,O5849&lt;366),+'PL2'!$N$3+1,IF(AND(O5849&gt;365,O5849&lt;731),+'PL2'!$O$3+1,IF(AND(O5849&gt;730,O5849&lt;1096),+'PL2'!$P$3+1,IF(AND(O5849&gt;1095,O5849&lt;1461),+'PL2'!$Q$3+1,IF(AND(O5849&gt;1460,O5849&lt;3000),+'PL2'!$R$3+1,0)))))</f>
        <v>1.5</v>
      </c>
      <c r="M5849" s="3">
        <f>IF(AND(O5849&gt;0,O5849&lt;366),+'PL2'!$N$2+1,IF(AND(O5849&gt;365,O5849&lt;731),+'PL2'!$O$2+1,IF(AND(O5849&gt;730,O5849&lt;1096),+'PL2'!$P$2+1,IF(AND(O5849&gt;1095,O5849&lt;1461),+'PL2'!$Q$2+1,IF(AND(O5849&gt;1460,O5849&lt;1826),+'PL2'!$R$2+1,IF(AND(O5849&gt;1825,O5849&lt;2190),+'PL2'!$S$2+1,0))))))</f>
        <v>1.2</v>
      </c>
      <c r="N5849" s="82">
        <f t="shared" si="444"/>
        <v>4.9963589095569638E-4</v>
      </c>
      <c r="O5849" s="19">
        <f>IF(A5849&gt;'PL2'!$C$2+489,IF(A5849='PL2'!$C$2+490,1,O5848+1), "")</f>
        <v>1286</v>
      </c>
      <c r="Q5849" s="19">
        <f t="shared" si="439"/>
        <v>31.222352439208969</v>
      </c>
    </row>
    <row r="5850" spans="1:17" s="80" customFormat="1" x14ac:dyDescent="0.55000000000000004">
      <c r="A5850" s="80">
        <v>5848</v>
      </c>
      <c r="B5850" s="81">
        <v>45670</v>
      </c>
      <c r="C5850" s="80">
        <v>137.10677200301399</v>
      </c>
      <c r="D5850" s="80">
        <f t="shared" si="441"/>
        <v>663999506.96114838</v>
      </c>
      <c r="E5850" s="80">
        <v>475</v>
      </c>
      <c r="F5850" s="80">
        <f t="shared" si="446"/>
        <v>9.8080971474640339E-5</v>
      </c>
      <c r="G5850" s="80">
        <f t="shared" si="442"/>
        <v>25275.142083062801</v>
      </c>
      <c r="H5850" s="80">
        <f t="shared" si="447"/>
        <v>2.4790104896663641</v>
      </c>
      <c r="I5850" s="80">
        <f t="shared" si="440"/>
        <v>12005692.48945483</v>
      </c>
      <c r="K5850" s="82">
        <f t="shared" si="443"/>
        <v>1.1114805470662237E-3</v>
      </c>
      <c r="L5850" s="3">
        <f>IF(AND(O5850&gt;0,O5850&lt;366),+'PL2'!$N$3+1,IF(AND(O5850&gt;365,O5850&lt;731),+'PL2'!$O$3+1,IF(AND(O5850&gt;730,O5850&lt;1096),+'PL2'!$P$3+1,IF(AND(O5850&gt;1095,O5850&lt;1461),+'PL2'!$Q$3+1,IF(AND(O5850&gt;1460,O5850&lt;3000),+'PL2'!$R$3+1,0)))))</f>
        <v>1.5</v>
      </c>
      <c r="M5850" s="3">
        <f>IF(AND(O5850&gt;0,O5850&lt;366),+'PL2'!$N$2+1,IF(AND(O5850&gt;365,O5850&lt;731),+'PL2'!$O$2+1,IF(AND(O5850&gt;730,O5850&lt;1096),+'PL2'!$P$2+1,IF(AND(O5850&gt;1095,O5850&lt;1461),+'PL2'!$Q$2+1,IF(AND(O5850&gt;1460,O5850&lt;1826),+'PL2'!$R$2+1,IF(AND(O5850&gt;1825,O5850&lt;2190),+'PL2'!$S$2+1,0))))))</f>
        <v>1.2</v>
      </c>
      <c r="N5850" s="82">
        <f t="shared" si="444"/>
        <v>4.9963589095569638E-4</v>
      </c>
      <c r="O5850" s="19">
        <f>IF(A5850&gt;'PL2'!$C$2+489,IF(A5850='PL2'!$C$2+490,1,O5849+1), "")</f>
        <v>1287</v>
      </c>
      <c r="Q5850" s="19">
        <f t="shared" si="439"/>
        <v>31.237952247087666</v>
      </c>
    </row>
    <row r="5851" spans="1:17" s="80" customFormat="1" x14ac:dyDescent="0.55000000000000004">
      <c r="A5851" s="80">
        <v>5849</v>
      </c>
      <c r="B5851" s="81">
        <v>45671</v>
      </c>
      <c r="C5851" s="80">
        <v>137.136770477135</v>
      </c>
      <c r="D5851" s="80">
        <f t="shared" si="441"/>
        <v>664737529.49639726</v>
      </c>
      <c r="E5851" s="80">
        <v>475</v>
      </c>
      <c r="F5851" s="80">
        <f t="shared" si="446"/>
        <v>9.7993513358556614E-5</v>
      </c>
      <c r="G5851" s="80">
        <f t="shared" si="442"/>
        <v>25287.770451196506</v>
      </c>
      <c r="H5851" s="80">
        <f t="shared" si="447"/>
        <v>2.478037471517438</v>
      </c>
      <c r="I5851" s="80">
        <f t="shared" si="440"/>
        <v>12011690.964318341</v>
      </c>
      <c r="K5851" s="82">
        <f t="shared" si="443"/>
        <v>1.1114805470662237E-3</v>
      </c>
      <c r="L5851" s="3">
        <f>IF(AND(O5851&gt;0,O5851&lt;366),+'PL2'!$N$3+1,IF(AND(O5851&gt;365,O5851&lt;731),+'PL2'!$O$3+1,IF(AND(O5851&gt;730,O5851&lt;1096),+'PL2'!$P$3+1,IF(AND(O5851&gt;1095,O5851&lt;1461),+'PL2'!$Q$3+1,IF(AND(O5851&gt;1460,O5851&lt;3000),+'PL2'!$R$3+1,0)))))</f>
        <v>1.5</v>
      </c>
      <c r="M5851" s="3">
        <f>IF(AND(O5851&gt;0,O5851&lt;366),+'PL2'!$N$2+1,IF(AND(O5851&gt;365,O5851&lt;731),+'PL2'!$O$2+1,IF(AND(O5851&gt;730,O5851&lt;1096),+'PL2'!$P$2+1,IF(AND(O5851&gt;1095,O5851&lt;1461),+'PL2'!$Q$2+1,IF(AND(O5851&gt;1460,O5851&lt;1826),+'PL2'!$R$2+1,IF(AND(O5851&gt;1825,O5851&lt;2190),+'PL2'!$S$2+1,0))))))</f>
        <v>1.2</v>
      </c>
      <c r="N5851" s="82">
        <f t="shared" si="444"/>
        <v>4.9963589095569638E-4</v>
      </c>
      <c r="O5851" s="19">
        <f>IF(A5851&gt;'PL2'!$C$2+489,IF(A5851='PL2'!$C$2+490,1,O5850+1), "")</f>
        <v>1288</v>
      </c>
      <c r="Q5851" s="19">
        <f t="shared" ref="Q5851:Q5914" si="448">+Q5850*(1+N5851)</f>
        <v>31.253559849190271</v>
      </c>
    </row>
    <row r="5852" spans="1:17" s="80" customFormat="1" x14ac:dyDescent="0.55000000000000004">
      <c r="A5852" s="80">
        <v>5850</v>
      </c>
      <c r="B5852" s="81">
        <v>45672</v>
      </c>
      <c r="C5852" s="80">
        <v>137.16676895125599</v>
      </c>
      <c r="D5852" s="80">
        <f t="shared" si="441"/>
        <v>665476372.32933736</v>
      </c>
      <c r="E5852" s="80">
        <v>475</v>
      </c>
      <c r="F5852" s="80">
        <f t="shared" si="446"/>
        <v>9.790612854336239E-5</v>
      </c>
      <c r="G5852" s="80">
        <f t="shared" si="442"/>
        <v>25300.405128916173</v>
      </c>
      <c r="H5852" s="80">
        <f t="shared" si="447"/>
        <v>2.477064716750812</v>
      </c>
      <c r="I5852" s="80">
        <f t="shared" si="440"/>
        <v>12017692.436235182</v>
      </c>
      <c r="K5852" s="82">
        <f t="shared" si="443"/>
        <v>1.1114805470662237E-3</v>
      </c>
      <c r="L5852" s="3">
        <f>IF(AND(O5852&gt;0,O5852&lt;366),+'PL2'!$N$3+1,IF(AND(O5852&gt;365,O5852&lt;731),+'PL2'!$O$3+1,IF(AND(O5852&gt;730,O5852&lt;1096),+'PL2'!$P$3+1,IF(AND(O5852&gt;1095,O5852&lt;1461),+'PL2'!$Q$3+1,IF(AND(O5852&gt;1460,O5852&lt;3000),+'PL2'!$R$3+1,0)))))</f>
        <v>1.5</v>
      </c>
      <c r="M5852" s="3">
        <f>IF(AND(O5852&gt;0,O5852&lt;366),+'PL2'!$N$2+1,IF(AND(O5852&gt;365,O5852&lt;731),+'PL2'!$O$2+1,IF(AND(O5852&gt;730,O5852&lt;1096),+'PL2'!$P$2+1,IF(AND(O5852&gt;1095,O5852&lt;1461),+'PL2'!$Q$2+1,IF(AND(O5852&gt;1460,O5852&lt;1826),+'PL2'!$R$2+1,IF(AND(O5852&gt;1825,O5852&lt;2190),+'PL2'!$S$2+1,0))))))</f>
        <v>1.2</v>
      </c>
      <c r="N5852" s="82">
        <f t="shared" si="444"/>
        <v>4.9963589095569638E-4</v>
      </c>
      <c r="O5852" s="19">
        <f>IF(A5852&gt;'PL2'!$C$2+489,IF(A5852='PL2'!$C$2+490,1,O5851+1), "")</f>
        <v>1289</v>
      </c>
      <c r="Q5852" s="19">
        <f t="shared" si="448"/>
        <v>31.26917524941106</v>
      </c>
    </row>
    <row r="5853" spans="1:17" s="80" customFormat="1" x14ac:dyDescent="0.55000000000000004">
      <c r="A5853" s="80">
        <v>5851</v>
      </c>
      <c r="B5853" s="81">
        <v>45673</v>
      </c>
      <c r="C5853" s="80">
        <v>137.196767425377</v>
      </c>
      <c r="D5853" s="80">
        <f t="shared" si="441"/>
        <v>666216036.37171364</v>
      </c>
      <c r="E5853" s="80">
        <v>475</v>
      </c>
      <c r="F5853" s="80">
        <f t="shared" si="446"/>
        <v>9.7818816974098606E-5</v>
      </c>
      <c r="G5853" s="80">
        <f t="shared" si="442"/>
        <v>25313.046119374299</v>
      </c>
      <c r="H5853" s="80">
        <f t="shared" si="447"/>
        <v>2.4760922254079918</v>
      </c>
      <c r="I5853" s="80">
        <f t="shared" si="440"/>
        <v>12023696.906702792</v>
      </c>
      <c r="K5853" s="82">
        <f t="shared" si="443"/>
        <v>1.1114805470662237E-3</v>
      </c>
      <c r="L5853" s="3">
        <f>IF(AND(O5853&gt;0,O5853&lt;366),+'PL2'!$N$3+1,IF(AND(O5853&gt;365,O5853&lt;731),+'PL2'!$O$3+1,IF(AND(O5853&gt;730,O5853&lt;1096),+'PL2'!$P$3+1,IF(AND(O5853&gt;1095,O5853&lt;1461),+'PL2'!$Q$3+1,IF(AND(O5853&gt;1460,O5853&lt;3000),+'PL2'!$R$3+1,0)))))</f>
        <v>1.5</v>
      </c>
      <c r="M5853" s="3">
        <f>IF(AND(O5853&gt;0,O5853&lt;366),+'PL2'!$N$2+1,IF(AND(O5853&gt;365,O5853&lt;731),+'PL2'!$O$2+1,IF(AND(O5853&gt;730,O5853&lt;1096),+'PL2'!$P$2+1,IF(AND(O5853&gt;1095,O5853&lt;1461),+'PL2'!$Q$2+1,IF(AND(O5853&gt;1460,O5853&lt;1826),+'PL2'!$R$2+1,IF(AND(O5853&gt;1825,O5853&lt;2190),+'PL2'!$S$2+1,0))))))</f>
        <v>1.2</v>
      </c>
      <c r="N5853" s="82">
        <f t="shared" si="444"/>
        <v>4.9963589095569638E-4</v>
      </c>
      <c r="O5853" s="19">
        <f>IF(A5853&gt;'PL2'!$C$2+489,IF(A5853='PL2'!$C$2+490,1,O5852+1), "")</f>
        <v>1290</v>
      </c>
      <c r="Q5853" s="19">
        <f t="shared" si="448"/>
        <v>31.28479845164625</v>
      </c>
    </row>
    <row r="5854" spans="1:17" s="80" customFormat="1" x14ac:dyDescent="0.55000000000000004">
      <c r="A5854" s="80">
        <v>5852</v>
      </c>
      <c r="B5854" s="81">
        <v>45674</v>
      </c>
      <c r="C5854" s="80">
        <v>137.22676589949799</v>
      </c>
      <c r="D5854" s="80">
        <f t="shared" si="441"/>
        <v>666956522.53628433</v>
      </c>
      <c r="E5854" s="80">
        <v>475</v>
      </c>
      <c r="F5854" s="80">
        <f t="shared" si="446"/>
        <v>9.7731578595837816E-5</v>
      </c>
      <c r="G5854" s="80">
        <f t="shared" si="442"/>
        <v>25325.693425724956</v>
      </c>
      <c r="H5854" s="80">
        <f t="shared" si="447"/>
        <v>2.4751199975303315</v>
      </c>
      <c r="I5854" s="80">
        <f t="shared" si="440"/>
        <v>12029704.377219355</v>
      </c>
      <c r="K5854" s="82">
        <f t="shared" si="443"/>
        <v>1.1114805470662237E-3</v>
      </c>
      <c r="L5854" s="3">
        <f>IF(AND(O5854&gt;0,O5854&lt;366),+'PL2'!$N$3+1,IF(AND(O5854&gt;365,O5854&lt;731),+'PL2'!$O$3+1,IF(AND(O5854&gt;730,O5854&lt;1096),+'PL2'!$P$3+1,IF(AND(O5854&gt;1095,O5854&lt;1461),+'PL2'!$Q$3+1,IF(AND(O5854&gt;1460,O5854&lt;3000),+'PL2'!$R$3+1,0)))))</f>
        <v>1.5</v>
      </c>
      <c r="M5854" s="3">
        <f>IF(AND(O5854&gt;0,O5854&lt;366),+'PL2'!$N$2+1,IF(AND(O5854&gt;365,O5854&lt;731),+'PL2'!$O$2+1,IF(AND(O5854&gt;730,O5854&lt;1096),+'PL2'!$P$2+1,IF(AND(O5854&gt;1095,O5854&lt;1461),+'PL2'!$Q$2+1,IF(AND(O5854&gt;1460,O5854&lt;1826),+'PL2'!$R$2+1,IF(AND(O5854&gt;1825,O5854&lt;2190),+'PL2'!$S$2+1,0))))))</f>
        <v>1.2</v>
      </c>
      <c r="N5854" s="82">
        <f t="shared" si="444"/>
        <v>4.9963589095569638E-4</v>
      </c>
      <c r="O5854" s="19">
        <f>IF(A5854&gt;'PL2'!$C$2+489,IF(A5854='PL2'!$C$2+490,1,O5853+1), "")</f>
        <v>1291</v>
      </c>
      <c r="Q5854" s="19">
        <f t="shared" si="448"/>
        <v>31.300429459794007</v>
      </c>
    </row>
    <row r="5855" spans="1:17" s="80" customFormat="1" x14ac:dyDescent="0.55000000000000004">
      <c r="A5855" s="80">
        <v>5853</v>
      </c>
      <c r="B5855" s="81">
        <v>45675</v>
      </c>
      <c r="C5855" s="80">
        <v>137.25676437361901</v>
      </c>
      <c r="D5855" s="80">
        <f t="shared" si="441"/>
        <v>667697831.73682237</v>
      </c>
      <c r="E5855" s="80">
        <v>475</v>
      </c>
      <c r="F5855" s="80">
        <f t="shared" si="446"/>
        <v>9.7644413353684291E-5</v>
      </c>
      <c r="G5855" s="80">
        <f t="shared" si="442"/>
        <v>25338.34705112379</v>
      </c>
      <c r="H5855" s="80">
        <f t="shared" si="447"/>
        <v>2.4741480331590386</v>
      </c>
      <c r="I5855" s="80">
        <f t="shared" ref="I5855:I5918" si="449">+E5855*G5855</f>
        <v>12035714.8492838</v>
      </c>
      <c r="K5855" s="82">
        <f t="shared" si="443"/>
        <v>1.1114805470662237E-3</v>
      </c>
      <c r="L5855" s="3">
        <f>IF(AND(O5855&gt;0,O5855&lt;366),+'PL2'!$N$3+1,IF(AND(O5855&gt;365,O5855&lt;731),+'PL2'!$O$3+1,IF(AND(O5855&gt;730,O5855&lt;1096),+'PL2'!$P$3+1,IF(AND(O5855&gt;1095,O5855&lt;1461),+'PL2'!$Q$3+1,IF(AND(O5855&gt;1460,O5855&lt;3000),+'PL2'!$R$3+1,0)))))</f>
        <v>1.5</v>
      </c>
      <c r="M5855" s="3">
        <f>IF(AND(O5855&gt;0,O5855&lt;366),+'PL2'!$N$2+1,IF(AND(O5855&gt;365,O5855&lt;731),+'PL2'!$O$2+1,IF(AND(O5855&gt;730,O5855&lt;1096),+'PL2'!$P$2+1,IF(AND(O5855&gt;1095,O5855&lt;1461),+'PL2'!$Q$2+1,IF(AND(O5855&gt;1460,O5855&lt;1826),+'PL2'!$R$2+1,IF(AND(O5855&gt;1825,O5855&lt;2190),+'PL2'!$S$2+1,0))))))</f>
        <v>1.2</v>
      </c>
      <c r="N5855" s="82">
        <f t="shared" si="444"/>
        <v>4.9963589095569638E-4</v>
      </c>
      <c r="O5855" s="19">
        <f>IF(A5855&gt;'PL2'!$C$2+489,IF(A5855='PL2'!$C$2+490,1,O5854+1), "")</f>
        <v>1292</v>
      </c>
      <c r="Q5855" s="19">
        <f t="shared" si="448"/>
        <v>31.316068277754447</v>
      </c>
    </row>
    <row r="5856" spans="1:17" s="80" customFormat="1" x14ac:dyDescent="0.55000000000000004">
      <c r="A5856" s="80">
        <v>5854</v>
      </c>
      <c r="B5856" s="81">
        <v>45676</v>
      </c>
      <c r="C5856" s="80">
        <v>137.28676284773999</v>
      </c>
      <c r="D5856" s="80">
        <f t="shared" si="441"/>
        <v>668439964.88811612</v>
      </c>
      <c r="E5856" s="80">
        <v>475</v>
      </c>
      <c r="F5856" s="80">
        <f t="shared" si="446"/>
        <v>9.7557321192773958E-5</v>
      </c>
      <c r="G5856" s="80">
        <f t="shared" si="442"/>
        <v>25351.006998728022</v>
      </c>
      <c r="H5856" s="80">
        <f t="shared" si="447"/>
        <v>2.4731763323351701</v>
      </c>
      <c r="I5856" s="80">
        <f t="shared" si="449"/>
        <v>12041728.324395811</v>
      </c>
      <c r="K5856" s="82">
        <f t="shared" si="443"/>
        <v>1.1114805470662237E-3</v>
      </c>
      <c r="L5856" s="3">
        <f>IF(AND(O5856&gt;0,O5856&lt;366),+'PL2'!$N$3+1,IF(AND(O5856&gt;365,O5856&lt;731),+'PL2'!$O$3+1,IF(AND(O5856&gt;730,O5856&lt;1096),+'PL2'!$P$3+1,IF(AND(O5856&gt;1095,O5856&lt;1461),+'PL2'!$Q$3+1,IF(AND(O5856&gt;1460,O5856&lt;3000),+'PL2'!$R$3+1,0)))))</f>
        <v>1.5</v>
      </c>
      <c r="M5856" s="3">
        <f>IF(AND(O5856&gt;0,O5856&lt;366),+'PL2'!$N$2+1,IF(AND(O5856&gt;365,O5856&lt;731),+'PL2'!$O$2+1,IF(AND(O5856&gt;730,O5856&lt;1096),+'PL2'!$P$2+1,IF(AND(O5856&gt;1095,O5856&lt;1461),+'PL2'!$Q$2+1,IF(AND(O5856&gt;1460,O5856&lt;1826),+'PL2'!$R$2+1,IF(AND(O5856&gt;1825,O5856&lt;2190),+'PL2'!$S$2+1,0))))))</f>
        <v>1.2</v>
      </c>
      <c r="N5856" s="82">
        <f t="shared" si="444"/>
        <v>4.9963589095569638E-4</v>
      </c>
      <c r="O5856" s="19">
        <f>IF(A5856&gt;'PL2'!$C$2+489,IF(A5856='PL2'!$C$2+490,1,O5855+1), "")</f>
        <v>1293</v>
      </c>
      <c r="Q5856" s="19">
        <f t="shared" si="448"/>
        <v>31.331714909429632</v>
      </c>
    </row>
    <row r="5857" spans="1:17" s="80" customFormat="1" x14ac:dyDescent="0.55000000000000004">
      <c r="A5857" s="80">
        <v>5855</v>
      </c>
      <c r="B5857" s="81">
        <v>45677</v>
      </c>
      <c r="C5857" s="80">
        <v>137.31676132186101</v>
      </c>
      <c r="D5857" s="80">
        <f t="shared" si="441"/>
        <v>669182922.90597093</v>
      </c>
      <c r="E5857" s="80">
        <v>475</v>
      </c>
      <c r="F5857" s="80">
        <f t="shared" si="446"/>
        <v>9.7470302058274471E-5</v>
      </c>
      <c r="G5857" s="80">
        <f t="shared" si="442"/>
        <v>25363.673271696454</v>
      </c>
      <c r="H5857" s="80">
        <f t="shared" si="447"/>
        <v>2.4722048950996363</v>
      </c>
      <c r="I5857" s="80">
        <f t="shared" si="449"/>
        <v>12047744.804055816</v>
      </c>
      <c r="K5857" s="82">
        <f t="shared" si="443"/>
        <v>1.1114805470662237E-3</v>
      </c>
      <c r="L5857" s="3">
        <f>IF(AND(O5857&gt;0,O5857&lt;366),+'PL2'!$N$3+1,IF(AND(O5857&gt;365,O5857&lt;731),+'PL2'!$O$3+1,IF(AND(O5857&gt;730,O5857&lt;1096),+'PL2'!$P$3+1,IF(AND(O5857&gt;1095,O5857&lt;1461),+'PL2'!$Q$3+1,IF(AND(O5857&gt;1460,O5857&lt;3000),+'PL2'!$R$3+1,0)))))</f>
        <v>1.5</v>
      </c>
      <c r="M5857" s="3">
        <f>IF(AND(O5857&gt;0,O5857&lt;366),+'PL2'!$N$2+1,IF(AND(O5857&gt;365,O5857&lt;731),+'PL2'!$O$2+1,IF(AND(O5857&gt;730,O5857&lt;1096),+'PL2'!$P$2+1,IF(AND(O5857&gt;1095,O5857&lt;1461),+'PL2'!$Q$2+1,IF(AND(O5857&gt;1460,O5857&lt;1826),+'PL2'!$R$2+1,IF(AND(O5857&gt;1825,O5857&lt;2190),+'PL2'!$S$2+1,0))))))</f>
        <v>1.2</v>
      </c>
      <c r="N5857" s="82">
        <f t="shared" si="444"/>
        <v>4.9963589095569638E-4</v>
      </c>
      <c r="O5857" s="19">
        <f>IF(A5857&gt;'PL2'!$C$2+489,IF(A5857='PL2'!$C$2+490,1,O5856+1), "")</f>
        <v>1294</v>
      </c>
      <c r="Q5857" s="19">
        <f t="shared" si="448"/>
        <v>31.347369358723576</v>
      </c>
    </row>
    <row r="5858" spans="1:17" s="80" customFormat="1" x14ac:dyDescent="0.55000000000000004">
      <c r="A5858" s="80">
        <v>5856</v>
      </c>
      <c r="B5858" s="81">
        <v>45678</v>
      </c>
      <c r="C5858" s="80">
        <v>137.346759795982</v>
      </c>
      <c r="D5858" s="80">
        <f t="shared" si="441"/>
        <v>669926706.70720983</v>
      </c>
      <c r="E5858" s="80">
        <v>475</v>
      </c>
      <c r="F5858" s="80">
        <f t="shared" si="446"/>
        <v>9.7383355895385034E-5</v>
      </c>
      <c r="G5858" s="80">
        <f t="shared" si="442"/>
        <v>25376.345873189468</v>
      </c>
      <c r="H5858" s="80">
        <f t="shared" si="447"/>
        <v>2.4712337214931952</v>
      </c>
      <c r="I5858" s="80">
        <f t="shared" si="449"/>
        <v>12053764.289764997</v>
      </c>
      <c r="K5858" s="82">
        <f t="shared" si="443"/>
        <v>1.1114805470662237E-3</v>
      </c>
      <c r="L5858" s="3">
        <f>IF(AND(O5858&gt;0,O5858&lt;366),+'PL2'!$N$3+1,IF(AND(O5858&gt;365,O5858&lt;731),+'PL2'!$O$3+1,IF(AND(O5858&gt;730,O5858&lt;1096),+'PL2'!$P$3+1,IF(AND(O5858&gt;1095,O5858&lt;1461),+'PL2'!$Q$3+1,IF(AND(O5858&gt;1460,O5858&lt;3000),+'PL2'!$R$3+1,0)))))</f>
        <v>1.5</v>
      </c>
      <c r="M5858" s="3">
        <f>IF(AND(O5858&gt;0,O5858&lt;366),+'PL2'!$N$2+1,IF(AND(O5858&gt;365,O5858&lt;731),+'PL2'!$O$2+1,IF(AND(O5858&gt;730,O5858&lt;1096),+'PL2'!$P$2+1,IF(AND(O5858&gt;1095,O5858&lt;1461),+'PL2'!$Q$2+1,IF(AND(O5858&gt;1460,O5858&lt;1826),+'PL2'!$R$2+1,IF(AND(O5858&gt;1825,O5858&lt;2190),+'PL2'!$S$2+1,0))))))</f>
        <v>1.2</v>
      </c>
      <c r="N5858" s="82">
        <f t="shared" si="444"/>
        <v>4.9963589095569638E-4</v>
      </c>
      <c r="O5858" s="19">
        <f>IF(A5858&gt;'PL2'!$C$2+489,IF(A5858='PL2'!$C$2+490,1,O5857+1), "")</f>
        <v>1295</v>
      </c>
      <c r="Q5858" s="19">
        <f t="shared" si="448"/>
        <v>31.363031629542238</v>
      </c>
    </row>
    <row r="5859" spans="1:17" s="80" customFormat="1" x14ac:dyDescent="0.55000000000000004">
      <c r="A5859" s="80">
        <v>5857</v>
      </c>
      <c r="B5859" s="81">
        <v>45679</v>
      </c>
      <c r="C5859" s="80">
        <v>137.37675827010301</v>
      </c>
      <c r="D5859" s="80">
        <f t="shared" ref="D5859:D5922" si="450">+D5858*(1+K5859)</f>
        <v>670671317.20967507</v>
      </c>
      <c r="E5859" s="80">
        <v>475</v>
      </c>
      <c r="F5859" s="80">
        <f t="shared" si="446"/>
        <v>9.7296482649336687E-5</v>
      </c>
      <c r="G5859" s="80">
        <f t="shared" ref="G5859:G5922" si="451">+G5858*(1+N5859)</f>
        <v>25389.02480636902</v>
      </c>
      <c r="H5859" s="80">
        <f t="shared" si="447"/>
        <v>2.470262811556462</v>
      </c>
      <c r="I5859" s="80">
        <f t="shared" si="449"/>
        <v>12059786.783025285</v>
      </c>
      <c r="K5859" s="82">
        <f t="shared" si="443"/>
        <v>1.1114805470662237E-3</v>
      </c>
      <c r="L5859" s="3">
        <f>IF(AND(O5859&gt;0,O5859&lt;366),+'PL2'!$N$3+1,IF(AND(O5859&gt;365,O5859&lt;731),+'PL2'!$O$3+1,IF(AND(O5859&gt;730,O5859&lt;1096),+'PL2'!$P$3+1,IF(AND(O5859&gt;1095,O5859&lt;1461),+'PL2'!$Q$3+1,IF(AND(O5859&gt;1460,O5859&lt;3000),+'PL2'!$R$3+1,0)))))</f>
        <v>1.5</v>
      </c>
      <c r="M5859" s="3">
        <f>IF(AND(O5859&gt;0,O5859&lt;366),+'PL2'!$N$2+1,IF(AND(O5859&gt;365,O5859&lt;731),+'PL2'!$O$2+1,IF(AND(O5859&gt;730,O5859&lt;1096),+'PL2'!$P$2+1,IF(AND(O5859&gt;1095,O5859&lt;1461),+'PL2'!$Q$2+1,IF(AND(O5859&gt;1460,O5859&lt;1826),+'PL2'!$R$2+1,IF(AND(O5859&gt;1825,O5859&lt;2190),+'PL2'!$S$2+1,0))))))</f>
        <v>1.2</v>
      </c>
      <c r="N5859" s="82">
        <f t="shared" si="444"/>
        <v>4.9963589095569638E-4</v>
      </c>
      <c r="O5859" s="19">
        <f>IF(A5859&gt;'PL2'!$C$2+489,IF(A5859='PL2'!$C$2+490,1,O5858+1), "")</f>
        <v>1296</v>
      </c>
      <c r="Q5859" s="19">
        <f t="shared" si="448"/>
        <v>31.378701725793537</v>
      </c>
    </row>
    <row r="5860" spans="1:17" s="80" customFormat="1" x14ac:dyDescent="0.55000000000000004">
      <c r="A5860" s="80">
        <v>5858</v>
      </c>
      <c r="B5860" s="81">
        <v>45680</v>
      </c>
      <c r="C5860" s="80">
        <v>137.406756744224</v>
      </c>
      <c r="D5860" s="80">
        <f t="shared" si="450"/>
        <v>671416755.3322289</v>
      </c>
      <c r="E5860" s="80">
        <v>475</v>
      </c>
      <c r="F5860" s="80">
        <f t="shared" si="446"/>
        <v>9.720968226539198E-5</v>
      </c>
      <c r="G5860" s="80">
        <f t="shared" si="451"/>
        <v>25401.710074398645</v>
      </c>
      <c r="H5860" s="80">
        <f t="shared" si="447"/>
        <v>2.4692921653298989</v>
      </c>
      <c r="I5860" s="80">
        <f t="shared" si="449"/>
        <v>12065812.285339355</v>
      </c>
      <c r="K5860" s="82">
        <f t="shared" ref="K5860:K5923" si="452">+L5860^(0.00273972602739726)-1</f>
        <v>1.1114805470662237E-3</v>
      </c>
      <c r="L5860" s="3">
        <f>IF(AND(O5860&gt;0,O5860&lt;366),+'PL2'!$N$3+1,IF(AND(O5860&gt;365,O5860&lt;731),+'PL2'!$O$3+1,IF(AND(O5860&gt;730,O5860&lt;1096),+'PL2'!$P$3+1,IF(AND(O5860&gt;1095,O5860&lt;1461),+'PL2'!$Q$3+1,IF(AND(O5860&gt;1460,O5860&lt;3000),+'PL2'!$R$3+1,0)))))</f>
        <v>1.5</v>
      </c>
      <c r="M5860" s="3">
        <f>IF(AND(O5860&gt;0,O5860&lt;366),+'PL2'!$N$2+1,IF(AND(O5860&gt;365,O5860&lt;731),+'PL2'!$O$2+1,IF(AND(O5860&gt;730,O5860&lt;1096),+'PL2'!$P$2+1,IF(AND(O5860&gt;1095,O5860&lt;1461),+'PL2'!$Q$2+1,IF(AND(O5860&gt;1460,O5860&lt;1826),+'PL2'!$R$2+1,IF(AND(O5860&gt;1825,O5860&lt;2190),+'PL2'!$S$2+1,0))))))</f>
        <v>1.2</v>
      </c>
      <c r="N5860" s="82">
        <f t="shared" ref="N5860:N5923" si="453">+M5860^(0.00273972602739726)-1</f>
        <v>4.9963589095569638E-4</v>
      </c>
      <c r="O5860" s="19">
        <f>IF(A5860&gt;'PL2'!$C$2+489,IF(A5860='PL2'!$C$2+490,1,O5859+1), "")</f>
        <v>1297</v>
      </c>
      <c r="Q5860" s="19">
        <f t="shared" si="448"/>
        <v>31.394379651387336</v>
      </c>
    </row>
    <row r="5861" spans="1:17" s="80" customFormat="1" x14ac:dyDescent="0.55000000000000004">
      <c r="A5861" s="80">
        <v>5859</v>
      </c>
      <c r="B5861" s="81">
        <v>45681</v>
      </c>
      <c r="C5861" s="80">
        <v>137.43675521834501</v>
      </c>
      <c r="D5861" s="80">
        <f t="shared" si="450"/>
        <v>672163021.99475503</v>
      </c>
      <c r="E5861" s="80">
        <v>475</v>
      </c>
      <c r="F5861" s="80">
        <f t="shared" si="446"/>
        <v>9.7122954688845241E-5</v>
      </c>
      <c r="G5861" s="80">
        <f t="shared" si="451"/>
        <v>25414.401680443465</v>
      </c>
      <c r="H5861" s="80">
        <f t="shared" si="447"/>
        <v>2.4683217828538231</v>
      </c>
      <c r="I5861" s="80">
        <f t="shared" si="449"/>
        <v>12071840.798210645</v>
      </c>
      <c r="K5861" s="82">
        <f t="shared" si="452"/>
        <v>1.1114805470662237E-3</v>
      </c>
      <c r="L5861" s="3">
        <f>IF(AND(O5861&gt;0,O5861&lt;366),+'PL2'!$N$3+1,IF(AND(O5861&gt;365,O5861&lt;731),+'PL2'!$O$3+1,IF(AND(O5861&gt;730,O5861&lt;1096),+'PL2'!$P$3+1,IF(AND(O5861&gt;1095,O5861&lt;1461),+'PL2'!$Q$3+1,IF(AND(O5861&gt;1460,O5861&lt;3000),+'PL2'!$R$3+1,0)))))</f>
        <v>1.5</v>
      </c>
      <c r="M5861" s="3">
        <f>IF(AND(O5861&gt;0,O5861&lt;366),+'PL2'!$N$2+1,IF(AND(O5861&gt;365,O5861&lt;731),+'PL2'!$O$2+1,IF(AND(O5861&gt;730,O5861&lt;1096),+'PL2'!$P$2+1,IF(AND(O5861&gt;1095,O5861&lt;1461),+'PL2'!$Q$2+1,IF(AND(O5861&gt;1460,O5861&lt;1826),+'PL2'!$R$2+1,IF(AND(O5861&gt;1825,O5861&lt;2190),+'PL2'!$S$2+1,0))))))</f>
        <v>1.2</v>
      </c>
      <c r="N5861" s="82">
        <f t="shared" si="453"/>
        <v>4.9963589095569638E-4</v>
      </c>
      <c r="O5861" s="19">
        <f>IF(A5861&gt;'PL2'!$C$2+489,IF(A5861='PL2'!$C$2+490,1,O5860+1), "")</f>
        <v>1298</v>
      </c>
      <c r="Q5861" s="19">
        <f t="shared" si="448"/>
        <v>31.410065410235458</v>
      </c>
    </row>
    <row r="5862" spans="1:17" s="80" customFormat="1" x14ac:dyDescent="0.55000000000000004">
      <c r="A5862" s="80">
        <v>5860</v>
      </c>
      <c r="B5862" s="81">
        <v>45682</v>
      </c>
      <c r="C5862" s="80">
        <v>137.466753692466</v>
      </c>
      <c r="D5862" s="80">
        <f t="shared" si="450"/>
        <v>672910118.11815941</v>
      </c>
      <c r="E5862" s="80">
        <v>475</v>
      </c>
      <c r="F5862" s="80">
        <f t="shared" si="446"/>
        <v>9.7036299865022391E-5</v>
      </c>
      <c r="G5862" s="80">
        <f t="shared" si="451"/>
        <v>25427.099627670181</v>
      </c>
      <c r="H5862" s="80">
        <f t="shared" si="447"/>
        <v>2.4673516641684028</v>
      </c>
      <c r="I5862" s="80">
        <f t="shared" si="449"/>
        <v>12077872.323143335</v>
      </c>
      <c r="K5862" s="82">
        <f t="shared" si="452"/>
        <v>1.1114805470662237E-3</v>
      </c>
      <c r="L5862" s="3">
        <f>IF(AND(O5862&gt;0,O5862&lt;366),+'PL2'!$N$3+1,IF(AND(O5862&gt;365,O5862&lt;731),+'PL2'!$O$3+1,IF(AND(O5862&gt;730,O5862&lt;1096),+'PL2'!$P$3+1,IF(AND(O5862&gt;1095,O5862&lt;1461),+'PL2'!$Q$3+1,IF(AND(O5862&gt;1460,O5862&lt;3000),+'PL2'!$R$3+1,0)))))</f>
        <v>1.5</v>
      </c>
      <c r="M5862" s="3">
        <f>IF(AND(O5862&gt;0,O5862&lt;366),+'PL2'!$N$2+1,IF(AND(O5862&gt;365,O5862&lt;731),+'PL2'!$O$2+1,IF(AND(O5862&gt;730,O5862&lt;1096),+'PL2'!$P$2+1,IF(AND(O5862&gt;1095,O5862&lt;1461),+'PL2'!$Q$2+1,IF(AND(O5862&gt;1460,O5862&lt;1826),+'PL2'!$R$2+1,IF(AND(O5862&gt;1825,O5862&lt;2190),+'PL2'!$S$2+1,0))))))</f>
        <v>1.2</v>
      </c>
      <c r="N5862" s="82">
        <f t="shared" si="453"/>
        <v>4.9963589095569638E-4</v>
      </c>
      <c r="O5862" s="19">
        <f>IF(A5862&gt;'PL2'!$C$2+489,IF(A5862='PL2'!$C$2+490,1,O5861+1), "")</f>
        <v>1299</v>
      </c>
      <c r="Q5862" s="19">
        <f t="shared" si="448"/>
        <v>31.425759006251678</v>
      </c>
    </row>
    <row r="5863" spans="1:17" s="80" customFormat="1" x14ac:dyDescent="0.55000000000000004">
      <c r="A5863" s="80">
        <v>5861</v>
      </c>
      <c r="B5863" s="81">
        <v>45683</v>
      </c>
      <c r="C5863" s="80">
        <v>137.49675216658699</v>
      </c>
      <c r="D5863" s="80">
        <f t="shared" si="450"/>
        <v>673658044.62437177</v>
      </c>
      <c r="E5863" s="80">
        <v>475</v>
      </c>
      <c r="F5863" s="80">
        <f t="shared" si="446"/>
        <v>9.6949717739281009E-5</v>
      </c>
      <c r="G5863" s="80">
        <f t="shared" si="451"/>
        <v>25439.803919247071</v>
      </c>
      <c r="H5863" s="80">
        <f t="shared" si="447"/>
        <v>2.4663818093136585</v>
      </c>
      <c r="I5863" s="80">
        <f t="shared" si="449"/>
        <v>12083906.861642359</v>
      </c>
      <c r="K5863" s="82">
        <f t="shared" si="452"/>
        <v>1.1114805470662237E-3</v>
      </c>
      <c r="L5863" s="3">
        <f>IF(AND(O5863&gt;0,O5863&lt;366),+'PL2'!$N$3+1,IF(AND(O5863&gt;365,O5863&lt;731),+'PL2'!$O$3+1,IF(AND(O5863&gt;730,O5863&lt;1096),+'PL2'!$P$3+1,IF(AND(O5863&gt;1095,O5863&lt;1461),+'PL2'!$Q$3+1,IF(AND(O5863&gt;1460,O5863&lt;3000),+'PL2'!$R$3+1,0)))))</f>
        <v>1.5</v>
      </c>
      <c r="M5863" s="3">
        <f>IF(AND(O5863&gt;0,O5863&lt;366),+'PL2'!$N$2+1,IF(AND(O5863&gt;365,O5863&lt;731),+'PL2'!$O$2+1,IF(AND(O5863&gt;730,O5863&lt;1096),+'PL2'!$P$2+1,IF(AND(O5863&gt;1095,O5863&lt;1461),+'PL2'!$Q$2+1,IF(AND(O5863&gt;1460,O5863&lt;1826),+'PL2'!$R$2+1,IF(AND(O5863&gt;1825,O5863&lt;2190),+'PL2'!$S$2+1,0))))))</f>
        <v>1.2</v>
      </c>
      <c r="N5863" s="82">
        <f t="shared" si="453"/>
        <v>4.9963589095569638E-4</v>
      </c>
      <c r="O5863" s="19">
        <f>IF(A5863&gt;'PL2'!$C$2+489,IF(A5863='PL2'!$C$2+490,1,O5862+1), "")</f>
        <v>1300</v>
      </c>
      <c r="Q5863" s="19">
        <f t="shared" si="448"/>
        <v>31.441460443351726</v>
      </c>
    </row>
    <row r="5864" spans="1:17" s="80" customFormat="1" x14ac:dyDescent="0.55000000000000004">
      <c r="A5864" s="80">
        <v>5862</v>
      </c>
      <c r="B5864" s="81">
        <v>45684</v>
      </c>
      <c r="C5864" s="80">
        <v>137.526750640708</v>
      </c>
      <c r="D5864" s="80">
        <f t="shared" si="450"/>
        <v>674406802.43634641</v>
      </c>
      <c r="E5864" s="80">
        <v>475</v>
      </c>
      <c r="F5864" s="80">
        <f t="shared" si="446"/>
        <v>9.6863208257010416E-5</v>
      </c>
      <c r="G5864" s="80">
        <f t="shared" si="451"/>
        <v>25452.514558344003</v>
      </c>
      <c r="H5864" s="80">
        <f t="shared" si="447"/>
        <v>2.4654122183294644</v>
      </c>
      <c r="I5864" s="80">
        <f t="shared" si="449"/>
        <v>12089944.4152134</v>
      </c>
      <c r="K5864" s="82">
        <f t="shared" si="452"/>
        <v>1.1114805470662237E-3</v>
      </c>
      <c r="L5864" s="3">
        <f>IF(AND(O5864&gt;0,O5864&lt;366),+'PL2'!$N$3+1,IF(AND(O5864&gt;365,O5864&lt;731),+'PL2'!$O$3+1,IF(AND(O5864&gt;730,O5864&lt;1096),+'PL2'!$P$3+1,IF(AND(O5864&gt;1095,O5864&lt;1461),+'PL2'!$Q$3+1,IF(AND(O5864&gt;1460,O5864&lt;3000),+'PL2'!$R$3+1,0)))))</f>
        <v>1.5</v>
      </c>
      <c r="M5864" s="3">
        <f>IF(AND(O5864&gt;0,O5864&lt;366),+'PL2'!$N$2+1,IF(AND(O5864&gt;365,O5864&lt;731),+'PL2'!$O$2+1,IF(AND(O5864&gt;730,O5864&lt;1096),+'PL2'!$P$2+1,IF(AND(O5864&gt;1095,O5864&lt;1461),+'PL2'!$Q$2+1,IF(AND(O5864&gt;1460,O5864&lt;1826),+'PL2'!$R$2+1,IF(AND(O5864&gt;1825,O5864&lt;2190),+'PL2'!$S$2+1,0))))))</f>
        <v>1.2</v>
      </c>
      <c r="N5864" s="82">
        <f t="shared" si="453"/>
        <v>4.9963589095569638E-4</v>
      </c>
      <c r="O5864" s="19">
        <f>IF(A5864&gt;'PL2'!$C$2+489,IF(A5864='PL2'!$C$2+490,1,O5863+1), "")</f>
        <v>1301</v>
      </c>
      <c r="Q5864" s="19">
        <f t="shared" si="448"/>
        <v>31.457169725453287</v>
      </c>
    </row>
    <row r="5865" spans="1:17" s="80" customFormat="1" x14ac:dyDescent="0.55000000000000004">
      <c r="A5865" s="80">
        <v>5863</v>
      </c>
      <c r="B5865" s="81">
        <v>45685</v>
      </c>
      <c r="C5865" s="80">
        <v>137.55674911482899</v>
      </c>
      <c r="D5865" s="80">
        <f t="shared" si="450"/>
        <v>675156392.47806358</v>
      </c>
      <c r="E5865" s="80">
        <v>475</v>
      </c>
      <c r="F5865" s="80">
        <f t="shared" si="446"/>
        <v>9.677677136363144E-5</v>
      </c>
      <c r="G5865" s="80">
        <f t="shared" si="451"/>
        <v>25465.231548132422</v>
      </c>
      <c r="H5865" s="80">
        <f t="shared" si="447"/>
        <v>2.4644428912555458</v>
      </c>
      <c r="I5865" s="80">
        <f t="shared" si="449"/>
        <v>12095984.9853629</v>
      </c>
      <c r="K5865" s="82">
        <f t="shared" si="452"/>
        <v>1.1114805470662237E-3</v>
      </c>
      <c r="L5865" s="3">
        <f>IF(AND(O5865&gt;0,O5865&lt;366),+'PL2'!$N$3+1,IF(AND(O5865&gt;365,O5865&lt;731),+'PL2'!$O$3+1,IF(AND(O5865&gt;730,O5865&lt;1096),+'PL2'!$P$3+1,IF(AND(O5865&gt;1095,O5865&lt;1461),+'PL2'!$Q$3+1,IF(AND(O5865&gt;1460,O5865&lt;3000),+'PL2'!$R$3+1,0)))))</f>
        <v>1.5</v>
      </c>
      <c r="M5865" s="3">
        <f>IF(AND(O5865&gt;0,O5865&lt;366),+'PL2'!$N$2+1,IF(AND(O5865&gt;365,O5865&lt;731),+'PL2'!$O$2+1,IF(AND(O5865&gt;730,O5865&lt;1096),+'PL2'!$P$2+1,IF(AND(O5865&gt;1095,O5865&lt;1461),+'PL2'!$Q$2+1,IF(AND(O5865&gt;1460,O5865&lt;1826),+'PL2'!$R$2+1,IF(AND(O5865&gt;1825,O5865&lt;2190),+'PL2'!$S$2+1,0))))))</f>
        <v>1.2</v>
      </c>
      <c r="N5865" s="82">
        <f t="shared" si="453"/>
        <v>4.9963589095569638E-4</v>
      </c>
      <c r="O5865" s="19">
        <f>IF(A5865&gt;'PL2'!$C$2+489,IF(A5865='PL2'!$C$2+490,1,O5864+1), "")</f>
        <v>1302</v>
      </c>
      <c r="Q5865" s="19">
        <f t="shared" si="448"/>
        <v>31.472886856476009</v>
      </c>
    </row>
    <row r="5866" spans="1:17" s="80" customFormat="1" x14ac:dyDescent="0.55000000000000004">
      <c r="A5866" s="80">
        <v>5864</v>
      </c>
      <c r="B5866" s="81">
        <v>45686</v>
      </c>
      <c r="C5866" s="80">
        <v>137.58674758895</v>
      </c>
      <c r="D5866" s="80">
        <f t="shared" si="450"/>
        <v>675906815.67453039</v>
      </c>
      <c r="E5866" s="80">
        <v>475</v>
      </c>
      <c r="F5866" s="80">
        <f t="shared" si="446"/>
        <v>9.6690407004596689E-5</v>
      </c>
      <c r="G5866" s="80">
        <f t="shared" si="451"/>
        <v>25477.954891785368</v>
      </c>
      <c r="H5866" s="80">
        <f t="shared" si="447"/>
        <v>2.4634738281314825</v>
      </c>
      <c r="I5866" s="80">
        <f t="shared" si="449"/>
        <v>12102028.57359805</v>
      </c>
      <c r="K5866" s="82">
        <f t="shared" si="452"/>
        <v>1.1114805470662237E-3</v>
      </c>
      <c r="L5866" s="3">
        <f>IF(AND(O5866&gt;0,O5866&lt;366),+'PL2'!$N$3+1,IF(AND(O5866&gt;365,O5866&lt;731),+'PL2'!$O$3+1,IF(AND(O5866&gt;730,O5866&lt;1096),+'PL2'!$P$3+1,IF(AND(O5866&gt;1095,O5866&lt;1461),+'PL2'!$Q$3+1,IF(AND(O5866&gt;1460,O5866&lt;3000),+'PL2'!$R$3+1,0)))))</f>
        <v>1.5</v>
      </c>
      <c r="M5866" s="3">
        <f>IF(AND(O5866&gt;0,O5866&lt;366),+'PL2'!$N$2+1,IF(AND(O5866&gt;365,O5866&lt;731),+'PL2'!$O$2+1,IF(AND(O5866&gt;730,O5866&lt;1096),+'PL2'!$P$2+1,IF(AND(O5866&gt;1095,O5866&lt;1461),+'PL2'!$Q$2+1,IF(AND(O5866&gt;1460,O5866&lt;1826),+'PL2'!$R$2+1,IF(AND(O5866&gt;1825,O5866&lt;2190),+'PL2'!$S$2+1,0))))))</f>
        <v>1.2</v>
      </c>
      <c r="N5866" s="82">
        <f t="shared" si="453"/>
        <v>4.9963589095569638E-4</v>
      </c>
      <c r="O5866" s="19">
        <f>IF(A5866&gt;'PL2'!$C$2+489,IF(A5866='PL2'!$C$2+490,1,O5865+1), "")</f>
        <v>1303</v>
      </c>
      <c r="Q5866" s="19">
        <f t="shared" si="448"/>
        <v>31.488611840341491</v>
      </c>
    </row>
    <row r="5867" spans="1:17" s="80" customFormat="1" x14ac:dyDescent="0.55000000000000004">
      <c r="A5867" s="80">
        <v>5865</v>
      </c>
      <c r="B5867" s="81">
        <v>45687</v>
      </c>
      <c r="C5867" s="80">
        <v>137.61674606307099</v>
      </c>
      <c r="D5867" s="80">
        <f t="shared" si="450"/>
        <v>676658072.95178211</v>
      </c>
      <c r="E5867" s="80">
        <v>475</v>
      </c>
      <c r="F5867" s="80">
        <f t="shared" si="446"/>
        <v>9.6604115125390326E-5</v>
      </c>
      <c r="G5867" s="80">
        <f t="shared" si="451"/>
        <v>25490.684592477453</v>
      </c>
      <c r="H5867" s="80">
        <f t="shared" si="447"/>
        <v>2.4625050289967052</v>
      </c>
      <c r="I5867" s="80">
        <f t="shared" si="449"/>
        <v>12108075.18142679</v>
      </c>
      <c r="K5867" s="82">
        <f t="shared" si="452"/>
        <v>1.1114805470662237E-3</v>
      </c>
      <c r="L5867" s="3">
        <f>IF(AND(O5867&gt;0,O5867&lt;366),+'PL2'!$N$3+1,IF(AND(O5867&gt;365,O5867&lt;731),+'PL2'!$O$3+1,IF(AND(O5867&gt;730,O5867&lt;1096),+'PL2'!$P$3+1,IF(AND(O5867&gt;1095,O5867&lt;1461),+'PL2'!$Q$3+1,IF(AND(O5867&gt;1460,O5867&lt;3000),+'PL2'!$R$3+1,0)))))</f>
        <v>1.5</v>
      </c>
      <c r="M5867" s="3">
        <f>IF(AND(O5867&gt;0,O5867&lt;366),+'PL2'!$N$2+1,IF(AND(O5867&gt;365,O5867&lt;731),+'PL2'!$O$2+1,IF(AND(O5867&gt;730,O5867&lt;1096),+'PL2'!$P$2+1,IF(AND(O5867&gt;1095,O5867&lt;1461),+'PL2'!$Q$2+1,IF(AND(O5867&gt;1460,O5867&lt;1826),+'PL2'!$R$2+1,IF(AND(O5867&gt;1825,O5867&lt;2190),+'PL2'!$S$2+1,0))))))</f>
        <v>1.2</v>
      </c>
      <c r="N5867" s="82">
        <f t="shared" si="453"/>
        <v>4.9963589095569638E-4</v>
      </c>
      <c r="O5867" s="19">
        <f>IF(A5867&gt;'PL2'!$C$2+489,IF(A5867='PL2'!$C$2+490,1,O5866+1), "")</f>
        <v>1304</v>
      </c>
      <c r="Q5867" s="19">
        <f t="shared" si="448"/>
        <v>31.504344680973297</v>
      </c>
    </row>
    <row r="5868" spans="1:17" s="80" customFormat="1" x14ac:dyDescent="0.55000000000000004">
      <c r="A5868" s="80">
        <v>5866</v>
      </c>
      <c r="B5868" s="81">
        <v>45688</v>
      </c>
      <c r="C5868" s="80">
        <v>137.64674453719201</v>
      </c>
      <c r="D5868" s="80">
        <f t="shared" si="450"/>
        <v>677410165.23688328</v>
      </c>
      <c r="E5868" s="80">
        <v>475</v>
      </c>
      <c r="F5868" s="80">
        <f t="shared" si="446"/>
        <v>9.6517895671528235E-5</v>
      </c>
      <c r="G5868" s="80">
        <f t="shared" si="451"/>
        <v>25503.420653384888</v>
      </c>
      <c r="H5868" s="80">
        <f t="shared" si="447"/>
        <v>2.4615364938905011</v>
      </c>
      <c r="I5868" s="80">
        <f t="shared" si="449"/>
        <v>12114124.810357822</v>
      </c>
      <c r="K5868" s="82">
        <f t="shared" si="452"/>
        <v>1.1114805470662237E-3</v>
      </c>
      <c r="L5868" s="3">
        <f>IF(AND(O5868&gt;0,O5868&lt;366),+'PL2'!$N$3+1,IF(AND(O5868&gt;365,O5868&lt;731),+'PL2'!$O$3+1,IF(AND(O5868&gt;730,O5868&lt;1096),+'PL2'!$P$3+1,IF(AND(O5868&gt;1095,O5868&lt;1461),+'PL2'!$Q$3+1,IF(AND(O5868&gt;1460,O5868&lt;3000),+'PL2'!$R$3+1,0)))))</f>
        <v>1.5</v>
      </c>
      <c r="M5868" s="3">
        <f>IF(AND(O5868&gt;0,O5868&lt;366),+'PL2'!$N$2+1,IF(AND(O5868&gt;365,O5868&lt;731),+'PL2'!$O$2+1,IF(AND(O5868&gt;730,O5868&lt;1096),+'PL2'!$P$2+1,IF(AND(O5868&gt;1095,O5868&lt;1461),+'PL2'!$Q$2+1,IF(AND(O5868&gt;1460,O5868&lt;1826),+'PL2'!$R$2+1,IF(AND(O5868&gt;1825,O5868&lt;2190),+'PL2'!$S$2+1,0))))))</f>
        <v>1.2</v>
      </c>
      <c r="N5868" s="82">
        <f t="shared" si="453"/>
        <v>4.9963589095569638E-4</v>
      </c>
      <c r="O5868" s="19">
        <f>IF(A5868&gt;'PL2'!$C$2+489,IF(A5868='PL2'!$C$2+490,1,O5867+1), "")</f>
        <v>1305</v>
      </c>
      <c r="Q5868" s="19">
        <f t="shared" si="448"/>
        <v>31.520085382296951</v>
      </c>
    </row>
    <row r="5869" spans="1:17" s="80" customFormat="1" x14ac:dyDescent="0.55000000000000004">
      <c r="A5869" s="80">
        <v>5867</v>
      </c>
      <c r="B5869" s="81">
        <v>45689</v>
      </c>
      <c r="C5869" s="80">
        <v>137.67674301131299</v>
      </c>
      <c r="D5869" s="80">
        <f t="shared" si="450"/>
        <v>678163093.45792902</v>
      </c>
      <c r="E5869" s="80">
        <v>475</v>
      </c>
      <c r="F5869" s="80">
        <f t="shared" si="446"/>
        <v>9.643174858855784E-5</v>
      </c>
      <c r="G5869" s="80">
        <f t="shared" si="451"/>
        <v>25516.163077685462</v>
      </c>
      <c r="H5869" s="80">
        <f t="shared" si="447"/>
        <v>2.4605682228520065</v>
      </c>
      <c r="I5869" s="80">
        <f t="shared" si="449"/>
        <v>12120177.461900594</v>
      </c>
      <c r="K5869" s="82">
        <f t="shared" si="452"/>
        <v>1.1114805470662237E-3</v>
      </c>
      <c r="L5869" s="3">
        <f>IF(AND(O5869&gt;0,O5869&lt;366),+'PL2'!$N$3+1,IF(AND(O5869&gt;365,O5869&lt;731),+'PL2'!$O$3+1,IF(AND(O5869&gt;730,O5869&lt;1096),+'PL2'!$P$3+1,IF(AND(O5869&gt;1095,O5869&lt;1461),+'PL2'!$Q$3+1,IF(AND(O5869&gt;1460,O5869&lt;3000),+'PL2'!$R$3+1,0)))))</f>
        <v>1.5</v>
      </c>
      <c r="M5869" s="3">
        <f>IF(AND(O5869&gt;0,O5869&lt;366),+'PL2'!$N$2+1,IF(AND(O5869&gt;365,O5869&lt;731),+'PL2'!$O$2+1,IF(AND(O5869&gt;730,O5869&lt;1096),+'PL2'!$P$2+1,IF(AND(O5869&gt;1095,O5869&lt;1461),+'PL2'!$Q$2+1,IF(AND(O5869&gt;1460,O5869&lt;1826),+'PL2'!$R$2+1,IF(AND(O5869&gt;1825,O5869&lt;2190),+'PL2'!$S$2+1,0))))))</f>
        <v>1.2</v>
      </c>
      <c r="N5869" s="82">
        <f t="shared" si="453"/>
        <v>4.9963589095569638E-4</v>
      </c>
      <c r="O5869" s="19">
        <f>IF(A5869&gt;'PL2'!$C$2+489,IF(A5869='PL2'!$C$2+490,1,O5868+1), "")</f>
        <v>1306</v>
      </c>
      <c r="Q5869" s="19">
        <f t="shared" si="448"/>
        <v>31.535833948239937</v>
      </c>
    </row>
    <row r="5870" spans="1:17" s="80" customFormat="1" x14ac:dyDescent="0.55000000000000004">
      <c r="A5870" s="80">
        <v>5868</v>
      </c>
      <c r="B5870" s="81">
        <v>45690</v>
      </c>
      <c r="C5870" s="80">
        <v>137.70674148543401</v>
      </c>
      <c r="D5870" s="80">
        <f t="shared" si="450"/>
        <v>678916858.54404581</v>
      </c>
      <c r="E5870" s="80">
        <v>475</v>
      </c>
      <c r="F5870" s="80">
        <f t="shared" si="446"/>
        <v>9.6345673822058331E-5</v>
      </c>
      <c r="G5870" s="80">
        <f t="shared" si="451"/>
        <v>25528.911868558553</v>
      </c>
      <c r="H5870" s="80">
        <f t="shared" si="447"/>
        <v>2.4596002159202159</v>
      </c>
      <c r="I5870" s="80">
        <f t="shared" si="449"/>
        <v>12126233.137565313</v>
      </c>
      <c r="K5870" s="82">
        <f t="shared" si="452"/>
        <v>1.1114805470662237E-3</v>
      </c>
      <c r="L5870" s="3">
        <f>IF(AND(O5870&gt;0,O5870&lt;366),+'PL2'!$N$3+1,IF(AND(O5870&gt;365,O5870&lt;731),+'PL2'!$O$3+1,IF(AND(O5870&gt;730,O5870&lt;1096),+'PL2'!$P$3+1,IF(AND(O5870&gt;1095,O5870&lt;1461),+'PL2'!$Q$3+1,IF(AND(O5870&gt;1460,O5870&lt;3000),+'PL2'!$R$3+1,0)))))</f>
        <v>1.5</v>
      </c>
      <c r="M5870" s="3">
        <f>IF(AND(O5870&gt;0,O5870&lt;366),+'PL2'!$N$2+1,IF(AND(O5870&gt;365,O5870&lt;731),+'PL2'!$O$2+1,IF(AND(O5870&gt;730,O5870&lt;1096),+'PL2'!$P$2+1,IF(AND(O5870&gt;1095,O5870&lt;1461),+'PL2'!$Q$2+1,IF(AND(O5870&gt;1460,O5870&lt;1826),+'PL2'!$R$2+1,IF(AND(O5870&gt;1825,O5870&lt;2190),+'PL2'!$S$2+1,0))))))</f>
        <v>1.2</v>
      </c>
      <c r="N5870" s="82">
        <f t="shared" si="453"/>
        <v>4.9963589095569638E-4</v>
      </c>
      <c r="O5870" s="19">
        <f>IF(A5870&gt;'PL2'!$C$2+489,IF(A5870='PL2'!$C$2+490,1,O5869+1), "")</f>
        <v>1307</v>
      </c>
      <c r="Q5870" s="19">
        <f t="shared" si="448"/>
        <v>31.551590382731696</v>
      </c>
    </row>
    <row r="5871" spans="1:17" s="80" customFormat="1" x14ac:dyDescent="0.55000000000000004">
      <c r="A5871" s="80">
        <v>5869</v>
      </c>
      <c r="B5871" s="81">
        <v>45691</v>
      </c>
      <c r="C5871" s="80">
        <v>137.736739959555</v>
      </c>
      <c r="D5871" s="80">
        <f t="shared" si="450"/>
        <v>679671461.42539287</v>
      </c>
      <c r="E5871" s="80">
        <v>475</v>
      </c>
      <c r="F5871" s="80">
        <f t="shared" si="446"/>
        <v>9.6259671317640394E-5</v>
      </c>
      <c r="G5871" s="80">
        <f t="shared" si="451"/>
        <v>25541.66702918513</v>
      </c>
      <c r="H5871" s="80">
        <f t="shared" si="447"/>
        <v>2.458632473133973</v>
      </c>
      <c r="I5871" s="80">
        <f t="shared" si="449"/>
        <v>12132291.838862937</v>
      </c>
      <c r="K5871" s="82">
        <f t="shared" si="452"/>
        <v>1.1114805470662237E-3</v>
      </c>
      <c r="L5871" s="3">
        <f>IF(AND(O5871&gt;0,O5871&lt;366),+'PL2'!$N$3+1,IF(AND(O5871&gt;365,O5871&lt;731),+'PL2'!$O$3+1,IF(AND(O5871&gt;730,O5871&lt;1096),+'PL2'!$P$3+1,IF(AND(O5871&gt;1095,O5871&lt;1461),+'PL2'!$Q$3+1,IF(AND(O5871&gt;1460,O5871&lt;3000),+'PL2'!$R$3+1,0)))))</f>
        <v>1.5</v>
      </c>
      <c r="M5871" s="3">
        <f>IF(AND(O5871&gt;0,O5871&lt;366),+'PL2'!$N$2+1,IF(AND(O5871&gt;365,O5871&lt;731),+'PL2'!$O$2+1,IF(AND(O5871&gt;730,O5871&lt;1096),+'PL2'!$P$2+1,IF(AND(O5871&gt;1095,O5871&lt;1461),+'PL2'!$Q$2+1,IF(AND(O5871&gt;1460,O5871&lt;1826),+'PL2'!$R$2+1,IF(AND(O5871&gt;1825,O5871&lt;2190),+'PL2'!$S$2+1,0))))))</f>
        <v>1.2</v>
      </c>
      <c r="N5871" s="82">
        <f t="shared" si="453"/>
        <v>4.9963589095569638E-4</v>
      </c>
      <c r="O5871" s="19">
        <f>IF(A5871&gt;'PL2'!$C$2+489,IF(A5871='PL2'!$C$2+490,1,O5870+1), "")</f>
        <v>1308</v>
      </c>
      <c r="Q5871" s="19">
        <f t="shared" si="448"/>
        <v>31.567354689703642</v>
      </c>
    </row>
    <row r="5872" spans="1:17" s="80" customFormat="1" x14ac:dyDescent="0.55000000000000004">
      <c r="A5872" s="80">
        <v>5870</v>
      </c>
      <c r="B5872" s="81">
        <v>45692</v>
      </c>
      <c r="C5872" s="80">
        <v>137.76673843367601</v>
      </c>
      <c r="D5872" s="80">
        <f t="shared" si="450"/>
        <v>680426903.03316331</v>
      </c>
      <c r="E5872" s="80">
        <v>475</v>
      </c>
      <c r="F5872" s="80">
        <f t="shared" si="446"/>
        <v>9.617374102094647E-5</v>
      </c>
      <c r="G5872" s="80">
        <f t="shared" si="451"/>
        <v>25554.428562747751</v>
      </c>
      <c r="H5872" s="80">
        <f t="shared" si="447"/>
        <v>2.4576649945319797</v>
      </c>
      <c r="I5872" s="80">
        <f t="shared" si="449"/>
        <v>12138353.567305181</v>
      </c>
      <c r="K5872" s="82">
        <f t="shared" si="452"/>
        <v>1.1114805470662237E-3</v>
      </c>
      <c r="L5872" s="3">
        <f>IF(AND(O5872&gt;0,O5872&lt;366),+'PL2'!$N$3+1,IF(AND(O5872&gt;365,O5872&lt;731),+'PL2'!$O$3+1,IF(AND(O5872&gt;730,O5872&lt;1096),+'PL2'!$P$3+1,IF(AND(O5872&gt;1095,O5872&lt;1461),+'PL2'!$Q$3+1,IF(AND(O5872&gt;1460,O5872&lt;3000),+'PL2'!$R$3+1,0)))))</f>
        <v>1.5</v>
      </c>
      <c r="M5872" s="3">
        <f>IF(AND(O5872&gt;0,O5872&lt;366),+'PL2'!$N$2+1,IF(AND(O5872&gt;365,O5872&lt;731),+'PL2'!$O$2+1,IF(AND(O5872&gt;730,O5872&lt;1096),+'PL2'!$P$2+1,IF(AND(O5872&gt;1095,O5872&lt;1461),+'PL2'!$Q$2+1,IF(AND(O5872&gt;1460,O5872&lt;1826),+'PL2'!$R$2+1,IF(AND(O5872&gt;1825,O5872&lt;2190),+'PL2'!$S$2+1,0))))))</f>
        <v>1.2</v>
      </c>
      <c r="N5872" s="82">
        <f t="shared" si="453"/>
        <v>4.9963589095569638E-4</v>
      </c>
      <c r="O5872" s="19">
        <f>IF(A5872&gt;'PL2'!$C$2+489,IF(A5872='PL2'!$C$2+490,1,O5871+1), "")</f>
        <v>1309</v>
      </c>
      <c r="Q5872" s="19">
        <f t="shared" si="448"/>
        <v>31.583126873089146</v>
      </c>
    </row>
    <row r="5873" spans="1:17" s="80" customFormat="1" x14ac:dyDescent="0.55000000000000004">
      <c r="A5873" s="80">
        <v>5871</v>
      </c>
      <c r="B5873" s="81">
        <v>45693</v>
      </c>
      <c r="C5873" s="80">
        <v>137.796736907797</v>
      </c>
      <c r="D5873" s="80">
        <f t="shared" si="450"/>
        <v>681183184.29958522</v>
      </c>
      <c r="E5873" s="80">
        <v>475</v>
      </c>
      <c r="F5873" s="80">
        <f t="shared" si="446"/>
        <v>9.6087882877650521E-5</v>
      </c>
      <c r="G5873" s="80">
        <f t="shared" si="451"/>
        <v>25567.196472430562</v>
      </c>
      <c r="H5873" s="80">
        <f t="shared" si="447"/>
        <v>2.4566977801527874</v>
      </c>
      <c r="I5873" s="80">
        <f t="shared" si="449"/>
        <v>12144418.324404517</v>
      </c>
      <c r="K5873" s="82">
        <f t="shared" si="452"/>
        <v>1.1114805470662237E-3</v>
      </c>
      <c r="L5873" s="3">
        <f>IF(AND(O5873&gt;0,O5873&lt;366),+'PL2'!$N$3+1,IF(AND(O5873&gt;365,O5873&lt;731),+'PL2'!$O$3+1,IF(AND(O5873&gt;730,O5873&lt;1096),+'PL2'!$P$3+1,IF(AND(O5873&gt;1095,O5873&lt;1461),+'PL2'!$Q$3+1,IF(AND(O5873&gt;1460,O5873&lt;3000),+'PL2'!$R$3+1,0)))))</f>
        <v>1.5</v>
      </c>
      <c r="M5873" s="3">
        <f>IF(AND(O5873&gt;0,O5873&lt;366),+'PL2'!$N$2+1,IF(AND(O5873&gt;365,O5873&lt;731),+'PL2'!$O$2+1,IF(AND(O5873&gt;730,O5873&lt;1096),+'PL2'!$P$2+1,IF(AND(O5873&gt;1095,O5873&lt;1461),+'PL2'!$Q$2+1,IF(AND(O5873&gt;1460,O5873&lt;1826),+'PL2'!$R$2+1,IF(AND(O5873&gt;1825,O5873&lt;2190),+'PL2'!$S$2+1,0))))))</f>
        <v>1.2</v>
      </c>
      <c r="N5873" s="82">
        <f t="shared" si="453"/>
        <v>4.9963589095569638E-4</v>
      </c>
      <c r="O5873" s="19">
        <f>IF(A5873&gt;'PL2'!$C$2+489,IF(A5873='PL2'!$C$2+490,1,O5872+1), "")</f>
        <v>1310</v>
      </c>
      <c r="Q5873" s="19">
        <f t="shared" si="448"/>
        <v>31.59890693682355</v>
      </c>
    </row>
    <row r="5874" spans="1:17" s="80" customFormat="1" x14ac:dyDescent="0.55000000000000004">
      <c r="A5874" s="80">
        <v>5872</v>
      </c>
      <c r="B5874" s="81">
        <v>45694</v>
      </c>
      <c r="C5874" s="80">
        <v>137.82673538191801</v>
      </c>
      <c r="D5874" s="80">
        <f t="shared" si="450"/>
        <v>681940306.15792286</v>
      </c>
      <c r="E5874" s="80">
        <v>475</v>
      </c>
      <c r="F5874" s="80">
        <f t="shared" si="446"/>
        <v>9.6002096833458224E-5</v>
      </c>
      <c r="G5874" s="80">
        <f t="shared" si="451"/>
        <v>25579.970761419303</v>
      </c>
      <c r="H5874" s="80">
        <f t="shared" si="447"/>
        <v>2.4557308300348062</v>
      </c>
      <c r="I5874" s="80">
        <f t="shared" si="449"/>
        <v>12150486.111674169</v>
      </c>
      <c r="K5874" s="82">
        <f t="shared" si="452"/>
        <v>1.1114805470662237E-3</v>
      </c>
      <c r="L5874" s="3">
        <f>IF(AND(O5874&gt;0,O5874&lt;366),+'PL2'!$N$3+1,IF(AND(O5874&gt;365,O5874&lt;731),+'PL2'!$O$3+1,IF(AND(O5874&gt;730,O5874&lt;1096),+'PL2'!$P$3+1,IF(AND(O5874&gt;1095,O5874&lt;1461),+'PL2'!$Q$3+1,IF(AND(O5874&gt;1460,O5874&lt;3000),+'PL2'!$R$3+1,0)))))</f>
        <v>1.5</v>
      </c>
      <c r="M5874" s="3">
        <f>IF(AND(O5874&gt;0,O5874&lt;366),+'PL2'!$N$2+1,IF(AND(O5874&gt;365,O5874&lt;731),+'PL2'!$O$2+1,IF(AND(O5874&gt;730,O5874&lt;1096),+'PL2'!$P$2+1,IF(AND(O5874&gt;1095,O5874&lt;1461),+'PL2'!$Q$2+1,IF(AND(O5874&gt;1460,O5874&lt;1826),+'PL2'!$R$2+1,IF(AND(O5874&gt;1825,O5874&lt;2190),+'PL2'!$S$2+1,0))))))</f>
        <v>1.2</v>
      </c>
      <c r="N5874" s="82">
        <f t="shared" si="453"/>
        <v>4.9963589095569638E-4</v>
      </c>
      <c r="O5874" s="19">
        <f>IF(A5874&gt;'PL2'!$C$2+489,IF(A5874='PL2'!$C$2+490,1,O5873+1), "")</f>
        <v>1311</v>
      </c>
      <c r="Q5874" s="19">
        <f t="shared" si="448"/>
        <v>31.614694884844155</v>
      </c>
    </row>
    <row r="5875" spans="1:17" s="80" customFormat="1" x14ac:dyDescent="0.55000000000000004">
      <c r="A5875" s="80">
        <v>5873</v>
      </c>
      <c r="B5875" s="81">
        <v>45695</v>
      </c>
      <c r="C5875" s="80">
        <v>137.856733856039</v>
      </c>
      <c r="D5875" s="80">
        <f t="shared" si="450"/>
        <v>682698269.54247773</v>
      </c>
      <c r="E5875" s="80">
        <v>475</v>
      </c>
      <c r="F5875" s="80">
        <f t="shared" ref="F5875:F5938" si="454">+(C5875/D5875)*E5875</f>
        <v>9.5916382834106804E-5</v>
      </c>
      <c r="G5875" s="80">
        <f t="shared" si="451"/>
        <v>25592.751432901307</v>
      </c>
      <c r="H5875" s="80">
        <f t="shared" si="447"/>
        <v>2.4547641442162971</v>
      </c>
      <c r="I5875" s="80">
        <f t="shared" si="449"/>
        <v>12156556.930628121</v>
      </c>
      <c r="K5875" s="82">
        <f t="shared" si="452"/>
        <v>1.1114805470662237E-3</v>
      </c>
      <c r="L5875" s="3">
        <f>IF(AND(O5875&gt;0,O5875&lt;366),+'PL2'!$N$3+1,IF(AND(O5875&gt;365,O5875&lt;731),+'PL2'!$O$3+1,IF(AND(O5875&gt;730,O5875&lt;1096),+'PL2'!$P$3+1,IF(AND(O5875&gt;1095,O5875&lt;1461),+'PL2'!$Q$3+1,IF(AND(O5875&gt;1460,O5875&lt;3000),+'PL2'!$R$3+1,0)))))</f>
        <v>1.5</v>
      </c>
      <c r="M5875" s="3">
        <f>IF(AND(O5875&gt;0,O5875&lt;366),+'PL2'!$N$2+1,IF(AND(O5875&gt;365,O5875&lt;731),+'PL2'!$O$2+1,IF(AND(O5875&gt;730,O5875&lt;1096),+'PL2'!$P$2+1,IF(AND(O5875&gt;1095,O5875&lt;1461),+'PL2'!$Q$2+1,IF(AND(O5875&gt;1460,O5875&lt;1826),+'PL2'!$R$2+1,IF(AND(O5875&gt;1825,O5875&lt;2190),+'PL2'!$S$2+1,0))))))</f>
        <v>1.2</v>
      </c>
      <c r="N5875" s="82">
        <f t="shared" si="453"/>
        <v>4.9963589095569638E-4</v>
      </c>
      <c r="O5875" s="19">
        <f>IF(A5875&gt;'PL2'!$C$2+489,IF(A5875='PL2'!$C$2+490,1,O5874+1), "")</f>
        <v>1312</v>
      </c>
      <c r="Q5875" s="19">
        <f t="shared" si="448"/>
        <v>31.630490721090236</v>
      </c>
    </row>
    <row r="5876" spans="1:17" s="80" customFormat="1" x14ac:dyDescent="0.55000000000000004">
      <c r="A5876" s="80">
        <v>5874</v>
      </c>
      <c r="B5876" s="81">
        <v>45696</v>
      </c>
      <c r="C5876" s="80">
        <v>137.88673233015999</v>
      </c>
      <c r="D5876" s="80">
        <f t="shared" si="450"/>
        <v>683457075.38858998</v>
      </c>
      <c r="E5876" s="80">
        <v>475</v>
      </c>
      <c r="F5876" s="80">
        <f t="shared" si="454"/>
        <v>9.5830740825365106E-5</v>
      </c>
      <c r="G5876" s="80">
        <f t="shared" si="451"/>
        <v>25605.538490065494</v>
      </c>
      <c r="H5876" s="80">
        <f t="shared" si="447"/>
        <v>2.4537977227353767</v>
      </c>
      <c r="I5876" s="80">
        <f t="shared" si="449"/>
        <v>12162630.782781109</v>
      </c>
      <c r="K5876" s="82">
        <f t="shared" si="452"/>
        <v>1.1114805470662237E-3</v>
      </c>
      <c r="L5876" s="3">
        <f>IF(AND(O5876&gt;0,O5876&lt;366),+'PL2'!$N$3+1,IF(AND(O5876&gt;365,O5876&lt;731),+'PL2'!$O$3+1,IF(AND(O5876&gt;730,O5876&lt;1096),+'PL2'!$P$3+1,IF(AND(O5876&gt;1095,O5876&lt;1461),+'PL2'!$Q$3+1,IF(AND(O5876&gt;1460,O5876&lt;3000),+'PL2'!$R$3+1,0)))))</f>
        <v>1.5</v>
      </c>
      <c r="M5876" s="3">
        <f>IF(AND(O5876&gt;0,O5876&lt;366),+'PL2'!$N$2+1,IF(AND(O5876&gt;365,O5876&lt;731),+'PL2'!$O$2+1,IF(AND(O5876&gt;730,O5876&lt;1096),+'PL2'!$P$2+1,IF(AND(O5876&gt;1095,O5876&lt;1461),+'PL2'!$Q$2+1,IF(AND(O5876&gt;1460,O5876&lt;1826),+'PL2'!$R$2+1,IF(AND(O5876&gt;1825,O5876&lt;2190),+'PL2'!$S$2+1,0))))))</f>
        <v>1.2</v>
      </c>
      <c r="N5876" s="82">
        <f t="shared" si="453"/>
        <v>4.9963589095569638E-4</v>
      </c>
      <c r="O5876" s="19">
        <f>IF(A5876&gt;'PL2'!$C$2+489,IF(A5876='PL2'!$C$2+490,1,O5875+1), "")</f>
        <v>1313</v>
      </c>
      <c r="Q5876" s="19">
        <f t="shared" si="448"/>
        <v>31.646294449503035</v>
      </c>
    </row>
    <row r="5877" spans="1:17" s="80" customFormat="1" x14ac:dyDescent="0.55000000000000004">
      <c r="A5877" s="80">
        <v>5875</v>
      </c>
      <c r="B5877" s="81">
        <v>45697</v>
      </c>
      <c r="C5877" s="80">
        <v>137.916730804281</v>
      </c>
      <c r="D5877" s="80">
        <f t="shared" si="450"/>
        <v>684216724.63263917</v>
      </c>
      <c r="E5877" s="80">
        <v>475</v>
      </c>
      <c r="F5877" s="80">
        <f t="shared" si="454"/>
        <v>9.57451707530337E-5</v>
      </c>
      <c r="G5877" s="80">
        <f t="shared" si="451"/>
        <v>25618.331936102379</v>
      </c>
      <c r="H5877" s="80">
        <f t="shared" si="447"/>
        <v>2.4528315656300186</v>
      </c>
      <c r="I5877" s="80">
        <f t="shared" si="449"/>
        <v>12168707.669648631</v>
      </c>
      <c r="K5877" s="82">
        <f t="shared" si="452"/>
        <v>1.1114805470662237E-3</v>
      </c>
      <c r="L5877" s="3">
        <f>IF(AND(O5877&gt;0,O5877&lt;366),+'PL2'!$N$3+1,IF(AND(O5877&gt;365,O5877&lt;731),+'PL2'!$O$3+1,IF(AND(O5877&gt;730,O5877&lt;1096),+'PL2'!$P$3+1,IF(AND(O5877&gt;1095,O5877&lt;1461),+'PL2'!$Q$3+1,IF(AND(O5877&gt;1460,O5877&lt;3000),+'PL2'!$R$3+1,0)))))</f>
        <v>1.5</v>
      </c>
      <c r="M5877" s="3">
        <f>IF(AND(O5877&gt;0,O5877&lt;366),+'PL2'!$N$2+1,IF(AND(O5877&gt;365,O5877&lt;731),+'PL2'!$O$2+1,IF(AND(O5877&gt;730,O5877&lt;1096),+'PL2'!$P$2+1,IF(AND(O5877&gt;1095,O5877&lt;1461),+'PL2'!$Q$2+1,IF(AND(O5877&gt;1460,O5877&lt;1826),+'PL2'!$R$2+1,IF(AND(O5877&gt;1825,O5877&lt;2190),+'PL2'!$S$2+1,0))))))</f>
        <v>1.2</v>
      </c>
      <c r="N5877" s="82">
        <f t="shared" si="453"/>
        <v>4.9963589095569638E-4</v>
      </c>
      <c r="O5877" s="19">
        <f>IF(A5877&gt;'PL2'!$C$2+489,IF(A5877='PL2'!$C$2+490,1,O5876+1), "")</f>
        <v>1314</v>
      </c>
      <c r="Q5877" s="19">
        <f t="shared" si="448"/>
        <v>31.662106074025758</v>
      </c>
    </row>
    <row r="5878" spans="1:17" s="80" customFormat="1" x14ac:dyDescent="0.55000000000000004">
      <c r="A5878" s="80">
        <v>5876</v>
      </c>
      <c r="B5878" s="81">
        <v>45698</v>
      </c>
      <c r="C5878" s="80">
        <v>137.94672927840199</v>
      </c>
      <c r="D5878" s="80">
        <f t="shared" si="450"/>
        <v>684977218.21204567</v>
      </c>
      <c r="E5878" s="80">
        <v>475</v>
      </c>
      <c r="F5878" s="80">
        <f t="shared" si="454"/>
        <v>9.56596725629446E-5</v>
      </c>
      <c r="G5878" s="80">
        <f t="shared" si="451"/>
        <v>25631.131774204074</v>
      </c>
      <c r="H5878" s="80">
        <f t="shared" si="447"/>
        <v>2.4518656729380468</v>
      </c>
      <c r="I5878" s="80">
        <f t="shared" si="449"/>
        <v>12174787.592746936</v>
      </c>
      <c r="K5878" s="82">
        <f t="shared" si="452"/>
        <v>1.1114805470662237E-3</v>
      </c>
      <c r="L5878" s="3">
        <f>IF(AND(O5878&gt;0,O5878&lt;366),+'PL2'!$N$3+1,IF(AND(O5878&gt;365,O5878&lt;731),+'PL2'!$O$3+1,IF(AND(O5878&gt;730,O5878&lt;1096),+'PL2'!$P$3+1,IF(AND(O5878&gt;1095,O5878&lt;1461),+'PL2'!$Q$3+1,IF(AND(O5878&gt;1460,O5878&lt;3000),+'PL2'!$R$3+1,0)))))</f>
        <v>1.5</v>
      </c>
      <c r="M5878" s="3">
        <f>IF(AND(O5878&gt;0,O5878&lt;366),+'PL2'!$N$2+1,IF(AND(O5878&gt;365,O5878&lt;731),+'PL2'!$O$2+1,IF(AND(O5878&gt;730,O5878&lt;1096),+'PL2'!$P$2+1,IF(AND(O5878&gt;1095,O5878&lt;1461),+'PL2'!$Q$2+1,IF(AND(O5878&gt;1460,O5878&lt;1826),+'PL2'!$R$2+1,IF(AND(O5878&gt;1825,O5878&lt;2190),+'PL2'!$S$2+1,0))))))</f>
        <v>1.2</v>
      </c>
      <c r="N5878" s="82">
        <f t="shared" si="453"/>
        <v>4.9963589095569638E-4</v>
      </c>
      <c r="O5878" s="19">
        <f>IF(A5878&gt;'PL2'!$C$2+489,IF(A5878='PL2'!$C$2+490,1,O5877+1), "")</f>
        <v>1315</v>
      </c>
      <c r="Q5878" s="19">
        <f t="shared" si="448"/>
        <v>31.677925598603586</v>
      </c>
    </row>
    <row r="5879" spans="1:17" s="80" customFormat="1" x14ac:dyDescent="0.55000000000000004">
      <c r="A5879" s="80">
        <v>5877</v>
      </c>
      <c r="B5879" s="81">
        <v>45699</v>
      </c>
      <c r="C5879" s="80">
        <v>137.976727752523</v>
      </c>
      <c r="D5879" s="80">
        <f t="shared" si="450"/>
        <v>685738557.06527185</v>
      </c>
      <c r="E5879" s="80">
        <v>475</v>
      </c>
      <c r="F5879" s="80">
        <f t="shared" si="454"/>
        <v>9.5574246200961572E-5</v>
      </c>
      <c r="G5879" s="80">
        <f t="shared" si="451"/>
        <v>25643.93800756428</v>
      </c>
      <c r="H5879" s="80">
        <f t="shared" si="447"/>
        <v>2.4509000446971445</v>
      </c>
      <c r="I5879" s="80">
        <f t="shared" si="449"/>
        <v>12180870.553593034</v>
      </c>
      <c r="K5879" s="82">
        <f t="shared" si="452"/>
        <v>1.1114805470662237E-3</v>
      </c>
      <c r="L5879" s="3">
        <f>IF(AND(O5879&gt;0,O5879&lt;366),+'PL2'!$N$3+1,IF(AND(O5879&gt;365,O5879&lt;731),+'PL2'!$O$3+1,IF(AND(O5879&gt;730,O5879&lt;1096),+'PL2'!$P$3+1,IF(AND(O5879&gt;1095,O5879&lt;1461),+'PL2'!$Q$3+1,IF(AND(O5879&gt;1460,O5879&lt;3000),+'PL2'!$R$3+1,0)))))</f>
        <v>1.5</v>
      </c>
      <c r="M5879" s="3">
        <f>IF(AND(O5879&gt;0,O5879&lt;366),+'PL2'!$N$2+1,IF(AND(O5879&gt;365,O5879&lt;731),+'PL2'!$O$2+1,IF(AND(O5879&gt;730,O5879&lt;1096),+'PL2'!$P$2+1,IF(AND(O5879&gt;1095,O5879&lt;1461),+'PL2'!$Q$2+1,IF(AND(O5879&gt;1460,O5879&lt;1826),+'PL2'!$R$2+1,IF(AND(O5879&gt;1825,O5879&lt;2190),+'PL2'!$S$2+1,0))))))</f>
        <v>1.2</v>
      </c>
      <c r="N5879" s="82">
        <f t="shared" si="453"/>
        <v>4.9963589095569638E-4</v>
      </c>
      <c r="O5879" s="19">
        <f>IF(A5879&gt;'PL2'!$C$2+489,IF(A5879='PL2'!$C$2+490,1,O5878+1), "")</f>
        <v>1316</v>
      </c>
      <c r="Q5879" s="19">
        <f t="shared" si="448"/>
        <v>31.693753027183671</v>
      </c>
    </row>
    <row r="5880" spans="1:17" s="80" customFormat="1" x14ac:dyDescent="0.55000000000000004">
      <c r="A5880" s="80">
        <v>5878</v>
      </c>
      <c r="B5880" s="81">
        <v>45700</v>
      </c>
      <c r="C5880" s="80">
        <v>138.00672622664399</v>
      </c>
      <c r="D5880" s="80">
        <f t="shared" si="450"/>
        <v>686500742.13182318</v>
      </c>
      <c r="E5880" s="80">
        <v>475</v>
      </c>
      <c r="F5880" s="80">
        <f t="shared" si="454"/>
        <v>9.5488891612979863E-5</v>
      </c>
      <c r="G5880" s="80">
        <f t="shared" si="451"/>
        <v>25656.750639378301</v>
      </c>
      <c r="H5880" s="80">
        <f t="shared" si="447"/>
        <v>2.4499346809448466</v>
      </c>
      <c r="I5880" s="80">
        <f t="shared" si="449"/>
        <v>12186956.553704692</v>
      </c>
      <c r="K5880" s="82">
        <f t="shared" si="452"/>
        <v>1.1114805470662237E-3</v>
      </c>
      <c r="L5880" s="3">
        <f>IF(AND(O5880&gt;0,O5880&lt;366),+'PL2'!$N$3+1,IF(AND(O5880&gt;365,O5880&lt;731),+'PL2'!$O$3+1,IF(AND(O5880&gt;730,O5880&lt;1096),+'PL2'!$P$3+1,IF(AND(O5880&gt;1095,O5880&lt;1461),+'PL2'!$Q$3+1,IF(AND(O5880&gt;1460,O5880&lt;3000),+'PL2'!$R$3+1,0)))))</f>
        <v>1.5</v>
      </c>
      <c r="M5880" s="3">
        <f>IF(AND(O5880&gt;0,O5880&lt;366),+'PL2'!$N$2+1,IF(AND(O5880&gt;365,O5880&lt;731),+'PL2'!$O$2+1,IF(AND(O5880&gt;730,O5880&lt;1096),+'PL2'!$P$2+1,IF(AND(O5880&gt;1095,O5880&lt;1461),+'PL2'!$Q$2+1,IF(AND(O5880&gt;1460,O5880&lt;1826),+'PL2'!$R$2+1,IF(AND(O5880&gt;1825,O5880&lt;2190),+'PL2'!$S$2+1,0))))))</f>
        <v>1.2</v>
      </c>
      <c r="N5880" s="82">
        <f t="shared" si="453"/>
        <v>4.9963589095569638E-4</v>
      </c>
      <c r="O5880" s="19">
        <f>IF(A5880&gt;'PL2'!$C$2+489,IF(A5880='PL2'!$C$2+490,1,O5879+1), "")</f>
        <v>1317</v>
      </c>
      <c r="Q5880" s="19">
        <f t="shared" si="448"/>
        <v>31.709588363715138</v>
      </c>
    </row>
    <row r="5881" spans="1:17" s="80" customFormat="1" x14ac:dyDescent="0.55000000000000004">
      <c r="A5881" s="80">
        <v>5879</v>
      </c>
      <c r="B5881" s="81">
        <v>45701</v>
      </c>
      <c r="C5881" s="80">
        <v>138.03672470076501</v>
      </c>
      <c r="D5881" s="80">
        <f t="shared" si="450"/>
        <v>687263774.35224926</v>
      </c>
      <c r="E5881" s="80">
        <v>475</v>
      </c>
      <c r="F5881" s="80">
        <f t="shared" si="454"/>
        <v>9.540360874492641E-5</v>
      </c>
      <c r="G5881" s="80">
        <f t="shared" si="451"/>
        <v>25669.569672843034</v>
      </c>
      <c r="H5881" s="80">
        <f t="shared" si="447"/>
        <v>2.4489695817185453</v>
      </c>
      <c r="I5881" s="80">
        <f t="shared" si="449"/>
        <v>12193045.594600441</v>
      </c>
      <c r="K5881" s="82">
        <f t="shared" si="452"/>
        <v>1.1114805470662237E-3</v>
      </c>
      <c r="L5881" s="3">
        <f>IF(AND(O5881&gt;0,O5881&lt;366),+'PL2'!$N$3+1,IF(AND(O5881&gt;365,O5881&lt;731),+'PL2'!$O$3+1,IF(AND(O5881&gt;730,O5881&lt;1096),+'PL2'!$P$3+1,IF(AND(O5881&gt;1095,O5881&lt;1461),+'PL2'!$Q$3+1,IF(AND(O5881&gt;1460,O5881&lt;3000),+'PL2'!$R$3+1,0)))))</f>
        <v>1.5</v>
      </c>
      <c r="M5881" s="3">
        <f>IF(AND(O5881&gt;0,O5881&lt;366),+'PL2'!$N$2+1,IF(AND(O5881&gt;365,O5881&lt;731),+'PL2'!$O$2+1,IF(AND(O5881&gt;730,O5881&lt;1096),+'PL2'!$P$2+1,IF(AND(O5881&gt;1095,O5881&lt;1461),+'PL2'!$Q$2+1,IF(AND(O5881&gt;1460,O5881&lt;1826),+'PL2'!$R$2+1,IF(AND(O5881&gt;1825,O5881&lt;2190),+'PL2'!$S$2+1,0))))))</f>
        <v>1.2</v>
      </c>
      <c r="N5881" s="82">
        <f t="shared" si="453"/>
        <v>4.9963589095569638E-4</v>
      </c>
      <c r="O5881" s="19">
        <f>IF(A5881&gt;'PL2'!$C$2+489,IF(A5881='PL2'!$C$2+490,1,O5880+1), "")</f>
        <v>1318</v>
      </c>
      <c r="Q5881" s="19">
        <f t="shared" si="448"/>
        <v>31.72543161214908</v>
      </c>
    </row>
    <row r="5882" spans="1:17" s="80" customFormat="1" x14ac:dyDescent="0.55000000000000004">
      <c r="A5882" s="80">
        <v>5880</v>
      </c>
      <c r="B5882" s="81">
        <v>45702</v>
      </c>
      <c r="C5882" s="80">
        <v>138.06672317488599</v>
      </c>
      <c r="D5882" s="80">
        <f t="shared" si="450"/>
        <v>688027654.66814506</v>
      </c>
      <c r="E5882" s="80">
        <v>475</v>
      </c>
      <c r="F5882" s="80">
        <f t="shared" si="454"/>
        <v>9.5318397542759709E-5</v>
      </c>
      <c r="G5882" s="80">
        <f t="shared" si="451"/>
        <v>25682.395111156973</v>
      </c>
      <c r="H5882" s="80">
        <f t="shared" si="447"/>
        <v>2.4480047470554887</v>
      </c>
      <c r="I5882" s="80">
        <f t="shared" si="449"/>
        <v>12199137.677799562</v>
      </c>
      <c r="K5882" s="82">
        <f t="shared" si="452"/>
        <v>1.1114805470662237E-3</v>
      </c>
      <c r="L5882" s="3">
        <f>IF(AND(O5882&gt;0,O5882&lt;366),+'PL2'!$N$3+1,IF(AND(O5882&gt;365,O5882&lt;731),+'PL2'!$O$3+1,IF(AND(O5882&gt;730,O5882&lt;1096),+'PL2'!$P$3+1,IF(AND(O5882&gt;1095,O5882&lt;1461),+'PL2'!$Q$3+1,IF(AND(O5882&gt;1460,O5882&lt;3000),+'PL2'!$R$3+1,0)))))</f>
        <v>1.5</v>
      </c>
      <c r="M5882" s="3">
        <f>IF(AND(O5882&gt;0,O5882&lt;366),+'PL2'!$N$2+1,IF(AND(O5882&gt;365,O5882&lt;731),+'PL2'!$O$2+1,IF(AND(O5882&gt;730,O5882&lt;1096),+'PL2'!$P$2+1,IF(AND(O5882&gt;1095,O5882&lt;1461),+'PL2'!$Q$2+1,IF(AND(O5882&gt;1460,O5882&lt;1826),+'PL2'!$R$2+1,IF(AND(O5882&gt;1825,O5882&lt;2190),+'PL2'!$S$2+1,0))))))</f>
        <v>1.2</v>
      </c>
      <c r="N5882" s="82">
        <f t="shared" si="453"/>
        <v>4.9963589095569638E-4</v>
      </c>
      <c r="O5882" s="19">
        <f>IF(A5882&gt;'PL2'!$C$2+489,IF(A5882='PL2'!$C$2+490,1,O5881+1), "")</f>
        <v>1319</v>
      </c>
      <c r="Q5882" s="19">
        <f t="shared" si="448"/>
        <v>31.74128277643857</v>
      </c>
    </row>
    <row r="5883" spans="1:17" s="80" customFormat="1" x14ac:dyDescent="0.55000000000000004">
      <c r="A5883" s="80">
        <v>5881</v>
      </c>
      <c r="B5883" s="81">
        <v>45703</v>
      </c>
      <c r="C5883" s="80">
        <v>138.09672164900701</v>
      </c>
      <c r="D5883" s="80">
        <f t="shared" si="450"/>
        <v>688792384.0221523</v>
      </c>
      <c r="E5883" s="80">
        <v>475</v>
      </c>
      <c r="F5883" s="80">
        <f t="shared" si="454"/>
        <v>9.5233257952469892E-5</v>
      </c>
      <c r="G5883" s="80">
        <f t="shared" si="451"/>
        <v>25695.226957520212</v>
      </c>
      <c r="H5883" s="80">
        <f t="shared" si="447"/>
        <v>2.4470401769927803</v>
      </c>
      <c r="I5883" s="80">
        <f t="shared" si="449"/>
        <v>12205232.8048221</v>
      </c>
      <c r="K5883" s="82">
        <f t="shared" si="452"/>
        <v>1.1114805470662237E-3</v>
      </c>
      <c r="L5883" s="3">
        <f>IF(AND(O5883&gt;0,O5883&lt;366),+'PL2'!$N$3+1,IF(AND(O5883&gt;365,O5883&lt;731),+'PL2'!$O$3+1,IF(AND(O5883&gt;730,O5883&lt;1096),+'PL2'!$P$3+1,IF(AND(O5883&gt;1095,O5883&lt;1461),+'PL2'!$Q$3+1,IF(AND(O5883&gt;1460,O5883&lt;3000),+'PL2'!$R$3+1,0)))))</f>
        <v>1.5</v>
      </c>
      <c r="M5883" s="3">
        <f>IF(AND(O5883&gt;0,O5883&lt;366),+'PL2'!$N$2+1,IF(AND(O5883&gt;365,O5883&lt;731),+'PL2'!$O$2+1,IF(AND(O5883&gt;730,O5883&lt;1096),+'PL2'!$P$2+1,IF(AND(O5883&gt;1095,O5883&lt;1461),+'PL2'!$Q$2+1,IF(AND(O5883&gt;1460,O5883&lt;1826),+'PL2'!$R$2+1,IF(AND(O5883&gt;1825,O5883&lt;2190),+'PL2'!$S$2+1,0))))))</f>
        <v>1.2</v>
      </c>
      <c r="N5883" s="82">
        <f t="shared" si="453"/>
        <v>4.9963589095569638E-4</v>
      </c>
      <c r="O5883" s="19">
        <f>IF(A5883&gt;'PL2'!$C$2+489,IF(A5883='PL2'!$C$2+490,1,O5882+1), "")</f>
        <v>1320</v>
      </c>
      <c r="Q5883" s="19">
        <f t="shared" si="448"/>
        <v>31.757141860538653</v>
      </c>
    </row>
    <row r="5884" spans="1:17" s="80" customFormat="1" x14ac:dyDescent="0.55000000000000004">
      <c r="A5884" s="80">
        <v>5882</v>
      </c>
      <c r="B5884" s="81">
        <v>45704</v>
      </c>
      <c r="C5884" s="80">
        <v>138.126720123128</v>
      </c>
      <c r="D5884" s="80">
        <f t="shared" si="450"/>
        <v>689557963.35796034</v>
      </c>
      <c r="E5884" s="80">
        <v>475</v>
      </c>
      <c r="F5884" s="80">
        <f t="shared" si="454"/>
        <v>9.514818992007857E-5</v>
      </c>
      <c r="G5884" s="80">
        <f t="shared" si="451"/>
        <v>25708.06521513444</v>
      </c>
      <c r="H5884" s="80">
        <f t="shared" si="447"/>
        <v>2.4460758715673774</v>
      </c>
      <c r="I5884" s="80">
        <f t="shared" si="449"/>
        <v>12211330.977188859</v>
      </c>
      <c r="K5884" s="82">
        <f t="shared" si="452"/>
        <v>1.1114805470662237E-3</v>
      </c>
      <c r="L5884" s="3">
        <f>IF(AND(O5884&gt;0,O5884&lt;366),+'PL2'!$N$3+1,IF(AND(O5884&gt;365,O5884&lt;731),+'PL2'!$O$3+1,IF(AND(O5884&gt;730,O5884&lt;1096),+'PL2'!$P$3+1,IF(AND(O5884&gt;1095,O5884&lt;1461),+'PL2'!$Q$3+1,IF(AND(O5884&gt;1460,O5884&lt;3000),+'PL2'!$R$3+1,0)))))</f>
        <v>1.5</v>
      </c>
      <c r="M5884" s="3">
        <f>IF(AND(O5884&gt;0,O5884&lt;366),+'PL2'!$N$2+1,IF(AND(O5884&gt;365,O5884&lt;731),+'PL2'!$O$2+1,IF(AND(O5884&gt;730,O5884&lt;1096),+'PL2'!$P$2+1,IF(AND(O5884&gt;1095,O5884&lt;1461),+'PL2'!$Q$2+1,IF(AND(O5884&gt;1460,O5884&lt;1826),+'PL2'!$R$2+1,IF(AND(O5884&gt;1825,O5884&lt;2190),+'PL2'!$S$2+1,0))))))</f>
        <v>1.2</v>
      </c>
      <c r="N5884" s="82">
        <f t="shared" si="453"/>
        <v>4.9963589095569638E-4</v>
      </c>
      <c r="O5884" s="19">
        <f>IF(A5884&gt;'PL2'!$C$2+489,IF(A5884='PL2'!$C$2+490,1,O5883+1), "")</f>
        <v>1321</v>
      </c>
      <c r="Q5884" s="19">
        <f t="shared" si="448"/>
        <v>31.77300886840635</v>
      </c>
    </row>
    <row r="5885" spans="1:17" s="80" customFormat="1" x14ac:dyDescent="0.55000000000000004">
      <c r="A5885" s="80">
        <v>5883</v>
      </c>
      <c r="B5885" s="81">
        <v>45705</v>
      </c>
      <c r="C5885" s="80">
        <v>138.15671859724901</v>
      </c>
      <c r="D5885" s="80">
        <f t="shared" si="450"/>
        <v>690324393.62030733</v>
      </c>
      <c r="E5885" s="80">
        <v>475</v>
      </c>
      <c r="F5885" s="80">
        <f t="shared" si="454"/>
        <v>9.5063193391639123E-5</v>
      </c>
      <c r="G5885" s="80">
        <f t="shared" si="451"/>
        <v>25720.90988720295</v>
      </c>
      <c r="H5885" s="80">
        <f t="shared" si="447"/>
        <v>2.4451118308160971</v>
      </c>
      <c r="I5885" s="80">
        <f t="shared" si="449"/>
        <v>12217432.196421402</v>
      </c>
      <c r="K5885" s="82">
        <f t="shared" si="452"/>
        <v>1.1114805470662237E-3</v>
      </c>
      <c r="L5885" s="3">
        <f>IF(AND(O5885&gt;0,O5885&lt;366),+'PL2'!$N$3+1,IF(AND(O5885&gt;365,O5885&lt;731),+'PL2'!$O$3+1,IF(AND(O5885&gt;730,O5885&lt;1096),+'PL2'!$P$3+1,IF(AND(O5885&gt;1095,O5885&lt;1461),+'PL2'!$Q$3+1,IF(AND(O5885&gt;1460,O5885&lt;3000),+'PL2'!$R$3+1,0)))))</f>
        <v>1.5</v>
      </c>
      <c r="M5885" s="3">
        <f>IF(AND(O5885&gt;0,O5885&lt;366),+'PL2'!$N$2+1,IF(AND(O5885&gt;365,O5885&lt;731),+'PL2'!$O$2+1,IF(AND(O5885&gt;730,O5885&lt;1096),+'PL2'!$P$2+1,IF(AND(O5885&gt;1095,O5885&lt;1461),+'PL2'!$Q$2+1,IF(AND(O5885&gt;1460,O5885&lt;1826),+'PL2'!$R$2+1,IF(AND(O5885&gt;1825,O5885&lt;2190),+'PL2'!$S$2+1,0))))))</f>
        <v>1.2</v>
      </c>
      <c r="N5885" s="82">
        <f t="shared" si="453"/>
        <v>4.9963589095569638E-4</v>
      </c>
      <c r="O5885" s="19">
        <f>IF(A5885&gt;'PL2'!$C$2+489,IF(A5885='PL2'!$C$2+490,1,O5884+1), "")</f>
        <v>1322</v>
      </c>
      <c r="Q5885" s="19">
        <f t="shared" si="448"/>
        <v>31.788883804000658</v>
      </c>
    </row>
    <row r="5886" spans="1:17" s="80" customFormat="1" x14ac:dyDescent="0.55000000000000004">
      <c r="A5886" s="80">
        <v>5884</v>
      </c>
      <c r="B5886" s="81">
        <v>45706</v>
      </c>
      <c r="C5886" s="80">
        <v>138.18671707137</v>
      </c>
      <c r="D5886" s="80">
        <f t="shared" si="450"/>
        <v>691091675.75498164</v>
      </c>
      <c r="E5886" s="80">
        <v>475</v>
      </c>
      <c r="F5886" s="80">
        <f t="shared" si="454"/>
        <v>9.4978268313236305E-5</v>
      </c>
      <c r="G5886" s="80">
        <f t="shared" si="451"/>
        <v>25733.760976930633</v>
      </c>
      <c r="H5886" s="80">
        <f t="shared" si="447"/>
        <v>2.4441480547756078</v>
      </c>
      <c r="I5886" s="80">
        <f t="shared" si="449"/>
        <v>12223536.464042051</v>
      </c>
      <c r="K5886" s="82">
        <f t="shared" si="452"/>
        <v>1.1114805470662237E-3</v>
      </c>
      <c r="L5886" s="3">
        <f>IF(AND(O5886&gt;0,O5886&lt;366),+'PL2'!$N$3+1,IF(AND(O5886&gt;365,O5886&lt;731),+'PL2'!$O$3+1,IF(AND(O5886&gt;730,O5886&lt;1096),+'PL2'!$P$3+1,IF(AND(O5886&gt;1095,O5886&lt;1461),+'PL2'!$Q$3+1,IF(AND(O5886&gt;1460,O5886&lt;3000),+'PL2'!$R$3+1,0)))))</f>
        <v>1.5</v>
      </c>
      <c r="M5886" s="3">
        <f>IF(AND(O5886&gt;0,O5886&lt;366),+'PL2'!$N$2+1,IF(AND(O5886&gt;365,O5886&lt;731),+'PL2'!$O$2+1,IF(AND(O5886&gt;730,O5886&lt;1096),+'PL2'!$P$2+1,IF(AND(O5886&gt;1095,O5886&lt;1461),+'PL2'!$Q$2+1,IF(AND(O5886&gt;1460,O5886&lt;1826),+'PL2'!$R$2+1,IF(AND(O5886&gt;1825,O5886&lt;2190),+'PL2'!$S$2+1,0))))))</f>
        <v>1.2</v>
      </c>
      <c r="N5886" s="82">
        <f t="shared" si="453"/>
        <v>4.9963589095569638E-4</v>
      </c>
      <c r="O5886" s="19">
        <f>IF(A5886&gt;'PL2'!$C$2+489,IF(A5886='PL2'!$C$2+490,1,O5885+1), "")</f>
        <v>1323</v>
      </c>
      <c r="Q5886" s="19">
        <f t="shared" si="448"/>
        <v>31.804766671282557</v>
      </c>
    </row>
    <row r="5887" spans="1:17" s="80" customFormat="1" x14ac:dyDescent="0.55000000000000004">
      <c r="A5887" s="80">
        <v>5885</v>
      </c>
      <c r="B5887" s="81">
        <v>45707</v>
      </c>
      <c r="C5887" s="80">
        <v>138.21671554549101</v>
      </c>
      <c r="D5887" s="80">
        <f t="shared" si="450"/>
        <v>691859810.70882273</v>
      </c>
      <c r="E5887" s="80">
        <v>475</v>
      </c>
      <c r="F5887" s="80">
        <f t="shared" si="454"/>
        <v>9.4893414630986623E-5</v>
      </c>
      <c r="G5887" s="80">
        <f t="shared" si="451"/>
        <v>25746.618487523981</v>
      </c>
      <c r="H5887" s="80">
        <f t="shared" si="447"/>
        <v>2.4431845434824391</v>
      </c>
      <c r="I5887" s="80">
        <f t="shared" si="449"/>
        <v>12229643.781573892</v>
      </c>
      <c r="K5887" s="82">
        <f t="shared" si="452"/>
        <v>1.1114805470662237E-3</v>
      </c>
      <c r="L5887" s="3">
        <f>IF(AND(O5887&gt;0,O5887&lt;366),+'PL2'!$N$3+1,IF(AND(O5887&gt;365,O5887&lt;731),+'PL2'!$O$3+1,IF(AND(O5887&gt;730,O5887&lt;1096),+'PL2'!$P$3+1,IF(AND(O5887&gt;1095,O5887&lt;1461),+'PL2'!$Q$3+1,IF(AND(O5887&gt;1460,O5887&lt;3000),+'PL2'!$R$3+1,0)))))</f>
        <v>1.5</v>
      </c>
      <c r="M5887" s="3">
        <f>IF(AND(O5887&gt;0,O5887&lt;366),+'PL2'!$N$2+1,IF(AND(O5887&gt;365,O5887&lt;731),+'PL2'!$O$2+1,IF(AND(O5887&gt;730,O5887&lt;1096),+'PL2'!$P$2+1,IF(AND(O5887&gt;1095,O5887&lt;1461),+'PL2'!$Q$2+1,IF(AND(O5887&gt;1460,O5887&lt;1826),+'PL2'!$R$2+1,IF(AND(O5887&gt;1825,O5887&lt;2190),+'PL2'!$S$2+1,0))))))</f>
        <v>1.2</v>
      </c>
      <c r="N5887" s="82">
        <f t="shared" si="453"/>
        <v>4.9963589095569638E-4</v>
      </c>
      <c r="O5887" s="19">
        <f>IF(A5887&gt;'PL2'!$C$2+489,IF(A5887='PL2'!$C$2+490,1,O5886+1), "")</f>
        <v>1324</v>
      </c>
      <c r="Q5887" s="19">
        <f t="shared" si="448"/>
        <v>31.820657474215</v>
      </c>
    </row>
    <row r="5888" spans="1:17" s="80" customFormat="1" x14ac:dyDescent="0.55000000000000004">
      <c r="A5888" s="80">
        <v>5886</v>
      </c>
      <c r="B5888" s="81">
        <v>45708</v>
      </c>
      <c r="C5888" s="80">
        <v>138.246714019612</v>
      </c>
      <c r="D5888" s="80">
        <f t="shared" si="450"/>
        <v>692628799.42972255</v>
      </c>
      <c r="E5888" s="80">
        <v>475</v>
      </c>
      <c r="F5888" s="80">
        <f t="shared" si="454"/>
        <v>9.480863229103804E-5</v>
      </c>
      <c r="G5888" s="80">
        <f t="shared" si="451"/>
        <v>25759.482422191093</v>
      </c>
      <c r="H5888" s="80">
        <f t="shared" si="447"/>
        <v>2.4422212969729733</v>
      </c>
      <c r="I5888" s="80">
        <f t="shared" si="449"/>
        <v>12235754.150540769</v>
      </c>
      <c r="K5888" s="82">
        <f t="shared" si="452"/>
        <v>1.1114805470662237E-3</v>
      </c>
      <c r="L5888" s="3">
        <f>IF(AND(O5888&gt;0,O5888&lt;366),+'PL2'!$N$3+1,IF(AND(O5888&gt;365,O5888&lt;731),+'PL2'!$O$3+1,IF(AND(O5888&gt;730,O5888&lt;1096),+'PL2'!$P$3+1,IF(AND(O5888&gt;1095,O5888&lt;1461),+'PL2'!$Q$3+1,IF(AND(O5888&gt;1460,O5888&lt;3000),+'PL2'!$R$3+1,0)))))</f>
        <v>1.5</v>
      </c>
      <c r="M5888" s="3">
        <f>IF(AND(O5888&gt;0,O5888&lt;366),+'PL2'!$N$2+1,IF(AND(O5888&gt;365,O5888&lt;731),+'PL2'!$O$2+1,IF(AND(O5888&gt;730,O5888&lt;1096),+'PL2'!$P$2+1,IF(AND(O5888&gt;1095,O5888&lt;1461),+'PL2'!$Q$2+1,IF(AND(O5888&gt;1460,O5888&lt;1826),+'PL2'!$R$2+1,IF(AND(O5888&gt;1825,O5888&lt;2190),+'PL2'!$S$2+1,0))))))</f>
        <v>1.2</v>
      </c>
      <c r="N5888" s="82">
        <f t="shared" si="453"/>
        <v>4.9963589095569638E-4</v>
      </c>
      <c r="O5888" s="19">
        <f>IF(A5888&gt;'PL2'!$C$2+489,IF(A5888='PL2'!$C$2+490,1,O5887+1), "")</f>
        <v>1325</v>
      </c>
      <c r="Q5888" s="19">
        <f t="shared" si="448"/>
        <v>31.836556216762926</v>
      </c>
    </row>
    <row r="5889" spans="1:17" s="80" customFormat="1" x14ac:dyDescent="0.55000000000000004">
      <c r="A5889" s="80">
        <v>5887</v>
      </c>
      <c r="B5889" s="81">
        <v>45709</v>
      </c>
      <c r="C5889" s="80">
        <v>138.27671249373299</v>
      </c>
      <c r="D5889" s="80">
        <f t="shared" si="450"/>
        <v>693398642.8666265</v>
      </c>
      <c r="E5889" s="80">
        <v>475</v>
      </c>
      <c r="F5889" s="80">
        <f t="shared" si="454"/>
        <v>9.4723921239570164E-5</v>
      </c>
      <c r="G5889" s="80">
        <f t="shared" si="451"/>
        <v>25772.352784141662</v>
      </c>
      <c r="H5889" s="80">
        <f t="shared" si="447"/>
        <v>2.4412583152834517</v>
      </c>
      <c r="I5889" s="80">
        <f t="shared" si="449"/>
        <v>12241867.57246729</v>
      </c>
      <c r="K5889" s="82">
        <f t="shared" si="452"/>
        <v>1.1114805470662237E-3</v>
      </c>
      <c r="L5889" s="3">
        <f>IF(AND(O5889&gt;0,O5889&lt;366),+'PL2'!$N$3+1,IF(AND(O5889&gt;365,O5889&lt;731),+'PL2'!$O$3+1,IF(AND(O5889&gt;730,O5889&lt;1096),+'PL2'!$P$3+1,IF(AND(O5889&gt;1095,O5889&lt;1461),+'PL2'!$Q$3+1,IF(AND(O5889&gt;1460,O5889&lt;3000),+'PL2'!$R$3+1,0)))))</f>
        <v>1.5</v>
      </c>
      <c r="M5889" s="3">
        <f>IF(AND(O5889&gt;0,O5889&lt;366),+'PL2'!$N$2+1,IF(AND(O5889&gt;365,O5889&lt;731),+'PL2'!$O$2+1,IF(AND(O5889&gt;730,O5889&lt;1096),+'PL2'!$P$2+1,IF(AND(O5889&gt;1095,O5889&lt;1461),+'PL2'!$Q$2+1,IF(AND(O5889&gt;1460,O5889&lt;1826),+'PL2'!$R$2+1,IF(AND(O5889&gt;1825,O5889&lt;2190),+'PL2'!$S$2+1,0))))))</f>
        <v>1.2</v>
      </c>
      <c r="N5889" s="82">
        <f t="shared" si="453"/>
        <v>4.9963589095569638E-4</v>
      </c>
      <c r="O5889" s="19">
        <f>IF(A5889&gt;'PL2'!$C$2+489,IF(A5889='PL2'!$C$2+490,1,O5888+1), "")</f>
        <v>1326</v>
      </c>
      <c r="Q5889" s="19">
        <f t="shared" si="448"/>
        <v>31.852462902893251</v>
      </c>
    </row>
    <row r="5890" spans="1:17" s="80" customFormat="1" x14ac:dyDescent="0.55000000000000004">
      <c r="A5890" s="80">
        <v>5888</v>
      </c>
      <c r="B5890" s="81">
        <v>45710</v>
      </c>
      <c r="C5890" s="80">
        <v>138.306710967854</v>
      </c>
      <c r="D5890" s="80">
        <f t="shared" si="450"/>
        <v>694169341.96953487</v>
      </c>
      <c r="E5890" s="80">
        <v>475</v>
      </c>
      <c r="F5890" s="80">
        <f t="shared" si="454"/>
        <v>9.4639281422794166E-5</v>
      </c>
      <c r="G5890" s="80">
        <f t="shared" si="451"/>
        <v>25785.229576586989</v>
      </c>
      <c r="H5890" s="80">
        <f t="shared" si="447"/>
        <v>2.4402955984499717</v>
      </c>
      <c r="I5890" s="80">
        <f t="shared" si="449"/>
        <v>12247984.048878821</v>
      </c>
      <c r="K5890" s="82">
        <f t="shared" si="452"/>
        <v>1.1114805470662237E-3</v>
      </c>
      <c r="L5890" s="3">
        <f>IF(AND(O5890&gt;0,O5890&lt;366),+'PL2'!$N$3+1,IF(AND(O5890&gt;365,O5890&lt;731),+'PL2'!$O$3+1,IF(AND(O5890&gt;730,O5890&lt;1096),+'PL2'!$P$3+1,IF(AND(O5890&gt;1095,O5890&lt;1461),+'PL2'!$Q$3+1,IF(AND(O5890&gt;1460,O5890&lt;3000),+'PL2'!$R$3+1,0)))))</f>
        <v>1.5</v>
      </c>
      <c r="M5890" s="3">
        <f>IF(AND(O5890&gt;0,O5890&lt;366),+'PL2'!$N$2+1,IF(AND(O5890&gt;365,O5890&lt;731),+'PL2'!$O$2+1,IF(AND(O5890&gt;730,O5890&lt;1096),+'PL2'!$P$2+1,IF(AND(O5890&gt;1095,O5890&lt;1461),+'PL2'!$Q$2+1,IF(AND(O5890&gt;1460,O5890&lt;1826),+'PL2'!$R$2+1,IF(AND(O5890&gt;1825,O5890&lt;2190),+'PL2'!$S$2+1,0))))))</f>
        <v>1.2</v>
      </c>
      <c r="N5890" s="82">
        <f t="shared" si="453"/>
        <v>4.9963589095569638E-4</v>
      </c>
      <c r="O5890" s="19">
        <f>IF(A5890&gt;'PL2'!$C$2+489,IF(A5890='PL2'!$C$2+490,1,O5889+1), "")</f>
        <v>1327</v>
      </c>
      <c r="Q5890" s="19">
        <f t="shared" si="448"/>
        <v>31.868377536574872</v>
      </c>
    </row>
    <row r="5891" spans="1:17" s="80" customFormat="1" x14ac:dyDescent="0.55000000000000004">
      <c r="A5891" s="80">
        <v>5889</v>
      </c>
      <c r="B5891" s="81">
        <v>45711</v>
      </c>
      <c r="C5891" s="80">
        <v>138.33670944197499</v>
      </c>
      <c r="D5891" s="80">
        <f t="shared" si="450"/>
        <v>694940897.68950379</v>
      </c>
      <c r="E5891" s="80">
        <v>475</v>
      </c>
      <c r="F5891" s="80">
        <f t="shared" si="454"/>
        <v>9.4554712786952715E-5</v>
      </c>
      <c r="G5891" s="80">
        <f t="shared" si="451"/>
        <v>25798.112802739986</v>
      </c>
      <c r="H5891" s="80">
        <f t="shared" si="447"/>
        <v>2.4393331465084871</v>
      </c>
      <c r="I5891" s="80">
        <f t="shared" si="449"/>
        <v>12254103.581301494</v>
      </c>
      <c r="K5891" s="82">
        <f t="shared" si="452"/>
        <v>1.1114805470662237E-3</v>
      </c>
      <c r="L5891" s="3">
        <f>IF(AND(O5891&gt;0,O5891&lt;366),+'PL2'!$N$3+1,IF(AND(O5891&gt;365,O5891&lt;731),+'PL2'!$O$3+1,IF(AND(O5891&gt;730,O5891&lt;1096),+'PL2'!$P$3+1,IF(AND(O5891&gt;1095,O5891&lt;1461),+'PL2'!$Q$3+1,IF(AND(O5891&gt;1460,O5891&lt;3000),+'PL2'!$R$3+1,0)))))</f>
        <v>1.5</v>
      </c>
      <c r="M5891" s="3">
        <f>IF(AND(O5891&gt;0,O5891&lt;366),+'PL2'!$N$2+1,IF(AND(O5891&gt;365,O5891&lt;731),+'PL2'!$O$2+1,IF(AND(O5891&gt;730,O5891&lt;1096),+'PL2'!$P$2+1,IF(AND(O5891&gt;1095,O5891&lt;1461),+'PL2'!$Q$2+1,IF(AND(O5891&gt;1460,O5891&lt;1826),+'PL2'!$R$2+1,IF(AND(O5891&gt;1825,O5891&lt;2190),+'PL2'!$S$2+1,0))))))</f>
        <v>1.2</v>
      </c>
      <c r="N5891" s="82">
        <f t="shared" si="453"/>
        <v>4.9963589095569638E-4</v>
      </c>
      <c r="O5891" s="19">
        <f>IF(A5891&gt;'PL2'!$C$2+489,IF(A5891='PL2'!$C$2+490,1,O5890+1), "")</f>
        <v>1328</v>
      </c>
      <c r="Q5891" s="19">
        <f t="shared" si="448"/>
        <v>31.884300121778672</v>
      </c>
    </row>
    <row r="5892" spans="1:17" s="80" customFormat="1" x14ac:dyDescent="0.55000000000000004">
      <c r="A5892" s="80">
        <v>5890</v>
      </c>
      <c r="B5892" s="81">
        <v>45712</v>
      </c>
      <c r="C5892" s="80">
        <v>138.366707916096</v>
      </c>
      <c r="D5892" s="80">
        <f t="shared" si="450"/>
        <v>695713310.9786464</v>
      </c>
      <c r="E5892" s="80">
        <v>475</v>
      </c>
      <c r="F5892" s="80">
        <f t="shared" si="454"/>
        <v>9.4470215278320122E-5</v>
      </c>
      <c r="G5892" s="80">
        <f t="shared" si="451"/>
        <v>25811.00246581516</v>
      </c>
      <c r="H5892" s="80">
        <f t="shared" si="447"/>
        <v>2.4383709594948098</v>
      </c>
      <c r="I5892" s="80">
        <f t="shared" si="449"/>
        <v>12260226.171262201</v>
      </c>
      <c r="K5892" s="82">
        <f t="shared" si="452"/>
        <v>1.1114805470662237E-3</v>
      </c>
      <c r="L5892" s="3">
        <f>IF(AND(O5892&gt;0,O5892&lt;366),+'PL2'!$N$3+1,IF(AND(O5892&gt;365,O5892&lt;731),+'PL2'!$O$3+1,IF(AND(O5892&gt;730,O5892&lt;1096),+'PL2'!$P$3+1,IF(AND(O5892&gt;1095,O5892&lt;1461),+'PL2'!$Q$3+1,IF(AND(O5892&gt;1460,O5892&lt;3000),+'PL2'!$R$3+1,0)))))</f>
        <v>1.5</v>
      </c>
      <c r="M5892" s="3">
        <f>IF(AND(O5892&gt;0,O5892&lt;366),+'PL2'!$N$2+1,IF(AND(O5892&gt;365,O5892&lt;731),+'PL2'!$O$2+1,IF(AND(O5892&gt;730,O5892&lt;1096),+'PL2'!$P$2+1,IF(AND(O5892&gt;1095,O5892&lt;1461),+'PL2'!$Q$2+1,IF(AND(O5892&gt;1460,O5892&lt;1826),+'PL2'!$R$2+1,IF(AND(O5892&gt;1825,O5892&lt;2190),+'PL2'!$S$2+1,0))))))</f>
        <v>1.2</v>
      </c>
      <c r="N5892" s="82">
        <f t="shared" si="453"/>
        <v>4.9963589095569638E-4</v>
      </c>
      <c r="O5892" s="19">
        <f>IF(A5892&gt;'PL2'!$C$2+489,IF(A5892='PL2'!$C$2+490,1,O5891+1), "")</f>
        <v>1329</v>
      </c>
      <c r="Q5892" s="19">
        <f t="shared" si="448"/>
        <v>31.900230662477515</v>
      </c>
    </row>
    <row r="5893" spans="1:17" s="80" customFormat="1" x14ac:dyDescent="0.55000000000000004">
      <c r="A5893" s="80">
        <v>5891</v>
      </c>
      <c r="B5893" s="81">
        <v>45713</v>
      </c>
      <c r="C5893" s="80">
        <v>138.39670639021699</v>
      </c>
      <c r="D5893" s="80">
        <f t="shared" si="450"/>
        <v>696486582.79013419</v>
      </c>
      <c r="E5893" s="80">
        <v>475</v>
      </c>
      <c r="F5893" s="80">
        <f t="shared" si="454"/>
        <v>9.4385788843202197E-5</v>
      </c>
      <c r="G5893" s="80">
        <f t="shared" si="451"/>
        <v>25823.898569028628</v>
      </c>
      <c r="H5893" s="80">
        <f t="shared" si="447"/>
        <v>2.4374090374446076</v>
      </c>
      <c r="I5893" s="80">
        <f t="shared" si="449"/>
        <v>12266351.820288599</v>
      </c>
      <c r="K5893" s="82">
        <f t="shared" si="452"/>
        <v>1.1114805470662237E-3</v>
      </c>
      <c r="L5893" s="3">
        <f>IF(AND(O5893&gt;0,O5893&lt;366),+'PL2'!$N$3+1,IF(AND(O5893&gt;365,O5893&lt;731),+'PL2'!$O$3+1,IF(AND(O5893&gt;730,O5893&lt;1096),+'PL2'!$P$3+1,IF(AND(O5893&gt;1095,O5893&lt;1461),+'PL2'!$Q$3+1,IF(AND(O5893&gt;1460,O5893&lt;3000),+'PL2'!$R$3+1,0)))))</f>
        <v>1.5</v>
      </c>
      <c r="M5893" s="3">
        <f>IF(AND(O5893&gt;0,O5893&lt;366),+'PL2'!$N$2+1,IF(AND(O5893&gt;365,O5893&lt;731),+'PL2'!$O$2+1,IF(AND(O5893&gt;730,O5893&lt;1096),+'PL2'!$P$2+1,IF(AND(O5893&gt;1095,O5893&lt;1461),+'PL2'!$Q$2+1,IF(AND(O5893&gt;1460,O5893&lt;1826),+'PL2'!$R$2+1,IF(AND(O5893&gt;1825,O5893&lt;2190),+'PL2'!$S$2+1,0))))))</f>
        <v>1.2</v>
      </c>
      <c r="N5893" s="82">
        <f t="shared" si="453"/>
        <v>4.9963589095569638E-4</v>
      </c>
      <c r="O5893" s="19">
        <f>IF(A5893&gt;'PL2'!$C$2+489,IF(A5893='PL2'!$C$2+490,1,O5892+1), "")</f>
        <v>1330</v>
      </c>
      <c r="Q5893" s="19">
        <f t="shared" si="448"/>
        <v>31.916169162646256</v>
      </c>
    </row>
    <row r="5894" spans="1:17" s="80" customFormat="1" x14ac:dyDescent="0.55000000000000004">
      <c r="A5894" s="80">
        <v>5892</v>
      </c>
      <c r="B5894" s="81">
        <v>45714</v>
      </c>
      <c r="C5894" s="80">
        <v>138.42670486433801</v>
      </c>
      <c r="D5894" s="80">
        <f t="shared" si="450"/>
        <v>697260714.07819808</v>
      </c>
      <c r="E5894" s="80">
        <v>475</v>
      </c>
      <c r="F5894" s="80">
        <f t="shared" si="454"/>
        <v>9.4301433427936341E-5</v>
      </c>
      <c r="G5894" s="80">
        <f t="shared" si="451"/>
        <v>25836.801115598115</v>
      </c>
      <c r="H5894" s="80">
        <f t="shared" si="447"/>
        <v>2.4364473803934068</v>
      </c>
      <c r="I5894" s="80">
        <f t="shared" si="449"/>
        <v>12272480.529909104</v>
      </c>
      <c r="K5894" s="82">
        <f t="shared" si="452"/>
        <v>1.1114805470662237E-3</v>
      </c>
      <c r="L5894" s="3">
        <f>IF(AND(O5894&gt;0,O5894&lt;366),+'PL2'!$N$3+1,IF(AND(O5894&gt;365,O5894&lt;731),+'PL2'!$O$3+1,IF(AND(O5894&gt;730,O5894&lt;1096),+'PL2'!$P$3+1,IF(AND(O5894&gt;1095,O5894&lt;1461),+'PL2'!$Q$3+1,IF(AND(O5894&gt;1460,O5894&lt;3000),+'PL2'!$R$3+1,0)))))</f>
        <v>1.5</v>
      </c>
      <c r="M5894" s="3">
        <f>IF(AND(O5894&gt;0,O5894&lt;366),+'PL2'!$N$2+1,IF(AND(O5894&gt;365,O5894&lt;731),+'PL2'!$O$2+1,IF(AND(O5894&gt;730,O5894&lt;1096),+'PL2'!$P$2+1,IF(AND(O5894&gt;1095,O5894&lt;1461),+'PL2'!$Q$2+1,IF(AND(O5894&gt;1460,O5894&lt;1826),+'PL2'!$R$2+1,IF(AND(O5894&gt;1825,O5894&lt;2190),+'PL2'!$S$2+1,0))))))</f>
        <v>1.2</v>
      </c>
      <c r="N5894" s="82">
        <f t="shared" si="453"/>
        <v>4.9963589095569638E-4</v>
      </c>
      <c r="O5894" s="19">
        <f>IF(A5894&gt;'PL2'!$C$2+489,IF(A5894='PL2'!$C$2+490,1,O5893+1), "")</f>
        <v>1331</v>
      </c>
      <c r="Q5894" s="19">
        <f t="shared" si="448"/>
        <v>31.932115626261727</v>
      </c>
    </row>
    <row r="5895" spans="1:17" s="80" customFormat="1" x14ac:dyDescent="0.55000000000000004">
      <c r="A5895" s="80">
        <v>5893</v>
      </c>
      <c r="B5895" s="81">
        <v>45715</v>
      </c>
      <c r="C5895" s="80">
        <v>138.45670333845899</v>
      </c>
      <c r="D5895" s="80">
        <f t="shared" si="450"/>
        <v>698035705.79812944</v>
      </c>
      <c r="E5895" s="80">
        <v>475</v>
      </c>
      <c r="F5895" s="80">
        <f t="shared" si="454"/>
        <v>9.4217148978891475E-5</v>
      </c>
      <c r="G5895" s="80">
        <f t="shared" si="451"/>
        <v>25849.710108742951</v>
      </c>
      <c r="H5895" s="80">
        <f t="shared" si="447"/>
        <v>2.4354859883765916</v>
      </c>
      <c r="I5895" s="80">
        <f t="shared" si="449"/>
        <v>12278612.301652901</v>
      </c>
      <c r="K5895" s="82">
        <f t="shared" si="452"/>
        <v>1.1114805470662237E-3</v>
      </c>
      <c r="L5895" s="3">
        <f>IF(AND(O5895&gt;0,O5895&lt;366),+'PL2'!$N$3+1,IF(AND(O5895&gt;365,O5895&lt;731),+'PL2'!$O$3+1,IF(AND(O5895&gt;730,O5895&lt;1096),+'PL2'!$P$3+1,IF(AND(O5895&gt;1095,O5895&lt;1461),+'PL2'!$Q$3+1,IF(AND(O5895&gt;1460,O5895&lt;3000),+'PL2'!$R$3+1,0)))))</f>
        <v>1.5</v>
      </c>
      <c r="M5895" s="3">
        <f>IF(AND(O5895&gt;0,O5895&lt;366),+'PL2'!$N$2+1,IF(AND(O5895&gt;365,O5895&lt;731),+'PL2'!$O$2+1,IF(AND(O5895&gt;730,O5895&lt;1096),+'PL2'!$P$2+1,IF(AND(O5895&gt;1095,O5895&lt;1461),+'PL2'!$Q$2+1,IF(AND(O5895&gt;1460,O5895&lt;1826),+'PL2'!$R$2+1,IF(AND(O5895&gt;1825,O5895&lt;2190),+'PL2'!$S$2+1,0))))))</f>
        <v>1.2</v>
      </c>
      <c r="N5895" s="82">
        <f t="shared" si="453"/>
        <v>4.9963589095569638E-4</v>
      </c>
      <c r="O5895" s="19">
        <f>IF(A5895&gt;'PL2'!$C$2+489,IF(A5895='PL2'!$C$2+490,1,O5894+1), "")</f>
        <v>1332</v>
      </c>
      <c r="Q5895" s="19">
        <f t="shared" si="448"/>
        <v>31.948070057302754</v>
      </c>
    </row>
    <row r="5896" spans="1:17" s="80" customFormat="1" x14ac:dyDescent="0.55000000000000004">
      <c r="A5896" s="80">
        <v>5894</v>
      </c>
      <c r="B5896" s="81">
        <v>45716</v>
      </c>
      <c r="C5896" s="80">
        <v>138.48670181258001</v>
      </c>
      <c r="D5896" s="80">
        <f t="shared" si="450"/>
        <v>698811558.90628171</v>
      </c>
      <c r="E5896" s="80">
        <v>475</v>
      </c>
      <c r="F5896" s="80">
        <f t="shared" si="454"/>
        <v>9.4132935442468087E-5</v>
      </c>
      <c r="G5896" s="80">
        <f t="shared" si="451"/>
        <v>25862.625551684079</v>
      </c>
      <c r="H5896" s="80">
        <f t="shared" si="447"/>
        <v>2.4345248614294031</v>
      </c>
      <c r="I5896" s="80">
        <f t="shared" si="449"/>
        <v>12284747.137049938</v>
      </c>
      <c r="K5896" s="82">
        <f t="shared" si="452"/>
        <v>1.1114805470662237E-3</v>
      </c>
      <c r="L5896" s="3">
        <f>IF(AND(O5896&gt;0,O5896&lt;366),+'PL2'!$N$3+1,IF(AND(O5896&gt;365,O5896&lt;731),+'PL2'!$O$3+1,IF(AND(O5896&gt;730,O5896&lt;1096),+'PL2'!$P$3+1,IF(AND(O5896&gt;1095,O5896&lt;1461),+'PL2'!$Q$3+1,IF(AND(O5896&gt;1460,O5896&lt;3000),+'PL2'!$R$3+1,0)))))</f>
        <v>1.5</v>
      </c>
      <c r="M5896" s="3">
        <f>IF(AND(O5896&gt;0,O5896&lt;366),+'PL2'!$N$2+1,IF(AND(O5896&gt;365,O5896&lt;731),+'PL2'!$O$2+1,IF(AND(O5896&gt;730,O5896&lt;1096),+'PL2'!$P$2+1,IF(AND(O5896&gt;1095,O5896&lt;1461),+'PL2'!$Q$2+1,IF(AND(O5896&gt;1460,O5896&lt;1826),+'PL2'!$R$2+1,IF(AND(O5896&gt;1825,O5896&lt;2190),+'PL2'!$S$2+1,0))))))</f>
        <v>1.2</v>
      </c>
      <c r="N5896" s="82">
        <f t="shared" si="453"/>
        <v>4.9963589095569638E-4</v>
      </c>
      <c r="O5896" s="19">
        <f>IF(A5896&gt;'PL2'!$C$2+489,IF(A5896='PL2'!$C$2+490,1,O5895+1), "")</f>
        <v>1333</v>
      </c>
      <c r="Q5896" s="19">
        <f t="shared" si="448"/>
        <v>31.96403245975015</v>
      </c>
    </row>
    <row r="5897" spans="1:17" s="80" customFormat="1" x14ac:dyDescent="0.55000000000000004">
      <c r="A5897" s="80">
        <v>5895</v>
      </c>
      <c r="B5897" s="81">
        <v>45717</v>
      </c>
      <c r="C5897" s="80">
        <v>138.516700286701</v>
      </c>
      <c r="D5897" s="80">
        <f t="shared" si="450"/>
        <v>699588274.36007106</v>
      </c>
      <c r="E5897" s="80">
        <v>475</v>
      </c>
      <c r="F5897" s="80">
        <f t="shared" si="454"/>
        <v>9.4048792765098188E-5</v>
      </c>
      <c r="G5897" s="80">
        <f t="shared" si="451"/>
        <v>25875.547447644047</v>
      </c>
      <c r="H5897" s="80">
        <f t="shared" si="447"/>
        <v>2.4335639995869403</v>
      </c>
      <c r="I5897" s="80">
        <f t="shared" si="449"/>
        <v>12290885.037630923</v>
      </c>
      <c r="K5897" s="82">
        <f t="shared" si="452"/>
        <v>1.1114805470662237E-3</v>
      </c>
      <c r="L5897" s="3">
        <f>IF(AND(O5897&gt;0,O5897&lt;366),+'PL2'!$N$3+1,IF(AND(O5897&gt;365,O5897&lt;731),+'PL2'!$O$3+1,IF(AND(O5897&gt;730,O5897&lt;1096),+'PL2'!$P$3+1,IF(AND(O5897&gt;1095,O5897&lt;1461),+'PL2'!$Q$3+1,IF(AND(O5897&gt;1460,O5897&lt;3000),+'PL2'!$R$3+1,0)))))</f>
        <v>1.5</v>
      </c>
      <c r="M5897" s="3">
        <f>IF(AND(O5897&gt;0,O5897&lt;366),+'PL2'!$N$2+1,IF(AND(O5897&gt;365,O5897&lt;731),+'PL2'!$O$2+1,IF(AND(O5897&gt;730,O5897&lt;1096),+'PL2'!$P$2+1,IF(AND(O5897&gt;1095,O5897&lt;1461),+'PL2'!$Q$2+1,IF(AND(O5897&gt;1460,O5897&lt;1826),+'PL2'!$R$2+1,IF(AND(O5897&gt;1825,O5897&lt;2190),+'PL2'!$S$2+1,0))))))</f>
        <v>1.2</v>
      </c>
      <c r="N5897" s="82">
        <f t="shared" si="453"/>
        <v>4.9963589095569638E-4</v>
      </c>
      <c r="O5897" s="19">
        <f>IF(A5897&gt;'PL2'!$C$2+489,IF(A5897='PL2'!$C$2+490,1,O5896+1), "")</f>
        <v>1334</v>
      </c>
      <c r="Q5897" s="19">
        <f t="shared" si="448"/>
        <v>31.980002837586714</v>
      </c>
    </row>
    <row r="5898" spans="1:17" s="80" customFormat="1" x14ac:dyDescent="0.55000000000000004">
      <c r="A5898" s="80">
        <v>5896</v>
      </c>
      <c r="B5898" s="81">
        <v>45718</v>
      </c>
      <c r="C5898" s="80">
        <v>138.54669876082201</v>
      </c>
      <c r="D5898" s="80">
        <f t="shared" si="450"/>
        <v>700365853.11797786</v>
      </c>
      <c r="E5898" s="80">
        <v>475</v>
      </c>
      <c r="F5898" s="80">
        <f t="shared" si="454"/>
        <v>9.396472089324535E-5</v>
      </c>
      <c r="G5898" s="80">
        <f t="shared" si="451"/>
        <v>25888.475799847016</v>
      </c>
      <c r="H5898" s="80">
        <f t="shared" si="447"/>
        <v>2.4326034028841614</v>
      </c>
      <c r="I5898" s="80">
        <f t="shared" si="449"/>
        <v>12297026.004927333</v>
      </c>
      <c r="K5898" s="82">
        <f t="shared" si="452"/>
        <v>1.1114805470662237E-3</v>
      </c>
      <c r="L5898" s="3">
        <f>IF(AND(O5898&gt;0,O5898&lt;366),+'PL2'!$N$3+1,IF(AND(O5898&gt;365,O5898&lt;731),+'PL2'!$O$3+1,IF(AND(O5898&gt;730,O5898&lt;1096),+'PL2'!$P$3+1,IF(AND(O5898&gt;1095,O5898&lt;1461),+'PL2'!$Q$3+1,IF(AND(O5898&gt;1460,O5898&lt;3000),+'PL2'!$R$3+1,0)))))</f>
        <v>1.5</v>
      </c>
      <c r="M5898" s="3">
        <f>IF(AND(O5898&gt;0,O5898&lt;366),+'PL2'!$N$2+1,IF(AND(O5898&gt;365,O5898&lt;731),+'PL2'!$O$2+1,IF(AND(O5898&gt;730,O5898&lt;1096),+'PL2'!$P$2+1,IF(AND(O5898&gt;1095,O5898&lt;1461),+'PL2'!$Q$2+1,IF(AND(O5898&gt;1460,O5898&lt;1826),+'PL2'!$R$2+1,IF(AND(O5898&gt;1825,O5898&lt;2190),+'PL2'!$S$2+1,0))))))</f>
        <v>1.2</v>
      </c>
      <c r="N5898" s="82">
        <f t="shared" si="453"/>
        <v>4.9963589095569638E-4</v>
      </c>
      <c r="O5898" s="19">
        <f>IF(A5898&gt;'PL2'!$C$2+489,IF(A5898='PL2'!$C$2+490,1,O5897+1), "")</f>
        <v>1335</v>
      </c>
      <c r="Q5898" s="19">
        <f t="shared" si="448"/>
        <v>31.995981194797238</v>
      </c>
    </row>
    <row r="5899" spans="1:17" s="80" customFormat="1" x14ac:dyDescent="0.55000000000000004">
      <c r="A5899" s="80">
        <v>5897</v>
      </c>
      <c r="B5899" s="81">
        <v>45719</v>
      </c>
      <c r="C5899" s="80">
        <v>138.576697234943</v>
      </c>
      <c r="D5899" s="80">
        <f t="shared" si="450"/>
        <v>701144296.13954794</v>
      </c>
      <c r="E5899" s="80">
        <v>475</v>
      </c>
      <c r="F5899" s="80">
        <f t="shared" si="454"/>
        <v>9.3880719773404631E-5</v>
      </c>
      <c r="G5899" s="80">
        <f t="shared" si="451"/>
        <v>25901.410611518757</v>
      </c>
      <c r="H5899" s="80">
        <f t="shared" si="447"/>
        <v>2.4316430713558814</v>
      </c>
      <c r="I5899" s="80">
        <f t="shared" si="449"/>
        <v>12303170.04047141</v>
      </c>
      <c r="K5899" s="82">
        <f t="shared" si="452"/>
        <v>1.1114805470662237E-3</v>
      </c>
      <c r="L5899" s="3">
        <f>IF(AND(O5899&gt;0,O5899&lt;366),+'PL2'!$N$3+1,IF(AND(O5899&gt;365,O5899&lt;731),+'PL2'!$O$3+1,IF(AND(O5899&gt;730,O5899&lt;1096),+'PL2'!$P$3+1,IF(AND(O5899&gt;1095,O5899&lt;1461),+'PL2'!$Q$3+1,IF(AND(O5899&gt;1460,O5899&lt;3000),+'PL2'!$R$3+1,0)))))</f>
        <v>1.5</v>
      </c>
      <c r="M5899" s="3">
        <f>IF(AND(O5899&gt;0,O5899&lt;366),+'PL2'!$N$2+1,IF(AND(O5899&gt;365,O5899&lt;731),+'PL2'!$O$2+1,IF(AND(O5899&gt;730,O5899&lt;1096),+'PL2'!$P$2+1,IF(AND(O5899&gt;1095,O5899&lt;1461),+'PL2'!$Q$2+1,IF(AND(O5899&gt;1460,O5899&lt;1826),+'PL2'!$R$2+1,IF(AND(O5899&gt;1825,O5899&lt;2190),+'PL2'!$S$2+1,0))))))</f>
        <v>1.2</v>
      </c>
      <c r="N5899" s="82">
        <f t="shared" si="453"/>
        <v>4.9963589095569638E-4</v>
      </c>
      <c r="O5899" s="19">
        <f>IF(A5899&gt;'PL2'!$C$2+489,IF(A5899='PL2'!$C$2+490,1,O5898+1), "")</f>
        <v>1336</v>
      </c>
      <c r="Q5899" s="19">
        <f t="shared" si="448"/>
        <v>32.011967535368505</v>
      </c>
    </row>
    <row r="5900" spans="1:17" s="80" customFormat="1" x14ac:dyDescent="0.55000000000000004">
      <c r="A5900" s="80">
        <v>5898</v>
      </c>
      <c r="B5900" s="81">
        <v>45720</v>
      </c>
      <c r="C5900" s="80">
        <v>138.60669570906401</v>
      </c>
      <c r="D5900" s="80">
        <f t="shared" si="450"/>
        <v>701923604.3853935</v>
      </c>
      <c r="E5900" s="80">
        <v>475</v>
      </c>
      <c r="F5900" s="80">
        <f t="shared" si="454"/>
        <v>9.3796789352102678E-5</v>
      </c>
      <c r="G5900" s="80">
        <f t="shared" si="451"/>
        <v>25914.351885886652</v>
      </c>
      <c r="H5900" s="80">
        <f t="shared" si="447"/>
        <v>2.4306830050367751</v>
      </c>
      <c r="I5900" s="80">
        <f t="shared" si="449"/>
        <v>12309317.145796159</v>
      </c>
      <c r="K5900" s="82">
        <f t="shared" si="452"/>
        <v>1.1114805470662237E-3</v>
      </c>
      <c r="L5900" s="3">
        <f>IF(AND(O5900&gt;0,O5900&lt;366),+'PL2'!$N$3+1,IF(AND(O5900&gt;365,O5900&lt;731),+'PL2'!$O$3+1,IF(AND(O5900&gt;730,O5900&lt;1096),+'PL2'!$P$3+1,IF(AND(O5900&gt;1095,O5900&lt;1461),+'PL2'!$Q$3+1,IF(AND(O5900&gt;1460,O5900&lt;3000),+'PL2'!$R$3+1,0)))))</f>
        <v>1.5</v>
      </c>
      <c r="M5900" s="3">
        <f>IF(AND(O5900&gt;0,O5900&lt;366),+'PL2'!$N$2+1,IF(AND(O5900&gt;365,O5900&lt;731),+'PL2'!$O$2+1,IF(AND(O5900&gt;730,O5900&lt;1096),+'PL2'!$P$2+1,IF(AND(O5900&gt;1095,O5900&lt;1461),+'PL2'!$Q$2+1,IF(AND(O5900&gt;1460,O5900&lt;1826),+'PL2'!$R$2+1,IF(AND(O5900&gt;1825,O5900&lt;2190),+'PL2'!$S$2+1,0))))))</f>
        <v>1.2</v>
      </c>
      <c r="N5900" s="82">
        <f t="shared" si="453"/>
        <v>4.9963589095569638E-4</v>
      </c>
      <c r="O5900" s="19">
        <f>IF(A5900&gt;'PL2'!$C$2+489,IF(A5900='PL2'!$C$2+490,1,O5899+1), "")</f>
        <v>1337</v>
      </c>
      <c r="Q5900" s="19">
        <f t="shared" si="448"/>
        <v>32.027961863289285</v>
      </c>
    </row>
    <row r="5901" spans="1:17" s="80" customFormat="1" x14ac:dyDescent="0.55000000000000004">
      <c r="A5901" s="80">
        <v>5899</v>
      </c>
      <c r="B5901" s="81">
        <v>45721</v>
      </c>
      <c r="C5901" s="80">
        <v>138.636694183185</v>
      </c>
      <c r="D5901" s="80">
        <f t="shared" si="450"/>
        <v>702703778.81719446</v>
      </c>
      <c r="E5901" s="80">
        <v>475</v>
      </c>
      <c r="F5901" s="80">
        <f t="shared" si="454"/>
        <v>9.3712929575897607E-5</v>
      </c>
      <c r="G5901" s="80">
        <f t="shared" si="451"/>
        <v>25927.299626179698</v>
      </c>
      <c r="H5901" s="80">
        <f t="shared" si="447"/>
        <v>2.4297232039613745</v>
      </c>
      <c r="I5901" s="80">
        <f t="shared" si="449"/>
        <v>12315467.322435357</v>
      </c>
      <c r="K5901" s="82">
        <f t="shared" si="452"/>
        <v>1.1114805470662237E-3</v>
      </c>
      <c r="L5901" s="3">
        <f>IF(AND(O5901&gt;0,O5901&lt;366),+'PL2'!$N$3+1,IF(AND(O5901&gt;365,O5901&lt;731),+'PL2'!$O$3+1,IF(AND(O5901&gt;730,O5901&lt;1096),+'PL2'!$P$3+1,IF(AND(O5901&gt;1095,O5901&lt;1461),+'PL2'!$Q$3+1,IF(AND(O5901&gt;1460,O5901&lt;3000),+'PL2'!$R$3+1,0)))))</f>
        <v>1.5</v>
      </c>
      <c r="M5901" s="3">
        <f>IF(AND(O5901&gt;0,O5901&lt;366),+'PL2'!$N$2+1,IF(AND(O5901&gt;365,O5901&lt;731),+'PL2'!$O$2+1,IF(AND(O5901&gt;730,O5901&lt;1096),+'PL2'!$P$2+1,IF(AND(O5901&gt;1095,O5901&lt;1461),+'PL2'!$Q$2+1,IF(AND(O5901&gt;1460,O5901&lt;1826),+'PL2'!$R$2+1,IF(AND(O5901&gt;1825,O5901&lt;2190),+'PL2'!$S$2+1,0))))))</f>
        <v>1.2</v>
      </c>
      <c r="N5901" s="82">
        <f t="shared" si="453"/>
        <v>4.9963589095569638E-4</v>
      </c>
      <c r="O5901" s="19">
        <f>IF(A5901&gt;'PL2'!$C$2+489,IF(A5901='PL2'!$C$2+490,1,O5900+1), "")</f>
        <v>1338</v>
      </c>
      <c r="Q5901" s="19">
        <f t="shared" si="448"/>
        <v>32.043964182550347</v>
      </c>
    </row>
    <row r="5902" spans="1:17" s="80" customFormat="1" x14ac:dyDescent="0.55000000000000004">
      <c r="A5902" s="80">
        <v>5900</v>
      </c>
      <c r="B5902" s="81">
        <v>45722</v>
      </c>
      <c r="C5902" s="80">
        <v>138.66669265730599</v>
      </c>
      <c r="D5902" s="80">
        <f t="shared" si="450"/>
        <v>703484820.39769971</v>
      </c>
      <c r="E5902" s="80">
        <v>475</v>
      </c>
      <c r="F5902" s="80">
        <f t="shared" si="454"/>
        <v>9.3629140391379099E-5</v>
      </c>
      <c r="G5902" s="80">
        <f t="shared" si="451"/>
        <v>25940.2538356285</v>
      </c>
      <c r="H5902" s="80">
        <f t="shared" si="447"/>
        <v>2.4287636681640712</v>
      </c>
      <c r="I5902" s="80">
        <f t="shared" si="449"/>
        <v>12321620.571923537</v>
      </c>
      <c r="K5902" s="82">
        <f t="shared" si="452"/>
        <v>1.1114805470662237E-3</v>
      </c>
      <c r="L5902" s="3">
        <f>IF(AND(O5902&gt;0,O5902&lt;366),+'PL2'!$N$3+1,IF(AND(O5902&gt;365,O5902&lt;731),+'PL2'!$O$3+1,IF(AND(O5902&gt;730,O5902&lt;1096),+'PL2'!$P$3+1,IF(AND(O5902&gt;1095,O5902&lt;1461),+'PL2'!$Q$3+1,IF(AND(O5902&gt;1460,O5902&lt;3000),+'PL2'!$R$3+1,0)))))</f>
        <v>1.5</v>
      </c>
      <c r="M5902" s="3">
        <f>IF(AND(O5902&gt;0,O5902&lt;366),+'PL2'!$N$2+1,IF(AND(O5902&gt;365,O5902&lt;731),+'PL2'!$O$2+1,IF(AND(O5902&gt;730,O5902&lt;1096),+'PL2'!$P$2+1,IF(AND(O5902&gt;1095,O5902&lt;1461),+'PL2'!$Q$2+1,IF(AND(O5902&gt;1460,O5902&lt;1826),+'PL2'!$R$2+1,IF(AND(O5902&gt;1825,O5902&lt;2190),+'PL2'!$S$2+1,0))))))</f>
        <v>1.2</v>
      </c>
      <c r="N5902" s="82">
        <f t="shared" si="453"/>
        <v>4.9963589095569638E-4</v>
      </c>
      <c r="O5902" s="19">
        <f>IF(A5902&gt;'PL2'!$C$2+489,IF(A5902='PL2'!$C$2+490,1,O5901+1), "")</f>
        <v>1339</v>
      </c>
      <c r="Q5902" s="19">
        <f t="shared" si="448"/>
        <v>32.059974497144445</v>
      </c>
    </row>
    <row r="5903" spans="1:17" s="80" customFormat="1" x14ac:dyDescent="0.55000000000000004">
      <c r="A5903" s="80">
        <v>5901</v>
      </c>
      <c r="B5903" s="81">
        <v>45723</v>
      </c>
      <c r="C5903" s="80">
        <v>138.696691131427</v>
      </c>
      <c r="D5903" s="80">
        <f t="shared" si="450"/>
        <v>704266730.09072816</v>
      </c>
      <c r="E5903" s="80">
        <v>475</v>
      </c>
      <c r="F5903" s="80">
        <f t="shared" si="454"/>
        <v>9.354542174516837E-5</v>
      </c>
      <c r="G5903" s="80">
        <f t="shared" si="451"/>
        <v>25953.214517465283</v>
      </c>
      <c r="H5903" s="80">
        <f t="shared" si="447"/>
        <v>2.4278043976791164</v>
      </c>
      <c r="I5903" s="80">
        <f t="shared" si="449"/>
        <v>12327776.89579601</v>
      </c>
      <c r="K5903" s="82">
        <f t="shared" si="452"/>
        <v>1.1114805470662237E-3</v>
      </c>
      <c r="L5903" s="3">
        <f>IF(AND(O5903&gt;0,O5903&lt;366),+'PL2'!$N$3+1,IF(AND(O5903&gt;365,O5903&lt;731),+'PL2'!$O$3+1,IF(AND(O5903&gt;730,O5903&lt;1096),+'PL2'!$P$3+1,IF(AND(O5903&gt;1095,O5903&lt;1461),+'PL2'!$Q$3+1,IF(AND(O5903&gt;1460,O5903&lt;3000),+'PL2'!$R$3+1,0)))))</f>
        <v>1.5</v>
      </c>
      <c r="M5903" s="3">
        <f>IF(AND(O5903&gt;0,O5903&lt;366),+'PL2'!$N$2+1,IF(AND(O5903&gt;365,O5903&lt;731),+'PL2'!$O$2+1,IF(AND(O5903&gt;730,O5903&lt;1096),+'PL2'!$P$2+1,IF(AND(O5903&gt;1095,O5903&lt;1461),+'PL2'!$Q$2+1,IF(AND(O5903&gt;1460,O5903&lt;1826),+'PL2'!$R$2+1,IF(AND(O5903&gt;1825,O5903&lt;2190),+'PL2'!$S$2+1,0))))))</f>
        <v>1.2</v>
      </c>
      <c r="N5903" s="82">
        <f t="shared" si="453"/>
        <v>4.9963589095569638E-4</v>
      </c>
      <c r="O5903" s="19">
        <f>IF(A5903&gt;'PL2'!$C$2+489,IF(A5903='PL2'!$C$2+490,1,O5902+1), "")</f>
        <v>1340</v>
      </c>
      <c r="Q5903" s="19">
        <f t="shared" si="448"/>
        <v>32.075992811066342</v>
      </c>
    </row>
    <row r="5904" spans="1:17" s="80" customFormat="1" x14ac:dyDescent="0.55000000000000004">
      <c r="A5904" s="80">
        <v>5902</v>
      </c>
      <c r="B5904" s="81">
        <v>45724</v>
      </c>
      <c r="C5904" s="80">
        <v>138.72668960554799</v>
      </c>
      <c r="D5904" s="80">
        <f t="shared" si="450"/>
        <v>705049508.86116993</v>
      </c>
      <c r="E5904" s="80">
        <v>475</v>
      </c>
      <c r="F5904" s="80">
        <f t="shared" si="454"/>
        <v>9.3461773583918066E-5</v>
      </c>
      <c r="G5904" s="80">
        <f t="shared" si="451"/>
        <v>25966.181674923882</v>
      </c>
      <c r="H5904" s="80">
        <f t="shared" si="447"/>
        <v>2.4268453925406184</v>
      </c>
      <c r="I5904" s="80">
        <f t="shared" si="449"/>
        <v>12333936.295588844</v>
      </c>
      <c r="K5904" s="82">
        <f t="shared" si="452"/>
        <v>1.1114805470662237E-3</v>
      </c>
      <c r="L5904" s="3">
        <f>IF(AND(O5904&gt;0,O5904&lt;366),+'PL2'!$N$3+1,IF(AND(O5904&gt;365,O5904&lt;731),+'PL2'!$O$3+1,IF(AND(O5904&gt;730,O5904&lt;1096),+'PL2'!$P$3+1,IF(AND(O5904&gt;1095,O5904&lt;1461),+'PL2'!$Q$3+1,IF(AND(O5904&gt;1460,O5904&lt;3000),+'PL2'!$R$3+1,0)))))</f>
        <v>1.5</v>
      </c>
      <c r="M5904" s="3">
        <f>IF(AND(O5904&gt;0,O5904&lt;366),+'PL2'!$N$2+1,IF(AND(O5904&gt;365,O5904&lt;731),+'PL2'!$O$2+1,IF(AND(O5904&gt;730,O5904&lt;1096),+'PL2'!$P$2+1,IF(AND(O5904&gt;1095,O5904&lt;1461),+'PL2'!$Q$2+1,IF(AND(O5904&gt;1460,O5904&lt;1826),+'PL2'!$R$2+1,IF(AND(O5904&gt;1825,O5904&lt;2190),+'PL2'!$S$2+1,0))))))</f>
        <v>1.2</v>
      </c>
      <c r="N5904" s="82">
        <f t="shared" si="453"/>
        <v>4.9963589095569638E-4</v>
      </c>
      <c r="O5904" s="19">
        <f>IF(A5904&gt;'PL2'!$C$2+489,IF(A5904='PL2'!$C$2+490,1,O5903+1), "")</f>
        <v>1341</v>
      </c>
      <c r="Q5904" s="19">
        <f t="shared" si="448"/>
        <v>32.092019128312785</v>
      </c>
    </row>
    <row r="5905" spans="1:17" s="80" customFormat="1" x14ac:dyDescent="0.55000000000000004">
      <c r="A5905" s="80">
        <v>5903</v>
      </c>
      <c r="B5905" s="81">
        <v>45725</v>
      </c>
      <c r="C5905" s="80">
        <v>138.756688079669</v>
      </c>
      <c r="D5905" s="80">
        <f t="shared" si="450"/>
        <v>705833157.67498767</v>
      </c>
      <c r="E5905" s="80">
        <v>475</v>
      </c>
      <c r="F5905" s="80">
        <f t="shared" si="454"/>
        <v>9.3378195854312422E-5</v>
      </c>
      <c r="G5905" s="80">
        <f t="shared" si="451"/>
        <v>25979.155311239749</v>
      </c>
      <c r="H5905" s="80">
        <f t="shared" si="447"/>
        <v>2.425886652782546</v>
      </c>
      <c r="I5905" s="80">
        <f t="shared" si="449"/>
        <v>12340098.772838881</v>
      </c>
      <c r="K5905" s="82">
        <f t="shared" si="452"/>
        <v>1.1114805470662237E-3</v>
      </c>
      <c r="L5905" s="3">
        <f>IF(AND(O5905&gt;0,O5905&lt;366),+'PL2'!$N$3+1,IF(AND(O5905&gt;365,O5905&lt;731),+'PL2'!$O$3+1,IF(AND(O5905&gt;730,O5905&lt;1096),+'PL2'!$P$3+1,IF(AND(O5905&gt;1095,O5905&lt;1461),+'PL2'!$Q$3+1,IF(AND(O5905&gt;1460,O5905&lt;3000),+'PL2'!$R$3+1,0)))))</f>
        <v>1.5</v>
      </c>
      <c r="M5905" s="3">
        <f>IF(AND(O5905&gt;0,O5905&lt;366),+'PL2'!$N$2+1,IF(AND(O5905&gt;365,O5905&lt;731),+'PL2'!$O$2+1,IF(AND(O5905&gt;730,O5905&lt;1096),+'PL2'!$P$2+1,IF(AND(O5905&gt;1095,O5905&lt;1461),+'PL2'!$Q$2+1,IF(AND(O5905&gt;1460,O5905&lt;1826),+'PL2'!$R$2+1,IF(AND(O5905&gt;1825,O5905&lt;2190),+'PL2'!$S$2+1,0))))))</f>
        <v>1.2</v>
      </c>
      <c r="N5905" s="82">
        <f t="shared" si="453"/>
        <v>4.9963589095569638E-4</v>
      </c>
      <c r="O5905" s="19">
        <f>IF(A5905&gt;'PL2'!$C$2+489,IF(A5905='PL2'!$C$2+490,1,O5904+1), "")</f>
        <v>1342</v>
      </c>
      <c r="Q5905" s="19">
        <f t="shared" si="448"/>
        <v>32.10805345288253</v>
      </c>
    </row>
    <row r="5906" spans="1:17" s="80" customFormat="1" x14ac:dyDescent="0.55000000000000004">
      <c r="A5906" s="80">
        <v>5904</v>
      </c>
      <c r="B5906" s="81">
        <v>45726</v>
      </c>
      <c r="C5906" s="80">
        <v>138.78668655378999</v>
      </c>
      <c r="D5906" s="80">
        <f t="shared" si="450"/>
        <v>706617677.49921775</v>
      </c>
      <c r="E5906" s="80">
        <v>475</v>
      </c>
      <c r="F5906" s="80">
        <f t="shared" si="454"/>
        <v>9.3294688503067105E-5</v>
      </c>
      <c r="G5906" s="80">
        <f t="shared" si="451"/>
        <v>25992.135429649956</v>
      </c>
      <c r="H5906" s="80">
        <f t="shared" si="447"/>
        <v>2.4249281784387269</v>
      </c>
      <c r="I5906" s="80">
        <f t="shared" si="449"/>
        <v>12346264.32908373</v>
      </c>
      <c r="K5906" s="82">
        <f t="shared" si="452"/>
        <v>1.1114805470662237E-3</v>
      </c>
      <c r="L5906" s="3">
        <f>IF(AND(O5906&gt;0,O5906&lt;366),+'PL2'!$N$3+1,IF(AND(O5906&gt;365,O5906&lt;731),+'PL2'!$O$3+1,IF(AND(O5906&gt;730,O5906&lt;1096),+'PL2'!$P$3+1,IF(AND(O5906&gt;1095,O5906&lt;1461),+'PL2'!$Q$3+1,IF(AND(O5906&gt;1460,O5906&lt;3000),+'PL2'!$R$3+1,0)))))</f>
        <v>1.5</v>
      </c>
      <c r="M5906" s="3">
        <f>IF(AND(O5906&gt;0,O5906&lt;366),+'PL2'!$N$2+1,IF(AND(O5906&gt;365,O5906&lt;731),+'PL2'!$O$2+1,IF(AND(O5906&gt;730,O5906&lt;1096),+'PL2'!$P$2+1,IF(AND(O5906&gt;1095,O5906&lt;1461),+'PL2'!$Q$2+1,IF(AND(O5906&gt;1460,O5906&lt;1826),+'PL2'!$R$2+1,IF(AND(O5906&gt;1825,O5906&lt;2190),+'PL2'!$S$2+1,0))))))</f>
        <v>1.2</v>
      </c>
      <c r="N5906" s="82">
        <f t="shared" si="453"/>
        <v>4.9963589095569638E-4</v>
      </c>
      <c r="O5906" s="19">
        <f>IF(A5906&gt;'PL2'!$C$2+489,IF(A5906='PL2'!$C$2+490,1,O5905+1), "")</f>
        <v>1343</v>
      </c>
      <c r="Q5906" s="19">
        <f t="shared" si="448"/>
        <v>32.124095788776316</v>
      </c>
    </row>
    <row r="5907" spans="1:17" s="80" customFormat="1" x14ac:dyDescent="0.55000000000000004">
      <c r="A5907" s="80">
        <v>5905</v>
      </c>
      <c r="B5907" s="81">
        <v>45727</v>
      </c>
      <c r="C5907" s="80">
        <v>138.81668502791101</v>
      </c>
      <c r="D5907" s="80">
        <f t="shared" si="450"/>
        <v>707403069.3019712</v>
      </c>
      <c r="E5907" s="80">
        <v>475</v>
      </c>
      <c r="F5907" s="80">
        <f t="shared" si="454"/>
        <v>9.3211251476929367E-5</v>
      </c>
      <c r="G5907" s="80">
        <f t="shared" si="451"/>
        <v>26005.122033393189</v>
      </c>
      <c r="H5907" s="80">
        <f t="shared" si="447"/>
        <v>2.4239699695428492</v>
      </c>
      <c r="I5907" s="80">
        <f t="shared" si="449"/>
        <v>12352432.965861764</v>
      </c>
      <c r="K5907" s="82">
        <f t="shared" si="452"/>
        <v>1.1114805470662237E-3</v>
      </c>
      <c r="L5907" s="3">
        <f>IF(AND(O5907&gt;0,O5907&lt;366),+'PL2'!$N$3+1,IF(AND(O5907&gt;365,O5907&lt;731),+'PL2'!$O$3+1,IF(AND(O5907&gt;730,O5907&lt;1096),+'PL2'!$P$3+1,IF(AND(O5907&gt;1095,O5907&lt;1461),+'PL2'!$Q$3+1,IF(AND(O5907&gt;1460,O5907&lt;3000),+'PL2'!$R$3+1,0)))))</f>
        <v>1.5</v>
      </c>
      <c r="M5907" s="3">
        <f>IF(AND(O5907&gt;0,O5907&lt;366),+'PL2'!$N$2+1,IF(AND(O5907&gt;365,O5907&lt;731),+'PL2'!$O$2+1,IF(AND(O5907&gt;730,O5907&lt;1096),+'PL2'!$P$2+1,IF(AND(O5907&gt;1095,O5907&lt;1461),+'PL2'!$Q$2+1,IF(AND(O5907&gt;1460,O5907&lt;1826),+'PL2'!$R$2+1,IF(AND(O5907&gt;1825,O5907&lt;2190),+'PL2'!$S$2+1,0))))))</f>
        <v>1.2</v>
      </c>
      <c r="N5907" s="82">
        <f t="shared" si="453"/>
        <v>4.9963589095569638E-4</v>
      </c>
      <c r="O5907" s="19">
        <f>IF(A5907&gt;'PL2'!$C$2+489,IF(A5907='PL2'!$C$2+490,1,O5906+1), "")</f>
        <v>1344</v>
      </c>
      <c r="Q5907" s="19">
        <f t="shared" si="448"/>
        <v>32.140146139996887</v>
      </c>
    </row>
    <row r="5908" spans="1:17" s="80" customFormat="1" x14ac:dyDescent="0.55000000000000004">
      <c r="A5908" s="80">
        <v>5906</v>
      </c>
      <c r="B5908" s="81">
        <v>45728</v>
      </c>
      <c r="C5908" s="80">
        <v>138.84668350203199</v>
      </c>
      <c r="D5908" s="80">
        <f t="shared" si="450"/>
        <v>708189334.05243528</v>
      </c>
      <c r="E5908" s="80">
        <v>475</v>
      </c>
      <c r="F5908" s="80">
        <f t="shared" si="454"/>
        <v>9.3127884722677854E-5</v>
      </c>
      <c r="G5908" s="80">
        <f t="shared" si="451"/>
        <v>26018.115125709755</v>
      </c>
      <c r="H5908" s="80">
        <f t="shared" si="447"/>
        <v>2.4230120261284593</v>
      </c>
      <c r="I5908" s="80">
        <f t="shared" si="449"/>
        <v>12358604.684712134</v>
      </c>
      <c r="K5908" s="82">
        <f t="shared" si="452"/>
        <v>1.1114805470662237E-3</v>
      </c>
      <c r="L5908" s="3">
        <f>IF(AND(O5908&gt;0,O5908&lt;366),+'PL2'!$N$3+1,IF(AND(O5908&gt;365,O5908&lt;731),+'PL2'!$O$3+1,IF(AND(O5908&gt;730,O5908&lt;1096),+'PL2'!$P$3+1,IF(AND(O5908&gt;1095,O5908&lt;1461),+'PL2'!$Q$3+1,IF(AND(O5908&gt;1460,O5908&lt;3000),+'PL2'!$R$3+1,0)))))</f>
        <v>1.5</v>
      </c>
      <c r="M5908" s="3">
        <f>IF(AND(O5908&gt;0,O5908&lt;366),+'PL2'!$N$2+1,IF(AND(O5908&gt;365,O5908&lt;731),+'PL2'!$O$2+1,IF(AND(O5908&gt;730,O5908&lt;1096),+'PL2'!$P$2+1,IF(AND(O5908&gt;1095,O5908&lt;1461),+'PL2'!$Q$2+1,IF(AND(O5908&gt;1460,O5908&lt;1826),+'PL2'!$R$2+1,IF(AND(O5908&gt;1825,O5908&lt;2190),+'PL2'!$S$2+1,0))))))</f>
        <v>1.2</v>
      </c>
      <c r="N5908" s="82">
        <f t="shared" si="453"/>
        <v>4.9963589095569638E-4</v>
      </c>
      <c r="O5908" s="19">
        <f>IF(A5908&gt;'PL2'!$C$2+489,IF(A5908='PL2'!$C$2+490,1,O5907+1), "")</f>
        <v>1345</v>
      </c>
      <c r="Q5908" s="19">
        <f t="shared" si="448"/>
        <v>32.156204510548989</v>
      </c>
    </row>
    <row r="5909" spans="1:17" s="80" customFormat="1" x14ac:dyDescent="0.55000000000000004">
      <c r="A5909" s="80">
        <v>5907</v>
      </c>
      <c r="B5909" s="81">
        <v>45729</v>
      </c>
      <c r="C5909" s="80">
        <v>138.87668197615301</v>
      </c>
      <c r="D5909" s="80">
        <f t="shared" si="450"/>
        <v>708976472.72087431</v>
      </c>
      <c r="E5909" s="80">
        <v>475</v>
      </c>
      <c r="F5909" s="80">
        <f t="shared" si="454"/>
        <v>9.304458818712284E-5</v>
      </c>
      <c r="G5909" s="80">
        <f t="shared" si="451"/>
        <v>26031.114709841579</v>
      </c>
      <c r="H5909" s="80">
        <f t="shared" si="447"/>
        <v>2.4220543482289654</v>
      </c>
      <c r="I5909" s="80">
        <f t="shared" si="449"/>
        <v>12364779.487174749</v>
      </c>
      <c r="K5909" s="82">
        <f t="shared" si="452"/>
        <v>1.1114805470662237E-3</v>
      </c>
      <c r="L5909" s="3">
        <f>IF(AND(O5909&gt;0,O5909&lt;366),+'PL2'!$N$3+1,IF(AND(O5909&gt;365,O5909&lt;731),+'PL2'!$O$3+1,IF(AND(O5909&gt;730,O5909&lt;1096),+'PL2'!$P$3+1,IF(AND(O5909&gt;1095,O5909&lt;1461),+'PL2'!$Q$3+1,IF(AND(O5909&gt;1460,O5909&lt;3000),+'PL2'!$R$3+1,0)))))</f>
        <v>1.5</v>
      </c>
      <c r="M5909" s="3">
        <f>IF(AND(O5909&gt;0,O5909&lt;366),+'PL2'!$N$2+1,IF(AND(O5909&gt;365,O5909&lt;731),+'PL2'!$O$2+1,IF(AND(O5909&gt;730,O5909&lt;1096),+'PL2'!$P$2+1,IF(AND(O5909&gt;1095,O5909&lt;1461),+'PL2'!$Q$2+1,IF(AND(O5909&gt;1460,O5909&lt;1826),+'PL2'!$R$2+1,IF(AND(O5909&gt;1825,O5909&lt;2190),+'PL2'!$S$2+1,0))))))</f>
        <v>1.2</v>
      </c>
      <c r="N5909" s="82">
        <f t="shared" si="453"/>
        <v>4.9963589095569638E-4</v>
      </c>
      <c r="O5909" s="19">
        <f>IF(A5909&gt;'PL2'!$C$2+489,IF(A5909='PL2'!$C$2+490,1,O5908+1), "")</f>
        <v>1346</v>
      </c>
      <c r="Q5909" s="19">
        <f t="shared" si="448"/>
        <v>32.172270904439372</v>
      </c>
    </row>
    <row r="5910" spans="1:17" s="80" customFormat="1" x14ac:dyDescent="0.55000000000000004">
      <c r="A5910" s="80">
        <v>5908</v>
      </c>
      <c r="B5910" s="81">
        <v>45730</v>
      </c>
      <c r="C5910" s="80">
        <v>138.906680450274</v>
      </c>
      <c r="D5910" s="80">
        <f t="shared" si="450"/>
        <v>709764486.27863121</v>
      </c>
      <c r="E5910" s="80">
        <v>475</v>
      </c>
      <c r="F5910" s="80">
        <f t="shared" si="454"/>
        <v>9.2961361817105932E-5</v>
      </c>
      <c r="G5910" s="80">
        <f t="shared" si="451"/>
        <v>26044.1207890322</v>
      </c>
      <c r="H5910" s="80">
        <f t="shared" si="447"/>
        <v>2.4210969358776326</v>
      </c>
      <c r="I5910" s="80">
        <f t="shared" si="449"/>
        <v>12370957.374790296</v>
      </c>
      <c r="K5910" s="82">
        <f t="shared" si="452"/>
        <v>1.1114805470662237E-3</v>
      </c>
      <c r="L5910" s="3">
        <f>IF(AND(O5910&gt;0,O5910&lt;366),+'PL2'!$N$3+1,IF(AND(O5910&gt;365,O5910&lt;731),+'PL2'!$O$3+1,IF(AND(O5910&gt;730,O5910&lt;1096),+'PL2'!$P$3+1,IF(AND(O5910&gt;1095,O5910&lt;1461),+'PL2'!$Q$3+1,IF(AND(O5910&gt;1460,O5910&lt;3000),+'PL2'!$R$3+1,0)))))</f>
        <v>1.5</v>
      </c>
      <c r="M5910" s="3">
        <f>IF(AND(O5910&gt;0,O5910&lt;366),+'PL2'!$N$2+1,IF(AND(O5910&gt;365,O5910&lt;731),+'PL2'!$O$2+1,IF(AND(O5910&gt;730,O5910&lt;1096),+'PL2'!$P$2+1,IF(AND(O5910&gt;1095,O5910&lt;1461),+'PL2'!$Q$2+1,IF(AND(O5910&gt;1460,O5910&lt;1826),+'PL2'!$R$2+1,IF(AND(O5910&gt;1825,O5910&lt;2190),+'PL2'!$S$2+1,0))))))</f>
        <v>1.2</v>
      </c>
      <c r="N5910" s="82">
        <f t="shared" si="453"/>
        <v>4.9963589095569638E-4</v>
      </c>
      <c r="O5910" s="19">
        <f>IF(A5910&gt;'PL2'!$C$2+489,IF(A5910='PL2'!$C$2+490,1,O5909+1), "")</f>
        <v>1347</v>
      </c>
      <c r="Q5910" s="19">
        <f t="shared" si="448"/>
        <v>32.188345325676778</v>
      </c>
    </row>
    <row r="5911" spans="1:17" s="80" customFormat="1" x14ac:dyDescent="0.55000000000000004">
      <c r="A5911" s="80">
        <v>5909</v>
      </c>
      <c r="B5911" s="81">
        <v>45731</v>
      </c>
      <c r="C5911" s="80">
        <v>138.93667892439501</v>
      </c>
      <c r="D5911" s="80">
        <f t="shared" si="450"/>
        <v>710553375.69812834</v>
      </c>
      <c r="E5911" s="80">
        <v>475</v>
      </c>
      <c r="F5911" s="80">
        <f t="shared" si="454"/>
        <v>9.287820555950033E-5</v>
      </c>
      <c r="G5911" s="80">
        <f t="shared" si="451"/>
        <v>26057.133366526785</v>
      </c>
      <c r="H5911" s="80">
        <f t="shared" si="447"/>
        <v>2.4201397891075898</v>
      </c>
      <c r="I5911" s="80">
        <f t="shared" si="449"/>
        <v>12377138.349100223</v>
      </c>
      <c r="K5911" s="82">
        <f t="shared" si="452"/>
        <v>1.1114805470662237E-3</v>
      </c>
      <c r="L5911" s="3">
        <f>IF(AND(O5911&gt;0,O5911&lt;366),+'PL2'!$N$3+1,IF(AND(O5911&gt;365,O5911&lt;731),+'PL2'!$O$3+1,IF(AND(O5911&gt;730,O5911&lt;1096),+'PL2'!$P$3+1,IF(AND(O5911&gt;1095,O5911&lt;1461),+'PL2'!$Q$3+1,IF(AND(O5911&gt;1460,O5911&lt;3000),+'PL2'!$R$3+1,0)))))</f>
        <v>1.5</v>
      </c>
      <c r="M5911" s="3">
        <f>IF(AND(O5911&gt;0,O5911&lt;366),+'PL2'!$N$2+1,IF(AND(O5911&gt;365,O5911&lt;731),+'PL2'!$O$2+1,IF(AND(O5911&gt;730,O5911&lt;1096),+'PL2'!$P$2+1,IF(AND(O5911&gt;1095,O5911&lt;1461),+'PL2'!$Q$2+1,IF(AND(O5911&gt;1460,O5911&lt;1826),+'PL2'!$R$2+1,IF(AND(O5911&gt;1825,O5911&lt;2190),+'PL2'!$S$2+1,0))))))</f>
        <v>1.2</v>
      </c>
      <c r="N5911" s="82">
        <f t="shared" si="453"/>
        <v>4.9963589095569638E-4</v>
      </c>
      <c r="O5911" s="19">
        <f>IF(A5911&gt;'PL2'!$C$2+489,IF(A5911='PL2'!$C$2+490,1,O5910+1), "")</f>
        <v>1348</v>
      </c>
      <c r="Q5911" s="19">
        <f t="shared" si="448"/>
        <v>32.204427778271963</v>
      </c>
    </row>
    <row r="5912" spans="1:17" s="80" customFormat="1" x14ac:dyDescent="0.55000000000000004">
      <c r="A5912" s="80">
        <v>5910</v>
      </c>
      <c r="B5912" s="81">
        <v>45732</v>
      </c>
      <c r="C5912" s="80">
        <v>138.966677398516</v>
      </c>
      <c r="D5912" s="80">
        <f t="shared" si="450"/>
        <v>711343141.95286906</v>
      </c>
      <c r="E5912" s="80">
        <v>475</v>
      </c>
      <c r="F5912" s="80">
        <f t="shared" si="454"/>
        <v>9.2795119361210648E-5</v>
      </c>
      <c r="G5912" s="80">
        <f t="shared" si="451"/>
        <v>26070.152445572119</v>
      </c>
      <c r="H5912" s="80">
        <f t="shared" si="447"/>
        <v>2.4191829079518223</v>
      </c>
      <c r="I5912" s="80">
        <f t="shared" si="449"/>
        <v>12383322.411646757</v>
      </c>
      <c r="K5912" s="82">
        <f t="shared" si="452"/>
        <v>1.1114805470662237E-3</v>
      </c>
      <c r="L5912" s="3">
        <f>IF(AND(O5912&gt;0,O5912&lt;366),+'PL2'!$N$3+1,IF(AND(O5912&gt;365,O5912&lt;731),+'PL2'!$O$3+1,IF(AND(O5912&gt;730,O5912&lt;1096),+'PL2'!$P$3+1,IF(AND(O5912&gt;1095,O5912&lt;1461),+'PL2'!$Q$3+1,IF(AND(O5912&gt;1460,O5912&lt;3000),+'PL2'!$R$3+1,0)))))</f>
        <v>1.5</v>
      </c>
      <c r="M5912" s="3">
        <f>IF(AND(O5912&gt;0,O5912&lt;366),+'PL2'!$N$2+1,IF(AND(O5912&gt;365,O5912&lt;731),+'PL2'!$O$2+1,IF(AND(O5912&gt;730,O5912&lt;1096),+'PL2'!$P$2+1,IF(AND(O5912&gt;1095,O5912&lt;1461),+'PL2'!$Q$2+1,IF(AND(O5912&gt;1460,O5912&lt;1826),+'PL2'!$R$2+1,IF(AND(O5912&gt;1825,O5912&lt;2190),+'PL2'!$S$2+1,0))))))</f>
        <v>1.2</v>
      </c>
      <c r="N5912" s="82">
        <f t="shared" si="453"/>
        <v>4.9963589095569638E-4</v>
      </c>
      <c r="O5912" s="19">
        <f>IF(A5912&gt;'PL2'!$C$2+489,IF(A5912='PL2'!$C$2+490,1,O5911+1), "")</f>
        <v>1349</v>
      </c>
      <c r="Q5912" s="19">
        <f t="shared" si="448"/>
        <v>32.220518266237676</v>
      </c>
    </row>
    <row r="5913" spans="1:17" s="80" customFormat="1" x14ac:dyDescent="0.55000000000000004">
      <c r="A5913" s="80">
        <v>5911</v>
      </c>
      <c r="B5913" s="81">
        <v>45733</v>
      </c>
      <c r="C5913" s="80">
        <v>138.99667587263701</v>
      </c>
      <c r="D5913" s="80">
        <f t="shared" si="450"/>
        <v>712133786.01743865</v>
      </c>
      <c r="E5913" s="80">
        <v>475</v>
      </c>
      <c r="F5913" s="80">
        <f t="shared" si="454"/>
        <v>9.271210316917305E-5</v>
      </c>
      <c r="G5913" s="80">
        <f t="shared" si="451"/>
        <v>26083.178029416613</v>
      </c>
      <c r="H5913" s="80">
        <f t="shared" ref="H5913:H5976" si="455">+F5913*G5913</f>
        <v>2.418226292443181</v>
      </c>
      <c r="I5913" s="80">
        <f t="shared" si="449"/>
        <v>12389509.56397289</v>
      </c>
      <c r="K5913" s="82">
        <f t="shared" si="452"/>
        <v>1.1114805470662237E-3</v>
      </c>
      <c r="L5913" s="3">
        <f>IF(AND(O5913&gt;0,O5913&lt;366),+'PL2'!$N$3+1,IF(AND(O5913&gt;365,O5913&lt;731),+'PL2'!$O$3+1,IF(AND(O5913&gt;730,O5913&lt;1096),+'PL2'!$P$3+1,IF(AND(O5913&gt;1095,O5913&lt;1461),+'PL2'!$Q$3+1,IF(AND(O5913&gt;1460,O5913&lt;3000),+'PL2'!$R$3+1,0)))))</f>
        <v>1.5</v>
      </c>
      <c r="M5913" s="3">
        <f>IF(AND(O5913&gt;0,O5913&lt;366),+'PL2'!$N$2+1,IF(AND(O5913&gt;365,O5913&lt;731),+'PL2'!$O$2+1,IF(AND(O5913&gt;730,O5913&lt;1096),+'PL2'!$P$2+1,IF(AND(O5913&gt;1095,O5913&lt;1461),+'PL2'!$Q$2+1,IF(AND(O5913&gt;1460,O5913&lt;1826),+'PL2'!$R$2+1,IF(AND(O5913&gt;1825,O5913&lt;2190),+'PL2'!$S$2+1,0))))))</f>
        <v>1.2</v>
      </c>
      <c r="N5913" s="82">
        <f t="shared" si="453"/>
        <v>4.9963589095569638E-4</v>
      </c>
      <c r="O5913" s="19">
        <f>IF(A5913&gt;'PL2'!$C$2+489,IF(A5913='PL2'!$C$2+490,1,O5912+1), "")</f>
        <v>1350</v>
      </c>
      <c r="Q5913" s="19">
        <f t="shared" si="448"/>
        <v>32.236616793588681</v>
      </c>
    </row>
    <row r="5914" spans="1:17" s="80" customFormat="1" x14ac:dyDescent="0.55000000000000004">
      <c r="A5914" s="80">
        <v>5912</v>
      </c>
      <c r="B5914" s="81">
        <v>45734</v>
      </c>
      <c r="C5914" s="80">
        <v>139.026674346758</v>
      </c>
      <c r="D5914" s="80">
        <f t="shared" si="450"/>
        <v>712925308.86750567</v>
      </c>
      <c r="E5914" s="80">
        <v>475</v>
      </c>
      <c r="F5914" s="80">
        <f t="shared" si="454"/>
        <v>9.2629156930355074E-5</v>
      </c>
      <c r="G5914" s="80">
        <f t="shared" si="451"/>
        <v>26096.210121310298</v>
      </c>
      <c r="H5914" s="80">
        <f t="shared" si="455"/>
        <v>2.417269942614372</v>
      </c>
      <c r="I5914" s="80">
        <f t="shared" si="449"/>
        <v>12395699.807622392</v>
      </c>
      <c r="K5914" s="82">
        <f t="shared" si="452"/>
        <v>1.1114805470662237E-3</v>
      </c>
      <c r="L5914" s="3">
        <f>IF(AND(O5914&gt;0,O5914&lt;366),+'PL2'!$N$3+1,IF(AND(O5914&gt;365,O5914&lt;731),+'PL2'!$O$3+1,IF(AND(O5914&gt;730,O5914&lt;1096),+'PL2'!$P$3+1,IF(AND(O5914&gt;1095,O5914&lt;1461),+'PL2'!$Q$3+1,IF(AND(O5914&gt;1460,O5914&lt;3000),+'PL2'!$R$3+1,0)))))</f>
        <v>1.5</v>
      </c>
      <c r="M5914" s="3">
        <f>IF(AND(O5914&gt;0,O5914&lt;366),+'PL2'!$N$2+1,IF(AND(O5914&gt;365,O5914&lt;731),+'PL2'!$O$2+1,IF(AND(O5914&gt;730,O5914&lt;1096),+'PL2'!$P$2+1,IF(AND(O5914&gt;1095,O5914&lt;1461),+'PL2'!$Q$2+1,IF(AND(O5914&gt;1460,O5914&lt;1826),+'PL2'!$R$2+1,IF(AND(O5914&gt;1825,O5914&lt;2190),+'PL2'!$S$2+1,0))))))</f>
        <v>1.2</v>
      </c>
      <c r="N5914" s="82">
        <f t="shared" si="453"/>
        <v>4.9963589095569638E-4</v>
      </c>
      <c r="O5914" s="19">
        <f>IF(A5914&gt;'PL2'!$C$2+489,IF(A5914='PL2'!$C$2+490,1,O5913+1), "")</f>
        <v>1351</v>
      </c>
      <c r="Q5914" s="19">
        <f t="shared" si="448"/>
        <v>32.25272336434174</v>
      </c>
    </row>
    <row r="5915" spans="1:17" s="80" customFormat="1" x14ac:dyDescent="0.55000000000000004">
      <c r="A5915" s="80">
        <v>5913</v>
      </c>
      <c r="B5915" s="81">
        <v>45735</v>
      </c>
      <c r="C5915" s="80">
        <v>139.05667282087899</v>
      </c>
      <c r="D5915" s="80">
        <f t="shared" si="450"/>
        <v>713717711.47982311</v>
      </c>
      <c r="E5915" s="80">
        <v>475</v>
      </c>
      <c r="F5915" s="80">
        <f t="shared" si="454"/>
        <v>9.2546280591755795E-5</v>
      </c>
      <c r="G5915" s="80">
        <f t="shared" si="451"/>
        <v>26109.248724504825</v>
      </c>
      <c r="H5915" s="80">
        <f t="shared" si="455"/>
        <v>2.4163138584979658</v>
      </c>
      <c r="I5915" s="80">
        <f t="shared" si="449"/>
        <v>12401893.144139793</v>
      </c>
      <c r="K5915" s="82">
        <f t="shared" si="452"/>
        <v>1.1114805470662237E-3</v>
      </c>
      <c r="L5915" s="3">
        <f>IF(AND(O5915&gt;0,O5915&lt;366),+'PL2'!$N$3+1,IF(AND(O5915&gt;365,O5915&lt;731),+'PL2'!$O$3+1,IF(AND(O5915&gt;730,O5915&lt;1096),+'PL2'!$P$3+1,IF(AND(O5915&gt;1095,O5915&lt;1461),+'PL2'!$Q$3+1,IF(AND(O5915&gt;1460,O5915&lt;3000),+'PL2'!$R$3+1,0)))))</f>
        <v>1.5</v>
      </c>
      <c r="M5915" s="3">
        <f>IF(AND(O5915&gt;0,O5915&lt;366),+'PL2'!$N$2+1,IF(AND(O5915&gt;365,O5915&lt;731),+'PL2'!$O$2+1,IF(AND(O5915&gt;730,O5915&lt;1096),+'PL2'!$P$2+1,IF(AND(O5915&gt;1095,O5915&lt;1461),+'PL2'!$Q$2+1,IF(AND(O5915&gt;1460,O5915&lt;1826),+'PL2'!$R$2+1,IF(AND(O5915&gt;1825,O5915&lt;2190),+'PL2'!$S$2+1,0))))))</f>
        <v>1.2</v>
      </c>
      <c r="N5915" s="82">
        <f t="shared" si="453"/>
        <v>4.9963589095569638E-4</v>
      </c>
      <c r="O5915" s="19">
        <f>IF(A5915&gt;'PL2'!$C$2+489,IF(A5915='PL2'!$C$2+490,1,O5914+1), "")</f>
        <v>1352</v>
      </c>
      <c r="Q5915" s="19">
        <f t="shared" ref="Q5915:Q5978" si="456">+Q5914*(1+N5915)</f>
        <v>32.268837982515628</v>
      </c>
    </row>
    <row r="5916" spans="1:17" s="80" customFormat="1" x14ac:dyDescent="0.55000000000000004">
      <c r="A5916" s="80">
        <v>5914</v>
      </c>
      <c r="B5916" s="81">
        <v>45736</v>
      </c>
      <c r="C5916" s="80">
        <v>139.086671295</v>
      </c>
      <c r="D5916" s="80">
        <f t="shared" si="450"/>
        <v>714510994.83222961</v>
      </c>
      <c r="E5916" s="80">
        <v>475</v>
      </c>
      <c r="F5916" s="80">
        <f t="shared" si="454"/>
        <v>9.2463474100405729E-5</v>
      </c>
      <c r="G5916" s="80">
        <f t="shared" si="451"/>
        <v>26122.293842253475</v>
      </c>
      <c r="H5916" s="80">
        <f t="shared" si="455"/>
        <v>2.4153580401263923</v>
      </c>
      <c r="I5916" s="80">
        <f t="shared" si="449"/>
        <v>12408089.575070402</v>
      </c>
      <c r="K5916" s="82">
        <f t="shared" si="452"/>
        <v>1.1114805470662237E-3</v>
      </c>
      <c r="L5916" s="3">
        <f>IF(AND(O5916&gt;0,O5916&lt;366),+'PL2'!$N$3+1,IF(AND(O5916&gt;365,O5916&lt;731),+'PL2'!$O$3+1,IF(AND(O5916&gt;730,O5916&lt;1096),+'PL2'!$P$3+1,IF(AND(O5916&gt;1095,O5916&lt;1461),+'PL2'!$Q$3+1,IF(AND(O5916&gt;1460,O5916&lt;3000),+'PL2'!$R$3+1,0)))))</f>
        <v>1.5</v>
      </c>
      <c r="M5916" s="3">
        <f>IF(AND(O5916&gt;0,O5916&lt;366),+'PL2'!$N$2+1,IF(AND(O5916&gt;365,O5916&lt;731),+'PL2'!$O$2+1,IF(AND(O5916&gt;730,O5916&lt;1096),+'PL2'!$P$2+1,IF(AND(O5916&gt;1095,O5916&lt;1461),+'PL2'!$Q$2+1,IF(AND(O5916&gt;1460,O5916&lt;1826),+'PL2'!$R$2+1,IF(AND(O5916&gt;1825,O5916&lt;2190),+'PL2'!$S$2+1,0))))))</f>
        <v>1.2</v>
      </c>
      <c r="N5916" s="82">
        <f t="shared" si="453"/>
        <v>4.9963589095569638E-4</v>
      </c>
      <c r="O5916" s="19">
        <f>IF(A5916&gt;'PL2'!$C$2+489,IF(A5916='PL2'!$C$2+490,1,O5915+1), "")</f>
        <v>1353</v>
      </c>
      <c r="Q5916" s="19">
        <f t="shared" si="456"/>
        <v>32.284960652131126</v>
      </c>
    </row>
    <row r="5917" spans="1:17" s="80" customFormat="1" x14ac:dyDescent="0.55000000000000004">
      <c r="A5917" s="80">
        <v>5915</v>
      </c>
      <c r="B5917" s="81">
        <v>45737</v>
      </c>
      <c r="C5917" s="80">
        <v>139.11666976912099</v>
      </c>
      <c r="D5917" s="80">
        <f t="shared" si="450"/>
        <v>715305159.90365052</v>
      </c>
      <c r="E5917" s="80">
        <v>475</v>
      </c>
      <c r="F5917" s="80">
        <f t="shared" si="454"/>
        <v>9.238073740336685E-5</v>
      </c>
      <c r="G5917" s="80">
        <f t="shared" si="451"/>
        <v>26135.345477811155</v>
      </c>
      <c r="H5917" s="80">
        <f t="shared" si="455"/>
        <v>2.4144024875319436</v>
      </c>
      <c r="I5917" s="80">
        <f t="shared" si="449"/>
        <v>12414289.1019603</v>
      </c>
      <c r="K5917" s="82">
        <f t="shared" si="452"/>
        <v>1.1114805470662237E-3</v>
      </c>
      <c r="L5917" s="3">
        <f>IF(AND(O5917&gt;0,O5917&lt;366),+'PL2'!$N$3+1,IF(AND(O5917&gt;365,O5917&lt;731),+'PL2'!$O$3+1,IF(AND(O5917&gt;730,O5917&lt;1096),+'PL2'!$P$3+1,IF(AND(O5917&gt;1095,O5917&lt;1461),+'PL2'!$Q$3+1,IF(AND(O5917&gt;1460,O5917&lt;3000),+'PL2'!$R$3+1,0)))))</f>
        <v>1.5</v>
      </c>
      <c r="M5917" s="3">
        <f>IF(AND(O5917&gt;0,O5917&lt;366),+'PL2'!$N$2+1,IF(AND(O5917&gt;365,O5917&lt;731),+'PL2'!$O$2+1,IF(AND(O5917&gt;730,O5917&lt;1096),+'PL2'!$P$2+1,IF(AND(O5917&gt;1095,O5917&lt;1461),+'PL2'!$Q$2+1,IF(AND(O5917&gt;1460,O5917&lt;1826),+'PL2'!$R$2+1,IF(AND(O5917&gt;1825,O5917&lt;2190),+'PL2'!$S$2+1,0))))))</f>
        <v>1.2</v>
      </c>
      <c r="N5917" s="82">
        <f t="shared" si="453"/>
        <v>4.9963589095569638E-4</v>
      </c>
      <c r="O5917" s="19">
        <f>IF(A5917&gt;'PL2'!$C$2+489,IF(A5917='PL2'!$C$2+490,1,O5916+1), "")</f>
        <v>1354</v>
      </c>
      <c r="Q5917" s="19">
        <f t="shared" si="456"/>
        <v>32.301091377211023</v>
      </c>
    </row>
    <row r="5918" spans="1:17" s="80" customFormat="1" x14ac:dyDescent="0.55000000000000004">
      <c r="A5918" s="80">
        <v>5916</v>
      </c>
      <c r="B5918" s="81">
        <v>45738</v>
      </c>
      <c r="C5918" s="80">
        <v>139.146668243242</v>
      </c>
      <c r="D5918" s="80">
        <f t="shared" si="450"/>
        <v>716100207.67409956</v>
      </c>
      <c r="E5918" s="80">
        <v>475</v>
      </c>
      <c r="F5918" s="80">
        <f t="shared" si="454"/>
        <v>9.2298070447732557E-5</v>
      </c>
      <c r="G5918" s="80">
        <f t="shared" si="451"/>
        <v>26148.403634434395</v>
      </c>
      <c r="H5918" s="80">
        <f t="shared" si="455"/>
        <v>2.4134472007467718</v>
      </c>
      <c r="I5918" s="80">
        <f t="shared" si="449"/>
        <v>12420491.726356337</v>
      </c>
      <c r="K5918" s="82">
        <f t="shared" si="452"/>
        <v>1.1114805470662237E-3</v>
      </c>
      <c r="L5918" s="3">
        <f>IF(AND(O5918&gt;0,O5918&lt;366),+'PL2'!$N$3+1,IF(AND(O5918&gt;365,O5918&lt;731),+'PL2'!$O$3+1,IF(AND(O5918&gt;730,O5918&lt;1096),+'PL2'!$P$3+1,IF(AND(O5918&gt;1095,O5918&lt;1461),+'PL2'!$Q$3+1,IF(AND(O5918&gt;1460,O5918&lt;3000),+'PL2'!$R$3+1,0)))))</f>
        <v>1.5</v>
      </c>
      <c r="M5918" s="3">
        <f>IF(AND(O5918&gt;0,O5918&lt;366),+'PL2'!$N$2+1,IF(AND(O5918&gt;365,O5918&lt;731),+'PL2'!$O$2+1,IF(AND(O5918&gt;730,O5918&lt;1096),+'PL2'!$P$2+1,IF(AND(O5918&gt;1095,O5918&lt;1461),+'PL2'!$Q$2+1,IF(AND(O5918&gt;1460,O5918&lt;1826),+'PL2'!$R$2+1,IF(AND(O5918&gt;1825,O5918&lt;2190),+'PL2'!$S$2+1,0))))))</f>
        <v>1.2</v>
      </c>
      <c r="N5918" s="82">
        <f t="shared" si="453"/>
        <v>4.9963589095569638E-4</v>
      </c>
      <c r="O5918" s="19">
        <f>IF(A5918&gt;'PL2'!$C$2+489,IF(A5918='PL2'!$C$2+490,1,O5917+1), "")</f>
        <v>1355</v>
      </c>
      <c r="Q5918" s="19">
        <f t="shared" si="456"/>
        <v>32.317230161780117</v>
      </c>
    </row>
    <row r="5919" spans="1:17" s="80" customFormat="1" x14ac:dyDescent="0.55000000000000004">
      <c r="A5919" s="80">
        <v>5917</v>
      </c>
      <c r="B5919" s="81">
        <v>45739</v>
      </c>
      <c r="C5919" s="80">
        <v>139.17666671736299</v>
      </c>
      <c r="D5919" s="80">
        <f t="shared" si="450"/>
        <v>716896139.12467945</v>
      </c>
      <c r="E5919" s="80">
        <v>475</v>
      </c>
      <c r="F5919" s="80">
        <f t="shared" si="454"/>
        <v>9.2215473180627707E-5</v>
      </c>
      <c r="G5919" s="80">
        <f t="shared" si="451"/>
        <v>26161.468315381353</v>
      </c>
      <c r="H5919" s="80">
        <f t="shared" si="455"/>
        <v>2.4124921798028907</v>
      </c>
      <c r="I5919" s="80">
        <f t="shared" ref="I5919:I5982" si="457">+E5919*G5919</f>
        <v>12426697.449806143</v>
      </c>
      <c r="K5919" s="82">
        <f t="shared" si="452"/>
        <v>1.1114805470662237E-3</v>
      </c>
      <c r="L5919" s="3">
        <f>IF(AND(O5919&gt;0,O5919&lt;366),+'PL2'!$N$3+1,IF(AND(O5919&gt;365,O5919&lt;731),+'PL2'!$O$3+1,IF(AND(O5919&gt;730,O5919&lt;1096),+'PL2'!$P$3+1,IF(AND(O5919&gt;1095,O5919&lt;1461),+'PL2'!$Q$3+1,IF(AND(O5919&gt;1460,O5919&lt;3000),+'PL2'!$R$3+1,0)))))</f>
        <v>1.5</v>
      </c>
      <c r="M5919" s="3">
        <f>IF(AND(O5919&gt;0,O5919&lt;366),+'PL2'!$N$2+1,IF(AND(O5919&gt;365,O5919&lt;731),+'PL2'!$O$2+1,IF(AND(O5919&gt;730,O5919&lt;1096),+'PL2'!$P$2+1,IF(AND(O5919&gt;1095,O5919&lt;1461),+'PL2'!$Q$2+1,IF(AND(O5919&gt;1460,O5919&lt;1826),+'PL2'!$R$2+1,IF(AND(O5919&gt;1825,O5919&lt;2190),+'PL2'!$S$2+1,0))))))</f>
        <v>1.2</v>
      </c>
      <c r="N5919" s="82">
        <f t="shared" si="453"/>
        <v>4.9963589095569638E-4</v>
      </c>
      <c r="O5919" s="19">
        <f>IF(A5919&gt;'PL2'!$C$2+489,IF(A5919='PL2'!$C$2+490,1,O5918+1), "")</f>
        <v>1356</v>
      </c>
      <c r="Q5919" s="19">
        <f t="shared" si="456"/>
        <v>32.333377009865217</v>
      </c>
    </row>
    <row r="5920" spans="1:17" s="80" customFormat="1" x14ac:dyDescent="0.55000000000000004">
      <c r="A5920" s="80">
        <v>5918</v>
      </c>
      <c r="B5920" s="81">
        <v>45740</v>
      </c>
      <c r="C5920" s="80">
        <v>139.20666519148401</v>
      </c>
      <c r="D5920" s="80">
        <f t="shared" si="450"/>
        <v>717692955.2375834</v>
      </c>
      <c r="E5920" s="80">
        <v>475</v>
      </c>
      <c r="F5920" s="80">
        <f t="shared" si="454"/>
        <v>9.2132945549208638E-5</v>
      </c>
      <c r="G5920" s="80">
        <f t="shared" si="451"/>
        <v>26174.539523911819</v>
      </c>
      <c r="H5920" s="80">
        <f t="shared" si="455"/>
        <v>2.411537424732177</v>
      </c>
      <c r="I5920" s="80">
        <f t="shared" si="457"/>
        <v>12432906.273858113</v>
      </c>
      <c r="K5920" s="82">
        <f t="shared" si="452"/>
        <v>1.1114805470662237E-3</v>
      </c>
      <c r="L5920" s="3">
        <f>IF(AND(O5920&gt;0,O5920&lt;366),+'PL2'!$N$3+1,IF(AND(O5920&gt;365,O5920&lt;731),+'PL2'!$O$3+1,IF(AND(O5920&gt;730,O5920&lt;1096),+'PL2'!$P$3+1,IF(AND(O5920&gt;1095,O5920&lt;1461),+'PL2'!$Q$3+1,IF(AND(O5920&gt;1460,O5920&lt;3000),+'PL2'!$R$3+1,0)))))</f>
        <v>1.5</v>
      </c>
      <c r="M5920" s="3">
        <f>IF(AND(O5920&gt;0,O5920&lt;366),+'PL2'!$N$2+1,IF(AND(O5920&gt;365,O5920&lt;731),+'PL2'!$O$2+1,IF(AND(O5920&gt;730,O5920&lt;1096),+'PL2'!$P$2+1,IF(AND(O5920&gt;1095,O5920&lt;1461),+'PL2'!$Q$2+1,IF(AND(O5920&gt;1460,O5920&lt;1826),+'PL2'!$R$2+1,IF(AND(O5920&gt;1825,O5920&lt;2190),+'PL2'!$S$2+1,0))))))</f>
        <v>1.2</v>
      </c>
      <c r="N5920" s="82">
        <f t="shared" si="453"/>
        <v>4.9963589095569638E-4</v>
      </c>
      <c r="O5920" s="19">
        <f>IF(A5920&gt;'PL2'!$C$2+489,IF(A5920='PL2'!$C$2+490,1,O5919+1), "")</f>
        <v>1357</v>
      </c>
      <c r="Q5920" s="19">
        <f t="shared" si="456"/>
        <v>32.34953192549515</v>
      </c>
    </row>
    <row r="5921" spans="1:17" s="80" customFormat="1" x14ac:dyDescent="0.55000000000000004">
      <c r="A5921" s="80">
        <v>5919</v>
      </c>
      <c r="B5921" s="81">
        <v>45741</v>
      </c>
      <c r="C5921" s="80">
        <v>139.23666366560499</v>
      </c>
      <c r="D5921" s="80">
        <f t="shared" si="450"/>
        <v>718490656.99609649</v>
      </c>
      <c r="E5921" s="80">
        <v>475</v>
      </c>
      <c r="F5921" s="80">
        <f t="shared" si="454"/>
        <v>9.2050487500663062E-5</v>
      </c>
      <c r="G5921" s="80">
        <f t="shared" si="451"/>
        <v>26187.617263287204</v>
      </c>
      <c r="H5921" s="80">
        <f t="shared" si="455"/>
        <v>2.4105829355663668</v>
      </c>
      <c r="I5921" s="80">
        <f t="shared" si="457"/>
        <v>12439118.200061422</v>
      </c>
      <c r="K5921" s="82">
        <f t="shared" si="452"/>
        <v>1.1114805470662237E-3</v>
      </c>
      <c r="L5921" s="3">
        <f>IF(AND(O5921&gt;0,O5921&lt;366),+'PL2'!$N$3+1,IF(AND(O5921&gt;365,O5921&lt;731),+'PL2'!$O$3+1,IF(AND(O5921&gt;730,O5921&lt;1096),+'PL2'!$P$3+1,IF(AND(O5921&gt;1095,O5921&lt;1461),+'PL2'!$Q$3+1,IF(AND(O5921&gt;1460,O5921&lt;3000),+'PL2'!$R$3+1,0)))))</f>
        <v>1.5</v>
      </c>
      <c r="M5921" s="3">
        <f>IF(AND(O5921&gt;0,O5921&lt;366),+'PL2'!$N$2+1,IF(AND(O5921&gt;365,O5921&lt;731),+'PL2'!$O$2+1,IF(AND(O5921&gt;730,O5921&lt;1096),+'PL2'!$P$2+1,IF(AND(O5921&gt;1095,O5921&lt;1461),+'PL2'!$Q$2+1,IF(AND(O5921&gt;1460,O5921&lt;1826),+'PL2'!$R$2+1,IF(AND(O5921&gt;1825,O5921&lt;2190),+'PL2'!$S$2+1,0))))))</f>
        <v>1.2</v>
      </c>
      <c r="N5921" s="82">
        <f t="shared" si="453"/>
        <v>4.9963589095569638E-4</v>
      </c>
      <c r="O5921" s="19">
        <f>IF(A5921&gt;'PL2'!$C$2+489,IF(A5921='PL2'!$C$2+490,1,O5920+1), "")</f>
        <v>1358</v>
      </c>
      <c r="Q5921" s="19">
        <f t="shared" si="456"/>
        <v>32.365694912700746</v>
      </c>
    </row>
    <row r="5922" spans="1:17" s="80" customFormat="1" x14ac:dyDescent="0.55000000000000004">
      <c r="A5922" s="80">
        <v>5920</v>
      </c>
      <c r="B5922" s="81">
        <v>45742</v>
      </c>
      <c r="C5922" s="80">
        <v>139.26666213972601</v>
      </c>
      <c r="D5922" s="80">
        <f t="shared" si="450"/>
        <v>719289245.38459647</v>
      </c>
      <c r="E5922" s="80">
        <v>475</v>
      </c>
      <c r="F5922" s="80">
        <f t="shared" si="454"/>
        <v>9.1968098982210203E-5</v>
      </c>
      <c r="G5922" s="80">
        <f t="shared" si="451"/>
        <v>26200.701536770554</v>
      </c>
      <c r="H5922" s="80">
        <f t="shared" si="455"/>
        <v>2.4096287123370614</v>
      </c>
      <c r="I5922" s="80">
        <f t="shared" si="457"/>
        <v>12445333.229966013</v>
      </c>
      <c r="K5922" s="82">
        <f t="shared" si="452"/>
        <v>1.1114805470662237E-3</v>
      </c>
      <c r="L5922" s="3">
        <f>IF(AND(O5922&gt;0,O5922&lt;366),+'PL2'!$N$3+1,IF(AND(O5922&gt;365,O5922&lt;731),+'PL2'!$O$3+1,IF(AND(O5922&gt;730,O5922&lt;1096),+'PL2'!$P$3+1,IF(AND(O5922&gt;1095,O5922&lt;1461),+'PL2'!$Q$3+1,IF(AND(O5922&gt;1460,O5922&lt;3000),+'PL2'!$R$3+1,0)))))</f>
        <v>1.5</v>
      </c>
      <c r="M5922" s="3">
        <f>IF(AND(O5922&gt;0,O5922&lt;366),+'PL2'!$N$2+1,IF(AND(O5922&gt;365,O5922&lt;731),+'PL2'!$O$2+1,IF(AND(O5922&gt;730,O5922&lt;1096),+'PL2'!$P$2+1,IF(AND(O5922&gt;1095,O5922&lt;1461),+'PL2'!$Q$2+1,IF(AND(O5922&gt;1460,O5922&lt;1826),+'PL2'!$R$2+1,IF(AND(O5922&gt;1825,O5922&lt;2190),+'PL2'!$S$2+1,0))))))</f>
        <v>1.2</v>
      </c>
      <c r="N5922" s="82">
        <f t="shared" si="453"/>
        <v>4.9963589095569638E-4</v>
      </c>
      <c r="O5922" s="19">
        <f>IF(A5922&gt;'PL2'!$C$2+489,IF(A5922='PL2'!$C$2+490,1,O5921+1), "")</f>
        <v>1359</v>
      </c>
      <c r="Q5922" s="19">
        <f t="shared" si="456"/>
        <v>32.381865975514856</v>
      </c>
    </row>
    <row r="5923" spans="1:17" s="80" customFormat="1" x14ac:dyDescent="0.55000000000000004">
      <c r="A5923" s="80">
        <v>5921</v>
      </c>
      <c r="B5923" s="81">
        <v>45743</v>
      </c>
      <c r="C5923" s="80">
        <v>139.296660613847</v>
      </c>
      <c r="D5923" s="80">
        <f t="shared" ref="D5923:D5986" si="458">+D5922*(1+K5923)</f>
        <v>720088721.38855541</v>
      </c>
      <c r="E5923" s="80">
        <v>475</v>
      </c>
      <c r="F5923" s="80">
        <f t="shared" si="454"/>
        <v>9.1885779941100628E-5</v>
      </c>
      <c r="G5923" s="80">
        <f t="shared" ref="G5923:G5986" si="459">+G5922*(1+N5923)</f>
        <v>26213.792347626542</v>
      </c>
      <c r="H5923" s="80">
        <f t="shared" si="455"/>
        <v>2.4086747550757202</v>
      </c>
      <c r="I5923" s="80">
        <f t="shared" si="457"/>
        <v>12451551.365122607</v>
      </c>
      <c r="K5923" s="82">
        <f t="shared" si="452"/>
        <v>1.1114805470662237E-3</v>
      </c>
      <c r="L5923" s="3">
        <f>IF(AND(O5923&gt;0,O5923&lt;366),+'PL2'!$N$3+1,IF(AND(O5923&gt;365,O5923&lt;731),+'PL2'!$O$3+1,IF(AND(O5923&gt;730,O5923&lt;1096),+'PL2'!$P$3+1,IF(AND(O5923&gt;1095,O5923&lt;1461),+'PL2'!$Q$3+1,IF(AND(O5923&gt;1460,O5923&lt;3000),+'PL2'!$R$3+1,0)))))</f>
        <v>1.5</v>
      </c>
      <c r="M5923" s="3">
        <f>IF(AND(O5923&gt;0,O5923&lt;366),+'PL2'!$N$2+1,IF(AND(O5923&gt;365,O5923&lt;731),+'PL2'!$O$2+1,IF(AND(O5923&gt;730,O5923&lt;1096),+'PL2'!$P$2+1,IF(AND(O5923&gt;1095,O5923&lt;1461),+'PL2'!$Q$2+1,IF(AND(O5923&gt;1460,O5923&lt;1826),+'PL2'!$R$2+1,IF(AND(O5923&gt;1825,O5923&lt;2190),+'PL2'!$S$2+1,0))))))</f>
        <v>1.2</v>
      </c>
      <c r="N5923" s="82">
        <f t="shared" si="453"/>
        <v>4.9963589095569638E-4</v>
      </c>
      <c r="O5923" s="19">
        <f>IF(A5923&gt;'PL2'!$C$2+489,IF(A5923='PL2'!$C$2+490,1,O5922+1), "")</f>
        <v>1360</v>
      </c>
      <c r="Q5923" s="19">
        <f t="shared" si="456"/>
        <v>32.398045117972337</v>
      </c>
    </row>
    <row r="5924" spans="1:17" s="80" customFormat="1" x14ac:dyDescent="0.55000000000000004">
      <c r="A5924" s="80">
        <v>5922</v>
      </c>
      <c r="B5924" s="81">
        <v>45744</v>
      </c>
      <c r="C5924" s="80">
        <v>139.32665908796801</v>
      </c>
      <c r="D5924" s="80">
        <f t="shared" si="458"/>
        <v>720889085.99454057</v>
      </c>
      <c r="E5924" s="80">
        <v>475</v>
      </c>
      <c r="F5924" s="80">
        <f t="shared" si="454"/>
        <v>9.1803530324616403E-5</v>
      </c>
      <c r="G5924" s="80">
        <f t="shared" si="459"/>
        <v>26226.889699121475</v>
      </c>
      <c r="H5924" s="80">
        <f t="shared" si="455"/>
        <v>2.4077210638136681</v>
      </c>
      <c r="I5924" s="80">
        <f t="shared" si="457"/>
        <v>12457772.6070827</v>
      </c>
      <c r="K5924" s="82">
        <f t="shared" ref="K5924:K5987" si="460">+L5924^(0.00273972602739726)-1</f>
        <v>1.1114805470662237E-3</v>
      </c>
      <c r="L5924" s="3">
        <f>IF(AND(O5924&gt;0,O5924&lt;366),+'PL2'!$N$3+1,IF(AND(O5924&gt;365,O5924&lt;731),+'PL2'!$O$3+1,IF(AND(O5924&gt;730,O5924&lt;1096),+'PL2'!$P$3+1,IF(AND(O5924&gt;1095,O5924&lt;1461),+'PL2'!$Q$3+1,IF(AND(O5924&gt;1460,O5924&lt;3000),+'PL2'!$R$3+1,0)))))</f>
        <v>1.5</v>
      </c>
      <c r="M5924" s="3">
        <f>IF(AND(O5924&gt;0,O5924&lt;366),+'PL2'!$N$2+1,IF(AND(O5924&gt;365,O5924&lt;731),+'PL2'!$O$2+1,IF(AND(O5924&gt;730,O5924&lt;1096),+'PL2'!$P$2+1,IF(AND(O5924&gt;1095,O5924&lt;1461),+'PL2'!$Q$2+1,IF(AND(O5924&gt;1460,O5924&lt;1826),+'PL2'!$R$2+1,IF(AND(O5924&gt;1825,O5924&lt;2190),+'PL2'!$S$2+1,0))))))</f>
        <v>1.2</v>
      </c>
      <c r="N5924" s="82">
        <f t="shared" ref="N5924:N5987" si="461">+M5924^(0.00273972602739726)-1</f>
        <v>4.9963589095569638E-4</v>
      </c>
      <c r="O5924" s="19">
        <f>IF(A5924&gt;'PL2'!$C$2+489,IF(A5924='PL2'!$C$2+490,1,O5923+1), "")</f>
        <v>1361</v>
      </c>
      <c r="Q5924" s="19">
        <f t="shared" si="456"/>
        <v>32.414232344110076</v>
      </c>
    </row>
    <row r="5925" spans="1:17" s="80" customFormat="1" x14ac:dyDescent="0.55000000000000004">
      <c r="A5925" s="80">
        <v>5923</v>
      </c>
      <c r="B5925" s="81">
        <v>45745</v>
      </c>
      <c r="C5925" s="80">
        <v>139.356657562089</v>
      </c>
      <c r="D5925" s="80">
        <f t="shared" si="458"/>
        <v>721690340.19021583</v>
      </c>
      <c r="E5925" s="80">
        <v>475</v>
      </c>
      <c r="F5925" s="80">
        <f t="shared" si="454"/>
        <v>9.1721350080070928E-5</v>
      </c>
      <c r="G5925" s="80">
        <f t="shared" si="459"/>
        <v>26239.993594523294</v>
      </c>
      <c r="H5925" s="80">
        <f t="shared" si="455"/>
        <v>2.4067676385820898</v>
      </c>
      <c r="I5925" s="80">
        <f t="shared" si="457"/>
        <v>12463996.957398564</v>
      </c>
      <c r="K5925" s="82">
        <f t="shared" si="460"/>
        <v>1.1114805470662237E-3</v>
      </c>
      <c r="L5925" s="3">
        <f>IF(AND(O5925&gt;0,O5925&lt;366),+'PL2'!$N$3+1,IF(AND(O5925&gt;365,O5925&lt;731),+'PL2'!$O$3+1,IF(AND(O5925&gt;730,O5925&lt;1096),+'PL2'!$P$3+1,IF(AND(O5925&gt;1095,O5925&lt;1461),+'PL2'!$Q$3+1,IF(AND(O5925&gt;1460,O5925&lt;3000),+'PL2'!$R$3+1,0)))))</f>
        <v>1.5</v>
      </c>
      <c r="M5925" s="3">
        <f>IF(AND(O5925&gt;0,O5925&lt;366),+'PL2'!$N$2+1,IF(AND(O5925&gt;365,O5925&lt;731),+'PL2'!$O$2+1,IF(AND(O5925&gt;730,O5925&lt;1096),+'PL2'!$P$2+1,IF(AND(O5925&gt;1095,O5925&lt;1461),+'PL2'!$Q$2+1,IF(AND(O5925&gt;1460,O5925&lt;1826),+'PL2'!$R$2+1,IF(AND(O5925&gt;1825,O5925&lt;2190),+'PL2'!$S$2+1,0))))))</f>
        <v>1.2</v>
      </c>
      <c r="N5925" s="82">
        <f t="shared" si="461"/>
        <v>4.9963589095569638E-4</v>
      </c>
      <c r="O5925" s="19">
        <f>IF(A5925&gt;'PL2'!$C$2+489,IF(A5925='PL2'!$C$2+490,1,O5924+1), "")</f>
        <v>1362</v>
      </c>
      <c r="Q5925" s="19">
        <f t="shared" si="456"/>
        <v>32.430427657966973</v>
      </c>
    </row>
    <row r="5926" spans="1:17" s="80" customFormat="1" x14ac:dyDescent="0.55000000000000004">
      <c r="A5926" s="80">
        <v>5924</v>
      </c>
      <c r="B5926" s="81">
        <v>45746</v>
      </c>
      <c r="C5926" s="80">
        <v>139.38665603621001</v>
      </c>
      <c r="D5926" s="80">
        <f t="shared" si="458"/>
        <v>722492484.96434283</v>
      </c>
      <c r="E5926" s="80">
        <v>475</v>
      </c>
      <c r="F5926" s="80">
        <f t="shared" si="454"/>
        <v>9.1639239154809137E-5</v>
      </c>
      <c r="G5926" s="80">
        <f t="shared" si="459"/>
        <v>26253.104037101566</v>
      </c>
      <c r="H5926" s="80">
        <f t="shared" si="455"/>
        <v>2.4058144794120357</v>
      </c>
      <c r="I5926" s="80">
        <f t="shared" si="457"/>
        <v>12470224.417623244</v>
      </c>
      <c r="K5926" s="82">
        <f t="shared" si="460"/>
        <v>1.1114805470662237E-3</v>
      </c>
      <c r="L5926" s="3">
        <f>IF(AND(O5926&gt;0,O5926&lt;366),+'PL2'!$N$3+1,IF(AND(O5926&gt;365,O5926&lt;731),+'PL2'!$O$3+1,IF(AND(O5926&gt;730,O5926&lt;1096),+'PL2'!$P$3+1,IF(AND(O5926&gt;1095,O5926&lt;1461),+'PL2'!$Q$3+1,IF(AND(O5926&gt;1460,O5926&lt;3000),+'PL2'!$R$3+1,0)))))</f>
        <v>1.5</v>
      </c>
      <c r="M5926" s="3">
        <f>IF(AND(O5926&gt;0,O5926&lt;366),+'PL2'!$N$2+1,IF(AND(O5926&gt;365,O5926&lt;731),+'PL2'!$O$2+1,IF(AND(O5926&gt;730,O5926&lt;1096),+'PL2'!$P$2+1,IF(AND(O5926&gt;1095,O5926&lt;1461),+'PL2'!$Q$2+1,IF(AND(O5926&gt;1460,O5926&lt;1826),+'PL2'!$R$2+1,IF(AND(O5926&gt;1825,O5926&lt;2190),+'PL2'!$S$2+1,0))))))</f>
        <v>1.2</v>
      </c>
      <c r="N5926" s="82">
        <f t="shared" si="461"/>
        <v>4.9963589095569638E-4</v>
      </c>
      <c r="O5926" s="19">
        <f>IF(A5926&gt;'PL2'!$C$2+489,IF(A5926='PL2'!$C$2+490,1,O5925+1), "")</f>
        <v>1363</v>
      </c>
      <c r="Q5926" s="19">
        <f t="shared" si="456"/>
        <v>32.446631063583936</v>
      </c>
    </row>
    <row r="5927" spans="1:17" s="80" customFormat="1" x14ac:dyDescent="0.55000000000000004">
      <c r="A5927" s="80">
        <v>5925</v>
      </c>
      <c r="B5927" s="81">
        <v>45747</v>
      </c>
      <c r="C5927" s="80">
        <v>139.416654510331</v>
      </c>
      <c r="D5927" s="80">
        <f t="shared" si="458"/>
        <v>723295521.30678225</v>
      </c>
      <c r="E5927" s="80">
        <v>475</v>
      </c>
      <c r="F5927" s="80">
        <f t="shared" si="454"/>
        <v>9.1557197496207232E-5</v>
      </c>
      <c r="G5927" s="80">
        <f t="shared" si="459"/>
        <v>26266.221030127497</v>
      </c>
      <c r="H5927" s="80">
        <f t="shared" si="455"/>
        <v>2.4048615863344152</v>
      </c>
      <c r="I5927" s="80">
        <f t="shared" si="457"/>
        <v>12476454.989310561</v>
      </c>
      <c r="K5927" s="82">
        <f t="shared" si="460"/>
        <v>1.1114805470662237E-3</v>
      </c>
      <c r="L5927" s="3">
        <f>IF(AND(O5927&gt;0,O5927&lt;366),+'PL2'!$N$3+1,IF(AND(O5927&gt;365,O5927&lt;731),+'PL2'!$O$3+1,IF(AND(O5927&gt;730,O5927&lt;1096),+'PL2'!$P$3+1,IF(AND(O5927&gt;1095,O5927&lt;1461),+'PL2'!$Q$3+1,IF(AND(O5927&gt;1460,O5927&lt;3000),+'PL2'!$R$3+1,0)))))</f>
        <v>1.5</v>
      </c>
      <c r="M5927" s="3">
        <f>IF(AND(O5927&gt;0,O5927&lt;366),+'PL2'!$N$2+1,IF(AND(O5927&gt;365,O5927&lt;731),+'PL2'!$O$2+1,IF(AND(O5927&gt;730,O5927&lt;1096),+'PL2'!$P$2+1,IF(AND(O5927&gt;1095,O5927&lt;1461),+'PL2'!$Q$2+1,IF(AND(O5927&gt;1460,O5927&lt;1826),+'PL2'!$R$2+1,IF(AND(O5927&gt;1825,O5927&lt;2190),+'PL2'!$S$2+1,0))))))</f>
        <v>1.2</v>
      </c>
      <c r="N5927" s="82">
        <f t="shared" si="461"/>
        <v>4.9963589095569638E-4</v>
      </c>
      <c r="O5927" s="19">
        <f>IF(A5927&gt;'PL2'!$C$2+489,IF(A5927='PL2'!$C$2+490,1,O5926+1), "")</f>
        <v>1364</v>
      </c>
      <c r="Q5927" s="19">
        <f t="shared" si="456"/>
        <v>32.462842565003903</v>
      </c>
    </row>
    <row r="5928" spans="1:17" s="80" customFormat="1" x14ac:dyDescent="0.55000000000000004">
      <c r="A5928" s="80">
        <v>5926</v>
      </c>
      <c r="B5928" s="81">
        <v>45748</v>
      </c>
      <c r="C5928" s="80">
        <v>139.44665298445199</v>
      </c>
      <c r="D5928" s="80">
        <f t="shared" si="458"/>
        <v>724099450.2084949</v>
      </c>
      <c r="E5928" s="80">
        <v>475</v>
      </c>
      <c r="F5928" s="80">
        <f t="shared" si="454"/>
        <v>9.1475225051672909E-5</v>
      </c>
      <c r="G5928" s="80">
        <f t="shared" si="459"/>
        <v>26279.344576873926</v>
      </c>
      <c r="H5928" s="80">
        <f t="shared" si="455"/>
        <v>2.4039089593800025</v>
      </c>
      <c r="I5928" s="80">
        <f t="shared" si="457"/>
        <v>12482688.674015114</v>
      </c>
      <c r="K5928" s="82">
        <f t="shared" si="460"/>
        <v>1.1114805470662237E-3</v>
      </c>
      <c r="L5928" s="3">
        <f>IF(AND(O5928&gt;0,O5928&lt;366),+'PL2'!$N$3+1,IF(AND(O5928&gt;365,O5928&lt;731),+'PL2'!$O$3+1,IF(AND(O5928&gt;730,O5928&lt;1096),+'PL2'!$P$3+1,IF(AND(O5928&gt;1095,O5928&lt;1461),+'PL2'!$Q$3+1,IF(AND(O5928&gt;1460,O5928&lt;3000),+'PL2'!$R$3+1,0)))))</f>
        <v>1.5</v>
      </c>
      <c r="M5928" s="3">
        <f>IF(AND(O5928&gt;0,O5928&lt;366),+'PL2'!$N$2+1,IF(AND(O5928&gt;365,O5928&lt;731),+'PL2'!$O$2+1,IF(AND(O5928&gt;730,O5928&lt;1096),+'PL2'!$P$2+1,IF(AND(O5928&gt;1095,O5928&lt;1461),+'PL2'!$Q$2+1,IF(AND(O5928&gt;1460,O5928&lt;1826),+'PL2'!$R$2+1,IF(AND(O5928&gt;1825,O5928&lt;2190),+'PL2'!$S$2+1,0))))))</f>
        <v>1.2</v>
      </c>
      <c r="N5928" s="82">
        <f t="shared" si="461"/>
        <v>4.9963589095569638E-4</v>
      </c>
      <c r="O5928" s="19">
        <f>IF(A5928&gt;'PL2'!$C$2+489,IF(A5928='PL2'!$C$2+490,1,O5927+1), "")</f>
        <v>1365</v>
      </c>
      <c r="Q5928" s="19">
        <f t="shared" si="456"/>
        <v>32.479062166271824</v>
      </c>
    </row>
    <row r="5929" spans="1:17" s="80" customFormat="1" x14ac:dyDescent="0.55000000000000004">
      <c r="A5929" s="80">
        <v>5927</v>
      </c>
      <c r="B5929" s="81">
        <v>45749</v>
      </c>
      <c r="C5929" s="80">
        <v>139.476651458573</v>
      </c>
      <c r="D5929" s="80">
        <f t="shared" si="458"/>
        <v>724904272.66154301</v>
      </c>
      <c r="E5929" s="80">
        <v>475</v>
      </c>
      <c r="F5929" s="80">
        <f t="shared" si="454"/>
        <v>9.1393321768645281E-5</v>
      </c>
      <c r="G5929" s="80">
        <f t="shared" si="459"/>
        <v>26292.474680615323</v>
      </c>
      <c r="H5929" s="80">
        <f t="shared" si="455"/>
        <v>2.4029565985794354</v>
      </c>
      <c r="I5929" s="80">
        <f t="shared" si="457"/>
        <v>12488925.473292278</v>
      </c>
      <c r="K5929" s="82">
        <f t="shared" si="460"/>
        <v>1.1114805470662237E-3</v>
      </c>
      <c r="L5929" s="3">
        <f>IF(AND(O5929&gt;0,O5929&lt;366),+'PL2'!$N$3+1,IF(AND(O5929&gt;365,O5929&lt;731),+'PL2'!$O$3+1,IF(AND(O5929&gt;730,O5929&lt;1096),+'PL2'!$P$3+1,IF(AND(O5929&gt;1095,O5929&lt;1461),+'PL2'!$Q$3+1,IF(AND(O5929&gt;1460,O5929&lt;3000),+'PL2'!$R$3+1,0)))))</f>
        <v>1.5</v>
      </c>
      <c r="M5929" s="3">
        <f>IF(AND(O5929&gt;0,O5929&lt;366),+'PL2'!$N$2+1,IF(AND(O5929&gt;365,O5929&lt;731),+'PL2'!$O$2+1,IF(AND(O5929&gt;730,O5929&lt;1096),+'PL2'!$P$2+1,IF(AND(O5929&gt;1095,O5929&lt;1461),+'PL2'!$Q$2+1,IF(AND(O5929&gt;1460,O5929&lt;1826),+'PL2'!$R$2+1,IF(AND(O5929&gt;1825,O5929&lt;2190),+'PL2'!$S$2+1,0))))))</f>
        <v>1.2</v>
      </c>
      <c r="N5929" s="82">
        <f t="shared" si="461"/>
        <v>4.9963589095569638E-4</v>
      </c>
      <c r="O5929" s="19">
        <f>IF(A5929&gt;'PL2'!$C$2+489,IF(A5929='PL2'!$C$2+490,1,O5928+1), "")</f>
        <v>1366</v>
      </c>
      <c r="Q5929" s="19">
        <f t="shared" si="456"/>
        <v>32.495289871434672</v>
      </c>
    </row>
    <row r="5930" spans="1:17" s="80" customFormat="1" x14ac:dyDescent="0.55000000000000004">
      <c r="A5930" s="80">
        <v>5928</v>
      </c>
      <c r="B5930" s="81">
        <v>45750</v>
      </c>
      <c r="C5930" s="80">
        <v>139.50664993269399</v>
      </c>
      <c r="D5930" s="80">
        <f t="shared" si="458"/>
        <v>725709989.65909147</v>
      </c>
      <c r="E5930" s="80">
        <v>475</v>
      </c>
      <c r="F5930" s="80">
        <f t="shared" si="454"/>
        <v>9.1311487594594794E-5</v>
      </c>
      <c r="G5930" s="80">
        <f t="shared" si="459"/>
        <v>26305.611344627803</v>
      </c>
      <c r="H5930" s="80">
        <f t="shared" si="455"/>
        <v>2.4020045039632136</v>
      </c>
      <c r="I5930" s="80">
        <f t="shared" si="457"/>
        <v>12495165.388698207</v>
      </c>
      <c r="K5930" s="82">
        <f t="shared" si="460"/>
        <v>1.1114805470662237E-3</v>
      </c>
      <c r="L5930" s="3">
        <f>IF(AND(O5930&gt;0,O5930&lt;366),+'PL2'!$N$3+1,IF(AND(O5930&gt;365,O5930&lt;731),+'PL2'!$O$3+1,IF(AND(O5930&gt;730,O5930&lt;1096),+'PL2'!$P$3+1,IF(AND(O5930&gt;1095,O5930&lt;1461),+'PL2'!$Q$3+1,IF(AND(O5930&gt;1460,O5930&lt;3000),+'PL2'!$R$3+1,0)))))</f>
        <v>1.5</v>
      </c>
      <c r="M5930" s="3">
        <f>IF(AND(O5930&gt;0,O5930&lt;366),+'PL2'!$N$2+1,IF(AND(O5930&gt;365,O5930&lt;731),+'PL2'!$O$2+1,IF(AND(O5930&gt;730,O5930&lt;1096),+'PL2'!$P$2+1,IF(AND(O5930&gt;1095,O5930&lt;1461),+'PL2'!$Q$2+1,IF(AND(O5930&gt;1460,O5930&lt;1826),+'PL2'!$R$2+1,IF(AND(O5930&gt;1825,O5930&lt;2190),+'PL2'!$S$2+1,0))))))</f>
        <v>1.2</v>
      </c>
      <c r="N5930" s="82">
        <f t="shared" si="461"/>
        <v>4.9963589095569638E-4</v>
      </c>
      <c r="O5930" s="19">
        <f>IF(A5930&gt;'PL2'!$C$2+489,IF(A5930='PL2'!$C$2+490,1,O5929+1), "")</f>
        <v>1367</v>
      </c>
      <c r="Q5930" s="19">
        <f t="shared" si="456"/>
        <v>32.511525684541446</v>
      </c>
    </row>
    <row r="5931" spans="1:17" s="80" customFormat="1" x14ac:dyDescent="0.55000000000000004">
      <c r="A5931" s="80">
        <v>5929</v>
      </c>
      <c r="B5931" s="81">
        <v>45751</v>
      </c>
      <c r="C5931" s="80">
        <v>139.536648406815</v>
      </c>
      <c r="D5931" s="80">
        <f t="shared" si="458"/>
        <v>726516602.19540918</v>
      </c>
      <c r="E5931" s="80">
        <v>475</v>
      </c>
      <c r="F5931" s="80">
        <f t="shared" si="454"/>
        <v>9.1229722477023306E-5</v>
      </c>
      <c r="G5931" s="80">
        <f t="shared" si="459"/>
        <v>26318.754572189111</v>
      </c>
      <c r="H5931" s="80">
        <f t="shared" si="455"/>
        <v>2.4010526755617008</v>
      </c>
      <c r="I5931" s="80">
        <f t="shared" si="457"/>
        <v>12501408.421789827</v>
      </c>
      <c r="K5931" s="82">
        <f t="shared" si="460"/>
        <v>1.1114805470662237E-3</v>
      </c>
      <c r="L5931" s="3">
        <f>IF(AND(O5931&gt;0,O5931&lt;366),+'PL2'!$N$3+1,IF(AND(O5931&gt;365,O5931&lt;731),+'PL2'!$O$3+1,IF(AND(O5931&gt;730,O5931&lt;1096),+'PL2'!$P$3+1,IF(AND(O5931&gt;1095,O5931&lt;1461),+'PL2'!$Q$3+1,IF(AND(O5931&gt;1460,O5931&lt;3000),+'PL2'!$R$3+1,0)))))</f>
        <v>1.5</v>
      </c>
      <c r="M5931" s="3">
        <f>IF(AND(O5931&gt;0,O5931&lt;366),+'PL2'!$N$2+1,IF(AND(O5931&gt;365,O5931&lt;731),+'PL2'!$O$2+1,IF(AND(O5931&gt;730,O5931&lt;1096),+'PL2'!$P$2+1,IF(AND(O5931&gt;1095,O5931&lt;1461),+'PL2'!$Q$2+1,IF(AND(O5931&gt;1460,O5931&lt;1826),+'PL2'!$R$2+1,IF(AND(O5931&gt;1825,O5931&lt;2190),+'PL2'!$S$2+1,0))))))</f>
        <v>1.2</v>
      </c>
      <c r="N5931" s="82">
        <f t="shared" si="461"/>
        <v>4.9963589095569638E-4</v>
      </c>
      <c r="O5931" s="19">
        <f>IF(A5931&gt;'PL2'!$C$2+489,IF(A5931='PL2'!$C$2+490,1,O5930+1), "")</f>
        <v>1368</v>
      </c>
      <c r="Q5931" s="19">
        <f t="shared" si="456"/>
        <v>32.527769609643173</v>
      </c>
    </row>
    <row r="5932" spans="1:17" s="80" customFormat="1" x14ac:dyDescent="0.55000000000000004">
      <c r="A5932" s="80">
        <v>5930</v>
      </c>
      <c r="B5932" s="81">
        <v>45752</v>
      </c>
      <c r="C5932" s="80">
        <v>139.56664688093599</v>
      </c>
      <c r="D5932" s="80">
        <f t="shared" si="458"/>
        <v>727324111.26586998</v>
      </c>
      <c r="E5932" s="80">
        <v>475</v>
      </c>
      <c r="F5932" s="80">
        <f t="shared" si="454"/>
        <v>9.114802636346408E-5</v>
      </c>
      <c r="G5932" s="80">
        <f t="shared" si="459"/>
        <v>26331.90436657863</v>
      </c>
      <c r="H5932" s="80">
        <f t="shared" si="455"/>
        <v>2.4001011134051238</v>
      </c>
      <c r="I5932" s="80">
        <f t="shared" si="457"/>
        <v>12507654.574124848</v>
      </c>
      <c r="K5932" s="82">
        <f t="shared" si="460"/>
        <v>1.1114805470662237E-3</v>
      </c>
      <c r="L5932" s="3">
        <f>IF(AND(O5932&gt;0,O5932&lt;366),+'PL2'!$N$3+1,IF(AND(O5932&gt;365,O5932&lt;731),+'PL2'!$O$3+1,IF(AND(O5932&gt;730,O5932&lt;1096),+'PL2'!$P$3+1,IF(AND(O5932&gt;1095,O5932&lt;1461),+'PL2'!$Q$3+1,IF(AND(O5932&gt;1460,O5932&lt;3000),+'PL2'!$R$3+1,0)))))</f>
        <v>1.5</v>
      </c>
      <c r="M5932" s="3">
        <f>IF(AND(O5932&gt;0,O5932&lt;366),+'PL2'!$N$2+1,IF(AND(O5932&gt;365,O5932&lt;731),+'PL2'!$O$2+1,IF(AND(O5932&gt;730,O5932&lt;1096),+'PL2'!$P$2+1,IF(AND(O5932&gt;1095,O5932&lt;1461),+'PL2'!$Q$2+1,IF(AND(O5932&gt;1460,O5932&lt;1826),+'PL2'!$R$2+1,IF(AND(O5932&gt;1825,O5932&lt;2190),+'PL2'!$S$2+1,0))))))</f>
        <v>1.2</v>
      </c>
      <c r="N5932" s="82">
        <f t="shared" si="461"/>
        <v>4.9963589095569638E-4</v>
      </c>
      <c r="O5932" s="19">
        <f>IF(A5932&gt;'PL2'!$C$2+489,IF(A5932='PL2'!$C$2+490,1,O5931+1), "")</f>
        <v>1369</v>
      </c>
      <c r="Q5932" s="19">
        <f t="shared" si="456"/>
        <v>32.544021650792885</v>
      </c>
    </row>
    <row r="5933" spans="1:17" s="80" customFormat="1" x14ac:dyDescent="0.55000000000000004">
      <c r="A5933" s="80">
        <v>5931</v>
      </c>
      <c r="B5933" s="81">
        <v>45753</v>
      </c>
      <c r="C5933" s="80">
        <v>139.59664535505701</v>
      </c>
      <c r="D5933" s="80">
        <f t="shared" si="458"/>
        <v>728132517.86695421</v>
      </c>
      <c r="E5933" s="80">
        <v>475</v>
      </c>
      <c r="F5933" s="80">
        <f t="shared" si="454"/>
        <v>9.1066399201481725E-5</v>
      </c>
      <c r="G5933" s="80">
        <f t="shared" si="459"/>
        <v>26345.060731077385</v>
      </c>
      <c r="H5933" s="80">
        <f t="shared" si="455"/>
        <v>2.3991498175235733</v>
      </c>
      <c r="I5933" s="80">
        <f t="shared" si="457"/>
        <v>12513903.847261759</v>
      </c>
      <c r="K5933" s="82">
        <f t="shared" si="460"/>
        <v>1.1114805470662237E-3</v>
      </c>
      <c r="L5933" s="3">
        <f>IF(AND(O5933&gt;0,O5933&lt;366),+'PL2'!$N$3+1,IF(AND(O5933&gt;365,O5933&lt;731),+'PL2'!$O$3+1,IF(AND(O5933&gt;730,O5933&lt;1096),+'PL2'!$P$3+1,IF(AND(O5933&gt;1095,O5933&lt;1461),+'PL2'!$Q$3+1,IF(AND(O5933&gt;1460,O5933&lt;3000),+'PL2'!$R$3+1,0)))))</f>
        <v>1.5</v>
      </c>
      <c r="M5933" s="3">
        <f>IF(AND(O5933&gt;0,O5933&lt;366),+'PL2'!$N$2+1,IF(AND(O5933&gt;365,O5933&lt;731),+'PL2'!$O$2+1,IF(AND(O5933&gt;730,O5933&lt;1096),+'PL2'!$P$2+1,IF(AND(O5933&gt;1095,O5933&lt;1461),+'PL2'!$Q$2+1,IF(AND(O5933&gt;1460,O5933&lt;1826),+'PL2'!$R$2+1,IF(AND(O5933&gt;1825,O5933&lt;2190),+'PL2'!$S$2+1,0))))))</f>
        <v>1.2</v>
      </c>
      <c r="N5933" s="82">
        <f t="shared" si="461"/>
        <v>4.9963589095569638E-4</v>
      </c>
      <c r="O5933" s="19">
        <f>IF(A5933&gt;'PL2'!$C$2+489,IF(A5933='PL2'!$C$2+490,1,O5932+1), "")</f>
        <v>1370</v>
      </c>
      <c r="Q5933" s="19">
        <f t="shared" si="456"/>
        <v>32.560281812045659</v>
      </c>
    </row>
    <row r="5934" spans="1:17" s="80" customFormat="1" x14ac:dyDescent="0.55000000000000004">
      <c r="A5934" s="80">
        <v>5932</v>
      </c>
      <c r="B5934" s="81">
        <v>45754</v>
      </c>
      <c r="C5934" s="80">
        <v>139.62664382917799</v>
      </c>
      <c r="D5934" s="80">
        <f t="shared" si="458"/>
        <v>728941822.99624968</v>
      </c>
      <c r="E5934" s="80">
        <v>475</v>
      </c>
      <c r="F5934" s="80">
        <f t="shared" si="454"/>
        <v>9.0984840938672235E-5</v>
      </c>
      <c r="G5934" s="80">
        <f t="shared" si="459"/>
        <v>26358.223668968039</v>
      </c>
      <c r="H5934" s="80">
        <f t="shared" si="455"/>
        <v>2.3981987879470026</v>
      </c>
      <c r="I5934" s="80">
        <f t="shared" si="457"/>
        <v>12520156.242759818</v>
      </c>
      <c r="K5934" s="82">
        <f t="shared" si="460"/>
        <v>1.1114805470662237E-3</v>
      </c>
      <c r="L5934" s="3">
        <f>IF(AND(O5934&gt;0,O5934&lt;366),+'PL2'!$N$3+1,IF(AND(O5934&gt;365,O5934&lt;731),+'PL2'!$O$3+1,IF(AND(O5934&gt;730,O5934&lt;1096),+'PL2'!$P$3+1,IF(AND(O5934&gt;1095,O5934&lt;1461),+'PL2'!$Q$3+1,IF(AND(O5934&gt;1460,O5934&lt;3000),+'PL2'!$R$3+1,0)))))</f>
        <v>1.5</v>
      </c>
      <c r="M5934" s="3">
        <f>IF(AND(O5934&gt;0,O5934&lt;366),+'PL2'!$N$2+1,IF(AND(O5934&gt;365,O5934&lt;731),+'PL2'!$O$2+1,IF(AND(O5934&gt;730,O5934&lt;1096),+'PL2'!$P$2+1,IF(AND(O5934&gt;1095,O5934&lt;1461),+'PL2'!$Q$2+1,IF(AND(O5934&gt;1460,O5934&lt;1826),+'PL2'!$R$2+1,IF(AND(O5934&gt;1825,O5934&lt;2190),+'PL2'!$S$2+1,0))))))</f>
        <v>1.2</v>
      </c>
      <c r="N5934" s="82">
        <f t="shared" si="461"/>
        <v>4.9963589095569638E-4</v>
      </c>
      <c r="O5934" s="19">
        <f>IF(A5934&gt;'PL2'!$C$2+489,IF(A5934='PL2'!$C$2+490,1,O5933+1), "")</f>
        <v>1371</v>
      </c>
      <c r="Q5934" s="19">
        <f t="shared" si="456"/>
        <v>32.576550097458586</v>
      </c>
    </row>
    <row r="5935" spans="1:17" s="80" customFormat="1" x14ac:dyDescent="0.55000000000000004">
      <c r="A5935" s="80">
        <v>5933</v>
      </c>
      <c r="B5935" s="81">
        <v>45755</v>
      </c>
      <c r="C5935" s="80">
        <v>139.65664230329901</v>
      </c>
      <c r="D5935" s="80">
        <f t="shared" si="458"/>
        <v>729752027.65245295</v>
      </c>
      <c r="E5935" s="80">
        <v>475</v>
      </c>
      <c r="F5935" s="80">
        <f t="shared" si="454"/>
        <v>9.0903351522663009E-5</v>
      </c>
      <c r="G5935" s="80">
        <f t="shared" si="459"/>
        <v>26371.393183534892</v>
      </c>
      <c r="H5935" s="80">
        <f t="shared" si="455"/>
        <v>2.3972480247052315</v>
      </c>
      <c r="I5935" s="80">
        <f t="shared" si="457"/>
        <v>12526411.762179073</v>
      </c>
      <c r="K5935" s="82">
        <f t="shared" si="460"/>
        <v>1.1114805470662237E-3</v>
      </c>
      <c r="L5935" s="3">
        <f>IF(AND(O5935&gt;0,O5935&lt;366),+'PL2'!$N$3+1,IF(AND(O5935&gt;365,O5935&lt;731),+'PL2'!$O$3+1,IF(AND(O5935&gt;730,O5935&lt;1096),+'PL2'!$P$3+1,IF(AND(O5935&gt;1095,O5935&lt;1461),+'PL2'!$Q$3+1,IF(AND(O5935&gt;1460,O5935&lt;3000),+'PL2'!$R$3+1,0)))))</f>
        <v>1.5</v>
      </c>
      <c r="M5935" s="3">
        <f>IF(AND(O5935&gt;0,O5935&lt;366),+'PL2'!$N$2+1,IF(AND(O5935&gt;365,O5935&lt;731),+'PL2'!$O$2+1,IF(AND(O5935&gt;730,O5935&lt;1096),+'PL2'!$P$2+1,IF(AND(O5935&gt;1095,O5935&lt;1461),+'PL2'!$Q$2+1,IF(AND(O5935&gt;1460,O5935&lt;1826),+'PL2'!$R$2+1,IF(AND(O5935&gt;1825,O5935&lt;2190),+'PL2'!$S$2+1,0))))))</f>
        <v>1.2</v>
      </c>
      <c r="N5935" s="82">
        <f t="shared" si="461"/>
        <v>4.9963589095569638E-4</v>
      </c>
      <c r="O5935" s="19">
        <f>IF(A5935&gt;'PL2'!$C$2+489,IF(A5935='PL2'!$C$2+490,1,O5934+1), "")</f>
        <v>1372</v>
      </c>
      <c r="Q5935" s="19">
        <f t="shared" si="456"/>
        <v>32.592826511090792</v>
      </c>
    </row>
    <row r="5936" spans="1:17" s="80" customFormat="1" x14ac:dyDescent="0.55000000000000004">
      <c r="A5936" s="80">
        <v>5934</v>
      </c>
      <c r="B5936" s="81">
        <v>45756</v>
      </c>
      <c r="C5936" s="80">
        <v>139.68664077742</v>
      </c>
      <c r="D5936" s="80">
        <f t="shared" si="458"/>
        <v>730563132.83537078</v>
      </c>
      <c r="E5936" s="80">
        <v>475</v>
      </c>
      <c r="F5936" s="80">
        <f t="shared" si="454"/>
        <v>9.0821930901112749E-5</v>
      </c>
      <c r="G5936" s="80">
        <f t="shared" si="459"/>
        <v>26384.569278063889</v>
      </c>
      <c r="H5936" s="80">
        <f t="shared" si="455"/>
        <v>2.396297527827941</v>
      </c>
      <c r="I5936" s="80">
        <f t="shared" si="457"/>
        <v>12532670.407080347</v>
      </c>
      <c r="K5936" s="82">
        <f t="shared" si="460"/>
        <v>1.1114805470662237E-3</v>
      </c>
      <c r="L5936" s="3">
        <f>IF(AND(O5936&gt;0,O5936&lt;366),+'PL2'!$N$3+1,IF(AND(O5936&gt;365,O5936&lt;731),+'PL2'!$O$3+1,IF(AND(O5936&gt;730,O5936&lt;1096),+'PL2'!$P$3+1,IF(AND(O5936&gt;1095,O5936&lt;1461),+'PL2'!$Q$3+1,IF(AND(O5936&gt;1460,O5936&lt;3000),+'PL2'!$R$3+1,0)))))</f>
        <v>1.5</v>
      </c>
      <c r="M5936" s="3">
        <f>IF(AND(O5936&gt;0,O5936&lt;366),+'PL2'!$N$2+1,IF(AND(O5936&gt;365,O5936&lt;731),+'PL2'!$O$2+1,IF(AND(O5936&gt;730,O5936&lt;1096),+'PL2'!$P$2+1,IF(AND(O5936&gt;1095,O5936&lt;1461),+'PL2'!$Q$2+1,IF(AND(O5936&gt;1460,O5936&lt;1826),+'PL2'!$R$2+1,IF(AND(O5936&gt;1825,O5936&lt;2190),+'PL2'!$S$2+1,0))))))</f>
        <v>1.2</v>
      </c>
      <c r="N5936" s="82">
        <f t="shared" si="461"/>
        <v>4.9963589095569638E-4</v>
      </c>
      <c r="O5936" s="19">
        <f>IF(A5936&gt;'PL2'!$C$2+489,IF(A5936='PL2'!$C$2+490,1,O5935+1), "")</f>
        <v>1373</v>
      </c>
      <c r="Q5936" s="19">
        <f t="shared" si="456"/>
        <v>32.609111057003425</v>
      </c>
    </row>
    <row r="5937" spans="1:17" s="80" customFormat="1" x14ac:dyDescent="0.55000000000000004">
      <c r="A5937" s="80">
        <v>5935</v>
      </c>
      <c r="B5937" s="81">
        <v>45757</v>
      </c>
      <c r="C5937" s="80">
        <v>139.71663925154101</v>
      </c>
      <c r="D5937" s="80">
        <f t="shared" si="458"/>
        <v>731375139.54592109</v>
      </c>
      <c r="E5937" s="80">
        <v>475</v>
      </c>
      <c r="F5937" s="80">
        <f t="shared" si="454"/>
        <v>9.0740579021711561E-5</v>
      </c>
      <c r="G5937" s="80">
        <f t="shared" si="459"/>
        <v>26397.751955842617</v>
      </c>
      <c r="H5937" s="80">
        <f t="shared" si="455"/>
        <v>2.3953472973446779</v>
      </c>
      <c r="I5937" s="80">
        <f t="shared" si="457"/>
        <v>12538932.179025244</v>
      </c>
      <c r="K5937" s="82">
        <f t="shared" si="460"/>
        <v>1.1114805470662237E-3</v>
      </c>
      <c r="L5937" s="3">
        <f>IF(AND(O5937&gt;0,O5937&lt;366),+'PL2'!$N$3+1,IF(AND(O5937&gt;365,O5937&lt;731),+'PL2'!$O$3+1,IF(AND(O5937&gt;730,O5937&lt;1096),+'PL2'!$P$3+1,IF(AND(O5937&gt;1095,O5937&lt;1461),+'PL2'!$Q$3+1,IF(AND(O5937&gt;1460,O5937&lt;3000),+'PL2'!$R$3+1,0)))))</f>
        <v>1.5</v>
      </c>
      <c r="M5937" s="3">
        <f>IF(AND(O5937&gt;0,O5937&lt;366),+'PL2'!$N$2+1,IF(AND(O5937&gt;365,O5937&lt;731),+'PL2'!$O$2+1,IF(AND(O5937&gt;730,O5937&lt;1096),+'PL2'!$P$2+1,IF(AND(O5937&gt;1095,O5937&lt;1461),+'PL2'!$Q$2+1,IF(AND(O5937&gt;1460,O5937&lt;1826),+'PL2'!$R$2+1,IF(AND(O5937&gt;1825,O5937&lt;2190),+'PL2'!$S$2+1,0))))))</f>
        <v>1.2</v>
      </c>
      <c r="N5937" s="82">
        <f t="shared" si="461"/>
        <v>4.9963589095569638E-4</v>
      </c>
      <c r="O5937" s="19">
        <f>IF(A5937&gt;'PL2'!$C$2+489,IF(A5937='PL2'!$C$2+490,1,O5936+1), "")</f>
        <v>1374</v>
      </c>
      <c r="Q5937" s="19">
        <f t="shared" si="456"/>
        <v>32.625403739259667</v>
      </c>
    </row>
    <row r="5938" spans="1:17" s="80" customFormat="1" x14ac:dyDescent="0.55000000000000004">
      <c r="A5938" s="80">
        <v>5936</v>
      </c>
      <c r="B5938" s="81">
        <v>45758</v>
      </c>
      <c r="C5938" s="80">
        <v>139.746637725662</v>
      </c>
      <c r="D5938" s="80">
        <f t="shared" si="458"/>
        <v>732188048.78613424</v>
      </c>
      <c r="E5938" s="80">
        <v>475</v>
      </c>
      <c r="F5938" s="80">
        <f t="shared" si="454"/>
        <v>9.0659295832180896E-5</v>
      </c>
      <c r="G5938" s="80">
        <f t="shared" si="459"/>
        <v>26410.941220160301</v>
      </c>
      <c r="H5938" s="80">
        <f t="shared" si="455"/>
        <v>2.3943973332848536</v>
      </c>
      <c r="I5938" s="80">
        <f t="shared" si="457"/>
        <v>12545197.079576142</v>
      </c>
      <c r="K5938" s="82">
        <f t="shared" si="460"/>
        <v>1.1114805470662237E-3</v>
      </c>
      <c r="L5938" s="3">
        <f>IF(AND(O5938&gt;0,O5938&lt;366),+'PL2'!$N$3+1,IF(AND(O5938&gt;365,O5938&lt;731),+'PL2'!$O$3+1,IF(AND(O5938&gt;730,O5938&lt;1096),+'PL2'!$P$3+1,IF(AND(O5938&gt;1095,O5938&lt;1461),+'PL2'!$Q$3+1,IF(AND(O5938&gt;1460,O5938&lt;3000),+'PL2'!$R$3+1,0)))))</f>
        <v>1.5</v>
      </c>
      <c r="M5938" s="3">
        <f>IF(AND(O5938&gt;0,O5938&lt;366),+'PL2'!$N$2+1,IF(AND(O5938&gt;365,O5938&lt;731),+'PL2'!$O$2+1,IF(AND(O5938&gt;730,O5938&lt;1096),+'PL2'!$P$2+1,IF(AND(O5938&gt;1095,O5938&lt;1461),+'PL2'!$Q$2+1,IF(AND(O5938&gt;1460,O5938&lt;1826),+'PL2'!$R$2+1,IF(AND(O5938&gt;1825,O5938&lt;2190),+'PL2'!$S$2+1,0))))))</f>
        <v>1.2</v>
      </c>
      <c r="N5938" s="82">
        <f t="shared" si="461"/>
        <v>4.9963589095569638E-4</v>
      </c>
      <c r="O5938" s="19">
        <f>IF(A5938&gt;'PL2'!$C$2+489,IF(A5938='PL2'!$C$2+490,1,O5937+1), "")</f>
        <v>1375</v>
      </c>
      <c r="Q5938" s="19">
        <f t="shared" si="456"/>
        <v>32.641704561924719</v>
      </c>
    </row>
    <row r="5939" spans="1:17" s="80" customFormat="1" x14ac:dyDescent="0.55000000000000004">
      <c r="A5939" s="80">
        <v>5937</v>
      </c>
      <c r="B5939" s="81">
        <v>45759</v>
      </c>
      <c r="C5939" s="80">
        <v>139.77663619978301</v>
      </c>
      <c r="D5939" s="80">
        <f t="shared" si="458"/>
        <v>733001861.55915439</v>
      </c>
      <c r="E5939" s="80">
        <v>475</v>
      </c>
      <c r="F5939" s="80">
        <f t="shared" ref="F5939:F5950" si="462">+(C5939/D5939)*E5939</f>
        <v>9.0578081280273594E-5</v>
      </c>
      <c r="G5939" s="80">
        <f t="shared" si="459"/>
        <v>26424.137074307815</v>
      </c>
      <c r="H5939" s="80">
        <f t="shared" si="455"/>
        <v>2.3934476356777443</v>
      </c>
      <c r="I5939" s="80">
        <f t="shared" si="457"/>
        <v>12551465.110296212</v>
      </c>
      <c r="K5939" s="82">
        <f t="shared" si="460"/>
        <v>1.1114805470662237E-3</v>
      </c>
      <c r="L5939" s="3">
        <f>IF(AND(O5939&gt;0,O5939&lt;366),+'PL2'!$N$3+1,IF(AND(O5939&gt;365,O5939&lt;731),+'PL2'!$O$3+1,IF(AND(O5939&gt;730,O5939&lt;1096),+'PL2'!$P$3+1,IF(AND(O5939&gt;1095,O5939&lt;1461),+'PL2'!$Q$3+1,IF(AND(O5939&gt;1460,O5939&lt;3000),+'PL2'!$R$3+1,0)))))</f>
        <v>1.5</v>
      </c>
      <c r="M5939" s="3">
        <f>IF(AND(O5939&gt;0,O5939&lt;366),+'PL2'!$N$2+1,IF(AND(O5939&gt;365,O5939&lt;731),+'PL2'!$O$2+1,IF(AND(O5939&gt;730,O5939&lt;1096),+'PL2'!$P$2+1,IF(AND(O5939&gt;1095,O5939&lt;1461),+'PL2'!$Q$2+1,IF(AND(O5939&gt;1460,O5939&lt;1826),+'PL2'!$R$2+1,IF(AND(O5939&gt;1825,O5939&lt;2190),+'PL2'!$S$2+1,0))))))</f>
        <v>1.2</v>
      </c>
      <c r="N5939" s="82">
        <f t="shared" si="461"/>
        <v>4.9963589095569638E-4</v>
      </c>
      <c r="O5939" s="19">
        <f>IF(A5939&gt;'PL2'!$C$2+489,IF(A5939='PL2'!$C$2+490,1,O5938+1), "")</f>
        <v>1376</v>
      </c>
      <c r="Q5939" s="19">
        <f t="shared" si="456"/>
        <v>32.658013529065826</v>
      </c>
    </row>
    <row r="5940" spans="1:17" s="80" customFormat="1" x14ac:dyDescent="0.55000000000000004">
      <c r="A5940" s="80">
        <v>5938</v>
      </c>
      <c r="B5940" s="81">
        <v>45760</v>
      </c>
      <c r="C5940" s="80">
        <v>139.806634673904</v>
      </c>
      <c r="D5940" s="80">
        <f t="shared" si="458"/>
        <v>733816578.86924076</v>
      </c>
      <c r="E5940" s="80">
        <v>475</v>
      </c>
      <c r="F5940" s="80">
        <f t="shared" si="462"/>
        <v>9.0496935313773706E-5</v>
      </c>
      <c r="G5940" s="80">
        <f t="shared" si="459"/>
        <v>26437.339521577673</v>
      </c>
      <c r="H5940" s="80">
        <f t="shared" si="455"/>
        <v>2.3924982045524876</v>
      </c>
      <c r="I5940" s="80">
        <f t="shared" si="457"/>
        <v>12557736.272749394</v>
      </c>
      <c r="K5940" s="82">
        <f t="shared" si="460"/>
        <v>1.1114805470662237E-3</v>
      </c>
      <c r="L5940" s="3">
        <f>IF(AND(O5940&gt;0,O5940&lt;366),+'PL2'!$N$3+1,IF(AND(O5940&gt;365,O5940&lt;731),+'PL2'!$O$3+1,IF(AND(O5940&gt;730,O5940&lt;1096),+'PL2'!$P$3+1,IF(AND(O5940&gt;1095,O5940&lt;1461),+'PL2'!$Q$3+1,IF(AND(O5940&gt;1460,O5940&lt;3000),+'PL2'!$R$3+1,0)))))</f>
        <v>1.5</v>
      </c>
      <c r="M5940" s="3">
        <f>IF(AND(O5940&gt;0,O5940&lt;366),+'PL2'!$N$2+1,IF(AND(O5940&gt;365,O5940&lt;731),+'PL2'!$O$2+1,IF(AND(O5940&gt;730,O5940&lt;1096),+'PL2'!$P$2+1,IF(AND(O5940&gt;1095,O5940&lt;1461),+'PL2'!$Q$2+1,IF(AND(O5940&gt;1460,O5940&lt;1826),+'PL2'!$R$2+1,IF(AND(O5940&gt;1825,O5940&lt;2190),+'PL2'!$S$2+1,0))))))</f>
        <v>1.2</v>
      </c>
      <c r="N5940" s="82">
        <f t="shared" si="461"/>
        <v>4.9963589095569638E-4</v>
      </c>
      <c r="O5940" s="19">
        <f>IF(A5940&gt;'PL2'!$C$2+489,IF(A5940='PL2'!$C$2+490,1,O5939+1), "")</f>
        <v>1377</v>
      </c>
      <c r="Q5940" s="19">
        <f t="shared" si="456"/>
        <v>32.674330644752267</v>
      </c>
    </row>
    <row r="5941" spans="1:17" s="80" customFormat="1" x14ac:dyDescent="0.55000000000000004">
      <c r="A5941" s="80">
        <v>5939</v>
      </c>
      <c r="B5941" s="81">
        <v>45761</v>
      </c>
      <c r="C5941" s="80">
        <v>139.83663314802499</v>
      </c>
      <c r="D5941" s="80">
        <f t="shared" si="458"/>
        <v>734632201.72176862</v>
      </c>
      <c r="E5941" s="80">
        <v>475</v>
      </c>
      <c r="F5941" s="80">
        <f t="shared" si="462"/>
        <v>9.0415857880496778E-5</v>
      </c>
      <c r="G5941" s="80">
        <f t="shared" si="459"/>
        <v>26450.548565264035</v>
      </c>
      <c r="H5941" s="80">
        <f t="shared" si="455"/>
        <v>2.391549039938091</v>
      </c>
      <c r="I5941" s="80">
        <f t="shared" si="457"/>
        <v>12564010.568500416</v>
      </c>
      <c r="K5941" s="82">
        <f t="shared" si="460"/>
        <v>1.1114805470662237E-3</v>
      </c>
      <c r="L5941" s="3">
        <f>IF(AND(O5941&gt;0,O5941&lt;366),+'PL2'!$N$3+1,IF(AND(O5941&gt;365,O5941&lt;731),+'PL2'!$O$3+1,IF(AND(O5941&gt;730,O5941&lt;1096),+'PL2'!$P$3+1,IF(AND(O5941&gt;1095,O5941&lt;1461),+'PL2'!$Q$3+1,IF(AND(O5941&gt;1460,O5941&lt;3000),+'PL2'!$R$3+1,0)))))</f>
        <v>1.5</v>
      </c>
      <c r="M5941" s="3">
        <f>IF(AND(O5941&gt;0,O5941&lt;366),+'PL2'!$N$2+1,IF(AND(O5941&gt;365,O5941&lt;731),+'PL2'!$O$2+1,IF(AND(O5941&gt;730,O5941&lt;1096),+'PL2'!$P$2+1,IF(AND(O5941&gt;1095,O5941&lt;1461),+'PL2'!$Q$2+1,IF(AND(O5941&gt;1460,O5941&lt;1826),+'PL2'!$R$2+1,IF(AND(O5941&gt;1825,O5941&lt;2190),+'PL2'!$S$2+1,0))))))</f>
        <v>1.2</v>
      </c>
      <c r="N5941" s="82">
        <f t="shared" si="461"/>
        <v>4.9963589095569638E-4</v>
      </c>
      <c r="O5941" s="19">
        <f>IF(A5941&gt;'PL2'!$C$2+489,IF(A5941='PL2'!$C$2+490,1,O5940+1), "")</f>
        <v>1378</v>
      </c>
      <c r="Q5941" s="19">
        <f t="shared" si="456"/>
        <v>32.690655913055338</v>
      </c>
    </row>
    <row r="5942" spans="1:17" s="80" customFormat="1" x14ac:dyDescent="0.55000000000000004">
      <c r="A5942" s="80">
        <v>5940</v>
      </c>
      <c r="B5942" s="81">
        <v>45762</v>
      </c>
      <c r="C5942" s="80">
        <v>139.866631622146</v>
      </c>
      <c r="D5942" s="80">
        <f t="shared" si="458"/>
        <v>735448731.12323081</v>
      </c>
      <c r="E5942" s="80">
        <v>475</v>
      </c>
      <c r="F5942" s="80">
        <f t="shared" si="462"/>
        <v>9.0334848928289623E-5</v>
      </c>
      <c r="G5942" s="80">
        <f t="shared" si="459"/>
        <v>26463.764208662706</v>
      </c>
      <c r="H5942" s="80">
        <f t="shared" si="455"/>
        <v>2.3906001418634233</v>
      </c>
      <c r="I5942" s="80">
        <f t="shared" si="457"/>
        <v>12570287.999114785</v>
      </c>
      <c r="K5942" s="82">
        <f t="shared" si="460"/>
        <v>1.1114805470662237E-3</v>
      </c>
      <c r="L5942" s="3">
        <f>IF(AND(O5942&gt;0,O5942&lt;366),+'PL2'!$N$3+1,IF(AND(O5942&gt;365,O5942&lt;731),+'PL2'!$O$3+1,IF(AND(O5942&gt;730,O5942&lt;1096),+'PL2'!$P$3+1,IF(AND(O5942&gt;1095,O5942&lt;1461),+'PL2'!$Q$3+1,IF(AND(O5942&gt;1460,O5942&lt;3000),+'PL2'!$R$3+1,0)))))</f>
        <v>1.5</v>
      </c>
      <c r="M5942" s="3">
        <f>IF(AND(O5942&gt;0,O5942&lt;366),+'PL2'!$N$2+1,IF(AND(O5942&gt;365,O5942&lt;731),+'PL2'!$O$2+1,IF(AND(O5942&gt;730,O5942&lt;1096),+'PL2'!$P$2+1,IF(AND(O5942&gt;1095,O5942&lt;1461),+'PL2'!$Q$2+1,IF(AND(O5942&gt;1460,O5942&lt;1826),+'PL2'!$R$2+1,IF(AND(O5942&gt;1825,O5942&lt;2190),+'PL2'!$S$2+1,0))))))</f>
        <v>1.2</v>
      </c>
      <c r="N5942" s="82">
        <f t="shared" si="461"/>
        <v>4.9963589095569638E-4</v>
      </c>
      <c r="O5942" s="19">
        <f>IF(A5942&gt;'PL2'!$C$2+489,IF(A5942='PL2'!$C$2+490,1,O5941+1), "")</f>
        <v>1379</v>
      </c>
      <c r="Q5942" s="19">
        <f t="shared" si="456"/>
        <v>32.70698933804838</v>
      </c>
    </row>
    <row r="5943" spans="1:17" s="80" customFormat="1" x14ac:dyDescent="0.55000000000000004">
      <c r="A5943" s="80">
        <v>5941</v>
      </c>
      <c r="B5943" s="81">
        <v>45763</v>
      </c>
      <c r="C5943" s="80">
        <v>139.89663009626699</v>
      </c>
      <c r="D5943" s="80">
        <f t="shared" si="458"/>
        <v>736266168.08123887</v>
      </c>
      <c r="E5943" s="80">
        <v>475</v>
      </c>
      <c r="F5943" s="80">
        <f t="shared" si="462"/>
        <v>9.0253908405030361E-5</v>
      </c>
      <c r="G5943" s="80">
        <f t="shared" si="459"/>
        <v>26476.986455071143</v>
      </c>
      <c r="H5943" s="80">
        <f t="shared" si="455"/>
        <v>2.3896515103572202</v>
      </c>
      <c r="I5943" s="80">
        <f t="shared" si="457"/>
        <v>12576568.566158792</v>
      </c>
      <c r="K5943" s="82">
        <f t="shared" si="460"/>
        <v>1.1114805470662237E-3</v>
      </c>
      <c r="L5943" s="3">
        <f>IF(AND(O5943&gt;0,O5943&lt;366),+'PL2'!$N$3+1,IF(AND(O5943&gt;365,O5943&lt;731),+'PL2'!$O$3+1,IF(AND(O5943&gt;730,O5943&lt;1096),+'PL2'!$P$3+1,IF(AND(O5943&gt;1095,O5943&lt;1461),+'PL2'!$Q$3+1,IF(AND(O5943&gt;1460,O5943&lt;3000),+'PL2'!$R$3+1,0)))))</f>
        <v>1.5</v>
      </c>
      <c r="M5943" s="3">
        <f>IF(AND(O5943&gt;0,O5943&lt;366),+'PL2'!$N$2+1,IF(AND(O5943&gt;365,O5943&lt;731),+'PL2'!$O$2+1,IF(AND(O5943&gt;730,O5943&lt;1096),+'PL2'!$P$2+1,IF(AND(O5943&gt;1095,O5943&lt;1461),+'PL2'!$Q$2+1,IF(AND(O5943&gt;1460,O5943&lt;1826),+'PL2'!$R$2+1,IF(AND(O5943&gt;1825,O5943&lt;2190),+'PL2'!$S$2+1,0))))))</f>
        <v>1.2</v>
      </c>
      <c r="N5943" s="82">
        <f t="shared" si="461"/>
        <v>4.9963589095569638E-4</v>
      </c>
      <c r="O5943" s="19">
        <f>IF(A5943&gt;'PL2'!$C$2+489,IF(A5943='PL2'!$C$2+490,1,O5942+1), "")</f>
        <v>1380</v>
      </c>
      <c r="Q5943" s="19">
        <f t="shared" si="456"/>
        <v>32.723330923806778</v>
      </c>
    </row>
    <row r="5944" spans="1:17" s="80" customFormat="1" x14ac:dyDescent="0.55000000000000004">
      <c r="A5944" s="80">
        <v>5942</v>
      </c>
      <c r="B5944" s="81">
        <v>45764</v>
      </c>
      <c r="C5944" s="80">
        <v>139.926628570388</v>
      </c>
      <c r="D5944" s="80">
        <f t="shared" si="458"/>
        <v>737084513.60452414</v>
      </c>
      <c r="E5944" s="80">
        <v>475</v>
      </c>
      <c r="F5944" s="80">
        <f t="shared" si="462"/>
        <v>9.0173036258628497E-5</v>
      </c>
      <c r="G5944" s="80">
        <f t="shared" si="459"/>
        <v>26490.215307788443</v>
      </c>
      <c r="H5944" s="80">
        <f t="shared" si="455"/>
        <v>2.3887031454480829</v>
      </c>
      <c r="I5944" s="80">
        <f t="shared" si="457"/>
        <v>12582852.271199511</v>
      </c>
      <c r="K5944" s="82">
        <f t="shared" si="460"/>
        <v>1.1114805470662237E-3</v>
      </c>
      <c r="L5944" s="3">
        <f>IF(AND(O5944&gt;0,O5944&lt;366),+'PL2'!$N$3+1,IF(AND(O5944&gt;365,O5944&lt;731),+'PL2'!$O$3+1,IF(AND(O5944&gt;730,O5944&lt;1096),+'PL2'!$P$3+1,IF(AND(O5944&gt;1095,O5944&lt;1461),+'PL2'!$Q$3+1,IF(AND(O5944&gt;1460,O5944&lt;3000),+'PL2'!$R$3+1,0)))))</f>
        <v>1.5</v>
      </c>
      <c r="M5944" s="3">
        <f>IF(AND(O5944&gt;0,O5944&lt;366),+'PL2'!$N$2+1,IF(AND(O5944&gt;365,O5944&lt;731),+'PL2'!$O$2+1,IF(AND(O5944&gt;730,O5944&lt;1096),+'PL2'!$P$2+1,IF(AND(O5944&gt;1095,O5944&lt;1461),+'PL2'!$Q$2+1,IF(AND(O5944&gt;1460,O5944&lt;1826),+'PL2'!$R$2+1,IF(AND(O5944&gt;1825,O5944&lt;2190),+'PL2'!$S$2+1,0))))))</f>
        <v>1.2</v>
      </c>
      <c r="N5944" s="82">
        <f t="shared" si="461"/>
        <v>4.9963589095569638E-4</v>
      </c>
      <c r="O5944" s="19">
        <f>IF(A5944&gt;'PL2'!$C$2+489,IF(A5944='PL2'!$C$2+490,1,O5943+1), "")</f>
        <v>1381</v>
      </c>
      <c r="Q5944" s="19">
        <f t="shared" si="456"/>
        <v>32.739680674407929</v>
      </c>
    </row>
    <row r="5945" spans="1:17" s="80" customFormat="1" x14ac:dyDescent="0.55000000000000004">
      <c r="A5945" s="80">
        <v>5943</v>
      </c>
      <c r="B5945" s="81">
        <v>45765</v>
      </c>
      <c r="C5945" s="80">
        <v>139.95662704450899</v>
      </c>
      <c r="D5945" s="80">
        <f t="shared" si="458"/>
        <v>737903768.70293939</v>
      </c>
      <c r="E5945" s="80">
        <v>475</v>
      </c>
      <c r="F5945" s="80">
        <f t="shared" si="462"/>
        <v>9.009223243702475E-5</v>
      </c>
      <c r="G5945" s="80">
        <f t="shared" si="459"/>
        <v>26503.45077011536</v>
      </c>
      <c r="H5945" s="80">
        <f t="shared" si="455"/>
        <v>2.3877550471644757</v>
      </c>
      <c r="I5945" s="80">
        <f t="shared" si="457"/>
        <v>12589139.115804795</v>
      </c>
      <c r="K5945" s="82">
        <f t="shared" si="460"/>
        <v>1.1114805470662237E-3</v>
      </c>
      <c r="L5945" s="3">
        <f>IF(AND(O5945&gt;0,O5945&lt;366),+'PL2'!$N$3+1,IF(AND(O5945&gt;365,O5945&lt;731),+'PL2'!$O$3+1,IF(AND(O5945&gt;730,O5945&lt;1096),+'PL2'!$P$3+1,IF(AND(O5945&gt;1095,O5945&lt;1461),+'PL2'!$Q$3+1,IF(AND(O5945&gt;1460,O5945&lt;3000),+'PL2'!$R$3+1,0)))))</f>
        <v>1.5</v>
      </c>
      <c r="M5945" s="3">
        <f>IF(AND(O5945&gt;0,O5945&lt;366),+'PL2'!$N$2+1,IF(AND(O5945&gt;365,O5945&lt;731),+'PL2'!$O$2+1,IF(AND(O5945&gt;730,O5945&lt;1096),+'PL2'!$P$2+1,IF(AND(O5945&gt;1095,O5945&lt;1461),+'PL2'!$Q$2+1,IF(AND(O5945&gt;1460,O5945&lt;1826),+'PL2'!$R$2+1,IF(AND(O5945&gt;1825,O5945&lt;2190),+'PL2'!$S$2+1,0))))))</f>
        <v>1.2</v>
      </c>
      <c r="N5945" s="82">
        <f t="shared" si="461"/>
        <v>4.9963589095569638E-4</v>
      </c>
      <c r="O5945" s="19">
        <f>IF(A5945&gt;'PL2'!$C$2+489,IF(A5945='PL2'!$C$2+490,1,O5944+1), "")</f>
        <v>1382</v>
      </c>
      <c r="Q5945" s="19">
        <f t="shared" si="456"/>
        <v>32.756038593931294</v>
      </c>
    </row>
    <row r="5946" spans="1:17" s="80" customFormat="1" x14ac:dyDescent="0.55000000000000004">
      <c r="A5946" s="80">
        <v>5944</v>
      </c>
      <c r="B5946" s="81">
        <v>45766</v>
      </c>
      <c r="C5946" s="80">
        <v>139.98662551863001</v>
      </c>
      <c r="D5946" s="80">
        <f t="shared" si="458"/>
        <v>738723934.38745952</v>
      </c>
      <c r="E5946" s="80">
        <v>475</v>
      </c>
      <c r="F5946" s="80">
        <f t="shared" si="462"/>
        <v>9.0011496888191308E-5</v>
      </c>
      <c r="G5946" s="80">
        <f t="shared" si="459"/>
        <v>26516.692845354286</v>
      </c>
      <c r="H5946" s="80">
        <f t="shared" si="455"/>
        <v>2.386807215534732</v>
      </c>
      <c r="I5946" s="80">
        <f t="shared" si="457"/>
        <v>12595429.101543285</v>
      </c>
      <c r="K5946" s="82">
        <f t="shared" si="460"/>
        <v>1.1114805470662237E-3</v>
      </c>
      <c r="L5946" s="3">
        <f>IF(AND(O5946&gt;0,O5946&lt;366),+'PL2'!$N$3+1,IF(AND(O5946&gt;365,O5946&lt;731),+'PL2'!$O$3+1,IF(AND(O5946&gt;730,O5946&lt;1096),+'PL2'!$P$3+1,IF(AND(O5946&gt;1095,O5946&lt;1461),+'PL2'!$Q$3+1,IF(AND(O5946&gt;1460,O5946&lt;3000),+'PL2'!$R$3+1,0)))))</f>
        <v>1.5</v>
      </c>
      <c r="M5946" s="3">
        <f>IF(AND(O5946&gt;0,O5946&lt;366),+'PL2'!$N$2+1,IF(AND(O5946&gt;365,O5946&lt;731),+'PL2'!$O$2+1,IF(AND(O5946&gt;730,O5946&lt;1096),+'PL2'!$P$2+1,IF(AND(O5946&gt;1095,O5946&lt;1461),+'PL2'!$Q$2+1,IF(AND(O5946&gt;1460,O5946&lt;1826),+'PL2'!$R$2+1,IF(AND(O5946&gt;1825,O5946&lt;2190),+'PL2'!$S$2+1,0))))))</f>
        <v>1.2</v>
      </c>
      <c r="N5946" s="82">
        <f t="shared" si="461"/>
        <v>4.9963589095569638E-4</v>
      </c>
      <c r="O5946" s="19">
        <f>IF(A5946&gt;'PL2'!$C$2+489,IF(A5946='PL2'!$C$2+490,1,O5945+1), "")</f>
        <v>1383</v>
      </c>
      <c r="Q5946" s="19">
        <f t="shared" si="456"/>
        <v>32.772404686458351</v>
      </c>
    </row>
    <row r="5947" spans="1:17" s="80" customFormat="1" x14ac:dyDescent="0.55000000000000004">
      <c r="A5947" s="80">
        <v>5945</v>
      </c>
      <c r="B5947" s="81">
        <v>45767</v>
      </c>
      <c r="C5947" s="80">
        <v>140.01662399275099</v>
      </c>
      <c r="D5947" s="80">
        <f t="shared" si="458"/>
        <v>739545011.67018342</v>
      </c>
      <c r="E5947" s="80">
        <v>475</v>
      </c>
      <c r="F5947" s="80">
        <f t="shared" si="462"/>
        <v>8.9930829560131499E-5</v>
      </c>
      <c r="G5947" s="80">
        <f t="shared" si="459"/>
        <v>26529.941536809274</v>
      </c>
      <c r="H5947" s="80">
        <f t="shared" si="455"/>
        <v>2.3858596505870482</v>
      </c>
      <c r="I5947" s="80">
        <f t="shared" si="457"/>
        <v>12601722.229984405</v>
      </c>
      <c r="K5947" s="82">
        <f t="shared" si="460"/>
        <v>1.1114805470662237E-3</v>
      </c>
      <c r="L5947" s="3">
        <f>IF(AND(O5947&gt;0,O5947&lt;366),+'PL2'!$N$3+1,IF(AND(O5947&gt;365,O5947&lt;731),+'PL2'!$O$3+1,IF(AND(O5947&gt;730,O5947&lt;1096),+'PL2'!$P$3+1,IF(AND(O5947&gt;1095,O5947&lt;1461),+'PL2'!$Q$3+1,IF(AND(O5947&gt;1460,O5947&lt;3000),+'PL2'!$R$3+1,0)))))</f>
        <v>1.5</v>
      </c>
      <c r="M5947" s="3">
        <f>IF(AND(O5947&gt;0,O5947&lt;366),+'PL2'!$N$2+1,IF(AND(O5947&gt;365,O5947&lt;731),+'PL2'!$O$2+1,IF(AND(O5947&gt;730,O5947&lt;1096),+'PL2'!$P$2+1,IF(AND(O5947&gt;1095,O5947&lt;1461),+'PL2'!$Q$2+1,IF(AND(O5947&gt;1460,O5947&lt;1826),+'PL2'!$R$2+1,IF(AND(O5947&gt;1825,O5947&lt;2190),+'PL2'!$S$2+1,0))))))</f>
        <v>1.2</v>
      </c>
      <c r="N5947" s="82">
        <f t="shared" si="461"/>
        <v>4.9963589095569638E-4</v>
      </c>
      <c r="O5947" s="19">
        <f>IF(A5947&gt;'PL2'!$C$2+489,IF(A5947='PL2'!$C$2+490,1,O5946+1), "")</f>
        <v>1384</v>
      </c>
      <c r="Q5947" s="19">
        <f t="shared" si="456"/>
        <v>32.788778956072633</v>
      </c>
    </row>
    <row r="5948" spans="1:17" s="80" customFormat="1" x14ac:dyDescent="0.55000000000000004">
      <c r="A5948" s="80">
        <v>5946</v>
      </c>
      <c r="B5948" s="81">
        <v>45768</v>
      </c>
      <c r="C5948" s="80">
        <v>140.04662246687201</v>
      </c>
      <c r="D5948" s="80">
        <f t="shared" si="458"/>
        <v>740367001.56433475</v>
      </c>
      <c r="E5948" s="80">
        <v>475</v>
      </c>
      <c r="F5948" s="80">
        <f t="shared" si="462"/>
        <v>8.9850230400880058E-5</v>
      </c>
      <c r="G5948" s="80">
        <f t="shared" si="459"/>
        <v>26543.196847786021</v>
      </c>
      <c r="H5948" s="80">
        <f t="shared" si="455"/>
        <v>2.3849123523494873</v>
      </c>
      <c r="I5948" s="80">
        <f t="shared" si="457"/>
        <v>12608018.50269836</v>
      </c>
      <c r="K5948" s="82">
        <f t="shared" si="460"/>
        <v>1.1114805470662237E-3</v>
      </c>
      <c r="L5948" s="3">
        <f>IF(AND(O5948&gt;0,O5948&lt;366),+'PL2'!$N$3+1,IF(AND(O5948&gt;365,O5948&lt;731),+'PL2'!$O$3+1,IF(AND(O5948&gt;730,O5948&lt;1096),+'PL2'!$P$3+1,IF(AND(O5948&gt;1095,O5948&lt;1461),+'PL2'!$Q$3+1,IF(AND(O5948&gt;1460,O5948&lt;3000),+'PL2'!$R$3+1,0)))))</f>
        <v>1.5</v>
      </c>
      <c r="M5948" s="3">
        <f>IF(AND(O5948&gt;0,O5948&lt;366),+'PL2'!$N$2+1,IF(AND(O5948&gt;365,O5948&lt;731),+'PL2'!$O$2+1,IF(AND(O5948&gt;730,O5948&lt;1096),+'PL2'!$P$2+1,IF(AND(O5948&gt;1095,O5948&lt;1461),+'PL2'!$Q$2+1,IF(AND(O5948&gt;1460,O5948&lt;1826),+'PL2'!$R$2+1,IF(AND(O5948&gt;1825,O5948&lt;2190),+'PL2'!$S$2+1,0))))))</f>
        <v>1.2</v>
      </c>
      <c r="N5948" s="82">
        <f t="shared" si="461"/>
        <v>4.9963589095569638E-4</v>
      </c>
      <c r="O5948" s="19">
        <f>IF(A5948&gt;'PL2'!$C$2+489,IF(A5948='PL2'!$C$2+490,1,O5947+1), "")</f>
        <v>1385</v>
      </c>
      <c r="Q5948" s="19">
        <f t="shared" si="456"/>
        <v>32.805161406859703</v>
      </c>
    </row>
    <row r="5949" spans="1:17" s="80" customFormat="1" x14ac:dyDescent="0.55000000000000004">
      <c r="A5949" s="80">
        <v>5947</v>
      </c>
      <c r="B5949" s="81">
        <v>45769</v>
      </c>
      <c r="C5949" s="80">
        <v>140.076620940993</v>
      </c>
      <c r="D5949" s="80">
        <f t="shared" si="458"/>
        <v>741189905.08426321</v>
      </c>
      <c r="E5949" s="80">
        <v>475</v>
      </c>
      <c r="F5949" s="80">
        <f t="shared" si="462"/>
        <v>8.9769699358502981E-5</v>
      </c>
      <c r="G5949" s="80">
        <f t="shared" si="459"/>
        <v>26556.458781591879</v>
      </c>
      <c r="H5949" s="80">
        <f t="shared" si="455"/>
        <v>2.3839653208499794</v>
      </c>
      <c r="I5949" s="80">
        <f t="shared" si="457"/>
        <v>12614317.921256142</v>
      </c>
      <c r="K5949" s="82">
        <f t="shared" si="460"/>
        <v>1.1114805470662237E-3</v>
      </c>
      <c r="L5949" s="3">
        <f>IF(AND(O5949&gt;0,O5949&lt;366),+'PL2'!$N$3+1,IF(AND(O5949&gt;365,O5949&lt;731),+'PL2'!$O$3+1,IF(AND(O5949&gt;730,O5949&lt;1096),+'PL2'!$P$3+1,IF(AND(O5949&gt;1095,O5949&lt;1461),+'PL2'!$Q$3+1,IF(AND(O5949&gt;1460,O5949&lt;3000),+'PL2'!$R$3+1,0)))))</f>
        <v>1.5</v>
      </c>
      <c r="M5949" s="3">
        <f>IF(AND(O5949&gt;0,O5949&lt;366),+'PL2'!$N$2+1,IF(AND(O5949&gt;365,O5949&lt;731),+'PL2'!$O$2+1,IF(AND(O5949&gt;730,O5949&lt;1096),+'PL2'!$P$2+1,IF(AND(O5949&gt;1095,O5949&lt;1461),+'PL2'!$Q$2+1,IF(AND(O5949&gt;1460,O5949&lt;1826),+'PL2'!$R$2+1,IF(AND(O5949&gt;1825,O5949&lt;2190),+'PL2'!$S$2+1,0))))))</f>
        <v>1.2</v>
      </c>
      <c r="N5949" s="82">
        <f t="shared" si="461"/>
        <v>4.9963589095569638E-4</v>
      </c>
      <c r="O5949" s="19">
        <f>IF(A5949&gt;'PL2'!$C$2+489,IF(A5949='PL2'!$C$2+490,1,O5948+1), "")</f>
        <v>1386</v>
      </c>
      <c r="Q5949" s="19">
        <f t="shared" si="456"/>
        <v>32.821552042907165</v>
      </c>
    </row>
    <row r="5950" spans="1:17" s="80" customFormat="1" x14ac:dyDescent="0.55000000000000004">
      <c r="A5950" s="80">
        <v>5948</v>
      </c>
      <c r="B5950" s="81">
        <v>45770</v>
      </c>
      <c r="C5950" s="80">
        <v>140.10661941511401</v>
      </c>
      <c r="D5950" s="80">
        <f t="shared" si="458"/>
        <v>742013723.24544621</v>
      </c>
      <c r="E5950" s="80">
        <v>475</v>
      </c>
      <c r="F5950" s="80">
        <f t="shared" si="462"/>
        <v>8.9689236381097599E-5</v>
      </c>
      <c r="G5950" s="80">
        <f t="shared" si="459"/>
        <v>26569.727341535847</v>
      </c>
      <c r="H5950" s="80">
        <f t="shared" si="455"/>
        <v>2.3830185561163204</v>
      </c>
      <c r="I5950" s="80">
        <f t="shared" si="457"/>
        <v>12620620.487229528</v>
      </c>
      <c r="K5950" s="82">
        <f t="shared" si="460"/>
        <v>1.1114805470662237E-3</v>
      </c>
      <c r="L5950" s="3">
        <f>IF(AND(O5950&gt;0,O5950&lt;366),+'PL2'!$N$3+1,IF(AND(O5950&gt;365,O5950&lt;731),+'PL2'!$O$3+1,IF(AND(O5950&gt;730,O5950&lt;1096),+'PL2'!$P$3+1,IF(AND(O5950&gt;1095,O5950&lt;1461),+'PL2'!$Q$3+1,IF(AND(O5950&gt;1460,O5950&lt;3000),+'PL2'!$R$3+1,0)))))</f>
        <v>1.5</v>
      </c>
      <c r="M5950" s="3">
        <f>IF(AND(O5950&gt;0,O5950&lt;366),+'PL2'!$N$2+1,IF(AND(O5950&gt;365,O5950&lt;731),+'PL2'!$O$2+1,IF(AND(O5950&gt;730,O5950&lt;1096),+'PL2'!$P$2+1,IF(AND(O5950&gt;1095,O5950&lt;1461),+'PL2'!$Q$2+1,IF(AND(O5950&gt;1460,O5950&lt;1826),+'PL2'!$R$2+1,IF(AND(O5950&gt;1825,O5950&lt;2190),+'PL2'!$S$2+1,0))))))</f>
        <v>1.2</v>
      </c>
      <c r="N5950" s="82">
        <f t="shared" si="461"/>
        <v>4.9963589095569638E-4</v>
      </c>
      <c r="O5950" s="19">
        <f>IF(A5950&gt;'PL2'!$C$2+489,IF(A5950='PL2'!$C$2+490,1,O5949+1), "")</f>
        <v>1387</v>
      </c>
      <c r="Q5950" s="19">
        <f t="shared" si="456"/>
        <v>32.837950868304674</v>
      </c>
    </row>
    <row r="5951" spans="1:17" s="80" customFormat="1" x14ac:dyDescent="0.55000000000000004">
      <c r="A5951" s="80">
        <v>5949</v>
      </c>
      <c r="B5951" s="81">
        <v>45771</v>
      </c>
      <c r="C5951" s="80">
        <v>140.136617889235</v>
      </c>
      <c r="D5951" s="80">
        <f t="shared" si="458"/>
        <v>742838457.06448972</v>
      </c>
      <c r="E5951" s="80">
        <v>475</v>
      </c>
      <c r="F5951" s="80">
        <f t="shared" ref="F5951:F6002" si="463">+(C5951/D5951)*E5951</f>
        <v>8.9608841416792415E-5</v>
      </c>
      <c r="G5951" s="80">
        <f t="shared" si="459"/>
        <v>26583.002530928585</v>
      </c>
      <c r="H5951" s="80">
        <f t="shared" si="455"/>
        <v>2.382072058176171</v>
      </c>
      <c r="I5951" s="80">
        <f t="shared" si="457"/>
        <v>12626926.202191077</v>
      </c>
      <c r="K5951" s="82">
        <f t="shared" si="460"/>
        <v>1.1114805470662237E-3</v>
      </c>
      <c r="L5951" s="3">
        <f>IF(AND(O5951&gt;0,O5951&lt;366),+'PL2'!$N$3+1,IF(AND(O5951&gt;365,O5951&lt;731),+'PL2'!$O$3+1,IF(AND(O5951&gt;730,O5951&lt;1096),+'PL2'!$P$3+1,IF(AND(O5951&gt;1095,O5951&lt;1461),+'PL2'!$Q$3+1,IF(AND(O5951&gt;1460,O5951&lt;3000),+'PL2'!$R$3+1,0)))))</f>
        <v>1.5</v>
      </c>
      <c r="M5951" s="3">
        <f>IF(AND(O5951&gt;0,O5951&lt;366),+'PL2'!$N$2+1,IF(AND(O5951&gt;365,O5951&lt;731),+'PL2'!$O$2+1,IF(AND(O5951&gt;730,O5951&lt;1096),+'PL2'!$P$2+1,IF(AND(O5951&gt;1095,O5951&lt;1461),+'PL2'!$Q$2+1,IF(AND(O5951&gt;1460,O5951&lt;1826),+'PL2'!$R$2+1,IF(AND(O5951&gt;1825,O5951&lt;2190),+'PL2'!$S$2+1,0))))))</f>
        <v>1.2</v>
      </c>
      <c r="N5951" s="82">
        <f t="shared" si="461"/>
        <v>4.9963589095569638E-4</v>
      </c>
      <c r="O5951" s="19">
        <f>IF(A5951&gt;'PL2'!$C$2+489,IF(A5951='PL2'!$C$2+490,1,O5950+1), "")</f>
        <v>1388</v>
      </c>
      <c r="Q5951" s="19">
        <f t="shared" si="456"/>
        <v>32.854357887143919</v>
      </c>
    </row>
    <row r="5952" spans="1:17" s="80" customFormat="1" x14ac:dyDescent="0.55000000000000004">
      <c r="A5952" s="80">
        <v>5950</v>
      </c>
      <c r="B5952" s="81">
        <v>45772</v>
      </c>
      <c r="C5952" s="80">
        <v>140.16661636335601</v>
      </c>
      <c r="D5952" s="80">
        <f t="shared" si="458"/>
        <v>743664107.5591296</v>
      </c>
      <c r="E5952" s="80">
        <v>475</v>
      </c>
      <c r="F5952" s="80">
        <f t="shared" si="463"/>
        <v>8.9528514413747372E-5</v>
      </c>
      <c r="G5952" s="80">
        <f t="shared" si="459"/>
        <v>26596.284353082403</v>
      </c>
      <c r="H5952" s="80">
        <f t="shared" si="455"/>
        <v>2.3811258270570614</v>
      </c>
      <c r="I5952" s="80">
        <f t="shared" si="457"/>
        <v>12633235.067714142</v>
      </c>
      <c r="K5952" s="82">
        <f t="shared" si="460"/>
        <v>1.1114805470662237E-3</v>
      </c>
      <c r="L5952" s="3">
        <f>IF(AND(O5952&gt;0,O5952&lt;366),+'PL2'!$N$3+1,IF(AND(O5952&gt;365,O5952&lt;731),+'PL2'!$O$3+1,IF(AND(O5952&gt;730,O5952&lt;1096),+'PL2'!$P$3+1,IF(AND(O5952&gt;1095,O5952&lt;1461),+'PL2'!$Q$3+1,IF(AND(O5952&gt;1460,O5952&lt;3000),+'PL2'!$R$3+1,0)))))</f>
        <v>1.5</v>
      </c>
      <c r="M5952" s="3">
        <f>IF(AND(O5952&gt;0,O5952&lt;366),+'PL2'!$N$2+1,IF(AND(O5952&gt;365,O5952&lt;731),+'PL2'!$O$2+1,IF(AND(O5952&gt;730,O5952&lt;1096),+'PL2'!$P$2+1,IF(AND(O5952&gt;1095,O5952&lt;1461),+'PL2'!$Q$2+1,IF(AND(O5952&gt;1460,O5952&lt;1826),+'PL2'!$R$2+1,IF(AND(O5952&gt;1825,O5952&lt;2190),+'PL2'!$S$2+1,0))))))</f>
        <v>1.2</v>
      </c>
      <c r="N5952" s="82">
        <f t="shared" si="461"/>
        <v>4.9963589095569638E-4</v>
      </c>
      <c r="O5952" s="19">
        <f>IF(A5952&gt;'PL2'!$C$2+489,IF(A5952='PL2'!$C$2+490,1,O5951+1), "")</f>
        <v>1389</v>
      </c>
      <c r="Q5952" s="19">
        <f t="shared" si="456"/>
        <v>32.870773103518637</v>
      </c>
    </row>
    <row r="5953" spans="1:17" s="80" customFormat="1" x14ac:dyDescent="0.55000000000000004">
      <c r="A5953" s="80">
        <v>5951</v>
      </c>
      <c r="B5953" s="81">
        <v>45773</v>
      </c>
      <c r="C5953" s="80">
        <v>140.196614837477</v>
      </c>
      <c r="D5953" s="80">
        <f t="shared" si="458"/>
        <v>744490675.74823296</v>
      </c>
      <c r="E5953" s="80">
        <v>475</v>
      </c>
      <c r="F5953" s="80">
        <f t="shared" si="463"/>
        <v>8.944825532015353E-5</v>
      </c>
      <c r="G5953" s="80">
        <f t="shared" si="459"/>
        <v>26609.572811311267</v>
      </c>
      <c r="H5953" s="80">
        <f t="shared" si="455"/>
        <v>2.3801798627863859</v>
      </c>
      <c r="I5953" s="80">
        <f t="shared" si="457"/>
        <v>12639547.085372852</v>
      </c>
      <c r="K5953" s="82">
        <f t="shared" si="460"/>
        <v>1.1114805470662237E-3</v>
      </c>
      <c r="L5953" s="3">
        <f>IF(AND(O5953&gt;0,O5953&lt;366),+'PL2'!$N$3+1,IF(AND(O5953&gt;365,O5953&lt;731),+'PL2'!$O$3+1,IF(AND(O5953&gt;730,O5953&lt;1096),+'PL2'!$P$3+1,IF(AND(O5953&gt;1095,O5953&lt;1461),+'PL2'!$Q$3+1,IF(AND(O5953&gt;1460,O5953&lt;3000),+'PL2'!$R$3+1,0)))))</f>
        <v>1.5</v>
      </c>
      <c r="M5953" s="3">
        <f>IF(AND(O5953&gt;0,O5953&lt;366),+'PL2'!$N$2+1,IF(AND(O5953&gt;365,O5953&lt;731),+'PL2'!$O$2+1,IF(AND(O5953&gt;730,O5953&lt;1096),+'PL2'!$P$2+1,IF(AND(O5953&gt;1095,O5953&lt;1461),+'PL2'!$Q$2+1,IF(AND(O5953&gt;1460,O5953&lt;1826),+'PL2'!$R$2+1,IF(AND(O5953&gt;1825,O5953&lt;2190),+'PL2'!$S$2+1,0))))))</f>
        <v>1.2</v>
      </c>
      <c r="N5953" s="82">
        <f t="shared" si="461"/>
        <v>4.9963589095569638E-4</v>
      </c>
      <c r="O5953" s="19">
        <f>IF(A5953&gt;'PL2'!$C$2+489,IF(A5953='PL2'!$C$2+490,1,O5952+1), "")</f>
        <v>1390</v>
      </c>
      <c r="Q5953" s="19">
        <f t="shared" si="456"/>
        <v>32.887196521524615</v>
      </c>
    </row>
    <row r="5954" spans="1:17" s="80" customFormat="1" x14ac:dyDescent="0.55000000000000004">
      <c r="A5954" s="80">
        <v>5952</v>
      </c>
      <c r="B5954" s="81">
        <v>45774</v>
      </c>
      <c r="C5954" s="80">
        <v>140.22661331159799</v>
      </c>
      <c r="D5954" s="80">
        <f t="shared" si="458"/>
        <v>745318162.65179932</v>
      </c>
      <c r="E5954" s="80">
        <v>475</v>
      </c>
      <c r="F5954" s="80">
        <f t="shared" si="463"/>
        <v>8.9368064084233324E-5</v>
      </c>
      <c r="G5954" s="80">
        <f t="shared" si="459"/>
        <v>26622.867908930799</v>
      </c>
      <c r="H5954" s="80">
        <f t="shared" si="455"/>
        <v>2.3792341653914066</v>
      </c>
      <c r="I5954" s="80">
        <f t="shared" si="457"/>
        <v>12645862.256742129</v>
      </c>
      <c r="K5954" s="82">
        <f t="shared" si="460"/>
        <v>1.1114805470662237E-3</v>
      </c>
      <c r="L5954" s="3">
        <f>IF(AND(O5954&gt;0,O5954&lt;366),+'PL2'!$N$3+1,IF(AND(O5954&gt;365,O5954&lt;731),+'PL2'!$O$3+1,IF(AND(O5954&gt;730,O5954&lt;1096),+'PL2'!$P$3+1,IF(AND(O5954&gt;1095,O5954&lt;1461),+'PL2'!$Q$3+1,IF(AND(O5954&gt;1460,O5954&lt;3000),+'PL2'!$R$3+1,0)))))</f>
        <v>1.5</v>
      </c>
      <c r="M5954" s="3">
        <f>IF(AND(O5954&gt;0,O5954&lt;366),+'PL2'!$N$2+1,IF(AND(O5954&gt;365,O5954&lt;731),+'PL2'!$O$2+1,IF(AND(O5954&gt;730,O5954&lt;1096),+'PL2'!$P$2+1,IF(AND(O5954&gt;1095,O5954&lt;1461),+'PL2'!$Q$2+1,IF(AND(O5954&gt;1460,O5954&lt;1826),+'PL2'!$R$2+1,IF(AND(O5954&gt;1825,O5954&lt;2190),+'PL2'!$S$2+1,0))))))</f>
        <v>1.2</v>
      </c>
      <c r="N5954" s="82">
        <f t="shared" si="461"/>
        <v>4.9963589095569638E-4</v>
      </c>
      <c r="O5954" s="19">
        <f>IF(A5954&gt;'PL2'!$C$2+489,IF(A5954='PL2'!$C$2+490,1,O5953+1), "")</f>
        <v>1391</v>
      </c>
      <c r="Q5954" s="19">
        <f t="shared" si="456"/>
        <v>32.903628145259681</v>
      </c>
    </row>
    <row r="5955" spans="1:17" s="80" customFormat="1" x14ac:dyDescent="0.55000000000000004">
      <c r="A5955" s="80">
        <v>5953</v>
      </c>
      <c r="B5955" s="81">
        <v>45775</v>
      </c>
      <c r="C5955" s="80">
        <v>140.256611785719</v>
      </c>
      <c r="D5955" s="80">
        <f t="shared" si="458"/>
        <v>746146569.29096198</v>
      </c>
      <c r="E5955" s="80">
        <v>475</v>
      </c>
      <c r="F5955" s="80">
        <f t="shared" si="463"/>
        <v>8.9287940654240455E-5</v>
      </c>
      <c r="G5955" s="80">
        <f t="shared" si="459"/>
        <v>26636.169649258274</v>
      </c>
      <c r="H5955" s="80">
        <f t="shared" si="455"/>
        <v>2.3782887348992534</v>
      </c>
      <c r="I5955" s="80">
        <f t="shared" si="457"/>
        <v>12652180.583397681</v>
      </c>
      <c r="K5955" s="82">
        <f t="shared" si="460"/>
        <v>1.1114805470662237E-3</v>
      </c>
      <c r="L5955" s="3">
        <f>IF(AND(O5955&gt;0,O5955&lt;366),+'PL2'!$N$3+1,IF(AND(O5955&gt;365,O5955&lt;731),+'PL2'!$O$3+1,IF(AND(O5955&gt;730,O5955&lt;1096),+'PL2'!$P$3+1,IF(AND(O5955&gt;1095,O5955&lt;1461),+'PL2'!$Q$3+1,IF(AND(O5955&gt;1460,O5955&lt;3000),+'PL2'!$R$3+1,0)))))</f>
        <v>1.5</v>
      </c>
      <c r="M5955" s="3">
        <f>IF(AND(O5955&gt;0,O5955&lt;366),+'PL2'!$N$2+1,IF(AND(O5955&gt;365,O5955&lt;731),+'PL2'!$O$2+1,IF(AND(O5955&gt;730,O5955&lt;1096),+'PL2'!$P$2+1,IF(AND(O5955&gt;1095,O5955&lt;1461),+'PL2'!$Q$2+1,IF(AND(O5955&gt;1460,O5955&lt;1826),+'PL2'!$R$2+1,IF(AND(O5955&gt;1825,O5955&lt;2190),+'PL2'!$S$2+1,0))))))</f>
        <v>1.2</v>
      </c>
      <c r="N5955" s="82">
        <f t="shared" si="461"/>
        <v>4.9963589095569638E-4</v>
      </c>
      <c r="O5955" s="19">
        <f>IF(A5955&gt;'PL2'!$C$2+489,IF(A5955='PL2'!$C$2+490,1,O5954+1), "")</f>
        <v>1392</v>
      </c>
      <c r="Q5955" s="19">
        <f t="shared" si="456"/>
        <v>32.92006797882371</v>
      </c>
    </row>
    <row r="5956" spans="1:17" s="80" customFormat="1" x14ac:dyDescent="0.55000000000000004">
      <c r="A5956" s="80">
        <v>5954</v>
      </c>
      <c r="B5956" s="81">
        <v>45776</v>
      </c>
      <c r="C5956" s="80">
        <v>140.28661025983999</v>
      </c>
      <c r="D5956" s="80">
        <f t="shared" si="458"/>
        <v>746975896.68798912</v>
      </c>
      <c r="E5956" s="80">
        <v>475</v>
      </c>
      <c r="F5956" s="80">
        <f t="shared" si="463"/>
        <v>8.9207884978459792E-5</v>
      </c>
      <c r="G5956" s="80">
        <f t="shared" si="459"/>
        <v>26649.478035612628</v>
      </c>
      <c r="H5956" s="80">
        <f t="shared" si="455"/>
        <v>2.377343571336922</v>
      </c>
      <c r="I5956" s="80">
        <f t="shared" si="457"/>
        <v>12658502.066915998</v>
      </c>
      <c r="K5956" s="82">
        <f t="shared" si="460"/>
        <v>1.1114805470662237E-3</v>
      </c>
      <c r="L5956" s="3">
        <f>IF(AND(O5956&gt;0,O5956&lt;366),+'PL2'!$N$3+1,IF(AND(O5956&gt;365,O5956&lt;731),+'PL2'!$O$3+1,IF(AND(O5956&gt;730,O5956&lt;1096),+'PL2'!$P$3+1,IF(AND(O5956&gt;1095,O5956&lt;1461),+'PL2'!$Q$3+1,IF(AND(O5956&gt;1460,O5956&lt;3000),+'PL2'!$R$3+1,0)))))</f>
        <v>1.5</v>
      </c>
      <c r="M5956" s="3">
        <f>IF(AND(O5956&gt;0,O5956&lt;366),+'PL2'!$N$2+1,IF(AND(O5956&gt;365,O5956&lt;731),+'PL2'!$O$2+1,IF(AND(O5956&gt;730,O5956&lt;1096),+'PL2'!$P$2+1,IF(AND(O5956&gt;1095,O5956&lt;1461),+'PL2'!$Q$2+1,IF(AND(O5956&gt;1460,O5956&lt;1826),+'PL2'!$R$2+1,IF(AND(O5956&gt;1825,O5956&lt;2190),+'PL2'!$S$2+1,0))))))</f>
        <v>1.2</v>
      </c>
      <c r="N5956" s="82">
        <f t="shared" si="461"/>
        <v>4.9963589095569638E-4</v>
      </c>
      <c r="O5956" s="19">
        <f>IF(A5956&gt;'PL2'!$C$2+489,IF(A5956='PL2'!$C$2+490,1,O5955+1), "")</f>
        <v>1393</v>
      </c>
      <c r="Q5956" s="19">
        <f t="shared" si="456"/>
        <v>32.936516026318628</v>
      </c>
    </row>
    <row r="5957" spans="1:17" s="80" customFormat="1" x14ac:dyDescent="0.55000000000000004">
      <c r="A5957" s="80">
        <v>5955</v>
      </c>
      <c r="B5957" s="81">
        <v>45777</v>
      </c>
      <c r="C5957" s="80">
        <v>140.316608733961</v>
      </c>
      <c r="D5957" s="80">
        <f t="shared" si="458"/>
        <v>747806145.8662852</v>
      </c>
      <c r="E5957" s="80">
        <v>475</v>
      </c>
      <c r="F5957" s="80">
        <f t="shared" si="463"/>
        <v>8.9127897005207541E-5</v>
      </c>
      <c r="G5957" s="80">
        <f t="shared" si="459"/>
        <v>26662.793071314456</v>
      </c>
      <c r="H5957" s="80">
        <f t="shared" si="455"/>
        <v>2.3763986747312762</v>
      </c>
      <c r="I5957" s="80">
        <f t="shared" si="457"/>
        <v>12664826.708874367</v>
      </c>
      <c r="K5957" s="82">
        <f t="shared" si="460"/>
        <v>1.1114805470662237E-3</v>
      </c>
      <c r="L5957" s="3">
        <f>IF(AND(O5957&gt;0,O5957&lt;366),+'PL2'!$N$3+1,IF(AND(O5957&gt;365,O5957&lt;731),+'PL2'!$O$3+1,IF(AND(O5957&gt;730,O5957&lt;1096),+'PL2'!$P$3+1,IF(AND(O5957&gt;1095,O5957&lt;1461),+'PL2'!$Q$3+1,IF(AND(O5957&gt;1460,O5957&lt;3000),+'PL2'!$R$3+1,0)))))</f>
        <v>1.5</v>
      </c>
      <c r="M5957" s="3">
        <f>IF(AND(O5957&gt;0,O5957&lt;366),+'PL2'!$N$2+1,IF(AND(O5957&gt;365,O5957&lt;731),+'PL2'!$O$2+1,IF(AND(O5957&gt;730,O5957&lt;1096),+'PL2'!$P$2+1,IF(AND(O5957&gt;1095,O5957&lt;1461),+'PL2'!$Q$2+1,IF(AND(O5957&gt;1460,O5957&lt;1826),+'PL2'!$R$2+1,IF(AND(O5957&gt;1825,O5957&lt;2190),+'PL2'!$S$2+1,0))))))</f>
        <v>1.2</v>
      </c>
      <c r="N5957" s="82">
        <f t="shared" si="461"/>
        <v>4.9963589095569638E-4</v>
      </c>
      <c r="O5957" s="19">
        <f>IF(A5957&gt;'PL2'!$C$2+489,IF(A5957='PL2'!$C$2+490,1,O5956+1), "")</f>
        <v>1394</v>
      </c>
      <c r="Q5957" s="19">
        <f t="shared" si="456"/>
        <v>32.952972291848411</v>
      </c>
    </row>
    <row r="5958" spans="1:17" s="80" customFormat="1" x14ac:dyDescent="0.55000000000000004">
      <c r="A5958" s="80">
        <v>5956</v>
      </c>
      <c r="B5958" s="81">
        <v>45778</v>
      </c>
      <c r="C5958" s="80">
        <v>140.34660720808199</v>
      </c>
      <c r="D5958" s="80">
        <f t="shared" si="458"/>
        <v>748637317.8503921</v>
      </c>
      <c r="E5958" s="80">
        <v>475</v>
      </c>
      <c r="F5958" s="80">
        <f t="shared" si="463"/>
        <v>8.9047976682831117E-5</v>
      </c>
      <c r="G5958" s="80">
        <f t="shared" si="459"/>
        <v>26676.11475968601</v>
      </c>
      <c r="H5958" s="80">
        <f t="shared" si="455"/>
        <v>2.3754540451090467</v>
      </c>
      <c r="I5958" s="80">
        <f t="shared" si="457"/>
        <v>12671154.510850854</v>
      </c>
      <c r="K5958" s="82">
        <f t="shared" si="460"/>
        <v>1.1114805470662237E-3</v>
      </c>
      <c r="L5958" s="3">
        <f>IF(AND(O5958&gt;0,O5958&lt;366),+'PL2'!$N$3+1,IF(AND(O5958&gt;365,O5958&lt;731),+'PL2'!$O$3+1,IF(AND(O5958&gt;730,O5958&lt;1096),+'PL2'!$P$3+1,IF(AND(O5958&gt;1095,O5958&lt;1461),+'PL2'!$Q$3+1,IF(AND(O5958&gt;1460,O5958&lt;3000),+'PL2'!$R$3+1,0)))))</f>
        <v>1.5</v>
      </c>
      <c r="M5958" s="3">
        <f>IF(AND(O5958&gt;0,O5958&lt;366),+'PL2'!$N$2+1,IF(AND(O5958&gt;365,O5958&lt;731),+'PL2'!$O$2+1,IF(AND(O5958&gt;730,O5958&lt;1096),+'PL2'!$P$2+1,IF(AND(O5958&gt;1095,O5958&lt;1461),+'PL2'!$Q$2+1,IF(AND(O5958&gt;1460,O5958&lt;1826),+'PL2'!$R$2+1,IF(AND(O5958&gt;1825,O5958&lt;2190),+'PL2'!$S$2+1,0))))))</f>
        <v>1.2</v>
      </c>
      <c r="N5958" s="82">
        <f t="shared" si="461"/>
        <v>4.9963589095569638E-4</v>
      </c>
      <c r="O5958" s="19">
        <f>IF(A5958&gt;'PL2'!$C$2+489,IF(A5958='PL2'!$C$2+490,1,O5957+1), "")</f>
        <v>1395</v>
      </c>
      <c r="Q5958" s="19">
        <f t="shared" si="456"/>
        <v>32.969436779519086</v>
      </c>
    </row>
    <row r="5959" spans="1:17" s="80" customFormat="1" x14ac:dyDescent="0.55000000000000004">
      <c r="A5959" s="80">
        <v>5957</v>
      </c>
      <c r="B5959" s="81">
        <v>45779</v>
      </c>
      <c r="C5959" s="80">
        <v>140.37660568220301</v>
      </c>
      <c r="D5959" s="80">
        <f t="shared" si="458"/>
        <v>749469413.66599059</v>
      </c>
      <c r="E5959" s="80">
        <v>475</v>
      </c>
      <c r="F5959" s="80">
        <f t="shared" si="463"/>
        <v>8.8968123959709203E-5</v>
      </c>
      <c r="G5959" s="80">
        <f t="shared" si="459"/>
        <v>26689.443104051203</v>
      </c>
      <c r="H5959" s="80">
        <f t="shared" si="455"/>
        <v>2.3745096824968335</v>
      </c>
      <c r="I5959" s="80">
        <f t="shared" si="457"/>
        <v>12677485.474424321</v>
      </c>
      <c r="K5959" s="82">
        <f t="shared" si="460"/>
        <v>1.1114805470662237E-3</v>
      </c>
      <c r="L5959" s="3">
        <f>IF(AND(O5959&gt;0,O5959&lt;366),+'PL2'!$N$3+1,IF(AND(O5959&gt;365,O5959&lt;731),+'PL2'!$O$3+1,IF(AND(O5959&gt;730,O5959&lt;1096),+'PL2'!$P$3+1,IF(AND(O5959&gt;1095,O5959&lt;1461),+'PL2'!$Q$3+1,IF(AND(O5959&gt;1460,O5959&lt;3000),+'PL2'!$R$3+1,0)))))</f>
        <v>1.5</v>
      </c>
      <c r="M5959" s="3">
        <f>IF(AND(O5959&gt;0,O5959&lt;366),+'PL2'!$N$2+1,IF(AND(O5959&gt;365,O5959&lt;731),+'PL2'!$O$2+1,IF(AND(O5959&gt;730,O5959&lt;1096),+'PL2'!$P$2+1,IF(AND(O5959&gt;1095,O5959&lt;1461),+'PL2'!$Q$2+1,IF(AND(O5959&gt;1460,O5959&lt;1826),+'PL2'!$R$2+1,IF(AND(O5959&gt;1825,O5959&lt;2190),+'PL2'!$S$2+1,0))))))</f>
        <v>1.2</v>
      </c>
      <c r="N5959" s="82">
        <f t="shared" si="461"/>
        <v>4.9963589095569638E-4</v>
      </c>
      <c r="O5959" s="19">
        <f>IF(A5959&gt;'PL2'!$C$2+489,IF(A5959='PL2'!$C$2+490,1,O5958+1), "")</f>
        <v>1396</v>
      </c>
      <c r="Q5959" s="19">
        <f t="shared" si="456"/>
        <v>32.985909493438726</v>
      </c>
    </row>
    <row r="5960" spans="1:17" s="80" customFormat="1" x14ac:dyDescent="0.55000000000000004">
      <c r="A5960" s="80">
        <v>5958</v>
      </c>
      <c r="B5960" s="81">
        <v>45780</v>
      </c>
      <c r="C5960" s="80">
        <v>140.40660415632399</v>
      </c>
      <c r="D5960" s="80">
        <f t="shared" si="458"/>
        <v>750302434.33990145</v>
      </c>
      <c r="E5960" s="80">
        <v>475</v>
      </c>
      <c r="F5960" s="80">
        <f t="shared" si="463"/>
        <v>8.8888338784251663E-5</v>
      </c>
      <c r="G5960" s="80">
        <f t="shared" si="459"/>
        <v>26702.778107735605</v>
      </c>
      <c r="H5960" s="80">
        <f t="shared" si="455"/>
        <v>2.3735655869211012</v>
      </c>
      <c r="I5960" s="80">
        <f t="shared" si="457"/>
        <v>12683819.601174412</v>
      </c>
      <c r="K5960" s="82">
        <f t="shared" si="460"/>
        <v>1.1114805470662237E-3</v>
      </c>
      <c r="L5960" s="3">
        <f>IF(AND(O5960&gt;0,O5960&lt;366),+'PL2'!$N$3+1,IF(AND(O5960&gt;365,O5960&lt;731),+'PL2'!$O$3+1,IF(AND(O5960&gt;730,O5960&lt;1096),+'PL2'!$P$3+1,IF(AND(O5960&gt;1095,O5960&lt;1461),+'PL2'!$Q$3+1,IF(AND(O5960&gt;1460,O5960&lt;3000),+'PL2'!$R$3+1,0)))))</f>
        <v>1.5</v>
      </c>
      <c r="M5960" s="3">
        <f>IF(AND(O5960&gt;0,O5960&lt;366),+'PL2'!$N$2+1,IF(AND(O5960&gt;365,O5960&lt;731),+'PL2'!$O$2+1,IF(AND(O5960&gt;730,O5960&lt;1096),+'PL2'!$P$2+1,IF(AND(O5960&gt;1095,O5960&lt;1461),+'PL2'!$Q$2+1,IF(AND(O5960&gt;1460,O5960&lt;1826),+'PL2'!$R$2+1,IF(AND(O5960&gt;1825,O5960&lt;2190),+'PL2'!$S$2+1,0))))))</f>
        <v>1.2</v>
      </c>
      <c r="N5960" s="82">
        <f t="shared" si="461"/>
        <v>4.9963589095569638E-4</v>
      </c>
      <c r="O5960" s="19">
        <f>IF(A5960&gt;'PL2'!$C$2+489,IF(A5960='PL2'!$C$2+490,1,O5959+1), "")</f>
        <v>1397</v>
      </c>
      <c r="Q5960" s="19">
        <f t="shared" si="456"/>
        <v>33.002390437717466</v>
      </c>
    </row>
    <row r="5961" spans="1:17" s="80" customFormat="1" x14ac:dyDescent="0.55000000000000004">
      <c r="A5961" s="80">
        <v>5959</v>
      </c>
      <c r="B5961" s="81">
        <v>45781</v>
      </c>
      <c r="C5961" s="80">
        <v>140.43660263044501</v>
      </c>
      <c r="D5961" s="80">
        <f t="shared" si="458"/>
        <v>751136380.90008664</v>
      </c>
      <c r="E5961" s="80">
        <v>475</v>
      </c>
      <c r="F5961" s="80">
        <f t="shared" si="463"/>
        <v>8.8808621104899643E-5</v>
      </c>
      <c r="G5961" s="80">
        <f t="shared" si="459"/>
        <v>26716.119774066454</v>
      </c>
      <c r="H5961" s="80">
        <f t="shared" si="455"/>
        <v>2.3726217584081848</v>
      </c>
      <c r="I5961" s="80">
        <f t="shared" si="457"/>
        <v>12690156.892681565</v>
      </c>
      <c r="K5961" s="82">
        <f t="shared" si="460"/>
        <v>1.1114805470662237E-3</v>
      </c>
      <c r="L5961" s="3">
        <f>IF(AND(O5961&gt;0,O5961&lt;366),+'PL2'!$N$3+1,IF(AND(O5961&gt;365,O5961&lt;731),+'PL2'!$O$3+1,IF(AND(O5961&gt;730,O5961&lt;1096),+'PL2'!$P$3+1,IF(AND(O5961&gt;1095,O5961&lt;1461),+'PL2'!$Q$3+1,IF(AND(O5961&gt;1460,O5961&lt;3000),+'PL2'!$R$3+1,0)))))</f>
        <v>1.5</v>
      </c>
      <c r="M5961" s="3">
        <f>IF(AND(O5961&gt;0,O5961&lt;366),+'PL2'!$N$2+1,IF(AND(O5961&gt;365,O5961&lt;731),+'PL2'!$O$2+1,IF(AND(O5961&gt;730,O5961&lt;1096),+'PL2'!$P$2+1,IF(AND(O5961&gt;1095,O5961&lt;1461),+'PL2'!$Q$2+1,IF(AND(O5961&gt;1460,O5961&lt;1826),+'PL2'!$R$2+1,IF(AND(O5961&gt;1825,O5961&lt;2190),+'PL2'!$S$2+1,0))))))</f>
        <v>1.2</v>
      </c>
      <c r="N5961" s="82">
        <f t="shared" si="461"/>
        <v>4.9963589095569638E-4</v>
      </c>
      <c r="O5961" s="19">
        <f>IF(A5961&gt;'PL2'!$C$2+489,IF(A5961='PL2'!$C$2+490,1,O5960+1), "")</f>
        <v>1398</v>
      </c>
      <c r="Q5961" s="19">
        <f t="shared" si="456"/>
        <v>33.01887961646748</v>
      </c>
    </row>
    <row r="5962" spans="1:17" s="80" customFormat="1" x14ac:dyDescent="0.55000000000000004">
      <c r="A5962" s="80">
        <v>5960</v>
      </c>
      <c r="B5962" s="81">
        <v>45782</v>
      </c>
      <c r="C5962" s="80">
        <v>140.466601104566</v>
      </c>
      <c r="D5962" s="80">
        <f t="shared" si="458"/>
        <v>751971254.37565076</v>
      </c>
      <c r="E5962" s="80">
        <v>475</v>
      </c>
      <c r="F5962" s="80">
        <f t="shared" si="463"/>
        <v>8.87289708701255E-5</v>
      </c>
      <c r="G5962" s="80">
        <f t="shared" si="459"/>
        <v>26729.468106372649</v>
      </c>
      <c r="H5962" s="80">
        <f t="shared" si="455"/>
        <v>2.3716781969842873</v>
      </c>
      <c r="I5962" s="80">
        <f t="shared" si="457"/>
        <v>12696497.350527009</v>
      </c>
      <c r="K5962" s="82">
        <f t="shared" si="460"/>
        <v>1.1114805470662237E-3</v>
      </c>
      <c r="L5962" s="3">
        <f>IF(AND(O5962&gt;0,O5962&lt;366),+'PL2'!$N$3+1,IF(AND(O5962&gt;365,O5962&lt;731),+'PL2'!$O$3+1,IF(AND(O5962&gt;730,O5962&lt;1096),+'PL2'!$P$3+1,IF(AND(O5962&gt;1095,O5962&lt;1461),+'PL2'!$Q$3+1,IF(AND(O5962&gt;1460,O5962&lt;3000),+'PL2'!$R$3+1,0)))))</f>
        <v>1.5</v>
      </c>
      <c r="M5962" s="3">
        <f>IF(AND(O5962&gt;0,O5962&lt;366),+'PL2'!$N$2+1,IF(AND(O5962&gt;365,O5962&lt;731),+'PL2'!$O$2+1,IF(AND(O5962&gt;730,O5962&lt;1096),+'PL2'!$P$2+1,IF(AND(O5962&gt;1095,O5962&lt;1461),+'PL2'!$Q$2+1,IF(AND(O5962&gt;1460,O5962&lt;1826),+'PL2'!$R$2+1,IF(AND(O5962&gt;1825,O5962&lt;2190),+'PL2'!$S$2+1,0))))))</f>
        <v>1.2</v>
      </c>
      <c r="N5962" s="82">
        <f t="shared" si="461"/>
        <v>4.9963589095569638E-4</v>
      </c>
      <c r="O5962" s="19">
        <f>IF(A5962&gt;'PL2'!$C$2+489,IF(A5962='PL2'!$C$2+490,1,O5961+1), "")</f>
        <v>1399</v>
      </c>
      <c r="Q5962" s="19">
        <f t="shared" si="456"/>
        <v>33.035377033803016</v>
      </c>
    </row>
    <row r="5963" spans="1:17" s="80" customFormat="1" x14ac:dyDescent="0.55000000000000004">
      <c r="A5963" s="80">
        <v>5961</v>
      </c>
      <c r="B5963" s="81">
        <v>45783</v>
      </c>
      <c r="C5963" s="80">
        <v>140.49659957868701</v>
      </c>
      <c r="D5963" s="80">
        <f t="shared" si="458"/>
        <v>752807055.79684234</v>
      </c>
      <c r="E5963" s="80">
        <v>475</v>
      </c>
      <c r="F5963" s="80">
        <f t="shared" si="463"/>
        <v>8.8649388028432788E-5</v>
      </c>
      <c r="G5963" s="80">
        <f t="shared" si="459"/>
        <v>26742.82310798475</v>
      </c>
      <c r="H5963" s="80">
        <f t="shared" si="455"/>
        <v>2.3707349026754789</v>
      </c>
      <c r="I5963" s="80">
        <f t="shared" si="457"/>
        <v>12702840.976292755</v>
      </c>
      <c r="K5963" s="82">
        <f t="shared" si="460"/>
        <v>1.1114805470662237E-3</v>
      </c>
      <c r="L5963" s="3">
        <f>IF(AND(O5963&gt;0,O5963&lt;366),+'PL2'!$N$3+1,IF(AND(O5963&gt;365,O5963&lt;731),+'PL2'!$O$3+1,IF(AND(O5963&gt;730,O5963&lt;1096),+'PL2'!$P$3+1,IF(AND(O5963&gt;1095,O5963&lt;1461),+'PL2'!$Q$3+1,IF(AND(O5963&gt;1460,O5963&lt;3000),+'PL2'!$R$3+1,0)))))</f>
        <v>1.5</v>
      </c>
      <c r="M5963" s="3">
        <f>IF(AND(O5963&gt;0,O5963&lt;366),+'PL2'!$N$2+1,IF(AND(O5963&gt;365,O5963&lt;731),+'PL2'!$O$2+1,IF(AND(O5963&gt;730,O5963&lt;1096),+'PL2'!$P$2+1,IF(AND(O5963&gt;1095,O5963&lt;1461),+'PL2'!$Q$2+1,IF(AND(O5963&gt;1460,O5963&lt;1826),+'PL2'!$R$2+1,IF(AND(O5963&gt;1825,O5963&lt;2190),+'PL2'!$S$2+1,0))))))</f>
        <v>1.2</v>
      </c>
      <c r="N5963" s="82">
        <f t="shared" si="461"/>
        <v>4.9963589095569638E-4</v>
      </c>
      <c r="O5963" s="19">
        <f>IF(A5963&gt;'PL2'!$C$2+489,IF(A5963='PL2'!$C$2+490,1,O5962+1), "")</f>
        <v>1400</v>
      </c>
      <c r="Q5963" s="19">
        <f t="shared" si="456"/>
        <v>33.051882693840355</v>
      </c>
    </row>
    <row r="5964" spans="1:17" s="80" customFormat="1" x14ac:dyDescent="0.55000000000000004">
      <c r="A5964" s="80">
        <v>5962</v>
      </c>
      <c r="B5964" s="81">
        <v>45784</v>
      </c>
      <c r="C5964" s="80">
        <v>140.526598052808</v>
      </c>
      <c r="D5964" s="80">
        <f t="shared" si="458"/>
        <v>753643786.19505477</v>
      </c>
      <c r="E5964" s="80">
        <v>475</v>
      </c>
      <c r="F5964" s="80">
        <f t="shared" si="463"/>
        <v>8.8569872528356287E-5</v>
      </c>
      <c r="G5964" s="80">
        <f t="shared" si="459"/>
        <v>26756.184782234977</v>
      </c>
      <c r="H5964" s="80">
        <f t="shared" si="455"/>
        <v>2.3697918755076981</v>
      </c>
      <c r="I5964" s="80">
        <f t="shared" si="457"/>
        <v>12709187.771561613</v>
      </c>
      <c r="K5964" s="82">
        <f t="shared" si="460"/>
        <v>1.1114805470662237E-3</v>
      </c>
      <c r="L5964" s="3">
        <f>IF(AND(O5964&gt;0,O5964&lt;366),+'PL2'!$N$3+1,IF(AND(O5964&gt;365,O5964&lt;731),+'PL2'!$O$3+1,IF(AND(O5964&gt;730,O5964&lt;1096),+'PL2'!$P$3+1,IF(AND(O5964&gt;1095,O5964&lt;1461),+'PL2'!$Q$3+1,IF(AND(O5964&gt;1460,O5964&lt;3000),+'PL2'!$R$3+1,0)))))</f>
        <v>1.5</v>
      </c>
      <c r="M5964" s="3">
        <f>IF(AND(O5964&gt;0,O5964&lt;366),+'PL2'!$N$2+1,IF(AND(O5964&gt;365,O5964&lt;731),+'PL2'!$O$2+1,IF(AND(O5964&gt;730,O5964&lt;1096),+'PL2'!$P$2+1,IF(AND(O5964&gt;1095,O5964&lt;1461),+'PL2'!$Q$2+1,IF(AND(O5964&gt;1460,O5964&lt;1826),+'PL2'!$R$2+1,IF(AND(O5964&gt;1825,O5964&lt;2190),+'PL2'!$S$2+1,0))))))</f>
        <v>1.2</v>
      </c>
      <c r="N5964" s="82">
        <f t="shared" si="461"/>
        <v>4.9963589095569638E-4</v>
      </c>
      <c r="O5964" s="19">
        <f>IF(A5964&gt;'PL2'!$C$2+489,IF(A5964='PL2'!$C$2+490,1,O5963+1), "")</f>
        <v>1401</v>
      </c>
      <c r="Q5964" s="19">
        <f t="shared" si="456"/>
        <v>33.068396600697852</v>
      </c>
    </row>
    <row r="5965" spans="1:17" s="80" customFormat="1" x14ac:dyDescent="0.55000000000000004">
      <c r="A5965" s="80">
        <v>5963</v>
      </c>
      <c r="B5965" s="81">
        <v>45785</v>
      </c>
      <c r="C5965" s="80">
        <v>140.55659652692901</v>
      </c>
      <c r="D5965" s="80">
        <f t="shared" si="458"/>
        <v>754481446.60282791</v>
      </c>
      <c r="E5965" s="80">
        <v>475</v>
      </c>
      <c r="F5965" s="80">
        <f t="shared" si="463"/>
        <v>8.8490424318462001E-5</v>
      </c>
      <c r="G5965" s="80">
        <f t="shared" si="459"/>
        <v>26769.553132457226</v>
      </c>
      <c r="H5965" s="80">
        <f t="shared" si="455"/>
        <v>2.3688491155067535</v>
      </c>
      <c r="I5965" s="80">
        <f t="shared" si="457"/>
        <v>12715537.737917183</v>
      </c>
      <c r="K5965" s="82">
        <f t="shared" si="460"/>
        <v>1.1114805470662237E-3</v>
      </c>
      <c r="L5965" s="3">
        <f>IF(AND(O5965&gt;0,O5965&lt;366),+'PL2'!$N$3+1,IF(AND(O5965&gt;365,O5965&lt;731),+'PL2'!$O$3+1,IF(AND(O5965&gt;730,O5965&lt;1096),+'PL2'!$P$3+1,IF(AND(O5965&gt;1095,O5965&lt;1461),+'PL2'!$Q$3+1,IF(AND(O5965&gt;1460,O5965&lt;3000),+'PL2'!$R$3+1,0)))))</f>
        <v>1.5</v>
      </c>
      <c r="M5965" s="3">
        <f>IF(AND(O5965&gt;0,O5965&lt;366),+'PL2'!$N$2+1,IF(AND(O5965&gt;365,O5965&lt;731),+'PL2'!$O$2+1,IF(AND(O5965&gt;730,O5965&lt;1096),+'PL2'!$P$2+1,IF(AND(O5965&gt;1095,O5965&lt;1461),+'PL2'!$Q$2+1,IF(AND(O5965&gt;1460,O5965&lt;1826),+'PL2'!$R$2+1,IF(AND(O5965&gt;1825,O5965&lt;2190),+'PL2'!$S$2+1,0))))))</f>
        <v>1.2</v>
      </c>
      <c r="N5965" s="82">
        <f t="shared" si="461"/>
        <v>4.9963589095569638E-4</v>
      </c>
      <c r="O5965" s="19">
        <f>IF(A5965&gt;'PL2'!$C$2+489,IF(A5965='PL2'!$C$2+490,1,O5964+1), "")</f>
        <v>1402</v>
      </c>
      <c r="Q5965" s="19">
        <f t="shared" si="456"/>
        <v>33.084918758495917</v>
      </c>
    </row>
    <row r="5966" spans="1:17" s="80" customFormat="1" x14ac:dyDescent="0.55000000000000004">
      <c r="A5966" s="80">
        <v>5964</v>
      </c>
      <c r="B5966" s="81">
        <v>45786</v>
      </c>
      <c r="C5966" s="80">
        <v>140.58659500105</v>
      </c>
      <c r="D5966" s="80">
        <f t="shared" si="458"/>
        <v>755320038.05384934</v>
      </c>
      <c r="E5966" s="80">
        <v>475</v>
      </c>
      <c r="F5966" s="80">
        <f t="shared" si="463"/>
        <v>8.8411043347347119E-5</v>
      </c>
      <c r="G5966" s="80">
        <f t="shared" si="459"/>
        <v>26782.928161987045</v>
      </c>
      <c r="H5966" s="80">
        <f t="shared" si="455"/>
        <v>2.3679066226983205</v>
      </c>
      <c r="I5966" s="80">
        <f t="shared" si="457"/>
        <v>12721890.876943847</v>
      </c>
      <c r="K5966" s="82">
        <f t="shared" si="460"/>
        <v>1.1114805470662237E-3</v>
      </c>
      <c r="L5966" s="3">
        <f>IF(AND(O5966&gt;0,O5966&lt;366),+'PL2'!$N$3+1,IF(AND(O5966&gt;365,O5966&lt;731),+'PL2'!$O$3+1,IF(AND(O5966&gt;730,O5966&lt;1096),+'PL2'!$P$3+1,IF(AND(O5966&gt;1095,O5966&lt;1461),+'PL2'!$Q$3+1,IF(AND(O5966&gt;1460,O5966&lt;3000),+'PL2'!$R$3+1,0)))))</f>
        <v>1.5</v>
      </c>
      <c r="M5966" s="3">
        <f>IF(AND(O5966&gt;0,O5966&lt;366),+'PL2'!$N$2+1,IF(AND(O5966&gt;365,O5966&lt;731),+'PL2'!$O$2+1,IF(AND(O5966&gt;730,O5966&lt;1096),+'PL2'!$P$2+1,IF(AND(O5966&gt;1095,O5966&lt;1461),+'PL2'!$Q$2+1,IF(AND(O5966&gt;1460,O5966&lt;1826),+'PL2'!$R$2+1,IF(AND(O5966&gt;1825,O5966&lt;2190),+'PL2'!$S$2+1,0))))))</f>
        <v>1.2</v>
      </c>
      <c r="N5966" s="82">
        <f t="shared" si="461"/>
        <v>4.9963589095569638E-4</v>
      </c>
      <c r="O5966" s="19">
        <f>IF(A5966&gt;'PL2'!$C$2+489,IF(A5966='PL2'!$C$2+490,1,O5965+1), "")</f>
        <v>1403</v>
      </c>
      <c r="Q5966" s="19">
        <f t="shared" si="456"/>
        <v>33.101449171357018</v>
      </c>
    </row>
    <row r="5967" spans="1:17" s="80" customFormat="1" x14ac:dyDescent="0.55000000000000004">
      <c r="A5967" s="80">
        <v>5965</v>
      </c>
      <c r="B5967" s="81">
        <v>45787</v>
      </c>
      <c r="C5967" s="80">
        <v>140.61659347517099</v>
      </c>
      <c r="D5967" s="80">
        <f t="shared" si="458"/>
        <v>756159561.58295548</v>
      </c>
      <c r="E5967" s="80">
        <v>475</v>
      </c>
      <c r="F5967" s="80">
        <f t="shared" si="463"/>
        <v>8.8331729563640002E-5</v>
      </c>
      <c r="G5967" s="80">
        <f t="shared" si="459"/>
        <v>26796.309874161663</v>
      </c>
      <c r="H5967" s="80">
        <f t="shared" si="455"/>
        <v>2.3669643971079442</v>
      </c>
      <c r="I5967" s="80">
        <f t="shared" si="457"/>
        <v>12728247.19022679</v>
      </c>
      <c r="K5967" s="82">
        <f t="shared" si="460"/>
        <v>1.1114805470662237E-3</v>
      </c>
      <c r="L5967" s="3">
        <f>IF(AND(O5967&gt;0,O5967&lt;366),+'PL2'!$N$3+1,IF(AND(O5967&gt;365,O5967&lt;731),+'PL2'!$O$3+1,IF(AND(O5967&gt;730,O5967&lt;1096),+'PL2'!$P$3+1,IF(AND(O5967&gt;1095,O5967&lt;1461),+'PL2'!$Q$3+1,IF(AND(O5967&gt;1460,O5967&lt;3000),+'PL2'!$R$3+1,0)))))</f>
        <v>1.5</v>
      </c>
      <c r="M5967" s="3">
        <f>IF(AND(O5967&gt;0,O5967&lt;366),+'PL2'!$N$2+1,IF(AND(O5967&gt;365,O5967&lt;731),+'PL2'!$O$2+1,IF(AND(O5967&gt;730,O5967&lt;1096),+'PL2'!$P$2+1,IF(AND(O5967&gt;1095,O5967&lt;1461),+'PL2'!$Q$2+1,IF(AND(O5967&gt;1460,O5967&lt;1826),+'PL2'!$R$2+1,IF(AND(O5967&gt;1825,O5967&lt;2190),+'PL2'!$S$2+1,0))))))</f>
        <v>1.2</v>
      </c>
      <c r="N5967" s="82">
        <f t="shared" si="461"/>
        <v>4.9963589095569638E-4</v>
      </c>
      <c r="O5967" s="19">
        <f>IF(A5967&gt;'PL2'!$C$2+489,IF(A5967='PL2'!$C$2+490,1,O5966+1), "")</f>
        <v>1404</v>
      </c>
      <c r="Q5967" s="19">
        <f t="shared" si="456"/>
        <v>33.117987843405672</v>
      </c>
    </row>
    <row r="5968" spans="1:17" s="80" customFormat="1" x14ac:dyDescent="0.55000000000000004">
      <c r="A5968" s="80">
        <v>5966</v>
      </c>
      <c r="B5968" s="81">
        <v>45788</v>
      </c>
      <c r="C5968" s="80">
        <v>140.646591949292</v>
      </c>
      <c r="D5968" s="80">
        <f t="shared" si="458"/>
        <v>757000018.22613311</v>
      </c>
      <c r="E5968" s="80">
        <v>475</v>
      </c>
      <c r="F5968" s="80">
        <f t="shared" si="463"/>
        <v>8.825248291600026E-5</v>
      </c>
      <c r="G5968" s="80">
        <f t="shared" si="459"/>
        <v>26809.698272319965</v>
      </c>
      <c r="H5968" s="80">
        <f t="shared" si="455"/>
        <v>2.3660224387610396</v>
      </c>
      <c r="I5968" s="80">
        <f t="shared" si="457"/>
        <v>12734606.679351984</v>
      </c>
      <c r="K5968" s="82">
        <f t="shared" si="460"/>
        <v>1.1114805470662237E-3</v>
      </c>
      <c r="L5968" s="3">
        <f>IF(AND(O5968&gt;0,O5968&lt;366),+'PL2'!$N$3+1,IF(AND(O5968&gt;365,O5968&lt;731),+'PL2'!$O$3+1,IF(AND(O5968&gt;730,O5968&lt;1096),+'PL2'!$P$3+1,IF(AND(O5968&gt;1095,O5968&lt;1461),+'PL2'!$Q$3+1,IF(AND(O5968&gt;1460,O5968&lt;3000),+'PL2'!$R$3+1,0)))))</f>
        <v>1.5</v>
      </c>
      <c r="M5968" s="3">
        <f>IF(AND(O5968&gt;0,O5968&lt;366),+'PL2'!$N$2+1,IF(AND(O5968&gt;365,O5968&lt;731),+'PL2'!$O$2+1,IF(AND(O5968&gt;730,O5968&lt;1096),+'PL2'!$P$2+1,IF(AND(O5968&gt;1095,O5968&lt;1461),+'PL2'!$Q$2+1,IF(AND(O5968&gt;1460,O5968&lt;1826),+'PL2'!$R$2+1,IF(AND(O5968&gt;1825,O5968&lt;2190),+'PL2'!$S$2+1,0))))))</f>
        <v>1.2</v>
      </c>
      <c r="N5968" s="82">
        <f t="shared" si="461"/>
        <v>4.9963589095569638E-4</v>
      </c>
      <c r="O5968" s="19">
        <f>IF(A5968&gt;'PL2'!$C$2+489,IF(A5968='PL2'!$C$2+490,1,O5967+1), "")</f>
        <v>1405</v>
      </c>
      <c r="Q5968" s="19">
        <f t="shared" si="456"/>
        <v>33.134534778768469</v>
      </c>
    </row>
    <row r="5969" spans="1:17" s="80" customFormat="1" x14ac:dyDescent="0.55000000000000004">
      <c r="A5969" s="80">
        <v>5967</v>
      </c>
      <c r="B5969" s="81">
        <v>45789</v>
      </c>
      <c r="C5969" s="80">
        <v>140.67659042341299</v>
      </c>
      <c r="D5969" s="80">
        <f t="shared" si="458"/>
        <v>757841409.02052021</v>
      </c>
      <c r="E5969" s="80">
        <v>475</v>
      </c>
      <c r="F5969" s="80">
        <f t="shared" si="463"/>
        <v>8.8173303353118623E-5</v>
      </c>
      <c r="G5969" s="80">
        <f t="shared" si="459"/>
        <v>26823.093359802508</v>
      </c>
      <c r="H5969" s="80">
        <f t="shared" si="455"/>
        <v>2.3650807476828883</v>
      </c>
      <c r="I5969" s="80">
        <f t="shared" si="457"/>
        <v>12740969.345906191</v>
      </c>
      <c r="K5969" s="82">
        <f t="shared" si="460"/>
        <v>1.1114805470662237E-3</v>
      </c>
      <c r="L5969" s="3">
        <f>IF(AND(O5969&gt;0,O5969&lt;366),+'PL2'!$N$3+1,IF(AND(O5969&gt;365,O5969&lt;731),+'PL2'!$O$3+1,IF(AND(O5969&gt;730,O5969&lt;1096),+'PL2'!$P$3+1,IF(AND(O5969&gt;1095,O5969&lt;1461),+'PL2'!$Q$3+1,IF(AND(O5969&gt;1460,O5969&lt;3000),+'PL2'!$R$3+1,0)))))</f>
        <v>1.5</v>
      </c>
      <c r="M5969" s="3">
        <f>IF(AND(O5969&gt;0,O5969&lt;366),+'PL2'!$N$2+1,IF(AND(O5969&gt;365,O5969&lt;731),+'PL2'!$O$2+1,IF(AND(O5969&gt;730,O5969&lt;1096),+'PL2'!$P$2+1,IF(AND(O5969&gt;1095,O5969&lt;1461),+'PL2'!$Q$2+1,IF(AND(O5969&gt;1460,O5969&lt;1826),+'PL2'!$R$2+1,IF(AND(O5969&gt;1825,O5969&lt;2190),+'PL2'!$S$2+1,0))))))</f>
        <v>1.2</v>
      </c>
      <c r="N5969" s="82">
        <f t="shared" si="461"/>
        <v>4.9963589095569638E-4</v>
      </c>
      <c r="O5969" s="19">
        <f>IF(A5969&gt;'PL2'!$C$2+489,IF(A5969='PL2'!$C$2+490,1,O5968+1), "")</f>
        <v>1406</v>
      </c>
      <c r="Q5969" s="19">
        <f t="shared" si="456"/>
        <v>33.15108998157406</v>
      </c>
    </row>
    <row r="5970" spans="1:17" s="80" customFormat="1" x14ac:dyDescent="0.55000000000000004">
      <c r="A5970" s="80">
        <v>5968</v>
      </c>
      <c r="B5970" s="81">
        <v>45790</v>
      </c>
      <c r="C5970" s="80">
        <v>140.706588897534</v>
      </c>
      <c r="D5970" s="80">
        <f t="shared" si="458"/>
        <v>758683735.00440776</v>
      </c>
      <c r="E5970" s="80">
        <v>475</v>
      </c>
      <c r="F5970" s="80">
        <f t="shared" si="463"/>
        <v>8.8094190823717017E-5</v>
      </c>
      <c r="G5970" s="80">
        <f t="shared" si="459"/>
        <v>26836.495139951519</v>
      </c>
      <c r="H5970" s="80">
        <f t="shared" si="455"/>
        <v>2.3641393238986437</v>
      </c>
      <c r="I5970" s="80">
        <f t="shared" si="457"/>
        <v>12747335.191476971</v>
      </c>
      <c r="K5970" s="82">
        <f t="shared" si="460"/>
        <v>1.1114805470662237E-3</v>
      </c>
      <c r="L5970" s="3">
        <f>IF(AND(O5970&gt;0,O5970&lt;366),+'PL2'!$N$3+1,IF(AND(O5970&gt;365,O5970&lt;731),+'PL2'!$O$3+1,IF(AND(O5970&gt;730,O5970&lt;1096),+'PL2'!$P$3+1,IF(AND(O5970&gt;1095,O5970&lt;1461),+'PL2'!$Q$3+1,IF(AND(O5970&gt;1460,O5970&lt;3000),+'PL2'!$R$3+1,0)))))</f>
        <v>1.5</v>
      </c>
      <c r="M5970" s="3">
        <f>IF(AND(O5970&gt;0,O5970&lt;366),+'PL2'!$N$2+1,IF(AND(O5970&gt;365,O5970&lt;731),+'PL2'!$O$2+1,IF(AND(O5970&gt;730,O5970&lt;1096),+'PL2'!$P$2+1,IF(AND(O5970&gt;1095,O5970&lt;1461),+'PL2'!$Q$2+1,IF(AND(O5970&gt;1460,O5970&lt;1826),+'PL2'!$R$2+1,IF(AND(O5970&gt;1825,O5970&lt;2190),+'PL2'!$S$2+1,0))))))</f>
        <v>1.2</v>
      </c>
      <c r="N5970" s="82">
        <f t="shared" si="461"/>
        <v>4.9963589095569638E-4</v>
      </c>
      <c r="O5970" s="19">
        <f>IF(A5970&gt;'PL2'!$C$2+489,IF(A5970='PL2'!$C$2+490,1,O5969+1), "")</f>
        <v>1407</v>
      </c>
      <c r="Q5970" s="19">
        <f t="shared" si="456"/>
        <v>33.167653455953158</v>
      </c>
    </row>
    <row r="5971" spans="1:17" s="80" customFormat="1" x14ac:dyDescent="0.55000000000000004">
      <c r="A5971" s="80">
        <v>5969</v>
      </c>
      <c r="B5971" s="81">
        <v>45791</v>
      </c>
      <c r="C5971" s="80">
        <v>140.73658737165499</v>
      </c>
      <c r="D5971" s="80">
        <f t="shared" si="458"/>
        <v>759526997.21724069</v>
      </c>
      <c r="E5971" s="80">
        <v>475</v>
      </c>
      <c r="F5971" s="80">
        <f t="shared" si="463"/>
        <v>8.8015145276548539E-5</v>
      </c>
      <c r="G5971" s="80">
        <f t="shared" si="459"/>
        <v>26849.903616110896</v>
      </c>
      <c r="H5971" s="80">
        <f t="shared" si="455"/>
        <v>2.3631981674333264</v>
      </c>
      <c r="I5971" s="80">
        <f t="shared" si="457"/>
        <v>12753704.217652675</v>
      </c>
      <c r="K5971" s="82">
        <f t="shared" si="460"/>
        <v>1.1114805470662237E-3</v>
      </c>
      <c r="L5971" s="3">
        <f>IF(AND(O5971&gt;0,O5971&lt;366),+'PL2'!$N$3+1,IF(AND(O5971&gt;365,O5971&lt;731),+'PL2'!$O$3+1,IF(AND(O5971&gt;730,O5971&lt;1096),+'PL2'!$P$3+1,IF(AND(O5971&gt;1095,O5971&lt;1461),+'PL2'!$Q$3+1,IF(AND(O5971&gt;1460,O5971&lt;3000),+'PL2'!$R$3+1,0)))))</f>
        <v>1.5</v>
      </c>
      <c r="M5971" s="3">
        <f>IF(AND(O5971&gt;0,O5971&lt;366),+'PL2'!$N$2+1,IF(AND(O5971&gt;365,O5971&lt;731),+'PL2'!$O$2+1,IF(AND(O5971&gt;730,O5971&lt;1096),+'PL2'!$P$2+1,IF(AND(O5971&gt;1095,O5971&lt;1461),+'PL2'!$Q$2+1,IF(AND(O5971&gt;1460,O5971&lt;1826),+'PL2'!$R$2+1,IF(AND(O5971&gt;1825,O5971&lt;2190),+'PL2'!$S$2+1,0))))))</f>
        <v>1.2</v>
      </c>
      <c r="N5971" s="82">
        <f t="shared" si="461"/>
        <v>4.9963589095569638E-4</v>
      </c>
      <c r="O5971" s="19">
        <f>IF(A5971&gt;'PL2'!$C$2+489,IF(A5971='PL2'!$C$2+490,1,O5970+1), "")</f>
        <v>1408</v>
      </c>
      <c r="Q5971" s="19">
        <f t="shared" si="456"/>
        <v>33.184225206038533</v>
      </c>
    </row>
    <row r="5972" spans="1:17" s="80" customFormat="1" x14ac:dyDescent="0.55000000000000004">
      <c r="A5972" s="80">
        <v>5970</v>
      </c>
      <c r="B5972" s="81">
        <v>45792</v>
      </c>
      <c r="C5972" s="80">
        <v>140.76658584577601</v>
      </c>
      <c r="D5972" s="80">
        <f t="shared" si="458"/>
        <v>760371196.69961929</v>
      </c>
      <c r="E5972" s="80">
        <v>475</v>
      </c>
      <c r="F5972" s="80">
        <f t="shared" si="463"/>
        <v>8.7936166660397484E-5</v>
      </c>
      <c r="G5972" s="80">
        <f t="shared" si="459"/>
        <v>26863.318791626207</v>
      </c>
      <c r="H5972" s="80">
        <f t="shared" si="455"/>
        <v>2.3622572783118296</v>
      </c>
      <c r="I5972" s="80">
        <f t="shared" si="457"/>
        <v>12760076.426022448</v>
      </c>
      <c r="K5972" s="82">
        <f t="shared" si="460"/>
        <v>1.1114805470662237E-3</v>
      </c>
      <c r="L5972" s="3">
        <f>IF(AND(O5972&gt;0,O5972&lt;366),+'PL2'!$N$3+1,IF(AND(O5972&gt;365,O5972&lt;731),+'PL2'!$O$3+1,IF(AND(O5972&gt;730,O5972&lt;1096),+'PL2'!$P$3+1,IF(AND(O5972&gt;1095,O5972&lt;1461),+'PL2'!$Q$3+1,IF(AND(O5972&gt;1460,O5972&lt;3000),+'PL2'!$R$3+1,0)))))</f>
        <v>1.5</v>
      </c>
      <c r="M5972" s="3">
        <f>IF(AND(O5972&gt;0,O5972&lt;366),+'PL2'!$N$2+1,IF(AND(O5972&gt;365,O5972&lt;731),+'PL2'!$O$2+1,IF(AND(O5972&gt;730,O5972&lt;1096),+'PL2'!$P$2+1,IF(AND(O5972&gt;1095,O5972&lt;1461),+'PL2'!$Q$2+1,IF(AND(O5972&gt;1460,O5972&lt;1826),+'PL2'!$R$2+1,IF(AND(O5972&gt;1825,O5972&lt;2190),+'PL2'!$S$2+1,0))))))</f>
        <v>1.2</v>
      </c>
      <c r="N5972" s="82">
        <f t="shared" si="461"/>
        <v>4.9963589095569638E-4</v>
      </c>
      <c r="O5972" s="19">
        <f>IF(A5972&gt;'PL2'!$C$2+489,IF(A5972='PL2'!$C$2+490,1,O5971+1), "")</f>
        <v>1409</v>
      </c>
      <c r="Q5972" s="19">
        <f t="shared" si="456"/>
        <v>33.200805235965028</v>
      </c>
    </row>
    <row r="5973" spans="1:17" s="80" customFormat="1" x14ac:dyDescent="0.55000000000000004">
      <c r="A5973" s="80">
        <v>5971</v>
      </c>
      <c r="B5973" s="81">
        <v>45793</v>
      </c>
      <c r="C5973" s="80">
        <v>140.79658431989699</v>
      </c>
      <c r="D5973" s="80">
        <f t="shared" si="458"/>
        <v>761216334.49330044</v>
      </c>
      <c r="E5973" s="80">
        <v>475</v>
      </c>
      <c r="F5973" s="80">
        <f t="shared" si="463"/>
        <v>8.7857254924079251E-5</v>
      </c>
      <c r="G5973" s="80">
        <f t="shared" si="459"/>
        <v>26876.740669844687</v>
      </c>
      <c r="H5973" s="80">
        <f t="shared" si="455"/>
        <v>2.361316656558913</v>
      </c>
      <c r="I5973" s="80">
        <f t="shared" si="457"/>
        <v>12766451.818176227</v>
      </c>
      <c r="K5973" s="82">
        <f t="shared" si="460"/>
        <v>1.1114805470662237E-3</v>
      </c>
      <c r="L5973" s="3">
        <f>IF(AND(O5973&gt;0,O5973&lt;366),+'PL2'!$N$3+1,IF(AND(O5973&gt;365,O5973&lt;731),+'PL2'!$O$3+1,IF(AND(O5973&gt;730,O5973&lt;1096),+'PL2'!$P$3+1,IF(AND(O5973&gt;1095,O5973&lt;1461),+'PL2'!$Q$3+1,IF(AND(O5973&gt;1460,O5973&lt;3000),+'PL2'!$R$3+1,0)))))</f>
        <v>1.5</v>
      </c>
      <c r="M5973" s="3">
        <f>IF(AND(O5973&gt;0,O5973&lt;366),+'PL2'!$N$2+1,IF(AND(O5973&gt;365,O5973&lt;731),+'PL2'!$O$2+1,IF(AND(O5973&gt;730,O5973&lt;1096),+'PL2'!$P$2+1,IF(AND(O5973&gt;1095,O5973&lt;1461),+'PL2'!$Q$2+1,IF(AND(O5973&gt;1460,O5973&lt;1826),+'PL2'!$R$2+1,IF(AND(O5973&gt;1825,O5973&lt;2190),+'PL2'!$S$2+1,0))))))</f>
        <v>1.2</v>
      </c>
      <c r="N5973" s="82">
        <f t="shared" si="461"/>
        <v>4.9963589095569638E-4</v>
      </c>
      <c r="O5973" s="19">
        <f>IF(A5973&gt;'PL2'!$C$2+489,IF(A5973='PL2'!$C$2+490,1,O5972+1), "")</f>
        <v>1410</v>
      </c>
      <c r="Q5973" s="19">
        <f t="shared" si="456"/>
        <v>33.217393549869549</v>
      </c>
    </row>
    <row r="5974" spans="1:17" s="80" customFormat="1" x14ac:dyDescent="0.55000000000000004">
      <c r="A5974" s="80">
        <v>5972</v>
      </c>
      <c r="B5974" s="81">
        <v>45794</v>
      </c>
      <c r="C5974" s="80">
        <v>140.82658279401801</v>
      </c>
      <c r="D5974" s="80">
        <f t="shared" si="458"/>
        <v>762062411.64119875</v>
      </c>
      <c r="E5974" s="80">
        <v>475</v>
      </c>
      <c r="F5974" s="80">
        <f t="shared" si="463"/>
        <v>8.7778410016440436E-5</v>
      </c>
      <c r="G5974" s="80">
        <f t="shared" si="459"/>
        <v>26890.169254115248</v>
      </c>
      <c r="H5974" s="80">
        <f t="shared" si="455"/>
        <v>2.3603763021992084</v>
      </c>
      <c r="I5974" s="80">
        <f t="shared" si="457"/>
        <v>12772830.395704743</v>
      </c>
      <c r="K5974" s="82">
        <f t="shared" si="460"/>
        <v>1.1114805470662237E-3</v>
      </c>
      <c r="L5974" s="3">
        <f>IF(AND(O5974&gt;0,O5974&lt;366),+'PL2'!$N$3+1,IF(AND(O5974&gt;365,O5974&lt;731),+'PL2'!$O$3+1,IF(AND(O5974&gt;730,O5974&lt;1096),+'PL2'!$P$3+1,IF(AND(O5974&gt;1095,O5974&lt;1461),+'PL2'!$Q$3+1,IF(AND(O5974&gt;1460,O5974&lt;3000),+'PL2'!$R$3+1,0)))))</f>
        <v>1.5</v>
      </c>
      <c r="M5974" s="3">
        <f>IF(AND(O5974&gt;0,O5974&lt;366),+'PL2'!$N$2+1,IF(AND(O5974&gt;365,O5974&lt;731),+'PL2'!$O$2+1,IF(AND(O5974&gt;730,O5974&lt;1096),+'PL2'!$P$2+1,IF(AND(O5974&gt;1095,O5974&lt;1461),+'PL2'!$Q$2+1,IF(AND(O5974&gt;1460,O5974&lt;1826),+'PL2'!$R$2+1,IF(AND(O5974&gt;1825,O5974&lt;2190),+'PL2'!$S$2+1,0))))))</f>
        <v>1.2</v>
      </c>
      <c r="N5974" s="82">
        <f t="shared" si="461"/>
        <v>4.9963589095569638E-4</v>
      </c>
      <c r="O5974" s="19">
        <f>IF(A5974&gt;'PL2'!$C$2+489,IF(A5974='PL2'!$C$2+490,1,O5973+1), "")</f>
        <v>1411</v>
      </c>
      <c r="Q5974" s="19">
        <f t="shared" si="456"/>
        <v>33.233990151891064</v>
      </c>
    </row>
    <row r="5975" spans="1:17" s="80" customFormat="1" x14ac:dyDescent="0.55000000000000004">
      <c r="A5975" s="80">
        <v>5973</v>
      </c>
      <c r="B5975" s="81">
        <v>45795</v>
      </c>
      <c r="C5975" s="80">
        <v>140.856581268139</v>
      </c>
      <c r="D5975" s="80">
        <f t="shared" si="458"/>
        <v>762909429.1873883</v>
      </c>
      <c r="E5975" s="80">
        <v>475</v>
      </c>
      <c r="F5975" s="80">
        <f t="shared" si="463"/>
        <v>8.7699631886358737E-5</v>
      </c>
      <c r="G5975" s="80">
        <f t="shared" si="459"/>
        <v>26903.604547788476</v>
      </c>
      <c r="H5975" s="80">
        <f t="shared" si="455"/>
        <v>2.3594362152572161</v>
      </c>
      <c r="I5975" s="80">
        <f t="shared" si="457"/>
        <v>12779212.160199527</v>
      </c>
      <c r="K5975" s="82">
        <f t="shared" si="460"/>
        <v>1.1114805470662237E-3</v>
      </c>
      <c r="L5975" s="3">
        <f>IF(AND(O5975&gt;0,O5975&lt;366),+'PL2'!$N$3+1,IF(AND(O5975&gt;365,O5975&lt;731),+'PL2'!$O$3+1,IF(AND(O5975&gt;730,O5975&lt;1096),+'PL2'!$P$3+1,IF(AND(O5975&gt;1095,O5975&lt;1461),+'PL2'!$Q$3+1,IF(AND(O5975&gt;1460,O5975&lt;3000),+'PL2'!$R$3+1,0)))))</f>
        <v>1.5</v>
      </c>
      <c r="M5975" s="3">
        <f>IF(AND(O5975&gt;0,O5975&lt;366),+'PL2'!$N$2+1,IF(AND(O5975&gt;365,O5975&lt;731),+'PL2'!$O$2+1,IF(AND(O5975&gt;730,O5975&lt;1096),+'PL2'!$P$2+1,IF(AND(O5975&gt;1095,O5975&lt;1461),+'PL2'!$Q$2+1,IF(AND(O5975&gt;1460,O5975&lt;1826),+'PL2'!$R$2+1,IF(AND(O5975&gt;1825,O5975&lt;2190),+'PL2'!$S$2+1,0))))))</f>
        <v>1.2</v>
      </c>
      <c r="N5975" s="82">
        <f t="shared" si="461"/>
        <v>4.9963589095569638E-4</v>
      </c>
      <c r="O5975" s="19">
        <f>IF(A5975&gt;'PL2'!$C$2+489,IF(A5975='PL2'!$C$2+490,1,O5974+1), "")</f>
        <v>1412</v>
      </c>
      <c r="Q5975" s="19">
        <f t="shared" si="456"/>
        <v>33.250595046170616</v>
      </c>
    </row>
    <row r="5976" spans="1:17" s="80" customFormat="1" x14ac:dyDescent="0.55000000000000004">
      <c r="A5976" s="80">
        <v>5974</v>
      </c>
      <c r="B5976" s="81">
        <v>45796</v>
      </c>
      <c r="C5976" s="80">
        <v>140.88657974226001</v>
      </c>
      <c r="D5976" s="80">
        <f t="shared" si="458"/>
        <v>763757388.17710352</v>
      </c>
      <c r="E5976" s="80">
        <v>475</v>
      </c>
      <c r="F5976" s="80">
        <f t="shared" si="463"/>
        <v>8.7620920482743052E-5</v>
      </c>
      <c r="G5976" s="80">
        <f t="shared" si="459"/>
        <v>26917.046554216631</v>
      </c>
      <c r="H5976" s="80">
        <f t="shared" si="455"/>
        <v>2.3584963957573084</v>
      </c>
      <c r="I5976" s="80">
        <f t="shared" si="457"/>
        <v>12785597.113252901</v>
      </c>
      <c r="K5976" s="82">
        <f t="shared" si="460"/>
        <v>1.1114805470662237E-3</v>
      </c>
      <c r="L5976" s="3">
        <f>IF(AND(O5976&gt;0,O5976&lt;366),+'PL2'!$N$3+1,IF(AND(O5976&gt;365,O5976&lt;731),+'PL2'!$O$3+1,IF(AND(O5976&gt;730,O5976&lt;1096),+'PL2'!$P$3+1,IF(AND(O5976&gt;1095,O5976&lt;1461),+'PL2'!$Q$3+1,IF(AND(O5976&gt;1460,O5976&lt;3000),+'PL2'!$R$3+1,0)))))</f>
        <v>1.5</v>
      </c>
      <c r="M5976" s="3">
        <f>IF(AND(O5976&gt;0,O5976&lt;366),+'PL2'!$N$2+1,IF(AND(O5976&gt;365,O5976&lt;731),+'PL2'!$O$2+1,IF(AND(O5976&gt;730,O5976&lt;1096),+'PL2'!$P$2+1,IF(AND(O5976&gt;1095,O5976&lt;1461),+'PL2'!$Q$2+1,IF(AND(O5976&gt;1460,O5976&lt;1826),+'PL2'!$R$2+1,IF(AND(O5976&gt;1825,O5976&lt;2190),+'PL2'!$S$2+1,0))))))</f>
        <v>1.2</v>
      </c>
      <c r="N5976" s="82">
        <f t="shared" si="461"/>
        <v>4.9963589095569638E-4</v>
      </c>
      <c r="O5976" s="19">
        <f>IF(A5976&gt;'PL2'!$C$2+489,IF(A5976='PL2'!$C$2+490,1,O5975+1), "")</f>
        <v>1413</v>
      </c>
      <c r="Q5976" s="19">
        <f t="shared" si="456"/>
        <v>33.267208236851317</v>
      </c>
    </row>
    <row r="5977" spans="1:17" s="80" customFormat="1" x14ac:dyDescent="0.55000000000000004">
      <c r="A5977" s="80">
        <v>5975</v>
      </c>
      <c r="B5977" s="81">
        <v>45797</v>
      </c>
      <c r="C5977" s="80">
        <v>140.916578216381</v>
      </c>
      <c r="D5977" s="80">
        <f t="shared" si="458"/>
        <v>764606289.65674043</v>
      </c>
      <c r="E5977" s="80">
        <v>475</v>
      </c>
      <c r="F5977" s="80">
        <f t="shared" si="463"/>
        <v>8.7542275754533353E-5</v>
      </c>
      <c r="G5977" s="80">
        <f t="shared" si="459"/>
        <v>26930.495276753642</v>
      </c>
      <c r="H5977" s="80">
        <f t="shared" ref="H5977:H6040" si="464">+F5977*G5977</f>
        <v>2.3575568437237253</v>
      </c>
      <c r="I5977" s="80">
        <f t="shared" si="457"/>
        <v>12791985.256457979</v>
      </c>
      <c r="K5977" s="82">
        <f t="shared" si="460"/>
        <v>1.1114805470662237E-3</v>
      </c>
      <c r="L5977" s="3">
        <f>IF(AND(O5977&gt;0,O5977&lt;366),+'PL2'!$N$3+1,IF(AND(O5977&gt;365,O5977&lt;731),+'PL2'!$O$3+1,IF(AND(O5977&gt;730,O5977&lt;1096),+'PL2'!$P$3+1,IF(AND(O5977&gt;1095,O5977&lt;1461),+'PL2'!$Q$3+1,IF(AND(O5977&gt;1460,O5977&lt;3000),+'PL2'!$R$3+1,0)))))</f>
        <v>1.5</v>
      </c>
      <c r="M5977" s="3">
        <f>IF(AND(O5977&gt;0,O5977&lt;366),+'PL2'!$N$2+1,IF(AND(O5977&gt;365,O5977&lt;731),+'PL2'!$O$2+1,IF(AND(O5977&gt;730,O5977&lt;1096),+'PL2'!$P$2+1,IF(AND(O5977&gt;1095,O5977&lt;1461),+'PL2'!$Q$2+1,IF(AND(O5977&gt;1460,O5977&lt;1826),+'PL2'!$R$2+1,IF(AND(O5977&gt;1825,O5977&lt;2190),+'PL2'!$S$2+1,0))))))</f>
        <v>1.2</v>
      </c>
      <c r="N5977" s="82">
        <f t="shared" si="461"/>
        <v>4.9963589095569638E-4</v>
      </c>
      <c r="O5977" s="19">
        <f>IF(A5977&gt;'PL2'!$C$2+489,IF(A5977='PL2'!$C$2+490,1,O5976+1), "")</f>
        <v>1414</v>
      </c>
      <c r="Q5977" s="19">
        <f t="shared" si="456"/>
        <v>33.283829728078345</v>
      </c>
    </row>
    <row r="5978" spans="1:17" s="80" customFormat="1" x14ac:dyDescent="0.55000000000000004">
      <c r="A5978" s="80">
        <v>5976</v>
      </c>
      <c r="B5978" s="81">
        <v>45798</v>
      </c>
      <c r="C5978" s="80">
        <v>140.94657669050201</v>
      </c>
      <c r="D5978" s="80">
        <f t="shared" si="458"/>
        <v>765456134.6738584</v>
      </c>
      <c r="E5978" s="80">
        <v>475</v>
      </c>
      <c r="F5978" s="80">
        <f t="shared" si="463"/>
        <v>8.7463697650700786E-5</v>
      </c>
      <c r="G5978" s="80">
        <f t="shared" si="459"/>
        <v>26943.950718755121</v>
      </c>
      <c r="H5978" s="80">
        <f t="shared" si="464"/>
        <v>2.35661755918058</v>
      </c>
      <c r="I5978" s="80">
        <f t="shared" si="457"/>
        <v>12798376.591408683</v>
      </c>
      <c r="K5978" s="82">
        <f t="shared" si="460"/>
        <v>1.1114805470662237E-3</v>
      </c>
      <c r="L5978" s="3">
        <f>IF(AND(O5978&gt;0,O5978&lt;366),+'PL2'!$N$3+1,IF(AND(O5978&gt;365,O5978&lt;731),+'PL2'!$O$3+1,IF(AND(O5978&gt;730,O5978&lt;1096),+'PL2'!$P$3+1,IF(AND(O5978&gt;1095,O5978&lt;1461),+'PL2'!$Q$3+1,IF(AND(O5978&gt;1460,O5978&lt;3000),+'PL2'!$R$3+1,0)))))</f>
        <v>1.5</v>
      </c>
      <c r="M5978" s="3">
        <f>IF(AND(O5978&gt;0,O5978&lt;366),+'PL2'!$N$2+1,IF(AND(O5978&gt;365,O5978&lt;731),+'PL2'!$O$2+1,IF(AND(O5978&gt;730,O5978&lt;1096),+'PL2'!$P$2+1,IF(AND(O5978&gt;1095,O5978&lt;1461),+'PL2'!$Q$2+1,IF(AND(O5978&gt;1460,O5978&lt;1826),+'PL2'!$R$2+1,IF(AND(O5978&gt;1825,O5978&lt;2190),+'PL2'!$S$2+1,0))))))</f>
        <v>1.2</v>
      </c>
      <c r="N5978" s="82">
        <f t="shared" si="461"/>
        <v>4.9963589095569638E-4</v>
      </c>
      <c r="O5978" s="19">
        <f>IF(A5978&gt;'PL2'!$C$2+489,IF(A5978='PL2'!$C$2+490,1,O5977+1), "")</f>
        <v>1415</v>
      </c>
      <c r="Q5978" s="19">
        <f t="shared" si="456"/>
        <v>33.300459523998953</v>
      </c>
    </row>
    <row r="5979" spans="1:17" s="80" customFormat="1" x14ac:dyDescent="0.55000000000000004">
      <c r="A5979" s="80">
        <v>5977</v>
      </c>
      <c r="B5979" s="81">
        <v>45799</v>
      </c>
      <c r="C5979" s="80">
        <v>140.976575164623</v>
      </c>
      <c r="D5979" s="80">
        <f t="shared" si="458"/>
        <v>766306924.27718091</v>
      </c>
      <c r="E5979" s="80">
        <v>475</v>
      </c>
      <c r="F5979" s="80">
        <f t="shared" si="463"/>
        <v>8.7385186120247596E-5</v>
      </c>
      <c r="G5979" s="80">
        <f t="shared" si="459"/>
        <v>26957.412883578352</v>
      </c>
      <c r="H5979" s="80">
        <f t="shared" si="464"/>
        <v>2.3556785421518547</v>
      </c>
      <c r="I5979" s="80">
        <f t="shared" si="457"/>
        <v>12804771.119699717</v>
      </c>
      <c r="K5979" s="82">
        <f t="shared" si="460"/>
        <v>1.1114805470662237E-3</v>
      </c>
      <c r="L5979" s="3">
        <f>IF(AND(O5979&gt;0,O5979&lt;366),+'PL2'!$N$3+1,IF(AND(O5979&gt;365,O5979&lt;731),+'PL2'!$O$3+1,IF(AND(O5979&gt;730,O5979&lt;1096),+'PL2'!$P$3+1,IF(AND(O5979&gt;1095,O5979&lt;1461),+'PL2'!$Q$3+1,IF(AND(O5979&gt;1460,O5979&lt;3000),+'PL2'!$R$3+1,0)))))</f>
        <v>1.5</v>
      </c>
      <c r="M5979" s="3">
        <f>IF(AND(O5979&gt;0,O5979&lt;366),+'PL2'!$N$2+1,IF(AND(O5979&gt;365,O5979&lt;731),+'PL2'!$O$2+1,IF(AND(O5979&gt;730,O5979&lt;1096),+'PL2'!$P$2+1,IF(AND(O5979&gt;1095,O5979&lt;1461),+'PL2'!$Q$2+1,IF(AND(O5979&gt;1460,O5979&lt;1826),+'PL2'!$R$2+1,IF(AND(O5979&gt;1825,O5979&lt;2190),+'PL2'!$S$2+1,0))))))</f>
        <v>1.2</v>
      </c>
      <c r="N5979" s="82">
        <f t="shared" si="461"/>
        <v>4.9963589095569638E-4</v>
      </c>
      <c r="O5979" s="19">
        <f>IF(A5979&gt;'PL2'!$C$2+489,IF(A5979='PL2'!$C$2+490,1,O5978+1), "")</f>
        <v>1416</v>
      </c>
      <c r="Q5979" s="19">
        <f t="shared" ref="Q5979:Q6042" si="465">+Q5978*(1+N5979)</f>
        <v>33.317097628762461</v>
      </c>
    </row>
    <row r="5980" spans="1:17" s="80" customFormat="1" x14ac:dyDescent="0.55000000000000004">
      <c r="A5980" s="80">
        <v>5978</v>
      </c>
      <c r="B5980" s="81">
        <v>45800</v>
      </c>
      <c r="C5980" s="80">
        <v>141.00657363874399</v>
      </c>
      <c r="D5980" s="80">
        <f t="shared" si="458"/>
        <v>767158659.51659715</v>
      </c>
      <c r="E5980" s="80">
        <v>475</v>
      </c>
      <c r="F5980" s="80">
        <f t="shared" si="463"/>
        <v>8.730674111220712E-5</v>
      </c>
      <c r="G5980" s="80">
        <f t="shared" si="459"/>
        <v>26970.8817745823</v>
      </c>
      <c r="H5980" s="80">
        <f t="shared" si="464"/>
        <v>2.3547397926614022</v>
      </c>
      <c r="I5980" s="80">
        <f t="shared" si="457"/>
        <v>12811168.842926592</v>
      </c>
      <c r="K5980" s="82">
        <f t="shared" si="460"/>
        <v>1.1114805470662237E-3</v>
      </c>
      <c r="L5980" s="3">
        <f>IF(AND(O5980&gt;0,O5980&lt;366),+'PL2'!$N$3+1,IF(AND(O5980&gt;365,O5980&lt;731),+'PL2'!$O$3+1,IF(AND(O5980&gt;730,O5980&lt;1096),+'PL2'!$P$3+1,IF(AND(O5980&gt;1095,O5980&lt;1461),+'PL2'!$Q$3+1,IF(AND(O5980&gt;1460,O5980&lt;3000),+'PL2'!$R$3+1,0)))))</f>
        <v>1.5</v>
      </c>
      <c r="M5980" s="3">
        <f>IF(AND(O5980&gt;0,O5980&lt;366),+'PL2'!$N$2+1,IF(AND(O5980&gt;365,O5980&lt;731),+'PL2'!$O$2+1,IF(AND(O5980&gt;730,O5980&lt;1096),+'PL2'!$P$2+1,IF(AND(O5980&gt;1095,O5980&lt;1461),+'PL2'!$Q$2+1,IF(AND(O5980&gt;1460,O5980&lt;1826),+'PL2'!$R$2+1,IF(AND(O5980&gt;1825,O5980&lt;2190),+'PL2'!$S$2+1,0))))))</f>
        <v>1.2</v>
      </c>
      <c r="N5980" s="82">
        <f t="shared" si="461"/>
        <v>4.9963589095569638E-4</v>
      </c>
      <c r="O5980" s="19">
        <f>IF(A5980&gt;'PL2'!$C$2+489,IF(A5980='PL2'!$C$2+490,1,O5979+1), "")</f>
        <v>1417</v>
      </c>
      <c r="Q5980" s="19">
        <f t="shared" si="465"/>
        <v>33.333744046520266</v>
      </c>
    </row>
    <row r="5981" spans="1:17" s="80" customFormat="1" x14ac:dyDescent="0.55000000000000004">
      <c r="A5981" s="80">
        <v>5979</v>
      </c>
      <c r="B5981" s="81">
        <v>45801</v>
      </c>
      <c r="C5981" s="80">
        <v>141.036572112865</v>
      </c>
      <c r="D5981" s="80">
        <f t="shared" si="458"/>
        <v>768011341.44316328</v>
      </c>
      <c r="E5981" s="80">
        <v>475</v>
      </c>
      <c r="F5981" s="80">
        <f t="shared" si="463"/>
        <v>8.7228362575643878E-5</v>
      </c>
      <c r="G5981" s="80">
        <f t="shared" si="459"/>
        <v>26984.357395127605</v>
      </c>
      <c r="H5981" s="80">
        <f t="shared" si="464"/>
        <v>2.3538013107329481</v>
      </c>
      <c r="I5981" s="80">
        <f t="shared" si="457"/>
        <v>12817569.762685612</v>
      </c>
      <c r="K5981" s="82">
        <f t="shared" si="460"/>
        <v>1.1114805470662237E-3</v>
      </c>
      <c r="L5981" s="3">
        <f>IF(AND(O5981&gt;0,O5981&lt;366),+'PL2'!$N$3+1,IF(AND(O5981&gt;365,O5981&lt;731),+'PL2'!$O$3+1,IF(AND(O5981&gt;730,O5981&lt;1096),+'PL2'!$P$3+1,IF(AND(O5981&gt;1095,O5981&lt;1461),+'PL2'!$Q$3+1,IF(AND(O5981&gt;1460,O5981&lt;3000),+'PL2'!$R$3+1,0)))))</f>
        <v>1.5</v>
      </c>
      <c r="M5981" s="3">
        <f>IF(AND(O5981&gt;0,O5981&lt;366),+'PL2'!$N$2+1,IF(AND(O5981&gt;365,O5981&lt;731),+'PL2'!$O$2+1,IF(AND(O5981&gt;730,O5981&lt;1096),+'PL2'!$P$2+1,IF(AND(O5981&gt;1095,O5981&lt;1461),+'PL2'!$Q$2+1,IF(AND(O5981&gt;1460,O5981&lt;1826),+'PL2'!$R$2+1,IF(AND(O5981&gt;1825,O5981&lt;2190),+'PL2'!$S$2+1,0))))))</f>
        <v>1.2</v>
      </c>
      <c r="N5981" s="82">
        <f t="shared" si="461"/>
        <v>4.9963589095569638E-4</v>
      </c>
      <c r="O5981" s="19">
        <f>IF(A5981&gt;'PL2'!$C$2+489,IF(A5981='PL2'!$C$2+490,1,O5980+1), "")</f>
        <v>1418</v>
      </c>
      <c r="Q5981" s="19">
        <f t="shared" si="465"/>
        <v>33.350398781425838</v>
      </c>
    </row>
    <row r="5982" spans="1:17" s="80" customFormat="1" x14ac:dyDescent="0.55000000000000004">
      <c r="A5982" s="80">
        <v>5980</v>
      </c>
      <c r="B5982" s="81">
        <v>45802</v>
      </c>
      <c r="C5982" s="80">
        <v>141.06657058698599</v>
      </c>
      <c r="D5982" s="80">
        <f t="shared" si="458"/>
        <v>768864971.10910356</v>
      </c>
      <c r="E5982" s="80">
        <v>475</v>
      </c>
      <c r="F5982" s="80">
        <f t="shared" si="463"/>
        <v>8.7150050459653428E-5</v>
      </c>
      <c r="G5982" s="80">
        <f t="shared" si="459"/>
        <v>26997.839748576585</v>
      </c>
      <c r="H5982" s="80">
        <f t="shared" si="464"/>
        <v>2.3528630963900863</v>
      </c>
      <c r="I5982" s="80">
        <f t="shared" si="457"/>
        <v>12823973.880573878</v>
      </c>
      <c r="K5982" s="82">
        <f t="shared" si="460"/>
        <v>1.1114805470662237E-3</v>
      </c>
      <c r="L5982" s="3">
        <f>IF(AND(O5982&gt;0,O5982&lt;366),+'PL2'!$N$3+1,IF(AND(O5982&gt;365,O5982&lt;731),+'PL2'!$O$3+1,IF(AND(O5982&gt;730,O5982&lt;1096),+'PL2'!$P$3+1,IF(AND(O5982&gt;1095,O5982&lt;1461),+'PL2'!$Q$3+1,IF(AND(O5982&gt;1460,O5982&lt;3000),+'PL2'!$R$3+1,0)))))</f>
        <v>1.5</v>
      </c>
      <c r="M5982" s="3">
        <f>IF(AND(O5982&gt;0,O5982&lt;366),+'PL2'!$N$2+1,IF(AND(O5982&gt;365,O5982&lt;731),+'PL2'!$O$2+1,IF(AND(O5982&gt;730,O5982&lt;1096),+'PL2'!$P$2+1,IF(AND(O5982&gt;1095,O5982&lt;1461),+'PL2'!$Q$2+1,IF(AND(O5982&gt;1460,O5982&lt;1826),+'PL2'!$R$2+1,IF(AND(O5982&gt;1825,O5982&lt;2190),+'PL2'!$S$2+1,0))))))</f>
        <v>1.2</v>
      </c>
      <c r="N5982" s="82">
        <f t="shared" si="461"/>
        <v>4.9963589095569638E-4</v>
      </c>
      <c r="O5982" s="19">
        <f>IF(A5982&gt;'PL2'!$C$2+489,IF(A5982='PL2'!$C$2+490,1,O5981+1), "")</f>
        <v>1419</v>
      </c>
      <c r="Q5982" s="19">
        <f t="shared" si="465"/>
        <v>33.367061837634722</v>
      </c>
    </row>
    <row r="5983" spans="1:17" s="80" customFormat="1" x14ac:dyDescent="0.55000000000000004">
      <c r="A5983" s="80">
        <v>5981</v>
      </c>
      <c r="B5983" s="81">
        <v>45803</v>
      </c>
      <c r="C5983" s="80">
        <v>141.096569061107</v>
      </c>
      <c r="D5983" s="80">
        <f t="shared" si="458"/>
        <v>769719549.56781197</v>
      </c>
      <c r="E5983" s="80">
        <v>475</v>
      </c>
      <c r="F5983" s="80">
        <f t="shared" si="463"/>
        <v>8.707180471336244E-5</v>
      </c>
      <c r="G5983" s="80">
        <f t="shared" si="459"/>
        <v>27011.328838293244</v>
      </c>
      <c r="H5983" s="80">
        <f t="shared" si="464"/>
        <v>2.3519251496562843</v>
      </c>
      <c r="I5983" s="80">
        <f t="shared" ref="I5983:I6046" si="466">+E5983*G5983</f>
        <v>12830381.19818929</v>
      </c>
      <c r="K5983" s="82">
        <f t="shared" si="460"/>
        <v>1.1114805470662237E-3</v>
      </c>
      <c r="L5983" s="3">
        <f>IF(AND(O5983&gt;0,O5983&lt;366),+'PL2'!$N$3+1,IF(AND(O5983&gt;365,O5983&lt;731),+'PL2'!$O$3+1,IF(AND(O5983&gt;730,O5983&lt;1096),+'PL2'!$P$3+1,IF(AND(O5983&gt;1095,O5983&lt;1461),+'PL2'!$Q$3+1,IF(AND(O5983&gt;1460,O5983&lt;3000),+'PL2'!$R$3+1,0)))))</f>
        <v>1.5</v>
      </c>
      <c r="M5983" s="3">
        <f>IF(AND(O5983&gt;0,O5983&lt;366),+'PL2'!$N$2+1,IF(AND(O5983&gt;365,O5983&lt;731),+'PL2'!$O$2+1,IF(AND(O5983&gt;730,O5983&lt;1096),+'PL2'!$P$2+1,IF(AND(O5983&gt;1095,O5983&lt;1461),+'PL2'!$Q$2+1,IF(AND(O5983&gt;1460,O5983&lt;1826),+'PL2'!$R$2+1,IF(AND(O5983&gt;1825,O5983&lt;2190),+'PL2'!$S$2+1,0))))))</f>
        <v>1.2</v>
      </c>
      <c r="N5983" s="82">
        <f t="shared" si="461"/>
        <v>4.9963589095569638E-4</v>
      </c>
      <c r="O5983" s="19">
        <f>IF(A5983&gt;'PL2'!$C$2+489,IF(A5983='PL2'!$C$2+490,1,O5982+1), "")</f>
        <v>1420</v>
      </c>
      <c r="Q5983" s="19">
        <f t="shared" si="465"/>
        <v>33.383733219304546</v>
      </c>
    </row>
    <row r="5984" spans="1:17" s="80" customFormat="1" x14ac:dyDescent="0.55000000000000004">
      <c r="A5984" s="80">
        <v>5982</v>
      </c>
      <c r="B5984" s="81">
        <v>45804</v>
      </c>
      <c r="C5984" s="80">
        <v>141.12656753522799</v>
      </c>
      <c r="D5984" s="80">
        <f t="shared" si="458"/>
        <v>770575077.87385321</v>
      </c>
      <c r="E5984" s="80">
        <v>475</v>
      </c>
      <c r="F5984" s="80">
        <f t="shared" si="463"/>
        <v>8.6993625285928679E-5</v>
      </c>
      <c r="G5984" s="80">
        <f t="shared" si="459"/>
        <v>27024.824667643261</v>
      </c>
      <c r="H5984" s="80">
        <f t="shared" si="464"/>
        <v>2.3509874705548799</v>
      </c>
      <c r="I5984" s="80">
        <f t="shared" si="466"/>
        <v>12836791.717130549</v>
      </c>
      <c r="K5984" s="82">
        <f t="shared" si="460"/>
        <v>1.1114805470662237E-3</v>
      </c>
      <c r="L5984" s="3">
        <f>IF(AND(O5984&gt;0,O5984&lt;366),+'PL2'!$N$3+1,IF(AND(O5984&gt;365,O5984&lt;731),+'PL2'!$O$3+1,IF(AND(O5984&gt;730,O5984&lt;1096),+'PL2'!$P$3+1,IF(AND(O5984&gt;1095,O5984&lt;1461),+'PL2'!$Q$3+1,IF(AND(O5984&gt;1460,O5984&lt;3000),+'PL2'!$R$3+1,0)))))</f>
        <v>1.5</v>
      </c>
      <c r="M5984" s="3">
        <f>IF(AND(O5984&gt;0,O5984&lt;366),+'PL2'!$N$2+1,IF(AND(O5984&gt;365,O5984&lt;731),+'PL2'!$O$2+1,IF(AND(O5984&gt;730,O5984&lt;1096),+'PL2'!$P$2+1,IF(AND(O5984&gt;1095,O5984&lt;1461),+'PL2'!$Q$2+1,IF(AND(O5984&gt;1460,O5984&lt;1826),+'PL2'!$R$2+1,IF(AND(O5984&gt;1825,O5984&lt;2190),+'PL2'!$S$2+1,0))))))</f>
        <v>1.2</v>
      </c>
      <c r="N5984" s="82">
        <f t="shared" si="461"/>
        <v>4.9963589095569638E-4</v>
      </c>
      <c r="O5984" s="19">
        <f>IF(A5984&gt;'PL2'!$C$2+489,IF(A5984='PL2'!$C$2+490,1,O5983+1), "")</f>
        <v>1421</v>
      </c>
      <c r="Q5984" s="19">
        <f t="shared" si="465"/>
        <v>33.400412930595003</v>
      </c>
    </row>
    <row r="5985" spans="1:17" s="80" customFormat="1" x14ac:dyDescent="0.55000000000000004">
      <c r="A5985" s="80">
        <v>5983</v>
      </c>
      <c r="B5985" s="81">
        <v>45805</v>
      </c>
      <c r="C5985" s="80">
        <v>141.15656600934901</v>
      </c>
      <c r="D5985" s="80">
        <f t="shared" si="458"/>
        <v>771431557.08296406</v>
      </c>
      <c r="E5985" s="80">
        <v>475</v>
      </c>
      <c r="F5985" s="80">
        <f t="shared" si="463"/>
        <v>8.6915512126541008E-5</v>
      </c>
      <c r="G5985" s="80">
        <f t="shared" si="459"/>
        <v>27038.327239994</v>
      </c>
      <c r="H5985" s="80">
        <f t="shared" si="464"/>
        <v>2.3500500591090825</v>
      </c>
      <c r="I5985" s="80">
        <f t="shared" si="466"/>
        <v>12843205.438997149</v>
      </c>
      <c r="K5985" s="82">
        <f t="shared" si="460"/>
        <v>1.1114805470662237E-3</v>
      </c>
      <c r="L5985" s="3">
        <f>IF(AND(O5985&gt;0,O5985&lt;366),+'PL2'!$N$3+1,IF(AND(O5985&gt;365,O5985&lt;731),+'PL2'!$O$3+1,IF(AND(O5985&gt;730,O5985&lt;1096),+'PL2'!$P$3+1,IF(AND(O5985&gt;1095,O5985&lt;1461),+'PL2'!$Q$3+1,IF(AND(O5985&gt;1460,O5985&lt;3000),+'PL2'!$R$3+1,0)))))</f>
        <v>1.5</v>
      </c>
      <c r="M5985" s="3">
        <f>IF(AND(O5985&gt;0,O5985&lt;366),+'PL2'!$N$2+1,IF(AND(O5985&gt;365,O5985&lt;731),+'PL2'!$O$2+1,IF(AND(O5985&gt;730,O5985&lt;1096),+'PL2'!$P$2+1,IF(AND(O5985&gt;1095,O5985&lt;1461),+'PL2'!$Q$2+1,IF(AND(O5985&gt;1460,O5985&lt;1826),+'PL2'!$R$2+1,IF(AND(O5985&gt;1825,O5985&lt;2190),+'PL2'!$S$2+1,0))))))</f>
        <v>1.2</v>
      </c>
      <c r="N5985" s="82">
        <f t="shared" si="461"/>
        <v>4.9963589095569638E-4</v>
      </c>
      <c r="O5985" s="19">
        <f>IF(A5985&gt;'PL2'!$C$2+489,IF(A5985='PL2'!$C$2+490,1,O5984+1), "")</f>
        <v>1422</v>
      </c>
      <c r="Q5985" s="19">
        <f t="shared" si="465"/>
        <v>33.417100975667871</v>
      </c>
    </row>
    <row r="5986" spans="1:17" s="80" customFormat="1" x14ac:dyDescent="0.55000000000000004">
      <c r="A5986" s="80">
        <v>5984</v>
      </c>
      <c r="B5986" s="81">
        <v>45806</v>
      </c>
      <c r="C5986" s="80">
        <v>141.18656448346999</v>
      </c>
      <c r="D5986" s="80">
        <f t="shared" si="458"/>
        <v>772288988.25205481</v>
      </c>
      <c r="E5986" s="80">
        <v>475</v>
      </c>
      <c r="F5986" s="80">
        <f t="shared" si="463"/>
        <v>8.6837465184419341E-5</v>
      </c>
      <c r="G5986" s="80">
        <f t="shared" si="459"/>
        <v>27051.836558714505</v>
      </c>
      <c r="H5986" s="80">
        <f t="shared" si="464"/>
        <v>2.3491129153419732</v>
      </c>
      <c r="I5986" s="80">
        <f t="shared" si="466"/>
        <v>12849622.36538939</v>
      </c>
      <c r="K5986" s="82">
        <f t="shared" si="460"/>
        <v>1.1114805470662237E-3</v>
      </c>
      <c r="L5986" s="3">
        <f>IF(AND(O5986&gt;0,O5986&lt;366),+'PL2'!$N$3+1,IF(AND(O5986&gt;365,O5986&lt;731),+'PL2'!$O$3+1,IF(AND(O5986&gt;730,O5986&lt;1096),+'PL2'!$P$3+1,IF(AND(O5986&gt;1095,O5986&lt;1461),+'PL2'!$Q$3+1,IF(AND(O5986&gt;1460,O5986&lt;3000),+'PL2'!$R$3+1,0)))))</f>
        <v>1.5</v>
      </c>
      <c r="M5986" s="3">
        <f>IF(AND(O5986&gt;0,O5986&lt;366),+'PL2'!$N$2+1,IF(AND(O5986&gt;365,O5986&lt;731),+'PL2'!$O$2+1,IF(AND(O5986&gt;730,O5986&lt;1096),+'PL2'!$P$2+1,IF(AND(O5986&gt;1095,O5986&lt;1461),+'PL2'!$Q$2+1,IF(AND(O5986&gt;1460,O5986&lt;1826),+'PL2'!$R$2+1,IF(AND(O5986&gt;1825,O5986&lt;2190),+'PL2'!$S$2+1,0))))))</f>
        <v>1.2</v>
      </c>
      <c r="N5986" s="82">
        <f t="shared" si="461"/>
        <v>4.9963589095569638E-4</v>
      </c>
      <c r="O5986" s="19">
        <f>IF(A5986&gt;'PL2'!$C$2+489,IF(A5986='PL2'!$C$2+490,1,O5985+1), "")</f>
        <v>1423</v>
      </c>
      <c r="Q5986" s="19">
        <f t="shared" si="465"/>
        <v>33.433797358687009</v>
      </c>
    </row>
    <row r="5987" spans="1:17" s="80" customFormat="1" x14ac:dyDescent="0.55000000000000004">
      <c r="A5987" s="80">
        <v>5985</v>
      </c>
      <c r="B5987" s="81">
        <v>45807</v>
      </c>
      <c r="C5987" s="80">
        <v>141.21656295759101</v>
      </c>
      <c r="D5987" s="80">
        <f t="shared" ref="D5987:D6050" si="467">+D5986*(1+K5987)</f>
        <v>773147372.43921041</v>
      </c>
      <c r="E5987" s="80">
        <v>475</v>
      </c>
      <c r="F5987" s="80">
        <f t="shared" si="463"/>
        <v>8.6759484408814697E-5</v>
      </c>
      <c r="G5987" s="80">
        <f t="shared" ref="G5987:G6050" si="468">+G5986*(1+N5987)</f>
        <v>27065.352627175507</v>
      </c>
      <c r="H5987" s="80">
        <f t="shared" si="464"/>
        <v>2.3481760392765052</v>
      </c>
      <c r="I5987" s="80">
        <f t="shared" si="466"/>
        <v>12856042.497908367</v>
      </c>
      <c r="K5987" s="82">
        <f t="shared" si="460"/>
        <v>1.1114805470662237E-3</v>
      </c>
      <c r="L5987" s="3">
        <f>IF(AND(O5987&gt;0,O5987&lt;366),+'PL2'!$N$3+1,IF(AND(O5987&gt;365,O5987&lt;731),+'PL2'!$O$3+1,IF(AND(O5987&gt;730,O5987&lt;1096),+'PL2'!$P$3+1,IF(AND(O5987&gt;1095,O5987&lt;1461),+'PL2'!$Q$3+1,IF(AND(O5987&gt;1460,O5987&lt;3000),+'PL2'!$R$3+1,0)))))</f>
        <v>1.5</v>
      </c>
      <c r="M5987" s="3">
        <f>IF(AND(O5987&gt;0,O5987&lt;366),+'PL2'!$N$2+1,IF(AND(O5987&gt;365,O5987&lt;731),+'PL2'!$O$2+1,IF(AND(O5987&gt;730,O5987&lt;1096),+'PL2'!$P$2+1,IF(AND(O5987&gt;1095,O5987&lt;1461),+'PL2'!$Q$2+1,IF(AND(O5987&gt;1460,O5987&lt;1826),+'PL2'!$R$2+1,IF(AND(O5987&gt;1825,O5987&lt;2190),+'PL2'!$S$2+1,0))))))</f>
        <v>1.2</v>
      </c>
      <c r="N5987" s="82">
        <f t="shared" si="461"/>
        <v>4.9963589095569638E-4</v>
      </c>
      <c r="O5987" s="19">
        <f>IF(A5987&gt;'PL2'!$C$2+489,IF(A5987='PL2'!$C$2+490,1,O5986+1), "")</f>
        <v>1424</v>
      </c>
      <c r="Q5987" s="19">
        <f t="shared" si="465"/>
        <v>33.45050208381835</v>
      </c>
    </row>
    <row r="5988" spans="1:17" s="80" customFormat="1" x14ac:dyDescent="0.55000000000000004">
      <c r="A5988" s="80">
        <v>5986</v>
      </c>
      <c r="B5988" s="81">
        <v>45808</v>
      </c>
      <c r="C5988" s="80">
        <v>141.246561431712</v>
      </c>
      <c r="D5988" s="80">
        <f t="shared" si="467"/>
        <v>774006710.70369196</v>
      </c>
      <c r="E5988" s="80">
        <v>475</v>
      </c>
      <c r="F5988" s="80">
        <f t="shared" si="463"/>
        <v>8.6681569749009127E-5</v>
      </c>
      <c r="G5988" s="80">
        <f t="shared" si="468"/>
        <v>27078.875448749415</v>
      </c>
      <c r="H5988" s="80">
        <f t="shared" si="464"/>
        <v>2.3472394309355034</v>
      </c>
      <c r="I5988" s="80">
        <f t="shared" si="466"/>
        <v>12862465.838155972</v>
      </c>
      <c r="K5988" s="82">
        <f t="shared" ref="K5988:K6051" si="469">+L5988^(0.00273972602739726)-1</f>
        <v>1.1114805470662237E-3</v>
      </c>
      <c r="L5988" s="3">
        <f>IF(AND(O5988&gt;0,O5988&lt;366),+'PL2'!$N$3+1,IF(AND(O5988&gt;365,O5988&lt;731),+'PL2'!$O$3+1,IF(AND(O5988&gt;730,O5988&lt;1096),+'PL2'!$P$3+1,IF(AND(O5988&gt;1095,O5988&lt;1461),+'PL2'!$Q$3+1,IF(AND(O5988&gt;1460,O5988&lt;3000),+'PL2'!$R$3+1,0)))))</f>
        <v>1.5</v>
      </c>
      <c r="M5988" s="3">
        <f>IF(AND(O5988&gt;0,O5988&lt;366),+'PL2'!$N$2+1,IF(AND(O5988&gt;365,O5988&lt;731),+'PL2'!$O$2+1,IF(AND(O5988&gt;730,O5988&lt;1096),+'PL2'!$P$2+1,IF(AND(O5988&gt;1095,O5988&lt;1461),+'PL2'!$Q$2+1,IF(AND(O5988&gt;1460,O5988&lt;1826),+'PL2'!$R$2+1,IF(AND(O5988&gt;1825,O5988&lt;2190),+'PL2'!$S$2+1,0))))))</f>
        <v>1.2</v>
      </c>
      <c r="N5988" s="82">
        <f t="shared" ref="N5988:N6051" si="470">+M5988^(0.00273972602739726)-1</f>
        <v>4.9963589095569638E-4</v>
      </c>
      <c r="O5988" s="19">
        <f>IF(A5988&gt;'PL2'!$C$2+489,IF(A5988='PL2'!$C$2+490,1,O5987+1), "")</f>
        <v>1425</v>
      </c>
      <c r="Q5988" s="19">
        <f t="shared" si="465"/>
        <v>33.467215155229916</v>
      </c>
    </row>
    <row r="5989" spans="1:17" s="80" customFormat="1" x14ac:dyDescent="0.55000000000000004">
      <c r="A5989" s="80">
        <v>5987</v>
      </c>
      <c r="B5989" s="81">
        <v>45809</v>
      </c>
      <c r="C5989" s="80">
        <v>141.27655990583301</v>
      </c>
      <c r="D5989" s="80">
        <f t="shared" si="467"/>
        <v>774867004.10593784</v>
      </c>
      <c r="E5989" s="80">
        <v>475</v>
      </c>
      <c r="F5989" s="80">
        <f t="shared" si="463"/>
        <v>8.6603721154315745E-5</v>
      </c>
      <c r="G5989" s="80">
        <f t="shared" si="468"/>
        <v>27092.405026810331</v>
      </c>
      <c r="H5989" s="80">
        <f t="shared" si="464"/>
        <v>2.3463030903416642</v>
      </c>
      <c r="I5989" s="80">
        <f t="shared" si="466"/>
        <v>12868892.387734907</v>
      </c>
      <c r="K5989" s="82">
        <f t="shared" si="469"/>
        <v>1.1114805470662237E-3</v>
      </c>
      <c r="L5989" s="3">
        <f>IF(AND(O5989&gt;0,O5989&lt;366),+'PL2'!$N$3+1,IF(AND(O5989&gt;365,O5989&lt;731),+'PL2'!$O$3+1,IF(AND(O5989&gt;730,O5989&lt;1096),+'PL2'!$P$3+1,IF(AND(O5989&gt;1095,O5989&lt;1461),+'PL2'!$Q$3+1,IF(AND(O5989&gt;1460,O5989&lt;3000),+'PL2'!$R$3+1,0)))))</f>
        <v>1.5</v>
      </c>
      <c r="M5989" s="3">
        <f>IF(AND(O5989&gt;0,O5989&lt;366),+'PL2'!$N$2+1,IF(AND(O5989&gt;365,O5989&lt;731),+'PL2'!$O$2+1,IF(AND(O5989&gt;730,O5989&lt;1096),+'PL2'!$P$2+1,IF(AND(O5989&gt;1095,O5989&lt;1461),+'PL2'!$Q$2+1,IF(AND(O5989&gt;1460,O5989&lt;1826),+'PL2'!$R$2+1,IF(AND(O5989&gt;1825,O5989&lt;2190),+'PL2'!$S$2+1,0))))))</f>
        <v>1.2</v>
      </c>
      <c r="N5989" s="82">
        <f t="shared" si="470"/>
        <v>4.9963589095569638E-4</v>
      </c>
      <c r="O5989" s="19">
        <f>IF(A5989&gt;'PL2'!$C$2+489,IF(A5989='PL2'!$C$2+490,1,O5988+1), "")</f>
        <v>1426</v>
      </c>
      <c r="Q5989" s="19">
        <f t="shared" si="465"/>
        <v>33.483936577091804</v>
      </c>
    </row>
    <row r="5990" spans="1:17" s="80" customFormat="1" x14ac:dyDescent="0.55000000000000004">
      <c r="A5990" s="80">
        <v>5988</v>
      </c>
      <c r="B5990" s="81">
        <v>45810</v>
      </c>
      <c r="C5990" s="80">
        <v>141.306558379954</v>
      </c>
      <c r="D5990" s="80">
        <f t="shared" si="467"/>
        <v>775728253.70756507</v>
      </c>
      <c r="E5990" s="80">
        <v>475</v>
      </c>
      <c r="F5990" s="80">
        <f t="shared" si="463"/>
        <v>8.6525938574078743E-5</v>
      </c>
      <c r="G5990" s="80">
        <f t="shared" si="468"/>
        <v>27105.941364734033</v>
      </c>
      <c r="H5990" s="80">
        <f t="shared" si="464"/>
        <v>2.3453670175175572</v>
      </c>
      <c r="I5990" s="80">
        <f t="shared" si="466"/>
        <v>12875322.148248665</v>
      </c>
      <c r="K5990" s="82">
        <f t="shared" si="469"/>
        <v>1.1114805470662237E-3</v>
      </c>
      <c r="L5990" s="3">
        <f>IF(AND(O5990&gt;0,O5990&lt;366),+'PL2'!$N$3+1,IF(AND(O5990&gt;365,O5990&lt;731),+'PL2'!$O$3+1,IF(AND(O5990&gt;730,O5990&lt;1096),+'PL2'!$P$3+1,IF(AND(O5990&gt;1095,O5990&lt;1461),+'PL2'!$Q$3+1,IF(AND(O5990&gt;1460,O5990&lt;3000),+'PL2'!$R$3+1,0)))))</f>
        <v>1.5</v>
      </c>
      <c r="M5990" s="3">
        <f>IF(AND(O5990&gt;0,O5990&lt;366),+'PL2'!$N$2+1,IF(AND(O5990&gt;365,O5990&lt;731),+'PL2'!$O$2+1,IF(AND(O5990&gt;730,O5990&lt;1096),+'PL2'!$P$2+1,IF(AND(O5990&gt;1095,O5990&lt;1461),+'PL2'!$Q$2+1,IF(AND(O5990&gt;1460,O5990&lt;1826),+'PL2'!$R$2+1,IF(AND(O5990&gt;1825,O5990&lt;2190),+'PL2'!$S$2+1,0))))))</f>
        <v>1.2</v>
      </c>
      <c r="N5990" s="82">
        <f t="shared" si="470"/>
        <v>4.9963589095569638E-4</v>
      </c>
      <c r="O5990" s="19">
        <f>IF(A5990&gt;'PL2'!$C$2+489,IF(A5990='PL2'!$C$2+490,1,O5989+1), "")</f>
        <v>1427</v>
      </c>
      <c r="Q5990" s="19">
        <f t="shared" si="465"/>
        <v>33.5006663535762</v>
      </c>
    </row>
    <row r="5991" spans="1:17" s="80" customFormat="1" x14ac:dyDescent="0.55000000000000004">
      <c r="A5991" s="80">
        <v>5989</v>
      </c>
      <c r="B5991" s="81">
        <v>45811</v>
      </c>
      <c r="C5991" s="80">
        <v>141.33655685407501</v>
      </c>
      <c r="D5991" s="80">
        <f t="shared" si="467"/>
        <v>776590460.57137072</v>
      </c>
      <c r="E5991" s="80">
        <v>475</v>
      </c>
      <c r="F5991" s="80">
        <f t="shared" si="463"/>
        <v>8.6448221957673347E-5</v>
      </c>
      <c r="G5991" s="80">
        <f t="shared" si="468"/>
        <v>27119.484465897996</v>
      </c>
      <c r="H5991" s="80">
        <f t="shared" si="464"/>
        <v>2.3444312124856244</v>
      </c>
      <c r="I5991" s="80">
        <f t="shared" si="466"/>
        <v>12881755.121301549</v>
      </c>
      <c r="K5991" s="82">
        <f t="shared" si="469"/>
        <v>1.1114805470662237E-3</v>
      </c>
      <c r="L5991" s="3">
        <f>IF(AND(O5991&gt;0,O5991&lt;366),+'PL2'!$N$3+1,IF(AND(O5991&gt;365,O5991&lt;731),+'PL2'!$O$3+1,IF(AND(O5991&gt;730,O5991&lt;1096),+'PL2'!$P$3+1,IF(AND(O5991&gt;1095,O5991&lt;1461),+'PL2'!$Q$3+1,IF(AND(O5991&gt;1460,O5991&lt;3000),+'PL2'!$R$3+1,0)))))</f>
        <v>1.5</v>
      </c>
      <c r="M5991" s="3">
        <f>IF(AND(O5991&gt;0,O5991&lt;366),+'PL2'!$N$2+1,IF(AND(O5991&gt;365,O5991&lt;731),+'PL2'!$O$2+1,IF(AND(O5991&gt;730,O5991&lt;1096),+'PL2'!$P$2+1,IF(AND(O5991&gt;1095,O5991&lt;1461),+'PL2'!$Q$2+1,IF(AND(O5991&gt;1460,O5991&lt;1826),+'PL2'!$R$2+1,IF(AND(O5991&gt;1825,O5991&lt;2190),+'PL2'!$S$2+1,0))))))</f>
        <v>1.2</v>
      </c>
      <c r="N5991" s="82">
        <f t="shared" si="470"/>
        <v>4.9963589095569638E-4</v>
      </c>
      <c r="O5991" s="19">
        <f>IF(A5991&gt;'PL2'!$C$2+489,IF(A5991='PL2'!$C$2+490,1,O5990+1), "")</f>
        <v>1428</v>
      </c>
      <c r="Q5991" s="19">
        <f t="shared" si="465"/>
        <v>33.51740448885738</v>
      </c>
    </row>
    <row r="5992" spans="1:17" s="80" customFormat="1" x14ac:dyDescent="0.55000000000000004">
      <c r="A5992" s="80">
        <v>5990</v>
      </c>
      <c r="B5992" s="81">
        <v>45812</v>
      </c>
      <c r="C5992" s="80">
        <v>141.366555328196</v>
      </c>
      <c r="D5992" s="80">
        <f t="shared" si="467"/>
        <v>777453625.76133299</v>
      </c>
      <c r="E5992" s="80">
        <v>475</v>
      </c>
      <c r="F5992" s="80">
        <f t="shared" si="463"/>
        <v>8.6370571254505804E-5</v>
      </c>
      <c r="G5992" s="80">
        <f t="shared" si="468"/>
        <v>27133.034333681375</v>
      </c>
      <c r="H5992" s="80">
        <f t="shared" si="464"/>
        <v>2.3434956752681795</v>
      </c>
      <c r="I5992" s="80">
        <f t="shared" si="466"/>
        <v>12888191.308498653</v>
      </c>
      <c r="K5992" s="82">
        <f t="shared" si="469"/>
        <v>1.1114805470662237E-3</v>
      </c>
      <c r="L5992" s="3">
        <f>IF(AND(O5992&gt;0,O5992&lt;366),+'PL2'!$N$3+1,IF(AND(O5992&gt;365,O5992&lt;731),+'PL2'!$O$3+1,IF(AND(O5992&gt;730,O5992&lt;1096),+'PL2'!$P$3+1,IF(AND(O5992&gt;1095,O5992&lt;1461),+'PL2'!$Q$3+1,IF(AND(O5992&gt;1460,O5992&lt;3000),+'PL2'!$R$3+1,0)))))</f>
        <v>1.5</v>
      </c>
      <c r="M5992" s="3">
        <f>IF(AND(O5992&gt;0,O5992&lt;366),+'PL2'!$N$2+1,IF(AND(O5992&gt;365,O5992&lt;731),+'PL2'!$O$2+1,IF(AND(O5992&gt;730,O5992&lt;1096),+'PL2'!$P$2+1,IF(AND(O5992&gt;1095,O5992&lt;1461),+'PL2'!$Q$2+1,IF(AND(O5992&gt;1460,O5992&lt;1826),+'PL2'!$R$2+1,IF(AND(O5992&gt;1825,O5992&lt;2190),+'PL2'!$S$2+1,0))))))</f>
        <v>1.2</v>
      </c>
      <c r="N5992" s="82">
        <f t="shared" si="470"/>
        <v>4.9963589095569638E-4</v>
      </c>
      <c r="O5992" s="19">
        <f>IF(A5992&gt;'PL2'!$C$2+489,IF(A5992='PL2'!$C$2+490,1,O5991+1), "")</f>
        <v>1429</v>
      </c>
      <c r="Q5992" s="19">
        <f t="shared" si="465"/>
        <v>33.534150987111694</v>
      </c>
    </row>
    <row r="5993" spans="1:17" s="80" customFormat="1" x14ac:dyDescent="0.55000000000000004">
      <c r="A5993" s="80">
        <v>5991</v>
      </c>
      <c r="B5993" s="81">
        <v>45813</v>
      </c>
      <c r="C5993" s="80">
        <v>141.39655380231699</v>
      </c>
      <c r="D5993" s="80">
        <f t="shared" si="467"/>
        <v>778317750.34261286</v>
      </c>
      <c r="E5993" s="80">
        <v>475</v>
      </c>
      <c r="F5993" s="80">
        <f t="shared" si="463"/>
        <v>8.6292986414013411E-5</v>
      </c>
      <c r="G5993" s="80">
        <f t="shared" si="468"/>
        <v>27146.590971465015</v>
      </c>
      <c r="H5993" s="80">
        <f t="shared" si="464"/>
        <v>2.3425604058874097</v>
      </c>
      <c r="I5993" s="80">
        <f t="shared" si="466"/>
        <v>12894630.711445883</v>
      </c>
      <c r="K5993" s="82">
        <f t="shared" si="469"/>
        <v>1.1114805470662237E-3</v>
      </c>
      <c r="L5993" s="3">
        <f>IF(AND(O5993&gt;0,O5993&lt;366),+'PL2'!$N$3+1,IF(AND(O5993&gt;365,O5993&lt;731),+'PL2'!$O$3+1,IF(AND(O5993&gt;730,O5993&lt;1096),+'PL2'!$P$3+1,IF(AND(O5993&gt;1095,O5993&lt;1461),+'PL2'!$Q$3+1,IF(AND(O5993&gt;1460,O5993&lt;3000),+'PL2'!$R$3+1,0)))))</f>
        <v>1.5</v>
      </c>
      <c r="M5993" s="3">
        <f>IF(AND(O5993&gt;0,O5993&lt;366),+'PL2'!$N$2+1,IF(AND(O5993&gt;365,O5993&lt;731),+'PL2'!$O$2+1,IF(AND(O5993&gt;730,O5993&lt;1096),+'PL2'!$P$2+1,IF(AND(O5993&gt;1095,O5993&lt;1461),+'PL2'!$Q$2+1,IF(AND(O5993&gt;1460,O5993&lt;1826),+'PL2'!$R$2+1,IF(AND(O5993&gt;1825,O5993&lt;2190),+'PL2'!$S$2+1,0))))))</f>
        <v>1.2</v>
      </c>
      <c r="N5993" s="82">
        <f t="shared" si="470"/>
        <v>4.9963589095569638E-4</v>
      </c>
      <c r="O5993" s="19">
        <f>IF(A5993&gt;'PL2'!$C$2+489,IF(A5993='PL2'!$C$2+490,1,O5992+1), "")</f>
        <v>1430</v>
      </c>
      <c r="Q5993" s="19">
        <f t="shared" si="465"/>
        <v>33.55090585251758</v>
      </c>
    </row>
    <row r="5994" spans="1:17" s="80" customFormat="1" x14ac:dyDescent="0.55000000000000004">
      <c r="A5994" s="80">
        <v>5992</v>
      </c>
      <c r="B5994" s="81">
        <v>45814</v>
      </c>
      <c r="C5994" s="80">
        <v>141.426552276438</v>
      </c>
      <c r="D5994" s="80">
        <f t="shared" si="467"/>
        <v>779182835.38155508</v>
      </c>
      <c r="E5994" s="80">
        <v>475</v>
      </c>
      <c r="F5994" s="80">
        <f t="shared" si="463"/>
        <v>8.62154673856645E-5</v>
      </c>
      <c r="G5994" s="80">
        <f t="shared" si="468"/>
        <v>27160.154382631452</v>
      </c>
      <c r="H5994" s="80">
        <f t="shared" si="464"/>
        <v>2.3416254043653746</v>
      </c>
      <c r="I5994" s="80">
        <f t="shared" si="466"/>
        <v>12901073.33174994</v>
      </c>
      <c r="K5994" s="82">
        <f t="shared" si="469"/>
        <v>1.1114805470662237E-3</v>
      </c>
      <c r="L5994" s="3">
        <f>IF(AND(O5994&gt;0,O5994&lt;366),+'PL2'!$N$3+1,IF(AND(O5994&gt;365,O5994&lt;731),+'PL2'!$O$3+1,IF(AND(O5994&gt;730,O5994&lt;1096),+'PL2'!$P$3+1,IF(AND(O5994&gt;1095,O5994&lt;1461),+'PL2'!$Q$3+1,IF(AND(O5994&gt;1460,O5994&lt;3000),+'PL2'!$R$3+1,0)))))</f>
        <v>1.5</v>
      </c>
      <c r="M5994" s="3">
        <f>IF(AND(O5994&gt;0,O5994&lt;366),+'PL2'!$N$2+1,IF(AND(O5994&gt;365,O5994&lt;731),+'PL2'!$O$2+1,IF(AND(O5994&gt;730,O5994&lt;1096),+'PL2'!$P$2+1,IF(AND(O5994&gt;1095,O5994&lt;1461),+'PL2'!$Q$2+1,IF(AND(O5994&gt;1460,O5994&lt;1826),+'PL2'!$R$2+1,IF(AND(O5994&gt;1825,O5994&lt;2190),+'PL2'!$S$2+1,0))))))</f>
        <v>1.2</v>
      </c>
      <c r="N5994" s="82">
        <f t="shared" si="470"/>
        <v>4.9963589095569638E-4</v>
      </c>
      <c r="O5994" s="19">
        <f>IF(A5994&gt;'PL2'!$C$2+489,IF(A5994='PL2'!$C$2+490,1,O5993+1), "")</f>
        <v>1431</v>
      </c>
      <c r="Q5994" s="19">
        <f t="shared" si="465"/>
        <v>33.567669089255574</v>
      </c>
    </row>
    <row r="5995" spans="1:17" s="80" customFormat="1" x14ac:dyDescent="0.55000000000000004">
      <c r="A5995" s="80">
        <v>5993</v>
      </c>
      <c r="B5995" s="81">
        <v>45815</v>
      </c>
      <c r="C5995" s="80">
        <v>141.45655075055899</v>
      </c>
      <c r="D5995" s="80">
        <f t="shared" si="467"/>
        <v>780048881.94568956</v>
      </c>
      <c r="E5995" s="80">
        <v>475</v>
      </c>
      <c r="F5995" s="80">
        <f t="shared" si="463"/>
        <v>8.6138014118958397E-5</v>
      </c>
      <c r="G5995" s="80">
        <f t="shared" si="468"/>
        <v>27173.724570564911</v>
      </c>
      <c r="H5995" s="80">
        <f t="shared" si="464"/>
        <v>2.3406906707240069</v>
      </c>
      <c r="I5995" s="80">
        <f t="shared" si="466"/>
        <v>12907519.171018332</v>
      </c>
      <c r="K5995" s="82">
        <f t="shared" si="469"/>
        <v>1.1114805470662237E-3</v>
      </c>
      <c r="L5995" s="3">
        <f>IF(AND(O5995&gt;0,O5995&lt;366),+'PL2'!$N$3+1,IF(AND(O5995&gt;365,O5995&lt;731),+'PL2'!$O$3+1,IF(AND(O5995&gt;730,O5995&lt;1096),+'PL2'!$P$3+1,IF(AND(O5995&gt;1095,O5995&lt;1461),+'PL2'!$Q$3+1,IF(AND(O5995&gt;1460,O5995&lt;3000),+'PL2'!$R$3+1,0)))))</f>
        <v>1.5</v>
      </c>
      <c r="M5995" s="3">
        <f>IF(AND(O5995&gt;0,O5995&lt;366),+'PL2'!$N$2+1,IF(AND(O5995&gt;365,O5995&lt;731),+'PL2'!$O$2+1,IF(AND(O5995&gt;730,O5995&lt;1096),+'PL2'!$P$2+1,IF(AND(O5995&gt;1095,O5995&lt;1461),+'PL2'!$Q$2+1,IF(AND(O5995&gt;1460,O5995&lt;1826),+'PL2'!$R$2+1,IF(AND(O5995&gt;1825,O5995&lt;2190),+'PL2'!$S$2+1,0))))))</f>
        <v>1.2</v>
      </c>
      <c r="N5995" s="82">
        <f t="shared" si="470"/>
        <v>4.9963589095569638E-4</v>
      </c>
      <c r="O5995" s="19">
        <f>IF(A5995&gt;'PL2'!$C$2+489,IF(A5995='PL2'!$C$2+490,1,O5994+1), "")</f>
        <v>1432</v>
      </c>
      <c r="Q5995" s="19">
        <f t="shared" si="465"/>
        <v>33.584440701508292</v>
      </c>
    </row>
    <row r="5996" spans="1:17" s="80" customFormat="1" x14ac:dyDescent="0.55000000000000004">
      <c r="A5996" s="80">
        <v>5994</v>
      </c>
      <c r="B5996" s="81">
        <v>45816</v>
      </c>
      <c r="C5996" s="80">
        <v>141.48654922468</v>
      </c>
      <c r="D5996" s="80">
        <f t="shared" si="467"/>
        <v>780915891.10373294</v>
      </c>
      <c r="E5996" s="80">
        <v>475</v>
      </c>
      <c r="F5996" s="80">
        <f t="shared" si="463"/>
        <v>8.6060626563425478E-5</v>
      </c>
      <c r="G5996" s="80">
        <f t="shared" si="468"/>
        <v>27187.301538651311</v>
      </c>
      <c r="H5996" s="80">
        <f t="shared" si="464"/>
        <v>2.3397562049851133</v>
      </c>
      <c r="I5996" s="80">
        <f t="shared" si="466"/>
        <v>12913968.230859373</v>
      </c>
      <c r="K5996" s="82">
        <f t="shared" si="469"/>
        <v>1.1114805470662237E-3</v>
      </c>
      <c r="L5996" s="3">
        <f>IF(AND(O5996&gt;0,O5996&lt;366),+'PL2'!$N$3+1,IF(AND(O5996&gt;365,O5996&lt;731),+'PL2'!$O$3+1,IF(AND(O5996&gt;730,O5996&lt;1096),+'PL2'!$P$3+1,IF(AND(O5996&gt;1095,O5996&lt;1461),+'PL2'!$Q$3+1,IF(AND(O5996&gt;1460,O5996&lt;3000),+'PL2'!$R$3+1,0)))))</f>
        <v>1.5</v>
      </c>
      <c r="M5996" s="3">
        <f>IF(AND(O5996&gt;0,O5996&lt;366),+'PL2'!$N$2+1,IF(AND(O5996&gt;365,O5996&lt;731),+'PL2'!$O$2+1,IF(AND(O5996&gt;730,O5996&lt;1096),+'PL2'!$P$2+1,IF(AND(O5996&gt;1095,O5996&lt;1461),+'PL2'!$Q$2+1,IF(AND(O5996&gt;1460,O5996&lt;1826),+'PL2'!$R$2+1,IF(AND(O5996&gt;1825,O5996&lt;2190),+'PL2'!$S$2+1,0))))))</f>
        <v>1.2</v>
      </c>
      <c r="N5996" s="82">
        <f t="shared" si="470"/>
        <v>4.9963589095569638E-4</v>
      </c>
      <c r="O5996" s="19">
        <f>IF(A5996&gt;'PL2'!$C$2+489,IF(A5996='PL2'!$C$2+490,1,O5995+1), "")</f>
        <v>1433</v>
      </c>
      <c r="Q5996" s="19">
        <f t="shared" si="465"/>
        <v>33.601220693460441</v>
      </c>
    </row>
    <row r="5997" spans="1:17" s="80" customFormat="1" x14ac:dyDescent="0.55000000000000004">
      <c r="A5997" s="80">
        <v>5995</v>
      </c>
      <c r="B5997" s="81">
        <v>45817</v>
      </c>
      <c r="C5997" s="80">
        <v>141.51654769880099</v>
      </c>
      <c r="D5997" s="80">
        <f t="shared" si="467"/>
        <v>781783863.92558968</v>
      </c>
      <c r="E5997" s="80">
        <v>475</v>
      </c>
      <c r="F5997" s="80">
        <f t="shared" si="463"/>
        <v>8.5983304668627085E-5</v>
      </c>
      <c r="G5997" s="80">
        <f t="shared" si="468"/>
        <v>27200.885290278256</v>
      </c>
      <c r="H5997" s="80">
        <f t="shared" si="464"/>
        <v>2.3388220071703723</v>
      </c>
      <c r="I5997" s="80">
        <f t="shared" si="466"/>
        <v>12920420.512882171</v>
      </c>
      <c r="K5997" s="82">
        <f t="shared" si="469"/>
        <v>1.1114805470662237E-3</v>
      </c>
      <c r="L5997" s="3">
        <f>IF(AND(O5997&gt;0,O5997&lt;366),+'PL2'!$N$3+1,IF(AND(O5997&gt;365,O5997&lt;731),+'PL2'!$O$3+1,IF(AND(O5997&gt;730,O5997&lt;1096),+'PL2'!$P$3+1,IF(AND(O5997&gt;1095,O5997&lt;1461),+'PL2'!$Q$3+1,IF(AND(O5997&gt;1460,O5997&lt;3000),+'PL2'!$R$3+1,0)))))</f>
        <v>1.5</v>
      </c>
      <c r="M5997" s="3">
        <f>IF(AND(O5997&gt;0,O5997&lt;366),+'PL2'!$N$2+1,IF(AND(O5997&gt;365,O5997&lt;731),+'PL2'!$O$2+1,IF(AND(O5997&gt;730,O5997&lt;1096),+'PL2'!$P$2+1,IF(AND(O5997&gt;1095,O5997&lt;1461),+'PL2'!$Q$2+1,IF(AND(O5997&gt;1460,O5997&lt;1826),+'PL2'!$R$2+1,IF(AND(O5997&gt;1825,O5997&lt;2190),+'PL2'!$S$2+1,0))))))</f>
        <v>1.2</v>
      </c>
      <c r="N5997" s="82">
        <f t="shared" si="470"/>
        <v>4.9963589095569638E-4</v>
      </c>
      <c r="O5997" s="19">
        <f>IF(A5997&gt;'PL2'!$C$2+489,IF(A5997='PL2'!$C$2+490,1,O5996+1), "")</f>
        <v>1434</v>
      </c>
      <c r="Q5997" s="19">
        <f t="shared" si="465"/>
        <v>33.618009069298814</v>
      </c>
    </row>
    <row r="5998" spans="1:17" s="80" customFormat="1" x14ac:dyDescent="0.55000000000000004">
      <c r="A5998" s="80">
        <v>5996</v>
      </c>
      <c r="B5998" s="81">
        <v>45818</v>
      </c>
      <c r="C5998" s="80">
        <v>141.54654617292201</v>
      </c>
      <c r="D5998" s="80">
        <f t="shared" si="467"/>
        <v>782652801.48235321</v>
      </c>
      <c r="E5998" s="80">
        <v>475</v>
      </c>
      <c r="F5998" s="80">
        <f t="shared" si="463"/>
        <v>8.5906048384155596E-5</v>
      </c>
      <c r="G5998" s="80">
        <f t="shared" si="468"/>
        <v>27214.475828835049</v>
      </c>
      <c r="H5998" s="80">
        <f t="shared" si="464"/>
        <v>2.3378880773013369</v>
      </c>
      <c r="I5998" s="80">
        <f t="shared" si="466"/>
        <v>12926876.018696649</v>
      </c>
      <c r="K5998" s="82">
        <f t="shared" si="469"/>
        <v>1.1114805470662237E-3</v>
      </c>
      <c r="L5998" s="3">
        <f>IF(AND(O5998&gt;0,O5998&lt;366),+'PL2'!$N$3+1,IF(AND(O5998&gt;365,O5998&lt;731),+'PL2'!$O$3+1,IF(AND(O5998&gt;730,O5998&lt;1096),+'PL2'!$P$3+1,IF(AND(O5998&gt;1095,O5998&lt;1461),+'PL2'!$Q$3+1,IF(AND(O5998&gt;1460,O5998&lt;3000),+'PL2'!$R$3+1,0)))))</f>
        <v>1.5</v>
      </c>
      <c r="M5998" s="3">
        <f>IF(AND(O5998&gt;0,O5998&lt;366),+'PL2'!$N$2+1,IF(AND(O5998&gt;365,O5998&lt;731),+'PL2'!$O$2+1,IF(AND(O5998&gt;730,O5998&lt;1096),+'PL2'!$P$2+1,IF(AND(O5998&gt;1095,O5998&lt;1461),+'PL2'!$Q$2+1,IF(AND(O5998&gt;1460,O5998&lt;1826),+'PL2'!$R$2+1,IF(AND(O5998&gt;1825,O5998&lt;2190),+'PL2'!$S$2+1,0))))))</f>
        <v>1.2</v>
      </c>
      <c r="N5998" s="82">
        <f t="shared" si="470"/>
        <v>4.9963589095569638E-4</v>
      </c>
      <c r="O5998" s="19">
        <f>IF(A5998&gt;'PL2'!$C$2+489,IF(A5998='PL2'!$C$2+490,1,O5997+1), "")</f>
        <v>1435</v>
      </c>
      <c r="Q5998" s="19">
        <f t="shared" si="465"/>
        <v>33.634805833212312</v>
      </c>
    </row>
    <row r="5999" spans="1:17" s="80" customFormat="1" x14ac:dyDescent="0.55000000000000004">
      <c r="A5999" s="80">
        <v>5997</v>
      </c>
      <c r="B5999" s="81">
        <v>45819</v>
      </c>
      <c r="C5999" s="80">
        <v>141.57654464704299</v>
      </c>
      <c r="D5999" s="80">
        <f t="shared" si="467"/>
        <v>783522704.84630775</v>
      </c>
      <c r="E5999" s="80">
        <v>475</v>
      </c>
      <c r="F5999" s="80">
        <f t="shared" si="463"/>
        <v>8.5828857659634317E-5</v>
      </c>
      <c r="G5999" s="80">
        <f t="shared" si="468"/>
        <v>27228.073157712683</v>
      </c>
      <c r="H5999" s="80">
        <f t="shared" si="464"/>
        <v>2.3369544153994317</v>
      </c>
      <c r="I5999" s="80">
        <f t="shared" si="466"/>
        <v>12933334.749913525</v>
      </c>
      <c r="K5999" s="82">
        <f t="shared" si="469"/>
        <v>1.1114805470662237E-3</v>
      </c>
      <c r="L5999" s="3">
        <f>IF(AND(O5999&gt;0,O5999&lt;366),+'PL2'!$N$3+1,IF(AND(O5999&gt;365,O5999&lt;731),+'PL2'!$O$3+1,IF(AND(O5999&gt;730,O5999&lt;1096),+'PL2'!$P$3+1,IF(AND(O5999&gt;1095,O5999&lt;1461),+'PL2'!$Q$3+1,IF(AND(O5999&gt;1460,O5999&lt;3000),+'PL2'!$R$3+1,0)))))</f>
        <v>1.5</v>
      </c>
      <c r="M5999" s="3">
        <f>IF(AND(O5999&gt;0,O5999&lt;366),+'PL2'!$N$2+1,IF(AND(O5999&gt;365,O5999&lt;731),+'PL2'!$O$2+1,IF(AND(O5999&gt;730,O5999&lt;1096),+'PL2'!$P$2+1,IF(AND(O5999&gt;1095,O5999&lt;1461),+'PL2'!$Q$2+1,IF(AND(O5999&gt;1460,O5999&lt;1826),+'PL2'!$R$2+1,IF(AND(O5999&gt;1825,O5999&lt;2190),+'PL2'!$S$2+1,0))))))</f>
        <v>1.2</v>
      </c>
      <c r="N5999" s="82">
        <f t="shared" si="470"/>
        <v>4.9963589095569638E-4</v>
      </c>
      <c r="O5999" s="19">
        <f>IF(A5999&gt;'PL2'!$C$2+489,IF(A5999='PL2'!$C$2+490,1,O5998+1), "")</f>
        <v>1436</v>
      </c>
      <c r="Q5999" s="19">
        <f t="shared" si="465"/>
        <v>33.651610989391912</v>
      </c>
    </row>
    <row r="6000" spans="1:17" s="80" customFormat="1" x14ac:dyDescent="0.55000000000000004">
      <c r="A6000" s="80">
        <v>5998</v>
      </c>
      <c r="B6000" s="81">
        <v>45820</v>
      </c>
      <c r="C6000" s="80">
        <v>141.60654312116401</v>
      </c>
      <c r="D6000" s="80">
        <f t="shared" si="467"/>
        <v>784393575.09092915</v>
      </c>
      <c r="E6000" s="80">
        <v>475</v>
      </c>
      <c r="F6000" s="80">
        <f t="shared" si="463"/>
        <v>8.5751732444717656E-5</v>
      </c>
      <c r="G6000" s="80">
        <f t="shared" si="468"/>
        <v>27241.677280303844</v>
      </c>
      <c r="H6000" s="80">
        <f t="shared" si="464"/>
        <v>2.3360210214859589</v>
      </c>
      <c r="I6000" s="80">
        <f t="shared" si="466"/>
        <v>12939796.708144326</v>
      </c>
      <c r="K6000" s="82">
        <f t="shared" si="469"/>
        <v>1.1114805470662237E-3</v>
      </c>
      <c r="L6000" s="3">
        <f>IF(AND(O6000&gt;0,O6000&lt;366),+'PL2'!$N$3+1,IF(AND(O6000&gt;365,O6000&lt;731),+'PL2'!$O$3+1,IF(AND(O6000&gt;730,O6000&lt;1096),+'PL2'!$P$3+1,IF(AND(O6000&gt;1095,O6000&lt;1461),+'PL2'!$Q$3+1,IF(AND(O6000&gt;1460,O6000&lt;3000),+'PL2'!$R$3+1,0)))))</f>
        <v>1.5</v>
      </c>
      <c r="M6000" s="3">
        <f>IF(AND(O6000&gt;0,O6000&lt;366),+'PL2'!$N$2+1,IF(AND(O6000&gt;365,O6000&lt;731),+'PL2'!$O$2+1,IF(AND(O6000&gt;730,O6000&lt;1096),+'PL2'!$P$2+1,IF(AND(O6000&gt;1095,O6000&lt;1461),+'PL2'!$Q$2+1,IF(AND(O6000&gt;1460,O6000&lt;1826),+'PL2'!$R$2+1,IF(AND(O6000&gt;1825,O6000&lt;2190),+'PL2'!$S$2+1,0))))))</f>
        <v>1.2</v>
      </c>
      <c r="N6000" s="82">
        <f t="shared" si="470"/>
        <v>4.9963589095569638E-4</v>
      </c>
      <c r="O6000" s="19">
        <f>IF(A6000&gt;'PL2'!$C$2+489,IF(A6000='PL2'!$C$2+490,1,O5999+1), "")</f>
        <v>1437</v>
      </c>
      <c r="Q6000" s="19">
        <f t="shared" si="465"/>
        <v>33.668424542030692</v>
      </c>
    </row>
    <row r="6001" spans="1:17" s="80" customFormat="1" x14ac:dyDescent="0.55000000000000004">
      <c r="A6001" s="80">
        <v>5999</v>
      </c>
      <c r="B6001" s="81">
        <v>45821</v>
      </c>
      <c r="C6001" s="80">
        <v>141.636541595285</v>
      </c>
      <c r="D6001" s="80">
        <f t="shared" si="467"/>
        <v>785265413.2908864</v>
      </c>
      <c r="E6001" s="80">
        <v>475</v>
      </c>
      <c r="F6001" s="80">
        <f t="shared" si="463"/>
        <v>8.5674672689090879E-5</v>
      </c>
      <c r="G6001" s="80">
        <f t="shared" si="468"/>
        <v>27255.288200002917</v>
      </c>
      <c r="H6001" s="80">
        <f t="shared" si="464"/>
        <v>2.3350878955820908</v>
      </c>
      <c r="I6001" s="80">
        <f t="shared" si="466"/>
        <v>12946261.895001385</v>
      </c>
      <c r="K6001" s="82">
        <f t="shared" si="469"/>
        <v>1.1114805470662237E-3</v>
      </c>
      <c r="L6001" s="3">
        <f>IF(AND(O6001&gt;0,O6001&lt;366),+'PL2'!$N$3+1,IF(AND(O6001&gt;365,O6001&lt;731),+'PL2'!$O$3+1,IF(AND(O6001&gt;730,O6001&lt;1096),+'PL2'!$P$3+1,IF(AND(O6001&gt;1095,O6001&lt;1461),+'PL2'!$Q$3+1,IF(AND(O6001&gt;1460,O6001&lt;3000),+'PL2'!$R$3+1,0)))))</f>
        <v>1.5</v>
      </c>
      <c r="M6001" s="3">
        <f>IF(AND(O6001&gt;0,O6001&lt;366),+'PL2'!$N$2+1,IF(AND(O6001&gt;365,O6001&lt;731),+'PL2'!$O$2+1,IF(AND(O6001&gt;730,O6001&lt;1096),+'PL2'!$P$2+1,IF(AND(O6001&gt;1095,O6001&lt;1461),+'PL2'!$Q$2+1,IF(AND(O6001&gt;1460,O6001&lt;1826),+'PL2'!$R$2+1,IF(AND(O6001&gt;1825,O6001&lt;2190),+'PL2'!$S$2+1,0))))))</f>
        <v>1.2</v>
      </c>
      <c r="N6001" s="82">
        <f t="shared" si="470"/>
        <v>4.9963589095569638E-4</v>
      </c>
      <c r="O6001" s="19">
        <f>IF(A6001&gt;'PL2'!$C$2+489,IF(A6001='PL2'!$C$2+490,1,O6000+1), "")</f>
        <v>1438</v>
      </c>
      <c r="Q6001" s="19">
        <f t="shared" si="465"/>
        <v>33.685246495323824</v>
      </c>
    </row>
    <row r="6002" spans="1:17" s="80" customFormat="1" x14ac:dyDescent="0.55000000000000004">
      <c r="A6002" s="80">
        <v>6000</v>
      </c>
      <c r="B6002" s="81">
        <v>45822</v>
      </c>
      <c r="C6002" s="80">
        <v>141.66654006940601</v>
      </c>
      <c r="D6002" s="80">
        <f t="shared" si="467"/>
        <v>786138220.52204311</v>
      </c>
      <c r="E6002" s="80">
        <v>475</v>
      </c>
      <c r="F6002" s="80">
        <f t="shared" si="463"/>
        <v>8.559767834247033E-5</v>
      </c>
      <c r="G6002" s="80">
        <f t="shared" si="468"/>
        <v>27268.90592020598</v>
      </c>
      <c r="H6002" s="80">
        <f t="shared" si="464"/>
        <v>2.3341550377088764</v>
      </c>
      <c r="I6002" s="80">
        <f t="shared" si="466"/>
        <v>12952730.31209784</v>
      </c>
      <c r="K6002" s="82">
        <f t="shared" si="469"/>
        <v>1.1114805470662237E-3</v>
      </c>
      <c r="L6002" s="3">
        <f>IF(AND(O6002&gt;0,O6002&lt;366),+'PL2'!$N$3+1,IF(AND(O6002&gt;365,O6002&lt;731),+'PL2'!$O$3+1,IF(AND(O6002&gt;730,O6002&lt;1096),+'PL2'!$P$3+1,IF(AND(O6002&gt;1095,O6002&lt;1461),+'PL2'!$Q$3+1,IF(AND(O6002&gt;1460,O6002&lt;3000),+'PL2'!$R$3+1,0)))))</f>
        <v>1.5</v>
      </c>
      <c r="M6002" s="3">
        <f>IF(AND(O6002&gt;0,O6002&lt;366),+'PL2'!$N$2+1,IF(AND(O6002&gt;365,O6002&lt;731),+'PL2'!$O$2+1,IF(AND(O6002&gt;730,O6002&lt;1096),+'PL2'!$P$2+1,IF(AND(O6002&gt;1095,O6002&lt;1461),+'PL2'!$Q$2+1,IF(AND(O6002&gt;1460,O6002&lt;1826),+'PL2'!$R$2+1,IF(AND(O6002&gt;1825,O6002&lt;2190),+'PL2'!$S$2+1,0))))))</f>
        <v>1.2</v>
      </c>
      <c r="N6002" s="82">
        <f t="shared" si="470"/>
        <v>4.9963589095569638E-4</v>
      </c>
      <c r="O6002" s="19">
        <f>IF(A6002&gt;'PL2'!$C$2+489,IF(A6002='PL2'!$C$2+490,1,O6001+1), "")</f>
        <v>1439</v>
      </c>
      <c r="Q6002" s="19">
        <f t="shared" si="465"/>
        <v>33.702076853468576</v>
      </c>
    </row>
    <row r="6003" spans="1:17" s="80" customFormat="1" x14ac:dyDescent="0.55000000000000004">
      <c r="A6003" s="80">
        <v>6001</v>
      </c>
      <c r="B6003" s="81">
        <v>45823</v>
      </c>
      <c r="C6003" s="80">
        <v>141.696538543527</v>
      </c>
      <c r="D6003" s="80">
        <f t="shared" si="467"/>
        <v>787011997.86145866</v>
      </c>
      <c r="E6003" s="80">
        <v>475</v>
      </c>
      <c r="F6003" s="80">
        <f t="shared" ref="F6003:F6005" si="471">+(C6003/D6003)*E6003</f>
        <v>8.5520749354603211E-5</v>
      </c>
      <c r="G6003" s="80">
        <f t="shared" si="468"/>
        <v>27282.530444310811</v>
      </c>
      <c r="H6003" s="80">
        <f t="shared" si="464"/>
        <v>2.3332224478872363</v>
      </c>
      <c r="I6003" s="80">
        <f t="shared" si="466"/>
        <v>12959201.961047634</v>
      </c>
      <c r="K6003" s="82">
        <f t="shared" si="469"/>
        <v>1.1114805470662237E-3</v>
      </c>
      <c r="L6003" s="3">
        <f>IF(AND(O6003&gt;0,O6003&lt;366),+'PL2'!$N$3+1,IF(AND(O6003&gt;365,O6003&lt;731),+'PL2'!$O$3+1,IF(AND(O6003&gt;730,O6003&lt;1096),+'PL2'!$P$3+1,IF(AND(O6003&gt;1095,O6003&lt;1461),+'PL2'!$Q$3+1,IF(AND(O6003&gt;1460,O6003&lt;3000),+'PL2'!$R$3+1,0)))))</f>
        <v>1.5</v>
      </c>
      <c r="M6003" s="3">
        <f>IF(AND(O6003&gt;0,O6003&lt;366),+'PL2'!$N$2+1,IF(AND(O6003&gt;365,O6003&lt;731),+'PL2'!$O$2+1,IF(AND(O6003&gt;730,O6003&lt;1096),+'PL2'!$P$2+1,IF(AND(O6003&gt;1095,O6003&lt;1461),+'PL2'!$Q$2+1,IF(AND(O6003&gt;1460,O6003&lt;1826),+'PL2'!$R$2+1,IF(AND(O6003&gt;1825,O6003&lt;2190),+'PL2'!$S$2+1,0))))))</f>
        <v>1.2</v>
      </c>
      <c r="N6003" s="82">
        <f t="shared" si="470"/>
        <v>4.9963589095569638E-4</v>
      </c>
      <c r="O6003" s="19">
        <f>IF(A6003&gt;'PL2'!$C$2+489,IF(A6003='PL2'!$C$2+490,1,O6002+1), "")</f>
        <v>1440</v>
      </c>
      <c r="Q6003" s="19">
        <f t="shared" si="465"/>
        <v>33.718915620664319</v>
      </c>
    </row>
    <row r="6004" spans="1:17" s="80" customFormat="1" x14ac:dyDescent="0.55000000000000004">
      <c r="A6004" s="80">
        <v>6002</v>
      </c>
      <c r="B6004" s="81">
        <v>45824</v>
      </c>
      <c r="C6004" s="80">
        <v>141.72653701764801</v>
      </c>
      <c r="D6004" s="80">
        <f t="shared" si="467"/>
        <v>787886746.38738942</v>
      </c>
      <c r="E6004" s="80">
        <v>475</v>
      </c>
      <c r="F6004" s="80">
        <f t="shared" si="471"/>
        <v>8.5443885675267787E-5</v>
      </c>
      <c r="G6004" s="80">
        <f t="shared" si="468"/>
        <v>27296.161775716879</v>
      </c>
      <c r="H6004" s="80">
        <f t="shared" si="464"/>
        <v>2.3322901261379676</v>
      </c>
      <c r="I6004" s="80">
        <f t="shared" si="466"/>
        <v>12965676.843465518</v>
      </c>
      <c r="K6004" s="82">
        <f t="shared" si="469"/>
        <v>1.1114805470662237E-3</v>
      </c>
      <c r="L6004" s="3">
        <f>IF(AND(O6004&gt;0,O6004&lt;366),+'PL2'!$N$3+1,IF(AND(O6004&gt;365,O6004&lt;731),+'PL2'!$O$3+1,IF(AND(O6004&gt;730,O6004&lt;1096),+'PL2'!$P$3+1,IF(AND(O6004&gt;1095,O6004&lt;1461),+'PL2'!$Q$3+1,IF(AND(O6004&gt;1460,O6004&lt;3000),+'PL2'!$R$3+1,0)))))</f>
        <v>1.5</v>
      </c>
      <c r="M6004" s="3">
        <f>IF(AND(O6004&gt;0,O6004&lt;366),+'PL2'!$N$2+1,IF(AND(O6004&gt;365,O6004&lt;731),+'PL2'!$O$2+1,IF(AND(O6004&gt;730,O6004&lt;1096),+'PL2'!$P$2+1,IF(AND(O6004&gt;1095,O6004&lt;1461),+'PL2'!$Q$2+1,IF(AND(O6004&gt;1460,O6004&lt;1826),+'PL2'!$R$2+1,IF(AND(O6004&gt;1825,O6004&lt;2190),+'PL2'!$S$2+1,0))))))</f>
        <v>1.2</v>
      </c>
      <c r="N6004" s="82">
        <f t="shared" si="470"/>
        <v>4.9963589095569638E-4</v>
      </c>
      <c r="O6004" s="19">
        <f>IF(A6004&gt;'PL2'!$C$2+489,IF(A6004='PL2'!$C$2+490,1,O6003+1), "")</f>
        <v>1441</v>
      </c>
      <c r="Q6004" s="19">
        <f t="shared" si="465"/>
        <v>33.735762801112507</v>
      </c>
    </row>
    <row r="6005" spans="1:17" s="80" customFormat="1" x14ac:dyDescent="0.55000000000000004">
      <c r="A6005" s="80">
        <v>6003</v>
      </c>
      <c r="B6005" s="81">
        <v>45825</v>
      </c>
      <c r="C6005" s="80">
        <v>141.756535491769</v>
      </c>
      <c r="D6005" s="80">
        <f t="shared" si="467"/>
        <v>788762467.17929029</v>
      </c>
      <c r="E6005" s="80">
        <v>475</v>
      </c>
      <c r="F6005" s="80">
        <f t="shared" si="471"/>
        <v>8.5367087254273195E-5</v>
      </c>
      <c r="G6005" s="80">
        <f t="shared" si="468"/>
        <v>27309.799917825359</v>
      </c>
      <c r="H6005" s="80">
        <f t="shared" si="464"/>
        <v>2.3313580724817404</v>
      </c>
      <c r="I6005" s="80">
        <f t="shared" si="466"/>
        <v>12972154.960967045</v>
      </c>
      <c r="K6005" s="82">
        <f t="shared" si="469"/>
        <v>1.1114805470662237E-3</v>
      </c>
      <c r="L6005" s="3">
        <f>IF(AND(O6005&gt;0,O6005&lt;366),+'PL2'!$N$3+1,IF(AND(O6005&gt;365,O6005&lt;731),+'PL2'!$O$3+1,IF(AND(O6005&gt;730,O6005&lt;1096),+'PL2'!$P$3+1,IF(AND(O6005&gt;1095,O6005&lt;1461),+'PL2'!$Q$3+1,IF(AND(O6005&gt;1460,O6005&lt;3000),+'PL2'!$R$3+1,0)))))</f>
        <v>1.5</v>
      </c>
      <c r="M6005" s="3">
        <f>IF(AND(O6005&gt;0,O6005&lt;366),+'PL2'!$N$2+1,IF(AND(O6005&gt;365,O6005&lt;731),+'PL2'!$O$2+1,IF(AND(O6005&gt;730,O6005&lt;1096),+'PL2'!$P$2+1,IF(AND(O6005&gt;1095,O6005&lt;1461),+'PL2'!$Q$2+1,IF(AND(O6005&gt;1460,O6005&lt;1826),+'PL2'!$R$2+1,IF(AND(O6005&gt;1825,O6005&lt;2190),+'PL2'!$S$2+1,0))))))</f>
        <v>1.2</v>
      </c>
      <c r="N6005" s="82">
        <f t="shared" si="470"/>
        <v>4.9963589095569638E-4</v>
      </c>
      <c r="O6005" s="19">
        <f>IF(A6005&gt;'PL2'!$C$2+489,IF(A6005='PL2'!$C$2+490,1,O6004+1), "")</f>
        <v>1442</v>
      </c>
      <c r="Q6005" s="19">
        <f t="shared" si="465"/>
        <v>33.752618399016711</v>
      </c>
    </row>
    <row r="6006" spans="1:17" s="80" customFormat="1" x14ac:dyDescent="0.55000000000000004">
      <c r="A6006" s="80">
        <v>6004</v>
      </c>
      <c r="B6006" s="81">
        <v>45826</v>
      </c>
      <c r="C6006" s="80">
        <v>141.78653396588999</v>
      </c>
      <c r="D6006" s="80">
        <f t="shared" si="467"/>
        <v>789639161.31781602</v>
      </c>
      <c r="E6006" s="80">
        <v>475</v>
      </c>
      <c r="F6006" s="80">
        <f t="shared" ref="F6006:F6069" si="472">+(C6006/D6006)*E6006</f>
        <v>8.5290354041459579E-5</v>
      </c>
      <c r="G6006" s="80">
        <f t="shared" si="468"/>
        <v>27323.444874039124</v>
      </c>
      <c r="H6006" s="80">
        <f t="shared" si="464"/>
        <v>2.3304262869391006</v>
      </c>
      <c r="I6006" s="80">
        <f t="shared" si="466"/>
        <v>12978636.315168584</v>
      </c>
      <c r="K6006" s="82">
        <f t="shared" si="469"/>
        <v>1.1114805470662237E-3</v>
      </c>
      <c r="L6006" s="3">
        <f>IF(AND(O6006&gt;0,O6006&lt;366),+'PL2'!$N$3+1,IF(AND(O6006&gt;365,O6006&lt;731),+'PL2'!$O$3+1,IF(AND(O6006&gt;730,O6006&lt;1096),+'PL2'!$P$3+1,IF(AND(O6006&gt;1095,O6006&lt;1461),+'PL2'!$Q$3+1,IF(AND(O6006&gt;1460,O6006&lt;3000),+'PL2'!$R$3+1,0)))))</f>
        <v>1.5</v>
      </c>
      <c r="M6006" s="3">
        <f>IF(AND(O6006&gt;0,O6006&lt;366),+'PL2'!$N$2+1,IF(AND(O6006&gt;365,O6006&lt;731),+'PL2'!$O$2+1,IF(AND(O6006&gt;730,O6006&lt;1096),+'PL2'!$P$2+1,IF(AND(O6006&gt;1095,O6006&lt;1461),+'PL2'!$Q$2+1,IF(AND(O6006&gt;1460,O6006&lt;1826),+'PL2'!$R$2+1,IF(AND(O6006&gt;1825,O6006&lt;2190),+'PL2'!$S$2+1,0))))))</f>
        <v>1.2</v>
      </c>
      <c r="N6006" s="82">
        <f t="shared" si="470"/>
        <v>4.9963589095569638E-4</v>
      </c>
      <c r="O6006" s="19">
        <f>IF(A6006&gt;'PL2'!$C$2+489,IF(A6006='PL2'!$C$2+490,1,O6005+1), "")</f>
        <v>1443</v>
      </c>
      <c r="Q6006" s="19">
        <f t="shared" si="465"/>
        <v>33.769482418582591</v>
      </c>
    </row>
    <row r="6007" spans="1:17" s="80" customFormat="1" x14ac:dyDescent="0.55000000000000004">
      <c r="A6007" s="80">
        <v>6005</v>
      </c>
      <c r="B6007" s="81">
        <v>45827</v>
      </c>
      <c r="C6007" s="80">
        <v>141.816532440011</v>
      </c>
      <c r="D6007" s="80">
        <f t="shared" si="467"/>
        <v>790516829.88482249</v>
      </c>
      <c r="E6007" s="80">
        <v>475</v>
      </c>
      <c r="F6007" s="80">
        <f t="shared" si="472"/>
        <v>8.5213685986698E-5</v>
      </c>
      <c r="G6007" s="80">
        <f t="shared" si="468"/>
        <v>27337.096647762744</v>
      </c>
      <c r="H6007" s="80">
        <f t="shared" si="464"/>
        <v>2.3294947695304691</v>
      </c>
      <c r="I6007" s="80">
        <f t="shared" si="466"/>
        <v>12985120.907687303</v>
      </c>
      <c r="K6007" s="82">
        <f t="shared" si="469"/>
        <v>1.1114805470662237E-3</v>
      </c>
      <c r="L6007" s="3">
        <f>IF(AND(O6007&gt;0,O6007&lt;366),+'PL2'!$N$3+1,IF(AND(O6007&gt;365,O6007&lt;731),+'PL2'!$O$3+1,IF(AND(O6007&gt;730,O6007&lt;1096),+'PL2'!$P$3+1,IF(AND(O6007&gt;1095,O6007&lt;1461),+'PL2'!$Q$3+1,IF(AND(O6007&gt;1460,O6007&lt;3000),+'PL2'!$R$3+1,0)))))</f>
        <v>1.5</v>
      </c>
      <c r="M6007" s="3">
        <f>IF(AND(O6007&gt;0,O6007&lt;366),+'PL2'!$N$2+1,IF(AND(O6007&gt;365,O6007&lt;731),+'PL2'!$O$2+1,IF(AND(O6007&gt;730,O6007&lt;1096),+'PL2'!$P$2+1,IF(AND(O6007&gt;1095,O6007&lt;1461),+'PL2'!$Q$2+1,IF(AND(O6007&gt;1460,O6007&lt;1826),+'PL2'!$R$2+1,IF(AND(O6007&gt;1825,O6007&lt;2190),+'PL2'!$S$2+1,0))))))</f>
        <v>1.2</v>
      </c>
      <c r="N6007" s="82">
        <f t="shared" si="470"/>
        <v>4.9963589095569638E-4</v>
      </c>
      <c r="O6007" s="19">
        <f>IF(A6007&gt;'PL2'!$C$2+489,IF(A6007='PL2'!$C$2+490,1,O6006+1), "")</f>
        <v>1444</v>
      </c>
      <c r="Q6007" s="19">
        <f t="shared" si="465"/>
        <v>33.786354864017909</v>
      </c>
    </row>
    <row r="6008" spans="1:17" s="80" customFormat="1" x14ac:dyDescent="0.55000000000000004">
      <c r="A6008" s="80">
        <v>6006</v>
      </c>
      <c r="B6008" s="81">
        <v>45828</v>
      </c>
      <c r="C6008" s="80">
        <v>141.84653091413199</v>
      </c>
      <c r="D6008" s="80">
        <f t="shared" si="467"/>
        <v>791395473.96336794</v>
      </c>
      <c r="E6008" s="80">
        <v>475</v>
      </c>
      <c r="F6008" s="80">
        <f t="shared" si="472"/>
        <v>8.5137083039890429E-5</v>
      </c>
      <c r="G6008" s="80">
        <f t="shared" si="468"/>
        <v>27350.755242402491</v>
      </c>
      <c r="H6008" s="80">
        <f t="shared" si="464"/>
        <v>2.3285635202761394</v>
      </c>
      <c r="I6008" s="80">
        <f t="shared" si="466"/>
        <v>12991608.740141183</v>
      </c>
      <c r="K6008" s="82">
        <f t="shared" si="469"/>
        <v>1.1114805470662237E-3</v>
      </c>
      <c r="L6008" s="3">
        <f>IF(AND(O6008&gt;0,O6008&lt;366),+'PL2'!$N$3+1,IF(AND(O6008&gt;365,O6008&lt;731),+'PL2'!$O$3+1,IF(AND(O6008&gt;730,O6008&lt;1096),+'PL2'!$P$3+1,IF(AND(O6008&gt;1095,O6008&lt;1461),+'PL2'!$Q$3+1,IF(AND(O6008&gt;1460,O6008&lt;3000),+'PL2'!$R$3+1,0)))))</f>
        <v>1.5</v>
      </c>
      <c r="M6008" s="3">
        <f>IF(AND(O6008&gt;0,O6008&lt;366),+'PL2'!$N$2+1,IF(AND(O6008&gt;365,O6008&lt;731),+'PL2'!$O$2+1,IF(AND(O6008&gt;730,O6008&lt;1096),+'PL2'!$P$2+1,IF(AND(O6008&gt;1095,O6008&lt;1461),+'PL2'!$Q$2+1,IF(AND(O6008&gt;1460,O6008&lt;1826),+'PL2'!$R$2+1,IF(AND(O6008&gt;1825,O6008&lt;2190),+'PL2'!$S$2+1,0))))))</f>
        <v>1.2</v>
      </c>
      <c r="N6008" s="82">
        <f t="shared" si="470"/>
        <v>4.9963589095569638E-4</v>
      </c>
      <c r="O6008" s="19">
        <f>IF(A6008&gt;'PL2'!$C$2+489,IF(A6008='PL2'!$C$2+490,1,O6007+1), "")</f>
        <v>1445</v>
      </c>
      <c r="Q6008" s="19">
        <f t="shared" si="465"/>
        <v>33.803235739532539</v>
      </c>
    </row>
    <row r="6009" spans="1:17" s="80" customFormat="1" x14ac:dyDescent="0.55000000000000004">
      <c r="A6009" s="80">
        <v>6007</v>
      </c>
      <c r="B6009" s="81">
        <v>45829</v>
      </c>
      <c r="C6009" s="80">
        <v>141.876529388253</v>
      </c>
      <c r="D6009" s="80">
        <f t="shared" si="467"/>
        <v>792275094.63771451</v>
      </c>
      <c r="E6009" s="80">
        <v>475</v>
      </c>
      <c r="F6009" s="80">
        <f t="shared" si="472"/>
        <v>8.5060545150969792E-5</v>
      </c>
      <c r="G6009" s="80">
        <f t="shared" si="468"/>
        <v>27364.420661366341</v>
      </c>
      <c r="H6009" s="80">
        <f t="shared" si="464"/>
        <v>2.3276325391962822</v>
      </c>
      <c r="I6009" s="80">
        <f t="shared" si="466"/>
        <v>12998099.814149013</v>
      </c>
      <c r="K6009" s="82">
        <f t="shared" si="469"/>
        <v>1.1114805470662237E-3</v>
      </c>
      <c r="L6009" s="3">
        <f>IF(AND(O6009&gt;0,O6009&lt;366),+'PL2'!$N$3+1,IF(AND(O6009&gt;365,O6009&lt;731),+'PL2'!$O$3+1,IF(AND(O6009&gt;730,O6009&lt;1096),+'PL2'!$P$3+1,IF(AND(O6009&gt;1095,O6009&lt;1461),+'PL2'!$Q$3+1,IF(AND(O6009&gt;1460,O6009&lt;3000),+'PL2'!$R$3+1,0)))))</f>
        <v>1.5</v>
      </c>
      <c r="M6009" s="3">
        <f>IF(AND(O6009&gt;0,O6009&lt;366),+'PL2'!$N$2+1,IF(AND(O6009&gt;365,O6009&lt;731),+'PL2'!$O$2+1,IF(AND(O6009&gt;730,O6009&lt;1096),+'PL2'!$P$2+1,IF(AND(O6009&gt;1095,O6009&lt;1461),+'PL2'!$Q$2+1,IF(AND(O6009&gt;1460,O6009&lt;1826),+'PL2'!$R$2+1,IF(AND(O6009&gt;1825,O6009&lt;2190),+'PL2'!$S$2+1,0))))))</f>
        <v>1.2</v>
      </c>
      <c r="N6009" s="82">
        <f t="shared" si="470"/>
        <v>4.9963589095569638E-4</v>
      </c>
      <c r="O6009" s="19">
        <f>IF(A6009&gt;'PL2'!$C$2+489,IF(A6009='PL2'!$C$2+490,1,O6008+1), "")</f>
        <v>1446</v>
      </c>
      <c r="Q6009" s="19">
        <f t="shared" si="465"/>
        <v>33.820125049338444</v>
      </c>
    </row>
    <row r="6010" spans="1:17" s="80" customFormat="1" x14ac:dyDescent="0.55000000000000004">
      <c r="A6010" s="80">
        <v>6008</v>
      </c>
      <c r="B6010" s="81">
        <v>45830</v>
      </c>
      <c r="C6010" s="80">
        <v>141.90652786237399</v>
      </c>
      <c r="D6010" s="80">
        <f t="shared" si="467"/>
        <v>793155692.99332941</v>
      </c>
      <c r="E6010" s="80">
        <v>475</v>
      </c>
      <c r="F6010" s="80">
        <f t="shared" si="472"/>
        <v>8.4984072269899901E-5</v>
      </c>
      <c r="G6010" s="80">
        <f t="shared" si="468"/>
        <v>27378.092908063969</v>
      </c>
      <c r="H6010" s="80">
        <f t="shared" si="464"/>
        <v>2.3267018263109422</v>
      </c>
      <c r="I6010" s="80">
        <f t="shared" si="466"/>
        <v>13004594.131330386</v>
      </c>
      <c r="K6010" s="82">
        <f t="shared" si="469"/>
        <v>1.1114805470662237E-3</v>
      </c>
      <c r="L6010" s="3">
        <f>IF(AND(O6010&gt;0,O6010&lt;366),+'PL2'!$N$3+1,IF(AND(O6010&gt;365,O6010&lt;731),+'PL2'!$O$3+1,IF(AND(O6010&gt;730,O6010&lt;1096),+'PL2'!$P$3+1,IF(AND(O6010&gt;1095,O6010&lt;1461),+'PL2'!$Q$3+1,IF(AND(O6010&gt;1460,O6010&lt;3000),+'PL2'!$R$3+1,0)))))</f>
        <v>1.5</v>
      </c>
      <c r="M6010" s="3">
        <f>IF(AND(O6010&gt;0,O6010&lt;366),+'PL2'!$N$2+1,IF(AND(O6010&gt;365,O6010&lt;731),+'PL2'!$O$2+1,IF(AND(O6010&gt;730,O6010&lt;1096),+'PL2'!$P$2+1,IF(AND(O6010&gt;1095,O6010&lt;1461),+'PL2'!$Q$2+1,IF(AND(O6010&gt;1460,O6010&lt;1826),+'PL2'!$R$2+1,IF(AND(O6010&gt;1825,O6010&lt;2190),+'PL2'!$S$2+1,0))))))</f>
        <v>1.2</v>
      </c>
      <c r="N6010" s="82">
        <f t="shared" si="470"/>
        <v>4.9963589095569638E-4</v>
      </c>
      <c r="O6010" s="19">
        <f>IF(A6010&gt;'PL2'!$C$2+489,IF(A6010='PL2'!$C$2+490,1,O6009+1), "")</f>
        <v>1447</v>
      </c>
      <c r="Q6010" s="19">
        <f t="shared" si="465"/>
        <v>33.837022797649702</v>
      </c>
    </row>
    <row r="6011" spans="1:17" s="80" customFormat="1" x14ac:dyDescent="0.55000000000000004">
      <c r="A6011" s="80">
        <v>6009</v>
      </c>
      <c r="B6011" s="81">
        <v>45831</v>
      </c>
      <c r="C6011" s="80">
        <v>141.93652633649501</v>
      </c>
      <c r="D6011" s="80">
        <f t="shared" si="467"/>
        <v>794037270.11688638</v>
      </c>
      <c r="E6011" s="80">
        <v>475</v>
      </c>
      <c r="F6011" s="80">
        <f t="shared" si="472"/>
        <v>8.4907664346675537E-5</v>
      </c>
      <c r="G6011" s="80">
        <f t="shared" si="468"/>
        <v>27391.771985906758</v>
      </c>
      <c r="H6011" s="80">
        <f t="shared" si="464"/>
        <v>2.3257713816400409</v>
      </c>
      <c r="I6011" s="80">
        <f t="shared" si="466"/>
        <v>13011091.69330571</v>
      </c>
      <c r="K6011" s="82">
        <f t="shared" si="469"/>
        <v>1.1114805470662237E-3</v>
      </c>
      <c r="L6011" s="3">
        <f>IF(AND(O6011&gt;0,O6011&lt;366),+'PL2'!$N$3+1,IF(AND(O6011&gt;365,O6011&lt;731),+'PL2'!$O$3+1,IF(AND(O6011&gt;730,O6011&lt;1096),+'PL2'!$P$3+1,IF(AND(O6011&gt;1095,O6011&lt;1461),+'PL2'!$Q$3+1,IF(AND(O6011&gt;1460,O6011&lt;3000),+'PL2'!$R$3+1,0)))))</f>
        <v>1.5</v>
      </c>
      <c r="M6011" s="3">
        <f>IF(AND(O6011&gt;0,O6011&lt;366),+'PL2'!$N$2+1,IF(AND(O6011&gt;365,O6011&lt;731),+'PL2'!$O$2+1,IF(AND(O6011&gt;730,O6011&lt;1096),+'PL2'!$P$2+1,IF(AND(O6011&gt;1095,O6011&lt;1461),+'PL2'!$Q$2+1,IF(AND(O6011&gt;1460,O6011&lt;1826),+'PL2'!$R$2+1,IF(AND(O6011&gt;1825,O6011&lt;2190),+'PL2'!$S$2+1,0))))))</f>
        <v>1.2</v>
      </c>
      <c r="N6011" s="82">
        <f t="shared" si="470"/>
        <v>4.9963589095569638E-4</v>
      </c>
      <c r="O6011" s="19">
        <f>IF(A6011&gt;'PL2'!$C$2+489,IF(A6011='PL2'!$C$2+490,1,O6010+1), "")</f>
        <v>1448</v>
      </c>
      <c r="Q6011" s="19">
        <f t="shared" si="465"/>
        <v>33.853928988682497</v>
      </c>
    </row>
    <row r="6012" spans="1:17" s="80" customFormat="1" x14ac:dyDescent="0.55000000000000004">
      <c r="A6012" s="80">
        <v>6010</v>
      </c>
      <c r="B6012" s="81">
        <v>45832</v>
      </c>
      <c r="C6012" s="80">
        <v>141.96652481061599</v>
      </c>
      <c r="D6012" s="80">
        <f t="shared" si="467"/>
        <v>794919827.09626687</v>
      </c>
      <c r="E6012" s="80">
        <v>475</v>
      </c>
      <c r="F6012" s="80">
        <f t="shared" si="472"/>
        <v>8.4831321331322324E-5</v>
      </c>
      <c r="G6012" s="80">
        <f t="shared" si="468"/>
        <v>27405.457898307792</v>
      </c>
      <c r="H6012" s="80">
        <f t="shared" si="464"/>
        <v>2.3248412052033736</v>
      </c>
      <c r="I6012" s="80">
        <f t="shared" si="466"/>
        <v>13017592.501696201</v>
      </c>
      <c r="K6012" s="82">
        <f t="shared" si="469"/>
        <v>1.1114805470662237E-3</v>
      </c>
      <c r="L6012" s="3">
        <f>IF(AND(O6012&gt;0,O6012&lt;366),+'PL2'!$N$3+1,IF(AND(O6012&gt;365,O6012&lt;731),+'PL2'!$O$3+1,IF(AND(O6012&gt;730,O6012&lt;1096),+'PL2'!$P$3+1,IF(AND(O6012&gt;1095,O6012&lt;1461),+'PL2'!$Q$3+1,IF(AND(O6012&gt;1460,O6012&lt;3000),+'PL2'!$R$3+1,0)))))</f>
        <v>1.5</v>
      </c>
      <c r="M6012" s="3">
        <f>IF(AND(O6012&gt;0,O6012&lt;366),+'PL2'!$N$2+1,IF(AND(O6012&gt;365,O6012&lt;731),+'PL2'!$O$2+1,IF(AND(O6012&gt;730,O6012&lt;1096),+'PL2'!$P$2+1,IF(AND(O6012&gt;1095,O6012&lt;1461),+'PL2'!$Q$2+1,IF(AND(O6012&gt;1460,O6012&lt;1826),+'PL2'!$R$2+1,IF(AND(O6012&gt;1825,O6012&lt;2190),+'PL2'!$S$2+1,0))))))</f>
        <v>1.2</v>
      </c>
      <c r="N6012" s="82">
        <f t="shared" si="470"/>
        <v>4.9963589095569638E-4</v>
      </c>
      <c r="O6012" s="19">
        <f>IF(A6012&gt;'PL2'!$C$2+489,IF(A6012='PL2'!$C$2+490,1,O6011+1), "")</f>
        <v>1449</v>
      </c>
      <c r="Q6012" s="19">
        <f t="shared" si="465"/>
        <v>33.870843626655109</v>
      </c>
    </row>
    <row r="6013" spans="1:17" s="80" customFormat="1" x14ac:dyDescent="0.55000000000000004">
      <c r="A6013" s="80">
        <v>6011</v>
      </c>
      <c r="B6013" s="81">
        <v>45833</v>
      </c>
      <c r="C6013" s="80">
        <v>141.99652328473701</v>
      </c>
      <c r="D6013" s="80">
        <f t="shared" si="467"/>
        <v>795803365.02056158</v>
      </c>
      <c r="E6013" s="80">
        <v>475</v>
      </c>
      <c r="F6013" s="80">
        <f t="shared" si="472"/>
        <v>8.4755043173896828E-5</v>
      </c>
      <c r="G6013" s="80">
        <f t="shared" si="468"/>
        <v>27419.150648681862</v>
      </c>
      <c r="H6013" s="80">
        <f t="shared" si="464"/>
        <v>2.3239112970206124</v>
      </c>
      <c r="I6013" s="80">
        <f t="shared" si="466"/>
        <v>13024096.558123885</v>
      </c>
      <c r="K6013" s="82">
        <f t="shared" si="469"/>
        <v>1.1114805470662237E-3</v>
      </c>
      <c r="L6013" s="3">
        <f>IF(AND(O6013&gt;0,O6013&lt;366),+'PL2'!$N$3+1,IF(AND(O6013&gt;365,O6013&lt;731),+'PL2'!$O$3+1,IF(AND(O6013&gt;730,O6013&lt;1096),+'PL2'!$P$3+1,IF(AND(O6013&gt;1095,O6013&lt;1461),+'PL2'!$Q$3+1,IF(AND(O6013&gt;1460,O6013&lt;3000),+'PL2'!$R$3+1,0)))))</f>
        <v>1.5</v>
      </c>
      <c r="M6013" s="3">
        <f>IF(AND(O6013&gt;0,O6013&lt;366),+'PL2'!$N$2+1,IF(AND(O6013&gt;365,O6013&lt;731),+'PL2'!$O$2+1,IF(AND(O6013&gt;730,O6013&lt;1096),+'PL2'!$P$2+1,IF(AND(O6013&gt;1095,O6013&lt;1461),+'PL2'!$Q$2+1,IF(AND(O6013&gt;1460,O6013&lt;1826),+'PL2'!$R$2+1,IF(AND(O6013&gt;1825,O6013&lt;2190),+'PL2'!$S$2+1,0))))))</f>
        <v>1.2</v>
      </c>
      <c r="N6013" s="82">
        <f t="shared" si="470"/>
        <v>4.9963589095569638E-4</v>
      </c>
      <c r="O6013" s="19">
        <f>IF(A6013&gt;'PL2'!$C$2+489,IF(A6013='PL2'!$C$2+490,1,O6012+1), "")</f>
        <v>1450</v>
      </c>
      <c r="Q6013" s="19">
        <f t="shared" si="465"/>
        <v>33.887766715787933</v>
      </c>
    </row>
    <row r="6014" spans="1:17" s="80" customFormat="1" x14ac:dyDescent="0.55000000000000004">
      <c r="A6014" s="80">
        <v>6012</v>
      </c>
      <c r="B6014" s="81">
        <v>45834</v>
      </c>
      <c r="C6014" s="80">
        <v>142.026521758858</v>
      </c>
      <c r="D6014" s="80">
        <f t="shared" si="467"/>
        <v>796687884.98007178</v>
      </c>
      <c r="E6014" s="80">
        <v>475</v>
      </c>
      <c r="F6014" s="80">
        <f t="shared" si="472"/>
        <v>8.4678829824486461E-5</v>
      </c>
      <c r="G6014" s="80">
        <f t="shared" si="468"/>
        <v>27432.850240445463</v>
      </c>
      <c r="H6014" s="80">
        <f t="shared" si="464"/>
        <v>2.322981657111304</v>
      </c>
      <c r="I6014" s="80">
        <f t="shared" si="466"/>
        <v>13030603.864211595</v>
      </c>
      <c r="K6014" s="82">
        <f t="shared" si="469"/>
        <v>1.1114805470662237E-3</v>
      </c>
      <c r="L6014" s="3">
        <f>IF(AND(O6014&gt;0,O6014&lt;366),+'PL2'!$N$3+1,IF(AND(O6014&gt;365,O6014&lt;731),+'PL2'!$O$3+1,IF(AND(O6014&gt;730,O6014&lt;1096),+'PL2'!$P$3+1,IF(AND(O6014&gt;1095,O6014&lt;1461),+'PL2'!$Q$3+1,IF(AND(O6014&gt;1460,O6014&lt;3000),+'PL2'!$R$3+1,0)))))</f>
        <v>1.5</v>
      </c>
      <c r="M6014" s="3">
        <f>IF(AND(O6014&gt;0,O6014&lt;366),+'PL2'!$N$2+1,IF(AND(O6014&gt;365,O6014&lt;731),+'PL2'!$O$2+1,IF(AND(O6014&gt;730,O6014&lt;1096),+'PL2'!$P$2+1,IF(AND(O6014&gt;1095,O6014&lt;1461),+'PL2'!$Q$2+1,IF(AND(O6014&gt;1460,O6014&lt;1826),+'PL2'!$R$2+1,IF(AND(O6014&gt;1825,O6014&lt;2190),+'PL2'!$S$2+1,0))))))</f>
        <v>1.2</v>
      </c>
      <c r="N6014" s="82">
        <f t="shared" si="470"/>
        <v>4.9963589095569638E-4</v>
      </c>
      <c r="O6014" s="19">
        <f>IF(A6014&gt;'PL2'!$C$2+489,IF(A6014='PL2'!$C$2+490,1,O6013+1), "")</f>
        <v>1451</v>
      </c>
      <c r="Q6014" s="19">
        <f t="shared" si="465"/>
        <v>33.904698260303476</v>
      </c>
    </row>
    <row r="6015" spans="1:17" s="80" customFormat="1" x14ac:dyDescent="0.55000000000000004">
      <c r="A6015" s="80">
        <v>6013</v>
      </c>
      <c r="B6015" s="81">
        <v>45835</v>
      </c>
      <c r="C6015" s="80">
        <v>142.05652023297901</v>
      </c>
      <c r="D6015" s="80">
        <f t="shared" si="467"/>
        <v>797573388.06631052</v>
      </c>
      <c r="E6015" s="80">
        <v>475</v>
      </c>
      <c r="F6015" s="80">
        <f t="shared" si="472"/>
        <v>8.4602681233209587E-5</v>
      </c>
      <c r="G6015" s="80">
        <f t="shared" si="468"/>
        <v>27446.556677016801</v>
      </c>
      <c r="H6015" s="80">
        <f t="shared" si="464"/>
        <v>2.3220522854948724</v>
      </c>
      <c r="I6015" s="80">
        <f t="shared" si="466"/>
        <v>13037114.42158298</v>
      </c>
      <c r="K6015" s="82">
        <f t="shared" si="469"/>
        <v>1.1114805470662237E-3</v>
      </c>
      <c r="L6015" s="3">
        <f>IF(AND(O6015&gt;0,O6015&lt;366),+'PL2'!$N$3+1,IF(AND(O6015&gt;365,O6015&lt;731),+'PL2'!$O$3+1,IF(AND(O6015&gt;730,O6015&lt;1096),+'PL2'!$P$3+1,IF(AND(O6015&gt;1095,O6015&lt;1461),+'PL2'!$Q$3+1,IF(AND(O6015&gt;1460,O6015&lt;3000),+'PL2'!$R$3+1,0)))))</f>
        <v>1.5</v>
      </c>
      <c r="M6015" s="3">
        <f>IF(AND(O6015&gt;0,O6015&lt;366),+'PL2'!$N$2+1,IF(AND(O6015&gt;365,O6015&lt;731),+'PL2'!$O$2+1,IF(AND(O6015&gt;730,O6015&lt;1096),+'PL2'!$P$2+1,IF(AND(O6015&gt;1095,O6015&lt;1461),+'PL2'!$Q$2+1,IF(AND(O6015&gt;1460,O6015&lt;1826),+'PL2'!$R$2+1,IF(AND(O6015&gt;1825,O6015&lt;2190),+'PL2'!$S$2+1,0))))))</f>
        <v>1.2</v>
      </c>
      <c r="N6015" s="82">
        <f t="shared" si="470"/>
        <v>4.9963589095569638E-4</v>
      </c>
      <c r="O6015" s="19">
        <f>IF(A6015&gt;'PL2'!$C$2+489,IF(A6015='PL2'!$C$2+490,1,O6014+1), "")</f>
        <v>1452</v>
      </c>
      <c r="Q6015" s="19">
        <f t="shared" si="465"/>
        <v>33.921638264426349</v>
      </c>
    </row>
    <row r="6016" spans="1:17" s="80" customFormat="1" x14ac:dyDescent="0.55000000000000004">
      <c r="A6016" s="80">
        <v>6014</v>
      </c>
      <c r="B6016" s="81">
        <v>45836</v>
      </c>
      <c r="C6016" s="80">
        <v>142.0865187071</v>
      </c>
      <c r="D6016" s="80">
        <f t="shared" si="467"/>
        <v>798459875.37200391</v>
      </c>
      <c r="E6016" s="80">
        <v>475</v>
      </c>
      <c r="F6016" s="80">
        <f t="shared" si="472"/>
        <v>8.4526597350215337E-5</v>
      </c>
      <c r="G6016" s="80">
        <f t="shared" si="468"/>
        <v>27460.269961815789</v>
      </c>
      <c r="H6016" s="80">
        <f t="shared" si="464"/>
        <v>2.3211231821906164</v>
      </c>
      <c r="I6016" s="80">
        <f t="shared" si="466"/>
        <v>13043628.2318625</v>
      </c>
      <c r="K6016" s="82">
        <f t="shared" si="469"/>
        <v>1.1114805470662237E-3</v>
      </c>
      <c r="L6016" s="3">
        <f>IF(AND(O6016&gt;0,O6016&lt;366),+'PL2'!$N$3+1,IF(AND(O6016&gt;365,O6016&lt;731),+'PL2'!$O$3+1,IF(AND(O6016&gt;730,O6016&lt;1096),+'PL2'!$P$3+1,IF(AND(O6016&gt;1095,O6016&lt;1461),+'PL2'!$Q$3+1,IF(AND(O6016&gt;1460,O6016&lt;3000),+'PL2'!$R$3+1,0)))))</f>
        <v>1.5</v>
      </c>
      <c r="M6016" s="3">
        <f>IF(AND(O6016&gt;0,O6016&lt;366),+'PL2'!$N$2+1,IF(AND(O6016&gt;365,O6016&lt;731),+'PL2'!$O$2+1,IF(AND(O6016&gt;730,O6016&lt;1096),+'PL2'!$P$2+1,IF(AND(O6016&gt;1095,O6016&lt;1461),+'PL2'!$Q$2+1,IF(AND(O6016&gt;1460,O6016&lt;1826),+'PL2'!$R$2+1,IF(AND(O6016&gt;1825,O6016&lt;2190),+'PL2'!$S$2+1,0))))))</f>
        <v>1.2</v>
      </c>
      <c r="N6016" s="82">
        <f t="shared" si="470"/>
        <v>4.9963589095569638E-4</v>
      </c>
      <c r="O6016" s="19">
        <f>IF(A6016&gt;'PL2'!$C$2+489,IF(A6016='PL2'!$C$2+490,1,O6015+1), "")</f>
        <v>1453</v>
      </c>
      <c r="Q6016" s="19">
        <f t="shared" si="465"/>
        <v>33.938586732383271</v>
      </c>
    </row>
    <row r="6017" spans="1:17" s="80" customFormat="1" x14ac:dyDescent="0.55000000000000004">
      <c r="A6017" s="80">
        <v>6015</v>
      </c>
      <c r="B6017" s="81">
        <v>45837</v>
      </c>
      <c r="C6017" s="80">
        <v>142.11651718122101</v>
      </c>
      <c r="D6017" s="80">
        <f t="shared" si="467"/>
        <v>799347347.9910928</v>
      </c>
      <c r="E6017" s="80">
        <v>475</v>
      </c>
      <c r="F6017" s="80">
        <f t="shared" si="472"/>
        <v>8.4450578125683861E-5</v>
      </c>
      <c r="G6017" s="80">
        <f t="shared" si="468"/>
        <v>27473.990098264047</v>
      </c>
      <c r="H6017" s="80">
        <f t="shared" si="464"/>
        <v>2.3201943472177127</v>
      </c>
      <c r="I6017" s="80">
        <f t="shared" si="466"/>
        <v>13050145.296675421</v>
      </c>
      <c r="K6017" s="82">
        <f t="shared" si="469"/>
        <v>1.1114805470662237E-3</v>
      </c>
      <c r="L6017" s="3">
        <f>IF(AND(O6017&gt;0,O6017&lt;366),+'PL2'!$N$3+1,IF(AND(O6017&gt;365,O6017&lt;731),+'PL2'!$O$3+1,IF(AND(O6017&gt;730,O6017&lt;1096),+'PL2'!$P$3+1,IF(AND(O6017&gt;1095,O6017&lt;1461),+'PL2'!$Q$3+1,IF(AND(O6017&gt;1460,O6017&lt;3000),+'PL2'!$R$3+1,0)))))</f>
        <v>1.5</v>
      </c>
      <c r="M6017" s="3">
        <f>IF(AND(O6017&gt;0,O6017&lt;366),+'PL2'!$N$2+1,IF(AND(O6017&gt;365,O6017&lt;731),+'PL2'!$O$2+1,IF(AND(O6017&gt;730,O6017&lt;1096),+'PL2'!$P$2+1,IF(AND(O6017&gt;1095,O6017&lt;1461),+'PL2'!$Q$2+1,IF(AND(O6017&gt;1460,O6017&lt;1826),+'PL2'!$R$2+1,IF(AND(O6017&gt;1825,O6017&lt;2190),+'PL2'!$S$2+1,0))))))</f>
        <v>1.2</v>
      </c>
      <c r="N6017" s="82">
        <f t="shared" si="470"/>
        <v>4.9963589095569638E-4</v>
      </c>
      <c r="O6017" s="19">
        <f>IF(A6017&gt;'PL2'!$C$2+489,IF(A6017='PL2'!$C$2+490,1,O6016+1), "")</f>
        <v>1454</v>
      </c>
      <c r="Q6017" s="19">
        <f t="shared" si="465"/>
        <v>33.955543668403081</v>
      </c>
    </row>
    <row r="6018" spans="1:17" s="80" customFormat="1" x14ac:dyDescent="0.55000000000000004">
      <c r="A6018" s="80">
        <v>6016</v>
      </c>
      <c r="B6018" s="81">
        <v>45838</v>
      </c>
      <c r="C6018" s="80">
        <v>142.146515655342</v>
      </c>
      <c r="D6018" s="80">
        <f t="shared" si="467"/>
        <v>800235807.01873386</v>
      </c>
      <c r="E6018" s="80">
        <v>475</v>
      </c>
      <c r="F6018" s="80">
        <f t="shared" si="472"/>
        <v>8.4374623509826007E-5</v>
      </c>
      <c r="G6018" s="80">
        <f t="shared" si="468"/>
        <v>27487.717089784899</v>
      </c>
      <c r="H6018" s="80">
        <f t="shared" si="464"/>
        <v>2.3192657805952113</v>
      </c>
      <c r="I6018" s="80">
        <f t="shared" si="466"/>
        <v>13056665.617647827</v>
      </c>
      <c r="K6018" s="82">
        <f t="shared" si="469"/>
        <v>1.1114805470662237E-3</v>
      </c>
      <c r="L6018" s="3">
        <f>IF(AND(O6018&gt;0,O6018&lt;366),+'PL2'!$N$3+1,IF(AND(O6018&gt;365,O6018&lt;731),+'PL2'!$O$3+1,IF(AND(O6018&gt;730,O6018&lt;1096),+'PL2'!$P$3+1,IF(AND(O6018&gt;1095,O6018&lt;1461),+'PL2'!$Q$3+1,IF(AND(O6018&gt;1460,O6018&lt;3000),+'PL2'!$R$3+1,0)))))</f>
        <v>1.5</v>
      </c>
      <c r="M6018" s="3">
        <f>IF(AND(O6018&gt;0,O6018&lt;366),+'PL2'!$N$2+1,IF(AND(O6018&gt;365,O6018&lt;731),+'PL2'!$O$2+1,IF(AND(O6018&gt;730,O6018&lt;1096),+'PL2'!$P$2+1,IF(AND(O6018&gt;1095,O6018&lt;1461),+'PL2'!$Q$2+1,IF(AND(O6018&gt;1460,O6018&lt;1826),+'PL2'!$R$2+1,IF(AND(O6018&gt;1825,O6018&lt;2190),+'PL2'!$S$2+1,0))))))</f>
        <v>1.2</v>
      </c>
      <c r="N6018" s="82">
        <f t="shared" si="470"/>
        <v>4.9963589095569638E-4</v>
      </c>
      <c r="O6018" s="19">
        <f>IF(A6018&gt;'PL2'!$C$2+489,IF(A6018='PL2'!$C$2+490,1,O6017+1), "")</f>
        <v>1455</v>
      </c>
      <c r="Q6018" s="19">
        <f t="shared" si="465"/>
        <v>33.972509076716726</v>
      </c>
    </row>
    <row r="6019" spans="1:17" s="80" customFormat="1" x14ac:dyDescent="0.55000000000000004">
      <c r="A6019" s="80">
        <v>6017</v>
      </c>
      <c r="B6019" s="81">
        <v>45839</v>
      </c>
      <c r="C6019" s="80">
        <v>142.17651412946299</v>
      </c>
      <c r="D6019" s="80">
        <f t="shared" si="467"/>
        <v>801125253.551301</v>
      </c>
      <c r="E6019" s="80">
        <v>475</v>
      </c>
      <c r="F6019" s="80">
        <f t="shared" si="472"/>
        <v>8.4298733452883604E-5</v>
      </c>
      <c r="G6019" s="80">
        <f t="shared" si="468"/>
        <v>27501.450939803392</v>
      </c>
      <c r="H6019" s="80">
        <f t="shared" si="464"/>
        <v>2.3183374823420415</v>
      </c>
      <c r="I6019" s="80">
        <f t="shared" si="466"/>
        <v>13063189.19640661</v>
      </c>
      <c r="K6019" s="82">
        <f t="shared" si="469"/>
        <v>1.1114805470662237E-3</v>
      </c>
      <c r="L6019" s="3">
        <f>IF(AND(O6019&gt;0,O6019&lt;366),+'PL2'!$N$3+1,IF(AND(O6019&gt;365,O6019&lt;731),+'PL2'!$O$3+1,IF(AND(O6019&gt;730,O6019&lt;1096),+'PL2'!$P$3+1,IF(AND(O6019&gt;1095,O6019&lt;1461),+'PL2'!$Q$3+1,IF(AND(O6019&gt;1460,O6019&lt;3000),+'PL2'!$R$3+1,0)))))</f>
        <v>1.5</v>
      </c>
      <c r="M6019" s="3">
        <f>IF(AND(O6019&gt;0,O6019&lt;366),+'PL2'!$N$2+1,IF(AND(O6019&gt;365,O6019&lt;731),+'PL2'!$O$2+1,IF(AND(O6019&gt;730,O6019&lt;1096),+'PL2'!$P$2+1,IF(AND(O6019&gt;1095,O6019&lt;1461),+'PL2'!$Q$2+1,IF(AND(O6019&gt;1460,O6019&lt;1826),+'PL2'!$R$2+1,IF(AND(O6019&gt;1825,O6019&lt;2190),+'PL2'!$S$2+1,0))))))</f>
        <v>1.2</v>
      </c>
      <c r="N6019" s="82">
        <f t="shared" si="470"/>
        <v>4.9963589095569638E-4</v>
      </c>
      <c r="O6019" s="19">
        <f>IF(A6019&gt;'PL2'!$C$2+489,IF(A6019='PL2'!$C$2+490,1,O6018+1), "")</f>
        <v>1456</v>
      </c>
      <c r="Q6019" s="19">
        <f t="shared" si="465"/>
        <v>33.989482961557272</v>
      </c>
    </row>
    <row r="6020" spans="1:17" s="80" customFormat="1" x14ac:dyDescent="0.55000000000000004">
      <c r="A6020" s="80">
        <v>6018</v>
      </c>
      <c r="B6020" s="81">
        <v>45840</v>
      </c>
      <c r="C6020" s="80">
        <v>142.206512603584</v>
      </c>
      <c r="D6020" s="80">
        <f t="shared" si="467"/>
        <v>802015688.68638682</v>
      </c>
      <c r="E6020" s="80">
        <v>475</v>
      </c>
      <c r="F6020" s="80">
        <f t="shared" si="472"/>
        <v>8.4222907905129286E-5</v>
      </c>
      <c r="G6020" s="80">
        <f t="shared" si="468"/>
        <v>27515.191651746274</v>
      </c>
      <c r="H6020" s="80">
        <f t="shared" si="464"/>
        <v>2.3174094524770088</v>
      </c>
      <c r="I6020" s="80">
        <f t="shared" si="466"/>
        <v>13069716.03457948</v>
      </c>
      <c r="K6020" s="82">
        <f t="shared" si="469"/>
        <v>1.1114805470662237E-3</v>
      </c>
      <c r="L6020" s="3">
        <f>IF(AND(O6020&gt;0,O6020&lt;366),+'PL2'!$N$3+1,IF(AND(O6020&gt;365,O6020&lt;731),+'PL2'!$O$3+1,IF(AND(O6020&gt;730,O6020&lt;1096),+'PL2'!$P$3+1,IF(AND(O6020&gt;1095,O6020&lt;1461),+'PL2'!$Q$3+1,IF(AND(O6020&gt;1460,O6020&lt;3000),+'PL2'!$R$3+1,0)))))</f>
        <v>1.5</v>
      </c>
      <c r="M6020" s="3">
        <f>IF(AND(O6020&gt;0,O6020&lt;366),+'PL2'!$N$2+1,IF(AND(O6020&gt;365,O6020&lt;731),+'PL2'!$O$2+1,IF(AND(O6020&gt;730,O6020&lt;1096),+'PL2'!$P$2+1,IF(AND(O6020&gt;1095,O6020&lt;1461),+'PL2'!$Q$2+1,IF(AND(O6020&gt;1460,O6020&lt;1826),+'PL2'!$R$2+1,IF(AND(O6020&gt;1825,O6020&lt;2190),+'PL2'!$S$2+1,0))))))</f>
        <v>1.2</v>
      </c>
      <c r="N6020" s="82">
        <f t="shared" si="470"/>
        <v>4.9963589095569638E-4</v>
      </c>
      <c r="O6020" s="19">
        <f>IF(A6020&gt;'PL2'!$C$2+489,IF(A6020='PL2'!$C$2+490,1,O6019+1), "")</f>
        <v>1457</v>
      </c>
      <c r="Q6020" s="19">
        <f t="shared" si="465"/>
        <v>34.006465327159894</v>
      </c>
    </row>
    <row r="6021" spans="1:17" s="80" customFormat="1" x14ac:dyDescent="0.55000000000000004">
      <c r="A6021" s="80">
        <v>6019</v>
      </c>
      <c r="B6021" s="81">
        <v>45841</v>
      </c>
      <c r="C6021" s="80">
        <v>142.23651107770499</v>
      </c>
      <c r="D6021" s="80">
        <f t="shared" si="467"/>
        <v>802907113.52280366</v>
      </c>
      <c r="E6021" s="80">
        <v>475</v>
      </c>
      <c r="F6021" s="80">
        <f t="shared" si="472"/>
        <v>8.4147146816866518E-5</v>
      </c>
      <c r="G6021" s="80">
        <f t="shared" si="468"/>
        <v>27528.939229042011</v>
      </c>
      <c r="H6021" s="80">
        <f t="shared" si="464"/>
        <v>2.3164816910187942</v>
      </c>
      <c r="I6021" s="80">
        <f t="shared" si="466"/>
        <v>13076246.133794956</v>
      </c>
      <c r="K6021" s="82">
        <f t="shared" si="469"/>
        <v>1.1114805470662237E-3</v>
      </c>
      <c r="L6021" s="3">
        <f>IF(AND(O6021&gt;0,O6021&lt;366),+'PL2'!$N$3+1,IF(AND(O6021&gt;365,O6021&lt;731),+'PL2'!$O$3+1,IF(AND(O6021&gt;730,O6021&lt;1096),+'PL2'!$P$3+1,IF(AND(O6021&gt;1095,O6021&lt;1461),+'PL2'!$Q$3+1,IF(AND(O6021&gt;1460,O6021&lt;3000),+'PL2'!$R$3+1,0)))))</f>
        <v>1.5</v>
      </c>
      <c r="M6021" s="3">
        <f>IF(AND(O6021&gt;0,O6021&lt;366),+'PL2'!$N$2+1,IF(AND(O6021&gt;365,O6021&lt;731),+'PL2'!$O$2+1,IF(AND(O6021&gt;730,O6021&lt;1096),+'PL2'!$P$2+1,IF(AND(O6021&gt;1095,O6021&lt;1461),+'PL2'!$Q$2+1,IF(AND(O6021&gt;1460,O6021&lt;1826),+'PL2'!$R$2+1,IF(AND(O6021&gt;1825,O6021&lt;2190),+'PL2'!$S$2+1,0))))))</f>
        <v>1.2</v>
      </c>
      <c r="N6021" s="82">
        <f t="shared" si="470"/>
        <v>4.9963589095569638E-4</v>
      </c>
      <c r="O6021" s="19">
        <f>IF(A6021&gt;'PL2'!$C$2+489,IF(A6021='PL2'!$C$2+490,1,O6020+1), "")</f>
        <v>1458</v>
      </c>
      <c r="Q6021" s="19">
        <f t="shared" si="465"/>
        <v>34.023456177761886</v>
      </c>
    </row>
    <row r="6022" spans="1:17" s="80" customFormat="1" x14ac:dyDescent="0.55000000000000004">
      <c r="A6022" s="80">
        <v>6020</v>
      </c>
      <c r="B6022" s="81">
        <v>45842</v>
      </c>
      <c r="C6022" s="80">
        <v>142.266509551826</v>
      </c>
      <c r="D6022" s="80">
        <f t="shared" si="467"/>
        <v>803799529.1605854</v>
      </c>
      <c r="E6022" s="80">
        <v>475</v>
      </c>
      <c r="F6022" s="80">
        <f t="shared" si="472"/>
        <v>8.4071450138429612E-5</v>
      </c>
      <c r="G6022" s="80">
        <f t="shared" si="468"/>
        <v>27542.69367512078</v>
      </c>
      <c r="H6022" s="80">
        <f t="shared" si="464"/>
        <v>2.3155541979859571</v>
      </c>
      <c r="I6022" s="80">
        <f t="shared" si="466"/>
        <v>13082779.49568237</v>
      </c>
      <c r="K6022" s="82">
        <f t="shared" si="469"/>
        <v>1.1114805470662237E-3</v>
      </c>
      <c r="L6022" s="3">
        <f>IF(AND(O6022&gt;0,O6022&lt;366),+'PL2'!$N$3+1,IF(AND(O6022&gt;365,O6022&lt;731),+'PL2'!$O$3+1,IF(AND(O6022&gt;730,O6022&lt;1096),+'PL2'!$P$3+1,IF(AND(O6022&gt;1095,O6022&lt;1461),+'PL2'!$Q$3+1,IF(AND(O6022&gt;1460,O6022&lt;3000),+'PL2'!$R$3+1,0)))))</f>
        <v>1.5</v>
      </c>
      <c r="M6022" s="3">
        <f>IF(AND(O6022&gt;0,O6022&lt;366),+'PL2'!$N$2+1,IF(AND(O6022&gt;365,O6022&lt;731),+'PL2'!$O$2+1,IF(AND(O6022&gt;730,O6022&lt;1096),+'PL2'!$P$2+1,IF(AND(O6022&gt;1095,O6022&lt;1461),+'PL2'!$Q$2+1,IF(AND(O6022&gt;1460,O6022&lt;1826),+'PL2'!$R$2+1,IF(AND(O6022&gt;1825,O6022&lt;2190),+'PL2'!$S$2+1,0))))))</f>
        <v>1.2</v>
      </c>
      <c r="N6022" s="82">
        <f t="shared" si="470"/>
        <v>4.9963589095569638E-4</v>
      </c>
      <c r="O6022" s="19">
        <f>IF(A6022&gt;'PL2'!$C$2+489,IF(A6022='PL2'!$C$2+490,1,O6021+1), "")</f>
        <v>1459</v>
      </c>
      <c r="Q6022" s="19">
        <f t="shared" si="465"/>
        <v>34.040455517602652</v>
      </c>
    </row>
    <row r="6023" spans="1:17" s="80" customFormat="1" x14ac:dyDescent="0.55000000000000004">
      <c r="A6023" s="80">
        <v>6021</v>
      </c>
      <c r="B6023" s="81">
        <v>45843</v>
      </c>
      <c r="C6023" s="80">
        <v>142.29650802594699</v>
      </c>
      <c r="D6023" s="80">
        <f t="shared" si="467"/>
        <v>804692936.70098841</v>
      </c>
      <c r="E6023" s="80">
        <v>475</v>
      </c>
      <c r="F6023" s="80">
        <f t="shared" si="472"/>
        <v>8.3995817820183683E-5</v>
      </c>
      <c r="G6023" s="80">
        <f t="shared" si="468"/>
        <v>27556.454993414467</v>
      </c>
      <c r="H6023" s="80">
        <f t="shared" si="464"/>
        <v>2.3146269733969325</v>
      </c>
      <c r="I6023" s="80">
        <f t="shared" si="466"/>
        <v>13089316.121871872</v>
      </c>
      <c r="K6023" s="82">
        <f t="shared" si="469"/>
        <v>1.1114805470662237E-3</v>
      </c>
      <c r="L6023" s="3">
        <f>IF(AND(O6023&gt;0,O6023&lt;366),+'PL2'!$N$3+1,IF(AND(O6023&gt;365,O6023&lt;731),+'PL2'!$O$3+1,IF(AND(O6023&gt;730,O6023&lt;1096),+'PL2'!$P$3+1,IF(AND(O6023&gt;1095,O6023&lt;1461),+'PL2'!$Q$3+1,IF(AND(O6023&gt;1460,O6023&lt;3000),+'PL2'!$R$3+1,0)))))</f>
        <v>1.5</v>
      </c>
      <c r="M6023" s="3">
        <f>IF(AND(O6023&gt;0,O6023&lt;366),+'PL2'!$N$2+1,IF(AND(O6023&gt;365,O6023&lt;731),+'PL2'!$O$2+1,IF(AND(O6023&gt;730,O6023&lt;1096),+'PL2'!$P$2+1,IF(AND(O6023&gt;1095,O6023&lt;1461),+'PL2'!$Q$2+1,IF(AND(O6023&gt;1460,O6023&lt;1826),+'PL2'!$R$2+1,IF(AND(O6023&gt;1825,O6023&lt;2190),+'PL2'!$S$2+1,0))))))</f>
        <v>1.2</v>
      </c>
      <c r="N6023" s="82">
        <f t="shared" si="470"/>
        <v>4.9963589095569638E-4</v>
      </c>
      <c r="O6023" s="19">
        <f>IF(A6023&gt;'PL2'!$C$2+489,IF(A6023='PL2'!$C$2+490,1,O6022+1), "")</f>
        <v>1460</v>
      </c>
      <c r="Q6023" s="19">
        <f t="shared" si="465"/>
        <v>34.057463350923726</v>
      </c>
    </row>
    <row r="6024" spans="1:17" s="80" customFormat="1" x14ac:dyDescent="0.55000000000000004">
      <c r="A6024" s="80">
        <v>6022</v>
      </c>
      <c r="B6024" s="81">
        <v>45844</v>
      </c>
      <c r="C6024" s="80">
        <v>142.32650650006801</v>
      </c>
      <c r="D6024" s="80">
        <f t="shared" si="467"/>
        <v>805587337.2464931</v>
      </c>
      <c r="E6024" s="80">
        <v>475</v>
      </c>
      <c r="F6024" s="80">
        <f t="shared" si="472"/>
        <v>8.3920249812524721E-5</v>
      </c>
      <c r="G6024" s="80">
        <f t="shared" si="468"/>
        <v>27570.223187356682</v>
      </c>
      <c r="H6024" s="80">
        <f t="shared" si="464"/>
        <v>2.3137000172700342</v>
      </c>
      <c r="I6024" s="80">
        <f t="shared" si="466"/>
        <v>13095856.013994424</v>
      </c>
      <c r="K6024" s="82">
        <f t="shared" si="469"/>
        <v>1.1114805470662237E-3</v>
      </c>
      <c r="L6024" s="3">
        <f>IF(AND(O6024&gt;0,O6024&lt;366),+'PL2'!$N$3+1,IF(AND(O6024&gt;365,O6024&lt;731),+'PL2'!$O$3+1,IF(AND(O6024&gt;730,O6024&lt;1096),+'PL2'!$P$3+1,IF(AND(O6024&gt;1095,O6024&lt;1461),+'PL2'!$Q$3+1,IF(AND(O6024&gt;1460,O6024&lt;3000),+'PL2'!$R$3+1,0)))))</f>
        <v>1.5</v>
      </c>
      <c r="M6024" s="3">
        <f>IF(AND(O6024&gt;0,O6024&lt;366),+'PL2'!$N$2+1,IF(AND(O6024&gt;365,O6024&lt;731),+'PL2'!$O$2+1,IF(AND(O6024&gt;730,O6024&lt;1096),+'PL2'!$P$2+1,IF(AND(O6024&gt;1095,O6024&lt;1461),+'PL2'!$Q$2+1,IF(AND(O6024&gt;1460,O6024&lt;1826),+'PL2'!$R$2+1,IF(AND(O6024&gt;1825,O6024&lt;2190),+'PL2'!$S$2+1,0))))))</f>
        <v>1.2</v>
      </c>
      <c r="N6024" s="82">
        <f t="shared" si="470"/>
        <v>4.9963589095569638E-4</v>
      </c>
      <c r="O6024" s="19">
        <f>IF(A6024&gt;'PL2'!$C$2+489,IF(A6024='PL2'!$C$2+490,1,O6023+1), "")</f>
        <v>1461</v>
      </c>
      <c r="Q6024" s="19">
        <f t="shared" si="465"/>
        <v>34.074479681968754</v>
      </c>
    </row>
    <row r="6025" spans="1:17" s="80" customFormat="1" x14ac:dyDescent="0.55000000000000004">
      <c r="A6025" s="80">
        <v>6023</v>
      </c>
      <c r="B6025" s="81">
        <v>45845</v>
      </c>
      <c r="C6025" s="80">
        <v>142.35650497418899</v>
      </c>
      <c r="D6025" s="80">
        <f t="shared" si="467"/>
        <v>806482731.90080547</v>
      </c>
      <c r="E6025" s="80">
        <v>475</v>
      </c>
      <c r="F6025" s="80">
        <f t="shared" si="472"/>
        <v>8.3844746065879451E-5</v>
      </c>
      <c r="G6025" s="80">
        <f t="shared" si="468"/>
        <v>27583.998260382745</v>
      </c>
      <c r="H6025" s="80">
        <f t="shared" si="464"/>
        <v>2.3127733296234516</v>
      </c>
      <c r="I6025" s="80">
        <f t="shared" si="466"/>
        <v>13102399.173681803</v>
      </c>
      <c r="K6025" s="82">
        <f t="shared" si="469"/>
        <v>1.1114805470662237E-3</v>
      </c>
      <c r="L6025" s="3">
        <f>IF(AND(O6025&gt;0,O6025&lt;366),+'PL2'!$N$3+1,IF(AND(O6025&gt;365,O6025&lt;731),+'PL2'!$O$3+1,IF(AND(O6025&gt;730,O6025&lt;1096),+'PL2'!$P$3+1,IF(AND(O6025&gt;1095,O6025&lt;1461),+'PL2'!$Q$3+1,IF(AND(O6025&gt;1460,O6025&lt;3000),+'PL2'!$R$3+1,0)))))</f>
        <v>1.5</v>
      </c>
      <c r="M6025" s="3">
        <f>IF(AND(O6025&gt;0,O6025&lt;366),+'PL2'!$N$2+1,IF(AND(O6025&gt;365,O6025&lt;731),+'PL2'!$O$2+1,IF(AND(O6025&gt;730,O6025&lt;1096),+'PL2'!$P$2+1,IF(AND(O6025&gt;1095,O6025&lt;1461),+'PL2'!$Q$2+1,IF(AND(O6025&gt;1460,O6025&lt;1826),+'PL2'!$R$2+1,IF(AND(O6025&gt;1825,O6025&lt;2190),+'PL2'!$S$2+1,0))))))</f>
        <v>1.2</v>
      </c>
      <c r="N6025" s="82">
        <f t="shared" si="470"/>
        <v>4.9963589095569638E-4</v>
      </c>
      <c r="O6025" s="19">
        <f>IF(A6025&gt;'PL2'!$C$2+489,IF(A6025='PL2'!$C$2+490,1,O6024+1), "")</f>
        <v>1462</v>
      </c>
      <c r="Q6025" s="19">
        <f t="shared" si="465"/>
        <v>34.091504514983505</v>
      </c>
    </row>
    <row r="6026" spans="1:17" s="80" customFormat="1" x14ac:dyDescent="0.55000000000000004">
      <c r="A6026" s="80">
        <v>6024</v>
      </c>
      <c r="B6026" s="81">
        <v>45846</v>
      </c>
      <c r="C6026" s="80">
        <v>142.38650344831001</v>
      </c>
      <c r="D6026" s="80">
        <f t="shared" si="467"/>
        <v>807379121.76885808</v>
      </c>
      <c r="E6026" s="80">
        <v>475</v>
      </c>
      <c r="F6026" s="80">
        <f t="shared" si="472"/>
        <v>8.3769306530705472E-5</v>
      </c>
      <c r="G6026" s="80">
        <f t="shared" si="468"/>
        <v>27597.780215929692</v>
      </c>
      <c r="H6026" s="80">
        <f t="shared" si="464"/>
        <v>2.3118469104752535</v>
      </c>
      <c r="I6026" s="80">
        <f t="shared" si="466"/>
        <v>13108945.602566604</v>
      </c>
      <c r="K6026" s="82">
        <f t="shared" si="469"/>
        <v>1.1114805470662237E-3</v>
      </c>
      <c r="L6026" s="3">
        <f>IF(AND(O6026&gt;0,O6026&lt;366),+'PL2'!$N$3+1,IF(AND(O6026&gt;365,O6026&lt;731),+'PL2'!$O$3+1,IF(AND(O6026&gt;730,O6026&lt;1096),+'PL2'!$P$3+1,IF(AND(O6026&gt;1095,O6026&lt;1461),+'PL2'!$Q$3+1,IF(AND(O6026&gt;1460,O6026&lt;3000),+'PL2'!$R$3+1,0)))))</f>
        <v>1.5</v>
      </c>
      <c r="M6026" s="3">
        <f>IF(AND(O6026&gt;0,O6026&lt;366),+'PL2'!$N$2+1,IF(AND(O6026&gt;365,O6026&lt;731),+'PL2'!$O$2+1,IF(AND(O6026&gt;730,O6026&lt;1096),+'PL2'!$P$2+1,IF(AND(O6026&gt;1095,O6026&lt;1461),+'PL2'!$Q$2+1,IF(AND(O6026&gt;1460,O6026&lt;1826),+'PL2'!$R$2+1,IF(AND(O6026&gt;1825,O6026&lt;2190),+'PL2'!$S$2+1,0))))))</f>
        <v>1.2</v>
      </c>
      <c r="N6026" s="82">
        <f t="shared" si="470"/>
        <v>4.9963589095569638E-4</v>
      </c>
      <c r="O6026" s="19">
        <f>IF(A6026&gt;'PL2'!$C$2+489,IF(A6026='PL2'!$C$2+490,1,O6025+1), "")</f>
        <v>1463</v>
      </c>
      <c r="Q6026" s="19">
        <f t="shared" si="465"/>
        <v>34.108537854215868</v>
      </c>
    </row>
    <row r="6027" spans="1:17" s="80" customFormat="1" x14ac:dyDescent="0.55000000000000004">
      <c r="A6027" s="80">
        <v>6025</v>
      </c>
      <c r="B6027" s="81">
        <v>45847</v>
      </c>
      <c r="C6027" s="80">
        <v>142.416501922431</v>
      </c>
      <c r="D6027" s="80">
        <f t="shared" si="467"/>
        <v>808276507.95681155</v>
      </c>
      <c r="E6027" s="80">
        <v>475</v>
      </c>
      <c r="F6027" s="80">
        <f t="shared" si="472"/>
        <v>8.3693931157491133E-5</v>
      </c>
      <c r="G6027" s="80">
        <f t="shared" si="468"/>
        <v>27611.569057436278</v>
      </c>
      <c r="H6027" s="80">
        <f t="shared" si="464"/>
        <v>2.3109207598433841</v>
      </c>
      <c r="I6027" s="80">
        <f t="shared" si="466"/>
        <v>13115495.302282233</v>
      </c>
      <c r="K6027" s="82">
        <f t="shared" si="469"/>
        <v>1.1114805470662237E-3</v>
      </c>
      <c r="L6027" s="3">
        <f>IF(AND(O6027&gt;0,O6027&lt;366),+'PL2'!$N$3+1,IF(AND(O6027&gt;365,O6027&lt;731),+'PL2'!$O$3+1,IF(AND(O6027&gt;730,O6027&lt;1096),+'PL2'!$P$3+1,IF(AND(O6027&gt;1095,O6027&lt;1461),+'PL2'!$Q$3+1,IF(AND(O6027&gt;1460,O6027&lt;3000),+'PL2'!$R$3+1,0)))))</f>
        <v>1.5</v>
      </c>
      <c r="M6027" s="3">
        <f>IF(AND(O6027&gt;0,O6027&lt;366),+'PL2'!$N$2+1,IF(AND(O6027&gt;365,O6027&lt;731),+'PL2'!$O$2+1,IF(AND(O6027&gt;730,O6027&lt;1096),+'PL2'!$P$2+1,IF(AND(O6027&gt;1095,O6027&lt;1461),+'PL2'!$Q$2+1,IF(AND(O6027&gt;1460,O6027&lt;1826),+'PL2'!$R$2+1,IF(AND(O6027&gt;1825,O6027&lt;2190),+'PL2'!$S$2+1,0))))))</f>
        <v>1.2</v>
      </c>
      <c r="N6027" s="82">
        <f t="shared" si="470"/>
        <v>4.9963589095569638E-4</v>
      </c>
      <c r="O6027" s="19">
        <f>IF(A6027&gt;'PL2'!$C$2+489,IF(A6027='PL2'!$C$2+490,1,O6026+1), "")</f>
        <v>1464</v>
      </c>
      <c r="Q6027" s="19">
        <f t="shared" si="465"/>
        <v>34.125579703915854</v>
      </c>
    </row>
    <row r="6028" spans="1:17" s="80" customFormat="1" x14ac:dyDescent="0.55000000000000004">
      <c r="A6028" s="80">
        <v>6026</v>
      </c>
      <c r="B6028" s="81">
        <v>45848</v>
      </c>
      <c r="C6028" s="80">
        <v>142.44650039655201</v>
      </c>
      <c r="D6028" s="80">
        <f t="shared" si="467"/>
        <v>809174891.57205617</v>
      </c>
      <c r="E6028" s="80">
        <v>475</v>
      </c>
      <c r="F6028" s="80">
        <f t="shared" si="472"/>
        <v>8.3618619896755616E-5</v>
      </c>
      <c r="G6028" s="80">
        <f t="shared" si="468"/>
        <v>27625.364788342973</v>
      </c>
      <c r="H6028" s="80">
        <f t="shared" si="464"/>
        <v>2.3099948777456678</v>
      </c>
      <c r="I6028" s="80">
        <f t="shared" si="466"/>
        <v>13122048.274462912</v>
      </c>
      <c r="K6028" s="82">
        <f t="shared" si="469"/>
        <v>1.1114805470662237E-3</v>
      </c>
      <c r="L6028" s="3">
        <f>IF(AND(O6028&gt;0,O6028&lt;366),+'PL2'!$N$3+1,IF(AND(O6028&gt;365,O6028&lt;731),+'PL2'!$O$3+1,IF(AND(O6028&gt;730,O6028&lt;1096),+'PL2'!$P$3+1,IF(AND(O6028&gt;1095,O6028&lt;1461),+'PL2'!$Q$3+1,IF(AND(O6028&gt;1460,O6028&lt;3000),+'PL2'!$R$3+1,0)))))</f>
        <v>1.5</v>
      </c>
      <c r="M6028" s="3">
        <f>IF(AND(O6028&gt;0,O6028&lt;366),+'PL2'!$N$2+1,IF(AND(O6028&gt;365,O6028&lt;731),+'PL2'!$O$2+1,IF(AND(O6028&gt;730,O6028&lt;1096),+'PL2'!$P$2+1,IF(AND(O6028&gt;1095,O6028&lt;1461),+'PL2'!$Q$2+1,IF(AND(O6028&gt;1460,O6028&lt;1826),+'PL2'!$R$2+1,IF(AND(O6028&gt;1825,O6028&lt;2190),+'PL2'!$S$2+1,0))))))</f>
        <v>1.2</v>
      </c>
      <c r="N6028" s="82">
        <f t="shared" si="470"/>
        <v>4.9963589095569638E-4</v>
      </c>
      <c r="O6028" s="19">
        <f>IF(A6028&gt;'PL2'!$C$2+489,IF(A6028='PL2'!$C$2+490,1,O6027+1), "")</f>
        <v>1465</v>
      </c>
      <c r="Q6028" s="19">
        <f t="shared" si="465"/>
        <v>34.142630068335599</v>
      </c>
    </row>
    <row r="6029" spans="1:17" s="80" customFormat="1" x14ac:dyDescent="0.55000000000000004">
      <c r="A6029" s="80">
        <v>6027</v>
      </c>
      <c r="B6029" s="81">
        <v>45849</v>
      </c>
      <c r="C6029" s="80">
        <v>142.476498870673</v>
      </c>
      <c r="D6029" s="80">
        <f t="shared" si="467"/>
        <v>810074273.72321296</v>
      </c>
      <c r="E6029" s="80">
        <v>475</v>
      </c>
      <c r="F6029" s="80">
        <f t="shared" si="472"/>
        <v>8.3543372699048824E-5</v>
      </c>
      <c r="G6029" s="80">
        <f t="shared" si="468"/>
        <v>27639.167412091974</v>
      </c>
      <c r="H6029" s="80">
        <f t="shared" si="464"/>
        <v>2.3090692641998047</v>
      </c>
      <c r="I6029" s="80">
        <f t="shared" si="466"/>
        <v>13128604.520743689</v>
      </c>
      <c r="K6029" s="82">
        <f t="shared" si="469"/>
        <v>1.1114805470662237E-3</v>
      </c>
      <c r="L6029" s="3">
        <f>IF(AND(O6029&gt;0,O6029&lt;366),+'PL2'!$N$3+1,IF(AND(O6029&gt;365,O6029&lt;731),+'PL2'!$O$3+1,IF(AND(O6029&gt;730,O6029&lt;1096),+'PL2'!$P$3+1,IF(AND(O6029&gt;1095,O6029&lt;1461),+'PL2'!$Q$3+1,IF(AND(O6029&gt;1460,O6029&lt;3000),+'PL2'!$R$3+1,0)))))</f>
        <v>1.5</v>
      </c>
      <c r="M6029" s="3">
        <f>IF(AND(O6029&gt;0,O6029&lt;366),+'PL2'!$N$2+1,IF(AND(O6029&gt;365,O6029&lt;731),+'PL2'!$O$2+1,IF(AND(O6029&gt;730,O6029&lt;1096),+'PL2'!$P$2+1,IF(AND(O6029&gt;1095,O6029&lt;1461),+'PL2'!$Q$2+1,IF(AND(O6029&gt;1460,O6029&lt;1826),+'PL2'!$R$2+1,IF(AND(O6029&gt;1825,O6029&lt;2190),+'PL2'!$S$2+1,0))))))</f>
        <v>1.2</v>
      </c>
      <c r="N6029" s="82">
        <f t="shared" si="470"/>
        <v>4.9963589095569638E-4</v>
      </c>
      <c r="O6029" s="19">
        <f>IF(A6029&gt;'PL2'!$C$2+489,IF(A6029='PL2'!$C$2+490,1,O6028+1), "")</f>
        <v>1466</v>
      </c>
      <c r="Q6029" s="19">
        <f t="shared" si="465"/>
        <v>34.159688951729365</v>
      </c>
    </row>
    <row r="6030" spans="1:17" s="80" customFormat="1" x14ac:dyDescent="0.55000000000000004">
      <c r="A6030" s="80">
        <v>6028</v>
      </c>
      <c r="B6030" s="81">
        <v>45850</v>
      </c>
      <c r="C6030" s="80">
        <v>142.50649734479401</v>
      </c>
      <c r="D6030" s="80">
        <f t="shared" si="467"/>
        <v>810974655.52013516</v>
      </c>
      <c r="E6030" s="80">
        <v>475</v>
      </c>
      <c r="F6030" s="80">
        <f t="shared" si="472"/>
        <v>8.346818951495151E-5</v>
      </c>
      <c r="G6030" s="80">
        <f t="shared" si="468"/>
        <v>27652.976932127189</v>
      </c>
      <c r="H6030" s="80">
        <f t="shared" si="464"/>
        <v>2.3081439192233746</v>
      </c>
      <c r="I6030" s="80">
        <f t="shared" si="466"/>
        <v>13135164.042760415</v>
      </c>
      <c r="K6030" s="82">
        <f t="shared" si="469"/>
        <v>1.1114805470662237E-3</v>
      </c>
      <c r="L6030" s="3">
        <f>IF(AND(O6030&gt;0,O6030&lt;366),+'PL2'!$N$3+1,IF(AND(O6030&gt;365,O6030&lt;731),+'PL2'!$O$3+1,IF(AND(O6030&gt;730,O6030&lt;1096),+'PL2'!$P$3+1,IF(AND(O6030&gt;1095,O6030&lt;1461),+'PL2'!$Q$3+1,IF(AND(O6030&gt;1460,O6030&lt;3000),+'PL2'!$R$3+1,0)))))</f>
        <v>1.5</v>
      </c>
      <c r="M6030" s="3">
        <f>IF(AND(O6030&gt;0,O6030&lt;366),+'PL2'!$N$2+1,IF(AND(O6030&gt;365,O6030&lt;731),+'PL2'!$O$2+1,IF(AND(O6030&gt;730,O6030&lt;1096),+'PL2'!$P$2+1,IF(AND(O6030&gt;1095,O6030&lt;1461),+'PL2'!$Q$2+1,IF(AND(O6030&gt;1460,O6030&lt;1826),+'PL2'!$R$2+1,IF(AND(O6030&gt;1825,O6030&lt;2190),+'PL2'!$S$2+1,0))))))</f>
        <v>1.2</v>
      </c>
      <c r="N6030" s="82">
        <f t="shared" si="470"/>
        <v>4.9963589095569638E-4</v>
      </c>
      <c r="O6030" s="19">
        <f>IF(A6030&gt;'PL2'!$C$2+489,IF(A6030='PL2'!$C$2+490,1,O6029+1), "")</f>
        <v>1467</v>
      </c>
      <c r="Q6030" s="19">
        <f t="shared" si="465"/>
        <v>34.176756358353529</v>
      </c>
    </row>
    <row r="6031" spans="1:17" s="80" customFormat="1" x14ac:dyDescent="0.55000000000000004">
      <c r="A6031" s="80">
        <v>6029</v>
      </c>
      <c r="B6031" s="81">
        <v>45851</v>
      </c>
      <c r="C6031" s="80">
        <v>142.536495818915</v>
      </c>
      <c r="D6031" s="80">
        <f t="shared" si="467"/>
        <v>811876038.07390952</v>
      </c>
      <c r="E6031" s="80">
        <v>475</v>
      </c>
      <c r="F6031" s="80">
        <f t="shared" si="472"/>
        <v>8.3393070295075119E-5</v>
      </c>
      <c r="G6031" s="80">
        <f t="shared" si="468"/>
        <v>27666.793351894248</v>
      </c>
      <c r="H6031" s="80">
        <f t="shared" si="464"/>
        <v>2.307218842833834</v>
      </c>
      <c r="I6031" s="80">
        <f t="shared" si="466"/>
        <v>13141726.842149768</v>
      </c>
      <c r="K6031" s="82">
        <f t="shared" si="469"/>
        <v>1.1114805470662237E-3</v>
      </c>
      <c r="L6031" s="3">
        <f>IF(AND(O6031&gt;0,O6031&lt;366),+'PL2'!$N$3+1,IF(AND(O6031&gt;365,O6031&lt;731),+'PL2'!$O$3+1,IF(AND(O6031&gt;730,O6031&lt;1096),+'PL2'!$P$3+1,IF(AND(O6031&gt;1095,O6031&lt;1461),+'PL2'!$Q$3+1,IF(AND(O6031&gt;1460,O6031&lt;3000),+'PL2'!$R$3+1,0)))))</f>
        <v>1.5</v>
      </c>
      <c r="M6031" s="3">
        <f>IF(AND(O6031&gt;0,O6031&lt;366),+'PL2'!$N$2+1,IF(AND(O6031&gt;365,O6031&lt;731),+'PL2'!$O$2+1,IF(AND(O6031&gt;730,O6031&lt;1096),+'PL2'!$P$2+1,IF(AND(O6031&gt;1095,O6031&lt;1461),+'PL2'!$Q$2+1,IF(AND(O6031&gt;1460,O6031&lt;1826),+'PL2'!$R$2+1,IF(AND(O6031&gt;1825,O6031&lt;2190),+'PL2'!$S$2+1,0))))))</f>
        <v>1.2</v>
      </c>
      <c r="N6031" s="82">
        <f t="shared" si="470"/>
        <v>4.9963589095569638E-4</v>
      </c>
      <c r="O6031" s="19">
        <f>IF(A6031&gt;'PL2'!$C$2+489,IF(A6031='PL2'!$C$2+490,1,O6030+1), "")</f>
        <v>1468</v>
      </c>
      <c r="Q6031" s="19">
        <f t="shared" si="465"/>
        <v>34.19383229246661</v>
      </c>
    </row>
    <row r="6032" spans="1:17" s="80" customFormat="1" x14ac:dyDescent="0.55000000000000004">
      <c r="A6032" s="80">
        <v>6030</v>
      </c>
      <c r="B6032" s="81">
        <v>45852</v>
      </c>
      <c r="C6032" s="80">
        <v>142.56649429303599</v>
      </c>
      <c r="D6032" s="80">
        <f t="shared" si="467"/>
        <v>812778422.49685788</v>
      </c>
      <c r="E6032" s="80">
        <v>475</v>
      </c>
      <c r="F6032" s="80">
        <f t="shared" si="472"/>
        <v>8.331801499006193E-5</v>
      </c>
      <c r="G6032" s="80">
        <f t="shared" si="468"/>
        <v>27680.616674840508</v>
      </c>
      <c r="H6032" s="80">
        <f t="shared" si="464"/>
        <v>2.3062940350485199</v>
      </c>
      <c r="I6032" s="80">
        <f t="shared" si="466"/>
        <v>13148292.920549242</v>
      </c>
      <c r="K6032" s="82">
        <f t="shared" si="469"/>
        <v>1.1114805470662237E-3</v>
      </c>
      <c r="L6032" s="3">
        <f>IF(AND(O6032&gt;0,O6032&lt;366),+'PL2'!$N$3+1,IF(AND(O6032&gt;365,O6032&lt;731),+'PL2'!$O$3+1,IF(AND(O6032&gt;730,O6032&lt;1096),+'PL2'!$P$3+1,IF(AND(O6032&gt;1095,O6032&lt;1461),+'PL2'!$Q$3+1,IF(AND(O6032&gt;1460,O6032&lt;3000),+'PL2'!$R$3+1,0)))))</f>
        <v>1.5</v>
      </c>
      <c r="M6032" s="3">
        <f>IF(AND(O6032&gt;0,O6032&lt;366),+'PL2'!$N$2+1,IF(AND(O6032&gt;365,O6032&lt;731),+'PL2'!$O$2+1,IF(AND(O6032&gt;730,O6032&lt;1096),+'PL2'!$P$2+1,IF(AND(O6032&gt;1095,O6032&lt;1461),+'PL2'!$Q$2+1,IF(AND(O6032&gt;1460,O6032&lt;1826),+'PL2'!$R$2+1,IF(AND(O6032&gt;1825,O6032&lt;2190),+'PL2'!$S$2+1,0))))))</f>
        <v>1.2</v>
      </c>
      <c r="N6032" s="82">
        <f t="shared" si="470"/>
        <v>4.9963589095569638E-4</v>
      </c>
      <c r="O6032" s="19">
        <f>IF(A6032&gt;'PL2'!$C$2+489,IF(A6032='PL2'!$C$2+490,1,O6031+1), "")</f>
        <v>1469</v>
      </c>
      <c r="Q6032" s="19">
        <f t="shared" si="465"/>
        <v>34.210916758329248</v>
      </c>
    </row>
    <row r="6033" spans="1:17" s="80" customFormat="1" x14ac:dyDescent="0.55000000000000004">
      <c r="A6033" s="80">
        <v>6031</v>
      </c>
      <c r="B6033" s="81">
        <v>45853</v>
      </c>
      <c r="C6033" s="80">
        <v>142.596492767157</v>
      </c>
      <c r="D6033" s="80">
        <f t="shared" si="467"/>
        <v>813681809.9025383</v>
      </c>
      <c r="E6033" s="80">
        <v>475</v>
      </c>
      <c r="F6033" s="80">
        <f t="shared" si="472"/>
        <v>8.3243023550584933E-5</v>
      </c>
      <c r="G6033" s="80">
        <f t="shared" si="468"/>
        <v>27694.446904415046</v>
      </c>
      <c r="H6033" s="80">
        <f t="shared" si="464"/>
        <v>2.3053694958846456</v>
      </c>
      <c r="I6033" s="80">
        <f t="shared" si="466"/>
        <v>13154862.279597146</v>
      </c>
      <c r="K6033" s="82">
        <f t="shared" si="469"/>
        <v>1.1114805470662237E-3</v>
      </c>
      <c r="L6033" s="3">
        <f>IF(AND(O6033&gt;0,O6033&lt;366),+'PL2'!$N$3+1,IF(AND(O6033&gt;365,O6033&lt;731),+'PL2'!$O$3+1,IF(AND(O6033&gt;730,O6033&lt;1096),+'PL2'!$P$3+1,IF(AND(O6033&gt;1095,O6033&lt;1461),+'PL2'!$Q$3+1,IF(AND(O6033&gt;1460,O6033&lt;3000),+'PL2'!$R$3+1,0)))))</f>
        <v>1.5</v>
      </c>
      <c r="M6033" s="3">
        <f>IF(AND(O6033&gt;0,O6033&lt;366),+'PL2'!$N$2+1,IF(AND(O6033&gt;365,O6033&lt;731),+'PL2'!$O$2+1,IF(AND(O6033&gt;730,O6033&lt;1096),+'PL2'!$P$2+1,IF(AND(O6033&gt;1095,O6033&lt;1461),+'PL2'!$Q$2+1,IF(AND(O6033&gt;1460,O6033&lt;1826),+'PL2'!$R$2+1,IF(AND(O6033&gt;1825,O6033&lt;2190),+'PL2'!$S$2+1,0))))))</f>
        <v>1.2</v>
      </c>
      <c r="N6033" s="82">
        <f t="shared" si="470"/>
        <v>4.9963589095569638E-4</v>
      </c>
      <c r="O6033" s="19">
        <f>IF(A6033&gt;'PL2'!$C$2+489,IF(A6033='PL2'!$C$2+490,1,O6032+1), "")</f>
        <v>1470</v>
      </c>
      <c r="Q6033" s="19">
        <f t="shared" si="465"/>
        <v>34.228009760204209</v>
      </c>
    </row>
    <row r="6034" spans="1:17" s="80" customFormat="1" x14ac:dyDescent="0.55000000000000004">
      <c r="A6034" s="80">
        <v>6032</v>
      </c>
      <c r="B6034" s="81">
        <v>45854</v>
      </c>
      <c r="C6034" s="80">
        <v>142.62649124127799</v>
      </c>
      <c r="D6034" s="80">
        <f t="shared" si="467"/>
        <v>814586201.40574658</v>
      </c>
      <c r="E6034" s="80">
        <v>475</v>
      </c>
      <c r="F6034" s="80">
        <f t="shared" si="472"/>
        <v>8.316809592734788E-5</v>
      </c>
      <c r="G6034" s="80">
        <f t="shared" si="468"/>
        <v>27708.28404406866</v>
      </c>
      <c r="H6034" s="80">
        <f t="shared" si="464"/>
        <v>2.3044452253593048</v>
      </c>
      <c r="I6034" s="80">
        <f t="shared" si="466"/>
        <v>13161434.920932613</v>
      </c>
      <c r="K6034" s="82">
        <f t="shared" si="469"/>
        <v>1.1114805470662237E-3</v>
      </c>
      <c r="L6034" s="3">
        <f>IF(AND(O6034&gt;0,O6034&lt;366),+'PL2'!$N$3+1,IF(AND(O6034&gt;365,O6034&lt;731),+'PL2'!$O$3+1,IF(AND(O6034&gt;730,O6034&lt;1096),+'PL2'!$P$3+1,IF(AND(O6034&gt;1095,O6034&lt;1461),+'PL2'!$Q$3+1,IF(AND(O6034&gt;1460,O6034&lt;3000),+'PL2'!$R$3+1,0)))))</f>
        <v>1.5</v>
      </c>
      <c r="M6034" s="3">
        <f>IF(AND(O6034&gt;0,O6034&lt;366),+'PL2'!$N$2+1,IF(AND(O6034&gt;365,O6034&lt;731),+'PL2'!$O$2+1,IF(AND(O6034&gt;730,O6034&lt;1096),+'PL2'!$P$2+1,IF(AND(O6034&gt;1095,O6034&lt;1461),+'PL2'!$Q$2+1,IF(AND(O6034&gt;1460,O6034&lt;1826),+'PL2'!$R$2+1,IF(AND(O6034&gt;1825,O6034&lt;2190),+'PL2'!$S$2+1,0))))))</f>
        <v>1.2</v>
      </c>
      <c r="N6034" s="82">
        <f t="shared" si="470"/>
        <v>4.9963589095569638E-4</v>
      </c>
      <c r="O6034" s="19">
        <f>IF(A6034&gt;'PL2'!$C$2+489,IF(A6034='PL2'!$C$2+490,1,O6033+1), "")</f>
        <v>1471</v>
      </c>
      <c r="Q6034" s="19">
        <f t="shared" si="465"/>
        <v>34.245111302356392</v>
      </c>
    </row>
    <row r="6035" spans="1:17" s="80" customFormat="1" x14ac:dyDescent="0.55000000000000004">
      <c r="A6035" s="80">
        <v>6033</v>
      </c>
      <c r="B6035" s="81">
        <v>45855</v>
      </c>
      <c r="C6035" s="80">
        <v>142.656489715399</v>
      </c>
      <c r="D6035" s="80">
        <f t="shared" si="467"/>
        <v>815491598.12251759</v>
      </c>
      <c r="E6035" s="80">
        <v>475</v>
      </c>
      <c r="F6035" s="80">
        <f t="shared" si="472"/>
        <v>8.3093232071085234E-5</v>
      </c>
      <c r="G6035" s="80">
        <f t="shared" si="468"/>
        <v>27722.12809725387</v>
      </c>
      <c r="H6035" s="80">
        <f t="shared" si="464"/>
        <v>2.3035212234894682</v>
      </c>
      <c r="I6035" s="80">
        <f t="shared" si="466"/>
        <v>13168010.846195588</v>
      </c>
      <c r="K6035" s="82">
        <f t="shared" si="469"/>
        <v>1.1114805470662237E-3</v>
      </c>
      <c r="L6035" s="3">
        <f>IF(AND(O6035&gt;0,O6035&lt;366),+'PL2'!$N$3+1,IF(AND(O6035&gt;365,O6035&lt;731),+'PL2'!$O$3+1,IF(AND(O6035&gt;730,O6035&lt;1096),+'PL2'!$P$3+1,IF(AND(O6035&gt;1095,O6035&lt;1461),+'PL2'!$Q$3+1,IF(AND(O6035&gt;1460,O6035&lt;3000),+'PL2'!$R$3+1,0)))))</f>
        <v>1.5</v>
      </c>
      <c r="M6035" s="3">
        <f>IF(AND(O6035&gt;0,O6035&lt;366),+'PL2'!$N$2+1,IF(AND(O6035&gt;365,O6035&lt;731),+'PL2'!$O$2+1,IF(AND(O6035&gt;730,O6035&lt;1096),+'PL2'!$P$2+1,IF(AND(O6035&gt;1095,O6035&lt;1461),+'PL2'!$Q$2+1,IF(AND(O6035&gt;1460,O6035&lt;1826),+'PL2'!$R$2+1,IF(AND(O6035&gt;1825,O6035&lt;2190),+'PL2'!$S$2+1,0))))))</f>
        <v>1.2</v>
      </c>
      <c r="N6035" s="82">
        <f t="shared" si="470"/>
        <v>4.9963589095569638E-4</v>
      </c>
      <c r="O6035" s="19">
        <f>IF(A6035&gt;'PL2'!$C$2+489,IF(A6035='PL2'!$C$2+490,1,O6034+1), "")</f>
        <v>1472</v>
      </c>
      <c r="Q6035" s="19">
        <f t="shared" si="465"/>
        <v>34.262221389052819</v>
      </c>
    </row>
    <row r="6036" spans="1:17" s="80" customFormat="1" x14ac:dyDescent="0.55000000000000004">
      <c r="A6036" s="80">
        <v>6034</v>
      </c>
      <c r="B6036" s="81">
        <v>45856</v>
      </c>
      <c r="C6036" s="80">
        <v>142.68648818951999</v>
      </c>
      <c r="D6036" s="80">
        <f t="shared" si="467"/>
        <v>816398001.17012668</v>
      </c>
      <c r="E6036" s="80">
        <v>475</v>
      </c>
      <c r="F6036" s="80">
        <f t="shared" si="472"/>
        <v>8.3018431932562197E-5</v>
      </c>
      <c r="G6036" s="80">
        <f t="shared" si="468"/>
        <v>27735.979067424931</v>
      </c>
      <c r="H6036" s="80">
        <f t="shared" si="464"/>
        <v>2.3025974902919866</v>
      </c>
      <c r="I6036" s="80">
        <f t="shared" si="466"/>
        <v>13174590.057026843</v>
      </c>
      <c r="K6036" s="82">
        <f t="shared" si="469"/>
        <v>1.1114805470662237E-3</v>
      </c>
      <c r="L6036" s="3">
        <f>IF(AND(O6036&gt;0,O6036&lt;366),+'PL2'!$N$3+1,IF(AND(O6036&gt;365,O6036&lt;731),+'PL2'!$O$3+1,IF(AND(O6036&gt;730,O6036&lt;1096),+'PL2'!$P$3+1,IF(AND(O6036&gt;1095,O6036&lt;1461),+'PL2'!$Q$3+1,IF(AND(O6036&gt;1460,O6036&lt;3000),+'PL2'!$R$3+1,0)))))</f>
        <v>1.5</v>
      </c>
      <c r="M6036" s="3">
        <f>IF(AND(O6036&gt;0,O6036&lt;366),+'PL2'!$N$2+1,IF(AND(O6036&gt;365,O6036&lt;731),+'PL2'!$O$2+1,IF(AND(O6036&gt;730,O6036&lt;1096),+'PL2'!$P$2+1,IF(AND(O6036&gt;1095,O6036&lt;1461),+'PL2'!$Q$2+1,IF(AND(O6036&gt;1460,O6036&lt;1826),+'PL2'!$R$2+1,IF(AND(O6036&gt;1825,O6036&lt;2190),+'PL2'!$S$2+1,0))))))</f>
        <v>1.2</v>
      </c>
      <c r="N6036" s="82">
        <f t="shared" si="470"/>
        <v>4.9963589095569638E-4</v>
      </c>
      <c r="O6036" s="19">
        <f>IF(A6036&gt;'PL2'!$C$2+489,IF(A6036='PL2'!$C$2+490,1,O6035+1), "")</f>
        <v>1473</v>
      </c>
      <c r="Q6036" s="19">
        <f t="shared" si="465"/>
        <v>34.279340024562657</v>
      </c>
    </row>
    <row r="6037" spans="1:17" s="80" customFormat="1" x14ac:dyDescent="0.55000000000000004">
      <c r="A6037" s="80">
        <v>6035</v>
      </c>
      <c r="B6037" s="81">
        <v>45857</v>
      </c>
      <c r="C6037" s="80">
        <v>142.71648666364101</v>
      </c>
      <c r="D6037" s="80">
        <f t="shared" si="467"/>
        <v>817305411.66709101</v>
      </c>
      <c r="E6037" s="80">
        <v>475</v>
      </c>
      <c r="F6037" s="80">
        <f t="shared" si="472"/>
        <v>8.2943695462574745E-5</v>
      </c>
      <c r="G6037" s="80">
        <f t="shared" si="468"/>
        <v>27749.836958037813</v>
      </c>
      <c r="H6037" s="80">
        <f t="shared" si="464"/>
        <v>2.3016740257835897</v>
      </c>
      <c r="I6037" s="80">
        <f t="shared" si="466"/>
        <v>13181172.555067962</v>
      </c>
      <c r="K6037" s="82">
        <f t="shared" si="469"/>
        <v>1.1114805470662237E-3</v>
      </c>
      <c r="L6037" s="3">
        <f>IF(AND(O6037&gt;0,O6037&lt;366),+'PL2'!$N$3+1,IF(AND(O6037&gt;365,O6037&lt;731),+'PL2'!$O$3+1,IF(AND(O6037&gt;730,O6037&lt;1096),+'PL2'!$P$3+1,IF(AND(O6037&gt;1095,O6037&lt;1461),+'PL2'!$Q$3+1,IF(AND(O6037&gt;1460,O6037&lt;3000),+'PL2'!$R$3+1,0)))))</f>
        <v>1.5</v>
      </c>
      <c r="M6037" s="3">
        <f>IF(AND(O6037&gt;0,O6037&lt;366),+'PL2'!$N$2+1,IF(AND(O6037&gt;365,O6037&lt;731),+'PL2'!$O$2+1,IF(AND(O6037&gt;730,O6037&lt;1096),+'PL2'!$P$2+1,IF(AND(O6037&gt;1095,O6037&lt;1461),+'PL2'!$Q$2+1,IF(AND(O6037&gt;1460,O6037&lt;1826),+'PL2'!$R$2+1,IF(AND(O6037&gt;1825,O6037&lt;2190),+'PL2'!$S$2+1,0))))))</f>
        <v>1.2</v>
      </c>
      <c r="N6037" s="82">
        <f t="shared" si="470"/>
        <v>4.9963589095569638E-4</v>
      </c>
      <c r="O6037" s="19">
        <f>IF(A6037&gt;'PL2'!$C$2+489,IF(A6037='PL2'!$C$2+490,1,O6036+1), "")</f>
        <v>1474</v>
      </c>
      <c r="Q6037" s="19">
        <f t="shared" si="465"/>
        <v>34.2964672131572</v>
      </c>
    </row>
    <row r="6038" spans="1:17" s="80" customFormat="1" x14ac:dyDescent="0.55000000000000004">
      <c r="A6038" s="80">
        <v>6036</v>
      </c>
      <c r="B6038" s="81">
        <v>45858</v>
      </c>
      <c r="C6038" s="80">
        <v>142.74648513776199</v>
      </c>
      <c r="D6038" s="80">
        <f t="shared" si="467"/>
        <v>818213830.73317099</v>
      </c>
      <c r="E6038" s="80">
        <v>475</v>
      </c>
      <c r="F6038" s="80">
        <f t="shared" si="472"/>
        <v>8.2869022611949486E-5</v>
      </c>
      <c r="G6038" s="80">
        <f t="shared" si="468"/>
        <v>27763.701772550219</v>
      </c>
      <c r="H6038" s="80">
        <f t="shared" si="464"/>
        <v>2.3007508299808861</v>
      </c>
      <c r="I6038" s="80">
        <f t="shared" si="466"/>
        <v>13187758.341961354</v>
      </c>
      <c r="K6038" s="82">
        <f t="shared" si="469"/>
        <v>1.1114805470662237E-3</v>
      </c>
      <c r="L6038" s="3">
        <f>IF(AND(O6038&gt;0,O6038&lt;366),+'PL2'!$N$3+1,IF(AND(O6038&gt;365,O6038&lt;731),+'PL2'!$O$3+1,IF(AND(O6038&gt;730,O6038&lt;1096),+'PL2'!$P$3+1,IF(AND(O6038&gt;1095,O6038&lt;1461),+'PL2'!$Q$3+1,IF(AND(O6038&gt;1460,O6038&lt;3000),+'PL2'!$R$3+1,0)))))</f>
        <v>1.5</v>
      </c>
      <c r="M6038" s="3">
        <f>IF(AND(O6038&gt;0,O6038&lt;366),+'PL2'!$N$2+1,IF(AND(O6038&gt;365,O6038&lt;731),+'PL2'!$O$2+1,IF(AND(O6038&gt;730,O6038&lt;1096),+'PL2'!$P$2+1,IF(AND(O6038&gt;1095,O6038&lt;1461),+'PL2'!$Q$2+1,IF(AND(O6038&gt;1460,O6038&lt;1826),+'PL2'!$R$2+1,IF(AND(O6038&gt;1825,O6038&lt;2190),+'PL2'!$S$2+1,0))))))</f>
        <v>1.2</v>
      </c>
      <c r="N6038" s="82">
        <f t="shared" si="470"/>
        <v>4.9963589095569638E-4</v>
      </c>
      <c r="O6038" s="19">
        <f>IF(A6038&gt;'PL2'!$C$2+489,IF(A6038='PL2'!$C$2+490,1,O6037+1), "")</f>
        <v>1475</v>
      </c>
      <c r="Q6038" s="19">
        <f t="shared" si="465"/>
        <v>34.313602959109879</v>
      </c>
    </row>
    <row r="6039" spans="1:17" s="80" customFormat="1" x14ac:dyDescent="0.55000000000000004">
      <c r="A6039" s="80">
        <v>6037</v>
      </c>
      <c r="B6039" s="81">
        <v>45859</v>
      </c>
      <c r="C6039" s="80">
        <v>142.77648361188301</v>
      </c>
      <c r="D6039" s="80">
        <f t="shared" si="467"/>
        <v>819123259.48937142</v>
      </c>
      <c r="E6039" s="80">
        <v>475</v>
      </c>
      <c r="F6039" s="80">
        <f t="shared" si="472"/>
        <v>8.2794413331543803E-5</v>
      </c>
      <c r="G6039" s="80">
        <f t="shared" si="468"/>
        <v>27777.573514421576</v>
      </c>
      <c r="H6039" s="80">
        <f t="shared" si="464"/>
        <v>2.2998279029003639</v>
      </c>
      <c r="I6039" s="80">
        <f t="shared" si="466"/>
        <v>13194347.419350248</v>
      </c>
      <c r="K6039" s="82">
        <f t="shared" si="469"/>
        <v>1.1114805470662237E-3</v>
      </c>
      <c r="L6039" s="3">
        <f>IF(AND(O6039&gt;0,O6039&lt;366),+'PL2'!$N$3+1,IF(AND(O6039&gt;365,O6039&lt;731),+'PL2'!$O$3+1,IF(AND(O6039&gt;730,O6039&lt;1096),+'PL2'!$P$3+1,IF(AND(O6039&gt;1095,O6039&lt;1461),+'PL2'!$Q$3+1,IF(AND(O6039&gt;1460,O6039&lt;3000),+'PL2'!$R$3+1,0)))))</f>
        <v>1.5</v>
      </c>
      <c r="M6039" s="3">
        <f>IF(AND(O6039&gt;0,O6039&lt;366),+'PL2'!$N$2+1,IF(AND(O6039&gt;365,O6039&lt;731),+'PL2'!$O$2+1,IF(AND(O6039&gt;730,O6039&lt;1096),+'PL2'!$P$2+1,IF(AND(O6039&gt;1095,O6039&lt;1461),+'PL2'!$Q$2+1,IF(AND(O6039&gt;1460,O6039&lt;1826),+'PL2'!$R$2+1,IF(AND(O6039&gt;1825,O6039&lt;2190),+'PL2'!$S$2+1,0))))))</f>
        <v>1.2</v>
      </c>
      <c r="N6039" s="82">
        <f t="shared" si="470"/>
        <v>4.9963589095569638E-4</v>
      </c>
      <c r="O6039" s="19">
        <f>IF(A6039&gt;'PL2'!$C$2+489,IF(A6039='PL2'!$C$2+490,1,O6038+1), "")</f>
        <v>1476</v>
      </c>
      <c r="Q6039" s="19">
        <f t="shared" si="465"/>
        <v>34.330747266696257</v>
      </c>
    </row>
    <row r="6040" spans="1:17" s="80" customFormat="1" x14ac:dyDescent="0.55000000000000004">
      <c r="A6040" s="80">
        <v>6038</v>
      </c>
      <c r="B6040" s="81">
        <v>45860</v>
      </c>
      <c r="C6040" s="80">
        <v>142.806482086004</v>
      </c>
      <c r="D6040" s="80">
        <f t="shared" si="467"/>
        <v>820033699.05794334</v>
      </c>
      <c r="E6040" s="80">
        <v>475</v>
      </c>
      <c r="F6040" s="80">
        <f t="shared" si="472"/>
        <v>8.2719867572245753E-5</v>
      </c>
      <c r="G6040" s="80">
        <f t="shared" si="468"/>
        <v>27791.452187113042</v>
      </c>
      <c r="H6040" s="80">
        <f t="shared" si="464"/>
        <v>2.2989052445583904</v>
      </c>
      <c r="I6040" s="80">
        <f t="shared" si="466"/>
        <v>13200939.788878694</v>
      </c>
      <c r="K6040" s="82">
        <f t="shared" si="469"/>
        <v>1.1114805470662237E-3</v>
      </c>
      <c r="L6040" s="3">
        <f>IF(AND(O6040&gt;0,O6040&lt;366),+'PL2'!$N$3+1,IF(AND(O6040&gt;365,O6040&lt;731),+'PL2'!$O$3+1,IF(AND(O6040&gt;730,O6040&lt;1096),+'PL2'!$P$3+1,IF(AND(O6040&gt;1095,O6040&lt;1461),+'PL2'!$Q$3+1,IF(AND(O6040&gt;1460,O6040&lt;3000),+'PL2'!$R$3+1,0)))))</f>
        <v>1.5</v>
      </c>
      <c r="M6040" s="3">
        <f>IF(AND(O6040&gt;0,O6040&lt;366),+'PL2'!$N$2+1,IF(AND(O6040&gt;365,O6040&lt;731),+'PL2'!$O$2+1,IF(AND(O6040&gt;730,O6040&lt;1096),+'PL2'!$P$2+1,IF(AND(O6040&gt;1095,O6040&lt;1461),+'PL2'!$Q$2+1,IF(AND(O6040&gt;1460,O6040&lt;1826),+'PL2'!$R$2+1,IF(AND(O6040&gt;1825,O6040&lt;2190),+'PL2'!$S$2+1,0))))))</f>
        <v>1.2</v>
      </c>
      <c r="N6040" s="82">
        <f t="shared" si="470"/>
        <v>4.9963589095569638E-4</v>
      </c>
      <c r="O6040" s="19">
        <f>IF(A6040&gt;'PL2'!$C$2+489,IF(A6040='PL2'!$C$2+490,1,O6039+1), "")</f>
        <v>1477</v>
      </c>
      <c r="Q6040" s="19">
        <f t="shared" si="465"/>
        <v>34.347900140194028</v>
      </c>
    </row>
    <row r="6041" spans="1:17" s="80" customFormat="1" x14ac:dyDescent="0.55000000000000004">
      <c r="A6041" s="80">
        <v>6039</v>
      </c>
      <c r="B6041" s="81">
        <v>45861</v>
      </c>
      <c r="C6041" s="80">
        <v>142.83648056012501</v>
      </c>
      <c r="D6041" s="80">
        <f t="shared" si="467"/>
        <v>820945150.56238496</v>
      </c>
      <c r="E6041" s="80">
        <v>475</v>
      </c>
      <c r="F6041" s="80">
        <f t="shared" si="472"/>
        <v>8.2645385284974097E-5</v>
      </c>
      <c r="G6041" s="80">
        <f t="shared" si="468"/>
        <v>27805.337794087503</v>
      </c>
      <c r="H6041" s="80">
        <f t="shared" ref="H6041:H6104" si="473">+F6041*G6041</f>
        <v>2.2979828549712136</v>
      </c>
      <c r="I6041" s="80">
        <f t="shared" si="466"/>
        <v>13207535.452191563</v>
      </c>
      <c r="K6041" s="82">
        <f t="shared" si="469"/>
        <v>1.1114805470662237E-3</v>
      </c>
      <c r="L6041" s="3">
        <f>IF(AND(O6041&gt;0,O6041&lt;366),+'PL2'!$N$3+1,IF(AND(O6041&gt;365,O6041&lt;731),+'PL2'!$O$3+1,IF(AND(O6041&gt;730,O6041&lt;1096),+'PL2'!$P$3+1,IF(AND(O6041&gt;1095,O6041&lt;1461),+'PL2'!$Q$3+1,IF(AND(O6041&gt;1460,O6041&lt;3000),+'PL2'!$R$3+1,0)))))</f>
        <v>1.5</v>
      </c>
      <c r="M6041" s="3">
        <f>IF(AND(O6041&gt;0,O6041&lt;366),+'PL2'!$N$2+1,IF(AND(O6041&gt;365,O6041&lt;731),+'PL2'!$O$2+1,IF(AND(O6041&gt;730,O6041&lt;1096),+'PL2'!$P$2+1,IF(AND(O6041&gt;1095,O6041&lt;1461),+'PL2'!$Q$2+1,IF(AND(O6041&gt;1460,O6041&lt;1826),+'PL2'!$R$2+1,IF(AND(O6041&gt;1825,O6041&lt;2190),+'PL2'!$S$2+1,0))))))</f>
        <v>1.2</v>
      </c>
      <c r="N6041" s="82">
        <f t="shared" si="470"/>
        <v>4.9963589095569638E-4</v>
      </c>
      <c r="O6041" s="19">
        <f>IF(A6041&gt;'PL2'!$C$2+489,IF(A6041='PL2'!$C$2+490,1,O6040+1), "")</f>
        <v>1478</v>
      </c>
      <c r="Q6041" s="19">
        <f t="shared" si="465"/>
        <v>34.365061583883033</v>
      </c>
    </row>
    <row r="6042" spans="1:17" s="80" customFormat="1" x14ac:dyDescent="0.55000000000000004">
      <c r="A6042" s="80">
        <v>6040</v>
      </c>
      <c r="B6042" s="81">
        <v>45862</v>
      </c>
      <c r="C6042" s="80">
        <v>142.866479034246</v>
      </c>
      <c r="D6042" s="80">
        <f t="shared" si="467"/>
        <v>821857615.12744343</v>
      </c>
      <c r="E6042" s="80">
        <v>475</v>
      </c>
      <c r="F6042" s="80">
        <f t="shared" si="472"/>
        <v>8.2570966420678269E-5</v>
      </c>
      <c r="G6042" s="80">
        <f t="shared" si="468"/>
        <v>27819.230338809575</v>
      </c>
      <c r="H6042" s="80">
        <f t="shared" si="473"/>
        <v>2.2970607341549596</v>
      </c>
      <c r="I6042" s="80">
        <f t="shared" si="466"/>
        <v>13214134.410934549</v>
      </c>
      <c r="K6042" s="82">
        <f t="shared" si="469"/>
        <v>1.1114805470662237E-3</v>
      </c>
      <c r="L6042" s="3">
        <f>IF(AND(O6042&gt;0,O6042&lt;366),+'PL2'!$N$3+1,IF(AND(O6042&gt;365,O6042&lt;731),+'PL2'!$O$3+1,IF(AND(O6042&gt;730,O6042&lt;1096),+'PL2'!$P$3+1,IF(AND(O6042&gt;1095,O6042&lt;1461),+'PL2'!$Q$3+1,IF(AND(O6042&gt;1460,O6042&lt;3000),+'PL2'!$R$3+1,0)))))</f>
        <v>1.5</v>
      </c>
      <c r="M6042" s="3">
        <f>IF(AND(O6042&gt;0,O6042&lt;366),+'PL2'!$N$2+1,IF(AND(O6042&gt;365,O6042&lt;731),+'PL2'!$O$2+1,IF(AND(O6042&gt;730,O6042&lt;1096),+'PL2'!$P$2+1,IF(AND(O6042&gt;1095,O6042&lt;1461),+'PL2'!$Q$2+1,IF(AND(O6042&gt;1460,O6042&lt;1826),+'PL2'!$R$2+1,IF(AND(O6042&gt;1825,O6042&lt;2190),+'PL2'!$S$2+1,0))))))</f>
        <v>1.2</v>
      </c>
      <c r="N6042" s="82">
        <f t="shared" si="470"/>
        <v>4.9963589095569638E-4</v>
      </c>
      <c r="O6042" s="19">
        <f>IF(A6042&gt;'PL2'!$C$2+489,IF(A6042='PL2'!$C$2+490,1,O6041+1), "")</f>
        <v>1479</v>
      </c>
      <c r="Q6042" s="19">
        <f t="shared" si="465"/>
        <v>34.382231602045245</v>
      </c>
    </row>
    <row r="6043" spans="1:17" s="80" customFormat="1" x14ac:dyDescent="0.55000000000000004">
      <c r="A6043" s="80">
        <v>6041</v>
      </c>
      <c r="B6043" s="81">
        <v>45863</v>
      </c>
      <c r="C6043" s="80">
        <v>142.89647750836701</v>
      </c>
      <c r="D6043" s="80">
        <f t="shared" si="467"/>
        <v>822771093.87911582</v>
      </c>
      <c r="E6043" s="80">
        <v>475</v>
      </c>
      <c r="F6043" s="80">
        <f t="shared" si="472"/>
        <v>8.2496610930338386E-5</v>
      </c>
      <c r="G6043" s="80">
        <f t="shared" si="468"/>
        <v>27833.129824745607</v>
      </c>
      <c r="H6043" s="80">
        <f t="shared" si="473"/>
        <v>2.2961388821256357</v>
      </c>
      <c r="I6043" s="80">
        <f t="shared" si="466"/>
        <v>13220736.666754164</v>
      </c>
      <c r="K6043" s="82">
        <f t="shared" si="469"/>
        <v>1.1114805470662237E-3</v>
      </c>
      <c r="L6043" s="3">
        <f>IF(AND(O6043&gt;0,O6043&lt;366),+'PL2'!$N$3+1,IF(AND(O6043&gt;365,O6043&lt;731),+'PL2'!$O$3+1,IF(AND(O6043&gt;730,O6043&lt;1096),+'PL2'!$P$3+1,IF(AND(O6043&gt;1095,O6043&lt;1461),+'PL2'!$Q$3+1,IF(AND(O6043&gt;1460,O6043&lt;3000),+'PL2'!$R$3+1,0)))))</f>
        <v>1.5</v>
      </c>
      <c r="M6043" s="3">
        <f>IF(AND(O6043&gt;0,O6043&lt;366),+'PL2'!$N$2+1,IF(AND(O6043&gt;365,O6043&lt;731),+'PL2'!$O$2+1,IF(AND(O6043&gt;730,O6043&lt;1096),+'PL2'!$P$2+1,IF(AND(O6043&gt;1095,O6043&lt;1461),+'PL2'!$Q$2+1,IF(AND(O6043&gt;1460,O6043&lt;1826),+'PL2'!$R$2+1,IF(AND(O6043&gt;1825,O6043&lt;2190),+'PL2'!$S$2+1,0))))))</f>
        <v>1.2</v>
      </c>
      <c r="N6043" s="82">
        <f t="shared" si="470"/>
        <v>4.9963589095569638E-4</v>
      </c>
      <c r="O6043" s="19">
        <f>IF(A6043&gt;'PL2'!$C$2+489,IF(A6043='PL2'!$C$2+490,1,O6042+1), "")</f>
        <v>1480</v>
      </c>
      <c r="Q6043" s="19">
        <f t="shared" ref="Q6043:Q6106" si="474">+Q6042*(1+N6043)</f>
        <v>34.39941019896478</v>
      </c>
    </row>
    <row r="6044" spans="1:17" s="80" customFormat="1" x14ac:dyDescent="0.55000000000000004">
      <c r="A6044" s="80">
        <v>6042</v>
      </c>
      <c r="B6044" s="81">
        <v>45864</v>
      </c>
      <c r="C6044" s="80">
        <v>142.926475982488</v>
      </c>
      <c r="D6044" s="80">
        <f t="shared" si="467"/>
        <v>823685587.94465089</v>
      </c>
      <c r="E6044" s="80">
        <v>475</v>
      </c>
      <c r="F6044" s="80">
        <f t="shared" si="472"/>
        <v>8.2422318764965207E-5</v>
      </c>
      <c r="G6044" s="80">
        <f t="shared" si="468"/>
        <v>27847.036255363681</v>
      </c>
      <c r="H6044" s="80">
        <f t="shared" si="473"/>
        <v>2.2952172988991282</v>
      </c>
      <c r="I6044" s="80">
        <f t="shared" si="466"/>
        <v>13227342.221297748</v>
      </c>
      <c r="K6044" s="82">
        <f t="shared" si="469"/>
        <v>1.1114805470662237E-3</v>
      </c>
      <c r="L6044" s="3">
        <f>IF(AND(O6044&gt;0,O6044&lt;366),+'PL2'!$N$3+1,IF(AND(O6044&gt;365,O6044&lt;731),+'PL2'!$O$3+1,IF(AND(O6044&gt;730,O6044&lt;1096),+'PL2'!$P$3+1,IF(AND(O6044&gt;1095,O6044&lt;1461),+'PL2'!$Q$3+1,IF(AND(O6044&gt;1460,O6044&lt;3000),+'PL2'!$R$3+1,0)))))</f>
        <v>1.5</v>
      </c>
      <c r="M6044" s="3">
        <f>IF(AND(O6044&gt;0,O6044&lt;366),+'PL2'!$N$2+1,IF(AND(O6044&gt;365,O6044&lt;731),+'PL2'!$O$2+1,IF(AND(O6044&gt;730,O6044&lt;1096),+'PL2'!$P$2+1,IF(AND(O6044&gt;1095,O6044&lt;1461),+'PL2'!$Q$2+1,IF(AND(O6044&gt;1460,O6044&lt;1826),+'PL2'!$R$2+1,IF(AND(O6044&gt;1825,O6044&lt;2190),+'PL2'!$S$2+1,0))))))</f>
        <v>1.2</v>
      </c>
      <c r="N6044" s="82">
        <f t="shared" si="470"/>
        <v>4.9963589095569638E-4</v>
      </c>
      <c r="O6044" s="19">
        <f>IF(A6044&gt;'PL2'!$C$2+489,IF(A6044='PL2'!$C$2+490,1,O6043+1), "")</f>
        <v>1481</v>
      </c>
      <c r="Q6044" s="19">
        <f t="shared" si="474"/>
        <v>34.416597378927889</v>
      </c>
    </row>
    <row r="6045" spans="1:17" s="80" customFormat="1" x14ac:dyDescent="0.55000000000000004">
      <c r="A6045" s="80">
        <v>6043</v>
      </c>
      <c r="B6045" s="81">
        <v>45865</v>
      </c>
      <c r="C6045" s="80">
        <v>142.95647445660899</v>
      </c>
      <c r="D6045" s="80">
        <f t="shared" si="467"/>
        <v>824601098.45255017</v>
      </c>
      <c r="E6045" s="80">
        <v>475</v>
      </c>
      <c r="F6045" s="80">
        <f t="shared" si="472"/>
        <v>8.2348089875600226E-5</v>
      </c>
      <c r="G6045" s="80">
        <f t="shared" si="468"/>
        <v>27860.949634133605</v>
      </c>
      <c r="H6045" s="80">
        <f t="shared" si="473"/>
        <v>2.2942959844912054</v>
      </c>
      <c r="I6045" s="80">
        <f t="shared" si="466"/>
        <v>13233951.076213462</v>
      </c>
      <c r="K6045" s="82">
        <f t="shared" si="469"/>
        <v>1.1114805470662237E-3</v>
      </c>
      <c r="L6045" s="3">
        <f>IF(AND(O6045&gt;0,O6045&lt;366),+'PL2'!$N$3+1,IF(AND(O6045&gt;365,O6045&lt;731),+'PL2'!$O$3+1,IF(AND(O6045&gt;730,O6045&lt;1096),+'PL2'!$P$3+1,IF(AND(O6045&gt;1095,O6045&lt;1461),+'PL2'!$Q$3+1,IF(AND(O6045&gt;1460,O6045&lt;3000),+'PL2'!$R$3+1,0)))))</f>
        <v>1.5</v>
      </c>
      <c r="M6045" s="3">
        <f>IF(AND(O6045&gt;0,O6045&lt;366),+'PL2'!$N$2+1,IF(AND(O6045&gt;365,O6045&lt;731),+'PL2'!$O$2+1,IF(AND(O6045&gt;730,O6045&lt;1096),+'PL2'!$P$2+1,IF(AND(O6045&gt;1095,O6045&lt;1461),+'PL2'!$Q$2+1,IF(AND(O6045&gt;1460,O6045&lt;1826),+'PL2'!$R$2+1,IF(AND(O6045&gt;1825,O6045&lt;2190),+'PL2'!$S$2+1,0))))))</f>
        <v>1.2</v>
      </c>
      <c r="N6045" s="82">
        <f t="shared" si="470"/>
        <v>4.9963589095569638E-4</v>
      </c>
      <c r="O6045" s="19">
        <f>IF(A6045&gt;'PL2'!$C$2+489,IF(A6045='PL2'!$C$2+490,1,O6044+1), "")</f>
        <v>1482</v>
      </c>
      <c r="Q6045" s="19">
        <f t="shared" si="474"/>
        <v>34.433793146222975</v>
      </c>
    </row>
    <row r="6046" spans="1:17" s="80" customFormat="1" x14ac:dyDescent="0.55000000000000004">
      <c r="A6046" s="80">
        <v>6044</v>
      </c>
      <c r="B6046" s="81">
        <v>45866</v>
      </c>
      <c r="C6046" s="80">
        <v>142.98647293073</v>
      </c>
      <c r="D6046" s="80">
        <f t="shared" si="467"/>
        <v>825517626.53256965</v>
      </c>
      <c r="E6046" s="80">
        <v>475</v>
      </c>
      <c r="F6046" s="80">
        <f t="shared" si="472"/>
        <v>8.2273924213315528E-5</v>
      </c>
      <c r="G6046" s="80">
        <f t="shared" si="468"/>
        <v>27874.869964526926</v>
      </c>
      <c r="H6046" s="80">
        <f t="shared" si="473"/>
        <v>2.2933749389175135</v>
      </c>
      <c r="I6046" s="80">
        <f t="shared" si="466"/>
        <v>13240563.23315029</v>
      </c>
      <c r="K6046" s="82">
        <f t="shared" si="469"/>
        <v>1.1114805470662237E-3</v>
      </c>
      <c r="L6046" s="3">
        <f>IF(AND(O6046&gt;0,O6046&lt;366),+'PL2'!$N$3+1,IF(AND(O6046&gt;365,O6046&lt;731),+'PL2'!$O$3+1,IF(AND(O6046&gt;730,O6046&lt;1096),+'PL2'!$P$3+1,IF(AND(O6046&gt;1095,O6046&lt;1461),+'PL2'!$Q$3+1,IF(AND(O6046&gt;1460,O6046&lt;3000),+'PL2'!$R$3+1,0)))))</f>
        <v>1.5</v>
      </c>
      <c r="M6046" s="3">
        <f>IF(AND(O6046&gt;0,O6046&lt;366),+'PL2'!$N$2+1,IF(AND(O6046&gt;365,O6046&lt;731),+'PL2'!$O$2+1,IF(AND(O6046&gt;730,O6046&lt;1096),+'PL2'!$P$2+1,IF(AND(O6046&gt;1095,O6046&lt;1461),+'PL2'!$Q$2+1,IF(AND(O6046&gt;1460,O6046&lt;1826),+'PL2'!$R$2+1,IF(AND(O6046&gt;1825,O6046&lt;2190),+'PL2'!$S$2+1,0))))))</f>
        <v>1.2</v>
      </c>
      <c r="N6046" s="82">
        <f t="shared" si="470"/>
        <v>4.9963589095569638E-4</v>
      </c>
      <c r="O6046" s="19">
        <f>IF(A6046&gt;'PL2'!$C$2+489,IF(A6046='PL2'!$C$2+490,1,O6045+1), "")</f>
        <v>1483</v>
      </c>
      <c r="Q6046" s="19">
        <f t="shared" si="474"/>
        <v>34.45099750514057</v>
      </c>
    </row>
    <row r="6047" spans="1:17" s="80" customFormat="1" x14ac:dyDescent="0.55000000000000004">
      <c r="A6047" s="80">
        <v>6045</v>
      </c>
      <c r="B6047" s="81">
        <v>45867</v>
      </c>
      <c r="C6047" s="80">
        <v>143.01647140485099</v>
      </c>
      <c r="D6047" s="80">
        <f t="shared" si="467"/>
        <v>826435173.31572092</v>
      </c>
      <c r="E6047" s="80">
        <v>475</v>
      </c>
      <c r="F6047" s="80">
        <f t="shared" si="472"/>
        <v>8.2199821729213865E-5</v>
      </c>
      <c r="G6047" s="80">
        <f t="shared" si="468"/>
        <v>27888.797250016927</v>
      </c>
      <c r="H6047" s="80">
        <f t="shared" si="473"/>
        <v>2.2924541621935814</v>
      </c>
      <c r="I6047" s="80">
        <f t="shared" ref="I6047:I6110" si="475">+E6047*G6047</f>
        <v>13247178.693758041</v>
      </c>
      <c r="K6047" s="82">
        <f t="shared" si="469"/>
        <v>1.1114805470662237E-3</v>
      </c>
      <c r="L6047" s="3">
        <f>IF(AND(O6047&gt;0,O6047&lt;366),+'PL2'!$N$3+1,IF(AND(O6047&gt;365,O6047&lt;731),+'PL2'!$O$3+1,IF(AND(O6047&gt;730,O6047&lt;1096),+'PL2'!$P$3+1,IF(AND(O6047&gt;1095,O6047&lt;1461),+'PL2'!$Q$3+1,IF(AND(O6047&gt;1460,O6047&lt;3000),+'PL2'!$R$3+1,0)))))</f>
        <v>1.5</v>
      </c>
      <c r="M6047" s="3">
        <f>IF(AND(O6047&gt;0,O6047&lt;366),+'PL2'!$N$2+1,IF(AND(O6047&gt;365,O6047&lt;731),+'PL2'!$O$2+1,IF(AND(O6047&gt;730,O6047&lt;1096),+'PL2'!$P$2+1,IF(AND(O6047&gt;1095,O6047&lt;1461),+'PL2'!$Q$2+1,IF(AND(O6047&gt;1460,O6047&lt;1826),+'PL2'!$R$2+1,IF(AND(O6047&gt;1825,O6047&lt;2190),+'PL2'!$S$2+1,0))))))</f>
        <v>1.2</v>
      </c>
      <c r="N6047" s="82">
        <f t="shared" si="470"/>
        <v>4.9963589095569638E-4</v>
      </c>
      <c r="O6047" s="19">
        <f>IF(A6047&gt;'PL2'!$C$2+489,IF(A6047='PL2'!$C$2+490,1,O6046+1), "")</f>
        <v>1484</v>
      </c>
      <c r="Q6047" s="19">
        <f t="shared" si="474"/>
        <v>34.468210459973363</v>
      </c>
    </row>
    <row r="6048" spans="1:17" s="80" customFormat="1" x14ac:dyDescent="0.55000000000000004">
      <c r="A6048" s="80">
        <v>6046</v>
      </c>
      <c r="B6048" s="81">
        <v>45868</v>
      </c>
      <c r="C6048" s="80">
        <v>143.046469878972</v>
      </c>
      <c r="D6048" s="80">
        <f t="shared" si="467"/>
        <v>827353739.93427265</v>
      </c>
      <c r="E6048" s="80">
        <v>475</v>
      </c>
      <c r="F6048" s="80">
        <f t="shared" si="472"/>
        <v>8.2125782374428634E-5</v>
      </c>
      <c r="G6048" s="80">
        <f t="shared" si="468"/>
        <v>27902.731494078624</v>
      </c>
      <c r="H6048" s="80">
        <f t="shared" si="473"/>
        <v>2.2915336543348168</v>
      </c>
      <c r="I6048" s="80">
        <f t="shared" si="475"/>
        <v>13253797.459687347</v>
      </c>
      <c r="K6048" s="82">
        <f t="shared" si="469"/>
        <v>1.1114805470662237E-3</v>
      </c>
      <c r="L6048" s="3">
        <f>IF(AND(O6048&gt;0,O6048&lt;366),+'PL2'!$N$3+1,IF(AND(O6048&gt;365,O6048&lt;731),+'PL2'!$O$3+1,IF(AND(O6048&gt;730,O6048&lt;1096),+'PL2'!$P$3+1,IF(AND(O6048&gt;1095,O6048&lt;1461),+'PL2'!$Q$3+1,IF(AND(O6048&gt;1460,O6048&lt;3000),+'PL2'!$R$3+1,0)))))</f>
        <v>1.5</v>
      </c>
      <c r="M6048" s="3">
        <f>IF(AND(O6048&gt;0,O6048&lt;366),+'PL2'!$N$2+1,IF(AND(O6048&gt;365,O6048&lt;731),+'PL2'!$O$2+1,IF(AND(O6048&gt;730,O6048&lt;1096),+'PL2'!$P$2+1,IF(AND(O6048&gt;1095,O6048&lt;1461),+'PL2'!$Q$2+1,IF(AND(O6048&gt;1460,O6048&lt;1826),+'PL2'!$R$2+1,IF(AND(O6048&gt;1825,O6048&lt;2190),+'PL2'!$S$2+1,0))))))</f>
        <v>1.2</v>
      </c>
      <c r="N6048" s="82">
        <f t="shared" si="470"/>
        <v>4.9963589095569638E-4</v>
      </c>
      <c r="O6048" s="19">
        <f>IF(A6048&gt;'PL2'!$C$2+489,IF(A6048='PL2'!$C$2+490,1,O6047+1), "")</f>
        <v>1485</v>
      </c>
      <c r="Q6048" s="19">
        <f t="shared" si="474"/>
        <v>34.48543201501618</v>
      </c>
    </row>
    <row r="6049" spans="1:17" s="80" customFormat="1" x14ac:dyDescent="0.55000000000000004">
      <c r="A6049" s="80">
        <v>6047</v>
      </c>
      <c r="B6049" s="81">
        <v>45869</v>
      </c>
      <c r="C6049" s="80">
        <v>143.07646835309299</v>
      </c>
      <c r="D6049" s="80">
        <f t="shared" si="467"/>
        <v>828273327.52175212</v>
      </c>
      <c r="E6049" s="80">
        <v>475</v>
      </c>
      <c r="F6049" s="80">
        <f t="shared" si="472"/>
        <v>8.2051806100123844E-5</v>
      </c>
      <c r="G6049" s="80">
        <f t="shared" si="468"/>
        <v>27916.672700188767</v>
      </c>
      <c r="H6049" s="80">
        <f t="shared" si="473"/>
        <v>2.2906134153565092</v>
      </c>
      <c r="I6049" s="80">
        <f t="shared" si="475"/>
        <v>13260419.532589665</v>
      </c>
      <c r="K6049" s="82">
        <f t="shared" si="469"/>
        <v>1.1114805470662237E-3</v>
      </c>
      <c r="L6049" s="3">
        <f>IF(AND(O6049&gt;0,O6049&lt;366),+'PL2'!$N$3+1,IF(AND(O6049&gt;365,O6049&lt;731),+'PL2'!$O$3+1,IF(AND(O6049&gt;730,O6049&lt;1096),+'PL2'!$P$3+1,IF(AND(O6049&gt;1095,O6049&lt;1461),+'PL2'!$Q$3+1,IF(AND(O6049&gt;1460,O6049&lt;3000),+'PL2'!$R$3+1,0)))))</f>
        <v>1.5</v>
      </c>
      <c r="M6049" s="3">
        <f>IF(AND(O6049&gt;0,O6049&lt;366),+'PL2'!$N$2+1,IF(AND(O6049&gt;365,O6049&lt;731),+'PL2'!$O$2+1,IF(AND(O6049&gt;730,O6049&lt;1096),+'PL2'!$P$2+1,IF(AND(O6049&gt;1095,O6049&lt;1461),+'PL2'!$Q$2+1,IF(AND(O6049&gt;1460,O6049&lt;1826),+'PL2'!$R$2+1,IF(AND(O6049&gt;1825,O6049&lt;2190),+'PL2'!$S$2+1,0))))))</f>
        <v>1.2</v>
      </c>
      <c r="N6049" s="82">
        <f t="shared" si="470"/>
        <v>4.9963589095569638E-4</v>
      </c>
      <c r="O6049" s="19">
        <f>IF(A6049&gt;'PL2'!$C$2+489,IF(A6049='PL2'!$C$2+490,1,O6048+1), "")</f>
        <v>1486</v>
      </c>
      <c r="Q6049" s="19">
        <f t="shared" si="474"/>
        <v>34.502662174565991</v>
      </c>
    </row>
    <row r="6050" spans="1:17" s="80" customFormat="1" x14ac:dyDescent="0.55000000000000004">
      <c r="A6050" s="80">
        <v>6048</v>
      </c>
      <c r="B6050" s="81">
        <v>45870</v>
      </c>
      <c r="C6050" s="80">
        <v>143.10646682721401</v>
      </c>
      <c r="D6050" s="80">
        <f t="shared" si="467"/>
        <v>829193937.21294641</v>
      </c>
      <c r="E6050" s="80">
        <v>475</v>
      </c>
      <c r="F6050" s="80">
        <f t="shared" si="472"/>
        <v>8.1977892857494148E-5</v>
      </c>
      <c r="G6050" s="80">
        <f t="shared" si="468"/>
        <v>27930.620871825842</v>
      </c>
      <c r="H6050" s="80">
        <f t="shared" si="473"/>
        <v>2.2896934452738287</v>
      </c>
      <c r="I6050" s="80">
        <f t="shared" si="475"/>
        <v>13267044.914117275</v>
      </c>
      <c r="K6050" s="82">
        <f t="shared" si="469"/>
        <v>1.1114805470662237E-3</v>
      </c>
      <c r="L6050" s="3">
        <f>IF(AND(O6050&gt;0,O6050&lt;366),+'PL2'!$N$3+1,IF(AND(O6050&gt;365,O6050&lt;731),+'PL2'!$O$3+1,IF(AND(O6050&gt;730,O6050&lt;1096),+'PL2'!$P$3+1,IF(AND(O6050&gt;1095,O6050&lt;1461),+'PL2'!$Q$3+1,IF(AND(O6050&gt;1460,O6050&lt;3000),+'PL2'!$R$3+1,0)))))</f>
        <v>1.5</v>
      </c>
      <c r="M6050" s="3">
        <f>IF(AND(O6050&gt;0,O6050&lt;366),+'PL2'!$N$2+1,IF(AND(O6050&gt;365,O6050&lt;731),+'PL2'!$O$2+1,IF(AND(O6050&gt;730,O6050&lt;1096),+'PL2'!$P$2+1,IF(AND(O6050&gt;1095,O6050&lt;1461),+'PL2'!$Q$2+1,IF(AND(O6050&gt;1460,O6050&lt;1826),+'PL2'!$R$2+1,IF(AND(O6050&gt;1825,O6050&lt;2190),+'PL2'!$S$2+1,0))))))</f>
        <v>1.2</v>
      </c>
      <c r="N6050" s="82">
        <f t="shared" si="470"/>
        <v>4.9963589095569638E-4</v>
      </c>
      <c r="O6050" s="19">
        <f>IF(A6050&gt;'PL2'!$C$2+489,IF(A6050='PL2'!$C$2+490,1,O6049+1), "")</f>
        <v>1487</v>
      </c>
      <c r="Q6050" s="19">
        <f t="shared" si="474"/>
        <v>34.519900942921922</v>
      </c>
    </row>
    <row r="6051" spans="1:17" s="80" customFormat="1" x14ac:dyDescent="0.55000000000000004">
      <c r="A6051" s="80">
        <v>6049</v>
      </c>
      <c r="B6051" s="81">
        <v>45871</v>
      </c>
      <c r="C6051" s="80">
        <v>143.13646530133499</v>
      </c>
      <c r="D6051" s="80">
        <f t="shared" ref="D6051:D6114" si="476">+D6050*(1+K6051)</f>
        <v>830115570.14390385</v>
      </c>
      <c r="E6051" s="80">
        <v>475</v>
      </c>
      <c r="F6051" s="80">
        <f t="shared" si="472"/>
        <v>8.1904042597764814E-5</v>
      </c>
      <c r="G6051" s="80">
        <f t="shared" ref="G6051:G6114" si="477">+G6050*(1+N6051)</f>
        <v>27944.576012470083</v>
      </c>
      <c r="H6051" s="80">
        <f t="shared" si="473"/>
        <v>2.2887737441018263</v>
      </c>
      <c r="I6051" s="80">
        <f t="shared" si="475"/>
        <v>13273673.605923289</v>
      </c>
      <c r="K6051" s="82">
        <f t="shared" si="469"/>
        <v>1.1114805470662237E-3</v>
      </c>
      <c r="L6051" s="3">
        <f>IF(AND(O6051&gt;0,O6051&lt;366),+'PL2'!$N$3+1,IF(AND(O6051&gt;365,O6051&lt;731),+'PL2'!$O$3+1,IF(AND(O6051&gt;730,O6051&lt;1096),+'PL2'!$P$3+1,IF(AND(O6051&gt;1095,O6051&lt;1461),+'PL2'!$Q$3+1,IF(AND(O6051&gt;1460,O6051&lt;3000),+'PL2'!$R$3+1,0)))))</f>
        <v>1.5</v>
      </c>
      <c r="M6051" s="3">
        <f>IF(AND(O6051&gt;0,O6051&lt;366),+'PL2'!$N$2+1,IF(AND(O6051&gt;365,O6051&lt;731),+'PL2'!$O$2+1,IF(AND(O6051&gt;730,O6051&lt;1096),+'PL2'!$P$2+1,IF(AND(O6051&gt;1095,O6051&lt;1461),+'PL2'!$Q$2+1,IF(AND(O6051&gt;1460,O6051&lt;1826),+'PL2'!$R$2+1,IF(AND(O6051&gt;1825,O6051&lt;2190),+'PL2'!$S$2+1,0))))))</f>
        <v>1.2</v>
      </c>
      <c r="N6051" s="82">
        <f t="shared" si="470"/>
        <v>4.9963589095569638E-4</v>
      </c>
      <c r="O6051" s="19">
        <f>IF(A6051&gt;'PL2'!$C$2+489,IF(A6051='PL2'!$C$2+490,1,O6050+1), "")</f>
        <v>1488</v>
      </c>
      <c r="Q6051" s="19">
        <f t="shared" si="474"/>
        <v>34.537148324385242</v>
      </c>
    </row>
    <row r="6052" spans="1:17" s="80" customFormat="1" x14ac:dyDescent="0.55000000000000004">
      <c r="A6052" s="80">
        <v>6050</v>
      </c>
      <c r="B6052" s="81">
        <v>45872</v>
      </c>
      <c r="C6052" s="80">
        <v>143.16646377545601</v>
      </c>
      <c r="D6052" s="80">
        <f t="shared" si="476"/>
        <v>831038227.45193553</v>
      </c>
      <c r="E6052" s="80">
        <v>475</v>
      </c>
      <c r="F6052" s="80">
        <f t="shared" si="472"/>
        <v>8.1830255272191712E-5</v>
      </c>
      <c r="G6052" s="80">
        <f t="shared" si="477"/>
        <v>27958.538125603452</v>
      </c>
      <c r="H6052" s="80">
        <f t="shared" si="473"/>
        <v>2.2878543118554351</v>
      </c>
      <c r="I6052" s="80">
        <f t="shared" si="475"/>
        <v>13280305.609661641</v>
      </c>
      <c r="K6052" s="82">
        <f t="shared" ref="K6052:K6115" si="478">+L6052^(0.00273972602739726)-1</f>
        <v>1.1114805470662237E-3</v>
      </c>
      <c r="L6052" s="3">
        <f>IF(AND(O6052&gt;0,O6052&lt;366),+'PL2'!$N$3+1,IF(AND(O6052&gt;365,O6052&lt;731),+'PL2'!$O$3+1,IF(AND(O6052&gt;730,O6052&lt;1096),+'PL2'!$P$3+1,IF(AND(O6052&gt;1095,O6052&lt;1461),+'PL2'!$Q$3+1,IF(AND(O6052&gt;1460,O6052&lt;3000),+'PL2'!$R$3+1,0)))))</f>
        <v>1.5</v>
      </c>
      <c r="M6052" s="3">
        <f>IF(AND(O6052&gt;0,O6052&lt;366),+'PL2'!$N$2+1,IF(AND(O6052&gt;365,O6052&lt;731),+'PL2'!$O$2+1,IF(AND(O6052&gt;730,O6052&lt;1096),+'PL2'!$P$2+1,IF(AND(O6052&gt;1095,O6052&lt;1461),+'PL2'!$Q$2+1,IF(AND(O6052&gt;1460,O6052&lt;1826),+'PL2'!$R$2+1,IF(AND(O6052&gt;1825,O6052&lt;2190),+'PL2'!$S$2+1,0))))))</f>
        <v>1.2</v>
      </c>
      <c r="N6052" s="82">
        <f t="shared" ref="N6052:N6115" si="479">+M6052^(0.00273972602739726)-1</f>
        <v>4.9963589095569638E-4</v>
      </c>
      <c r="O6052" s="19">
        <f>IF(A6052&gt;'PL2'!$C$2+489,IF(A6052='PL2'!$C$2+490,1,O6051+1), "")</f>
        <v>1489</v>
      </c>
      <c r="Q6052" s="19">
        <f t="shared" si="474"/>
        <v>34.554404323259362</v>
      </c>
    </row>
    <row r="6053" spans="1:17" s="80" customFormat="1" x14ac:dyDescent="0.55000000000000004">
      <c r="A6053" s="80">
        <v>6051</v>
      </c>
      <c r="B6053" s="81">
        <v>45873</v>
      </c>
      <c r="C6053" s="80">
        <v>143.196462249577</v>
      </c>
      <c r="D6053" s="80">
        <f t="shared" si="476"/>
        <v>831961910.27561677</v>
      </c>
      <c r="E6053" s="80">
        <v>475</v>
      </c>
      <c r="F6053" s="80">
        <f t="shared" si="472"/>
        <v>8.1756530832061285E-5</v>
      </c>
      <c r="G6053" s="80">
        <f t="shared" si="477"/>
        <v>27972.507214709658</v>
      </c>
      <c r="H6053" s="80">
        <f t="shared" si="473"/>
        <v>2.2869351485494671</v>
      </c>
      <c r="I6053" s="80">
        <f t="shared" si="475"/>
        <v>13286940.926987087</v>
      </c>
      <c r="K6053" s="82">
        <f t="shared" si="478"/>
        <v>1.1114805470662237E-3</v>
      </c>
      <c r="L6053" s="3">
        <f>IF(AND(O6053&gt;0,O6053&lt;366),+'PL2'!$N$3+1,IF(AND(O6053&gt;365,O6053&lt;731),+'PL2'!$O$3+1,IF(AND(O6053&gt;730,O6053&lt;1096),+'PL2'!$P$3+1,IF(AND(O6053&gt;1095,O6053&lt;1461),+'PL2'!$Q$3+1,IF(AND(O6053&gt;1460,O6053&lt;3000),+'PL2'!$R$3+1,0)))))</f>
        <v>1.5</v>
      </c>
      <c r="M6053" s="3">
        <f>IF(AND(O6053&gt;0,O6053&lt;366),+'PL2'!$N$2+1,IF(AND(O6053&gt;365,O6053&lt;731),+'PL2'!$O$2+1,IF(AND(O6053&gt;730,O6053&lt;1096),+'PL2'!$P$2+1,IF(AND(O6053&gt;1095,O6053&lt;1461),+'PL2'!$Q$2+1,IF(AND(O6053&gt;1460,O6053&lt;1826),+'PL2'!$R$2+1,IF(AND(O6053&gt;1825,O6053&lt;2190),+'PL2'!$S$2+1,0))))))</f>
        <v>1.2</v>
      </c>
      <c r="N6053" s="82">
        <f t="shared" si="479"/>
        <v>4.9963589095569638E-4</v>
      </c>
      <c r="O6053" s="19">
        <f>IF(A6053&gt;'PL2'!$C$2+489,IF(A6053='PL2'!$C$2+490,1,O6052+1), "")</f>
        <v>1490</v>
      </c>
      <c r="Q6053" s="19">
        <f t="shared" si="474"/>
        <v>34.571668943849858</v>
      </c>
    </row>
    <row r="6054" spans="1:17" s="80" customFormat="1" x14ac:dyDescent="0.55000000000000004">
      <c r="A6054" s="80">
        <v>6052</v>
      </c>
      <c r="B6054" s="81">
        <v>45874</v>
      </c>
      <c r="C6054" s="80">
        <v>143.22646072369801</v>
      </c>
      <c r="D6054" s="80">
        <f t="shared" si="476"/>
        <v>832886619.75478816</v>
      </c>
      <c r="E6054" s="80">
        <v>475</v>
      </c>
      <c r="F6054" s="80">
        <f t="shared" si="472"/>
        <v>8.1682869228690648E-5</v>
      </c>
      <c r="G6054" s="80">
        <f t="shared" si="477"/>
        <v>27986.483283274145</v>
      </c>
      <c r="H6054" s="80">
        <f t="shared" si="473"/>
        <v>2.2860162541986186</v>
      </c>
      <c r="I6054" s="80">
        <f t="shared" si="475"/>
        <v>13293579.559555219</v>
      </c>
      <c r="K6054" s="82">
        <f t="shared" si="478"/>
        <v>1.1114805470662237E-3</v>
      </c>
      <c r="L6054" s="3">
        <f>IF(AND(O6054&gt;0,O6054&lt;366),+'PL2'!$N$3+1,IF(AND(O6054&gt;365,O6054&lt;731),+'PL2'!$O$3+1,IF(AND(O6054&gt;730,O6054&lt;1096),+'PL2'!$P$3+1,IF(AND(O6054&gt;1095,O6054&lt;1461),+'PL2'!$Q$3+1,IF(AND(O6054&gt;1460,O6054&lt;3000),+'PL2'!$R$3+1,0)))))</f>
        <v>1.5</v>
      </c>
      <c r="M6054" s="3">
        <f>IF(AND(O6054&gt;0,O6054&lt;366),+'PL2'!$N$2+1,IF(AND(O6054&gt;365,O6054&lt;731),+'PL2'!$O$2+1,IF(AND(O6054&gt;730,O6054&lt;1096),+'PL2'!$P$2+1,IF(AND(O6054&gt;1095,O6054&lt;1461),+'PL2'!$Q$2+1,IF(AND(O6054&gt;1460,O6054&lt;1826),+'PL2'!$R$2+1,IF(AND(O6054&gt;1825,O6054&lt;2190),+'PL2'!$S$2+1,0))))))</f>
        <v>1.2</v>
      </c>
      <c r="N6054" s="82">
        <f t="shared" si="479"/>
        <v>4.9963589095569638E-4</v>
      </c>
      <c r="O6054" s="19">
        <f>IF(A6054&gt;'PL2'!$C$2+489,IF(A6054='PL2'!$C$2+490,1,O6053+1), "")</f>
        <v>1491</v>
      </c>
      <c r="Q6054" s="19">
        <f t="shared" si="474"/>
        <v>34.588942190464444</v>
      </c>
    </row>
    <row r="6055" spans="1:17" s="80" customFormat="1" x14ac:dyDescent="0.55000000000000004">
      <c r="A6055" s="80">
        <v>6053</v>
      </c>
      <c r="B6055" s="81">
        <v>45875</v>
      </c>
      <c r="C6055" s="80">
        <v>143.256459197819</v>
      </c>
      <c r="D6055" s="80">
        <f t="shared" si="476"/>
        <v>833812357.03055739</v>
      </c>
      <c r="E6055" s="80">
        <v>475</v>
      </c>
      <c r="F6055" s="80">
        <f t="shared" si="472"/>
        <v>8.1609270413427379E-5</v>
      </c>
      <c r="G6055" s="80">
        <f t="shared" si="477"/>
        <v>28000.466334784101</v>
      </c>
      <c r="H6055" s="80">
        <f t="shared" si="473"/>
        <v>2.2850976288174656</v>
      </c>
      <c r="I6055" s="80">
        <f t="shared" si="475"/>
        <v>13300221.509022448</v>
      </c>
      <c r="K6055" s="82">
        <f t="shared" si="478"/>
        <v>1.1114805470662237E-3</v>
      </c>
      <c r="L6055" s="3">
        <f>IF(AND(O6055&gt;0,O6055&lt;366),+'PL2'!$N$3+1,IF(AND(O6055&gt;365,O6055&lt;731),+'PL2'!$O$3+1,IF(AND(O6055&gt;730,O6055&lt;1096),+'PL2'!$P$3+1,IF(AND(O6055&gt;1095,O6055&lt;1461),+'PL2'!$Q$3+1,IF(AND(O6055&gt;1460,O6055&lt;3000),+'PL2'!$R$3+1,0)))))</f>
        <v>1.5</v>
      </c>
      <c r="M6055" s="3">
        <f>IF(AND(O6055&gt;0,O6055&lt;366),+'PL2'!$N$2+1,IF(AND(O6055&gt;365,O6055&lt;731),+'PL2'!$O$2+1,IF(AND(O6055&gt;730,O6055&lt;1096),+'PL2'!$P$2+1,IF(AND(O6055&gt;1095,O6055&lt;1461),+'PL2'!$Q$2+1,IF(AND(O6055&gt;1460,O6055&lt;1826),+'PL2'!$R$2+1,IF(AND(O6055&gt;1825,O6055&lt;2190),+'PL2'!$S$2+1,0))))))</f>
        <v>1.2</v>
      </c>
      <c r="N6055" s="82">
        <f t="shared" si="479"/>
        <v>4.9963589095569638E-4</v>
      </c>
      <c r="O6055" s="19">
        <f>IF(A6055&gt;'PL2'!$C$2+489,IF(A6055='PL2'!$C$2+490,1,O6054+1), "")</f>
        <v>1492</v>
      </c>
      <c r="Q6055" s="19">
        <f t="shared" si="474"/>
        <v>34.606224067412988</v>
      </c>
    </row>
    <row r="6056" spans="1:17" s="80" customFormat="1" x14ac:dyDescent="0.55000000000000004">
      <c r="A6056" s="80">
        <v>6054</v>
      </c>
      <c r="B6056" s="81">
        <v>45876</v>
      </c>
      <c r="C6056" s="80">
        <v>143.28645767194001</v>
      </c>
      <c r="D6056" s="80">
        <f t="shared" si="476"/>
        <v>834739123.24530029</v>
      </c>
      <c r="E6056" s="80">
        <v>475</v>
      </c>
      <c r="F6056" s="80">
        <f t="shared" si="472"/>
        <v>8.1535734337649782E-5</v>
      </c>
      <c r="G6056" s="80">
        <f t="shared" si="477"/>
        <v>28014.456372728455</v>
      </c>
      <c r="H6056" s="80">
        <f t="shared" si="473"/>
        <v>2.284179272420467</v>
      </c>
      <c r="I6056" s="80">
        <f t="shared" si="475"/>
        <v>13306866.777046015</v>
      </c>
      <c r="K6056" s="82">
        <f t="shared" si="478"/>
        <v>1.1114805470662237E-3</v>
      </c>
      <c r="L6056" s="3">
        <f>IF(AND(O6056&gt;0,O6056&lt;366),+'PL2'!$N$3+1,IF(AND(O6056&gt;365,O6056&lt;731),+'PL2'!$O$3+1,IF(AND(O6056&gt;730,O6056&lt;1096),+'PL2'!$P$3+1,IF(AND(O6056&gt;1095,O6056&lt;1461),+'PL2'!$Q$3+1,IF(AND(O6056&gt;1460,O6056&lt;3000),+'PL2'!$R$3+1,0)))))</f>
        <v>1.5</v>
      </c>
      <c r="M6056" s="3">
        <f>IF(AND(O6056&gt;0,O6056&lt;366),+'PL2'!$N$2+1,IF(AND(O6056&gt;365,O6056&lt;731),+'PL2'!$O$2+1,IF(AND(O6056&gt;730,O6056&lt;1096),+'PL2'!$P$2+1,IF(AND(O6056&gt;1095,O6056&lt;1461),+'PL2'!$Q$2+1,IF(AND(O6056&gt;1460,O6056&lt;1826),+'PL2'!$R$2+1,IF(AND(O6056&gt;1825,O6056&lt;2190),+'PL2'!$S$2+1,0))))))</f>
        <v>1.2</v>
      </c>
      <c r="N6056" s="82">
        <f t="shared" si="479"/>
        <v>4.9963589095569638E-4</v>
      </c>
      <c r="O6056" s="19">
        <f>IF(A6056&gt;'PL2'!$C$2+489,IF(A6056='PL2'!$C$2+490,1,O6055+1), "")</f>
        <v>1493</v>
      </c>
      <c r="Q6056" s="19">
        <f t="shared" si="474"/>
        <v>34.623514579007519</v>
      </c>
    </row>
    <row r="6057" spans="1:17" s="80" customFormat="1" x14ac:dyDescent="0.55000000000000004">
      <c r="A6057" s="80">
        <v>6055</v>
      </c>
      <c r="B6057" s="81">
        <v>45877</v>
      </c>
      <c r="C6057" s="80">
        <v>143.316456146061</v>
      </c>
      <c r="D6057" s="80">
        <f t="shared" si="476"/>
        <v>835666919.5426625</v>
      </c>
      <c r="E6057" s="80">
        <v>475</v>
      </c>
      <c r="F6057" s="80">
        <f t="shared" si="472"/>
        <v>8.1462260952766598E-5</v>
      </c>
      <c r="G6057" s="80">
        <f t="shared" si="477"/>
        <v>28028.453400597882</v>
      </c>
      <c r="H6057" s="80">
        <f t="shared" si="473"/>
        <v>2.2832611850219631</v>
      </c>
      <c r="I6057" s="80">
        <f t="shared" si="475"/>
        <v>13313515.365283994</v>
      </c>
      <c r="K6057" s="82">
        <f t="shared" si="478"/>
        <v>1.1114805470662237E-3</v>
      </c>
      <c r="L6057" s="3">
        <f>IF(AND(O6057&gt;0,O6057&lt;366),+'PL2'!$N$3+1,IF(AND(O6057&gt;365,O6057&lt;731),+'PL2'!$O$3+1,IF(AND(O6057&gt;730,O6057&lt;1096),+'PL2'!$P$3+1,IF(AND(O6057&gt;1095,O6057&lt;1461),+'PL2'!$Q$3+1,IF(AND(O6057&gt;1460,O6057&lt;3000),+'PL2'!$R$3+1,0)))))</f>
        <v>1.5</v>
      </c>
      <c r="M6057" s="3">
        <f>IF(AND(O6057&gt;0,O6057&lt;366),+'PL2'!$N$2+1,IF(AND(O6057&gt;365,O6057&lt;731),+'PL2'!$O$2+1,IF(AND(O6057&gt;730,O6057&lt;1096),+'PL2'!$P$2+1,IF(AND(O6057&gt;1095,O6057&lt;1461),+'PL2'!$Q$2+1,IF(AND(O6057&gt;1460,O6057&lt;1826),+'PL2'!$R$2+1,IF(AND(O6057&gt;1825,O6057&lt;2190),+'PL2'!$S$2+1,0))))))</f>
        <v>1.2</v>
      </c>
      <c r="N6057" s="82">
        <f t="shared" si="479"/>
        <v>4.9963589095569638E-4</v>
      </c>
      <c r="O6057" s="19">
        <f>IF(A6057&gt;'PL2'!$C$2+489,IF(A6057='PL2'!$C$2+490,1,O6056+1), "")</f>
        <v>1494</v>
      </c>
      <c r="Q6057" s="19">
        <f t="shared" si="474"/>
        <v>34.640813729562218</v>
      </c>
    </row>
    <row r="6058" spans="1:17" s="80" customFormat="1" x14ac:dyDescent="0.55000000000000004">
      <c r="A6058" s="80">
        <v>6056</v>
      </c>
      <c r="B6058" s="81">
        <v>45878</v>
      </c>
      <c r="C6058" s="80">
        <v>143.34645462018199</v>
      </c>
      <c r="D6058" s="80">
        <f t="shared" si="476"/>
        <v>836595747.06756091</v>
      </c>
      <c r="E6058" s="80">
        <v>475</v>
      </c>
      <c r="F6058" s="80">
        <f t="shared" si="472"/>
        <v>8.1388850210217171E-5</v>
      </c>
      <c r="G6058" s="80">
        <f t="shared" si="477"/>
        <v>28042.457421884799</v>
      </c>
      <c r="H6058" s="80">
        <f t="shared" si="473"/>
        <v>2.2823433666361748</v>
      </c>
      <c r="I6058" s="80">
        <f t="shared" si="475"/>
        <v>13320167.27539528</v>
      </c>
      <c r="K6058" s="82">
        <f t="shared" si="478"/>
        <v>1.1114805470662237E-3</v>
      </c>
      <c r="L6058" s="3">
        <f>IF(AND(O6058&gt;0,O6058&lt;366),+'PL2'!$N$3+1,IF(AND(O6058&gt;365,O6058&lt;731),+'PL2'!$O$3+1,IF(AND(O6058&gt;730,O6058&lt;1096),+'PL2'!$P$3+1,IF(AND(O6058&gt;1095,O6058&lt;1461),+'PL2'!$Q$3+1,IF(AND(O6058&gt;1460,O6058&lt;3000),+'PL2'!$R$3+1,0)))))</f>
        <v>1.5</v>
      </c>
      <c r="M6058" s="3">
        <f>IF(AND(O6058&gt;0,O6058&lt;366),+'PL2'!$N$2+1,IF(AND(O6058&gt;365,O6058&lt;731),+'PL2'!$O$2+1,IF(AND(O6058&gt;730,O6058&lt;1096),+'PL2'!$P$2+1,IF(AND(O6058&gt;1095,O6058&lt;1461),+'PL2'!$Q$2+1,IF(AND(O6058&gt;1460,O6058&lt;1826),+'PL2'!$R$2+1,IF(AND(O6058&gt;1825,O6058&lt;2190),+'PL2'!$S$2+1,0))))))</f>
        <v>1.2</v>
      </c>
      <c r="N6058" s="82">
        <f t="shared" si="479"/>
        <v>4.9963589095569638E-4</v>
      </c>
      <c r="O6058" s="19">
        <f>IF(A6058&gt;'PL2'!$C$2+489,IF(A6058='PL2'!$C$2+490,1,O6057+1), "")</f>
        <v>1495</v>
      </c>
      <c r="Q6058" s="19">
        <f t="shared" si="474"/>
        <v>34.658121523393419</v>
      </c>
    </row>
    <row r="6059" spans="1:17" s="80" customFormat="1" x14ac:dyDescent="0.55000000000000004">
      <c r="A6059" s="80">
        <v>6057</v>
      </c>
      <c r="B6059" s="81">
        <v>45879</v>
      </c>
      <c r="C6059" s="80">
        <v>143.376453094303</v>
      </c>
      <c r="D6059" s="80">
        <f t="shared" si="476"/>
        <v>837525606.96618485</v>
      </c>
      <c r="E6059" s="80">
        <v>475</v>
      </c>
      <c r="F6059" s="80">
        <f t="shared" si="472"/>
        <v>8.1315502061471434E-5</v>
      </c>
      <c r="G6059" s="80">
        <f t="shared" si="477"/>
        <v>28056.468440083368</v>
      </c>
      <c r="H6059" s="80">
        <f t="shared" si="473"/>
        <v>2.2814258172772073</v>
      </c>
      <c r="I6059" s="80">
        <f t="shared" si="475"/>
        <v>13326822.509039599</v>
      </c>
      <c r="K6059" s="82">
        <f t="shared" si="478"/>
        <v>1.1114805470662237E-3</v>
      </c>
      <c r="L6059" s="3">
        <f>IF(AND(O6059&gt;0,O6059&lt;366),+'PL2'!$N$3+1,IF(AND(O6059&gt;365,O6059&lt;731),+'PL2'!$O$3+1,IF(AND(O6059&gt;730,O6059&lt;1096),+'PL2'!$P$3+1,IF(AND(O6059&gt;1095,O6059&lt;1461),+'PL2'!$Q$3+1,IF(AND(O6059&gt;1460,O6059&lt;3000),+'PL2'!$R$3+1,0)))))</f>
        <v>1.5</v>
      </c>
      <c r="M6059" s="3">
        <f>IF(AND(O6059&gt;0,O6059&lt;366),+'PL2'!$N$2+1,IF(AND(O6059&gt;365,O6059&lt;731),+'PL2'!$O$2+1,IF(AND(O6059&gt;730,O6059&lt;1096),+'PL2'!$P$2+1,IF(AND(O6059&gt;1095,O6059&lt;1461),+'PL2'!$Q$2+1,IF(AND(O6059&gt;1460,O6059&lt;1826),+'PL2'!$R$2+1,IF(AND(O6059&gt;1825,O6059&lt;2190),+'PL2'!$S$2+1,0))))))</f>
        <v>1.2</v>
      </c>
      <c r="N6059" s="82">
        <f t="shared" si="479"/>
        <v>4.9963589095569638E-4</v>
      </c>
      <c r="O6059" s="19">
        <f>IF(A6059&gt;'PL2'!$C$2+489,IF(A6059='PL2'!$C$2+490,1,O6058+1), "")</f>
        <v>1496</v>
      </c>
      <c r="Q6059" s="19">
        <f t="shared" si="474"/>
        <v>34.675437964819608</v>
      </c>
    </row>
    <row r="6060" spans="1:17" s="80" customFormat="1" x14ac:dyDescent="0.55000000000000004">
      <c r="A6060" s="80">
        <v>6058</v>
      </c>
      <c r="B6060" s="81">
        <v>45880</v>
      </c>
      <c r="C6060" s="80">
        <v>143.40645156842399</v>
      </c>
      <c r="D6060" s="80">
        <f t="shared" si="476"/>
        <v>838456500.38599765</v>
      </c>
      <c r="E6060" s="80">
        <v>475</v>
      </c>
      <c r="F6060" s="80">
        <f t="shared" si="472"/>
        <v>8.1242216458029824E-5</v>
      </c>
      <c r="G6060" s="80">
        <f t="shared" si="477"/>
        <v>28070.486458689498</v>
      </c>
      <c r="H6060" s="80">
        <f t="shared" si="473"/>
        <v>2.2805085369590472</v>
      </c>
      <c r="I6060" s="80">
        <f t="shared" si="475"/>
        <v>13333481.067877512</v>
      </c>
      <c r="K6060" s="82">
        <f t="shared" si="478"/>
        <v>1.1114805470662237E-3</v>
      </c>
      <c r="L6060" s="3">
        <f>IF(AND(O6060&gt;0,O6060&lt;366),+'PL2'!$N$3+1,IF(AND(O6060&gt;365,O6060&lt;731),+'PL2'!$O$3+1,IF(AND(O6060&gt;730,O6060&lt;1096),+'PL2'!$P$3+1,IF(AND(O6060&gt;1095,O6060&lt;1461),+'PL2'!$Q$3+1,IF(AND(O6060&gt;1460,O6060&lt;3000),+'PL2'!$R$3+1,0)))))</f>
        <v>1.5</v>
      </c>
      <c r="M6060" s="3">
        <f>IF(AND(O6060&gt;0,O6060&lt;366),+'PL2'!$N$2+1,IF(AND(O6060&gt;365,O6060&lt;731),+'PL2'!$O$2+1,IF(AND(O6060&gt;730,O6060&lt;1096),+'PL2'!$P$2+1,IF(AND(O6060&gt;1095,O6060&lt;1461),+'PL2'!$Q$2+1,IF(AND(O6060&gt;1460,O6060&lt;1826),+'PL2'!$R$2+1,IF(AND(O6060&gt;1825,O6060&lt;2190),+'PL2'!$S$2+1,0))))))</f>
        <v>1.2</v>
      </c>
      <c r="N6060" s="82">
        <f t="shared" si="479"/>
        <v>4.9963589095569638E-4</v>
      </c>
      <c r="O6060" s="19">
        <f>IF(A6060&gt;'PL2'!$C$2+489,IF(A6060='PL2'!$C$2+490,1,O6059+1), "")</f>
        <v>1497</v>
      </c>
      <c r="Q6060" s="19">
        <f t="shared" si="474"/>
        <v>34.692763058161439</v>
      </c>
    </row>
    <row r="6061" spans="1:17" s="80" customFormat="1" x14ac:dyDescent="0.55000000000000004">
      <c r="A6061" s="80">
        <v>6059</v>
      </c>
      <c r="B6061" s="81">
        <v>45881</v>
      </c>
      <c r="C6061" s="80">
        <v>143.436450042545</v>
      </c>
      <c r="D6061" s="80">
        <f t="shared" si="476"/>
        <v>839388428.47573793</v>
      </c>
      <c r="E6061" s="80">
        <v>475</v>
      </c>
      <c r="F6061" s="80">
        <f t="shared" si="472"/>
        <v>8.1168993351423367E-5</v>
      </c>
      <c r="G6061" s="80">
        <f t="shared" si="477"/>
        <v>28084.511481200847</v>
      </c>
      <c r="H6061" s="80">
        <f t="shared" si="473"/>
        <v>2.2795915256955648</v>
      </c>
      <c r="I6061" s="80">
        <f t="shared" si="475"/>
        <v>13340142.953570403</v>
      </c>
      <c r="K6061" s="82">
        <f t="shared" si="478"/>
        <v>1.1114805470662237E-3</v>
      </c>
      <c r="L6061" s="3">
        <f>IF(AND(O6061&gt;0,O6061&lt;366),+'PL2'!$N$3+1,IF(AND(O6061&gt;365,O6061&lt;731),+'PL2'!$O$3+1,IF(AND(O6061&gt;730,O6061&lt;1096),+'PL2'!$P$3+1,IF(AND(O6061&gt;1095,O6061&lt;1461),+'PL2'!$Q$3+1,IF(AND(O6061&gt;1460,O6061&lt;3000),+'PL2'!$R$3+1,0)))))</f>
        <v>1.5</v>
      </c>
      <c r="M6061" s="3">
        <f>IF(AND(O6061&gt;0,O6061&lt;366),+'PL2'!$N$2+1,IF(AND(O6061&gt;365,O6061&lt;731),+'PL2'!$O$2+1,IF(AND(O6061&gt;730,O6061&lt;1096),+'PL2'!$P$2+1,IF(AND(O6061&gt;1095,O6061&lt;1461),+'PL2'!$Q$2+1,IF(AND(O6061&gt;1460,O6061&lt;1826),+'PL2'!$R$2+1,IF(AND(O6061&gt;1825,O6061&lt;2190),+'PL2'!$S$2+1,0))))))</f>
        <v>1.2</v>
      </c>
      <c r="N6061" s="82">
        <f t="shared" si="479"/>
        <v>4.9963589095569638E-4</v>
      </c>
      <c r="O6061" s="19">
        <f>IF(A6061&gt;'PL2'!$C$2+489,IF(A6061='PL2'!$C$2+490,1,O6060+1), "")</f>
        <v>1498</v>
      </c>
      <c r="Q6061" s="19">
        <f t="shared" si="474"/>
        <v>34.710096807741721</v>
      </c>
    </row>
    <row r="6062" spans="1:17" s="80" customFormat="1" x14ac:dyDescent="0.55000000000000004">
      <c r="A6062" s="80">
        <v>6060</v>
      </c>
      <c r="B6062" s="81">
        <v>45882</v>
      </c>
      <c r="C6062" s="80">
        <v>143.46644851666599</v>
      </c>
      <c r="D6062" s="80">
        <f t="shared" si="476"/>
        <v>840321392.38542116</v>
      </c>
      <c r="E6062" s="80">
        <v>475</v>
      </c>
      <c r="F6062" s="80">
        <f t="shared" si="472"/>
        <v>8.109583269321353E-5</v>
      </c>
      <c r="G6062" s="80">
        <f t="shared" si="477"/>
        <v>28098.543511116812</v>
      </c>
      <c r="H6062" s="80">
        <f t="shared" si="473"/>
        <v>2.2786747835005094</v>
      </c>
      <c r="I6062" s="80">
        <f t="shared" si="475"/>
        <v>13346808.167780485</v>
      </c>
      <c r="K6062" s="82">
        <f t="shared" si="478"/>
        <v>1.1114805470662237E-3</v>
      </c>
      <c r="L6062" s="3">
        <f>IF(AND(O6062&gt;0,O6062&lt;366),+'PL2'!$N$3+1,IF(AND(O6062&gt;365,O6062&lt;731),+'PL2'!$O$3+1,IF(AND(O6062&gt;730,O6062&lt;1096),+'PL2'!$P$3+1,IF(AND(O6062&gt;1095,O6062&lt;1461),+'PL2'!$Q$3+1,IF(AND(O6062&gt;1460,O6062&lt;3000),+'PL2'!$R$3+1,0)))))</f>
        <v>1.5</v>
      </c>
      <c r="M6062" s="3">
        <f>IF(AND(O6062&gt;0,O6062&lt;366),+'PL2'!$N$2+1,IF(AND(O6062&gt;365,O6062&lt;731),+'PL2'!$O$2+1,IF(AND(O6062&gt;730,O6062&lt;1096),+'PL2'!$P$2+1,IF(AND(O6062&gt;1095,O6062&lt;1461),+'PL2'!$Q$2+1,IF(AND(O6062&gt;1460,O6062&lt;1826),+'PL2'!$R$2+1,IF(AND(O6062&gt;1825,O6062&lt;2190),+'PL2'!$S$2+1,0))))))</f>
        <v>1.2</v>
      </c>
      <c r="N6062" s="82">
        <f t="shared" si="479"/>
        <v>4.9963589095569638E-4</v>
      </c>
      <c r="O6062" s="19">
        <f>IF(A6062&gt;'PL2'!$C$2+489,IF(A6062='PL2'!$C$2+490,1,O6061+1), "")</f>
        <v>1499</v>
      </c>
      <c r="Q6062" s="19">
        <f t="shared" si="474"/>
        <v>34.727439217885419</v>
      </c>
    </row>
    <row r="6063" spans="1:17" s="80" customFormat="1" x14ac:dyDescent="0.55000000000000004">
      <c r="A6063" s="80">
        <v>6061</v>
      </c>
      <c r="B6063" s="81">
        <v>45883</v>
      </c>
      <c r="C6063" s="80">
        <v>143.49644699078701</v>
      </c>
      <c r="D6063" s="80">
        <f t="shared" si="476"/>
        <v>841255393.26634121</v>
      </c>
      <c r="E6063" s="80">
        <v>475</v>
      </c>
      <c r="F6063" s="80">
        <f t="shared" si="472"/>
        <v>8.1022734434992366E-5</v>
      </c>
      <c r="G6063" s="80">
        <f t="shared" si="477"/>
        <v>28112.582551938547</v>
      </c>
      <c r="H6063" s="80">
        <f t="shared" si="473"/>
        <v>2.277758310387517</v>
      </c>
      <c r="I6063" s="80">
        <f t="shared" si="475"/>
        <v>13353476.71217081</v>
      </c>
      <c r="K6063" s="82">
        <f t="shared" si="478"/>
        <v>1.1114805470662237E-3</v>
      </c>
      <c r="L6063" s="3">
        <f>IF(AND(O6063&gt;0,O6063&lt;366),+'PL2'!$N$3+1,IF(AND(O6063&gt;365,O6063&lt;731),+'PL2'!$O$3+1,IF(AND(O6063&gt;730,O6063&lt;1096),+'PL2'!$P$3+1,IF(AND(O6063&gt;1095,O6063&lt;1461),+'PL2'!$Q$3+1,IF(AND(O6063&gt;1460,O6063&lt;3000),+'PL2'!$R$3+1,0)))))</f>
        <v>1.5</v>
      </c>
      <c r="M6063" s="3">
        <f>IF(AND(O6063&gt;0,O6063&lt;366),+'PL2'!$N$2+1,IF(AND(O6063&gt;365,O6063&lt;731),+'PL2'!$O$2+1,IF(AND(O6063&gt;730,O6063&lt;1096),+'PL2'!$P$2+1,IF(AND(O6063&gt;1095,O6063&lt;1461),+'PL2'!$Q$2+1,IF(AND(O6063&gt;1460,O6063&lt;1826),+'PL2'!$R$2+1,IF(AND(O6063&gt;1825,O6063&lt;2190),+'PL2'!$S$2+1,0))))))</f>
        <v>1.2</v>
      </c>
      <c r="N6063" s="82">
        <f t="shared" si="479"/>
        <v>4.9963589095569638E-4</v>
      </c>
      <c r="O6063" s="19">
        <f>IF(A6063&gt;'PL2'!$C$2+489,IF(A6063='PL2'!$C$2+490,1,O6062+1), "")</f>
        <v>1500</v>
      </c>
      <c r="Q6063" s="19">
        <f t="shared" si="474"/>
        <v>34.744790292919653</v>
      </c>
    </row>
    <row r="6064" spans="1:17" s="80" customFormat="1" x14ac:dyDescent="0.55000000000000004">
      <c r="A6064" s="80">
        <v>6062</v>
      </c>
      <c r="B6064" s="81">
        <v>45884</v>
      </c>
      <c r="C6064" s="80">
        <v>143.52644546490799</v>
      </c>
      <c r="D6064" s="80">
        <f t="shared" si="476"/>
        <v>842190432.27107131</v>
      </c>
      <c r="E6064" s="80">
        <v>475</v>
      </c>
      <c r="F6064" s="80">
        <f t="shared" si="472"/>
        <v>8.0949698528382422E-5</v>
      </c>
      <c r="G6064" s="80">
        <f t="shared" si="477"/>
        <v>28126.62860716895</v>
      </c>
      <c r="H6064" s="80">
        <f t="shared" si="473"/>
        <v>2.2768421063701032</v>
      </c>
      <c r="I6064" s="80">
        <f t="shared" si="475"/>
        <v>13360148.588405252</v>
      </c>
      <c r="K6064" s="82">
        <f t="shared" si="478"/>
        <v>1.1114805470662237E-3</v>
      </c>
      <c r="L6064" s="3">
        <f>IF(AND(O6064&gt;0,O6064&lt;366),+'PL2'!$N$3+1,IF(AND(O6064&gt;365,O6064&lt;731),+'PL2'!$O$3+1,IF(AND(O6064&gt;730,O6064&lt;1096),+'PL2'!$P$3+1,IF(AND(O6064&gt;1095,O6064&lt;1461),+'PL2'!$Q$3+1,IF(AND(O6064&gt;1460,O6064&lt;3000),+'PL2'!$R$3+1,0)))))</f>
        <v>1.5</v>
      </c>
      <c r="M6064" s="3">
        <f>IF(AND(O6064&gt;0,O6064&lt;366),+'PL2'!$N$2+1,IF(AND(O6064&gt;365,O6064&lt;731),+'PL2'!$O$2+1,IF(AND(O6064&gt;730,O6064&lt;1096),+'PL2'!$P$2+1,IF(AND(O6064&gt;1095,O6064&lt;1461),+'PL2'!$Q$2+1,IF(AND(O6064&gt;1460,O6064&lt;1826),+'PL2'!$R$2+1,IF(AND(O6064&gt;1825,O6064&lt;2190),+'PL2'!$S$2+1,0))))))</f>
        <v>1.2</v>
      </c>
      <c r="N6064" s="82">
        <f t="shared" si="479"/>
        <v>4.9963589095569638E-4</v>
      </c>
      <c r="O6064" s="19">
        <f>IF(A6064&gt;'PL2'!$C$2+489,IF(A6064='PL2'!$C$2+490,1,O6063+1), "")</f>
        <v>1501</v>
      </c>
      <c r="Q6064" s="19">
        <f t="shared" si="474"/>
        <v>34.762150037173726</v>
      </c>
    </row>
    <row r="6065" spans="1:17" s="80" customFormat="1" x14ac:dyDescent="0.55000000000000004">
      <c r="A6065" s="80">
        <v>6063</v>
      </c>
      <c r="B6065" s="81">
        <v>45885</v>
      </c>
      <c r="C6065" s="80">
        <v>143.55644393902901</v>
      </c>
      <c r="D6065" s="80">
        <f t="shared" si="476"/>
        <v>843126510.55346596</v>
      </c>
      <c r="E6065" s="80">
        <v>475</v>
      </c>
      <c r="F6065" s="80">
        <f t="shared" si="472"/>
        <v>8.0876724925036777E-5</v>
      </c>
      <c r="G6065" s="80">
        <f t="shared" si="477"/>
        <v>28140.681680312671</v>
      </c>
      <c r="H6065" s="80">
        <f t="shared" si="473"/>
        <v>2.2759261714616694</v>
      </c>
      <c r="I6065" s="80">
        <f t="shared" si="475"/>
        <v>13366823.798148518</v>
      </c>
      <c r="K6065" s="82">
        <f t="shared" si="478"/>
        <v>1.1114805470662237E-3</v>
      </c>
      <c r="L6065" s="3">
        <f>IF(AND(O6065&gt;0,O6065&lt;366),+'PL2'!$N$3+1,IF(AND(O6065&gt;365,O6065&lt;731),+'PL2'!$O$3+1,IF(AND(O6065&gt;730,O6065&lt;1096),+'PL2'!$P$3+1,IF(AND(O6065&gt;1095,O6065&lt;1461),+'PL2'!$Q$3+1,IF(AND(O6065&gt;1460,O6065&lt;3000),+'PL2'!$R$3+1,0)))))</f>
        <v>1.5</v>
      </c>
      <c r="M6065" s="3">
        <f>IF(AND(O6065&gt;0,O6065&lt;366),+'PL2'!$N$2+1,IF(AND(O6065&gt;365,O6065&lt;731),+'PL2'!$O$2+1,IF(AND(O6065&gt;730,O6065&lt;1096),+'PL2'!$P$2+1,IF(AND(O6065&gt;1095,O6065&lt;1461),+'PL2'!$Q$2+1,IF(AND(O6065&gt;1460,O6065&lt;1826),+'PL2'!$R$2+1,IF(AND(O6065&gt;1825,O6065&lt;2190),+'PL2'!$S$2+1,0))))))</f>
        <v>1.2</v>
      </c>
      <c r="N6065" s="82">
        <f t="shared" si="479"/>
        <v>4.9963589095569638E-4</v>
      </c>
      <c r="O6065" s="19">
        <f>IF(A6065&gt;'PL2'!$C$2+489,IF(A6065='PL2'!$C$2+490,1,O6064+1), "")</f>
        <v>1502</v>
      </c>
      <c r="Q6065" s="19">
        <f t="shared" si="474"/>
        <v>34.779518454979083</v>
      </c>
    </row>
    <row r="6066" spans="1:17" s="80" customFormat="1" x14ac:dyDescent="0.55000000000000004">
      <c r="A6066" s="80">
        <v>6064</v>
      </c>
      <c r="B6066" s="81">
        <v>45886</v>
      </c>
      <c r="C6066" s="80">
        <v>143.58644241315</v>
      </c>
      <c r="D6066" s="80">
        <f t="shared" si="476"/>
        <v>844063629.26866198</v>
      </c>
      <c r="E6066" s="80">
        <v>475</v>
      </c>
      <c r="F6066" s="80">
        <f t="shared" si="472"/>
        <v>8.0803813576638939E-5</v>
      </c>
      <c r="G6066" s="80">
        <f t="shared" si="477"/>
        <v>28154.741774876115</v>
      </c>
      <c r="H6066" s="80">
        <f t="shared" si="473"/>
        <v>2.2750105056754979</v>
      </c>
      <c r="I6066" s="80">
        <f t="shared" si="475"/>
        <v>13373502.343066154</v>
      </c>
      <c r="K6066" s="82">
        <f t="shared" si="478"/>
        <v>1.1114805470662237E-3</v>
      </c>
      <c r="L6066" s="3">
        <f>IF(AND(O6066&gt;0,O6066&lt;366),+'PL2'!$N$3+1,IF(AND(O6066&gt;365,O6066&lt;731),+'PL2'!$O$3+1,IF(AND(O6066&gt;730,O6066&lt;1096),+'PL2'!$P$3+1,IF(AND(O6066&gt;1095,O6066&lt;1461),+'PL2'!$Q$3+1,IF(AND(O6066&gt;1460,O6066&lt;3000),+'PL2'!$R$3+1,0)))))</f>
        <v>1.5</v>
      </c>
      <c r="M6066" s="3">
        <f>IF(AND(O6066&gt;0,O6066&lt;366),+'PL2'!$N$2+1,IF(AND(O6066&gt;365,O6066&lt;731),+'PL2'!$O$2+1,IF(AND(O6066&gt;730,O6066&lt;1096),+'PL2'!$P$2+1,IF(AND(O6066&gt;1095,O6066&lt;1461),+'PL2'!$Q$2+1,IF(AND(O6066&gt;1460,O6066&lt;1826),+'PL2'!$R$2+1,IF(AND(O6066&gt;1825,O6066&lt;2190),+'PL2'!$S$2+1,0))))))</f>
        <v>1.2</v>
      </c>
      <c r="N6066" s="82">
        <f t="shared" si="479"/>
        <v>4.9963589095569638E-4</v>
      </c>
      <c r="O6066" s="19">
        <f>IF(A6066&gt;'PL2'!$C$2+489,IF(A6066='PL2'!$C$2+490,1,O6065+1), "")</f>
        <v>1503</v>
      </c>
      <c r="Q6066" s="19">
        <f t="shared" si="474"/>
        <v>34.796895550669348</v>
      </c>
    </row>
    <row r="6067" spans="1:17" s="80" customFormat="1" x14ac:dyDescent="0.55000000000000004">
      <c r="A6067" s="80">
        <v>6065</v>
      </c>
      <c r="B6067" s="81">
        <v>45887</v>
      </c>
      <c r="C6067" s="80">
        <v>143.61644088727101</v>
      </c>
      <c r="D6067" s="80">
        <f t="shared" si="476"/>
        <v>845001789.57308018</v>
      </c>
      <c r="E6067" s="80">
        <v>475</v>
      </c>
      <c r="F6067" s="80">
        <f t="shared" si="472"/>
        <v>8.0730964434903014E-5</v>
      </c>
      <c r="G6067" s="80">
        <f t="shared" si="477"/>
        <v>28168.808894367434</v>
      </c>
      <c r="H6067" s="80">
        <f t="shared" si="473"/>
        <v>2.2740951090247572</v>
      </c>
      <c r="I6067" s="80">
        <f t="shared" si="475"/>
        <v>13380184.224824531</v>
      </c>
      <c r="K6067" s="82">
        <f t="shared" si="478"/>
        <v>1.1114805470662237E-3</v>
      </c>
      <c r="L6067" s="3">
        <f>IF(AND(O6067&gt;0,O6067&lt;366),+'PL2'!$N$3+1,IF(AND(O6067&gt;365,O6067&lt;731),+'PL2'!$O$3+1,IF(AND(O6067&gt;730,O6067&lt;1096),+'PL2'!$P$3+1,IF(AND(O6067&gt;1095,O6067&lt;1461),+'PL2'!$Q$3+1,IF(AND(O6067&gt;1460,O6067&lt;3000),+'PL2'!$R$3+1,0)))))</f>
        <v>1.5</v>
      </c>
      <c r="M6067" s="3">
        <f>IF(AND(O6067&gt;0,O6067&lt;366),+'PL2'!$N$2+1,IF(AND(O6067&gt;365,O6067&lt;731),+'PL2'!$O$2+1,IF(AND(O6067&gt;730,O6067&lt;1096),+'PL2'!$P$2+1,IF(AND(O6067&gt;1095,O6067&lt;1461),+'PL2'!$Q$2+1,IF(AND(O6067&gt;1460,O6067&lt;1826),+'PL2'!$R$2+1,IF(AND(O6067&gt;1825,O6067&lt;2190),+'PL2'!$S$2+1,0))))))</f>
        <v>1.2</v>
      </c>
      <c r="N6067" s="82">
        <f t="shared" si="479"/>
        <v>4.9963589095569638E-4</v>
      </c>
      <c r="O6067" s="19">
        <f>IF(A6067&gt;'PL2'!$C$2+489,IF(A6067='PL2'!$C$2+490,1,O6066+1), "")</f>
        <v>1504</v>
      </c>
      <c r="Q6067" s="19">
        <f t="shared" si="474"/>
        <v>34.8142813285803</v>
      </c>
    </row>
    <row r="6068" spans="1:17" s="80" customFormat="1" x14ac:dyDescent="0.55000000000000004">
      <c r="A6068" s="80">
        <v>6066</v>
      </c>
      <c r="B6068" s="81">
        <v>45888</v>
      </c>
      <c r="C6068" s="80">
        <v>143.646439361392</v>
      </c>
      <c r="D6068" s="80">
        <f t="shared" si="476"/>
        <v>845940992.62442684</v>
      </c>
      <c r="E6068" s="80">
        <v>475</v>
      </c>
      <c r="F6068" s="80">
        <f t="shared" si="472"/>
        <v>8.0658177451573441E-5</v>
      </c>
      <c r="G6068" s="80">
        <f t="shared" si="477"/>
        <v>28182.883042296533</v>
      </c>
      <c r="H6068" s="80">
        <f t="shared" si="473"/>
        <v>2.2731799815224938</v>
      </c>
      <c r="I6068" s="80">
        <f t="shared" si="475"/>
        <v>13386869.445090853</v>
      </c>
      <c r="K6068" s="82">
        <f t="shared" si="478"/>
        <v>1.1114805470662237E-3</v>
      </c>
      <c r="L6068" s="3">
        <f>IF(AND(O6068&gt;0,O6068&lt;366),+'PL2'!$N$3+1,IF(AND(O6068&gt;365,O6068&lt;731),+'PL2'!$O$3+1,IF(AND(O6068&gt;730,O6068&lt;1096),+'PL2'!$P$3+1,IF(AND(O6068&gt;1095,O6068&lt;1461),+'PL2'!$Q$3+1,IF(AND(O6068&gt;1460,O6068&lt;3000),+'PL2'!$R$3+1,0)))))</f>
        <v>1.5</v>
      </c>
      <c r="M6068" s="3">
        <f>IF(AND(O6068&gt;0,O6068&lt;366),+'PL2'!$N$2+1,IF(AND(O6068&gt;365,O6068&lt;731),+'PL2'!$O$2+1,IF(AND(O6068&gt;730,O6068&lt;1096),+'PL2'!$P$2+1,IF(AND(O6068&gt;1095,O6068&lt;1461),+'PL2'!$Q$2+1,IF(AND(O6068&gt;1460,O6068&lt;1826),+'PL2'!$R$2+1,IF(AND(O6068&gt;1825,O6068&lt;2190),+'PL2'!$S$2+1,0))))))</f>
        <v>1.2</v>
      </c>
      <c r="N6068" s="82">
        <f t="shared" si="479"/>
        <v>4.9963589095569638E-4</v>
      </c>
      <c r="O6068" s="19">
        <f>IF(A6068&gt;'PL2'!$C$2+489,IF(A6068='PL2'!$C$2+490,1,O6067+1), "")</f>
        <v>1505</v>
      </c>
      <c r="Q6068" s="19">
        <f t="shared" si="474"/>
        <v>34.831675793049889</v>
      </c>
    </row>
    <row r="6069" spans="1:17" s="80" customFormat="1" x14ac:dyDescent="0.55000000000000004">
      <c r="A6069" s="80">
        <v>6067</v>
      </c>
      <c r="B6069" s="81">
        <v>45889</v>
      </c>
      <c r="C6069" s="80">
        <v>143.67643783551301</v>
      </c>
      <c r="D6069" s="80">
        <f t="shared" si="476"/>
        <v>846881239.58169484</v>
      </c>
      <c r="E6069" s="80">
        <v>475</v>
      </c>
      <c r="F6069" s="80">
        <f t="shared" si="472"/>
        <v>8.0585452578425272E-5</v>
      </c>
      <c r="G6069" s="80">
        <f t="shared" si="477"/>
        <v>28196.964222175069</v>
      </c>
      <c r="H6069" s="80">
        <f t="shared" si="473"/>
        <v>2.2722651231816431</v>
      </c>
      <c r="I6069" s="80">
        <f t="shared" si="475"/>
        <v>13393558.005533159</v>
      </c>
      <c r="K6069" s="82">
        <f t="shared" si="478"/>
        <v>1.1114805470662237E-3</v>
      </c>
      <c r="L6069" s="3">
        <f>IF(AND(O6069&gt;0,O6069&lt;366),+'PL2'!$N$3+1,IF(AND(O6069&gt;365,O6069&lt;731),+'PL2'!$O$3+1,IF(AND(O6069&gt;730,O6069&lt;1096),+'PL2'!$P$3+1,IF(AND(O6069&gt;1095,O6069&lt;1461),+'PL2'!$Q$3+1,IF(AND(O6069&gt;1460,O6069&lt;3000),+'PL2'!$R$3+1,0)))))</f>
        <v>1.5</v>
      </c>
      <c r="M6069" s="3">
        <f>IF(AND(O6069&gt;0,O6069&lt;366),+'PL2'!$N$2+1,IF(AND(O6069&gt;365,O6069&lt;731),+'PL2'!$O$2+1,IF(AND(O6069&gt;730,O6069&lt;1096),+'PL2'!$P$2+1,IF(AND(O6069&gt;1095,O6069&lt;1461),+'PL2'!$Q$2+1,IF(AND(O6069&gt;1460,O6069&lt;1826),+'PL2'!$R$2+1,IF(AND(O6069&gt;1825,O6069&lt;2190),+'PL2'!$S$2+1,0))))))</f>
        <v>1.2</v>
      </c>
      <c r="N6069" s="82">
        <f t="shared" si="479"/>
        <v>4.9963589095569638E-4</v>
      </c>
      <c r="O6069" s="19">
        <f>IF(A6069&gt;'PL2'!$C$2+489,IF(A6069='PL2'!$C$2+490,1,O6068+1), "")</f>
        <v>1506</v>
      </c>
      <c r="Q6069" s="19">
        <f t="shared" si="474"/>
        <v>34.849078948418232</v>
      </c>
    </row>
    <row r="6070" spans="1:17" s="80" customFormat="1" x14ac:dyDescent="0.55000000000000004">
      <c r="A6070" s="80">
        <v>6068</v>
      </c>
      <c r="B6070" s="81">
        <v>45890</v>
      </c>
      <c r="C6070" s="80">
        <v>143.706436309634</v>
      </c>
      <c r="D6070" s="80">
        <f t="shared" si="476"/>
        <v>847822531.60516524</v>
      </c>
      <c r="E6070" s="80">
        <v>475</v>
      </c>
      <c r="F6070" s="80">
        <f t="shared" ref="F6070:F6133" si="480">+(C6070/D6070)*E6070</f>
        <v>8.0512789767263934E-5</v>
      </c>
      <c r="G6070" s="80">
        <f t="shared" si="477"/>
        <v>28211.05243751646</v>
      </c>
      <c r="H6070" s="80">
        <f t="shared" si="473"/>
        <v>2.2713505340150215</v>
      </c>
      <c r="I6070" s="80">
        <f t="shared" si="475"/>
        <v>13400249.907820318</v>
      </c>
      <c r="K6070" s="82">
        <f t="shared" si="478"/>
        <v>1.1114805470662237E-3</v>
      </c>
      <c r="L6070" s="3">
        <f>IF(AND(O6070&gt;0,O6070&lt;366),+'PL2'!$N$3+1,IF(AND(O6070&gt;365,O6070&lt;731),+'PL2'!$O$3+1,IF(AND(O6070&gt;730,O6070&lt;1096),+'PL2'!$P$3+1,IF(AND(O6070&gt;1095,O6070&lt;1461),+'PL2'!$Q$3+1,IF(AND(O6070&gt;1460,O6070&lt;3000),+'PL2'!$R$3+1,0)))))</f>
        <v>1.5</v>
      </c>
      <c r="M6070" s="3">
        <f>IF(AND(O6070&gt;0,O6070&lt;366),+'PL2'!$N$2+1,IF(AND(O6070&gt;365,O6070&lt;731),+'PL2'!$O$2+1,IF(AND(O6070&gt;730,O6070&lt;1096),+'PL2'!$P$2+1,IF(AND(O6070&gt;1095,O6070&lt;1461),+'PL2'!$Q$2+1,IF(AND(O6070&gt;1460,O6070&lt;1826),+'PL2'!$R$2+1,IF(AND(O6070&gt;1825,O6070&lt;2190),+'PL2'!$S$2+1,0))))))</f>
        <v>1.2</v>
      </c>
      <c r="N6070" s="82">
        <f t="shared" si="479"/>
        <v>4.9963589095569638E-4</v>
      </c>
      <c r="O6070" s="19">
        <f>IF(A6070&gt;'PL2'!$C$2+489,IF(A6070='PL2'!$C$2+490,1,O6069+1), "")</f>
        <v>1507</v>
      </c>
      <c r="Q6070" s="19">
        <f t="shared" si="474"/>
        <v>34.866490799027609</v>
      </c>
    </row>
    <row r="6071" spans="1:17" s="80" customFormat="1" x14ac:dyDescent="0.55000000000000004">
      <c r="A6071" s="80">
        <v>6069</v>
      </c>
      <c r="B6071" s="81">
        <v>45891</v>
      </c>
      <c r="C6071" s="80">
        <v>143.73643478375499</v>
      </c>
      <c r="D6071" s="80">
        <f t="shared" si="476"/>
        <v>848764869.85640883</v>
      </c>
      <c r="E6071" s="80">
        <v>475</v>
      </c>
      <c r="F6071" s="80">
        <f t="shared" si="480"/>
        <v>8.0440188969925342E-5</v>
      </c>
      <c r="G6071" s="80">
        <f t="shared" si="477"/>
        <v>28225.147691835879</v>
      </c>
      <c r="H6071" s="80">
        <f t="shared" si="473"/>
        <v>2.27043621403533</v>
      </c>
      <c r="I6071" s="80">
        <f t="shared" si="475"/>
        <v>13406945.153622042</v>
      </c>
      <c r="K6071" s="82">
        <f t="shared" si="478"/>
        <v>1.1114805470662237E-3</v>
      </c>
      <c r="L6071" s="3">
        <f>IF(AND(O6071&gt;0,O6071&lt;366),+'PL2'!$N$3+1,IF(AND(O6071&gt;365,O6071&lt;731),+'PL2'!$O$3+1,IF(AND(O6071&gt;730,O6071&lt;1096),+'PL2'!$P$3+1,IF(AND(O6071&gt;1095,O6071&lt;1461),+'PL2'!$Q$3+1,IF(AND(O6071&gt;1460,O6071&lt;3000),+'PL2'!$R$3+1,0)))))</f>
        <v>1.5</v>
      </c>
      <c r="M6071" s="3">
        <f>IF(AND(O6071&gt;0,O6071&lt;366),+'PL2'!$N$2+1,IF(AND(O6071&gt;365,O6071&lt;731),+'PL2'!$O$2+1,IF(AND(O6071&gt;730,O6071&lt;1096),+'PL2'!$P$2+1,IF(AND(O6071&gt;1095,O6071&lt;1461),+'PL2'!$Q$2+1,IF(AND(O6071&gt;1460,O6071&lt;1826),+'PL2'!$R$2+1,IF(AND(O6071&gt;1825,O6071&lt;2190),+'PL2'!$S$2+1,0))))))</f>
        <v>1.2</v>
      </c>
      <c r="N6071" s="82">
        <f t="shared" si="479"/>
        <v>4.9963589095569638E-4</v>
      </c>
      <c r="O6071" s="19">
        <f>IF(A6071&gt;'PL2'!$C$2+489,IF(A6071='PL2'!$C$2+490,1,O6070+1), "")</f>
        <v>1508</v>
      </c>
      <c r="Q6071" s="19">
        <f t="shared" si="474"/>
        <v>34.88391134922248</v>
      </c>
    </row>
    <row r="6072" spans="1:17" s="80" customFormat="1" x14ac:dyDescent="0.55000000000000004">
      <c r="A6072" s="80">
        <v>6070</v>
      </c>
      <c r="B6072" s="81">
        <v>45892</v>
      </c>
      <c r="C6072" s="80">
        <v>143.766433257876</v>
      </c>
      <c r="D6072" s="80">
        <f t="shared" si="476"/>
        <v>849708255.49828744</v>
      </c>
      <c r="E6072" s="80">
        <v>475</v>
      </c>
      <c r="F6072" s="80">
        <f t="shared" si="480"/>
        <v>8.0367650138275882E-5</v>
      </c>
      <c r="G6072" s="80">
        <f t="shared" si="477"/>
        <v>28239.249988650245</v>
      </c>
      <c r="H6072" s="80">
        <f t="shared" si="473"/>
        <v>2.2695221632551541</v>
      </c>
      <c r="I6072" s="80">
        <f t="shared" si="475"/>
        <v>13413643.744608866</v>
      </c>
      <c r="K6072" s="82">
        <f t="shared" si="478"/>
        <v>1.1114805470662237E-3</v>
      </c>
      <c r="L6072" s="3">
        <f>IF(AND(O6072&gt;0,O6072&lt;366),+'PL2'!$N$3+1,IF(AND(O6072&gt;365,O6072&lt;731),+'PL2'!$O$3+1,IF(AND(O6072&gt;730,O6072&lt;1096),+'PL2'!$P$3+1,IF(AND(O6072&gt;1095,O6072&lt;1461),+'PL2'!$Q$3+1,IF(AND(O6072&gt;1460,O6072&lt;3000),+'PL2'!$R$3+1,0)))))</f>
        <v>1.5</v>
      </c>
      <c r="M6072" s="3">
        <f>IF(AND(O6072&gt;0,O6072&lt;366),+'PL2'!$N$2+1,IF(AND(O6072&gt;365,O6072&lt;731),+'PL2'!$O$2+1,IF(AND(O6072&gt;730,O6072&lt;1096),+'PL2'!$P$2+1,IF(AND(O6072&gt;1095,O6072&lt;1461),+'PL2'!$Q$2+1,IF(AND(O6072&gt;1460,O6072&lt;1826),+'PL2'!$R$2+1,IF(AND(O6072&gt;1825,O6072&lt;2190),+'PL2'!$S$2+1,0))))))</f>
        <v>1.2</v>
      </c>
      <c r="N6072" s="82">
        <f t="shared" si="479"/>
        <v>4.9963589095569638E-4</v>
      </c>
      <c r="O6072" s="19">
        <f>IF(A6072&gt;'PL2'!$C$2+489,IF(A6072='PL2'!$C$2+490,1,O6071+1), "")</f>
        <v>1509</v>
      </c>
      <c r="Q6072" s="19">
        <f t="shared" si="474"/>
        <v>34.901340603349468</v>
      </c>
    </row>
    <row r="6073" spans="1:17" s="80" customFormat="1" x14ac:dyDescent="0.55000000000000004">
      <c r="A6073" s="80">
        <v>6071</v>
      </c>
      <c r="B6073" s="81">
        <v>45893</v>
      </c>
      <c r="C6073" s="80">
        <v>143.79643173199699</v>
      </c>
      <c r="D6073" s="80">
        <f t="shared" si="476"/>
        <v>850652689.69495535</v>
      </c>
      <c r="E6073" s="80">
        <v>475</v>
      </c>
      <c r="F6073" s="80">
        <f t="shared" si="480"/>
        <v>8.0295173224212307E-5</v>
      </c>
      <c r="G6073" s="80">
        <f t="shared" si="477"/>
        <v>28253.359331478245</v>
      </c>
      <c r="H6073" s="80">
        <f t="shared" si="473"/>
        <v>2.2686083816869611</v>
      </c>
      <c r="I6073" s="80">
        <f t="shared" si="475"/>
        <v>13420345.682452166</v>
      </c>
      <c r="K6073" s="82">
        <f t="shared" si="478"/>
        <v>1.1114805470662237E-3</v>
      </c>
      <c r="L6073" s="3">
        <f>IF(AND(O6073&gt;0,O6073&lt;366),+'PL2'!$N$3+1,IF(AND(O6073&gt;365,O6073&lt;731),+'PL2'!$O$3+1,IF(AND(O6073&gt;730,O6073&lt;1096),+'PL2'!$P$3+1,IF(AND(O6073&gt;1095,O6073&lt;1461),+'PL2'!$Q$3+1,IF(AND(O6073&gt;1460,O6073&lt;3000),+'PL2'!$R$3+1,0)))))</f>
        <v>1.5</v>
      </c>
      <c r="M6073" s="3">
        <f>IF(AND(O6073&gt;0,O6073&lt;366),+'PL2'!$N$2+1,IF(AND(O6073&gt;365,O6073&lt;731),+'PL2'!$O$2+1,IF(AND(O6073&gt;730,O6073&lt;1096),+'PL2'!$P$2+1,IF(AND(O6073&gt;1095,O6073&lt;1461),+'PL2'!$Q$2+1,IF(AND(O6073&gt;1460,O6073&lt;1826),+'PL2'!$R$2+1,IF(AND(O6073&gt;1825,O6073&lt;2190),+'PL2'!$S$2+1,0))))))</f>
        <v>1.2</v>
      </c>
      <c r="N6073" s="82">
        <f t="shared" si="479"/>
        <v>4.9963589095569638E-4</v>
      </c>
      <c r="O6073" s="19">
        <f>IF(A6073&gt;'PL2'!$C$2+489,IF(A6073='PL2'!$C$2+490,1,O6072+1), "")</f>
        <v>1510</v>
      </c>
      <c r="Q6073" s="19">
        <f t="shared" si="474"/>
        <v>34.918778565757371</v>
      </c>
    </row>
    <row r="6074" spans="1:17" s="80" customFormat="1" x14ac:dyDescent="0.55000000000000004">
      <c r="A6074" s="80">
        <v>6072</v>
      </c>
      <c r="B6074" s="81">
        <v>45894</v>
      </c>
      <c r="C6074" s="80">
        <v>143.826430206118</v>
      </c>
      <c r="D6074" s="80">
        <f t="shared" si="476"/>
        <v>851598173.61186087</v>
      </c>
      <c r="E6074" s="80">
        <v>475</v>
      </c>
      <c r="F6074" s="80">
        <f t="shared" si="480"/>
        <v>8.0222758179661908E-5</v>
      </c>
      <c r="G6074" s="80">
        <f t="shared" si="477"/>
        <v>28267.475723840318</v>
      </c>
      <c r="H6074" s="80">
        <f t="shared" si="473"/>
        <v>2.2676948693431052</v>
      </c>
      <c r="I6074" s="80">
        <f t="shared" si="475"/>
        <v>13427050.968824152</v>
      </c>
      <c r="K6074" s="82">
        <f t="shared" si="478"/>
        <v>1.1114805470662237E-3</v>
      </c>
      <c r="L6074" s="3">
        <f>IF(AND(O6074&gt;0,O6074&lt;366),+'PL2'!$N$3+1,IF(AND(O6074&gt;365,O6074&lt;731),+'PL2'!$O$3+1,IF(AND(O6074&gt;730,O6074&lt;1096),+'PL2'!$P$3+1,IF(AND(O6074&gt;1095,O6074&lt;1461),+'PL2'!$Q$3+1,IF(AND(O6074&gt;1460,O6074&lt;3000),+'PL2'!$R$3+1,0)))))</f>
        <v>1.5</v>
      </c>
      <c r="M6074" s="3">
        <f>IF(AND(O6074&gt;0,O6074&lt;366),+'PL2'!$N$2+1,IF(AND(O6074&gt;365,O6074&lt;731),+'PL2'!$O$2+1,IF(AND(O6074&gt;730,O6074&lt;1096),+'PL2'!$P$2+1,IF(AND(O6074&gt;1095,O6074&lt;1461),+'PL2'!$Q$2+1,IF(AND(O6074&gt;1460,O6074&lt;1826),+'PL2'!$R$2+1,IF(AND(O6074&gt;1825,O6074&lt;2190),+'PL2'!$S$2+1,0))))))</f>
        <v>1.2</v>
      </c>
      <c r="N6074" s="82">
        <f t="shared" si="479"/>
        <v>4.9963589095569638E-4</v>
      </c>
      <c r="O6074" s="19">
        <f>IF(A6074&gt;'PL2'!$C$2+489,IF(A6074='PL2'!$C$2+490,1,O6073+1), "")</f>
        <v>1511</v>
      </c>
      <c r="Q6074" s="19">
        <f t="shared" si="474"/>
        <v>34.936225240797157</v>
      </c>
    </row>
    <row r="6075" spans="1:17" s="80" customFormat="1" x14ac:dyDescent="0.55000000000000004">
      <c r="A6075" s="80">
        <v>6073</v>
      </c>
      <c r="B6075" s="81">
        <v>45895</v>
      </c>
      <c r="C6075" s="80">
        <v>143.85642868023899</v>
      </c>
      <c r="D6075" s="80">
        <f t="shared" si="476"/>
        <v>852544708.41574752</v>
      </c>
      <c r="E6075" s="80">
        <v>475</v>
      </c>
      <c r="F6075" s="80">
        <f t="shared" si="480"/>
        <v>8.0150404956582275E-5</v>
      </c>
      <c r="G6075" s="80">
        <f t="shared" si="477"/>
        <v>28281.599169258669</v>
      </c>
      <c r="H6075" s="80">
        <f t="shared" si="473"/>
        <v>2.2667816262358231</v>
      </c>
      <c r="I6075" s="80">
        <f t="shared" si="475"/>
        <v>13433759.605397867</v>
      </c>
      <c r="K6075" s="82">
        <f t="shared" si="478"/>
        <v>1.1114805470662237E-3</v>
      </c>
      <c r="L6075" s="3">
        <f>IF(AND(O6075&gt;0,O6075&lt;366),+'PL2'!$N$3+1,IF(AND(O6075&gt;365,O6075&lt;731),+'PL2'!$O$3+1,IF(AND(O6075&gt;730,O6075&lt;1096),+'PL2'!$P$3+1,IF(AND(O6075&gt;1095,O6075&lt;1461),+'PL2'!$Q$3+1,IF(AND(O6075&gt;1460,O6075&lt;3000),+'PL2'!$R$3+1,0)))))</f>
        <v>1.5</v>
      </c>
      <c r="M6075" s="3">
        <f>IF(AND(O6075&gt;0,O6075&lt;366),+'PL2'!$N$2+1,IF(AND(O6075&gt;365,O6075&lt;731),+'PL2'!$O$2+1,IF(AND(O6075&gt;730,O6075&lt;1096),+'PL2'!$P$2+1,IF(AND(O6075&gt;1095,O6075&lt;1461),+'PL2'!$Q$2+1,IF(AND(O6075&gt;1460,O6075&lt;1826),+'PL2'!$R$2+1,IF(AND(O6075&gt;1825,O6075&lt;2190),+'PL2'!$S$2+1,0))))))</f>
        <v>1.2</v>
      </c>
      <c r="N6075" s="82">
        <f t="shared" si="479"/>
        <v>4.9963589095569638E-4</v>
      </c>
      <c r="O6075" s="19">
        <f>IF(A6075&gt;'PL2'!$C$2+489,IF(A6075='PL2'!$C$2+490,1,O6074+1), "")</f>
        <v>1512</v>
      </c>
      <c r="Q6075" s="19">
        <f t="shared" si="474"/>
        <v>34.953680632821971</v>
      </c>
    </row>
    <row r="6076" spans="1:17" s="80" customFormat="1" x14ac:dyDescent="0.55000000000000004">
      <c r="A6076" s="80">
        <v>6074</v>
      </c>
      <c r="B6076" s="81">
        <v>45896</v>
      </c>
      <c r="C6076" s="80">
        <v>143.88642715436001</v>
      </c>
      <c r="D6076" s="80">
        <f t="shared" si="476"/>
        <v>853492295.27465582</v>
      </c>
      <c r="E6076" s="80">
        <v>475</v>
      </c>
      <c r="F6076" s="80">
        <f t="shared" si="480"/>
        <v>8.0078113506961508E-5</v>
      </c>
      <c r="G6076" s="80">
        <f t="shared" si="477"/>
        <v>28295.729671257253</v>
      </c>
      <c r="H6076" s="80">
        <f t="shared" si="473"/>
        <v>2.2658686523772369</v>
      </c>
      <c r="I6076" s="80">
        <f t="shared" si="475"/>
        <v>13440471.593847195</v>
      </c>
      <c r="K6076" s="82">
        <f t="shared" si="478"/>
        <v>1.1114805470662237E-3</v>
      </c>
      <c r="L6076" s="3">
        <f>IF(AND(O6076&gt;0,O6076&lt;366),+'PL2'!$N$3+1,IF(AND(O6076&gt;365,O6076&lt;731),+'PL2'!$O$3+1,IF(AND(O6076&gt;730,O6076&lt;1096),+'PL2'!$P$3+1,IF(AND(O6076&gt;1095,O6076&lt;1461),+'PL2'!$Q$3+1,IF(AND(O6076&gt;1460,O6076&lt;3000),+'PL2'!$R$3+1,0)))))</f>
        <v>1.5</v>
      </c>
      <c r="M6076" s="3">
        <f>IF(AND(O6076&gt;0,O6076&lt;366),+'PL2'!$N$2+1,IF(AND(O6076&gt;365,O6076&lt;731),+'PL2'!$O$2+1,IF(AND(O6076&gt;730,O6076&lt;1096),+'PL2'!$P$2+1,IF(AND(O6076&gt;1095,O6076&lt;1461),+'PL2'!$Q$2+1,IF(AND(O6076&gt;1460,O6076&lt;1826),+'PL2'!$R$2+1,IF(AND(O6076&gt;1825,O6076&lt;2190),+'PL2'!$S$2+1,0))))))</f>
        <v>1.2</v>
      </c>
      <c r="N6076" s="82">
        <f t="shared" si="479"/>
        <v>4.9963589095569638E-4</v>
      </c>
      <c r="O6076" s="19">
        <f>IF(A6076&gt;'PL2'!$C$2+489,IF(A6076='PL2'!$C$2+490,1,O6075+1), "")</f>
        <v>1513</v>
      </c>
      <c r="Q6076" s="19">
        <f t="shared" si="474"/>
        <v>34.971144746187129</v>
      </c>
    </row>
    <row r="6077" spans="1:17" s="80" customFormat="1" x14ac:dyDescent="0.55000000000000004">
      <c r="A6077" s="80">
        <v>6075</v>
      </c>
      <c r="B6077" s="81">
        <v>45897</v>
      </c>
      <c r="C6077" s="80">
        <v>143.91642562848099</v>
      </c>
      <c r="D6077" s="80">
        <f t="shared" si="476"/>
        <v>854440935.35792446</v>
      </c>
      <c r="E6077" s="80">
        <v>475</v>
      </c>
      <c r="F6077" s="80">
        <f t="shared" si="480"/>
        <v>8.0005883782818078E-5</v>
      </c>
      <c r="G6077" s="80">
        <f t="shared" si="477"/>
        <v>28309.867233361794</v>
      </c>
      <c r="H6077" s="80">
        <f t="shared" si="473"/>
        <v>2.2649559477793533</v>
      </c>
      <c r="I6077" s="80">
        <f t="shared" si="475"/>
        <v>13447186.935846852</v>
      </c>
      <c r="K6077" s="82">
        <f t="shared" si="478"/>
        <v>1.1114805470662237E-3</v>
      </c>
      <c r="L6077" s="3">
        <f>IF(AND(O6077&gt;0,O6077&lt;366),+'PL2'!$N$3+1,IF(AND(O6077&gt;365,O6077&lt;731),+'PL2'!$O$3+1,IF(AND(O6077&gt;730,O6077&lt;1096),+'PL2'!$P$3+1,IF(AND(O6077&gt;1095,O6077&lt;1461),+'PL2'!$Q$3+1,IF(AND(O6077&gt;1460,O6077&lt;3000),+'PL2'!$R$3+1,0)))))</f>
        <v>1.5</v>
      </c>
      <c r="M6077" s="3">
        <f>IF(AND(O6077&gt;0,O6077&lt;366),+'PL2'!$N$2+1,IF(AND(O6077&gt;365,O6077&lt;731),+'PL2'!$O$2+1,IF(AND(O6077&gt;730,O6077&lt;1096),+'PL2'!$P$2+1,IF(AND(O6077&gt;1095,O6077&lt;1461),+'PL2'!$Q$2+1,IF(AND(O6077&gt;1460,O6077&lt;1826),+'PL2'!$R$2+1,IF(AND(O6077&gt;1825,O6077&lt;2190),+'PL2'!$S$2+1,0))))))</f>
        <v>1.2</v>
      </c>
      <c r="N6077" s="82">
        <f t="shared" si="479"/>
        <v>4.9963589095569638E-4</v>
      </c>
      <c r="O6077" s="19">
        <f>IF(A6077&gt;'PL2'!$C$2+489,IF(A6077='PL2'!$C$2+490,1,O6076+1), "")</f>
        <v>1514</v>
      </c>
      <c r="Q6077" s="19">
        <f t="shared" si="474"/>
        <v>34.988617585250132</v>
      </c>
    </row>
    <row r="6078" spans="1:17" s="80" customFormat="1" x14ac:dyDescent="0.55000000000000004">
      <c r="A6078" s="80">
        <v>6076</v>
      </c>
      <c r="B6078" s="81">
        <v>45898</v>
      </c>
      <c r="C6078" s="80">
        <v>143.94642410260201</v>
      </c>
      <c r="D6078" s="80">
        <f t="shared" si="476"/>
        <v>855390629.83619189</v>
      </c>
      <c r="E6078" s="80">
        <v>475</v>
      </c>
      <c r="F6078" s="80">
        <f t="shared" si="480"/>
        <v>7.9933715736200839E-5</v>
      </c>
      <c r="G6078" s="80">
        <f t="shared" si="477"/>
        <v>28324.011859099774</v>
      </c>
      <c r="H6078" s="80">
        <f t="shared" si="473"/>
        <v>2.2640435124540628</v>
      </c>
      <c r="I6078" s="80">
        <f t="shared" si="475"/>
        <v>13453905.633072393</v>
      </c>
      <c r="K6078" s="82">
        <f t="shared" si="478"/>
        <v>1.1114805470662237E-3</v>
      </c>
      <c r="L6078" s="3">
        <f>IF(AND(O6078&gt;0,O6078&lt;366),+'PL2'!$N$3+1,IF(AND(O6078&gt;365,O6078&lt;731),+'PL2'!$O$3+1,IF(AND(O6078&gt;730,O6078&lt;1096),+'PL2'!$P$3+1,IF(AND(O6078&gt;1095,O6078&lt;1461),+'PL2'!$Q$3+1,IF(AND(O6078&gt;1460,O6078&lt;3000),+'PL2'!$R$3+1,0)))))</f>
        <v>1.5</v>
      </c>
      <c r="M6078" s="3">
        <f>IF(AND(O6078&gt;0,O6078&lt;366),+'PL2'!$N$2+1,IF(AND(O6078&gt;365,O6078&lt;731),+'PL2'!$O$2+1,IF(AND(O6078&gt;730,O6078&lt;1096),+'PL2'!$P$2+1,IF(AND(O6078&gt;1095,O6078&lt;1461),+'PL2'!$Q$2+1,IF(AND(O6078&gt;1460,O6078&lt;1826),+'PL2'!$R$2+1,IF(AND(O6078&gt;1825,O6078&lt;2190),+'PL2'!$S$2+1,0))))))</f>
        <v>1.2</v>
      </c>
      <c r="N6078" s="82">
        <f t="shared" si="479"/>
        <v>4.9963589095569638E-4</v>
      </c>
      <c r="O6078" s="19">
        <f>IF(A6078&gt;'PL2'!$C$2+489,IF(A6078='PL2'!$C$2+490,1,O6077+1), "")</f>
        <v>1515</v>
      </c>
      <c r="Q6078" s="19">
        <f t="shared" si="474"/>
        <v>35.006099154370645</v>
      </c>
    </row>
    <row r="6079" spans="1:17" s="80" customFormat="1" x14ac:dyDescent="0.55000000000000004">
      <c r="A6079" s="80">
        <v>6077</v>
      </c>
      <c r="B6079" s="81">
        <v>45899</v>
      </c>
      <c r="C6079" s="80">
        <v>143.976422576723</v>
      </c>
      <c r="D6079" s="80">
        <f t="shared" si="476"/>
        <v>856341379.88139749</v>
      </c>
      <c r="E6079" s="80">
        <v>475</v>
      </c>
      <c r="F6079" s="80">
        <f t="shared" si="480"/>
        <v>7.9861609319189044E-5</v>
      </c>
      <c r="G6079" s="80">
        <f t="shared" si="477"/>
        <v>28338.163552000435</v>
      </c>
      <c r="H6079" s="80">
        <f t="shared" si="473"/>
        <v>2.2631313464131413</v>
      </c>
      <c r="I6079" s="80">
        <f t="shared" si="475"/>
        <v>13460627.687200207</v>
      </c>
      <c r="K6079" s="82">
        <f t="shared" si="478"/>
        <v>1.1114805470662237E-3</v>
      </c>
      <c r="L6079" s="3">
        <f>IF(AND(O6079&gt;0,O6079&lt;366),+'PL2'!$N$3+1,IF(AND(O6079&gt;365,O6079&lt;731),+'PL2'!$O$3+1,IF(AND(O6079&gt;730,O6079&lt;1096),+'PL2'!$P$3+1,IF(AND(O6079&gt;1095,O6079&lt;1461),+'PL2'!$Q$3+1,IF(AND(O6079&gt;1460,O6079&lt;3000),+'PL2'!$R$3+1,0)))))</f>
        <v>1.5</v>
      </c>
      <c r="M6079" s="3">
        <f>IF(AND(O6079&gt;0,O6079&lt;366),+'PL2'!$N$2+1,IF(AND(O6079&gt;365,O6079&lt;731),+'PL2'!$O$2+1,IF(AND(O6079&gt;730,O6079&lt;1096),+'PL2'!$P$2+1,IF(AND(O6079&gt;1095,O6079&lt;1461),+'PL2'!$Q$2+1,IF(AND(O6079&gt;1460,O6079&lt;1826),+'PL2'!$R$2+1,IF(AND(O6079&gt;1825,O6079&lt;2190),+'PL2'!$S$2+1,0))))))</f>
        <v>1.2</v>
      </c>
      <c r="N6079" s="82">
        <f t="shared" si="479"/>
        <v>4.9963589095569638E-4</v>
      </c>
      <c r="O6079" s="19">
        <f>IF(A6079&gt;'PL2'!$C$2+489,IF(A6079='PL2'!$C$2+490,1,O6078+1), "")</f>
        <v>1516</v>
      </c>
      <c r="Q6079" s="19">
        <f t="shared" si="474"/>
        <v>35.023589457910525</v>
      </c>
    </row>
    <row r="6080" spans="1:17" s="80" customFormat="1" x14ac:dyDescent="0.55000000000000004">
      <c r="A6080" s="80">
        <v>6078</v>
      </c>
      <c r="B6080" s="81">
        <v>45900</v>
      </c>
      <c r="C6080" s="80">
        <v>144.00642105084401</v>
      </c>
      <c r="D6080" s="80">
        <f t="shared" si="476"/>
        <v>857293186.66678345</v>
      </c>
      <c r="E6080" s="80">
        <v>475</v>
      </c>
      <c r="F6080" s="80">
        <f t="shared" si="480"/>
        <v>7.9789564483892373E-5</v>
      </c>
      <c r="G6080" s="80">
        <f t="shared" si="477"/>
        <v>28352.322315594785</v>
      </c>
      <c r="H6080" s="80">
        <f t="shared" si="473"/>
        <v>2.2622194496682511</v>
      </c>
      <c r="I6080" s="80">
        <f t="shared" si="475"/>
        <v>13467353.099907523</v>
      </c>
      <c r="K6080" s="82">
        <f t="shared" si="478"/>
        <v>1.1114805470662237E-3</v>
      </c>
      <c r="L6080" s="3">
        <f>IF(AND(O6080&gt;0,O6080&lt;366),+'PL2'!$N$3+1,IF(AND(O6080&gt;365,O6080&lt;731),+'PL2'!$O$3+1,IF(AND(O6080&gt;730,O6080&lt;1096),+'PL2'!$P$3+1,IF(AND(O6080&gt;1095,O6080&lt;1461),+'PL2'!$Q$3+1,IF(AND(O6080&gt;1460,O6080&lt;3000),+'PL2'!$R$3+1,0)))))</f>
        <v>1.5</v>
      </c>
      <c r="M6080" s="3">
        <f>IF(AND(O6080&gt;0,O6080&lt;366),+'PL2'!$N$2+1,IF(AND(O6080&gt;365,O6080&lt;731),+'PL2'!$O$2+1,IF(AND(O6080&gt;730,O6080&lt;1096),+'PL2'!$P$2+1,IF(AND(O6080&gt;1095,O6080&lt;1461),+'PL2'!$Q$2+1,IF(AND(O6080&gt;1460,O6080&lt;1826),+'PL2'!$R$2+1,IF(AND(O6080&gt;1825,O6080&lt;2190),+'PL2'!$S$2+1,0))))))</f>
        <v>1.2</v>
      </c>
      <c r="N6080" s="82">
        <f t="shared" si="479"/>
        <v>4.9963589095569638E-4</v>
      </c>
      <c r="O6080" s="19">
        <f>IF(A6080&gt;'PL2'!$C$2+489,IF(A6080='PL2'!$C$2+490,1,O6079+1), "")</f>
        <v>1517</v>
      </c>
      <c r="Q6080" s="19">
        <f t="shared" si="474"/>
        <v>35.041088500233798</v>
      </c>
    </row>
    <row r="6081" spans="1:17" s="80" customFormat="1" x14ac:dyDescent="0.55000000000000004">
      <c r="A6081" s="80">
        <v>6079</v>
      </c>
      <c r="B6081" s="81">
        <v>45901</v>
      </c>
      <c r="C6081" s="80">
        <v>144.036419524965</v>
      </c>
      <c r="D6081" s="80">
        <f t="shared" si="476"/>
        <v>858246051.36689603</v>
      </c>
      <c r="E6081" s="80">
        <v>475</v>
      </c>
      <c r="F6081" s="80">
        <f t="shared" si="480"/>
        <v>7.9717581182450794E-5</v>
      </c>
      <c r="G6081" s="80">
        <f t="shared" si="477"/>
        <v>28366.488153415601</v>
      </c>
      <c r="H6081" s="80">
        <f t="shared" si="473"/>
        <v>2.2613078222309371</v>
      </c>
      <c r="I6081" s="80">
        <f t="shared" si="475"/>
        <v>13474081.87287241</v>
      </c>
      <c r="K6081" s="82">
        <f t="shared" si="478"/>
        <v>1.1114805470662237E-3</v>
      </c>
      <c r="L6081" s="3">
        <f>IF(AND(O6081&gt;0,O6081&lt;366),+'PL2'!$N$3+1,IF(AND(O6081&gt;365,O6081&lt;731),+'PL2'!$O$3+1,IF(AND(O6081&gt;730,O6081&lt;1096),+'PL2'!$P$3+1,IF(AND(O6081&gt;1095,O6081&lt;1461),+'PL2'!$Q$3+1,IF(AND(O6081&gt;1460,O6081&lt;3000),+'PL2'!$R$3+1,0)))))</f>
        <v>1.5</v>
      </c>
      <c r="M6081" s="3">
        <f>IF(AND(O6081&gt;0,O6081&lt;366),+'PL2'!$N$2+1,IF(AND(O6081&gt;365,O6081&lt;731),+'PL2'!$O$2+1,IF(AND(O6081&gt;730,O6081&lt;1096),+'PL2'!$P$2+1,IF(AND(O6081&gt;1095,O6081&lt;1461),+'PL2'!$Q$2+1,IF(AND(O6081&gt;1460,O6081&lt;1826),+'PL2'!$R$2+1,IF(AND(O6081&gt;1825,O6081&lt;2190),+'PL2'!$S$2+1,0))))))</f>
        <v>1.2</v>
      </c>
      <c r="N6081" s="82">
        <f t="shared" si="479"/>
        <v>4.9963589095569638E-4</v>
      </c>
      <c r="O6081" s="19">
        <f>IF(A6081&gt;'PL2'!$C$2+489,IF(A6081='PL2'!$C$2+490,1,O6080+1), "")</f>
        <v>1518</v>
      </c>
      <c r="Q6081" s="19">
        <f t="shared" si="474"/>
        <v>35.05859628570667</v>
      </c>
    </row>
    <row r="6082" spans="1:17" s="80" customFormat="1" x14ac:dyDescent="0.55000000000000004">
      <c r="A6082" s="80">
        <v>6080</v>
      </c>
      <c r="B6082" s="81">
        <v>45902</v>
      </c>
      <c r="C6082" s="80">
        <v>144.06641799908601</v>
      </c>
      <c r="D6082" s="80">
        <f t="shared" si="476"/>
        <v>859199975.15758669</v>
      </c>
      <c r="E6082" s="80">
        <v>475</v>
      </c>
      <c r="F6082" s="80">
        <f t="shared" si="480"/>
        <v>7.9645659367034741E-5</v>
      </c>
      <c r="G6082" s="80">
        <f t="shared" si="477"/>
        <v>28380.661068997419</v>
      </c>
      <c r="H6082" s="80">
        <f t="shared" si="473"/>
        <v>2.2603964641126324</v>
      </c>
      <c r="I6082" s="80">
        <f t="shared" si="475"/>
        <v>13480814.007773774</v>
      </c>
      <c r="K6082" s="82">
        <f t="shared" si="478"/>
        <v>1.1114805470662237E-3</v>
      </c>
      <c r="L6082" s="3">
        <f>IF(AND(O6082&gt;0,O6082&lt;366),+'PL2'!$N$3+1,IF(AND(O6082&gt;365,O6082&lt;731),+'PL2'!$O$3+1,IF(AND(O6082&gt;730,O6082&lt;1096),+'PL2'!$P$3+1,IF(AND(O6082&gt;1095,O6082&lt;1461),+'PL2'!$Q$3+1,IF(AND(O6082&gt;1460,O6082&lt;3000),+'PL2'!$R$3+1,0)))))</f>
        <v>1.5</v>
      </c>
      <c r="M6082" s="3">
        <f>IF(AND(O6082&gt;0,O6082&lt;366),+'PL2'!$N$2+1,IF(AND(O6082&gt;365,O6082&lt;731),+'PL2'!$O$2+1,IF(AND(O6082&gt;730,O6082&lt;1096),+'PL2'!$P$2+1,IF(AND(O6082&gt;1095,O6082&lt;1461),+'PL2'!$Q$2+1,IF(AND(O6082&gt;1460,O6082&lt;1826),+'PL2'!$R$2+1,IF(AND(O6082&gt;1825,O6082&lt;2190),+'PL2'!$S$2+1,0))))))</f>
        <v>1.2</v>
      </c>
      <c r="N6082" s="82">
        <f t="shared" si="479"/>
        <v>4.9963589095569638E-4</v>
      </c>
      <c r="O6082" s="19">
        <f>IF(A6082&gt;'PL2'!$C$2+489,IF(A6082='PL2'!$C$2+490,1,O6081+1), "")</f>
        <v>1519</v>
      </c>
      <c r="Q6082" s="19">
        <f t="shared" si="474"/>
        <v>35.076112818697538</v>
      </c>
    </row>
    <row r="6083" spans="1:17" s="80" customFormat="1" x14ac:dyDescent="0.55000000000000004">
      <c r="A6083" s="80">
        <v>6081</v>
      </c>
      <c r="B6083" s="81">
        <v>45903</v>
      </c>
      <c r="C6083" s="80">
        <v>144.096416473207</v>
      </c>
      <c r="D6083" s="80">
        <f t="shared" si="476"/>
        <v>860154959.21601415</v>
      </c>
      <c r="E6083" s="80">
        <v>475</v>
      </c>
      <c r="F6083" s="80">
        <f t="shared" si="480"/>
        <v>7.9573798989844872E-5</v>
      </c>
      <c r="G6083" s="80">
        <f t="shared" si="477"/>
        <v>28394.841065876539</v>
      </c>
      <c r="H6083" s="80">
        <f t="shared" si="473"/>
        <v>2.2594853753246524</v>
      </c>
      <c r="I6083" s="80">
        <f t="shared" si="475"/>
        <v>13487549.506291356</v>
      </c>
      <c r="K6083" s="82">
        <f t="shared" si="478"/>
        <v>1.1114805470662237E-3</v>
      </c>
      <c r="L6083" s="3">
        <f>IF(AND(O6083&gt;0,O6083&lt;366),+'PL2'!$N$3+1,IF(AND(O6083&gt;365,O6083&lt;731),+'PL2'!$O$3+1,IF(AND(O6083&gt;730,O6083&lt;1096),+'PL2'!$P$3+1,IF(AND(O6083&gt;1095,O6083&lt;1461),+'PL2'!$Q$3+1,IF(AND(O6083&gt;1460,O6083&lt;3000),+'PL2'!$R$3+1,0)))))</f>
        <v>1.5</v>
      </c>
      <c r="M6083" s="3">
        <f>IF(AND(O6083&gt;0,O6083&lt;366),+'PL2'!$N$2+1,IF(AND(O6083&gt;365,O6083&lt;731),+'PL2'!$O$2+1,IF(AND(O6083&gt;730,O6083&lt;1096),+'PL2'!$P$2+1,IF(AND(O6083&gt;1095,O6083&lt;1461),+'PL2'!$Q$2+1,IF(AND(O6083&gt;1460,O6083&lt;1826),+'PL2'!$R$2+1,IF(AND(O6083&gt;1825,O6083&lt;2190),+'PL2'!$S$2+1,0))))))</f>
        <v>1.2</v>
      </c>
      <c r="N6083" s="82">
        <f t="shared" si="479"/>
        <v>4.9963589095569638E-4</v>
      </c>
      <c r="O6083" s="19">
        <f>IF(A6083&gt;'PL2'!$C$2+489,IF(A6083='PL2'!$C$2+490,1,O6082+1), "")</f>
        <v>1520</v>
      </c>
      <c r="Q6083" s="19">
        <f t="shared" si="474"/>
        <v>35.093638103576971</v>
      </c>
    </row>
    <row r="6084" spans="1:17" s="80" customFormat="1" x14ac:dyDescent="0.55000000000000004">
      <c r="A6084" s="80">
        <v>6082</v>
      </c>
      <c r="B6084" s="81">
        <v>45904</v>
      </c>
      <c r="C6084" s="80">
        <v>144.12641494732799</v>
      </c>
      <c r="D6084" s="80">
        <f t="shared" si="476"/>
        <v>861111004.72064531</v>
      </c>
      <c r="E6084" s="80">
        <v>475</v>
      </c>
      <c r="F6084" s="80">
        <f t="shared" si="480"/>
        <v>7.9502000003112323E-5</v>
      </c>
      <c r="G6084" s="80">
        <f t="shared" si="477"/>
        <v>28409.028147591034</v>
      </c>
      <c r="H6084" s="80">
        <f t="shared" si="473"/>
        <v>2.2585745558782007</v>
      </c>
      <c r="I6084" s="80">
        <f t="shared" si="475"/>
        <v>13494288.370105742</v>
      </c>
      <c r="K6084" s="82">
        <f t="shared" si="478"/>
        <v>1.1114805470662237E-3</v>
      </c>
      <c r="L6084" s="3">
        <f>IF(AND(O6084&gt;0,O6084&lt;366),+'PL2'!$N$3+1,IF(AND(O6084&gt;365,O6084&lt;731),+'PL2'!$O$3+1,IF(AND(O6084&gt;730,O6084&lt;1096),+'PL2'!$P$3+1,IF(AND(O6084&gt;1095,O6084&lt;1461),+'PL2'!$Q$3+1,IF(AND(O6084&gt;1460,O6084&lt;3000),+'PL2'!$R$3+1,0)))))</f>
        <v>1.5</v>
      </c>
      <c r="M6084" s="3">
        <f>IF(AND(O6084&gt;0,O6084&lt;366),+'PL2'!$N$2+1,IF(AND(O6084&gt;365,O6084&lt;731),+'PL2'!$O$2+1,IF(AND(O6084&gt;730,O6084&lt;1096),+'PL2'!$P$2+1,IF(AND(O6084&gt;1095,O6084&lt;1461),+'PL2'!$Q$2+1,IF(AND(O6084&gt;1460,O6084&lt;1826),+'PL2'!$R$2+1,IF(AND(O6084&gt;1825,O6084&lt;2190),+'PL2'!$S$2+1,0))))))</f>
        <v>1.2</v>
      </c>
      <c r="N6084" s="82">
        <f t="shared" si="479"/>
        <v>4.9963589095569638E-4</v>
      </c>
      <c r="O6084" s="19">
        <f>IF(A6084&gt;'PL2'!$C$2+489,IF(A6084='PL2'!$C$2+490,1,O6083+1), "")</f>
        <v>1521</v>
      </c>
      <c r="Q6084" s="19">
        <f t="shared" si="474"/>
        <v>35.111172144717727</v>
      </c>
    </row>
    <row r="6085" spans="1:17" s="80" customFormat="1" x14ac:dyDescent="0.55000000000000004">
      <c r="A6085" s="80">
        <v>6083</v>
      </c>
      <c r="B6085" s="81">
        <v>45905</v>
      </c>
      <c r="C6085" s="80">
        <v>144.156413421449</v>
      </c>
      <c r="D6085" s="80">
        <f t="shared" si="476"/>
        <v>862068112.85125697</v>
      </c>
      <c r="E6085" s="80">
        <v>475</v>
      </c>
      <c r="F6085" s="80">
        <f t="shared" si="480"/>
        <v>7.9430262359098493E-5</v>
      </c>
      <c r="G6085" s="80">
        <f t="shared" si="477"/>
        <v>28423.222317680742</v>
      </c>
      <c r="H6085" s="80">
        <f t="shared" si="473"/>
        <v>2.2576640057843647</v>
      </c>
      <c r="I6085" s="80">
        <f t="shared" si="475"/>
        <v>13501030.600898352</v>
      </c>
      <c r="K6085" s="82">
        <f t="shared" si="478"/>
        <v>1.1114805470662237E-3</v>
      </c>
      <c r="L6085" s="3">
        <f>IF(AND(O6085&gt;0,O6085&lt;366),+'PL2'!$N$3+1,IF(AND(O6085&gt;365,O6085&lt;731),+'PL2'!$O$3+1,IF(AND(O6085&gt;730,O6085&lt;1096),+'PL2'!$P$3+1,IF(AND(O6085&gt;1095,O6085&lt;1461),+'PL2'!$Q$3+1,IF(AND(O6085&gt;1460,O6085&lt;3000),+'PL2'!$R$3+1,0)))))</f>
        <v>1.5</v>
      </c>
      <c r="M6085" s="3">
        <f>IF(AND(O6085&gt;0,O6085&lt;366),+'PL2'!$N$2+1,IF(AND(O6085&gt;365,O6085&lt;731),+'PL2'!$O$2+1,IF(AND(O6085&gt;730,O6085&lt;1096),+'PL2'!$P$2+1,IF(AND(O6085&gt;1095,O6085&lt;1461),+'PL2'!$Q$2+1,IF(AND(O6085&gt;1460,O6085&lt;1826),+'PL2'!$R$2+1,IF(AND(O6085&gt;1825,O6085&lt;2190),+'PL2'!$S$2+1,0))))))</f>
        <v>1.2</v>
      </c>
      <c r="N6085" s="82">
        <f t="shared" si="479"/>
        <v>4.9963589095569638E-4</v>
      </c>
      <c r="O6085" s="19">
        <f>IF(A6085&gt;'PL2'!$C$2+489,IF(A6085='PL2'!$C$2+490,1,O6084+1), "")</f>
        <v>1522</v>
      </c>
      <c r="Q6085" s="19">
        <f t="shared" si="474"/>
        <v>35.128714946494753</v>
      </c>
    </row>
    <row r="6086" spans="1:17" s="80" customFormat="1" x14ac:dyDescent="0.55000000000000004">
      <c r="A6086" s="80">
        <v>6084</v>
      </c>
      <c r="B6086" s="81">
        <v>45906</v>
      </c>
      <c r="C6086" s="80">
        <v>144.18641189556999</v>
      </c>
      <c r="D6086" s="80">
        <f t="shared" si="476"/>
        <v>863026284.78893721</v>
      </c>
      <c r="E6086" s="80">
        <v>475</v>
      </c>
      <c r="F6086" s="80">
        <f t="shared" si="480"/>
        <v>7.9358586010095153E-5</v>
      </c>
      <c r="G6086" s="80">
        <f t="shared" si="477"/>
        <v>28437.423579687267</v>
      </c>
      <c r="H6086" s="80">
        <f t="shared" si="473"/>
        <v>2.2567537250541201</v>
      </c>
      <c r="I6086" s="80">
        <f t="shared" si="475"/>
        <v>13507776.200351452</v>
      </c>
      <c r="K6086" s="82">
        <f t="shared" si="478"/>
        <v>1.1114805470662237E-3</v>
      </c>
      <c r="L6086" s="3">
        <f>IF(AND(O6086&gt;0,O6086&lt;366),+'PL2'!$N$3+1,IF(AND(O6086&gt;365,O6086&lt;731),+'PL2'!$O$3+1,IF(AND(O6086&gt;730,O6086&lt;1096),+'PL2'!$P$3+1,IF(AND(O6086&gt;1095,O6086&lt;1461),+'PL2'!$Q$3+1,IF(AND(O6086&gt;1460,O6086&lt;3000),+'PL2'!$R$3+1,0)))))</f>
        <v>1.5</v>
      </c>
      <c r="M6086" s="3">
        <f>IF(AND(O6086&gt;0,O6086&lt;366),+'PL2'!$N$2+1,IF(AND(O6086&gt;365,O6086&lt;731),+'PL2'!$O$2+1,IF(AND(O6086&gt;730,O6086&lt;1096),+'PL2'!$P$2+1,IF(AND(O6086&gt;1095,O6086&lt;1461),+'PL2'!$Q$2+1,IF(AND(O6086&gt;1460,O6086&lt;1826),+'PL2'!$R$2+1,IF(AND(O6086&gt;1825,O6086&lt;2190),+'PL2'!$S$2+1,0))))))</f>
        <v>1.2</v>
      </c>
      <c r="N6086" s="82">
        <f t="shared" si="479"/>
        <v>4.9963589095569638E-4</v>
      </c>
      <c r="O6086" s="19">
        <f>IF(A6086&gt;'PL2'!$C$2+489,IF(A6086='PL2'!$C$2+490,1,O6085+1), "")</f>
        <v>1523</v>
      </c>
      <c r="Q6086" s="19">
        <f t="shared" si="474"/>
        <v>35.146266513285177</v>
      </c>
    </row>
    <row r="6087" spans="1:17" s="80" customFormat="1" x14ac:dyDescent="0.55000000000000004">
      <c r="A6087" s="80">
        <v>6085</v>
      </c>
      <c r="B6087" s="81">
        <v>45907</v>
      </c>
      <c r="C6087" s="80">
        <v>144.216410369691</v>
      </c>
      <c r="D6087" s="80">
        <f t="shared" si="476"/>
        <v>863985521.71608698</v>
      </c>
      <c r="E6087" s="80">
        <v>475</v>
      </c>
      <c r="F6087" s="80">
        <f t="shared" si="480"/>
        <v>7.928697090842435E-5</v>
      </c>
      <c r="G6087" s="80">
        <f t="shared" si="477"/>
        <v>28451.63193715399</v>
      </c>
      <c r="H6087" s="80">
        <f t="shared" si="473"/>
        <v>2.2558437136983254</v>
      </c>
      <c r="I6087" s="80">
        <f t="shared" si="475"/>
        <v>13514525.170148145</v>
      </c>
      <c r="K6087" s="82">
        <f t="shared" si="478"/>
        <v>1.1114805470662237E-3</v>
      </c>
      <c r="L6087" s="3">
        <f>IF(AND(O6087&gt;0,O6087&lt;366),+'PL2'!$N$3+1,IF(AND(O6087&gt;365,O6087&lt;731),+'PL2'!$O$3+1,IF(AND(O6087&gt;730,O6087&lt;1096),+'PL2'!$P$3+1,IF(AND(O6087&gt;1095,O6087&lt;1461),+'PL2'!$Q$3+1,IF(AND(O6087&gt;1460,O6087&lt;3000),+'PL2'!$R$3+1,0)))))</f>
        <v>1.5</v>
      </c>
      <c r="M6087" s="3">
        <f>IF(AND(O6087&gt;0,O6087&lt;366),+'PL2'!$N$2+1,IF(AND(O6087&gt;365,O6087&lt;731),+'PL2'!$O$2+1,IF(AND(O6087&gt;730,O6087&lt;1096),+'PL2'!$P$2+1,IF(AND(O6087&gt;1095,O6087&lt;1461),+'PL2'!$Q$2+1,IF(AND(O6087&gt;1460,O6087&lt;1826),+'PL2'!$R$2+1,IF(AND(O6087&gt;1825,O6087&lt;2190),+'PL2'!$S$2+1,0))))))</f>
        <v>1.2</v>
      </c>
      <c r="N6087" s="82">
        <f t="shared" si="479"/>
        <v>4.9963589095569638E-4</v>
      </c>
      <c r="O6087" s="19">
        <f>IF(A6087&gt;'PL2'!$C$2+489,IF(A6087='PL2'!$C$2+490,1,O6086+1), "")</f>
        <v>1524</v>
      </c>
      <c r="Q6087" s="19">
        <f t="shared" si="474"/>
        <v>35.163826849468308</v>
      </c>
    </row>
    <row r="6088" spans="1:17" s="80" customFormat="1" x14ac:dyDescent="0.55000000000000004">
      <c r="A6088" s="80">
        <v>6086</v>
      </c>
      <c r="B6088" s="81">
        <v>45908</v>
      </c>
      <c r="C6088" s="80">
        <v>144.24640884381199</v>
      </c>
      <c r="D6088" s="80">
        <f t="shared" si="476"/>
        <v>864945824.81642127</v>
      </c>
      <c r="E6088" s="80">
        <v>475</v>
      </c>
      <c r="F6088" s="80">
        <f t="shared" si="480"/>
        <v>7.9215417006438474E-5</v>
      </c>
      <c r="G6088" s="80">
        <f t="shared" si="477"/>
        <v>28465.847393626053</v>
      </c>
      <c r="H6088" s="80">
        <f t="shared" si="473"/>
        <v>2.2549339717277275</v>
      </c>
      <c r="I6088" s="80">
        <f t="shared" si="475"/>
        <v>13521277.511972375</v>
      </c>
      <c r="K6088" s="82">
        <f t="shared" si="478"/>
        <v>1.1114805470662237E-3</v>
      </c>
      <c r="L6088" s="3">
        <f>IF(AND(O6088&gt;0,O6088&lt;366),+'PL2'!$N$3+1,IF(AND(O6088&gt;365,O6088&lt;731),+'PL2'!$O$3+1,IF(AND(O6088&gt;730,O6088&lt;1096),+'PL2'!$P$3+1,IF(AND(O6088&gt;1095,O6088&lt;1461),+'PL2'!$Q$3+1,IF(AND(O6088&gt;1460,O6088&lt;3000),+'PL2'!$R$3+1,0)))))</f>
        <v>1.5</v>
      </c>
      <c r="M6088" s="3">
        <f>IF(AND(O6088&gt;0,O6088&lt;366),+'PL2'!$N$2+1,IF(AND(O6088&gt;365,O6088&lt;731),+'PL2'!$O$2+1,IF(AND(O6088&gt;730,O6088&lt;1096),+'PL2'!$P$2+1,IF(AND(O6088&gt;1095,O6088&lt;1461),+'PL2'!$Q$2+1,IF(AND(O6088&gt;1460,O6088&lt;1826),+'PL2'!$R$2+1,IF(AND(O6088&gt;1825,O6088&lt;2190),+'PL2'!$S$2+1,0))))))</f>
        <v>1.2</v>
      </c>
      <c r="N6088" s="82">
        <f t="shared" si="479"/>
        <v>4.9963589095569638E-4</v>
      </c>
      <c r="O6088" s="19">
        <f>IF(A6088&gt;'PL2'!$C$2+489,IF(A6088='PL2'!$C$2+490,1,O6087+1), "")</f>
        <v>1525</v>
      </c>
      <c r="Q6088" s="19">
        <f t="shared" si="474"/>
        <v>35.18139595942565</v>
      </c>
    </row>
    <row r="6089" spans="1:17" s="80" customFormat="1" x14ac:dyDescent="0.55000000000000004">
      <c r="A6089" s="80">
        <v>6087</v>
      </c>
      <c r="B6089" s="81">
        <v>45909</v>
      </c>
      <c r="C6089" s="80">
        <v>144.27640731793301</v>
      </c>
      <c r="D6089" s="80">
        <f t="shared" si="476"/>
        <v>865907195.27497089</v>
      </c>
      <c r="E6089" s="80">
        <v>475</v>
      </c>
      <c r="F6089" s="80">
        <f t="shared" si="480"/>
        <v>7.9143924256520234E-5</v>
      </c>
      <c r="G6089" s="80">
        <f t="shared" si="477"/>
        <v>28480.069952650374</v>
      </c>
      <c r="H6089" s="80">
        <f t="shared" si="473"/>
        <v>2.2540244991529592</v>
      </c>
      <c r="I6089" s="80">
        <f t="shared" si="475"/>
        <v>13528033.227508927</v>
      </c>
      <c r="K6089" s="82">
        <f t="shared" si="478"/>
        <v>1.1114805470662237E-3</v>
      </c>
      <c r="L6089" s="3">
        <f>IF(AND(O6089&gt;0,O6089&lt;366),+'PL2'!$N$3+1,IF(AND(O6089&gt;365,O6089&lt;731),+'PL2'!$O$3+1,IF(AND(O6089&gt;730,O6089&lt;1096),+'PL2'!$P$3+1,IF(AND(O6089&gt;1095,O6089&lt;1461),+'PL2'!$Q$3+1,IF(AND(O6089&gt;1460,O6089&lt;3000),+'PL2'!$R$3+1,0)))))</f>
        <v>1.5</v>
      </c>
      <c r="M6089" s="3">
        <f>IF(AND(O6089&gt;0,O6089&lt;366),+'PL2'!$N$2+1,IF(AND(O6089&gt;365,O6089&lt;731),+'PL2'!$O$2+1,IF(AND(O6089&gt;730,O6089&lt;1096),+'PL2'!$P$2+1,IF(AND(O6089&gt;1095,O6089&lt;1461),+'PL2'!$Q$2+1,IF(AND(O6089&gt;1460,O6089&lt;1826),+'PL2'!$R$2+1,IF(AND(O6089&gt;1825,O6089&lt;2190),+'PL2'!$S$2+1,0))))))</f>
        <v>1.2</v>
      </c>
      <c r="N6089" s="82">
        <f t="shared" si="479"/>
        <v>4.9963589095569638E-4</v>
      </c>
      <c r="O6089" s="19">
        <f>IF(A6089&gt;'PL2'!$C$2+489,IF(A6089='PL2'!$C$2+490,1,O6088+1), "")</f>
        <v>1526</v>
      </c>
      <c r="Q6089" s="19">
        <f t="shared" si="474"/>
        <v>35.198973847540906</v>
      </c>
    </row>
    <row r="6090" spans="1:17" s="80" customFormat="1" x14ac:dyDescent="0.55000000000000004">
      <c r="A6090" s="80">
        <v>6088</v>
      </c>
      <c r="B6090" s="81">
        <v>45910</v>
      </c>
      <c r="C6090" s="80">
        <v>144.30640579205399</v>
      </c>
      <c r="D6090" s="80">
        <f t="shared" si="476"/>
        <v>866869634.27808368</v>
      </c>
      <c r="E6090" s="80">
        <v>475</v>
      </c>
      <c r="F6090" s="80">
        <f t="shared" si="480"/>
        <v>7.9072492611082599E-5</v>
      </c>
      <c r="G6090" s="80">
        <f t="shared" si="477"/>
        <v>28494.299617775647</v>
      </c>
      <c r="H6090" s="80">
        <f t="shared" si="473"/>
        <v>2.2531152959845384</v>
      </c>
      <c r="I6090" s="80">
        <f t="shared" si="475"/>
        <v>13534792.318443432</v>
      </c>
      <c r="K6090" s="82">
        <f t="shared" si="478"/>
        <v>1.1114805470662237E-3</v>
      </c>
      <c r="L6090" s="3">
        <f>IF(AND(O6090&gt;0,O6090&lt;366),+'PL2'!$N$3+1,IF(AND(O6090&gt;365,O6090&lt;731),+'PL2'!$O$3+1,IF(AND(O6090&gt;730,O6090&lt;1096),+'PL2'!$P$3+1,IF(AND(O6090&gt;1095,O6090&lt;1461),+'PL2'!$Q$3+1,IF(AND(O6090&gt;1460,O6090&lt;3000),+'PL2'!$R$3+1,0)))))</f>
        <v>1.5</v>
      </c>
      <c r="M6090" s="3">
        <f>IF(AND(O6090&gt;0,O6090&lt;366),+'PL2'!$N$2+1,IF(AND(O6090&gt;365,O6090&lt;731),+'PL2'!$O$2+1,IF(AND(O6090&gt;730,O6090&lt;1096),+'PL2'!$P$2+1,IF(AND(O6090&gt;1095,O6090&lt;1461),+'PL2'!$Q$2+1,IF(AND(O6090&gt;1460,O6090&lt;1826),+'PL2'!$R$2+1,IF(AND(O6090&gt;1825,O6090&lt;2190),+'PL2'!$S$2+1,0))))))</f>
        <v>1.2</v>
      </c>
      <c r="N6090" s="82">
        <f t="shared" si="479"/>
        <v>4.9963589095569638E-4</v>
      </c>
      <c r="O6090" s="19">
        <f>IF(A6090&gt;'PL2'!$C$2+489,IF(A6090='PL2'!$C$2+490,1,O6089+1), "")</f>
        <v>1527</v>
      </c>
      <c r="Q6090" s="19">
        <f t="shared" si="474"/>
        <v>35.216560518199948</v>
      </c>
    </row>
    <row r="6091" spans="1:17" s="80" customFormat="1" x14ac:dyDescent="0.55000000000000004">
      <c r="A6091" s="80">
        <v>6089</v>
      </c>
      <c r="B6091" s="81">
        <v>45911</v>
      </c>
      <c r="C6091" s="80">
        <v>144.33640426617501</v>
      </c>
      <c r="D6091" s="80">
        <f t="shared" si="476"/>
        <v>867833143.01342618</v>
      </c>
      <c r="E6091" s="80">
        <v>475</v>
      </c>
      <c r="F6091" s="80">
        <f t="shared" si="480"/>
        <v>7.9001122022568846E-5</v>
      </c>
      <c r="G6091" s="80">
        <f t="shared" si="477"/>
        <v>28508.536392552334</v>
      </c>
      <c r="H6091" s="80">
        <f t="shared" si="473"/>
        <v>2.2522063622328714</v>
      </c>
      <c r="I6091" s="80">
        <f t="shared" si="475"/>
        <v>13541554.786462359</v>
      </c>
      <c r="K6091" s="82">
        <f t="shared" si="478"/>
        <v>1.1114805470662237E-3</v>
      </c>
      <c r="L6091" s="3">
        <f>IF(AND(O6091&gt;0,O6091&lt;366),+'PL2'!$N$3+1,IF(AND(O6091&gt;365,O6091&lt;731),+'PL2'!$O$3+1,IF(AND(O6091&gt;730,O6091&lt;1096),+'PL2'!$P$3+1,IF(AND(O6091&gt;1095,O6091&lt;1461),+'PL2'!$Q$3+1,IF(AND(O6091&gt;1460,O6091&lt;3000),+'PL2'!$R$3+1,0)))))</f>
        <v>1.5</v>
      </c>
      <c r="M6091" s="3">
        <f>IF(AND(O6091&gt;0,O6091&lt;366),+'PL2'!$N$2+1,IF(AND(O6091&gt;365,O6091&lt;731),+'PL2'!$O$2+1,IF(AND(O6091&gt;730,O6091&lt;1096),+'PL2'!$P$2+1,IF(AND(O6091&gt;1095,O6091&lt;1461),+'PL2'!$Q$2+1,IF(AND(O6091&gt;1460,O6091&lt;1826),+'PL2'!$R$2+1,IF(AND(O6091&gt;1825,O6091&lt;2190),+'PL2'!$S$2+1,0))))))</f>
        <v>1.2</v>
      </c>
      <c r="N6091" s="82">
        <f t="shared" si="479"/>
        <v>4.9963589095569638E-4</v>
      </c>
      <c r="O6091" s="19">
        <f>IF(A6091&gt;'PL2'!$C$2+489,IF(A6091='PL2'!$C$2+490,1,O6090+1), "")</f>
        <v>1528</v>
      </c>
      <c r="Q6091" s="19">
        <f t="shared" si="474"/>
        <v>35.234155975790856</v>
      </c>
    </row>
    <row r="6092" spans="1:17" s="80" customFormat="1" x14ac:dyDescent="0.55000000000000004">
      <c r="A6092" s="80">
        <v>6090</v>
      </c>
      <c r="B6092" s="81">
        <v>45912</v>
      </c>
      <c r="C6092" s="80">
        <v>144.366402740296</v>
      </c>
      <c r="D6092" s="80">
        <f t="shared" si="476"/>
        <v>868797722.66998494</v>
      </c>
      <c r="E6092" s="80">
        <v>475</v>
      </c>
      <c r="F6092" s="80">
        <f t="shared" si="480"/>
        <v>7.8929812443452523E-5</v>
      </c>
      <c r="G6092" s="80">
        <f t="shared" si="477"/>
        <v>28522.780280532668</v>
      </c>
      <c r="H6092" s="80">
        <f t="shared" si="473"/>
        <v>2.2512976979082495</v>
      </c>
      <c r="I6092" s="80">
        <f t="shared" si="475"/>
        <v>13548320.633253017</v>
      </c>
      <c r="K6092" s="82">
        <f t="shared" si="478"/>
        <v>1.1114805470662237E-3</v>
      </c>
      <c r="L6092" s="3">
        <f>IF(AND(O6092&gt;0,O6092&lt;366),+'PL2'!$N$3+1,IF(AND(O6092&gt;365,O6092&lt;731),+'PL2'!$O$3+1,IF(AND(O6092&gt;730,O6092&lt;1096),+'PL2'!$P$3+1,IF(AND(O6092&gt;1095,O6092&lt;1461),+'PL2'!$Q$3+1,IF(AND(O6092&gt;1460,O6092&lt;3000),+'PL2'!$R$3+1,0)))))</f>
        <v>1.5</v>
      </c>
      <c r="M6092" s="3">
        <f>IF(AND(O6092&gt;0,O6092&lt;366),+'PL2'!$N$2+1,IF(AND(O6092&gt;365,O6092&lt;731),+'PL2'!$O$2+1,IF(AND(O6092&gt;730,O6092&lt;1096),+'PL2'!$P$2+1,IF(AND(O6092&gt;1095,O6092&lt;1461),+'PL2'!$Q$2+1,IF(AND(O6092&gt;1460,O6092&lt;1826),+'PL2'!$R$2+1,IF(AND(O6092&gt;1825,O6092&lt;2190),+'PL2'!$S$2+1,0))))))</f>
        <v>1.2</v>
      </c>
      <c r="N6092" s="82">
        <f t="shared" si="479"/>
        <v>4.9963589095569638E-4</v>
      </c>
      <c r="O6092" s="19">
        <f>IF(A6092&gt;'PL2'!$C$2+489,IF(A6092='PL2'!$C$2+490,1,O6091+1), "")</f>
        <v>1529</v>
      </c>
      <c r="Q6092" s="19">
        <f t="shared" si="474"/>
        <v>35.251760224703894</v>
      </c>
    </row>
    <row r="6093" spans="1:17" s="80" customFormat="1" x14ac:dyDescent="0.55000000000000004">
      <c r="A6093" s="80">
        <v>6091</v>
      </c>
      <c r="B6093" s="81">
        <v>45913</v>
      </c>
      <c r="C6093" s="80">
        <v>144.39640121441701</v>
      </c>
      <c r="D6093" s="80">
        <f t="shared" si="476"/>
        <v>869763374.43806803</v>
      </c>
      <c r="E6093" s="80">
        <v>475</v>
      </c>
      <c r="F6093" s="80">
        <f t="shared" si="480"/>
        <v>7.8858563826237485E-5</v>
      </c>
      <c r="G6093" s="80">
        <f t="shared" si="477"/>
        <v>28537.031285270667</v>
      </c>
      <c r="H6093" s="80">
        <f t="shared" si="473"/>
        <v>2.2503893030208526</v>
      </c>
      <c r="I6093" s="80">
        <f t="shared" si="475"/>
        <v>13555089.860503567</v>
      </c>
      <c r="K6093" s="82">
        <f t="shared" si="478"/>
        <v>1.1114805470662237E-3</v>
      </c>
      <c r="L6093" s="3">
        <f>IF(AND(O6093&gt;0,O6093&lt;366),+'PL2'!$N$3+1,IF(AND(O6093&gt;365,O6093&lt;731),+'PL2'!$O$3+1,IF(AND(O6093&gt;730,O6093&lt;1096),+'PL2'!$P$3+1,IF(AND(O6093&gt;1095,O6093&lt;1461),+'PL2'!$Q$3+1,IF(AND(O6093&gt;1460,O6093&lt;3000),+'PL2'!$R$3+1,0)))))</f>
        <v>1.5</v>
      </c>
      <c r="M6093" s="3">
        <f>IF(AND(O6093&gt;0,O6093&lt;366),+'PL2'!$N$2+1,IF(AND(O6093&gt;365,O6093&lt;731),+'PL2'!$O$2+1,IF(AND(O6093&gt;730,O6093&lt;1096),+'PL2'!$P$2+1,IF(AND(O6093&gt;1095,O6093&lt;1461),+'PL2'!$Q$2+1,IF(AND(O6093&gt;1460,O6093&lt;1826),+'PL2'!$R$2+1,IF(AND(O6093&gt;1825,O6093&lt;2190),+'PL2'!$S$2+1,0))))))</f>
        <v>1.2</v>
      </c>
      <c r="N6093" s="82">
        <f t="shared" si="479"/>
        <v>4.9963589095569638E-4</v>
      </c>
      <c r="O6093" s="19">
        <f>IF(A6093&gt;'PL2'!$C$2+489,IF(A6093='PL2'!$C$2+490,1,O6092+1), "")</f>
        <v>1530</v>
      </c>
      <c r="Q6093" s="19">
        <f t="shared" si="474"/>
        <v>35.269373269331517</v>
      </c>
    </row>
    <row r="6094" spans="1:17" s="80" customFormat="1" x14ac:dyDescent="0.55000000000000004">
      <c r="A6094" s="80">
        <v>6092</v>
      </c>
      <c r="B6094" s="81">
        <v>45914</v>
      </c>
      <c r="C6094" s="80">
        <v>144.426399688538</v>
      </c>
      <c r="D6094" s="80">
        <f t="shared" si="476"/>
        <v>870730099.50930667</v>
      </c>
      <c r="E6094" s="80">
        <v>475</v>
      </c>
      <c r="F6094" s="80">
        <f t="shared" si="480"/>
        <v>7.8787376123457754E-5</v>
      </c>
      <c r="G6094" s="80">
        <f t="shared" si="477"/>
        <v>28551.289410322115</v>
      </c>
      <c r="H6094" s="80">
        <f t="shared" si="473"/>
        <v>2.2494811775807446</v>
      </c>
      <c r="I6094" s="80">
        <f t="shared" si="475"/>
        <v>13561862.469903005</v>
      </c>
      <c r="K6094" s="82">
        <f t="shared" si="478"/>
        <v>1.1114805470662237E-3</v>
      </c>
      <c r="L6094" s="3">
        <f>IF(AND(O6094&gt;0,O6094&lt;366),+'PL2'!$N$3+1,IF(AND(O6094&gt;365,O6094&lt;731),+'PL2'!$O$3+1,IF(AND(O6094&gt;730,O6094&lt;1096),+'PL2'!$P$3+1,IF(AND(O6094&gt;1095,O6094&lt;1461),+'PL2'!$Q$3+1,IF(AND(O6094&gt;1460,O6094&lt;3000),+'PL2'!$R$3+1,0)))))</f>
        <v>1.5</v>
      </c>
      <c r="M6094" s="3">
        <f>IF(AND(O6094&gt;0,O6094&lt;366),+'PL2'!$N$2+1,IF(AND(O6094&gt;365,O6094&lt;731),+'PL2'!$O$2+1,IF(AND(O6094&gt;730,O6094&lt;1096),+'PL2'!$P$2+1,IF(AND(O6094&gt;1095,O6094&lt;1461),+'PL2'!$Q$2+1,IF(AND(O6094&gt;1460,O6094&lt;1826),+'PL2'!$R$2+1,IF(AND(O6094&gt;1825,O6094&lt;2190),+'PL2'!$S$2+1,0))))))</f>
        <v>1.2</v>
      </c>
      <c r="N6094" s="82">
        <f t="shared" si="479"/>
        <v>4.9963589095569638E-4</v>
      </c>
      <c r="O6094" s="19">
        <f>IF(A6094&gt;'PL2'!$C$2+489,IF(A6094='PL2'!$C$2+490,1,O6093+1), "")</f>
        <v>1531</v>
      </c>
      <c r="Q6094" s="19">
        <f t="shared" si="474"/>
        <v>35.28699511406839</v>
      </c>
    </row>
    <row r="6095" spans="1:17" s="80" customFormat="1" x14ac:dyDescent="0.55000000000000004">
      <c r="A6095" s="80">
        <v>6093</v>
      </c>
      <c r="B6095" s="81">
        <v>45915</v>
      </c>
      <c r="C6095" s="80">
        <v>144.45639816265901</v>
      </c>
      <c r="D6095" s="80">
        <f t="shared" si="476"/>
        <v>871697899.07665634</v>
      </c>
      <c r="E6095" s="80">
        <v>475</v>
      </c>
      <c r="F6095" s="80">
        <f t="shared" si="480"/>
        <v>7.8716249287677737E-5</v>
      </c>
      <c r="G6095" s="80">
        <f t="shared" si="477"/>
        <v>28565.554659244575</v>
      </c>
      <c r="H6095" s="80">
        <f t="shared" si="473"/>
        <v>2.2485733215978803</v>
      </c>
      <c r="I6095" s="80">
        <f t="shared" si="475"/>
        <v>13568638.463141173</v>
      </c>
      <c r="K6095" s="82">
        <f t="shared" si="478"/>
        <v>1.1114805470662237E-3</v>
      </c>
      <c r="L6095" s="3">
        <f>IF(AND(O6095&gt;0,O6095&lt;366),+'PL2'!$N$3+1,IF(AND(O6095&gt;365,O6095&lt;731),+'PL2'!$O$3+1,IF(AND(O6095&gt;730,O6095&lt;1096),+'PL2'!$P$3+1,IF(AND(O6095&gt;1095,O6095&lt;1461),+'PL2'!$Q$3+1,IF(AND(O6095&gt;1460,O6095&lt;3000),+'PL2'!$R$3+1,0)))))</f>
        <v>1.5</v>
      </c>
      <c r="M6095" s="3">
        <f>IF(AND(O6095&gt;0,O6095&lt;366),+'PL2'!$N$2+1,IF(AND(O6095&gt;365,O6095&lt;731),+'PL2'!$O$2+1,IF(AND(O6095&gt;730,O6095&lt;1096),+'PL2'!$P$2+1,IF(AND(O6095&gt;1095,O6095&lt;1461),+'PL2'!$Q$2+1,IF(AND(O6095&gt;1460,O6095&lt;1826),+'PL2'!$R$2+1,IF(AND(O6095&gt;1825,O6095&lt;2190),+'PL2'!$S$2+1,0))))))</f>
        <v>1.2</v>
      </c>
      <c r="N6095" s="82">
        <f t="shared" si="479"/>
        <v>4.9963589095569638E-4</v>
      </c>
      <c r="O6095" s="19">
        <f>IF(A6095&gt;'PL2'!$C$2+489,IF(A6095='PL2'!$C$2+490,1,O6094+1), "")</f>
        <v>1532</v>
      </c>
      <c r="Q6095" s="19">
        <f t="shared" si="474"/>
        <v>35.304625763311357</v>
      </c>
    </row>
    <row r="6096" spans="1:17" s="80" customFormat="1" x14ac:dyDescent="0.55000000000000004">
      <c r="A6096" s="80">
        <v>6094</v>
      </c>
      <c r="B6096" s="81">
        <v>45916</v>
      </c>
      <c r="C6096" s="80">
        <v>144.48639663678</v>
      </c>
      <c r="D6096" s="80">
        <f t="shared" si="476"/>
        <v>872666774.33439851</v>
      </c>
      <c r="E6096" s="80">
        <v>475</v>
      </c>
      <c r="F6096" s="80">
        <f t="shared" si="480"/>
        <v>7.864518327149198E-5</v>
      </c>
      <c r="G6096" s="80">
        <f t="shared" si="477"/>
        <v>28579.827035597391</v>
      </c>
      <c r="H6096" s="80">
        <f t="shared" si="473"/>
        <v>2.2476657350820983</v>
      </c>
      <c r="I6096" s="80">
        <f t="shared" si="475"/>
        <v>13575417.84190876</v>
      </c>
      <c r="K6096" s="82">
        <f t="shared" si="478"/>
        <v>1.1114805470662237E-3</v>
      </c>
      <c r="L6096" s="3">
        <f>IF(AND(O6096&gt;0,O6096&lt;366),+'PL2'!$N$3+1,IF(AND(O6096&gt;365,O6096&lt;731),+'PL2'!$O$3+1,IF(AND(O6096&gt;730,O6096&lt;1096),+'PL2'!$P$3+1,IF(AND(O6096&gt;1095,O6096&lt;1461),+'PL2'!$Q$3+1,IF(AND(O6096&gt;1460,O6096&lt;3000),+'PL2'!$R$3+1,0)))))</f>
        <v>1.5</v>
      </c>
      <c r="M6096" s="3">
        <f>IF(AND(O6096&gt;0,O6096&lt;366),+'PL2'!$N$2+1,IF(AND(O6096&gt;365,O6096&lt;731),+'PL2'!$O$2+1,IF(AND(O6096&gt;730,O6096&lt;1096),+'PL2'!$P$2+1,IF(AND(O6096&gt;1095,O6096&lt;1461),+'PL2'!$Q$2+1,IF(AND(O6096&gt;1460,O6096&lt;1826),+'PL2'!$R$2+1,IF(AND(O6096&gt;1825,O6096&lt;2190),+'PL2'!$S$2+1,0))))))</f>
        <v>1.2</v>
      </c>
      <c r="N6096" s="82">
        <f t="shared" si="479"/>
        <v>4.9963589095569638E-4</v>
      </c>
      <c r="O6096" s="19">
        <f>IF(A6096&gt;'PL2'!$C$2+489,IF(A6096='PL2'!$C$2+490,1,O6095+1), "")</f>
        <v>1533</v>
      </c>
      <c r="Q6096" s="19">
        <f t="shared" si="474"/>
        <v>35.322265221459467</v>
      </c>
    </row>
    <row r="6097" spans="1:17" s="80" customFormat="1" x14ac:dyDescent="0.55000000000000004">
      <c r="A6097" s="80">
        <v>6095</v>
      </c>
      <c r="B6097" s="81">
        <v>45917</v>
      </c>
      <c r="C6097" s="80">
        <v>144.51639511090099</v>
      </c>
      <c r="D6097" s="80">
        <f t="shared" si="476"/>
        <v>873636726.47814226</v>
      </c>
      <c r="E6097" s="80">
        <v>475</v>
      </c>
      <c r="F6097" s="80">
        <f t="shared" si="480"/>
        <v>7.8574178027525295E-5</v>
      </c>
      <c r="G6097" s="80">
        <f t="shared" si="477"/>
        <v>28594.106542941681</v>
      </c>
      <c r="H6097" s="80">
        <f t="shared" si="473"/>
        <v>2.2467584180431257</v>
      </c>
      <c r="I6097" s="80">
        <f t="shared" si="475"/>
        <v>13582200.607897298</v>
      </c>
      <c r="K6097" s="82">
        <f t="shared" si="478"/>
        <v>1.1114805470662237E-3</v>
      </c>
      <c r="L6097" s="3">
        <f>IF(AND(O6097&gt;0,O6097&lt;366),+'PL2'!$N$3+1,IF(AND(O6097&gt;365,O6097&lt;731),+'PL2'!$O$3+1,IF(AND(O6097&gt;730,O6097&lt;1096),+'PL2'!$P$3+1,IF(AND(O6097&gt;1095,O6097&lt;1461),+'PL2'!$Q$3+1,IF(AND(O6097&gt;1460,O6097&lt;3000),+'PL2'!$R$3+1,0)))))</f>
        <v>1.5</v>
      </c>
      <c r="M6097" s="3">
        <f>IF(AND(O6097&gt;0,O6097&lt;366),+'PL2'!$N$2+1,IF(AND(O6097&gt;365,O6097&lt;731),+'PL2'!$O$2+1,IF(AND(O6097&gt;730,O6097&lt;1096),+'PL2'!$P$2+1,IF(AND(O6097&gt;1095,O6097&lt;1461),+'PL2'!$Q$2+1,IF(AND(O6097&gt;1460,O6097&lt;1826),+'PL2'!$R$2+1,IF(AND(O6097&gt;1825,O6097&lt;2190),+'PL2'!$S$2+1,0))))))</f>
        <v>1.2</v>
      </c>
      <c r="N6097" s="82">
        <f t="shared" si="479"/>
        <v>4.9963589095569638E-4</v>
      </c>
      <c r="O6097" s="19">
        <f>IF(A6097&gt;'PL2'!$C$2+489,IF(A6097='PL2'!$C$2+490,1,O6096+1), "")</f>
        <v>1534</v>
      </c>
      <c r="Q6097" s="19">
        <f t="shared" si="474"/>
        <v>35.339913492913965</v>
      </c>
    </row>
    <row r="6098" spans="1:17" s="80" customFormat="1" x14ac:dyDescent="0.55000000000000004">
      <c r="A6098" s="80">
        <v>6096</v>
      </c>
      <c r="B6098" s="81">
        <v>45918</v>
      </c>
      <c r="C6098" s="80">
        <v>144.546393585022</v>
      </c>
      <c r="D6098" s="80">
        <f t="shared" si="476"/>
        <v>874607756.70482528</v>
      </c>
      <c r="E6098" s="80">
        <v>475</v>
      </c>
      <c r="F6098" s="80">
        <f t="shared" si="480"/>
        <v>7.8503233508432768E-5</v>
      </c>
      <c r="G6098" s="80">
        <f t="shared" si="477"/>
        <v>28608.393184840344</v>
      </c>
      <c r="H6098" s="80">
        <f t="shared" si="473"/>
        <v>2.2458513704905783</v>
      </c>
      <c r="I6098" s="80">
        <f t="shared" si="475"/>
        <v>13588986.762799164</v>
      </c>
      <c r="K6098" s="82">
        <f t="shared" si="478"/>
        <v>1.1114805470662237E-3</v>
      </c>
      <c r="L6098" s="3">
        <f>IF(AND(O6098&gt;0,O6098&lt;366),+'PL2'!$N$3+1,IF(AND(O6098&gt;365,O6098&lt;731),+'PL2'!$O$3+1,IF(AND(O6098&gt;730,O6098&lt;1096),+'PL2'!$P$3+1,IF(AND(O6098&gt;1095,O6098&lt;1461),+'PL2'!$Q$3+1,IF(AND(O6098&gt;1460,O6098&lt;3000),+'PL2'!$R$3+1,0)))))</f>
        <v>1.5</v>
      </c>
      <c r="M6098" s="3">
        <f>IF(AND(O6098&gt;0,O6098&lt;366),+'PL2'!$N$2+1,IF(AND(O6098&gt;365,O6098&lt;731),+'PL2'!$O$2+1,IF(AND(O6098&gt;730,O6098&lt;1096),+'PL2'!$P$2+1,IF(AND(O6098&gt;1095,O6098&lt;1461),+'PL2'!$Q$2+1,IF(AND(O6098&gt;1460,O6098&lt;1826),+'PL2'!$R$2+1,IF(AND(O6098&gt;1825,O6098&lt;2190),+'PL2'!$S$2+1,0))))))</f>
        <v>1.2</v>
      </c>
      <c r="N6098" s="82">
        <f t="shared" si="479"/>
        <v>4.9963589095569638E-4</v>
      </c>
      <c r="O6098" s="19">
        <f>IF(A6098&gt;'PL2'!$C$2+489,IF(A6098='PL2'!$C$2+490,1,O6097+1), "")</f>
        <v>1535</v>
      </c>
      <c r="Q6098" s="19">
        <f t="shared" si="474"/>
        <v>35.357570582078296</v>
      </c>
    </row>
    <row r="6099" spans="1:17" s="80" customFormat="1" x14ac:dyDescent="0.55000000000000004">
      <c r="A6099" s="80">
        <v>6097</v>
      </c>
      <c r="B6099" s="81">
        <v>45919</v>
      </c>
      <c r="C6099" s="80">
        <v>144.57639205914299</v>
      </c>
      <c r="D6099" s="80">
        <f t="shared" si="476"/>
        <v>875579866.21271598</v>
      </c>
      <c r="E6099" s="80">
        <v>475</v>
      </c>
      <c r="F6099" s="80">
        <f t="shared" si="480"/>
        <v>7.8432349666899612E-5</v>
      </c>
      <c r="G6099" s="80">
        <f t="shared" si="477"/>
        <v>28622.686964858061</v>
      </c>
      <c r="H6099" s="80">
        <f t="shared" si="473"/>
        <v>2.2449445924339568</v>
      </c>
      <c r="I6099" s="80">
        <f t="shared" si="475"/>
        <v>13595776.308307579</v>
      </c>
      <c r="K6099" s="82">
        <f t="shared" si="478"/>
        <v>1.1114805470662237E-3</v>
      </c>
      <c r="L6099" s="3">
        <f>IF(AND(O6099&gt;0,O6099&lt;366),+'PL2'!$N$3+1,IF(AND(O6099&gt;365,O6099&lt;731),+'PL2'!$O$3+1,IF(AND(O6099&gt;730,O6099&lt;1096),+'PL2'!$P$3+1,IF(AND(O6099&gt;1095,O6099&lt;1461),+'PL2'!$Q$3+1,IF(AND(O6099&gt;1460,O6099&lt;3000),+'PL2'!$R$3+1,0)))))</f>
        <v>1.5</v>
      </c>
      <c r="M6099" s="3">
        <f>IF(AND(O6099&gt;0,O6099&lt;366),+'PL2'!$N$2+1,IF(AND(O6099&gt;365,O6099&lt;731),+'PL2'!$O$2+1,IF(AND(O6099&gt;730,O6099&lt;1096),+'PL2'!$P$2+1,IF(AND(O6099&gt;1095,O6099&lt;1461),+'PL2'!$Q$2+1,IF(AND(O6099&gt;1460,O6099&lt;1826),+'PL2'!$R$2+1,IF(AND(O6099&gt;1825,O6099&lt;2190),+'PL2'!$S$2+1,0))))))</f>
        <v>1.2</v>
      </c>
      <c r="N6099" s="82">
        <f t="shared" si="479"/>
        <v>4.9963589095569638E-4</v>
      </c>
      <c r="O6099" s="19">
        <f>IF(A6099&gt;'PL2'!$C$2+489,IF(A6099='PL2'!$C$2+490,1,O6098+1), "")</f>
        <v>1536</v>
      </c>
      <c r="Q6099" s="19">
        <f t="shared" si="474"/>
        <v>35.375236493358102</v>
      </c>
    </row>
    <row r="6100" spans="1:17" s="80" customFormat="1" x14ac:dyDescent="0.55000000000000004">
      <c r="A6100" s="80">
        <v>6098</v>
      </c>
      <c r="B6100" s="81">
        <v>45920</v>
      </c>
      <c r="C6100" s="80">
        <v>144.606390533264</v>
      </c>
      <c r="D6100" s="80">
        <f t="shared" si="476"/>
        <v>876553056.20141423</v>
      </c>
      <c r="E6100" s="80">
        <v>475</v>
      </c>
      <c r="F6100" s="80">
        <f t="shared" si="480"/>
        <v>7.836152645564136E-5</v>
      </c>
      <c r="G6100" s="80">
        <f t="shared" si="477"/>
        <v>28636.987886561295</v>
      </c>
      <c r="H6100" s="80">
        <f t="shared" si="473"/>
        <v>2.2440380838826539</v>
      </c>
      <c r="I6100" s="80">
        <f t="shared" si="475"/>
        <v>13602569.246116616</v>
      </c>
      <c r="K6100" s="82">
        <f t="shared" si="478"/>
        <v>1.1114805470662237E-3</v>
      </c>
      <c r="L6100" s="3">
        <f>IF(AND(O6100&gt;0,O6100&lt;366),+'PL2'!$N$3+1,IF(AND(O6100&gt;365,O6100&lt;731),+'PL2'!$O$3+1,IF(AND(O6100&gt;730,O6100&lt;1096),+'PL2'!$P$3+1,IF(AND(O6100&gt;1095,O6100&lt;1461),+'PL2'!$Q$3+1,IF(AND(O6100&gt;1460,O6100&lt;3000),+'PL2'!$R$3+1,0)))))</f>
        <v>1.5</v>
      </c>
      <c r="M6100" s="3">
        <f>IF(AND(O6100&gt;0,O6100&lt;366),+'PL2'!$N$2+1,IF(AND(O6100&gt;365,O6100&lt;731),+'PL2'!$O$2+1,IF(AND(O6100&gt;730,O6100&lt;1096),+'PL2'!$P$2+1,IF(AND(O6100&gt;1095,O6100&lt;1461),+'PL2'!$Q$2+1,IF(AND(O6100&gt;1460,O6100&lt;1826),+'PL2'!$R$2+1,IF(AND(O6100&gt;1825,O6100&lt;2190),+'PL2'!$S$2+1,0))))))</f>
        <v>1.2</v>
      </c>
      <c r="N6100" s="82">
        <f t="shared" si="479"/>
        <v>4.9963589095569638E-4</v>
      </c>
      <c r="O6100" s="19">
        <f>IF(A6100&gt;'PL2'!$C$2+489,IF(A6100='PL2'!$C$2+490,1,O6099+1), "")</f>
        <v>1537</v>
      </c>
      <c r="Q6100" s="19">
        <f t="shared" si="474"/>
        <v>35.392911231161229</v>
      </c>
    </row>
    <row r="6101" spans="1:17" s="80" customFormat="1" x14ac:dyDescent="0.55000000000000004">
      <c r="A6101" s="80">
        <v>6099</v>
      </c>
      <c r="B6101" s="81">
        <v>45921</v>
      </c>
      <c r="C6101" s="80">
        <v>144.63638900738499</v>
      </c>
      <c r="D6101" s="80">
        <f t="shared" si="476"/>
        <v>877527327.87185359</v>
      </c>
      <c r="E6101" s="80">
        <v>475</v>
      </c>
      <c r="F6101" s="80">
        <f t="shared" si="480"/>
        <v>7.8290763827403628E-5</v>
      </c>
      <c r="G6101" s="80">
        <f t="shared" si="477"/>
        <v>28651.295953518285</v>
      </c>
      <c r="H6101" s="80">
        <f t="shared" si="473"/>
        <v>2.2431318448459452</v>
      </c>
      <c r="I6101" s="80">
        <f t="shared" si="475"/>
        <v>13609365.577921186</v>
      </c>
      <c r="K6101" s="82">
        <f t="shared" si="478"/>
        <v>1.1114805470662237E-3</v>
      </c>
      <c r="L6101" s="3">
        <f>IF(AND(O6101&gt;0,O6101&lt;366),+'PL2'!$N$3+1,IF(AND(O6101&gt;365,O6101&lt;731),+'PL2'!$O$3+1,IF(AND(O6101&gt;730,O6101&lt;1096),+'PL2'!$P$3+1,IF(AND(O6101&gt;1095,O6101&lt;1461),+'PL2'!$Q$3+1,IF(AND(O6101&gt;1460,O6101&lt;3000),+'PL2'!$R$3+1,0)))))</f>
        <v>1.5</v>
      </c>
      <c r="M6101" s="3">
        <f>IF(AND(O6101&gt;0,O6101&lt;366),+'PL2'!$N$2+1,IF(AND(O6101&gt;365,O6101&lt;731),+'PL2'!$O$2+1,IF(AND(O6101&gt;730,O6101&lt;1096),+'PL2'!$P$2+1,IF(AND(O6101&gt;1095,O6101&lt;1461),+'PL2'!$Q$2+1,IF(AND(O6101&gt;1460,O6101&lt;1826),+'PL2'!$R$2+1,IF(AND(O6101&gt;1825,O6101&lt;2190),+'PL2'!$S$2+1,0))))))</f>
        <v>1.2</v>
      </c>
      <c r="N6101" s="82">
        <f t="shared" si="479"/>
        <v>4.9963589095569638E-4</v>
      </c>
      <c r="O6101" s="19">
        <f>IF(A6101&gt;'PL2'!$C$2+489,IF(A6101='PL2'!$C$2+490,1,O6100+1), "")</f>
        <v>1538</v>
      </c>
      <c r="Q6101" s="19">
        <f t="shared" si="474"/>
        <v>35.410594799897723</v>
      </c>
    </row>
    <row r="6102" spans="1:17" s="80" customFormat="1" x14ac:dyDescent="0.55000000000000004">
      <c r="A6102" s="80">
        <v>6100</v>
      </c>
      <c r="B6102" s="81">
        <v>45922</v>
      </c>
      <c r="C6102" s="80">
        <v>144.66638748150601</v>
      </c>
      <c r="D6102" s="80">
        <f t="shared" si="476"/>
        <v>878502682.42630219</v>
      </c>
      <c r="E6102" s="80">
        <v>475</v>
      </c>
      <c r="F6102" s="80">
        <f t="shared" si="480"/>
        <v>7.8220061734962323E-5</v>
      </c>
      <c r="G6102" s="80">
        <f t="shared" si="477"/>
        <v>28665.611169299056</v>
      </c>
      <c r="H6102" s="80">
        <f t="shared" si="473"/>
        <v>2.2422258753329976</v>
      </c>
      <c r="I6102" s="80">
        <f t="shared" si="475"/>
        <v>13616165.305417052</v>
      </c>
      <c r="K6102" s="82">
        <f t="shared" si="478"/>
        <v>1.1114805470662237E-3</v>
      </c>
      <c r="L6102" s="3">
        <f>IF(AND(O6102&gt;0,O6102&lt;366),+'PL2'!$N$3+1,IF(AND(O6102&gt;365,O6102&lt;731),+'PL2'!$O$3+1,IF(AND(O6102&gt;730,O6102&lt;1096),+'PL2'!$P$3+1,IF(AND(O6102&gt;1095,O6102&lt;1461),+'PL2'!$Q$3+1,IF(AND(O6102&gt;1460,O6102&lt;3000),+'PL2'!$R$3+1,0)))))</f>
        <v>1.5</v>
      </c>
      <c r="M6102" s="3">
        <f>IF(AND(O6102&gt;0,O6102&lt;366),+'PL2'!$N$2+1,IF(AND(O6102&gt;365,O6102&lt;731),+'PL2'!$O$2+1,IF(AND(O6102&gt;730,O6102&lt;1096),+'PL2'!$P$2+1,IF(AND(O6102&gt;1095,O6102&lt;1461),+'PL2'!$Q$2+1,IF(AND(O6102&gt;1460,O6102&lt;1826),+'PL2'!$R$2+1,IF(AND(O6102&gt;1825,O6102&lt;2190),+'PL2'!$S$2+1,0))))))</f>
        <v>1.2</v>
      </c>
      <c r="N6102" s="82">
        <f t="shared" si="479"/>
        <v>4.9963589095569638E-4</v>
      </c>
      <c r="O6102" s="19">
        <f>IF(A6102&gt;'PL2'!$C$2+489,IF(A6102='PL2'!$C$2+490,1,O6101+1), "")</f>
        <v>1539</v>
      </c>
      <c r="Q6102" s="19">
        <f t="shared" si="474"/>
        <v>35.428287203979842</v>
      </c>
    </row>
    <row r="6103" spans="1:17" s="80" customFormat="1" x14ac:dyDescent="0.55000000000000004">
      <c r="A6103" s="80">
        <v>6101</v>
      </c>
      <c r="B6103" s="81">
        <v>45923</v>
      </c>
      <c r="C6103" s="80">
        <v>144.69638595562699</v>
      </c>
      <c r="D6103" s="80">
        <f t="shared" si="476"/>
        <v>879479121.0683645</v>
      </c>
      <c r="E6103" s="80">
        <v>475</v>
      </c>
      <c r="F6103" s="80">
        <f t="shared" si="480"/>
        <v>7.8149420131123467E-5</v>
      </c>
      <c r="G6103" s="80">
        <f t="shared" si="477"/>
        <v>28679.933537475419</v>
      </c>
      <c r="H6103" s="80">
        <f t="shared" si="473"/>
        <v>2.2413201753528647</v>
      </c>
      <c r="I6103" s="80">
        <f t="shared" si="475"/>
        <v>13622968.430300824</v>
      </c>
      <c r="K6103" s="82">
        <f t="shared" si="478"/>
        <v>1.1114805470662237E-3</v>
      </c>
      <c r="L6103" s="3">
        <f>IF(AND(O6103&gt;0,O6103&lt;366),+'PL2'!$N$3+1,IF(AND(O6103&gt;365,O6103&lt;731),+'PL2'!$O$3+1,IF(AND(O6103&gt;730,O6103&lt;1096),+'PL2'!$P$3+1,IF(AND(O6103&gt;1095,O6103&lt;1461),+'PL2'!$Q$3+1,IF(AND(O6103&gt;1460,O6103&lt;3000),+'PL2'!$R$3+1,0)))))</f>
        <v>1.5</v>
      </c>
      <c r="M6103" s="3">
        <f>IF(AND(O6103&gt;0,O6103&lt;366),+'PL2'!$N$2+1,IF(AND(O6103&gt;365,O6103&lt;731),+'PL2'!$O$2+1,IF(AND(O6103&gt;730,O6103&lt;1096),+'PL2'!$P$2+1,IF(AND(O6103&gt;1095,O6103&lt;1461),+'PL2'!$Q$2+1,IF(AND(O6103&gt;1460,O6103&lt;1826),+'PL2'!$R$2+1,IF(AND(O6103&gt;1825,O6103&lt;2190),+'PL2'!$S$2+1,0))))))</f>
        <v>1.2</v>
      </c>
      <c r="N6103" s="82">
        <f t="shared" si="479"/>
        <v>4.9963589095569638E-4</v>
      </c>
      <c r="O6103" s="19">
        <f>IF(A6103&gt;'PL2'!$C$2+489,IF(A6103='PL2'!$C$2+490,1,O6102+1), "")</f>
        <v>1540</v>
      </c>
      <c r="Q6103" s="19">
        <f t="shared" si="474"/>
        <v>35.445988447822039</v>
      </c>
    </row>
    <row r="6104" spans="1:17" s="80" customFormat="1" x14ac:dyDescent="0.55000000000000004">
      <c r="A6104" s="80">
        <v>6102</v>
      </c>
      <c r="B6104" s="81">
        <v>45924</v>
      </c>
      <c r="C6104" s="80">
        <v>144.72638442974801</v>
      </c>
      <c r="D6104" s="80">
        <f t="shared" si="476"/>
        <v>880456645.00298285</v>
      </c>
      <c r="E6104" s="80">
        <v>475</v>
      </c>
      <c r="F6104" s="80">
        <f t="shared" si="480"/>
        <v>7.8078838968723331E-5</v>
      </c>
      <c r="G6104" s="80">
        <f t="shared" si="477"/>
        <v>28694.263061620964</v>
      </c>
      <c r="H6104" s="80">
        <f t="shared" si="473"/>
        <v>2.2404147449144896</v>
      </c>
      <c r="I6104" s="80">
        <f t="shared" si="475"/>
        <v>13629774.954269959</v>
      </c>
      <c r="K6104" s="82">
        <f t="shared" si="478"/>
        <v>1.1114805470662237E-3</v>
      </c>
      <c r="L6104" s="3">
        <f>IF(AND(O6104&gt;0,O6104&lt;366),+'PL2'!$N$3+1,IF(AND(O6104&gt;365,O6104&lt;731),+'PL2'!$O$3+1,IF(AND(O6104&gt;730,O6104&lt;1096),+'PL2'!$P$3+1,IF(AND(O6104&gt;1095,O6104&lt;1461),+'PL2'!$Q$3+1,IF(AND(O6104&gt;1460,O6104&lt;3000),+'PL2'!$R$3+1,0)))))</f>
        <v>1.5</v>
      </c>
      <c r="M6104" s="3">
        <f>IF(AND(O6104&gt;0,O6104&lt;366),+'PL2'!$N$2+1,IF(AND(O6104&gt;365,O6104&lt;731),+'PL2'!$O$2+1,IF(AND(O6104&gt;730,O6104&lt;1096),+'PL2'!$P$2+1,IF(AND(O6104&gt;1095,O6104&lt;1461),+'PL2'!$Q$2+1,IF(AND(O6104&gt;1460,O6104&lt;1826),+'PL2'!$R$2+1,IF(AND(O6104&gt;1825,O6104&lt;2190),+'PL2'!$S$2+1,0))))))</f>
        <v>1.2</v>
      </c>
      <c r="N6104" s="82">
        <f t="shared" si="479"/>
        <v>4.9963589095569638E-4</v>
      </c>
      <c r="O6104" s="19">
        <f>IF(A6104&gt;'PL2'!$C$2+489,IF(A6104='PL2'!$C$2+490,1,O6103+1), "")</f>
        <v>1541</v>
      </c>
      <c r="Q6104" s="19">
        <f t="shared" si="474"/>
        <v>35.463698535840969</v>
      </c>
    </row>
    <row r="6105" spans="1:17" s="80" customFormat="1" x14ac:dyDescent="0.55000000000000004">
      <c r="A6105" s="80">
        <v>6103</v>
      </c>
      <c r="B6105" s="81">
        <v>45925</v>
      </c>
      <c r="C6105" s="80">
        <v>144.756382903869</v>
      </c>
      <c r="D6105" s="80">
        <f t="shared" si="476"/>
        <v>881435255.43643892</v>
      </c>
      <c r="E6105" s="80">
        <v>475</v>
      </c>
      <c r="F6105" s="80">
        <f t="shared" si="480"/>
        <v>7.8008318200628257E-5</v>
      </c>
      <c r="G6105" s="80">
        <f t="shared" si="477"/>
        <v>28708.599745311076</v>
      </c>
      <c r="H6105" s="80">
        <f t="shared" ref="H6105:H6168" si="481">+F6105*G6105</f>
        <v>2.2395095840267016</v>
      </c>
      <c r="I6105" s="80">
        <f t="shared" si="475"/>
        <v>13636584.87902276</v>
      </c>
      <c r="K6105" s="82">
        <f t="shared" si="478"/>
        <v>1.1114805470662237E-3</v>
      </c>
      <c r="L6105" s="3">
        <f>IF(AND(O6105&gt;0,O6105&lt;366),+'PL2'!$N$3+1,IF(AND(O6105&gt;365,O6105&lt;731),+'PL2'!$O$3+1,IF(AND(O6105&gt;730,O6105&lt;1096),+'PL2'!$P$3+1,IF(AND(O6105&gt;1095,O6105&lt;1461),+'PL2'!$Q$3+1,IF(AND(O6105&gt;1460,O6105&lt;3000),+'PL2'!$R$3+1,0)))))</f>
        <v>1.5</v>
      </c>
      <c r="M6105" s="3">
        <f>IF(AND(O6105&gt;0,O6105&lt;366),+'PL2'!$N$2+1,IF(AND(O6105&gt;365,O6105&lt;731),+'PL2'!$O$2+1,IF(AND(O6105&gt;730,O6105&lt;1096),+'PL2'!$P$2+1,IF(AND(O6105&gt;1095,O6105&lt;1461),+'PL2'!$Q$2+1,IF(AND(O6105&gt;1460,O6105&lt;1826),+'PL2'!$R$2+1,IF(AND(O6105&gt;1825,O6105&lt;2190),+'PL2'!$S$2+1,0))))))</f>
        <v>1.2</v>
      </c>
      <c r="N6105" s="82">
        <f t="shared" si="479"/>
        <v>4.9963589095569638E-4</v>
      </c>
      <c r="O6105" s="19">
        <f>IF(A6105&gt;'PL2'!$C$2+489,IF(A6105='PL2'!$C$2+490,1,O6104+1), "")</f>
        <v>1542</v>
      </c>
      <c r="Q6105" s="19">
        <f t="shared" si="474"/>
        <v>35.481417472455504</v>
      </c>
    </row>
    <row r="6106" spans="1:17" s="80" customFormat="1" x14ac:dyDescent="0.55000000000000004">
      <c r="A6106" s="80">
        <v>6104</v>
      </c>
      <c r="B6106" s="81">
        <v>45926</v>
      </c>
      <c r="C6106" s="80">
        <v>144.78638137799001</v>
      </c>
      <c r="D6106" s="80">
        <f t="shared" si="476"/>
        <v>882414953.57635486</v>
      </c>
      <c r="E6106" s="80">
        <v>475</v>
      </c>
      <c r="F6106" s="80">
        <f t="shared" si="480"/>
        <v>7.7937857779734825E-5</v>
      </c>
      <c r="G6106" s="80">
        <f t="shared" si="477"/>
        <v>28722.943592122916</v>
      </c>
      <c r="H6106" s="80">
        <f t="shared" si="481"/>
        <v>2.2386046926982215</v>
      </c>
      <c r="I6106" s="80">
        <f t="shared" si="475"/>
        <v>13643398.206258385</v>
      </c>
      <c r="K6106" s="82">
        <f t="shared" si="478"/>
        <v>1.1114805470662237E-3</v>
      </c>
      <c r="L6106" s="3">
        <f>IF(AND(O6106&gt;0,O6106&lt;366),+'PL2'!$N$3+1,IF(AND(O6106&gt;365,O6106&lt;731),+'PL2'!$O$3+1,IF(AND(O6106&gt;730,O6106&lt;1096),+'PL2'!$P$3+1,IF(AND(O6106&gt;1095,O6106&lt;1461),+'PL2'!$Q$3+1,IF(AND(O6106&gt;1460,O6106&lt;3000),+'PL2'!$R$3+1,0)))))</f>
        <v>1.5</v>
      </c>
      <c r="M6106" s="3">
        <f>IF(AND(O6106&gt;0,O6106&lt;366),+'PL2'!$N$2+1,IF(AND(O6106&gt;365,O6106&lt;731),+'PL2'!$O$2+1,IF(AND(O6106&gt;730,O6106&lt;1096),+'PL2'!$P$2+1,IF(AND(O6106&gt;1095,O6106&lt;1461),+'PL2'!$Q$2+1,IF(AND(O6106&gt;1460,O6106&lt;1826),+'PL2'!$R$2+1,IF(AND(O6106&gt;1825,O6106&lt;2190),+'PL2'!$S$2+1,0))))))</f>
        <v>1.2</v>
      </c>
      <c r="N6106" s="82">
        <f t="shared" si="479"/>
        <v>4.9963589095569638E-4</v>
      </c>
      <c r="O6106" s="19">
        <f>IF(A6106&gt;'PL2'!$C$2+489,IF(A6106='PL2'!$C$2+490,1,O6105+1), "")</f>
        <v>1543</v>
      </c>
      <c r="Q6106" s="19">
        <f t="shared" si="474"/>
        <v>35.499145262086728</v>
      </c>
    </row>
    <row r="6107" spans="1:17" s="80" customFormat="1" x14ac:dyDescent="0.55000000000000004">
      <c r="A6107" s="80">
        <v>6105</v>
      </c>
      <c r="B6107" s="81">
        <v>45927</v>
      </c>
      <c r="C6107" s="80">
        <v>144.816379852111</v>
      </c>
      <c r="D6107" s="80">
        <f t="shared" si="476"/>
        <v>883395740.63169527</v>
      </c>
      <c r="E6107" s="80">
        <v>475</v>
      </c>
      <c r="F6107" s="80">
        <f t="shared" si="480"/>
        <v>7.7867457658969714E-5</v>
      </c>
      <c r="G6107" s="80">
        <f t="shared" si="477"/>
        <v>28737.294605635438</v>
      </c>
      <c r="H6107" s="80">
        <f t="shared" si="481"/>
        <v>2.237700070937656</v>
      </c>
      <c r="I6107" s="80">
        <f t="shared" si="475"/>
        <v>13650214.937676832</v>
      </c>
      <c r="K6107" s="82">
        <f t="shared" si="478"/>
        <v>1.1114805470662237E-3</v>
      </c>
      <c r="L6107" s="3">
        <f>IF(AND(O6107&gt;0,O6107&lt;366),+'PL2'!$N$3+1,IF(AND(O6107&gt;365,O6107&lt;731),+'PL2'!$O$3+1,IF(AND(O6107&gt;730,O6107&lt;1096),+'PL2'!$P$3+1,IF(AND(O6107&gt;1095,O6107&lt;1461),+'PL2'!$Q$3+1,IF(AND(O6107&gt;1460,O6107&lt;3000),+'PL2'!$R$3+1,0)))))</f>
        <v>1.5</v>
      </c>
      <c r="M6107" s="3">
        <f>IF(AND(O6107&gt;0,O6107&lt;366),+'PL2'!$N$2+1,IF(AND(O6107&gt;365,O6107&lt;731),+'PL2'!$O$2+1,IF(AND(O6107&gt;730,O6107&lt;1096),+'PL2'!$P$2+1,IF(AND(O6107&gt;1095,O6107&lt;1461),+'PL2'!$Q$2+1,IF(AND(O6107&gt;1460,O6107&lt;1826),+'PL2'!$R$2+1,IF(AND(O6107&gt;1825,O6107&lt;2190),+'PL2'!$S$2+1,0))))))</f>
        <v>1.2</v>
      </c>
      <c r="N6107" s="82">
        <f t="shared" si="479"/>
        <v>4.9963589095569638E-4</v>
      </c>
      <c r="O6107" s="19">
        <f>IF(A6107&gt;'PL2'!$C$2+489,IF(A6107='PL2'!$C$2+490,1,O6106+1), "")</f>
        <v>1544</v>
      </c>
      <c r="Q6107" s="19">
        <f t="shared" ref="Q6107:Q6170" si="482">+Q6106*(1+N6107)</f>
        <v>35.516881909157917</v>
      </c>
    </row>
    <row r="6108" spans="1:17" s="80" customFormat="1" x14ac:dyDescent="0.55000000000000004">
      <c r="A6108" s="80">
        <v>6106</v>
      </c>
      <c r="B6108" s="81">
        <v>45928</v>
      </c>
      <c r="C6108" s="80">
        <v>144.84637832623201</v>
      </c>
      <c r="D6108" s="80">
        <f t="shared" si="476"/>
        <v>884377617.81276858</v>
      </c>
      <c r="E6108" s="80">
        <v>475</v>
      </c>
      <c r="F6108" s="80">
        <f t="shared" si="480"/>
        <v>7.7797117791289771E-5</v>
      </c>
      <c r="G6108" s="80">
        <f t="shared" si="477"/>
        <v>28751.652789429379</v>
      </c>
      <c r="H6108" s="80">
        <f t="shared" si="481"/>
        <v>2.2367957187535024</v>
      </c>
      <c r="I6108" s="80">
        <f t="shared" si="475"/>
        <v>13657035.074978955</v>
      </c>
      <c r="K6108" s="82">
        <f t="shared" si="478"/>
        <v>1.1114805470662237E-3</v>
      </c>
      <c r="L6108" s="3">
        <f>IF(AND(O6108&gt;0,O6108&lt;366),+'PL2'!$N$3+1,IF(AND(O6108&gt;365,O6108&lt;731),+'PL2'!$O$3+1,IF(AND(O6108&gt;730,O6108&lt;1096),+'PL2'!$P$3+1,IF(AND(O6108&gt;1095,O6108&lt;1461),+'PL2'!$Q$3+1,IF(AND(O6108&gt;1460,O6108&lt;3000),+'PL2'!$R$3+1,0)))))</f>
        <v>1.5</v>
      </c>
      <c r="M6108" s="3">
        <f>IF(AND(O6108&gt;0,O6108&lt;366),+'PL2'!$N$2+1,IF(AND(O6108&gt;365,O6108&lt;731),+'PL2'!$O$2+1,IF(AND(O6108&gt;730,O6108&lt;1096),+'PL2'!$P$2+1,IF(AND(O6108&gt;1095,O6108&lt;1461),+'PL2'!$Q$2+1,IF(AND(O6108&gt;1460,O6108&lt;1826),+'PL2'!$R$2+1,IF(AND(O6108&gt;1825,O6108&lt;2190),+'PL2'!$S$2+1,0))))))</f>
        <v>1.2</v>
      </c>
      <c r="N6108" s="82">
        <f t="shared" si="479"/>
        <v>4.9963589095569638E-4</v>
      </c>
      <c r="O6108" s="19">
        <f>IF(A6108&gt;'PL2'!$C$2+489,IF(A6108='PL2'!$C$2+490,1,O6107+1), "")</f>
        <v>1545</v>
      </c>
      <c r="Q6108" s="19">
        <f t="shared" si="482"/>
        <v>35.534627418094566</v>
      </c>
    </row>
    <row r="6109" spans="1:17" s="80" customFormat="1" x14ac:dyDescent="0.55000000000000004">
      <c r="A6109" s="80">
        <v>6107</v>
      </c>
      <c r="B6109" s="81">
        <v>45929</v>
      </c>
      <c r="C6109" s="80">
        <v>144.876376800353</v>
      </c>
      <c r="D6109" s="80">
        <f t="shared" si="476"/>
        <v>885360586.33122826</v>
      </c>
      <c r="E6109" s="80">
        <v>475</v>
      </c>
      <c r="F6109" s="80">
        <f t="shared" si="480"/>
        <v>7.7726838129681943E-5</v>
      </c>
      <c r="G6109" s="80">
        <f t="shared" si="477"/>
        <v>28766.018147087274</v>
      </c>
      <c r="H6109" s="80">
        <f t="shared" si="481"/>
        <v>2.2358916361541459</v>
      </c>
      <c r="I6109" s="80">
        <f t="shared" si="475"/>
        <v>13663858.619866455</v>
      </c>
      <c r="K6109" s="82">
        <f t="shared" si="478"/>
        <v>1.1114805470662237E-3</v>
      </c>
      <c r="L6109" s="3">
        <f>IF(AND(O6109&gt;0,O6109&lt;366),+'PL2'!$N$3+1,IF(AND(O6109&gt;365,O6109&lt;731),+'PL2'!$O$3+1,IF(AND(O6109&gt;730,O6109&lt;1096),+'PL2'!$P$3+1,IF(AND(O6109&gt;1095,O6109&lt;1461),+'PL2'!$Q$3+1,IF(AND(O6109&gt;1460,O6109&lt;3000),+'PL2'!$R$3+1,0)))))</f>
        <v>1.5</v>
      </c>
      <c r="M6109" s="3">
        <f>IF(AND(O6109&gt;0,O6109&lt;366),+'PL2'!$N$2+1,IF(AND(O6109&gt;365,O6109&lt;731),+'PL2'!$O$2+1,IF(AND(O6109&gt;730,O6109&lt;1096),+'PL2'!$P$2+1,IF(AND(O6109&gt;1095,O6109&lt;1461),+'PL2'!$Q$2+1,IF(AND(O6109&gt;1460,O6109&lt;1826),+'PL2'!$R$2+1,IF(AND(O6109&gt;1825,O6109&lt;2190),+'PL2'!$S$2+1,0))))))</f>
        <v>1.2</v>
      </c>
      <c r="N6109" s="82">
        <f t="shared" si="479"/>
        <v>4.9963589095569638E-4</v>
      </c>
      <c r="O6109" s="19">
        <f>IF(A6109&gt;'PL2'!$C$2+489,IF(A6109='PL2'!$C$2+490,1,O6108+1), "")</f>
        <v>1546</v>
      </c>
      <c r="Q6109" s="19">
        <f t="shared" si="482"/>
        <v>35.552381793324386</v>
      </c>
    </row>
    <row r="6110" spans="1:17" s="80" customFormat="1" x14ac:dyDescent="0.55000000000000004">
      <c r="A6110" s="80">
        <v>6108</v>
      </c>
      <c r="B6110" s="81">
        <v>45930</v>
      </c>
      <c r="C6110" s="80">
        <v>144.90637527447399</v>
      </c>
      <c r="D6110" s="80">
        <f t="shared" si="476"/>
        <v>886344647.4000746</v>
      </c>
      <c r="E6110" s="80">
        <v>475</v>
      </c>
      <c r="F6110" s="80">
        <f t="shared" si="480"/>
        <v>7.7656618627163334E-5</v>
      </c>
      <c r="G6110" s="80">
        <f t="shared" si="477"/>
        <v>28780.390682193443</v>
      </c>
      <c r="H6110" s="80">
        <f t="shared" si="481"/>
        <v>2.2349878231478613</v>
      </c>
      <c r="I6110" s="80">
        <f t="shared" si="475"/>
        <v>13670685.574041886</v>
      </c>
      <c r="K6110" s="82">
        <f t="shared" si="478"/>
        <v>1.1114805470662237E-3</v>
      </c>
      <c r="L6110" s="3">
        <f>IF(AND(O6110&gt;0,O6110&lt;366),+'PL2'!$N$3+1,IF(AND(O6110&gt;365,O6110&lt;731),+'PL2'!$O$3+1,IF(AND(O6110&gt;730,O6110&lt;1096),+'PL2'!$P$3+1,IF(AND(O6110&gt;1095,O6110&lt;1461),+'PL2'!$Q$3+1,IF(AND(O6110&gt;1460,O6110&lt;3000),+'PL2'!$R$3+1,0)))))</f>
        <v>1.5</v>
      </c>
      <c r="M6110" s="3">
        <f>IF(AND(O6110&gt;0,O6110&lt;366),+'PL2'!$N$2+1,IF(AND(O6110&gt;365,O6110&lt;731),+'PL2'!$O$2+1,IF(AND(O6110&gt;730,O6110&lt;1096),+'PL2'!$P$2+1,IF(AND(O6110&gt;1095,O6110&lt;1461),+'PL2'!$Q$2+1,IF(AND(O6110&gt;1460,O6110&lt;1826),+'PL2'!$R$2+1,IF(AND(O6110&gt;1825,O6110&lt;2190),+'PL2'!$S$2+1,0))))))</f>
        <v>1.2</v>
      </c>
      <c r="N6110" s="82">
        <f t="shared" si="479"/>
        <v>4.9963589095569638E-4</v>
      </c>
      <c r="O6110" s="19">
        <f>IF(A6110&gt;'PL2'!$C$2+489,IF(A6110='PL2'!$C$2+490,1,O6109+1), "")</f>
        <v>1547</v>
      </c>
      <c r="Q6110" s="19">
        <f t="shared" si="482"/>
        <v>35.570145039277293</v>
      </c>
    </row>
    <row r="6111" spans="1:17" s="80" customFormat="1" x14ac:dyDescent="0.55000000000000004">
      <c r="A6111" s="80">
        <v>6109</v>
      </c>
      <c r="B6111" s="81">
        <v>45931</v>
      </c>
      <c r="C6111" s="80">
        <v>144.936373748595</v>
      </c>
      <c r="D6111" s="80">
        <f t="shared" si="476"/>
        <v>887329802.23365605</v>
      </c>
      <c r="E6111" s="80">
        <v>475</v>
      </c>
      <c r="F6111" s="80">
        <f t="shared" si="480"/>
        <v>7.7586459236781143E-5</v>
      </c>
      <c r="G6111" s="80">
        <f t="shared" si="477"/>
        <v>28794.770398333992</v>
      </c>
      <c r="H6111" s="80">
        <f t="shared" si="481"/>
        <v>2.2340842797428127</v>
      </c>
      <c r="I6111" s="80">
        <f t="shared" ref="I6111:I6174" si="483">+E6111*G6111</f>
        <v>13677515.939208647</v>
      </c>
      <c r="K6111" s="82">
        <f t="shared" si="478"/>
        <v>1.1114805470662237E-3</v>
      </c>
      <c r="L6111" s="3">
        <f>IF(AND(O6111&gt;0,O6111&lt;366),+'PL2'!$N$3+1,IF(AND(O6111&gt;365,O6111&lt;731),+'PL2'!$O$3+1,IF(AND(O6111&gt;730,O6111&lt;1096),+'PL2'!$P$3+1,IF(AND(O6111&gt;1095,O6111&lt;1461),+'PL2'!$Q$3+1,IF(AND(O6111&gt;1460,O6111&lt;3000),+'PL2'!$R$3+1,0)))))</f>
        <v>1.5</v>
      </c>
      <c r="M6111" s="3">
        <f>IF(AND(O6111&gt;0,O6111&lt;366),+'PL2'!$N$2+1,IF(AND(O6111&gt;365,O6111&lt;731),+'PL2'!$O$2+1,IF(AND(O6111&gt;730,O6111&lt;1096),+'PL2'!$P$2+1,IF(AND(O6111&gt;1095,O6111&lt;1461),+'PL2'!$Q$2+1,IF(AND(O6111&gt;1460,O6111&lt;1826),+'PL2'!$R$2+1,IF(AND(O6111&gt;1825,O6111&lt;2190),+'PL2'!$S$2+1,0))))))</f>
        <v>1.2</v>
      </c>
      <c r="N6111" s="82">
        <f t="shared" si="479"/>
        <v>4.9963589095569638E-4</v>
      </c>
      <c r="O6111" s="19">
        <f>IF(A6111&gt;'PL2'!$C$2+489,IF(A6111='PL2'!$C$2+490,1,O6110+1), "")</f>
        <v>1548</v>
      </c>
      <c r="Q6111" s="19">
        <f t="shared" si="482"/>
        <v>35.587917160385416</v>
      </c>
    </row>
    <row r="6112" spans="1:17" s="80" customFormat="1" x14ac:dyDescent="0.55000000000000004">
      <c r="A6112" s="80">
        <v>6110</v>
      </c>
      <c r="B6112" s="81">
        <v>45932</v>
      </c>
      <c r="C6112" s="80">
        <v>144.96637222271599</v>
      </c>
      <c r="D6112" s="80">
        <f t="shared" si="476"/>
        <v>888316052.04767084</v>
      </c>
      <c r="E6112" s="80">
        <v>475</v>
      </c>
      <c r="F6112" s="80">
        <f t="shared" si="480"/>
        <v>7.751635991161266E-5</v>
      </c>
      <c r="G6112" s="80">
        <f t="shared" si="477"/>
        <v>28809.157299096827</v>
      </c>
      <c r="H6112" s="80">
        <f t="shared" si="481"/>
        <v>2.2331810059470527</v>
      </c>
      <c r="I6112" s="80">
        <f t="shared" si="483"/>
        <v>13684349.717070993</v>
      </c>
      <c r="K6112" s="82">
        <f t="shared" si="478"/>
        <v>1.1114805470662237E-3</v>
      </c>
      <c r="L6112" s="3">
        <f>IF(AND(O6112&gt;0,O6112&lt;366),+'PL2'!$N$3+1,IF(AND(O6112&gt;365,O6112&lt;731),+'PL2'!$O$3+1,IF(AND(O6112&gt;730,O6112&lt;1096),+'PL2'!$P$3+1,IF(AND(O6112&gt;1095,O6112&lt;1461),+'PL2'!$Q$3+1,IF(AND(O6112&gt;1460,O6112&lt;3000),+'PL2'!$R$3+1,0)))))</f>
        <v>1.5</v>
      </c>
      <c r="M6112" s="3">
        <f>IF(AND(O6112&gt;0,O6112&lt;366),+'PL2'!$N$2+1,IF(AND(O6112&gt;365,O6112&lt;731),+'PL2'!$O$2+1,IF(AND(O6112&gt;730,O6112&lt;1096),+'PL2'!$P$2+1,IF(AND(O6112&gt;1095,O6112&lt;1461),+'PL2'!$Q$2+1,IF(AND(O6112&gt;1460,O6112&lt;1826),+'PL2'!$R$2+1,IF(AND(O6112&gt;1825,O6112&lt;2190),+'PL2'!$S$2+1,0))))))</f>
        <v>1.2</v>
      </c>
      <c r="N6112" s="82">
        <f t="shared" si="479"/>
        <v>4.9963589095569638E-4</v>
      </c>
      <c r="O6112" s="19">
        <f>IF(A6112&gt;'PL2'!$C$2+489,IF(A6112='PL2'!$C$2+490,1,O6111+1), "")</f>
        <v>1549</v>
      </c>
      <c r="Q6112" s="19">
        <f t="shared" si="482"/>
        <v>35.605698161083104</v>
      </c>
    </row>
    <row r="6113" spans="1:17" s="80" customFormat="1" x14ac:dyDescent="0.55000000000000004">
      <c r="A6113" s="80">
        <v>6111</v>
      </c>
      <c r="B6113" s="81">
        <v>45933</v>
      </c>
      <c r="C6113" s="80">
        <v>144.996370696837</v>
      </c>
      <c r="D6113" s="80">
        <f t="shared" si="476"/>
        <v>889303398.05916846</v>
      </c>
      <c r="E6113" s="80">
        <v>475</v>
      </c>
      <c r="F6113" s="80">
        <f t="shared" si="480"/>
        <v>7.7446320604765301E-5</v>
      </c>
      <c r="G6113" s="80">
        <f t="shared" si="477"/>
        <v>28823.551388071643</v>
      </c>
      <c r="H6113" s="80">
        <f t="shared" si="481"/>
        <v>2.2322780017685244</v>
      </c>
      <c r="I6113" s="80">
        <f t="shared" si="483"/>
        <v>13691186.90933403</v>
      </c>
      <c r="K6113" s="82">
        <f t="shared" si="478"/>
        <v>1.1114805470662237E-3</v>
      </c>
      <c r="L6113" s="3">
        <f>IF(AND(O6113&gt;0,O6113&lt;366),+'PL2'!$N$3+1,IF(AND(O6113&gt;365,O6113&lt;731),+'PL2'!$O$3+1,IF(AND(O6113&gt;730,O6113&lt;1096),+'PL2'!$P$3+1,IF(AND(O6113&gt;1095,O6113&lt;1461),+'PL2'!$Q$3+1,IF(AND(O6113&gt;1460,O6113&lt;3000),+'PL2'!$R$3+1,0)))))</f>
        <v>1.5</v>
      </c>
      <c r="M6113" s="3">
        <f>IF(AND(O6113&gt;0,O6113&lt;366),+'PL2'!$N$2+1,IF(AND(O6113&gt;365,O6113&lt;731),+'PL2'!$O$2+1,IF(AND(O6113&gt;730,O6113&lt;1096),+'PL2'!$P$2+1,IF(AND(O6113&gt;1095,O6113&lt;1461),+'PL2'!$Q$2+1,IF(AND(O6113&gt;1460,O6113&lt;1826),+'PL2'!$R$2+1,IF(AND(O6113&gt;1825,O6113&lt;2190),+'PL2'!$S$2+1,0))))))</f>
        <v>1.2</v>
      </c>
      <c r="N6113" s="82">
        <f t="shared" si="479"/>
        <v>4.9963589095569638E-4</v>
      </c>
      <c r="O6113" s="19">
        <f>IF(A6113&gt;'PL2'!$C$2+489,IF(A6113='PL2'!$C$2+490,1,O6112+1), "")</f>
        <v>1550</v>
      </c>
      <c r="Q6113" s="19">
        <f t="shared" si="482"/>
        <v>35.623488045806916</v>
      </c>
    </row>
    <row r="6114" spans="1:17" s="80" customFormat="1" x14ac:dyDescent="0.55000000000000004">
      <c r="A6114" s="80">
        <v>6112</v>
      </c>
      <c r="B6114" s="81">
        <v>45934</v>
      </c>
      <c r="C6114" s="80">
        <v>145.02636917095799</v>
      </c>
      <c r="D6114" s="80">
        <f t="shared" si="476"/>
        <v>890291841.48655117</v>
      </c>
      <c r="E6114" s="80">
        <v>475</v>
      </c>
      <c r="F6114" s="80">
        <f t="shared" si="480"/>
        <v>7.7376341269376513E-5</v>
      </c>
      <c r="G6114" s="80">
        <f t="shared" si="477"/>
        <v>28837.952668849928</v>
      </c>
      <c r="H6114" s="80">
        <f t="shared" si="481"/>
        <v>2.2313752672150593</v>
      </c>
      <c r="I6114" s="80">
        <f t="shared" si="483"/>
        <v>13698027.517703716</v>
      </c>
      <c r="K6114" s="82">
        <f t="shared" si="478"/>
        <v>1.1114805470662237E-3</v>
      </c>
      <c r="L6114" s="3">
        <f>IF(AND(O6114&gt;0,O6114&lt;366),+'PL2'!$N$3+1,IF(AND(O6114&gt;365,O6114&lt;731),+'PL2'!$O$3+1,IF(AND(O6114&gt;730,O6114&lt;1096),+'PL2'!$P$3+1,IF(AND(O6114&gt;1095,O6114&lt;1461),+'PL2'!$Q$3+1,IF(AND(O6114&gt;1460,O6114&lt;3000),+'PL2'!$R$3+1,0)))))</f>
        <v>1.5</v>
      </c>
      <c r="M6114" s="3">
        <f>IF(AND(O6114&gt;0,O6114&lt;366),+'PL2'!$N$2+1,IF(AND(O6114&gt;365,O6114&lt;731),+'PL2'!$O$2+1,IF(AND(O6114&gt;730,O6114&lt;1096),+'PL2'!$P$2+1,IF(AND(O6114&gt;1095,O6114&lt;1461),+'PL2'!$Q$2+1,IF(AND(O6114&gt;1460,O6114&lt;1826),+'PL2'!$R$2+1,IF(AND(O6114&gt;1825,O6114&lt;2190),+'PL2'!$S$2+1,0))))))</f>
        <v>1.2</v>
      </c>
      <c r="N6114" s="82">
        <f t="shared" si="479"/>
        <v>4.9963589095569638E-4</v>
      </c>
      <c r="O6114" s="19">
        <f>IF(A6114&gt;'PL2'!$C$2+489,IF(A6114='PL2'!$C$2+490,1,O6113+1), "")</f>
        <v>1551</v>
      </c>
      <c r="Q6114" s="19">
        <f t="shared" si="482"/>
        <v>35.641286818995631</v>
      </c>
    </row>
    <row r="6115" spans="1:17" s="80" customFormat="1" x14ac:dyDescent="0.55000000000000004">
      <c r="A6115" s="80">
        <v>6113</v>
      </c>
      <c r="B6115" s="81">
        <v>45935</v>
      </c>
      <c r="C6115" s="80">
        <v>145.05636764507901</v>
      </c>
      <c r="D6115" s="80">
        <f t="shared" ref="D6115:D6178" si="484">+D6114*(1+K6115)</f>
        <v>891281383.54957521</v>
      </c>
      <c r="E6115" s="80">
        <v>475</v>
      </c>
      <c r="F6115" s="80">
        <f t="shared" si="480"/>
        <v>7.7306421858613914E-5</v>
      </c>
      <c r="G6115" s="80">
        <f t="shared" ref="G6115:G6178" si="485">+G6114*(1+N6115)</f>
        <v>28852.361145024966</v>
      </c>
      <c r="H6115" s="80">
        <f t="shared" si="481"/>
        <v>2.2304728022943809</v>
      </c>
      <c r="I6115" s="80">
        <f t="shared" si="483"/>
        <v>13704871.543886859</v>
      </c>
      <c r="K6115" s="82">
        <f t="shared" si="478"/>
        <v>1.1114805470662237E-3</v>
      </c>
      <c r="L6115" s="3">
        <f>IF(AND(O6115&gt;0,O6115&lt;366),+'PL2'!$N$3+1,IF(AND(O6115&gt;365,O6115&lt;731),+'PL2'!$O$3+1,IF(AND(O6115&gt;730,O6115&lt;1096),+'PL2'!$P$3+1,IF(AND(O6115&gt;1095,O6115&lt;1461),+'PL2'!$Q$3+1,IF(AND(O6115&gt;1460,O6115&lt;3000),+'PL2'!$R$3+1,0)))))</f>
        <v>1.5</v>
      </c>
      <c r="M6115" s="3">
        <f>IF(AND(O6115&gt;0,O6115&lt;366),+'PL2'!$N$2+1,IF(AND(O6115&gt;365,O6115&lt;731),+'PL2'!$O$2+1,IF(AND(O6115&gt;730,O6115&lt;1096),+'PL2'!$P$2+1,IF(AND(O6115&gt;1095,O6115&lt;1461),+'PL2'!$Q$2+1,IF(AND(O6115&gt;1460,O6115&lt;1826),+'PL2'!$R$2+1,IF(AND(O6115&gt;1825,O6115&lt;2190),+'PL2'!$S$2+1,0))))))</f>
        <v>1.2</v>
      </c>
      <c r="N6115" s="82">
        <f t="shared" si="479"/>
        <v>4.9963589095569638E-4</v>
      </c>
      <c r="O6115" s="19">
        <f>IF(A6115&gt;'PL2'!$C$2+489,IF(A6115='PL2'!$C$2+490,1,O6114+1), "")</f>
        <v>1552</v>
      </c>
      <c r="Q6115" s="19">
        <f t="shared" si="482"/>
        <v>35.65909448509025</v>
      </c>
    </row>
    <row r="6116" spans="1:17" s="80" customFormat="1" x14ac:dyDescent="0.55000000000000004">
      <c r="A6116" s="80">
        <v>6114</v>
      </c>
      <c r="B6116" s="81">
        <v>45936</v>
      </c>
      <c r="C6116" s="80">
        <v>145.08636611919999</v>
      </c>
      <c r="D6116" s="80">
        <f t="shared" si="484"/>
        <v>892272025.46935284</v>
      </c>
      <c r="E6116" s="80">
        <v>475</v>
      </c>
      <c r="F6116" s="80">
        <f t="shared" si="480"/>
        <v>7.7236562325675055E-5</v>
      </c>
      <c r="G6116" s="80">
        <f t="shared" si="485"/>
        <v>28866.776820191837</v>
      </c>
      <c r="H6116" s="80">
        <f t="shared" si="481"/>
        <v>2.2295706070140988</v>
      </c>
      <c r="I6116" s="80">
        <f t="shared" si="483"/>
        <v>13711718.989591122</v>
      </c>
      <c r="K6116" s="82">
        <f t="shared" ref="K6116:K6179" si="486">+L6116^(0.00273972602739726)-1</f>
        <v>1.1114805470662237E-3</v>
      </c>
      <c r="L6116" s="3">
        <f>IF(AND(O6116&gt;0,O6116&lt;366),+'PL2'!$N$3+1,IF(AND(O6116&gt;365,O6116&lt;731),+'PL2'!$O$3+1,IF(AND(O6116&gt;730,O6116&lt;1096),+'PL2'!$P$3+1,IF(AND(O6116&gt;1095,O6116&lt;1461),+'PL2'!$Q$3+1,IF(AND(O6116&gt;1460,O6116&lt;3000),+'PL2'!$R$3+1,0)))))</f>
        <v>1.5</v>
      </c>
      <c r="M6116" s="3">
        <f>IF(AND(O6116&gt;0,O6116&lt;366),+'PL2'!$N$2+1,IF(AND(O6116&gt;365,O6116&lt;731),+'PL2'!$O$2+1,IF(AND(O6116&gt;730,O6116&lt;1096),+'PL2'!$P$2+1,IF(AND(O6116&gt;1095,O6116&lt;1461),+'PL2'!$Q$2+1,IF(AND(O6116&gt;1460,O6116&lt;1826),+'PL2'!$R$2+1,IF(AND(O6116&gt;1825,O6116&lt;2190),+'PL2'!$S$2+1,0))))))</f>
        <v>1.2</v>
      </c>
      <c r="N6116" s="82">
        <f t="shared" ref="N6116:N6179" si="487">+M6116^(0.00273972602739726)-1</f>
        <v>4.9963589095569638E-4</v>
      </c>
      <c r="O6116" s="19">
        <f>IF(A6116&gt;'PL2'!$C$2+489,IF(A6116='PL2'!$C$2+490,1,O6115+1), "")</f>
        <v>1553</v>
      </c>
      <c r="Q6116" s="19">
        <f t="shared" si="482"/>
        <v>35.676911048533981</v>
      </c>
    </row>
    <row r="6117" spans="1:17" s="80" customFormat="1" x14ac:dyDescent="0.55000000000000004">
      <c r="A6117" s="80">
        <v>6115</v>
      </c>
      <c r="B6117" s="81">
        <v>45937</v>
      </c>
      <c r="C6117" s="80">
        <v>145.11636459332101</v>
      </c>
      <c r="D6117" s="80">
        <f t="shared" si="484"/>
        <v>893263768.46835339</v>
      </c>
      <c r="E6117" s="80">
        <v>475</v>
      </c>
      <c r="F6117" s="80">
        <f t="shared" si="480"/>
        <v>7.7166762623787701E-5</v>
      </c>
      <c r="G6117" s="80">
        <f t="shared" si="485"/>
        <v>28881.199697947413</v>
      </c>
      <c r="H6117" s="80">
        <f t="shared" si="481"/>
        <v>2.2286686813817171</v>
      </c>
      <c r="I6117" s="80">
        <f t="shared" si="483"/>
        <v>13718569.856525021</v>
      </c>
      <c r="K6117" s="82">
        <f t="shared" si="486"/>
        <v>1.1114805470662237E-3</v>
      </c>
      <c r="L6117" s="3">
        <f>IF(AND(O6117&gt;0,O6117&lt;366),+'PL2'!$N$3+1,IF(AND(O6117&gt;365,O6117&lt;731),+'PL2'!$O$3+1,IF(AND(O6117&gt;730,O6117&lt;1096),+'PL2'!$P$3+1,IF(AND(O6117&gt;1095,O6117&lt;1461),+'PL2'!$Q$3+1,IF(AND(O6117&gt;1460,O6117&lt;3000),+'PL2'!$R$3+1,0)))))</f>
        <v>1.5</v>
      </c>
      <c r="M6117" s="3">
        <f>IF(AND(O6117&gt;0,O6117&lt;366),+'PL2'!$N$2+1,IF(AND(O6117&gt;365,O6117&lt;731),+'PL2'!$O$2+1,IF(AND(O6117&gt;730,O6117&lt;1096),+'PL2'!$P$2+1,IF(AND(O6117&gt;1095,O6117&lt;1461),+'PL2'!$Q$2+1,IF(AND(O6117&gt;1460,O6117&lt;1826),+'PL2'!$R$2+1,IF(AND(O6117&gt;1825,O6117&lt;2190),+'PL2'!$S$2+1,0))))))</f>
        <v>1.2</v>
      </c>
      <c r="N6117" s="82">
        <f t="shared" si="487"/>
        <v>4.9963589095569638E-4</v>
      </c>
      <c r="O6117" s="19">
        <f>IF(A6117&gt;'PL2'!$C$2+489,IF(A6117='PL2'!$C$2+490,1,O6116+1), "")</f>
        <v>1554</v>
      </c>
      <c r="Q6117" s="19">
        <f t="shared" si="482"/>
        <v>35.694736513772263</v>
      </c>
    </row>
    <row r="6118" spans="1:17" s="80" customFormat="1" x14ac:dyDescent="0.55000000000000004">
      <c r="A6118" s="80">
        <v>6116</v>
      </c>
      <c r="B6118" s="81">
        <v>45938</v>
      </c>
      <c r="C6118" s="80">
        <v>145.146363067442</v>
      </c>
      <c r="D6118" s="80">
        <f t="shared" si="484"/>
        <v>894256613.77040505</v>
      </c>
      <c r="E6118" s="80">
        <v>475</v>
      </c>
      <c r="F6118" s="80">
        <f t="shared" si="480"/>
        <v>7.7097022706209509E-5</v>
      </c>
      <c r="G6118" s="80">
        <f t="shared" si="485"/>
        <v>28895.629781890366</v>
      </c>
      <c r="H6118" s="80">
        <f t="shared" si="481"/>
        <v>2.2277670254046251</v>
      </c>
      <c r="I6118" s="80">
        <f t="shared" si="483"/>
        <v>13725424.146397924</v>
      </c>
      <c r="K6118" s="82">
        <f t="shared" si="486"/>
        <v>1.1114805470662237E-3</v>
      </c>
      <c r="L6118" s="3">
        <f>IF(AND(O6118&gt;0,O6118&lt;366),+'PL2'!$N$3+1,IF(AND(O6118&gt;365,O6118&lt;731),+'PL2'!$O$3+1,IF(AND(O6118&gt;730,O6118&lt;1096),+'PL2'!$P$3+1,IF(AND(O6118&gt;1095,O6118&lt;1461),+'PL2'!$Q$3+1,IF(AND(O6118&gt;1460,O6118&lt;3000),+'PL2'!$R$3+1,0)))))</f>
        <v>1.5</v>
      </c>
      <c r="M6118" s="3">
        <f>IF(AND(O6118&gt;0,O6118&lt;366),+'PL2'!$N$2+1,IF(AND(O6118&gt;365,O6118&lt;731),+'PL2'!$O$2+1,IF(AND(O6118&gt;730,O6118&lt;1096),+'PL2'!$P$2+1,IF(AND(O6118&gt;1095,O6118&lt;1461),+'PL2'!$Q$2+1,IF(AND(O6118&gt;1460,O6118&lt;1826),+'PL2'!$R$2+1,IF(AND(O6118&gt;1825,O6118&lt;2190),+'PL2'!$S$2+1,0))))))</f>
        <v>1.2</v>
      </c>
      <c r="N6118" s="82">
        <f t="shared" si="487"/>
        <v>4.9963589095569638E-4</v>
      </c>
      <c r="O6118" s="19">
        <f>IF(A6118&gt;'PL2'!$C$2+489,IF(A6118='PL2'!$C$2+490,1,O6117+1), "")</f>
        <v>1555</v>
      </c>
      <c r="Q6118" s="19">
        <f t="shared" si="482"/>
        <v>35.712570885252752</v>
      </c>
    </row>
    <row r="6119" spans="1:17" s="80" customFormat="1" x14ac:dyDescent="0.55000000000000004">
      <c r="A6119" s="80">
        <v>6117</v>
      </c>
      <c r="B6119" s="81">
        <v>45939</v>
      </c>
      <c r="C6119" s="80">
        <v>145.17636154156301</v>
      </c>
      <c r="D6119" s="80">
        <f t="shared" si="484"/>
        <v>895250562.60069621</v>
      </c>
      <c r="E6119" s="80">
        <v>475</v>
      </c>
      <c r="F6119" s="80">
        <f t="shared" si="480"/>
        <v>7.7027342526228307E-5</v>
      </c>
      <c r="G6119" s="80">
        <f t="shared" si="485"/>
        <v>28910.067075621166</v>
      </c>
      <c r="H6119" s="80">
        <f t="shared" si="481"/>
        <v>2.2268656390901072</v>
      </c>
      <c r="I6119" s="80">
        <f t="shared" si="483"/>
        <v>13732281.860920053</v>
      </c>
      <c r="K6119" s="82">
        <f t="shared" si="486"/>
        <v>1.1114805470662237E-3</v>
      </c>
      <c r="L6119" s="3">
        <f>IF(AND(O6119&gt;0,O6119&lt;366),+'PL2'!$N$3+1,IF(AND(O6119&gt;365,O6119&lt;731),+'PL2'!$O$3+1,IF(AND(O6119&gt;730,O6119&lt;1096),+'PL2'!$P$3+1,IF(AND(O6119&gt;1095,O6119&lt;1461),+'PL2'!$Q$3+1,IF(AND(O6119&gt;1460,O6119&lt;3000),+'PL2'!$R$3+1,0)))))</f>
        <v>1.5</v>
      </c>
      <c r="M6119" s="3">
        <f>IF(AND(O6119&gt;0,O6119&lt;366),+'PL2'!$N$2+1,IF(AND(O6119&gt;365,O6119&lt;731),+'PL2'!$O$2+1,IF(AND(O6119&gt;730,O6119&lt;1096),+'PL2'!$P$2+1,IF(AND(O6119&gt;1095,O6119&lt;1461),+'PL2'!$Q$2+1,IF(AND(O6119&gt;1460,O6119&lt;1826),+'PL2'!$R$2+1,IF(AND(O6119&gt;1825,O6119&lt;2190),+'PL2'!$S$2+1,0))))))</f>
        <v>1.2</v>
      </c>
      <c r="N6119" s="82">
        <f t="shared" si="487"/>
        <v>4.9963589095569638E-4</v>
      </c>
      <c r="O6119" s="19">
        <f>IF(A6119&gt;'PL2'!$C$2+489,IF(A6119='PL2'!$C$2+490,1,O6118+1), "")</f>
        <v>1556</v>
      </c>
      <c r="Q6119" s="19">
        <f t="shared" si="482"/>
        <v>35.730414167425323</v>
      </c>
    </row>
    <row r="6120" spans="1:17" s="80" customFormat="1" x14ac:dyDescent="0.55000000000000004">
      <c r="A6120" s="80">
        <v>6118</v>
      </c>
      <c r="B6120" s="81">
        <v>45940</v>
      </c>
      <c r="C6120" s="80">
        <v>145.206360015684</v>
      </c>
      <c r="D6120" s="80">
        <f t="shared" si="484"/>
        <v>896245616.18577695</v>
      </c>
      <c r="E6120" s="80">
        <v>475</v>
      </c>
      <c r="F6120" s="80">
        <f t="shared" si="480"/>
        <v>7.6957722037161887E-5</v>
      </c>
      <c r="G6120" s="80">
        <f t="shared" si="485"/>
        <v>28924.511582742081</v>
      </c>
      <c r="H6120" s="80">
        <f t="shared" si="481"/>
        <v>2.2259645224453344</v>
      </c>
      <c r="I6120" s="80">
        <f t="shared" si="483"/>
        <v>13739143.001802489</v>
      </c>
      <c r="K6120" s="82">
        <f t="shared" si="486"/>
        <v>1.1114805470662237E-3</v>
      </c>
      <c r="L6120" s="3">
        <f>IF(AND(O6120&gt;0,O6120&lt;366),+'PL2'!$N$3+1,IF(AND(O6120&gt;365,O6120&lt;731),+'PL2'!$O$3+1,IF(AND(O6120&gt;730,O6120&lt;1096),+'PL2'!$P$3+1,IF(AND(O6120&gt;1095,O6120&lt;1461),+'PL2'!$Q$3+1,IF(AND(O6120&gt;1460,O6120&lt;3000),+'PL2'!$R$3+1,0)))))</f>
        <v>1.5</v>
      </c>
      <c r="M6120" s="3">
        <f>IF(AND(O6120&gt;0,O6120&lt;366),+'PL2'!$N$2+1,IF(AND(O6120&gt;365,O6120&lt;731),+'PL2'!$O$2+1,IF(AND(O6120&gt;730,O6120&lt;1096),+'PL2'!$P$2+1,IF(AND(O6120&gt;1095,O6120&lt;1461),+'PL2'!$Q$2+1,IF(AND(O6120&gt;1460,O6120&lt;1826),+'PL2'!$R$2+1,IF(AND(O6120&gt;1825,O6120&lt;2190),+'PL2'!$S$2+1,0))))))</f>
        <v>1.2</v>
      </c>
      <c r="N6120" s="82">
        <f t="shared" si="487"/>
        <v>4.9963589095569638E-4</v>
      </c>
      <c r="O6120" s="19">
        <f>IF(A6120&gt;'PL2'!$C$2+489,IF(A6120='PL2'!$C$2+490,1,O6119+1), "")</f>
        <v>1557</v>
      </c>
      <c r="Q6120" s="19">
        <f t="shared" si="482"/>
        <v>35.748266364742079</v>
      </c>
    </row>
    <row r="6121" spans="1:17" s="80" customFormat="1" x14ac:dyDescent="0.55000000000000004">
      <c r="A6121" s="80">
        <v>6119</v>
      </c>
      <c r="B6121" s="81">
        <v>45941</v>
      </c>
      <c r="C6121" s="80">
        <v>145.23635848980501</v>
      </c>
      <c r="D6121" s="80">
        <f t="shared" si="484"/>
        <v>897241775.75356078</v>
      </c>
      <c r="E6121" s="80">
        <v>475</v>
      </c>
      <c r="F6121" s="80">
        <f t="shared" si="480"/>
        <v>7.6888161192358072E-5</v>
      </c>
      <c r="G6121" s="80">
        <f t="shared" si="485"/>
        <v>28938.963306857182</v>
      </c>
      <c r="H6121" s="80">
        <f t="shared" si="481"/>
        <v>2.2250636754773705</v>
      </c>
      <c r="I6121" s="80">
        <f t="shared" si="483"/>
        <v>13746007.570757162</v>
      </c>
      <c r="K6121" s="82">
        <f t="shared" si="486"/>
        <v>1.1114805470662237E-3</v>
      </c>
      <c r="L6121" s="3">
        <f>IF(AND(O6121&gt;0,O6121&lt;366),+'PL2'!$N$3+1,IF(AND(O6121&gt;365,O6121&lt;731),+'PL2'!$O$3+1,IF(AND(O6121&gt;730,O6121&lt;1096),+'PL2'!$P$3+1,IF(AND(O6121&gt;1095,O6121&lt;1461),+'PL2'!$Q$3+1,IF(AND(O6121&gt;1460,O6121&lt;3000),+'PL2'!$R$3+1,0)))))</f>
        <v>1.5</v>
      </c>
      <c r="M6121" s="3">
        <f>IF(AND(O6121&gt;0,O6121&lt;366),+'PL2'!$N$2+1,IF(AND(O6121&gt;365,O6121&lt;731),+'PL2'!$O$2+1,IF(AND(O6121&gt;730,O6121&lt;1096),+'PL2'!$P$2+1,IF(AND(O6121&gt;1095,O6121&lt;1461),+'PL2'!$Q$2+1,IF(AND(O6121&gt;1460,O6121&lt;1826),+'PL2'!$R$2+1,IF(AND(O6121&gt;1825,O6121&lt;2190),+'PL2'!$S$2+1,0))))))</f>
        <v>1.2</v>
      </c>
      <c r="N6121" s="82">
        <f t="shared" si="487"/>
        <v>4.9963589095569638E-4</v>
      </c>
      <c r="O6121" s="19">
        <f>IF(A6121&gt;'PL2'!$C$2+489,IF(A6121='PL2'!$C$2+490,1,O6120+1), "")</f>
        <v>1558</v>
      </c>
      <c r="Q6121" s="19">
        <f t="shared" si="482"/>
        <v>35.76612748165735</v>
      </c>
    </row>
    <row r="6122" spans="1:17" s="80" customFormat="1" x14ac:dyDescent="0.55000000000000004">
      <c r="A6122" s="80">
        <v>6120</v>
      </c>
      <c r="B6122" s="81">
        <v>45942</v>
      </c>
      <c r="C6122" s="80">
        <v>145.266356963926</v>
      </c>
      <c r="D6122" s="80">
        <f t="shared" si="484"/>
        <v>898239042.53332603</v>
      </c>
      <c r="E6122" s="80">
        <v>475</v>
      </c>
      <c r="F6122" s="80">
        <f t="shared" si="480"/>
        <v>7.6818659945194706E-5</v>
      </c>
      <c r="G6122" s="80">
        <f t="shared" si="485"/>
        <v>28953.422251572338</v>
      </c>
      <c r="H6122" s="80">
        <f t="shared" si="481"/>
        <v>2.224163098193169</v>
      </c>
      <c r="I6122" s="80">
        <f t="shared" si="483"/>
        <v>13752875.569496861</v>
      </c>
      <c r="K6122" s="82">
        <f t="shared" si="486"/>
        <v>1.1114805470662237E-3</v>
      </c>
      <c r="L6122" s="3">
        <f>IF(AND(O6122&gt;0,O6122&lt;366),+'PL2'!$N$3+1,IF(AND(O6122&gt;365,O6122&lt;731),+'PL2'!$O$3+1,IF(AND(O6122&gt;730,O6122&lt;1096),+'PL2'!$P$3+1,IF(AND(O6122&gt;1095,O6122&lt;1461),+'PL2'!$Q$3+1,IF(AND(O6122&gt;1460,O6122&lt;3000),+'PL2'!$R$3+1,0)))))</f>
        <v>1.5</v>
      </c>
      <c r="M6122" s="3">
        <f>IF(AND(O6122&gt;0,O6122&lt;366),+'PL2'!$N$2+1,IF(AND(O6122&gt;365,O6122&lt;731),+'PL2'!$O$2+1,IF(AND(O6122&gt;730,O6122&lt;1096),+'PL2'!$P$2+1,IF(AND(O6122&gt;1095,O6122&lt;1461),+'PL2'!$Q$2+1,IF(AND(O6122&gt;1460,O6122&lt;1826),+'PL2'!$R$2+1,IF(AND(O6122&gt;1825,O6122&lt;2190),+'PL2'!$S$2+1,0))))))</f>
        <v>1.2</v>
      </c>
      <c r="N6122" s="82">
        <f t="shared" si="487"/>
        <v>4.9963589095569638E-4</v>
      </c>
      <c r="O6122" s="19">
        <f>IF(A6122&gt;'PL2'!$C$2+489,IF(A6122='PL2'!$C$2+490,1,O6121+1), "")</f>
        <v>1559</v>
      </c>
      <c r="Q6122" s="19">
        <f t="shared" si="482"/>
        <v>35.783997522627679</v>
      </c>
    </row>
    <row r="6123" spans="1:17" s="80" customFormat="1" x14ac:dyDescent="0.55000000000000004">
      <c r="A6123" s="80">
        <v>6121</v>
      </c>
      <c r="B6123" s="81">
        <v>45943</v>
      </c>
      <c r="C6123" s="80">
        <v>145.29635543804699</v>
      </c>
      <c r="D6123" s="80">
        <f t="shared" si="484"/>
        <v>899237417.75571716</v>
      </c>
      <c r="E6123" s="80">
        <v>475</v>
      </c>
      <c r="F6123" s="80">
        <f t="shared" si="480"/>
        <v>7.6749218249079623E-5</v>
      </c>
      <c r="G6123" s="80">
        <f t="shared" si="485"/>
        <v>28967.888420495219</v>
      </c>
      <c r="H6123" s="80">
        <f t="shared" si="481"/>
        <v>2.2232627905995739</v>
      </c>
      <c r="I6123" s="80">
        <f t="shared" si="483"/>
        <v>13759746.999735229</v>
      </c>
      <c r="K6123" s="82">
        <f t="shared" si="486"/>
        <v>1.1114805470662237E-3</v>
      </c>
      <c r="L6123" s="3">
        <f>IF(AND(O6123&gt;0,O6123&lt;366),+'PL2'!$N$3+1,IF(AND(O6123&gt;365,O6123&lt;731),+'PL2'!$O$3+1,IF(AND(O6123&gt;730,O6123&lt;1096),+'PL2'!$P$3+1,IF(AND(O6123&gt;1095,O6123&lt;1461),+'PL2'!$Q$3+1,IF(AND(O6123&gt;1460,O6123&lt;3000),+'PL2'!$R$3+1,0)))))</f>
        <v>1.5</v>
      </c>
      <c r="M6123" s="3">
        <f>IF(AND(O6123&gt;0,O6123&lt;366),+'PL2'!$N$2+1,IF(AND(O6123&gt;365,O6123&lt;731),+'PL2'!$O$2+1,IF(AND(O6123&gt;730,O6123&lt;1096),+'PL2'!$P$2+1,IF(AND(O6123&gt;1095,O6123&lt;1461),+'PL2'!$Q$2+1,IF(AND(O6123&gt;1460,O6123&lt;1826),+'PL2'!$R$2+1,IF(AND(O6123&gt;1825,O6123&lt;2190),+'PL2'!$S$2+1,0))))))</f>
        <v>1.2</v>
      </c>
      <c r="N6123" s="82">
        <f t="shared" si="487"/>
        <v>4.9963589095569638E-4</v>
      </c>
      <c r="O6123" s="19">
        <f>IF(A6123&gt;'PL2'!$C$2+489,IF(A6123='PL2'!$C$2+490,1,O6122+1), "")</f>
        <v>1560</v>
      </c>
      <c r="Q6123" s="19">
        <f t="shared" si="482"/>
        <v>35.801876492111852</v>
      </c>
    </row>
    <row r="6124" spans="1:17" s="80" customFormat="1" x14ac:dyDescent="0.55000000000000004">
      <c r="A6124" s="80">
        <v>6122</v>
      </c>
      <c r="B6124" s="81">
        <v>45944</v>
      </c>
      <c r="C6124" s="80">
        <v>145.326353912168</v>
      </c>
      <c r="D6124" s="80">
        <f t="shared" si="484"/>
        <v>900236902.65274668</v>
      </c>
      <c r="E6124" s="80">
        <v>475</v>
      </c>
      <c r="F6124" s="80">
        <f t="shared" si="480"/>
        <v>7.6679836057450676E-5</v>
      </c>
      <c r="G6124" s="80">
        <f t="shared" si="485"/>
        <v>28982.361817235298</v>
      </c>
      <c r="H6124" s="80">
        <f t="shared" si="481"/>
        <v>2.222362752703321</v>
      </c>
      <c r="I6124" s="80">
        <f t="shared" si="483"/>
        <v>13766621.863186767</v>
      </c>
      <c r="K6124" s="82">
        <f t="shared" si="486"/>
        <v>1.1114805470662237E-3</v>
      </c>
      <c r="L6124" s="3">
        <f>IF(AND(O6124&gt;0,O6124&lt;366),+'PL2'!$N$3+1,IF(AND(O6124&gt;365,O6124&lt;731),+'PL2'!$O$3+1,IF(AND(O6124&gt;730,O6124&lt;1096),+'PL2'!$P$3+1,IF(AND(O6124&gt;1095,O6124&lt;1461),+'PL2'!$Q$3+1,IF(AND(O6124&gt;1460,O6124&lt;3000),+'PL2'!$R$3+1,0)))))</f>
        <v>1.5</v>
      </c>
      <c r="M6124" s="3">
        <f>IF(AND(O6124&gt;0,O6124&lt;366),+'PL2'!$N$2+1,IF(AND(O6124&gt;365,O6124&lt;731),+'PL2'!$O$2+1,IF(AND(O6124&gt;730,O6124&lt;1096),+'PL2'!$P$2+1,IF(AND(O6124&gt;1095,O6124&lt;1461),+'PL2'!$Q$2+1,IF(AND(O6124&gt;1460,O6124&lt;1826),+'PL2'!$R$2+1,IF(AND(O6124&gt;1825,O6124&lt;2190),+'PL2'!$S$2+1,0))))))</f>
        <v>1.2</v>
      </c>
      <c r="N6124" s="82">
        <f t="shared" si="487"/>
        <v>4.9963589095569638E-4</v>
      </c>
      <c r="O6124" s="19">
        <f>IF(A6124&gt;'PL2'!$C$2+489,IF(A6124='PL2'!$C$2+490,1,O6123+1), "")</f>
        <v>1561</v>
      </c>
      <c r="Q6124" s="19">
        <f t="shared" si="482"/>
        <v>35.819764394570875</v>
      </c>
    </row>
    <row r="6125" spans="1:17" s="80" customFormat="1" x14ac:dyDescent="0.55000000000000004">
      <c r="A6125" s="80">
        <v>6123</v>
      </c>
      <c r="B6125" s="81">
        <v>45945</v>
      </c>
      <c r="C6125" s="80">
        <v>145.35635238628899</v>
      </c>
      <c r="D6125" s="80">
        <f t="shared" si="484"/>
        <v>901237498.45779634</v>
      </c>
      <c r="E6125" s="80">
        <v>475</v>
      </c>
      <c r="F6125" s="80">
        <f t="shared" si="480"/>
        <v>7.6610513323775671E-5</v>
      </c>
      <c r="G6125" s="80">
        <f t="shared" si="485"/>
        <v>28996.842445403854</v>
      </c>
      <c r="H6125" s="80">
        <f t="shared" si="481"/>
        <v>2.2214629845110361</v>
      </c>
      <c r="I6125" s="80">
        <f t="shared" si="483"/>
        <v>13773500.161566831</v>
      </c>
      <c r="K6125" s="82">
        <f t="shared" si="486"/>
        <v>1.1114805470662237E-3</v>
      </c>
      <c r="L6125" s="3">
        <f>IF(AND(O6125&gt;0,O6125&lt;366),+'PL2'!$N$3+1,IF(AND(O6125&gt;365,O6125&lt;731),+'PL2'!$O$3+1,IF(AND(O6125&gt;730,O6125&lt;1096),+'PL2'!$P$3+1,IF(AND(O6125&gt;1095,O6125&lt;1461),+'PL2'!$Q$3+1,IF(AND(O6125&gt;1460,O6125&lt;3000),+'PL2'!$R$3+1,0)))))</f>
        <v>1.5</v>
      </c>
      <c r="M6125" s="3">
        <f>IF(AND(O6125&gt;0,O6125&lt;366),+'PL2'!$N$2+1,IF(AND(O6125&gt;365,O6125&lt;731),+'PL2'!$O$2+1,IF(AND(O6125&gt;730,O6125&lt;1096),+'PL2'!$P$2+1,IF(AND(O6125&gt;1095,O6125&lt;1461),+'PL2'!$Q$2+1,IF(AND(O6125&gt;1460,O6125&lt;1826),+'PL2'!$R$2+1,IF(AND(O6125&gt;1825,O6125&lt;2190),+'PL2'!$S$2+1,0))))))</f>
        <v>1.2</v>
      </c>
      <c r="N6125" s="82">
        <f t="shared" si="487"/>
        <v>4.9963589095569638E-4</v>
      </c>
      <c r="O6125" s="19">
        <f>IF(A6125&gt;'PL2'!$C$2+489,IF(A6125='PL2'!$C$2+490,1,O6124+1), "")</f>
        <v>1562</v>
      </c>
      <c r="Q6125" s="19">
        <f t="shared" si="482"/>
        <v>35.83766123446798</v>
      </c>
    </row>
    <row r="6126" spans="1:17" s="80" customFormat="1" x14ac:dyDescent="0.55000000000000004">
      <c r="A6126" s="80">
        <v>6124</v>
      </c>
      <c r="B6126" s="81">
        <v>45946</v>
      </c>
      <c r="C6126" s="80">
        <v>145.38635086041</v>
      </c>
      <c r="D6126" s="80">
        <f t="shared" si="484"/>
        <v>902239206.40561879</v>
      </c>
      <c r="E6126" s="80">
        <v>475</v>
      </c>
      <c r="F6126" s="80">
        <f t="shared" si="480"/>
        <v>7.6541250001552457E-5</v>
      </c>
      <c r="G6126" s="80">
        <f t="shared" si="485"/>
        <v>29011.330308613964</v>
      </c>
      <c r="H6126" s="80">
        <f t="shared" si="481"/>
        <v>2.2205634860292376</v>
      </c>
      <c r="I6126" s="80">
        <f t="shared" si="483"/>
        <v>13780381.896591634</v>
      </c>
      <c r="K6126" s="82">
        <f t="shared" si="486"/>
        <v>1.1114805470662237E-3</v>
      </c>
      <c r="L6126" s="3">
        <f>IF(AND(O6126&gt;0,O6126&lt;366),+'PL2'!$N$3+1,IF(AND(O6126&gt;365,O6126&lt;731),+'PL2'!$O$3+1,IF(AND(O6126&gt;730,O6126&lt;1096),+'PL2'!$P$3+1,IF(AND(O6126&gt;1095,O6126&lt;1461),+'PL2'!$Q$3+1,IF(AND(O6126&gt;1460,O6126&lt;3000),+'PL2'!$R$3+1,0)))))</f>
        <v>1.5</v>
      </c>
      <c r="M6126" s="3">
        <f>IF(AND(O6126&gt;0,O6126&lt;366),+'PL2'!$N$2+1,IF(AND(O6126&gt;365,O6126&lt;731),+'PL2'!$O$2+1,IF(AND(O6126&gt;730,O6126&lt;1096),+'PL2'!$P$2+1,IF(AND(O6126&gt;1095,O6126&lt;1461),+'PL2'!$Q$2+1,IF(AND(O6126&gt;1460,O6126&lt;1826),+'PL2'!$R$2+1,IF(AND(O6126&gt;1825,O6126&lt;2190),+'PL2'!$S$2+1,0))))))</f>
        <v>1.2</v>
      </c>
      <c r="N6126" s="82">
        <f t="shared" si="487"/>
        <v>4.9963589095569638E-4</v>
      </c>
      <c r="O6126" s="19">
        <f>IF(A6126&gt;'PL2'!$C$2+489,IF(A6126='PL2'!$C$2+490,1,O6125+1), "")</f>
        <v>1563</v>
      </c>
      <c r="Q6126" s="19">
        <f t="shared" si="482"/>
        <v>35.85556701626863</v>
      </c>
    </row>
    <row r="6127" spans="1:17" s="80" customFormat="1" x14ac:dyDescent="0.55000000000000004">
      <c r="A6127" s="80">
        <v>6125</v>
      </c>
      <c r="B6127" s="81">
        <v>45947</v>
      </c>
      <c r="C6127" s="80">
        <v>145.41634933453099</v>
      </c>
      <c r="D6127" s="80">
        <f t="shared" si="484"/>
        <v>903242027.73233914</v>
      </c>
      <c r="E6127" s="80">
        <v>475</v>
      </c>
      <c r="F6127" s="80">
        <f t="shared" si="480"/>
        <v>7.6472046044308729E-5</v>
      </c>
      <c r="G6127" s="80">
        <f t="shared" si="485"/>
        <v>29025.82541048052</v>
      </c>
      <c r="H6127" s="80">
        <f t="shared" si="481"/>
        <v>2.2196642572643328</v>
      </c>
      <c r="I6127" s="80">
        <f t="shared" si="483"/>
        <v>13787267.069978246</v>
      </c>
      <c r="K6127" s="82">
        <f t="shared" si="486"/>
        <v>1.1114805470662237E-3</v>
      </c>
      <c r="L6127" s="3">
        <f>IF(AND(O6127&gt;0,O6127&lt;366),+'PL2'!$N$3+1,IF(AND(O6127&gt;365,O6127&lt;731),+'PL2'!$O$3+1,IF(AND(O6127&gt;730,O6127&lt;1096),+'PL2'!$P$3+1,IF(AND(O6127&gt;1095,O6127&lt;1461),+'PL2'!$Q$3+1,IF(AND(O6127&gt;1460,O6127&lt;3000),+'PL2'!$R$3+1,0)))))</f>
        <v>1.5</v>
      </c>
      <c r="M6127" s="3">
        <f>IF(AND(O6127&gt;0,O6127&lt;366),+'PL2'!$N$2+1,IF(AND(O6127&gt;365,O6127&lt;731),+'PL2'!$O$2+1,IF(AND(O6127&gt;730,O6127&lt;1096),+'PL2'!$P$2+1,IF(AND(O6127&gt;1095,O6127&lt;1461),+'PL2'!$Q$2+1,IF(AND(O6127&gt;1460,O6127&lt;1826),+'PL2'!$R$2+1,IF(AND(O6127&gt;1825,O6127&lt;2190),+'PL2'!$S$2+1,0))))))</f>
        <v>1.2</v>
      </c>
      <c r="N6127" s="82">
        <f t="shared" si="487"/>
        <v>4.9963589095569638E-4</v>
      </c>
      <c r="O6127" s="19">
        <f>IF(A6127&gt;'PL2'!$C$2+489,IF(A6127='PL2'!$C$2+490,1,O6126+1), "")</f>
        <v>1564</v>
      </c>
      <c r="Q6127" s="19">
        <f t="shared" si="482"/>
        <v>35.873481744440525</v>
      </c>
    </row>
    <row r="6128" spans="1:17" s="80" customFormat="1" x14ac:dyDescent="0.55000000000000004">
      <c r="A6128" s="80">
        <v>6126</v>
      </c>
      <c r="B6128" s="81">
        <v>45948</v>
      </c>
      <c r="C6128" s="80">
        <v>145.44634780865201</v>
      </c>
      <c r="D6128" s="80">
        <f t="shared" si="484"/>
        <v>904245963.67545629</v>
      </c>
      <c r="E6128" s="80">
        <v>475</v>
      </c>
      <c r="F6128" s="80">
        <f t="shared" si="480"/>
        <v>7.6402901405602278E-5</v>
      </c>
      <c r="G6128" s="80">
        <f t="shared" si="485"/>
        <v>29040.327754620212</v>
      </c>
      <c r="H6128" s="80">
        <f t="shared" si="481"/>
        <v>2.2187652982226234</v>
      </c>
      <c r="I6128" s="80">
        <f t="shared" si="483"/>
        <v>13794155.683444601</v>
      </c>
      <c r="K6128" s="82">
        <f t="shared" si="486"/>
        <v>1.1114805470662237E-3</v>
      </c>
      <c r="L6128" s="3">
        <f>IF(AND(O6128&gt;0,O6128&lt;366),+'PL2'!$N$3+1,IF(AND(O6128&gt;365,O6128&lt;731),+'PL2'!$O$3+1,IF(AND(O6128&gt;730,O6128&lt;1096),+'PL2'!$P$3+1,IF(AND(O6128&gt;1095,O6128&lt;1461),+'PL2'!$Q$3+1,IF(AND(O6128&gt;1460,O6128&lt;3000),+'PL2'!$R$3+1,0)))))</f>
        <v>1.5</v>
      </c>
      <c r="M6128" s="3">
        <f>IF(AND(O6128&gt;0,O6128&lt;366),+'PL2'!$N$2+1,IF(AND(O6128&gt;365,O6128&lt;731),+'PL2'!$O$2+1,IF(AND(O6128&gt;730,O6128&lt;1096),+'PL2'!$P$2+1,IF(AND(O6128&gt;1095,O6128&lt;1461),+'PL2'!$Q$2+1,IF(AND(O6128&gt;1460,O6128&lt;1826),+'PL2'!$R$2+1,IF(AND(O6128&gt;1825,O6128&lt;2190),+'PL2'!$S$2+1,0))))))</f>
        <v>1.2</v>
      </c>
      <c r="N6128" s="82">
        <f t="shared" si="487"/>
        <v>4.9963589095569638E-4</v>
      </c>
      <c r="O6128" s="19">
        <f>IF(A6128&gt;'PL2'!$C$2+489,IF(A6128='PL2'!$C$2+490,1,O6127+1), "")</f>
        <v>1565</v>
      </c>
      <c r="Q6128" s="19">
        <f t="shared" si="482"/>
        <v>35.891405423453591</v>
      </c>
    </row>
    <row r="6129" spans="1:17" s="80" customFormat="1" x14ac:dyDescent="0.55000000000000004">
      <c r="A6129" s="80">
        <v>6127</v>
      </c>
      <c r="B6129" s="81">
        <v>45949</v>
      </c>
      <c r="C6129" s="80">
        <v>145.47634628277299</v>
      </c>
      <c r="D6129" s="80">
        <f t="shared" si="484"/>
        <v>905251015.47384465</v>
      </c>
      <c r="E6129" s="80">
        <v>475</v>
      </c>
      <c r="F6129" s="80">
        <f t="shared" si="480"/>
        <v>7.6333816039020742E-5</v>
      </c>
      <c r="G6129" s="80">
        <f t="shared" si="485"/>
        <v>29054.837344651536</v>
      </c>
      <c r="H6129" s="80">
        <f t="shared" si="481"/>
        <v>2.2178666089103003</v>
      </c>
      <c r="I6129" s="80">
        <f t="shared" si="483"/>
        <v>13801047.73870948</v>
      </c>
      <c r="K6129" s="82">
        <f t="shared" si="486"/>
        <v>1.1114805470662237E-3</v>
      </c>
      <c r="L6129" s="3">
        <f>IF(AND(O6129&gt;0,O6129&lt;366),+'PL2'!$N$3+1,IF(AND(O6129&gt;365,O6129&lt;731),+'PL2'!$O$3+1,IF(AND(O6129&gt;730,O6129&lt;1096),+'PL2'!$P$3+1,IF(AND(O6129&gt;1095,O6129&lt;1461),+'PL2'!$Q$3+1,IF(AND(O6129&gt;1460,O6129&lt;3000),+'PL2'!$R$3+1,0)))))</f>
        <v>1.5</v>
      </c>
      <c r="M6129" s="3">
        <f>IF(AND(O6129&gt;0,O6129&lt;366),+'PL2'!$N$2+1,IF(AND(O6129&gt;365,O6129&lt;731),+'PL2'!$O$2+1,IF(AND(O6129&gt;730,O6129&lt;1096),+'PL2'!$P$2+1,IF(AND(O6129&gt;1095,O6129&lt;1461),+'PL2'!$Q$2+1,IF(AND(O6129&gt;1460,O6129&lt;1826),+'PL2'!$R$2+1,IF(AND(O6129&gt;1825,O6129&lt;2190),+'PL2'!$S$2+1,0))))))</f>
        <v>1.2</v>
      </c>
      <c r="N6129" s="82">
        <f t="shared" si="487"/>
        <v>4.9963589095569638E-4</v>
      </c>
      <c r="O6129" s="19">
        <f>IF(A6129&gt;'PL2'!$C$2+489,IF(A6129='PL2'!$C$2+490,1,O6128+1), "")</f>
        <v>1566</v>
      </c>
      <c r="Q6129" s="19">
        <f t="shared" si="482"/>
        <v>35.909338057779991</v>
      </c>
    </row>
    <row r="6130" spans="1:17" s="80" customFormat="1" x14ac:dyDescent="0.55000000000000004">
      <c r="A6130" s="80">
        <v>6128</v>
      </c>
      <c r="B6130" s="81">
        <v>45950</v>
      </c>
      <c r="C6130" s="80">
        <v>145.50634475689401</v>
      </c>
      <c r="D6130" s="80">
        <f t="shared" si="484"/>
        <v>906257184.36775577</v>
      </c>
      <c r="E6130" s="80">
        <v>475</v>
      </c>
      <c r="F6130" s="80">
        <f t="shared" si="480"/>
        <v>7.6264789898181749E-5</v>
      </c>
      <c r="G6130" s="80">
        <f t="shared" si="485"/>
        <v>29069.354184194803</v>
      </c>
      <c r="H6130" s="80">
        <f t="shared" si="481"/>
        <v>2.2169681893334472</v>
      </c>
      <c r="I6130" s="80">
        <f t="shared" si="483"/>
        <v>13807943.237492532</v>
      </c>
      <c r="K6130" s="82">
        <f t="shared" si="486"/>
        <v>1.1114805470662237E-3</v>
      </c>
      <c r="L6130" s="3">
        <f>IF(AND(O6130&gt;0,O6130&lt;366),+'PL2'!$N$3+1,IF(AND(O6130&gt;365,O6130&lt;731),+'PL2'!$O$3+1,IF(AND(O6130&gt;730,O6130&lt;1096),+'PL2'!$P$3+1,IF(AND(O6130&gt;1095,O6130&lt;1461),+'PL2'!$Q$3+1,IF(AND(O6130&gt;1460,O6130&lt;3000),+'PL2'!$R$3+1,0)))))</f>
        <v>1.5</v>
      </c>
      <c r="M6130" s="3">
        <f>IF(AND(O6130&gt;0,O6130&lt;366),+'PL2'!$N$2+1,IF(AND(O6130&gt;365,O6130&lt;731),+'PL2'!$O$2+1,IF(AND(O6130&gt;730,O6130&lt;1096),+'PL2'!$P$2+1,IF(AND(O6130&gt;1095,O6130&lt;1461),+'PL2'!$Q$2+1,IF(AND(O6130&gt;1460,O6130&lt;1826),+'PL2'!$R$2+1,IF(AND(O6130&gt;1825,O6130&lt;2190),+'PL2'!$S$2+1,0))))))</f>
        <v>1.2</v>
      </c>
      <c r="N6130" s="82">
        <f t="shared" si="487"/>
        <v>4.9963589095569638E-4</v>
      </c>
      <c r="O6130" s="19">
        <f>IF(A6130&gt;'PL2'!$C$2+489,IF(A6130='PL2'!$C$2+490,1,O6129+1), "")</f>
        <v>1567</v>
      </c>
      <c r="Q6130" s="19">
        <f t="shared" si="482"/>
        <v>35.927279651894118</v>
      </c>
    </row>
    <row r="6131" spans="1:17" s="80" customFormat="1" x14ac:dyDescent="0.55000000000000004">
      <c r="A6131" s="80">
        <v>6129</v>
      </c>
      <c r="B6131" s="81">
        <v>45951</v>
      </c>
      <c r="C6131" s="80">
        <v>145.536343231015</v>
      </c>
      <c r="D6131" s="80">
        <f t="shared" si="484"/>
        <v>907264471.59881949</v>
      </c>
      <c r="E6131" s="80">
        <v>475</v>
      </c>
      <c r="F6131" s="80">
        <f t="shared" si="480"/>
        <v>7.6195822936732822E-5</v>
      </c>
      <c r="G6131" s="80">
        <f t="shared" si="485"/>
        <v>29083.878276872128</v>
      </c>
      <c r="H6131" s="80">
        <f t="shared" si="481"/>
        <v>2.2160700394980388</v>
      </c>
      <c r="I6131" s="80">
        <f t="shared" si="483"/>
        <v>13814842.181514261</v>
      </c>
      <c r="K6131" s="82">
        <f t="shared" si="486"/>
        <v>1.1114805470662237E-3</v>
      </c>
      <c r="L6131" s="3">
        <f>IF(AND(O6131&gt;0,O6131&lt;366),+'PL2'!$N$3+1,IF(AND(O6131&gt;365,O6131&lt;731),+'PL2'!$O$3+1,IF(AND(O6131&gt;730,O6131&lt;1096),+'PL2'!$P$3+1,IF(AND(O6131&gt;1095,O6131&lt;1461),+'PL2'!$Q$3+1,IF(AND(O6131&gt;1460,O6131&lt;3000),+'PL2'!$R$3+1,0)))))</f>
        <v>1.5</v>
      </c>
      <c r="M6131" s="3">
        <f>IF(AND(O6131&gt;0,O6131&lt;366),+'PL2'!$N$2+1,IF(AND(O6131&gt;365,O6131&lt;731),+'PL2'!$O$2+1,IF(AND(O6131&gt;730,O6131&lt;1096),+'PL2'!$P$2+1,IF(AND(O6131&gt;1095,O6131&lt;1461),+'PL2'!$Q$2+1,IF(AND(O6131&gt;1460,O6131&lt;1826),+'PL2'!$R$2+1,IF(AND(O6131&gt;1825,O6131&lt;2190),+'PL2'!$S$2+1,0))))))</f>
        <v>1.2</v>
      </c>
      <c r="N6131" s="82">
        <f t="shared" si="487"/>
        <v>4.9963589095569638E-4</v>
      </c>
      <c r="O6131" s="19">
        <f>IF(A6131&gt;'PL2'!$C$2+489,IF(A6131='PL2'!$C$2+490,1,O6130+1), "")</f>
        <v>1568</v>
      </c>
      <c r="Q6131" s="19">
        <f t="shared" si="482"/>
        <v>35.945230210272605</v>
      </c>
    </row>
    <row r="6132" spans="1:17" s="80" customFormat="1" x14ac:dyDescent="0.55000000000000004">
      <c r="A6132" s="80">
        <v>6130</v>
      </c>
      <c r="B6132" s="81">
        <v>45952</v>
      </c>
      <c r="C6132" s="80">
        <v>145.56634170513601</v>
      </c>
      <c r="D6132" s="80">
        <f t="shared" si="484"/>
        <v>908272878.41004586</v>
      </c>
      <c r="E6132" s="80">
        <v>475</v>
      </c>
      <c r="F6132" s="80">
        <f t="shared" si="480"/>
        <v>7.6126915108351478E-5</v>
      </c>
      <c r="G6132" s="80">
        <f t="shared" si="485"/>
        <v>29098.409626307439</v>
      </c>
      <c r="H6132" s="80">
        <f t="shared" si="481"/>
        <v>2.2151721594099438</v>
      </c>
      <c r="I6132" s="80">
        <f t="shared" si="483"/>
        <v>13821744.572496034</v>
      </c>
      <c r="K6132" s="82">
        <f t="shared" si="486"/>
        <v>1.1114805470662237E-3</v>
      </c>
      <c r="L6132" s="3">
        <f>IF(AND(O6132&gt;0,O6132&lt;366),+'PL2'!$N$3+1,IF(AND(O6132&gt;365,O6132&lt;731),+'PL2'!$O$3+1,IF(AND(O6132&gt;730,O6132&lt;1096),+'PL2'!$P$3+1,IF(AND(O6132&gt;1095,O6132&lt;1461),+'PL2'!$Q$3+1,IF(AND(O6132&gt;1460,O6132&lt;3000),+'PL2'!$R$3+1,0)))))</f>
        <v>1.5</v>
      </c>
      <c r="M6132" s="3">
        <f>IF(AND(O6132&gt;0,O6132&lt;366),+'PL2'!$N$2+1,IF(AND(O6132&gt;365,O6132&lt;731),+'PL2'!$O$2+1,IF(AND(O6132&gt;730,O6132&lt;1096),+'PL2'!$P$2+1,IF(AND(O6132&gt;1095,O6132&lt;1461),+'PL2'!$Q$2+1,IF(AND(O6132&gt;1460,O6132&lt;1826),+'PL2'!$R$2+1,IF(AND(O6132&gt;1825,O6132&lt;2190),+'PL2'!$S$2+1,0))))))</f>
        <v>1.2</v>
      </c>
      <c r="N6132" s="82">
        <f t="shared" si="487"/>
        <v>4.9963589095569638E-4</v>
      </c>
      <c r="O6132" s="19">
        <f>IF(A6132&gt;'PL2'!$C$2+489,IF(A6132='PL2'!$C$2+490,1,O6131+1), "")</f>
        <v>1569</v>
      </c>
      <c r="Q6132" s="19">
        <f t="shared" si="482"/>
        <v>35.963189737394323</v>
      </c>
    </row>
    <row r="6133" spans="1:17" s="80" customFormat="1" x14ac:dyDescent="0.55000000000000004">
      <c r="A6133" s="80">
        <v>6131</v>
      </c>
      <c r="B6133" s="81">
        <v>45953</v>
      </c>
      <c r="C6133" s="80">
        <v>145.596340179257</v>
      </c>
      <c r="D6133" s="80">
        <f t="shared" si="484"/>
        <v>909282406.04582644</v>
      </c>
      <c r="E6133" s="80">
        <v>475</v>
      </c>
      <c r="F6133" s="80">
        <f t="shared" si="480"/>
        <v>7.6058066366745035E-5</v>
      </c>
      <c r="G6133" s="80">
        <f t="shared" si="485"/>
        <v>29112.948236126475</v>
      </c>
      <c r="H6133" s="80">
        <f t="shared" si="481"/>
        <v>2.2142745490749203</v>
      </c>
      <c r="I6133" s="80">
        <f t="shared" si="483"/>
        <v>13828650.412160076</v>
      </c>
      <c r="K6133" s="82">
        <f t="shared" si="486"/>
        <v>1.1114805470662237E-3</v>
      </c>
      <c r="L6133" s="3">
        <f>IF(AND(O6133&gt;0,O6133&lt;366),+'PL2'!$N$3+1,IF(AND(O6133&gt;365,O6133&lt;731),+'PL2'!$O$3+1,IF(AND(O6133&gt;730,O6133&lt;1096),+'PL2'!$P$3+1,IF(AND(O6133&gt;1095,O6133&lt;1461),+'PL2'!$Q$3+1,IF(AND(O6133&gt;1460,O6133&lt;3000),+'PL2'!$R$3+1,0)))))</f>
        <v>1.5</v>
      </c>
      <c r="M6133" s="3">
        <f>IF(AND(O6133&gt;0,O6133&lt;366),+'PL2'!$N$2+1,IF(AND(O6133&gt;365,O6133&lt;731),+'PL2'!$O$2+1,IF(AND(O6133&gt;730,O6133&lt;1096),+'PL2'!$P$2+1,IF(AND(O6133&gt;1095,O6133&lt;1461),+'PL2'!$Q$2+1,IF(AND(O6133&gt;1460,O6133&lt;1826),+'PL2'!$R$2+1,IF(AND(O6133&gt;1825,O6133&lt;2190),+'PL2'!$S$2+1,0))))))</f>
        <v>1.2</v>
      </c>
      <c r="N6133" s="82">
        <f t="shared" si="487"/>
        <v>4.9963589095569638E-4</v>
      </c>
      <c r="O6133" s="19">
        <f>IF(A6133&gt;'PL2'!$C$2+489,IF(A6133='PL2'!$C$2+490,1,O6132+1), "")</f>
        <v>1570</v>
      </c>
      <c r="Q6133" s="19">
        <f t="shared" si="482"/>
        <v>35.981158237740374</v>
      </c>
    </row>
    <row r="6134" spans="1:17" s="80" customFormat="1" x14ac:dyDescent="0.55000000000000004">
      <c r="A6134" s="80">
        <v>6132</v>
      </c>
      <c r="B6134" s="81">
        <v>45954</v>
      </c>
      <c r="C6134" s="80">
        <v>145.62633865337801</v>
      </c>
      <c r="D6134" s="80">
        <f t="shared" si="484"/>
        <v>910293055.75193596</v>
      </c>
      <c r="E6134" s="80">
        <v>475</v>
      </c>
      <c r="F6134" s="80">
        <f t="shared" ref="F6134:F6197" si="488">+(C6134/D6134)*E6134</f>
        <v>7.5989276665650805E-5</v>
      </c>
      <c r="G6134" s="80">
        <f t="shared" si="485"/>
        <v>29127.49410995678</v>
      </c>
      <c r="H6134" s="80">
        <f t="shared" si="481"/>
        <v>2.2133772084986201</v>
      </c>
      <c r="I6134" s="80">
        <f t="shared" si="483"/>
        <v>13835559.70222947</v>
      </c>
      <c r="K6134" s="82">
        <f t="shared" si="486"/>
        <v>1.1114805470662237E-3</v>
      </c>
      <c r="L6134" s="3">
        <f>IF(AND(O6134&gt;0,O6134&lt;366),+'PL2'!$N$3+1,IF(AND(O6134&gt;365,O6134&lt;731),+'PL2'!$O$3+1,IF(AND(O6134&gt;730,O6134&lt;1096),+'PL2'!$P$3+1,IF(AND(O6134&gt;1095,O6134&lt;1461),+'PL2'!$Q$3+1,IF(AND(O6134&gt;1460,O6134&lt;3000),+'PL2'!$R$3+1,0)))))</f>
        <v>1.5</v>
      </c>
      <c r="M6134" s="3">
        <f>IF(AND(O6134&gt;0,O6134&lt;366),+'PL2'!$N$2+1,IF(AND(O6134&gt;365,O6134&lt;731),+'PL2'!$O$2+1,IF(AND(O6134&gt;730,O6134&lt;1096),+'PL2'!$P$2+1,IF(AND(O6134&gt;1095,O6134&lt;1461),+'PL2'!$Q$2+1,IF(AND(O6134&gt;1460,O6134&lt;1826),+'PL2'!$R$2+1,IF(AND(O6134&gt;1825,O6134&lt;2190),+'PL2'!$S$2+1,0))))))</f>
        <v>1.2</v>
      </c>
      <c r="N6134" s="82">
        <f t="shared" si="487"/>
        <v>4.9963589095569638E-4</v>
      </c>
      <c r="O6134" s="19">
        <f>IF(A6134&gt;'PL2'!$C$2+489,IF(A6134='PL2'!$C$2+490,1,O6133+1), "")</f>
        <v>1571</v>
      </c>
      <c r="Q6134" s="19">
        <f t="shared" si="482"/>
        <v>35.999135715794104</v>
      </c>
    </row>
    <row r="6135" spans="1:17" s="80" customFormat="1" x14ac:dyDescent="0.55000000000000004">
      <c r="A6135" s="80">
        <v>6133</v>
      </c>
      <c r="B6135" s="81">
        <v>45955</v>
      </c>
      <c r="C6135" s="80">
        <v>145.656337127499</v>
      </c>
      <c r="D6135" s="80">
        <f t="shared" si="484"/>
        <v>911304828.77553368</v>
      </c>
      <c r="E6135" s="80">
        <v>475</v>
      </c>
      <c r="F6135" s="80">
        <f t="shared" si="488"/>
        <v>7.5920545958835952E-5</v>
      </c>
      <c r="G6135" s="80">
        <f t="shared" si="485"/>
        <v>29142.047251427717</v>
      </c>
      <c r="H6135" s="80">
        <f t="shared" si="481"/>
        <v>2.2124801376865868</v>
      </c>
      <c r="I6135" s="80">
        <f t="shared" si="483"/>
        <v>13842472.444428166</v>
      </c>
      <c r="K6135" s="82">
        <f t="shared" si="486"/>
        <v>1.1114805470662237E-3</v>
      </c>
      <c r="L6135" s="3">
        <f>IF(AND(O6135&gt;0,O6135&lt;366),+'PL2'!$N$3+1,IF(AND(O6135&gt;365,O6135&lt;731),+'PL2'!$O$3+1,IF(AND(O6135&gt;730,O6135&lt;1096),+'PL2'!$P$3+1,IF(AND(O6135&gt;1095,O6135&lt;1461),+'PL2'!$Q$3+1,IF(AND(O6135&gt;1460,O6135&lt;3000),+'PL2'!$R$3+1,0)))))</f>
        <v>1.5</v>
      </c>
      <c r="M6135" s="3">
        <f>IF(AND(O6135&gt;0,O6135&lt;366),+'PL2'!$N$2+1,IF(AND(O6135&gt;365,O6135&lt;731),+'PL2'!$O$2+1,IF(AND(O6135&gt;730,O6135&lt;1096),+'PL2'!$P$2+1,IF(AND(O6135&gt;1095,O6135&lt;1461),+'PL2'!$Q$2+1,IF(AND(O6135&gt;1460,O6135&lt;1826),+'PL2'!$R$2+1,IF(AND(O6135&gt;1825,O6135&lt;2190),+'PL2'!$S$2+1,0))))))</f>
        <v>1.2</v>
      </c>
      <c r="N6135" s="82">
        <f t="shared" si="487"/>
        <v>4.9963589095569638E-4</v>
      </c>
      <c r="O6135" s="19">
        <f>IF(A6135&gt;'PL2'!$C$2+489,IF(A6135='PL2'!$C$2+490,1,O6134+1), "")</f>
        <v>1572</v>
      </c>
      <c r="Q6135" s="19">
        <f t="shared" si="482"/>
        <v>36.017122176041099</v>
      </c>
    </row>
    <row r="6136" spans="1:17" s="80" customFormat="1" x14ac:dyDescent="0.55000000000000004">
      <c r="A6136" s="80">
        <v>6134</v>
      </c>
      <c r="B6136" s="81">
        <v>45956</v>
      </c>
      <c r="C6136" s="80">
        <v>145.68633560161999</v>
      </c>
      <c r="D6136" s="80">
        <f t="shared" si="484"/>
        <v>912317726.36516523</v>
      </c>
      <c r="E6136" s="80">
        <v>475</v>
      </c>
      <c r="F6136" s="80">
        <f t="shared" si="488"/>
        <v>7.58518742000975E-5</v>
      </c>
      <c r="G6136" s="80">
        <f t="shared" si="485"/>
        <v>29156.607664170457</v>
      </c>
      <c r="H6136" s="80">
        <f t="shared" si="481"/>
        <v>2.2115833366442561</v>
      </c>
      <c r="I6136" s="80">
        <f t="shared" si="483"/>
        <v>13849388.640480967</v>
      </c>
      <c r="K6136" s="82">
        <f t="shared" si="486"/>
        <v>1.1114805470662237E-3</v>
      </c>
      <c r="L6136" s="3">
        <f>IF(AND(O6136&gt;0,O6136&lt;366),+'PL2'!$N$3+1,IF(AND(O6136&gt;365,O6136&lt;731),+'PL2'!$O$3+1,IF(AND(O6136&gt;730,O6136&lt;1096),+'PL2'!$P$3+1,IF(AND(O6136&gt;1095,O6136&lt;1461),+'PL2'!$Q$3+1,IF(AND(O6136&gt;1460,O6136&lt;3000),+'PL2'!$R$3+1,0)))))</f>
        <v>1.5</v>
      </c>
      <c r="M6136" s="3">
        <f>IF(AND(O6136&gt;0,O6136&lt;366),+'PL2'!$N$2+1,IF(AND(O6136&gt;365,O6136&lt;731),+'PL2'!$O$2+1,IF(AND(O6136&gt;730,O6136&lt;1096),+'PL2'!$P$2+1,IF(AND(O6136&gt;1095,O6136&lt;1461),+'PL2'!$Q$2+1,IF(AND(O6136&gt;1460,O6136&lt;1826),+'PL2'!$R$2+1,IF(AND(O6136&gt;1825,O6136&lt;2190),+'PL2'!$S$2+1,0))))))</f>
        <v>1.2</v>
      </c>
      <c r="N6136" s="82">
        <f t="shared" si="487"/>
        <v>4.9963589095569638E-4</v>
      </c>
      <c r="O6136" s="19">
        <f>IF(A6136&gt;'PL2'!$C$2+489,IF(A6136='PL2'!$C$2+490,1,O6135+1), "")</f>
        <v>1573</v>
      </c>
      <c r="Q6136" s="19">
        <f t="shared" si="482"/>
        <v>36.035117622969182</v>
      </c>
    </row>
    <row r="6137" spans="1:17" s="80" customFormat="1" x14ac:dyDescent="0.55000000000000004">
      <c r="A6137" s="80">
        <v>6135</v>
      </c>
      <c r="B6137" s="81">
        <v>45957</v>
      </c>
      <c r="C6137" s="80">
        <v>145.716334075741</v>
      </c>
      <c r="D6137" s="80">
        <f t="shared" si="484"/>
        <v>913331749.77076375</v>
      </c>
      <c r="E6137" s="80">
        <v>475</v>
      </c>
      <c r="F6137" s="80">
        <f t="shared" si="488"/>
        <v>7.578326134326245E-5</v>
      </c>
      <c r="G6137" s="80">
        <f t="shared" si="485"/>
        <v>29171.17535181799</v>
      </c>
      <c r="H6137" s="80">
        <f t="shared" si="481"/>
        <v>2.2106868053769588</v>
      </c>
      <c r="I6137" s="80">
        <f t="shared" si="483"/>
        <v>13856308.292113546</v>
      </c>
      <c r="K6137" s="82">
        <f t="shared" si="486"/>
        <v>1.1114805470662237E-3</v>
      </c>
      <c r="L6137" s="3">
        <f>IF(AND(O6137&gt;0,O6137&lt;366),+'PL2'!$N$3+1,IF(AND(O6137&gt;365,O6137&lt;731),+'PL2'!$O$3+1,IF(AND(O6137&gt;730,O6137&lt;1096),+'PL2'!$P$3+1,IF(AND(O6137&gt;1095,O6137&lt;1461),+'PL2'!$Q$3+1,IF(AND(O6137&gt;1460,O6137&lt;3000),+'PL2'!$R$3+1,0)))))</f>
        <v>1.5</v>
      </c>
      <c r="M6137" s="3">
        <f>IF(AND(O6137&gt;0,O6137&lt;366),+'PL2'!$N$2+1,IF(AND(O6137&gt;365,O6137&lt;731),+'PL2'!$O$2+1,IF(AND(O6137&gt;730,O6137&lt;1096),+'PL2'!$P$2+1,IF(AND(O6137&gt;1095,O6137&lt;1461),+'PL2'!$Q$2+1,IF(AND(O6137&gt;1460,O6137&lt;1826),+'PL2'!$R$2+1,IF(AND(O6137&gt;1825,O6137&lt;2190),+'PL2'!$S$2+1,0))))))</f>
        <v>1.2</v>
      </c>
      <c r="N6137" s="82">
        <f t="shared" si="487"/>
        <v>4.9963589095569638E-4</v>
      </c>
      <c r="O6137" s="19">
        <f>IF(A6137&gt;'PL2'!$C$2+489,IF(A6137='PL2'!$C$2+490,1,O6136+1), "")</f>
        <v>1574</v>
      </c>
      <c r="Q6137" s="19">
        <f t="shared" si="482"/>
        <v>36.053122061068429</v>
      </c>
    </row>
    <row r="6138" spans="1:17" s="80" customFormat="1" x14ac:dyDescent="0.55000000000000004">
      <c r="A6138" s="80">
        <v>6136</v>
      </c>
      <c r="B6138" s="81">
        <v>45958</v>
      </c>
      <c r="C6138" s="80">
        <v>145.74633254986199</v>
      </c>
      <c r="D6138" s="80">
        <f t="shared" si="484"/>
        <v>914346900.24365187</v>
      </c>
      <c r="E6138" s="80">
        <v>475</v>
      </c>
      <c r="F6138" s="80">
        <f t="shared" si="488"/>
        <v>7.5714707342187536E-5</v>
      </c>
      <c r="G6138" s="80">
        <f t="shared" si="485"/>
        <v>29185.750318005121</v>
      </c>
      <c r="H6138" s="80">
        <f t="shared" si="481"/>
        <v>2.2097905438899144</v>
      </c>
      <c r="I6138" s="80">
        <f t="shared" si="483"/>
        <v>13863231.401052432</v>
      </c>
      <c r="K6138" s="82">
        <f t="shared" si="486"/>
        <v>1.1114805470662237E-3</v>
      </c>
      <c r="L6138" s="3">
        <f>IF(AND(O6138&gt;0,O6138&lt;366),+'PL2'!$N$3+1,IF(AND(O6138&gt;365,O6138&lt;731),+'PL2'!$O$3+1,IF(AND(O6138&gt;730,O6138&lt;1096),+'PL2'!$P$3+1,IF(AND(O6138&gt;1095,O6138&lt;1461),+'PL2'!$Q$3+1,IF(AND(O6138&gt;1460,O6138&lt;3000),+'PL2'!$R$3+1,0)))))</f>
        <v>1.5</v>
      </c>
      <c r="M6138" s="3">
        <f>IF(AND(O6138&gt;0,O6138&lt;366),+'PL2'!$N$2+1,IF(AND(O6138&gt;365,O6138&lt;731),+'PL2'!$O$2+1,IF(AND(O6138&gt;730,O6138&lt;1096),+'PL2'!$P$2+1,IF(AND(O6138&gt;1095,O6138&lt;1461),+'PL2'!$Q$2+1,IF(AND(O6138&gt;1460,O6138&lt;1826),+'PL2'!$R$2+1,IF(AND(O6138&gt;1825,O6138&lt;2190),+'PL2'!$S$2+1,0))))))</f>
        <v>1.2</v>
      </c>
      <c r="N6138" s="82">
        <f t="shared" si="487"/>
        <v>4.9963589095569638E-4</v>
      </c>
      <c r="O6138" s="19">
        <f>IF(A6138&gt;'PL2'!$C$2+489,IF(A6138='PL2'!$C$2+490,1,O6137+1), "")</f>
        <v>1575</v>
      </c>
      <c r="Q6138" s="19">
        <f t="shared" si="482"/>
        <v>36.071135494831147</v>
      </c>
    </row>
    <row r="6139" spans="1:17" s="80" customFormat="1" x14ac:dyDescent="0.55000000000000004">
      <c r="A6139" s="80">
        <v>6137</v>
      </c>
      <c r="B6139" s="81">
        <v>45959</v>
      </c>
      <c r="C6139" s="80">
        <v>145.776331023983</v>
      </c>
      <c r="D6139" s="80">
        <f t="shared" si="484"/>
        <v>915363179.03654301</v>
      </c>
      <c r="E6139" s="80">
        <v>475</v>
      </c>
      <c r="F6139" s="80">
        <f t="shared" si="488"/>
        <v>7.5646212150759444E-5</v>
      </c>
      <c r="G6139" s="80">
        <f t="shared" si="485"/>
        <v>29200.332566368466</v>
      </c>
      <c r="H6139" s="80">
        <f t="shared" si="481"/>
        <v>2.208894552188239</v>
      </c>
      <c r="I6139" s="80">
        <f t="shared" si="483"/>
        <v>13870157.969025021</v>
      </c>
      <c r="K6139" s="82">
        <f t="shared" si="486"/>
        <v>1.1114805470662237E-3</v>
      </c>
      <c r="L6139" s="3">
        <f>IF(AND(O6139&gt;0,O6139&lt;366),+'PL2'!$N$3+1,IF(AND(O6139&gt;365,O6139&lt;731),+'PL2'!$O$3+1,IF(AND(O6139&gt;730,O6139&lt;1096),+'PL2'!$P$3+1,IF(AND(O6139&gt;1095,O6139&lt;1461),+'PL2'!$Q$3+1,IF(AND(O6139&gt;1460,O6139&lt;3000),+'PL2'!$R$3+1,0)))))</f>
        <v>1.5</v>
      </c>
      <c r="M6139" s="3">
        <f>IF(AND(O6139&gt;0,O6139&lt;366),+'PL2'!$N$2+1,IF(AND(O6139&gt;365,O6139&lt;731),+'PL2'!$O$2+1,IF(AND(O6139&gt;730,O6139&lt;1096),+'PL2'!$P$2+1,IF(AND(O6139&gt;1095,O6139&lt;1461),+'PL2'!$Q$2+1,IF(AND(O6139&gt;1460,O6139&lt;1826),+'PL2'!$R$2+1,IF(AND(O6139&gt;1825,O6139&lt;2190),+'PL2'!$S$2+1,0))))))</f>
        <v>1.2</v>
      </c>
      <c r="N6139" s="82">
        <f t="shared" si="487"/>
        <v>4.9963589095569638E-4</v>
      </c>
      <c r="O6139" s="19">
        <f>IF(A6139&gt;'PL2'!$C$2+489,IF(A6139='PL2'!$C$2+490,1,O6138+1), "")</f>
        <v>1576</v>
      </c>
      <c r="Q6139" s="19">
        <f t="shared" si="482"/>
        <v>36.089157928751888</v>
      </c>
    </row>
    <row r="6140" spans="1:17" s="80" customFormat="1" x14ac:dyDescent="0.55000000000000004">
      <c r="A6140" s="80">
        <v>6138</v>
      </c>
      <c r="B6140" s="81">
        <v>45960</v>
      </c>
      <c r="C6140" s="80">
        <v>145.80632949810399</v>
      </c>
      <c r="D6140" s="80">
        <f t="shared" si="484"/>
        <v>916380587.40354288</v>
      </c>
      <c r="E6140" s="80">
        <v>475</v>
      </c>
      <c r="F6140" s="80">
        <f t="shared" si="488"/>
        <v>7.5577775722894622E-5</v>
      </c>
      <c r="G6140" s="80">
        <f t="shared" si="485"/>
        <v>29214.922100546468</v>
      </c>
      <c r="H6140" s="80">
        <f t="shared" si="481"/>
        <v>2.2079988302769382</v>
      </c>
      <c r="I6140" s="80">
        <f t="shared" si="483"/>
        <v>13877087.997759571</v>
      </c>
      <c r="K6140" s="82">
        <f t="shared" si="486"/>
        <v>1.1114805470662237E-3</v>
      </c>
      <c r="L6140" s="3">
        <f>IF(AND(O6140&gt;0,O6140&lt;366),+'PL2'!$N$3+1,IF(AND(O6140&gt;365,O6140&lt;731),+'PL2'!$O$3+1,IF(AND(O6140&gt;730,O6140&lt;1096),+'PL2'!$P$3+1,IF(AND(O6140&gt;1095,O6140&lt;1461),+'PL2'!$Q$3+1,IF(AND(O6140&gt;1460,O6140&lt;3000),+'PL2'!$R$3+1,0)))))</f>
        <v>1.5</v>
      </c>
      <c r="M6140" s="3">
        <f>IF(AND(O6140&gt;0,O6140&lt;366),+'PL2'!$N$2+1,IF(AND(O6140&gt;365,O6140&lt;731),+'PL2'!$O$2+1,IF(AND(O6140&gt;730,O6140&lt;1096),+'PL2'!$P$2+1,IF(AND(O6140&gt;1095,O6140&lt;1461),+'PL2'!$Q$2+1,IF(AND(O6140&gt;1460,O6140&lt;1826),+'PL2'!$R$2+1,IF(AND(O6140&gt;1825,O6140&lt;2190),+'PL2'!$S$2+1,0))))))</f>
        <v>1.2</v>
      </c>
      <c r="N6140" s="82">
        <f t="shared" si="487"/>
        <v>4.9963589095569638E-4</v>
      </c>
      <c r="O6140" s="19">
        <f>IF(A6140&gt;'PL2'!$C$2+489,IF(A6140='PL2'!$C$2+490,1,O6139+1), "")</f>
        <v>1577</v>
      </c>
      <c r="Q6140" s="19">
        <f t="shared" si="482"/>
        <v>36.107189367327457</v>
      </c>
    </row>
    <row r="6141" spans="1:17" s="80" customFormat="1" x14ac:dyDescent="0.55000000000000004">
      <c r="A6141" s="80">
        <v>6139</v>
      </c>
      <c r="B6141" s="81">
        <v>45961</v>
      </c>
      <c r="C6141" s="80">
        <v>145.83632797222501</v>
      </c>
      <c r="D6141" s="80">
        <f t="shared" si="484"/>
        <v>917399126.60015106</v>
      </c>
      <c r="E6141" s="80">
        <v>475</v>
      </c>
      <c r="F6141" s="80">
        <f t="shared" si="488"/>
        <v>7.5509398012539456E-5</v>
      </c>
      <c r="G6141" s="80">
        <f t="shared" si="485"/>
        <v>29229.518924179374</v>
      </c>
      <c r="H6141" s="80">
        <f t="shared" si="481"/>
        <v>2.2071033781609146</v>
      </c>
      <c r="I6141" s="80">
        <f t="shared" si="483"/>
        <v>13884021.488985203</v>
      </c>
      <c r="K6141" s="82">
        <f t="shared" si="486"/>
        <v>1.1114805470662237E-3</v>
      </c>
      <c r="L6141" s="3">
        <f>IF(AND(O6141&gt;0,O6141&lt;366),+'PL2'!$N$3+1,IF(AND(O6141&gt;365,O6141&lt;731),+'PL2'!$O$3+1,IF(AND(O6141&gt;730,O6141&lt;1096),+'PL2'!$P$3+1,IF(AND(O6141&gt;1095,O6141&lt;1461),+'PL2'!$Q$3+1,IF(AND(O6141&gt;1460,O6141&lt;3000),+'PL2'!$R$3+1,0)))))</f>
        <v>1.5</v>
      </c>
      <c r="M6141" s="3">
        <f>IF(AND(O6141&gt;0,O6141&lt;366),+'PL2'!$N$2+1,IF(AND(O6141&gt;365,O6141&lt;731),+'PL2'!$O$2+1,IF(AND(O6141&gt;730,O6141&lt;1096),+'PL2'!$P$2+1,IF(AND(O6141&gt;1095,O6141&lt;1461),+'PL2'!$Q$2+1,IF(AND(O6141&gt;1460,O6141&lt;1826),+'PL2'!$R$2+1,IF(AND(O6141&gt;1825,O6141&lt;2190),+'PL2'!$S$2+1,0))))))</f>
        <v>1.2</v>
      </c>
      <c r="N6141" s="82">
        <f t="shared" si="487"/>
        <v>4.9963589095569638E-4</v>
      </c>
      <c r="O6141" s="19">
        <f>IF(A6141&gt;'PL2'!$C$2+489,IF(A6141='PL2'!$C$2+490,1,O6140+1), "")</f>
        <v>1578</v>
      </c>
      <c r="Q6141" s="19">
        <f t="shared" si="482"/>
        <v>36.125229815056905</v>
      </c>
    </row>
    <row r="6142" spans="1:17" s="80" customFormat="1" x14ac:dyDescent="0.55000000000000004">
      <c r="A6142" s="80">
        <v>6140</v>
      </c>
      <c r="B6142" s="81">
        <v>45962</v>
      </c>
      <c r="C6142" s="80">
        <v>145.86632644634599</v>
      </c>
      <c r="D6142" s="80">
        <f t="shared" si="484"/>
        <v>918418797.88326263</v>
      </c>
      <c r="E6142" s="80">
        <v>475</v>
      </c>
      <c r="F6142" s="80">
        <f t="shared" si="488"/>
        <v>7.5441078973670077E-5</v>
      </c>
      <c r="G6142" s="80">
        <f t="shared" si="485"/>
        <v>29244.123040909264</v>
      </c>
      <c r="H6142" s="80">
        <f t="shared" si="481"/>
        <v>2.2062081958449604</v>
      </c>
      <c r="I6142" s="80">
        <f t="shared" si="483"/>
        <v>13890958.444431901</v>
      </c>
      <c r="K6142" s="82">
        <f t="shared" si="486"/>
        <v>1.1114805470662237E-3</v>
      </c>
      <c r="L6142" s="3">
        <f>IF(AND(O6142&gt;0,O6142&lt;366),+'PL2'!$N$3+1,IF(AND(O6142&gt;365,O6142&lt;731),+'PL2'!$O$3+1,IF(AND(O6142&gt;730,O6142&lt;1096),+'PL2'!$P$3+1,IF(AND(O6142&gt;1095,O6142&lt;1461),+'PL2'!$Q$3+1,IF(AND(O6142&gt;1460,O6142&lt;3000),+'PL2'!$R$3+1,0)))))</f>
        <v>1.5</v>
      </c>
      <c r="M6142" s="3">
        <f>IF(AND(O6142&gt;0,O6142&lt;366),+'PL2'!$N$2+1,IF(AND(O6142&gt;365,O6142&lt;731),+'PL2'!$O$2+1,IF(AND(O6142&gt;730,O6142&lt;1096),+'PL2'!$P$2+1,IF(AND(O6142&gt;1095,O6142&lt;1461),+'PL2'!$Q$2+1,IF(AND(O6142&gt;1460,O6142&lt;1826),+'PL2'!$R$2+1,IF(AND(O6142&gt;1825,O6142&lt;2190),+'PL2'!$S$2+1,0))))))</f>
        <v>1.2</v>
      </c>
      <c r="N6142" s="82">
        <f t="shared" si="487"/>
        <v>4.9963589095569638E-4</v>
      </c>
      <c r="O6142" s="19">
        <f>IF(A6142&gt;'PL2'!$C$2+489,IF(A6142='PL2'!$C$2+490,1,O6141+1), "")</f>
        <v>1579</v>
      </c>
      <c r="Q6142" s="19">
        <f t="shared" si="482"/>
        <v>36.143279276441532</v>
      </c>
    </row>
    <row r="6143" spans="1:17" s="80" customFormat="1" x14ac:dyDescent="0.55000000000000004">
      <c r="A6143" s="80">
        <v>6141</v>
      </c>
      <c r="B6143" s="81">
        <v>45963</v>
      </c>
      <c r="C6143" s="80">
        <v>145.89632492046701</v>
      </c>
      <c r="D6143" s="80">
        <f t="shared" si="484"/>
        <v>919439602.51116979</v>
      </c>
      <c r="E6143" s="80">
        <v>475</v>
      </c>
      <c r="F6143" s="80">
        <f t="shared" si="488"/>
        <v>7.5372818560292474E-5</v>
      </c>
      <c r="G6143" s="80">
        <f t="shared" si="485"/>
        <v>29258.734454380028</v>
      </c>
      <c r="H6143" s="80">
        <f t="shared" si="481"/>
        <v>2.2053132833337639</v>
      </c>
      <c r="I6143" s="80">
        <f t="shared" si="483"/>
        <v>13897898.865830513</v>
      </c>
      <c r="K6143" s="82">
        <f t="shared" si="486"/>
        <v>1.1114805470662237E-3</v>
      </c>
      <c r="L6143" s="3">
        <f>IF(AND(O6143&gt;0,O6143&lt;366),+'PL2'!$N$3+1,IF(AND(O6143&gt;365,O6143&lt;731),+'PL2'!$O$3+1,IF(AND(O6143&gt;730,O6143&lt;1096),+'PL2'!$P$3+1,IF(AND(O6143&gt;1095,O6143&lt;1461),+'PL2'!$Q$3+1,IF(AND(O6143&gt;1460,O6143&lt;3000),+'PL2'!$R$3+1,0)))))</f>
        <v>1.5</v>
      </c>
      <c r="M6143" s="3">
        <f>IF(AND(O6143&gt;0,O6143&lt;366),+'PL2'!$N$2+1,IF(AND(O6143&gt;365,O6143&lt;731),+'PL2'!$O$2+1,IF(AND(O6143&gt;730,O6143&lt;1096),+'PL2'!$P$2+1,IF(AND(O6143&gt;1095,O6143&lt;1461),+'PL2'!$Q$2+1,IF(AND(O6143&gt;1460,O6143&lt;1826),+'PL2'!$R$2+1,IF(AND(O6143&gt;1825,O6143&lt;2190),+'PL2'!$S$2+1,0))))))</f>
        <v>1.2</v>
      </c>
      <c r="N6143" s="82">
        <f t="shared" si="487"/>
        <v>4.9963589095569638E-4</v>
      </c>
      <c r="O6143" s="19">
        <f>IF(A6143&gt;'PL2'!$C$2+489,IF(A6143='PL2'!$C$2+490,1,O6142+1), "")</f>
        <v>1580</v>
      </c>
      <c r="Q6143" s="19">
        <f t="shared" si="482"/>
        <v>36.161337755984881</v>
      </c>
    </row>
    <row r="6144" spans="1:17" s="80" customFormat="1" x14ac:dyDescent="0.55000000000000004">
      <c r="A6144" s="80">
        <v>6142</v>
      </c>
      <c r="B6144" s="81">
        <v>45964</v>
      </c>
      <c r="C6144" s="80">
        <v>145.926323394588</v>
      </c>
      <c r="D6144" s="80">
        <f t="shared" si="484"/>
        <v>920461541.74356329</v>
      </c>
      <c r="E6144" s="80">
        <v>475</v>
      </c>
      <c r="F6144" s="80">
        <f t="shared" si="488"/>
        <v>7.5304616726442399E-5</v>
      </c>
      <c r="G6144" s="80">
        <f t="shared" si="485"/>
        <v>29273.35316823738</v>
      </c>
      <c r="H6144" s="80">
        <f t="shared" si="481"/>
        <v>2.204418640631904</v>
      </c>
      <c r="I6144" s="80">
        <f t="shared" si="483"/>
        <v>13904842.754912755</v>
      </c>
      <c r="K6144" s="82">
        <f t="shared" si="486"/>
        <v>1.1114805470662237E-3</v>
      </c>
      <c r="L6144" s="3">
        <f>IF(AND(O6144&gt;0,O6144&lt;366),+'PL2'!$N$3+1,IF(AND(O6144&gt;365,O6144&lt;731),+'PL2'!$O$3+1,IF(AND(O6144&gt;730,O6144&lt;1096),+'PL2'!$P$3+1,IF(AND(O6144&gt;1095,O6144&lt;1461),+'PL2'!$Q$3+1,IF(AND(O6144&gt;1460,O6144&lt;3000),+'PL2'!$R$3+1,0)))))</f>
        <v>1.5</v>
      </c>
      <c r="M6144" s="3">
        <f>IF(AND(O6144&gt;0,O6144&lt;366),+'PL2'!$N$2+1,IF(AND(O6144&gt;365,O6144&lt;731),+'PL2'!$O$2+1,IF(AND(O6144&gt;730,O6144&lt;1096),+'PL2'!$P$2+1,IF(AND(O6144&gt;1095,O6144&lt;1461),+'PL2'!$Q$2+1,IF(AND(O6144&gt;1460,O6144&lt;1826),+'PL2'!$R$2+1,IF(AND(O6144&gt;1825,O6144&lt;2190),+'PL2'!$S$2+1,0))))))</f>
        <v>1.2</v>
      </c>
      <c r="N6144" s="82">
        <f t="shared" si="487"/>
        <v>4.9963589095569638E-4</v>
      </c>
      <c r="O6144" s="19">
        <f>IF(A6144&gt;'PL2'!$C$2+489,IF(A6144='PL2'!$C$2+490,1,O6143+1), "")</f>
        <v>1581</v>
      </c>
      <c r="Q6144" s="19">
        <f t="shared" si="482"/>
        <v>36.179405258192745</v>
      </c>
    </row>
    <row r="6145" spans="1:17" s="80" customFormat="1" x14ac:dyDescent="0.55000000000000004">
      <c r="A6145" s="80">
        <v>6143</v>
      </c>
      <c r="B6145" s="81">
        <v>45965</v>
      </c>
      <c r="C6145" s="80">
        <v>145.95632186870901</v>
      </c>
      <c r="D6145" s="80">
        <f t="shared" si="484"/>
        <v>921484616.8415339</v>
      </c>
      <c r="E6145" s="80">
        <v>475</v>
      </c>
      <c r="F6145" s="80">
        <f t="shared" si="488"/>
        <v>7.5236473426185484E-5</v>
      </c>
      <c r="G6145" s="80">
        <f t="shared" si="485"/>
        <v>29287.979186128854</v>
      </c>
      <c r="H6145" s="80">
        <f t="shared" si="481"/>
        <v>2.2035242677438571</v>
      </c>
      <c r="I6145" s="80">
        <f t="shared" si="483"/>
        <v>13911790.113411205</v>
      </c>
      <c r="K6145" s="82">
        <f t="shared" si="486"/>
        <v>1.1114805470662237E-3</v>
      </c>
      <c r="L6145" s="3">
        <f>IF(AND(O6145&gt;0,O6145&lt;366),+'PL2'!$N$3+1,IF(AND(O6145&gt;365,O6145&lt;731),+'PL2'!$O$3+1,IF(AND(O6145&gt;730,O6145&lt;1096),+'PL2'!$P$3+1,IF(AND(O6145&gt;1095,O6145&lt;1461),+'PL2'!$Q$3+1,IF(AND(O6145&gt;1460,O6145&lt;3000),+'PL2'!$R$3+1,0)))))</f>
        <v>1.5</v>
      </c>
      <c r="M6145" s="3">
        <f>IF(AND(O6145&gt;0,O6145&lt;366),+'PL2'!$N$2+1,IF(AND(O6145&gt;365,O6145&lt;731),+'PL2'!$O$2+1,IF(AND(O6145&gt;730,O6145&lt;1096),+'PL2'!$P$2+1,IF(AND(O6145&gt;1095,O6145&lt;1461),+'PL2'!$Q$2+1,IF(AND(O6145&gt;1460,O6145&lt;1826),+'PL2'!$R$2+1,IF(AND(O6145&gt;1825,O6145&lt;2190),+'PL2'!$S$2+1,0))))))</f>
        <v>1.2</v>
      </c>
      <c r="N6145" s="82">
        <f t="shared" si="487"/>
        <v>4.9963589095569638E-4</v>
      </c>
      <c r="O6145" s="19">
        <f>IF(A6145&gt;'PL2'!$C$2+489,IF(A6145='PL2'!$C$2+490,1,O6144+1), "")</f>
        <v>1582</v>
      </c>
      <c r="Q6145" s="19">
        <f t="shared" si="482"/>
        <v>36.197481787573167</v>
      </c>
    </row>
    <row r="6146" spans="1:17" s="80" customFormat="1" x14ac:dyDescent="0.55000000000000004">
      <c r="A6146" s="80">
        <v>6144</v>
      </c>
      <c r="B6146" s="81">
        <v>45966</v>
      </c>
      <c r="C6146" s="80">
        <v>145.98632034283</v>
      </c>
      <c r="D6146" s="80">
        <f t="shared" si="484"/>
        <v>922508829.06757402</v>
      </c>
      <c r="E6146" s="80">
        <v>475</v>
      </c>
      <c r="F6146" s="80">
        <f t="shared" si="488"/>
        <v>7.5168388613617071E-5</v>
      </c>
      <c r="G6146" s="80">
        <f t="shared" si="485"/>
        <v>29302.612511703806</v>
      </c>
      <c r="H6146" s="80">
        <f t="shared" si="481"/>
        <v>2.2026301646739896</v>
      </c>
      <c r="I6146" s="80">
        <f t="shared" si="483"/>
        <v>13918740.943059308</v>
      </c>
      <c r="K6146" s="82">
        <f t="shared" si="486"/>
        <v>1.1114805470662237E-3</v>
      </c>
      <c r="L6146" s="3">
        <f>IF(AND(O6146&gt;0,O6146&lt;366),+'PL2'!$N$3+1,IF(AND(O6146&gt;365,O6146&lt;731),+'PL2'!$O$3+1,IF(AND(O6146&gt;730,O6146&lt;1096),+'PL2'!$P$3+1,IF(AND(O6146&gt;1095,O6146&lt;1461),+'PL2'!$Q$3+1,IF(AND(O6146&gt;1460,O6146&lt;3000),+'PL2'!$R$3+1,0)))))</f>
        <v>1.5</v>
      </c>
      <c r="M6146" s="3">
        <f>IF(AND(O6146&gt;0,O6146&lt;366),+'PL2'!$N$2+1,IF(AND(O6146&gt;365,O6146&lt;731),+'PL2'!$O$2+1,IF(AND(O6146&gt;730,O6146&lt;1096),+'PL2'!$P$2+1,IF(AND(O6146&gt;1095,O6146&lt;1461),+'PL2'!$Q$2+1,IF(AND(O6146&gt;1460,O6146&lt;1826),+'PL2'!$R$2+1,IF(AND(O6146&gt;1825,O6146&lt;2190),+'PL2'!$S$2+1,0))))))</f>
        <v>1.2</v>
      </c>
      <c r="N6146" s="82">
        <f t="shared" si="487"/>
        <v>4.9963589095569638E-4</v>
      </c>
      <c r="O6146" s="19">
        <f>IF(A6146&gt;'PL2'!$C$2+489,IF(A6146='PL2'!$C$2+490,1,O6145+1), "")</f>
        <v>1583</v>
      </c>
      <c r="Q6146" s="19">
        <f t="shared" si="482"/>
        <v>36.215567348636455</v>
      </c>
    </row>
    <row r="6147" spans="1:17" s="80" customFormat="1" x14ac:dyDescent="0.55000000000000004">
      <c r="A6147" s="80">
        <v>6145</v>
      </c>
      <c r="B6147" s="81">
        <v>45967</v>
      </c>
      <c r="C6147" s="80">
        <v>146.01631881695101</v>
      </c>
      <c r="D6147" s="80">
        <f t="shared" si="484"/>
        <v>923534179.68557942</v>
      </c>
      <c r="E6147" s="80">
        <v>475</v>
      </c>
      <c r="F6147" s="80">
        <f t="shared" si="488"/>
        <v>7.5100362242862343E-5</v>
      </c>
      <c r="G6147" s="80">
        <f t="shared" si="485"/>
        <v>29317.253148613421</v>
      </c>
      <c r="H6147" s="80">
        <f t="shared" si="481"/>
        <v>2.2017363314265643</v>
      </c>
      <c r="I6147" s="80">
        <f t="shared" si="483"/>
        <v>13925695.245591376</v>
      </c>
      <c r="K6147" s="82">
        <f t="shared" si="486"/>
        <v>1.1114805470662237E-3</v>
      </c>
      <c r="L6147" s="3">
        <f>IF(AND(O6147&gt;0,O6147&lt;366),+'PL2'!$N$3+1,IF(AND(O6147&gt;365,O6147&lt;731),+'PL2'!$O$3+1,IF(AND(O6147&gt;730,O6147&lt;1096),+'PL2'!$P$3+1,IF(AND(O6147&gt;1095,O6147&lt;1461),+'PL2'!$Q$3+1,IF(AND(O6147&gt;1460,O6147&lt;3000),+'PL2'!$R$3+1,0)))))</f>
        <v>1.5</v>
      </c>
      <c r="M6147" s="3">
        <f>IF(AND(O6147&gt;0,O6147&lt;366),+'PL2'!$N$2+1,IF(AND(O6147&gt;365,O6147&lt;731),+'PL2'!$O$2+1,IF(AND(O6147&gt;730,O6147&lt;1096),+'PL2'!$P$2+1,IF(AND(O6147&gt;1095,O6147&lt;1461),+'PL2'!$Q$2+1,IF(AND(O6147&gt;1460,O6147&lt;1826),+'PL2'!$R$2+1,IF(AND(O6147&gt;1825,O6147&lt;2190),+'PL2'!$S$2+1,0))))))</f>
        <v>1.2</v>
      </c>
      <c r="N6147" s="82">
        <f t="shared" si="487"/>
        <v>4.9963589095569638E-4</v>
      </c>
      <c r="O6147" s="19">
        <f>IF(A6147&gt;'PL2'!$C$2+489,IF(A6147='PL2'!$C$2+490,1,O6146+1), "")</f>
        <v>1584</v>
      </c>
      <c r="Q6147" s="19">
        <f t="shared" si="482"/>
        <v>36.233661945895157</v>
      </c>
    </row>
    <row r="6148" spans="1:17" s="80" customFormat="1" x14ac:dyDescent="0.55000000000000004">
      <c r="A6148" s="80">
        <v>6146</v>
      </c>
      <c r="B6148" s="81">
        <v>45968</v>
      </c>
      <c r="C6148" s="80">
        <v>146.046317291072</v>
      </c>
      <c r="D6148" s="80">
        <f t="shared" si="484"/>
        <v>924560669.96085072</v>
      </c>
      <c r="E6148" s="80">
        <v>475</v>
      </c>
      <c r="F6148" s="80">
        <f t="shared" si="488"/>
        <v>7.5032394268076164E-5</v>
      </c>
      <c r="G6148" s="80">
        <f t="shared" si="485"/>
        <v>29331.901100510702</v>
      </c>
      <c r="H6148" s="80">
        <f t="shared" si="481"/>
        <v>2.2008427680057361</v>
      </c>
      <c r="I6148" s="80">
        <f t="shared" si="483"/>
        <v>13932653.022742584</v>
      </c>
      <c r="K6148" s="82">
        <f t="shared" si="486"/>
        <v>1.1114805470662237E-3</v>
      </c>
      <c r="L6148" s="3">
        <f>IF(AND(O6148&gt;0,O6148&lt;366),+'PL2'!$N$3+1,IF(AND(O6148&gt;365,O6148&lt;731),+'PL2'!$O$3+1,IF(AND(O6148&gt;730,O6148&lt;1096),+'PL2'!$P$3+1,IF(AND(O6148&gt;1095,O6148&lt;1461),+'PL2'!$Q$3+1,IF(AND(O6148&gt;1460,O6148&lt;3000),+'PL2'!$R$3+1,0)))))</f>
        <v>1.5</v>
      </c>
      <c r="M6148" s="3">
        <f>IF(AND(O6148&gt;0,O6148&lt;366),+'PL2'!$N$2+1,IF(AND(O6148&gt;365,O6148&lt;731),+'PL2'!$O$2+1,IF(AND(O6148&gt;730,O6148&lt;1096),+'PL2'!$P$2+1,IF(AND(O6148&gt;1095,O6148&lt;1461),+'PL2'!$Q$2+1,IF(AND(O6148&gt;1460,O6148&lt;1826),+'PL2'!$R$2+1,IF(AND(O6148&gt;1825,O6148&lt;2190),+'PL2'!$S$2+1,0))))))</f>
        <v>1.2</v>
      </c>
      <c r="N6148" s="82">
        <f t="shared" si="487"/>
        <v>4.9963589095569638E-4</v>
      </c>
      <c r="O6148" s="19">
        <f>IF(A6148&gt;'PL2'!$C$2+489,IF(A6148='PL2'!$C$2+490,1,O6147+1), "")</f>
        <v>1585</v>
      </c>
      <c r="Q6148" s="19">
        <f t="shared" si="482"/>
        <v>36.251765583864085</v>
      </c>
    </row>
    <row r="6149" spans="1:17" s="80" customFormat="1" x14ac:dyDescent="0.55000000000000004">
      <c r="A6149" s="80">
        <v>6147</v>
      </c>
      <c r="B6149" s="81">
        <v>45969</v>
      </c>
      <c r="C6149" s="80">
        <v>146.07631576519299</v>
      </c>
      <c r="D6149" s="80">
        <f t="shared" si="484"/>
        <v>925588301.16009474</v>
      </c>
      <c r="E6149" s="80">
        <v>475</v>
      </c>
      <c r="F6149" s="80">
        <f t="shared" si="488"/>
        <v>7.4964484643443279E-5</v>
      </c>
      <c r="G6149" s="80">
        <f t="shared" si="485"/>
        <v>29346.556371050479</v>
      </c>
      <c r="H6149" s="80">
        <f t="shared" si="481"/>
        <v>2.1999494744155563</v>
      </c>
      <c r="I6149" s="80">
        <f t="shared" si="483"/>
        <v>13939614.276248978</v>
      </c>
      <c r="K6149" s="82">
        <f t="shared" si="486"/>
        <v>1.1114805470662237E-3</v>
      </c>
      <c r="L6149" s="3">
        <f>IF(AND(O6149&gt;0,O6149&lt;366),+'PL2'!$N$3+1,IF(AND(O6149&gt;365,O6149&lt;731),+'PL2'!$O$3+1,IF(AND(O6149&gt;730,O6149&lt;1096),+'PL2'!$P$3+1,IF(AND(O6149&gt;1095,O6149&lt;1461),+'PL2'!$Q$3+1,IF(AND(O6149&gt;1460,O6149&lt;3000),+'PL2'!$R$3+1,0)))))</f>
        <v>1.5</v>
      </c>
      <c r="M6149" s="3">
        <f>IF(AND(O6149&gt;0,O6149&lt;366),+'PL2'!$N$2+1,IF(AND(O6149&gt;365,O6149&lt;731),+'PL2'!$O$2+1,IF(AND(O6149&gt;730,O6149&lt;1096),+'PL2'!$P$2+1,IF(AND(O6149&gt;1095,O6149&lt;1461),+'PL2'!$Q$2+1,IF(AND(O6149&gt;1460,O6149&lt;1826),+'PL2'!$R$2+1,IF(AND(O6149&gt;1825,O6149&lt;2190),+'PL2'!$S$2+1,0))))))</f>
        <v>1.2</v>
      </c>
      <c r="N6149" s="82">
        <f t="shared" si="487"/>
        <v>4.9963589095569638E-4</v>
      </c>
      <c r="O6149" s="19">
        <f>IF(A6149&gt;'PL2'!$C$2+489,IF(A6149='PL2'!$C$2+490,1,O6148+1), "")</f>
        <v>1586</v>
      </c>
      <c r="Q6149" s="19">
        <f t="shared" si="482"/>
        <v>36.269878267060292</v>
      </c>
    </row>
    <row r="6150" spans="1:17" s="80" customFormat="1" x14ac:dyDescent="0.55000000000000004">
      <c r="A6150" s="80">
        <v>6148</v>
      </c>
      <c r="B6150" s="81">
        <v>45970</v>
      </c>
      <c r="C6150" s="80">
        <v>146.106314239314</v>
      </c>
      <c r="D6150" s="80">
        <f t="shared" si="484"/>
        <v>926617074.55142629</v>
      </c>
      <c r="E6150" s="80">
        <v>475</v>
      </c>
      <c r="F6150" s="80">
        <f t="shared" si="488"/>
        <v>7.489663332317809E-5</v>
      </c>
      <c r="G6150" s="80">
        <f t="shared" si="485"/>
        <v>29361.218963889412</v>
      </c>
      <c r="H6150" s="80">
        <f t="shared" si="481"/>
        <v>2.1990564506599681</v>
      </c>
      <c r="I6150" s="80">
        <f t="shared" si="483"/>
        <v>13946579.007847471</v>
      </c>
      <c r="K6150" s="82">
        <f t="shared" si="486"/>
        <v>1.1114805470662237E-3</v>
      </c>
      <c r="L6150" s="3">
        <f>IF(AND(O6150&gt;0,O6150&lt;366),+'PL2'!$N$3+1,IF(AND(O6150&gt;365,O6150&lt;731),+'PL2'!$O$3+1,IF(AND(O6150&gt;730,O6150&lt;1096),+'PL2'!$P$3+1,IF(AND(O6150&gt;1095,O6150&lt;1461),+'PL2'!$Q$3+1,IF(AND(O6150&gt;1460,O6150&lt;3000),+'PL2'!$R$3+1,0)))))</f>
        <v>1.5</v>
      </c>
      <c r="M6150" s="3">
        <f>IF(AND(O6150&gt;0,O6150&lt;366),+'PL2'!$N$2+1,IF(AND(O6150&gt;365,O6150&lt;731),+'PL2'!$O$2+1,IF(AND(O6150&gt;730,O6150&lt;1096),+'PL2'!$P$2+1,IF(AND(O6150&gt;1095,O6150&lt;1461),+'PL2'!$Q$2+1,IF(AND(O6150&gt;1460,O6150&lt;1826),+'PL2'!$R$2+1,IF(AND(O6150&gt;1825,O6150&lt;2190),+'PL2'!$S$2+1,0))))))</f>
        <v>1.2</v>
      </c>
      <c r="N6150" s="82">
        <f t="shared" si="487"/>
        <v>4.9963589095569638E-4</v>
      </c>
      <c r="O6150" s="19">
        <f>IF(A6150&gt;'PL2'!$C$2+489,IF(A6150='PL2'!$C$2+490,1,O6149+1), "")</f>
        <v>1587</v>
      </c>
      <c r="Q6150" s="19">
        <f t="shared" si="482"/>
        <v>36.288000000003109</v>
      </c>
    </row>
    <row r="6151" spans="1:17" s="80" customFormat="1" x14ac:dyDescent="0.55000000000000004">
      <c r="A6151" s="80">
        <v>6149</v>
      </c>
      <c r="B6151" s="81">
        <v>45971</v>
      </c>
      <c r="C6151" s="80">
        <v>146.13631271343499</v>
      </c>
      <c r="D6151" s="80">
        <f t="shared" si="484"/>
        <v>927646991.40436959</v>
      </c>
      <c r="E6151" s="80">
        <v>475</v>
      </c>
      <c r="F6151" s="80">
        <f t="shared" si="488"/>
        <v>7.482884026152477E-5</v>
      </c>
      <c r="G6151" s="80">
        <f t="shared" si="485"/>
        <v>29375.88888268598</v>
      </c>
      <c r="H6151" s="80">
        <f t="shared" si="481"/>
        <v>2.1981636967428106</v>
      </c>
      <c r="I6151" s="80">
        <f t="shared" si="483"/>
        <v>13953547.219275841</v>
      </c>
      <c r="K6151" s="82">
        <f t="shared" si="486"/>
        <v>1.1114805470662237E-3</v>
      </c>
      <c r="L6151" s="3">
        <f>IF(AND(O6151&gt;0,O6151&lt;366),+'PL2'!$N$3+1,IF(AND(O6151&gt;365,O6151&lt;731),+'PL2'!$O$3+1,IF(AND(O6151&gt;730,O6151&lt;1096),+'PL2'!$P$3+1,IF(AND(O6151&gt;1095,O6151&lt;1461),+'PL2'!$Q$3+1,IF(AND(O6151&gt;1460,O6151&lt;3000),+'PL2'!$R$3+1,0)))))</f>
        <v>1.5</v>
      </c>
      <c r="M6151" s="3">
        <f>IF(AND(O6151&gt;0,O6151&lt;366),+'PL2'!$N$2+1,IF(AND(O6151&gt;365,O6151&lt;731),+'PL2'!$O$2+1,IF(AND(O6151&gt;730,O6151&lt;1096),+'PL2'!$P$2+1,IF(AND(O6151&gt;1095,O6151&lt;1461),+'PL2'!$Q$2+1,IF(AND(O6151&gt;1460,O6151&lt;1826),+'PL2'!$R$2+1,IF(AND(O6151&gt;1825,O6151&lt;2190),+'PL2'!$S$2+1,0))))))</f>
        <v>1.2</v>
      </c>
      <c r="N6151" s="82">
        <f t="shared" si="487"/>
        <v>4.9963589095569638E-4</v>
      </c>
      <c r="O6151" s="19">
        <f>IF(A6151&gt;'PL2'!$C$2+489,IF(A6151='PL2'!$C$2+490,1,O6150+1), "")</f>
        <v>1588</v>
      </c>
      <c r="Q6151" s="19">
        <f t="shared" si="482"/>
        <v>36.306130787214109</v>
      </c>
    </row>
    <row r="6152" spans="1:17" s="80" customFormat="1" x14ac:dyDescent="0.55000000000000004">
      <c r="A6152" s="80">
        <v>6150</v>
      </c>
      <c r="B6152" s="81">
        <v>45972</v>
      </c>
      <c r="C6152" s="80">
        <v>146.166311187556</v>
      </c>
      <c r="D6152" s="80">
        <f t="shared" si="484"/>
        <v>928678052.98986006</v>
      </c>
      <c r="E6152" s="80">
        <v>475</v>
      </c>
      <c r="F6152" s="80">
        <f t="shared" si="488"/>
        <v>7.4761105412757256E-5</v>
      </c>
      <c r="G6152" s="80">
        <f t="shared" si="485"/>
        <v>29390.566131100495</v>
      </c>
      <c r="H6152" s="80">
        <f t="shared" si="481"/>
        <v>2.1972712126678173</v>
      </c>
      <c r="I6152" s="80">
        <f t="shared" si="483"/>
        <v>13960518.912272735</v>
      </c>
      <c r="K6152" s="82">
        <f t="shared" si="486"/>
        <v>1.1114805470662237E-3</v>
      </c>
      <c r="L6152" s="3">
        <f>IF(AND(O6152&gt;0,O6152&lt;366),+'PL2'!$N$3+1,IF(AND(O6152&gt;365,O6152&lt;731),+'PL2'!$O$3+1,IF(AND(O6152&gt;730,O6152&lt;1096),+'PL2'!$P$3+1,IF(AND(O6152&gt;1095,O6152&lt;1461),+'PL2'!$Q$3+1,IF(AND(O6152&gt;1460,O6152&lt;3000),+'PL2'!$R$3+1,0)))))</f>
        <v>1.5</v>
      </c>
      <c r="M6152" s="3">
        <f>IF(AND(O6152&gt;0,O6152&lt;366),+'PL2'!$N$2+1,IF(AND(O6152&gt;365,O6152&lt;731),+'PL2'!$O$2+1,IF(AND(O6152&gt;730,O6152&lt;1096),+'PL2'!$P$2+1,IF(AND(O6152&gt;1095,O6152&lt;1461),+'PL2'!$Q$2+1,IF(AND(O6152&gt;1460,O6152&lt;1826),+'PL2'!$R$2+1,IF(AND(O6152&gt;1825,O6152&lt;2190),+'PL2'!$S$2+1,0))))))</f>
        <v>1.2</v>
      </c>
      <c r="N6152" s="82">
        <f t="shared" si="487"/>
        <v>4.9963589095569638E-4</v>
      </c>
      <c r="O6152" s="19">
        <f>IF(A6152&gt;'PL2'!$C$2+489,IF(A6152='PL2'!$C$2+490,1,O6151+1), "")</f>
        <v>1589</v>
      </c>
      <c r="Q6152" s="19">
        <f t="shared" si="482"/>
        <v>36.324270633217132</v>
      </c>
    </row>
    <row r="6153" spans="1:17" s="80" customFormat="1" x14ac:dyDescent="0.55000000000000004">
      <c r="A6153" s="80">
        <v>6151</v>
      </c>
      <c r="B6153" s="81">
        <v>45973</v>
      </c>
      <c r="C6153" s="80">
        <v>146.19630966167699</v>
      </c>
      <c r="D6153" s="80">
        <f t="shared" si="484"/>
        <v>929710260.58024561</v>
      </c>
      <c r="E6153" s="80">
        <v>475</v>
      </c>
      <c r="F6153" s="80">
        <f t="shared" si="488"/>
        <v>7.4693428731179151E-5</v>
      </c>
      <c r="G6153" s="80">
        <f t="shared" si="485"/>
        <v>29405.250712795099</v>
      </c>
      <c r="H6153" s="80">
        <f t="shared" si="481"/>
        <v>2.1963789984386155</v>
      </c>
      <c r="I6153" s="80">
        <f t="shared" si="483"/>
        <v>13967494.088577673</v>
      </c>
      <c r="K6153" s="82">
        <f t="shared" si="486"/>
        <v>1.1114805470662237E-3</v>
      </c>
      <c r="L6153" s="3">
        <f>IF(AND(O6153&gt;0,O6153&lt;366),+'PL2'!$N$3+1,IF(AND(O6153&gt;365,O6153&lt;731),+'PL2'!$O$3+1,IF(AND(O6153&gt;730,O6153&lt;1096),+'PL2'!$P$3+1,IF(AND(O6153&gt;1095,O6153&lt;1461),+'PL2'!$Q$3+1,IF(AND(O6153&gt;1460,O6153&lt;3000),+'PL2'!$R$3+1,0)))))</f>
        <v>1.5</v>
      </c>
      <c r="M6153" s="3">
        <f>IF(AND(O6153&gt;0,O6153&lt;366),+'PL2'!$N$2+1,IF(AND(O6153&gt;365,O6153&lt;731),+'PL2'!$O$2+1,IF(AND(O6153&gt;730,O6153&lt;1096),+'PL2'!$P$2+1,IF(AND(O6153&gt;1095,O6153&lt;1461),+'PL2'!$Q$2+1,IF(AND(O6153&gt;1460,O6153&lt;1826),+'PL2'!$R$2+1,IF(AND(O6153&gt;1825,O6153&lt;2190),+'PL2'!$S$2+1,0))))))</f>
        <v>1.2</v>
      </c>
      <c r="N6153" s="82">
        <f t="shared" si="487"/>
        <v>4.9963589095569638E-4</v>
      </c>
      <c r="O6153" s="19">
        <f>IF(A6153&gt;'PL2'!$C$2+489,IF(A6153='PL2'!$C$2+490,1,O6152+1), "")</f>
        <v>1590</v>
      </c>
      <c r="Q6153" s="19">
        <f t="shared" si="482"/>
        <v>36.342419542538273</v>
      </c>
    </row>
    <row r="6154" spans="1:17" s="80" customFormat="1" x14ac:dyDescent="0.55000000000000004">
      <c r="A6154" s="80">
        <v>6152</v>
      </c>
      <c r="B6154" s="81">
        <v>45974</v>
      </c>
      <c r="C6154" s="80">
        <v>146.22630813579801</v>
      </c>
      <c r="D6154" s="80">
        <f t="shared" si="484"/>
        <v>930743615.44928837</v>
      </c>
      <c r="E6154" s="80">
        <v>475</v>
      </c>
      <c r="F6154" s="80">
        <f t="shared" si="488"/>
        <v>7.4625810171123817E-5</v>
      </c>
      <c r="G6154" s="80">
        <f t="shared" si="485"/>
        <v>29419.942631433762</v>
      </c>
      <c r="H6154" s="80">
        <f t="shared" si="481"/>
        <v>2.195487054058729</v>
      </c>
      <c r="I6154" s="80">
        <f t="shared" si="483"/>
        <v>13974472.749931037</v>
      </c>
      <c r="K6154" s="82">
        <f t="shared" si="486"/>
        <v>1.1114805470662237E-3</v>
      </c>
      <c r="L6154" s="3">
        <f>IF(AND(O6154&gt;0,O6154&lt;366),+'PL2'!$N$3+1,IF(AND(O6154&gt;365,O6154&lt;731),+'PL2'!$O$3+1,IF(AND(O6154&gt;730,O6154&lt;1096),+'PL2'!$P$3+1,IF(AND(O6154&gt;1095,O6154&lt;1461),+'PL2'!$Q$3+1,IF(AND(O6154&gt;1460,O6154&lt;3000),+'PL2'!$R$3+1,0)))))</f>
        <v>1.5</v>
      </c>
      <c r="M6154" s="3">
        <f>IF(AND(O6154&gt;0,O6154&lt;366),+'PL2'!$N$2+1,IF(AND(O6154&gt;365,O6154&lt;731),+'PL2'!$O$2+1,IF(AND(O6154&gt;730,O6154&lt;1096),+'PL2'!$P$2+1,IF(AND(O6154&gt;1095,O6154&lt;1461),+'PL2'!$Q$2+1,IF(AND(O6154&gt;1460,O6154&lt;1826),+'PL2'!$R$2+1,IF(AND(O6154&gt;1825,O6154&lt;2190),+'PL2'!$S$2+1,0))))))</f>
        <v>1.2</v>
      </c>
      <c r="N6154" s="82">
        <f t="shared" si="487"/>
        <v>4.9963589095569638E-4</v>
      </c>
      <c r="O6154" s="19">
        <f>IF(A6154&gt;'PL2'!$C$2+489,IF(A6154='PL2'!$C$2+490,1,O6153+1), "")</f>
        <v>1591</v>
      </c>
      <c r="Q6154" s="19">
        <f t="shared" si="482"/>
        <v>36.360577519705892</v>
      </c>
    </row>
    <row r="6155" spans="1:17" s="80" customFormat="1" x14ac:dyDescent="0.55000000000000004">
      <c r="A6155" s="80">
        <v>6153</v>
      </c>
      <c r="B6155" s="81">
        <v>45975</v>
      </c>
      <c r="C6155" s="80">
        <v>146.25630660991899</v>
      </c>
      <c r="D6155" s="80">
        <f t="shared" si="484"/>
        <v>931778118.8721664</v>
      </c>
      <c r="E6155" s="80">
        <v>475</v>
      </c>
      <c r="F6155" s="80">
        <f t="shared" si="488"/>
        <v>7.4558249686954245E-5</v>
      </c>
      <c r="G6155" s="80">
        <f t="shared" si="485"/>
        <v>29434.641890682284</v>
      </c>
      <c r="H6155" s="80">
        <f t="shared" si="481"/>
        <v>2.1945953795315725</v>
      </c>
      <c r="I6155" s="80">
        <f t="shared" si="483"/>
        <v>13981454.898074085</v>
      </c>
      <c r="K6155" s="82">
        <f t="shared" si="486"/>
        <v>1.1114805470662237E-3</v>
      </c>
      <c r="L6155" s="3">
        <f>IF(AND(O6155&gt;0,O6155&lt;366),+'PL2'!$N$3+1,IF(AND(O6155&gt;365,O6155&lt;731),+'PL2'!$O$3+1,IF(AND(O6155&gt;730,O6155&lt;1096),+'PL2'!$P$3+1,IF(AND(O6155&gt;1095,O6155&lt;1461),+'PL2'!$Q$3+1,IF(AND(O6155&gt;1460,O6155&lt;3000),+'PL2'!$R$3+1,0)))))</f>
        <v>1.5</v>
      </c>
      <c r="M6155" s="3">
        <f>IF(AND(O6155&gt;0,O6155&lt;366),+'PL2'!$N$2+1,IF(AND(O6155&gt;365,O6155&lt;731),+'PL2'!$O$2+1,IF(AND(O6155&gt;730,O6155&lt;1096),+'PL2'!$P$2+1,IF(AND(O6155&gt;1095,O6155&lt;1461),+'PL2'!$Q$2+1,IF(AND(O6155&gt;1460,O6155&lt;1826),+'PL2'!$R$2+1,IF(AND(O6155&gt;1825,O6155&lt;2190),+'PL2'!$S$2+1,0))))))</f>
        <v>1.2</v>
      </c>
      <c r="N6155" s="82">
        <f t="shared" si="487"/>
        <v>4.9963589095569638E-4</v>
      </c>
      <c r="O6155" s="19">
        <f>IF(A6155&gt;'PL2'!$C$2+489,IF(A6155='PL2'!$C$2+490,1,O6154+1), "")</f>
        <v>1592</v>
      </c>
      <c r="Q6155" s="19">
        <f t="shared" si="482"/>
        <v>36.378744569250614</v>
      </c>
    </row>
    <row r="6156" spans="1:17" s="80" customFormat="1" x14ac:dyDescent="0.55000000000000004">
      <c r="A6156" s="80">
        <v>6154</v>
      </c>
      <c r="B6156" s="81">
        <v>45976</v>
      </c>
      <c r="C6156" s="80">
        <v>146.28630508404001</v>
      </c>
      <c r="D6156" s="80">
        <f t="shared" si="484"/>
        <v>932813772.12547481</v>
      </c>
      <c r="E6156" s="80">
        <v>475</v>
      </c>
      <c r="F6156" s="80">
        <f t="shared" si="488"/>
        <v>7.449074723306324E-5</v>
      </c>
      <c r="G6156" s="80">
        <f t="shared" si="485"/>
        <v>29449.348494208298</v>
      </c>
      <c r="H6156" s="80">
        <f t="shared" si="481"/>
        <v>2.1937039748604619</v>
      </c>
      <c r="I6156" s="80">
        <f t="shared" si="483"/>
        <v>13988440.534748942</v>
      </c>
      <c r="K6156" s="82">
        <f t="shared" si="486"/>
        <v>1.1114805470662237E-3</v>
      </c>
      <c r="L6156" s="3">
        <f>IF(AND(O6156&gt;0,O6156&lt;366),+'PL2'!$N$3+1,IF(AND(O6156&gt;365,O6156&lt;731),+'PL2'!$O$3+1,IF(AND(O6156&gt;730,O6156&lt;1096),+'PL2'!$P$3+1,IF(AND(O6156&gt;1095,O6156&lt;1461),+'PL2'!$Q$3+1,IF(AND(O6156&gt;1460,O6156&lt;3000),+'PL2'!$R$3+1,0)))))</f>
        <v>1.5</v>
      </c>
      <c r="M6156" s="3">
        <f>IF(AND(O6156&gt;0,O6156&lt;366),+'PL2'!$N$2+1,IF(AND(O6156&gt;365,O6156&lt;731),+'PL2'!$O$2+1,IF(AND(O6156&gt;730,O6156&lt;1096),+'PL2'!$P$2+1,IF(AND(O6156&gt;1095,O6156&lt;1461),+'PL2'!$Q$2+1,IF(AND(O6156&gt;1460,O6156&lt;1826),+'PL2'!$R$2+1,IF(AND(O6156&gt;1825,O6156&lt;2190),+'PL2'!$S$2+1,0))))))</f>
        <v>1.2</v>
      </c>
      <c r="N6156" s="82">
        <f t="shared" si="487"/>
        <v>4.9963589095569638E-4</v>
      </c>
      <c r="O6156" s="19">
        <f>IF(A6156&gt;'PL2'!$C$2+489,IF(A6156='PL2'!$C$2+490,1,O6155+1), "")</f>
        <v>1593</v>
      </c>
      <c r="Q6156" s="19">
        <f t="shared" si="482"/>
        <v>36.396920695705319</v>
      </c>
    </row>
    <row r="6157" spans="1:17" s="80" customFormat="1" x14ac:dyDescent="0.55000000000000004">
      <c r="A6157" s="80">
        <v>6155</v>
      </c>
      <c r="B6157" s="81">
        <v>45977</v>
      </c>
      <c r="C6157" s="80">
        <v>146.316303558161</v>
      </c>
      <c r="D6157" s="80">
        <f t="shared" si="484"/>
        <v>933850576.4872278</v>
      </c>
      <c r="E6157" s="80">
        <v>475</v>
      </c>
      <c r="F6157" s="80">
        <f t="shared" si="488"/>
        <v>7.4423302763873192E-5</v>
      </c>
      <c r="G6157" s="80">
        <f t="shared" si="485"/>
        <v>29464.062445681266</v>
      </c>
      <c r="H6157" s="80">
        <f t="shared" si="481"/>
        <v>2.1928128400486027</v>
      </c>
      <c r="I6157" s="80">
        <f t="shared" si="483"/>
        <v>13995429.6616986</v>
      </c>
      <c r="K6157" s="82">
        <f t="shared" si="486"/>
        <v>1.1114805470662237E-3</v>
      </c>
      <c r="L6157" s="3">
        <f>IF(AND(O6157&gt;0,O6157&lt;366),+'PL2'!$N$3+1,IF(AND(O6157&gt;365,O6157&lt;731),+'PL2'!$O$3+1,IF(AND(O6157&gt;730,O6157&lt;1096),+'PL2'!$P$3+1,IF(AND(O6157&gt;1095,O6157&lt;1461),+'PL2'!$Q$3+1,IF(AND(O6157&gt;1460,O6157&lt;3000),+'PL2'!$R$3+1,0)))))</f>
        <v>1.5</v>
      </c>
      <c r="M6157" s="3">
        <f>IF(AND(O6157&gt;0,O6157&lt;366),+'PL2'!$N$2+1,IF(AND(O6157&gt;365,O6157&lt;731),+'PL2'!$O$2+1,IF(AND(O6157&gt;730,O6157&lt;1096),+'PL2'!$P$2+1,IF(AND(O6157&gt;1095,O6157&lt;1461),+'PL2'!$Q$2+1,IF(AND(O6157&gt;1460,O6157&lt;1826),+'PL2'!$R$2+1,IF(AND(O6157&gt;1825,O6157&lt;2190),+'PL2'!$S$2+1,0))))))</f>
        <v>1.2</v>
      </c>
      <c r="N6157" s="82">
        <f t="shared" si="487"/>
        <v>4.9963589095569638E-4</v>
      </c>
      <c r="O6157" s="19">
        <f>IF(A6157&gt;'PL2'!$C$2+489,IF(A6157='PL2'!$C$2+490,1,O6156+1), "")</f>
        <v>1594</v>
      </c>
      <c r="Q6157" s="19">
        <f t="shared" si="482"/>
        <v>36.415105903605159</v>
      </c>
    </row>
    <row r="6158" spans="1:17" s="80" customFormat="1" x14ac:dyDescent="0.55000000000000004">
      <c r="A6158" s="80">
        <v>6156</v>
      </c>
      <c r="B6158" s="81">
        <v>45978</v>
      </c>
      <c r="C6158" s="80">
        <v>146.34630203228201</v>
      </c>
      <c r="D6158" s="80">
        <f t="shared" si="484"/>
        <v>934888533.23685992</v>
      </c>
      <c r="E6158" s="80">
        <v>475</v>
      </c>
      <c r="F6158" s="80">
        <f t="shared" si="488"/>
        <v>7.4355916233836213E-5</v>
      </c>
      <c r="G6158" s="80">
        <f t="shared" si="485"/>
        <v>29478.783748772486</v>
      </c>
      <c r="H6158" s="80">
        <f t="shared" si="481"/>
        <v>2.1919219750990995</v>
      </c>
      <c r="I6158" s="80">
        <f t="shared" si="483"/>
        <v>14002422.280666931</v>
      </c>
      <c r="K6158" s="82">
        <f t="shared" si="486"/>
        <v>1.1114805470662237E-3</v>
      </c>
      <c r="L6158" s="3">
        <f>IF(AND(O6158&gt;0,O6158&lt;366),+'PL2'!$N$3+1,IF(AND(O6158&gt;365,O6158&lt;731),+'PL2'!$O$3+1,IF(AND(O6158&gt;730,O6158&lt;1096),+'PL2'!$P$3+1,IF(AND(O6158&gt;1095,O6158&lt;1461),+'PL2'!$Q$3+1,IF(AND(O6158&gt;1460,O6158&lt;3000),+'PL2'!$R$3+1,0)))))</f>
        <v>1.5</v>
      </c>
      <c r="M6158" s="3">
        <f>IF(AND(O6158&gt;0,O6158&lt;366),+'PL2'!$N$2+1,IF(AND(O6158&gt;365,O6158&lt;731),+'PL2'!$O$2+1,IF(AND(O6158&gt;730,O6158&lt;1096),+'PL2'!$P$2+1,IF(AND(O6158&gt;1095,O6158&lt;1461),+'PL2'!$Q$2+1,IF(AND(O6158&gt;1460,O6158&lt;1826),+'PL2'!$R$2+1,IF(AND(O6158&gt;1825,O6158&lt;2190),+'PL2'!$S$2+1,0))))))</f>
        <v>1.2</v>
      </c>
      <c r="N6158" s="82">
        <f t="shared" si="487"/>
        <v>4.9963589095569638E-4</v>
      </c>
      <c r="O6158" s="19">
        <f>IF(A6158&gt;'PL2'!$C$2+489,IF(A6158='PL2'!$C$2+490,1,O6157+1), "")</f>
        <v>1595</v>
      </c>
      <c r="Q6158" s="19">
        <f t="shared" si="482"/>
        <v>36.433300197487554</v>
      </c>
    </row>
    <row r="6159" spans="1:17" s="80" customFormat="1" x14ac:dyDescent="0.55000000000000004">
      <c r="A6159" s="80">
        <v>6157</v>
      </c>
      <c r="B6159" s="81">
        <v>45979</v>
      </c>
      <c r="C6159" s="80">
        <v>146.376300506403</v>
      </c>
      <c r="D6159" s="80">
        <f t="shared" si="484"/>
        <v>935927643.65522802</v>
      </c>
      <c r="E6159" s="80">
        <v>475</v>
      </c>
      <c r="F6159" s="80">
        <f t="shared" si="488"/>
        <v>7.4288587597434025E-5</v>
      </c>
      <c r="G6159" s="80">
        <f t="shared" si="485"/>
        <v>29493.512407155096</v>
      </c>
      <c r="H6159" s="80">
        <f t="shared" si="481"/>
        <v>2.1910313800149486</v>
      </c>
      <c r="I6159" s="80">
        <f t="shared" si="483"/>
        <v>14009418.39339867</v>
      </c>
      <c r="K6159" s="82">
        <f t="shared" si="486"/>
        <v>1.1114805470662237E-3</v>
      </c>
      <c r="L6159" s="3">
        <f>IF(AND(O6159&gt;0,O6159&lt;366),+'PL2'!$N$3+1,IF(AND(O6159&gt;365,O6159&lt;731),+'PL2'!$O$3+1,IF(AND(O6159&gt;730,O6159&lt;1096),+'PL2'!$P$3+1,IF(AND(O6159&gt;1095,O6159&lt;1461),+'PL2'!$Q$3+1,IF(AND(O6159&gt;1460,O6159&lt;3000),+'PL2'!$R$3+1,0)))))</f>
        <v>1.5</v>
      </c>
      <c r="M6159" s="3">
        <f>IF(AND(O6159&gt;0,O6159&lt;366),+'PL2'!$N$2+1,IF(AND(O6159&gt;365,O6159&lt;731),+'PL2'!$O$2+1,IF(AND(O6159&gt;730,O6159&lt;1096),+'PL2'!$P$2+1,IF(AND(O6159&gt;1095,O6159&lt;1461),+'PL2'!$Q$2+1,IF(AND(O6159&gt;1460,O6159&lt;1826),+'PL2'!$R$2+1,IF(AND(O6159&gt;1825,O6159&lt;2190),+'PL2'!$S$2+1,0))))))</f>
        <v>1.2</v>
      </c>
      <c r="N6159" s="82">
        <f t="shared" si="487"/>
        <v>4.9963589095569638E-4</v>
      </c>
      <c r="O6159" s="19">
        <f>IF(A6159&gt;'PL2'!$C$2+489,IF(A6159='PL2'!$C$2+490,1,O6158+1), "")</f>
        <v>1596</v>
      </c>
      <c r="Q6159" s="19">
        <f t="shared" si="482"/>
        <v>36.451503581892183</v>
      </c>
    </row>
    <row r="6160" spans="1:17" s="80" customFormat="1" x14ac:dyDescent="0.55000000000000004">
      <c r="A6160" s="80">
        <v>6158</v>
      </c>
      <c r="B6160" s="81">
        <v>45980</v>
      </c>
      <c r="C6160" s="80">
        <v>146.40629898052401</v>
      </c>
      <c r="D6160" s="80">
        <f t="shared" si="484"/>
        <v>936967909.02461231</v>
      </c>
      <c r="E6160" s="80">
        <v>475</v>
      </c>
      <c r="F6160" s="80">
        <f t="shared" si="488"/>
        <v>7.4221316809178087E-5</v>
      </c>
      <c r="G6160" s="80">
        <f t="shared" si="485"/>
        <v>29508.248424504058</v>
      </c>
      <c r="H6160" s="80">
        <f t="shared" si="481"/>
        <v>2.1901410547990459</v>
      </c>
      <c r="I6160" s="80">
        <f t="shared" si="483"/>
        <v>14016418.001639428</v>
      </c>
      <c r="K6160" s="82">
        <f t="shared" si="486"/>
        <v>1.1114805470662237E-3</v>
      </c>
      <c r="L6160" s="3">
        <f>IF(AND(O6160&gt;0,O6160&lt;366),+'PL2'!$N$3+1,IF(AND(O6160&gt;365,O6160&lt;731),+'PL2'!$O$3+1,IF(AND(O6160&gt;730,O6160&lt;1096),+'PL2'!$P$3+1,IF(AND(O6160&gt;1095,O6160&lt;1461),+'PL2'!$Q$3+1,IF(AND(O6160&gt;1460,O6160&lt;3000),+'PL2'!$R$3+1,0)))))</f>
        <v>1.5</v>
      </c>
      <c r="M6160" s="3">
        <f>IF(AND(O6160&gt;0,O6160&lt;366),+'PL2'!$N$2+1,IF(AND(O6160&gt;365,O6160&lt;731),+'PL2'!$O$2+1,IF(AND(O6160&gt;730,O6160&lt;1096),+'PL2'!$P$2+1,IF(AND(O6160&gt;1095,O6160&lt;1461),+'PL2'!$Q$2+1,IF(AND(O6160&gt;1460,O6160&lt;1826),+'PL2'!$R$2+1,IF(AND(O6160&gt;1825,O6160&lt;2190),+'PL2'!$S$2+1,0))))))</f>
        <v>1.2</v>
      </c>
      <c r="N6160" s="82">
        <f t="shared" si="487"/>
        <v>4.9963589095569638E-4</v>
      </c>
      <c r="O6160" s="19">
        <f>IF(A6160&gt;'PL2'!$C$2+489,IF(A6160='PL2'!$C$2+490,1,O6159+1), "")</f>
        <v>1597</v>
      </c>
      <c r="Q6160" s="19">
        <f t="shared" si="482"/>
        <v>36.469716061360998</v>
      </c>
    </row>
    <row r="6161" spans="1:17" s="80" customFormat="1" x14ac:dyDescent="0.55000000000000004">
      <c r="A6161" s="80">
        <v>6159</v>
      </c>
      <c r="B6161" s="81">
        <v>45981</v>
      </c>
      <c r="C6161" s="80">
        <v>146.436297454645</v>
      </c>
      <c r="D6161" s="80">
        <f t="shared" si="484"/>
        <v>938009330.6287185</v>
      </c>
      <c r="E6161" s="80">
        <v>475</v>
      </c>
      <c r="F6161" s="80">
        <f t="shared" si="488"/>
        <v>7.4154103823609427E-5</v>
      </c>
      <c r="G6161" s="80">
        <f t="shared" si="485"/>
        <v>29522.991804496178</v>
      </c>
      <c r="H6161" s="80">
        <f t="shared" si="481"/>
        <v>2.1892509994541798</v>
      </c>
      <c r="I6161" s="80">
        <f t="shared" si="483"/>
        <v>14023421.107135685</v>
      </c>
      <c r="K6161" s="82">
        <f t="shared" si="486"/>
        <v>1.1114805470662237E-3</v>
      </c>
      <c r="L6161" s="3">
        <f>IF(AND(O6161&gt;0,O6161&lt;366),+'PL2'!$N$3+1,IF(AND(O6161&gt;365,O6161&lt;731),+'PL2'!$O$3+1,IF(AND(O6161&gt;730,O6161&lt;1096),+'PL2'!$P$3+1,IF(AND(O6161&gt;1095,O6161&lt;1461),+'PL2'!$Q$3+1,IF(AND(O6161&gt;1460,O6161&lt;3000),+'PL2'!$R$3+1,0)))))</f>
        <v>1.5</v>
      </c>
      <c r="M6161" s="3">
        <f>IF(AND(O6161&gt;0,O6161&lt;366),+'PL2'!$N$2+1,IF(AND(O6161&gt;365,O6161&lt;731),+'PL2'!$O$2+1,IF(AND(O6161&gt;730,O6161&lt;1096),+'PL2'!$P$2+1,IF(AND(O6161&gt;1095,O6161&lt;1461),+'PL2'!$Q$2+1,IF(AND(O6161&gt;1460,O6161&lt;1826),+'PL2'!$R$2+1,IF(AND(O6161&gt;1825,O6161&lt;2190),+'PL2'!$S$2+1,0))))))</f>
        <v>1.2</v>
      </c>
      <c r="N6161" s="82">
        <f t="shared" si="487"/>
        <v>4.9963589095569638E-4</v>
      </c>
      <c r="O6161" s="19">
        <f>IF(A6161&gt;'PL2'!$C$2+489,IF(A6161='PL2'!$C$2+490,1,O6160+1), "")</f>
        <v>1598</v>
      </c>
      <c r="Q6161" s="19">
        <f t="shared" si="482"/>
        <v>36.487937640438219</v>
      </c>
    </row>
    <row r="6162" spans="1:17" s="80" customFormat="1" x14ac:dyDescent="0.55000000000000004">
      <c r="A6162" s="80">
        <v>6160</v>
      </c>
      <c r="B6162" s="81">
        <v>45982</v>
      </c>
      <c r="C6162" s="80">
        <v>146.46629592876599</v>
      </c>
      <c r="D6162" s="80">
        <f t="shared" si="484"/>
        <v>939051909.75267887</v>
      </c>
      <c r="E6162" s="80">
        <v>475</v>
      </c>
      <c r="F6162" s="80">
        <f t="shared" si="488"/>
        <v>7.4086948595298755E-5</v>
      </c>
      <c r="G6162" s="80">
        <f t="shared" si="485"/>
        <v>29537.742550810093</v>
      </c>
      <c r="H6162" s="80">
        <f t="shared" si="481"/>
        <v>2.1883612139830362</v>
      </c>
      <c r="I6162" s="80">
        <f t="shared" si="483"/>
        <v>14030427.711634794</v>
      </c>
      <c r="K6162" s="82">
        <f t="shared" si="486"/>
        <v>1.1114805470662237E-3</v>
      </c>
      <c r="L6162" s="3">
        <f>IF(AND(O6162&gt;0,O6162&lt;366),+'PL2'!$N$3+1,IF(AND(O6162&gt;365,O6162&lt;731),+'PL2'!$O$3+1,IF(AND(O6162&gt;730,O6162&lt;1096),+'PL2'!$P$3+1,IF(AND(O6162&gt;1095,O6162&lt;1461),+'PL2'!$Q$3+1,IF(AND(O6162&gt;1460,O6162&lt;3000),+'PL2'!$R$3+1,0)))))</f>
        <v>1.5</v>
      </c>
      <c r="M6162" s="3">
        <f>IF(AND(O6162&gt;0,O6162&lt;366),+'PL2'!$N$2+1,IF(AND(O6162&gt;365,O6162&lt;731),+'PL2'!$O$2+1,IF(AND(O6162&gt;730,O6162&lt;1096),+'PL2'!$P$2+1,IF(AND(O6162&gt;1095,O6162&lt;1461),+'PL2'!$Q$2+1,IF(AND(O6162&gt;1460,O6162&lt;1826),+'PL2'!$R$2+1,IF(AND(O6162&gt;1825,O6162&lt;2190),+'PL2'!$S$2+1,0))))))</f>
        <v>1.2</v>
      </c>
      <c r="N6162" s="82">
        <f t="shared" si="487"/>
        <v>4.9963589095569638E-4</v>
      </c>
      <c r="O6162" s="19">
        <f>IF(A6162&gt;'PL2'!$C$2+489,IF(A6162='PL2'!$C$2+490,1,O6161+1), "")</f>
        <v>1599</v>
      </c>
      <c r="Q6162" s="19">
        <f t="shared" si="482"/>
        <v>36.506168323670337</v>
      </c>
    </row>
    <row r="6163" spans="1:17" s="80" customFormat="1" x14ac:dyDescent="0.55000000000000004">
      <c r="A6163" s="80">
        <v>6161</v>
      </c>
      <c r="B6163" s="81">
        <v>45983</v>
      </c>
      <c r="C6163" s="80">
        <v>146.496294402887</v>
      </c>
      <c r="D6163" s="80">
        <f t="shared" si="484"/>
        <v>940095647.68305433</v>
      </c>
      <c r="E6163" s="80">
        <v>475</v>
      </c>
      <c r="F6163" s="80">
        <f t="shared" si="488"/>
        <v>7.4019851078846392E-5</v>
      </c>
      <c r="G6163" s="80">
        <f t="shared" si="485"/>
        <v>29552.500667126285</v>
      </c>
      <c r="H6163" s="80">
        <f t="shared" si="481"/>
        <v>2.1874716983881961</v>
      </c>
      <c r="I6163" s="80">
        <f t="shared" si="483"/>
        <v>14037437.816884985</v>
      </c>
      <c r="K6163" s="82">
        <f t="shared" si="486"/>
        <v>1.1114805470662237E-3</v>
      </c>
      <c r="L6163" s="3">
        <f>IF(AND(O6163&gt;0,O6163&lt;366),+'PL2'!$N$3+1,IF(AND(O6163&gt;365,O6163&lt;731),+'PL2'!$O$3+1,IF(AND(O6163&gt;730,O6163&lt;1096),+'PL2'!$P$3+1,IF(AND(O6163&gt;1095,O6163&lt;1461),+'PL2'!$Q$3+1,IF(AND(O6163&gt;1460,O6163&lt;3000),+'PL2'!$R$3+1,0)))))</f>
        <v>1.5</v>
      </c>
      <c r="M6163" s="3">
        <f>IF(AND(O6163&gt;0,O6163&lt;366),+'PL2'!$N$2+1,IF(AND(O6163&gt;365,O6163&lt;731),+'PL2'!$O$2+1,IF(AND(O6163&gt;730,O6163&lt;1096),+'PL2'!$P$2+1,IF(AND(O6163&gt;1095,O6163&lt;1461),+'PL2'!$Q$2+1,IF(AND(O6163&gt;1460,O6163&lt;1826),+'PL2'!$R$2+1,IF(AND(O6163&gt;1825,O6163&lt;2190),+'PL2'!$S$2+1,0))))))</f>
        <v>1.2</v>
      </c>
      <c r="N6163" s="82">
        <f t="shared" si="487"/>
        <v>4.9963589095569638E-4</v>
      </c>
      <c r="O6163" s="19">
        <f>IF(A6163&gt;'PL2'!$C$2+489,IF(A6163='PL2'!$C$2+490,1,O6162+1), "")</f>
        <v>1600</v>
      </c>
      <c r="Q6163" s="19">
        <f t="shared" si="482"/>
        <v>36.524408115606114</v>
      </c>
    </row>
    <row r="6164" spans="1:17" s="80" customFormat="1" x14ac:dyDescent="0.55000000000000004">
      <c r="A6164" s="80">
        <v>6162</v>
      </c>
      <c r="B6164" s="81">
        <v>45984</v>
      </c>
      <c r="C6164" s="80">
        <v>146.52629287700799</v>
      </c>
      <c r="D6164" s="80">
        <f t="shared" si="484"/>
        <v>941140545.70783567</v>
      </c>
      <c r="E6164" s="80">
        <v>475</v>
      </c>
      <c r="F6164" s="80">
        <f t="shared" si="488"/>
        <v>7.3952811228882246E-5</v>
      </c>
      <c r="G6164" s="80">
        <f t="shared" si="485"/>
        <v>29567.266157127073</v>
      </c>
      <c r="H6164" s="80">
        <f t="shared" si="481"/>
        <v>2.1865824526721371</v>
      </c>
      <c r="I6164" s="80">
        <f t="shared" si="483"/>
        <v>14044451.42463536</v>
      </c>
      <c r="K6164" s="82">
        <f t="shared" si="486"/>
        <v>1.1114805470662237E-3</v>
      </c>
      <c r="L6164" s="3">
        <f>IF(AND(O6164&gt;0,O6164&lt;366),+'PL2'!$N$3+1,IF(AND(O6164&gt;365,O6164&lt;731),+'PL2'!$O$3+1,IF(AND(O6164&gt;730,O6164&lt;1096),+'PL2'!$P$3+1,IF(AND(O6164&gt;1095,O6164&lt;1461),+'PL2'!$Q$3+1,IF(AND(O6164&gt;1460,O6164&lt;3000),+'PL2'!$R$3+1,0)))))</f>
        <v>1.5</v>
      </c>
      <c r="M6164" s="3">
        <f>IF(AND(O6164&gt;0,O6164&lt;366),+'PL2'!$N$2+1,IF(AND(O6164&gt;365,O6164&lt;731),+'PL2'!$O$2+1,IF(AND(O6164&gt;730,O6164&lt;1096),+'PL2'!$P$2+1,IF(AND(O6164&gt;1095,O6164&lt;1461),+'PL2'!$Q$2+1,IF(AND(O6164&gt;1460,O6164&lt;1826),+'PL2'!$R$2+1,IF(AND(O6164&gt;1825,O6164&lt;2190),+'PL2'!$S$2+1,0))))))</f>
        <v>1.2</v>
      </c>
      <c r="N6164" s="82">
        <f t="shared" si="487"/>
        <v>4.9963589095569638E-4</v>
      </c>
      <c r="O6164" s="19">
        <f>IF(A6164&gt;'PL2'!$C$2+489,IF(A6164='PL2'!$C$2+490,1,O6163+1), "")</f>
        <v>1601</v>
      </c>
      <c r="Q6164" s="19">
        <f t="shared" si="482"/>
        <v>36.542657020796582</v>
      </c>
    </row>
    <row r="6165" spans="1:17" s="80" customFormat="1" x14ac:dyDescent="0.55000000000000004">
      <c r="A6165" s="80">
        <v>6163</v>
      </c>
      <c r="B6165" s="81">
        <v>45985</v>
      </c>
      <c r="C6165" s="80">
        <v>146.556291351129</v>
      </c>
      <c r="D6165" s="80">
        <f t="shared" si="484"/>
        <v>942186605.11644518</v>
      </c>
      <c r="E6165" s="80">
        <v>475</v>
      </c>
      <c r="F6165" s="80">
        <f t="shared" si="488"/>
        <v>7.3885829000065902E-5</v>
      </c>
      <c r="G6165" s="80">
        <f t="shared" si="485"/>
        <v>29582.039024496615</v>
      </c>
      <c r="H6165" s="80">
        <f t="shared" si="481"/>
        <v>2.1856934768372334</v>
      </c>
      <c r="I6165" s="80">
        <f t="shared" si="483"/>
        <v>14051468.536635892</v>
      </c>
      <c r="K6165" s="82">
        <f t="shared" si="486"/>
        <v>1.1114805470662237E-3</v>
      </c>
      <c r="L6165" s="3">
        <f>IF(AND(O6165&gt;0,O6165&lt;366),+'PL2'!$N$3+1,IF(AND(O6165&gt;365,O6165&lt;731),+'PL2'!$O$3+1,IF(AND(O6165&gt;730,O6165&lt;1096),+'PL2'!$P$3+1,IF(AND(O6165&gt;1095,O6165&lt;1461),+'PL2'!$Q$3+1,IF(AND(O6165&gt;1460,O6165&lt;3000),+'PL2'!$R$3+1,0)))))</f>
        <v>1.5</v>
      </c>
      <c r="M6165" s="3">
        <f>IF(AND(O6165&gt;0,O6165&lt;366),+'PL2'!$N$2+1,IF(AND(O6165&gt;365,O6165&lt;731),+'PL2'!$O$2+1,IF(AND(O6165&gt;730,O6165&lt;1096),+'PL2'!$P$2+1,IF(AND(O6165&gt;1095,O6165&lt;1461),+'PL2'!$Q$2+1,IF(AND(O6165&gt;1460,O6165&lt;1826),+'PL2'!$R$2+1,IF(AND(O6165&gt;1825,O6165&lt;2190),+'PL2'!$S$2+1,0))))))</f>
        <v>1.2</v>
      </c>
      <c r="N6165" s="82">
        <f t="shared" si="487"/>
        <v>4.9963589095569638E-4</v>
      </c>
      <c r="O6165" s="19">
        <f>IF(A6165&gt;'PL2'!$C$2+489,IF(A6165='PL2'!$C$2+490,1,O6164+1), "")</f>
        <v>1602</v>
      </c>
      <c r="Q6165" s="19">
        <f t="shared" si="482"/>
        <v>36.560915043795056</v>
      </c>
    </row>
    <row r="6166" spans="1:17" s="80" customFormat="1" x14ac:dyDescent="0.55000000000000004">
      <c r="A6166" s="80">
        <v>6164</v>
      </c>
      <c r="B6166" s="81">
        <v>45986</v>
      </c>
      <c r="C6166" s="80">
        <v>146.58628982524999</v>
      </c>
      <c r="D6166" s="80">
        <f t="shared" si="484"/>
        <v>943233827.1997385</v>
      </c>
      <c r="E6166" s="80">
        <v>475</v>
      </c>
      <c r="F6166" s="80">
        <f t="shared" si="488"/>
        <v>7.3818904347086438E-5</v>
      </c>
      <c r="G6166" s="80">
        <f t="shared" si="485"/>
        <v>29596.819272920904</v>
      </c>
      <c r="H6166" s="80">
        <f t="shared" si="481"/>
        <v>2.1848047708857528</v>
      </c>
      <c r="I6166" s="80">
        <f t="shared" si="483"/>
        <v>14058489.15463743</v>
      </c>
      <c r="K6166" s="82">
        <f t="shared" si="486"/>
        <v>1.1114805470662237E-3</v>
      </c>
      <c r="L6166" s="3">
        <f>IF(AND(O6166&gt;0,O6166&lt;366),+'PL2'!$N$3+1,IF(AND(O6166&gt;365,O6166&lt;731),+'PL2'!$O$3+1,IF(AND(O6166&gt;730,O6166&lt;1096),+'PL2'!$P$3+1,IF(AND(O6166&gt;1095,O6166&lt;1461),+'PL2'!$Q$3+1,IF(AND(O6166&gt;1460,O6166&lt;3000),+'PL2'!$R$3+1,0)))))</f>
        <v>1.5</v>
      </c>
      <c r="M6166" s="3">
        <f>IF(AND(O6166&gt;0,O6166&lt;366),+'PL2'!$N$2+1,IF(AND(O6166&gt;365,O6166&lt;731),+'PL2'!$O$2+1,IF(AND(O6166&gt;730,O6166&lt;1096),+'PL2'!$P$2+1,IF(AND(O6166&gt;1095,O6166&lt;1461),+'PL2'!$Q$2+1,IF(AND(O6166&gt;1460,O6166&lt;1826),+'PL2'!$R$2+1,IF(AND(O6166&gt;1825,O6166&lt;2190),+'PL2'!$S$2+1,0))))))</f>
        <v>1.2</v>
      </c>
      <c r="N6166" s="82">
        <f t="shared" si="487"/>
        <v>4.9963589095569638E-4</v>
      </c>
      <c r="O6166" s="19">
        <f>IF(A6166&gt;'PL2'!$C$2+489,IF(A6166='PL2'!$C$2+490,1,O6165+1), "")</f>
        <v>1603</v>
      </c>
      <c r="Q6166" s="19">
        <f t="shared" si="482"/>
        <v>36.579182189157116</v>
      </c>
    </row>
    <row r="6167" spans="1:17" s="80" customFormat="1" x14ac:dyDescent="0.55000000000000004">
      <c r="A6167" s="80">
        <v>6165</v>
      </c>
      <c r="B6167" s="81">
        <v>45987</v>
      </c>
      <c r="C6167" s="80">
        <v>146.61628829937101</v>
      </c>
      <c r="D6167" s="80">
        <f t="shared" si="484"/>
        <v>944282213.25000584</v>
      </c>
      <c r="E6167" s="80">
        <v>475</v>
      </c>
      <c r="F6167" s="80">
        <f t="shared" si="488"/>
        <v>7.375203722466261E-5</v>
      </c>
      <c r="G6167" s="80">
        <f t="shared" si="485"/>
        <v>29611.606906087785</v>
      </c>
      <c r="H6167" s="80">
        <f t="shared" si="481"/>
        <v>2.1839163348198629</v>
      </c>
      <c r="I6167" s="80">
        <f t="shared" si="483"/>
        <v>14065513.280391699</v>
      </c>
      <c r="K6167" s="82">
        <f t="shared" si="486"/>
        <v>1.1114805470662237E-3</v>
      </c>
      <c r="L6167" s="3">
        <f>IF(AND(O6167&gt;0,O6167&lt;366),+'PL2'!$N$3+1,IF(AND(O6167&gt;365,O6167&lt;731),+'PL2'!$O$3+1,IF(AND(O6167&gt;730,O6167&lt;1096),+'PL2'!$P$3+1,IF(AND(O6167&gt;1095,O6167&lt;1461),+'PL2'!$Q$3+1,IF(AND(O6167&gt;1460,O6167&lt;3000),+'PL2'!$R$3+1,0)))))</f>
        <v>1.5</v>
      </c>
      <c r="M6167" s="3">
        <f>IF(AND(O6167&gt;0,O6167&lt;366),+'PL2'!$N$2+1,IF(AND(O6167&gt;365,O6167&lt;731),+'PL2'!$O$2+1,IF(AND(O6167&gt;730,O6167&lt;1096),+'PL2'!$P$2+1,IF(AND(O6167&gt;1095,O6167&lt;1461),+'PL2'!$Q$2+1,IF(AND(O6167&gt;1460,O6167&lt;1826),+'PL2'!$R$2+1,IF(AND(O6167&gt;1825,O6167&lt;2190),+'PL2'!$S$2+1,0))))))</f>
        <v>1.2</v>
      </c>
      <c r="N6167" s="82">
        <f t="shared" si="487"/>
        <v>4.9963589095569638E-4</v>
      </c>
      <c r="O6167" s="19">
        <f>IF(A6167&gt;'PL2'!$C$2+489,IF(A6167='PL2'!$C$2+490,1,O6166+1), "")</f>
        <v>1604</v>
      </c>
      <c r="Q6167" s="19">
        <f t="shared" si="482"/>
        <v>36.597458461440624</v>
      </c>
    </row>
    <row r="6168" spans="1:17" s="80" customFormat="1" x14ac:dyDescent="0.55000000000000004">
      <c r="A6168" s="80">
        <v>6166</v>
      </c>
      <c r="B6168" s="81">
        <v>45988</v>
      </c>
      <c r="C6168" s="80">
        <v>146.64628677349199</v>
      </c>
      <c r="D6168" s="80">
        <f t="shared" si="484"/>
        <v>945331764.56097388</v>
      </c>
      <c r="E6168" s="80">
        <v>475</v>
      </c>
      <c r="F6168" s="80">
        <f t="shared" si="488"/>
        <v>7.3685227587542707E-5</v>
      </c>
      <c r="G6168" s="80">
        <f t="shared" si="485"/>
        <v>29626.401927686937</v>
      </c>
      <c r="H6168" s="80">
        <f t="shared" si="481"/>
        <v>2.1830281686416257</v>
      </c>
      <c r="I6168" s="80">
        <f t="shared" si="483"/>
        <v>14072540.915651295</v>
      </c>
      <c r="K6168" s="82">
        <f t="shared" si="486"/>
        <v>1.1114805470662237E-3</v>
      </c>
      <c r="L6168" s="3">
        <f>IF(AND(O6168&gt;0,O6168&lt;366),+'PL2'!$N$3+1,IF(AND(O6168&gt;365,O6168&lt;731),+'PL2'!$O$3+1,IF(AND(O6168&gt;730,O6168&lt;1096),+'PL2'!$P$3+1,IF(AND(O6168&gt;1095,O6168&lt;1461),+'PL2'!$Q$3+1,IF(AND(O6168&gt;1460,O6168&lt;3000),+'PL2'!$R$3+1,0)))))</f>
        <v>1.5</v>
      </c>
      <c r="M6168" s="3">
        <f>IF(AND(O6168&gt;0,O6168&lt;366),+'PL2'!$N$2+1,IF(AND(O6168&gt;365,O6168&lt;731),+'PL2'!$O$2+1,IF(AND(O6168&gt;730,O6168&lt;1096),+'PL2'!$P$2+1,IF(AND(O6168&gt;1095,O6168&lt;1461),+'PL2'!$Q$2+1,IF(AND(O6168&gt;1460,O6168&lt;1826),+'PL2'!$R$2+1,IF(AND(O6168&gt;1825,O6168&lt;2190),+'PL2'!$S$2+1,0))))))</f>
        <v>1.2</v>
      </c>
      <c r="N6168" s="82">
        <f t="shared" si="487"/>
        <v>4.9963589095569638E-4</v>
      </c>
      <c r="O6168" s="19">
        <f>IF(A6168&gt;'PL2'!$C$2+489,IF(A6168='PL2'!$C$2+490,1,O6167+1), "")</f>
        <v>1605</v>
      </c>
      <c r="Q6168" s="19">
        <f t="shared" si="482"/>
        <v>36.615743865205722</v>
      </c>
    </row>
    <row r="6169" spans="1:17" s="80" customFormat="1" x14ac:dyDescent="0.55000000000000004">
      <c r="A6169" s="80">
        <v>6167</v>
      </c>
      <c r="B6169" s="81">
        <v>45989</v>
      </c>
      <c r="C6169" s="80">
        <v>146.67628524761301</v>
      </c>
      <c r="D6169" s="80">
        <f t="shared" si="484"/>
        <v>946382482.42780721</v>
      </c>
      <c r="E6169" s="80">
        <v>475</v>
      </c>
      <c r="F6169" s="80">
        <f t="shared" si="488"/>
        <v>7.3618475390504603E-5</v>
      </c>
      <c r="G6169" s="80">
        <f t="shared" si="485"/>
        <v>29641.204341409888</v>
      </c>
      <c r="H6169" s="80">
        <f t="shared" ref="H6169:H6232" si="489">+F6169*G6169</f>
        <v>2.1821402723530019</v>
      </c>
      <c r="I6169" s="80">
        <f t="shared" si="483"/>
        <v>14079572.062169697</v>
      </c>
      <c r="K6169" s="82">
        <f t="shared" si="486"/>
        <v>1.1114805470662237E-3</v>
      </c>
      <c r="L6169" s="3">
        <f>IF(AND(O6169&gt;0,O6169&lt;366),+'PL2'!$N$3+1,IF(AND(O6169&gt;365,O6169&lt;731),+'PL2'!$O$3+1,IF(AND(O6169&gt;730,O6169&lt;1096),+'PL2'!$P$3+1,IF(AND(O6169&gt;1095,O6169&lt;1461),+'PL2'!$Q$3+1,IF(AND(O6169&gt;1460,O6169&lt;3000),+'PL2'!$R$3+1,0)))))</f>
        <v>1.5</v>
      </c>
      <c r="M6169" s="3">
        <f>IF(AND(O6169&gt;0,O6169&lt;366),+'PL2'!$N$2+1,IF(AND(O6169&gt;365,O6169&lt;731),+'PL2'!$O$2+1,IF(AND(O6169&gt;730,O6169&lt;1096),+'PL2'!$P$2+1,IF(AND(O6169&gt;1095,O6169&lt;1461),+'PL2'!$Q$2+1,IF(AND(O6169&gt;1460,O6169&lt;1826),+'PL2'!$R$2+1,IF(AND(O6169&gt;1825,O6169&lt;2190),+'PL2'!$S$2+1,0))))))</f>
        <v>1.2</v>
      </c>
      <c r="N6169" s="82">
        <f t="shared" si="487"/>
        <v>4.9963589095569638E-4</v>
      </c>
      <c r="O6169" s="19">
        <f>IF(A6169&gt;'PL2'!$C$2+489,IF(A6169='PL2'!$C$2+490,1,O6168+1), "")</f>
        <v>1606</v>
      </c>
      <c r="Q6169" s="19">
        <f t="shared" si="482"/>
        <v>36.63403840501482</v>
      </c>
    </row>
    <row r="6170" spans="1:17" s="80" customFormat="1" x14ac:dyDescent="0.55000000000000004">
      <c r="A6170" s="80">
        <v>6168</v>
      </c>
      <c r="B6170" s="81">
        <v>45990</v>
      </c>
      <c r="C6170" s="80">
        <v>146.706283721734</v>
      </c>
      <c r="D6170" s="80">
        <f t="shared" si="484"/>
        <v>947434368.14710999</v>
      </c>
      <c r="E6170" s="80">
        <v>475</v>
      </c>
      <c r="F6170" s="80">
        <f t="shared" si="488"/>
        <v>7.35517805883557E-5</v>
      </c>
      <c r="G6170" s="80">
        <f t="shared" si="485"/>
        <v>29656.01415095001</v>
      </c>
      <c r="H6170" s="80">
        <f t="shared" si="489"/>
        <v>2.1812526459558468</v>
      </c>
      <c r="I6170" s="80">
        <f t="shared" si="483"/>
        <v>14086606.721701255</v>
      </c>
      <c r="K6170" s="82">
        <f t="shared" si="486"/>
        <v>1.1114805470662237E-3</v>
      </c>
      <c r="L6170" s="3">
        <f>IF(AND(O6170&gt;0,O6170&lt;366),+'PL2'!$N$3+1,IF(AND(O6170&gt;365,O6170&lt;731),+'PL2'!$O$3+1,IF(AND(O6170&gt;730,O6170&lt;1096),+'PL2'!$P$3+1,IF(AND(O6170&gt;1095,O6170&lt;1461),+'PL2'!$Q$3+1,IF(AND(O6170&gt;1460,O6170&lt;3000),+'PL2'!$R$3+1,0)))))</f>
        <v>1.5</v>
      </c>
      <c r="M6170" s="3">
        <f>IF(AND(O6170&gt;0,O6170&lt;366),+'PL2'!$N$2+1,IF(AND(O6170&gt;365,O6170&lt;731),+'PL2'!$O$2+1,IF(AND(O6170&gt;730,O6170&lt;1096),+'PL2'!$P$2+1,IF(AND(O6170&gt;1095,O6170&lt;1461),+'PL2'!$Q$2+1,IF(AND(O6170&gt;1460,O6170&lt;1826),+'PL2'!$R$2+1,IF(AND(O6170&gt;1825,O6170&lt;2190),+'PL2'!$S$2+1,0))))))</f>
        <v>1.2</v>
      </c>
      <c r="N6170" s="82">
        <f t="shared" si="487"/>
        <v>4.9963589095569638E-4</v>
      </c>
      <c r="O6170" s="19">
        <f>IF(A6170&gt;'PL2'!$C$2+489,IF(A6170='PL2'!$C$2+490,1,O6169+1), "")</f>
        <v>1607</v>
      </c>
      <c r="Q6170" s="19">
        <f t="shared" si="482"/>
        <v>36.652342085432615</v>
      </c>
    </row>
    <row r="6171" spans="1:17" s="80" customFormat="1" x14ac:dyDescent="0.55000000000000004">
      <c r="A6171" s="80">
        <v>6169</v>
      </c>
      <c r="B6171" s="81">
        <v>45991</v>
      </c>
      <c r="C6171" s="80">
        <v>146.73628219585501</v>
      </c>
      <c r="D6171" s="80">
        <f t="shared" si="484"/>
        <v>948487423.01692748</v>
      </c>
      <c r="E6171" s="80">
        <v>475</v>
      </c>
      <c r="F6171" s="80">
        <f t="shared" si="488"/>
        <v>7.3485143135932975E-5</v>
      </c>
      <c r="G6171" s="80">
        <f t="shared" si="485"/>
        <v>29670.831360002514</v>
      </c>
      <c r="H6171" s="80">
        <f t="shared" si="489"/>
        <v>2.1803652894519137</v>
      </c>
      <c r="I6171" s="80">
        <f t="shared" si="483"/>
        <v>14093644.896001194</v>
      </c>
      <c r="K6171" s="82">
        <f t="shared" si="486"/>
        <v>1.1114805470662237E-3</v>
      </c>
      <c r="L6171" s="3">
        <f>IF(AND(O6171&gt;0,O6171&lt;366),+'PL2'!$N$3+1,IF(AND(O6171&gt;365,O6171&lt;731),+'PL2'!$O$3+1,IF(AND(O6171&gt;730,O6171&lt;1096),+'PL2'!$P$3+1,IF(AND(O6171&gt;1095,O6171&lt;1461),+'PL2'!$Q$3+1,IF(AND(O6171&gt;1460,O6171&lt;3000),+'PL2'!$R$3+1,0)))))</f>
        <v>1.5</v>
      </c>
      <c r="M6171" s="3">
        <f>IF(AND(O6171&gt;0,O6171&lt;366),+'PL2'!$N$2+1,IF(AND(O6171&gt;365,O6171&lt;731),+'PL2'!$O$2+1,IF(AND(O6171&gt;730,O6171&lt;1096),+'PL2'!$P$2+1,IF(AND(O6171&gt;1095,O6171&lt;1461),+'PL2'!$Q$2+1,IF(AND(O6171&gt;1460,O6171&lt;1826),+'PL2'!$R$2+1,IF(AND(O6171&gt;1825,O6171&lt;2190),+'PL2'!$S$2+1,0))))))</f>
        <v>1.2</v>
      </c>
      <c r="N6171" s="82">
        <f t="shared" si="487"/>
        <v>4.9963589095569638E-4</v>
      </c>
      <c r="O6171" s="19">
        <f>IF(A6171&gt;'PL2'!$C$2+489,IF(A6171='PL2'!$C$2+490,1,O6170+1), "")</f>
        <v>1608</v>
      </c>
      <c r="Q6171" s="19">
        <f t="shared" ref="Q6171:Q6234" si="490">+Q6170*(1+N6171)</f>
        <v>36.670654911026084</v>
      </c>
    </row>
    <row r="6172" spans="1:17" s="80" customFormat="1" x14ac:dyDescent="0.55000000000000004">
      <c r="A6172" s="80">
        <v>6170</v>
      </c>
      <c r="B6172" s="81">
        <v>45992</v>
      </c>
      <c r="C6172" s="80">
        <v>146.766280669976</v>
      </c>
      <c r="D6172" s="80">
        <f t="shared" si="484"/>
        <v>949541648.33674777</v>
      </c>
      <c r="E6172" s="80">
        <v>475</v>
      </c>
      <c r="F6172" s="80">
        <f t="shared" si="488"/>
        <v>7.3418562988102935E-5</v>
      </c>
      <c r="G6172" s="80">
        <f t="shared" si="485"/>
        <v>29685.655972264463</v>
      </c>
      <c r="H6172" s="80">
        <f t="shared" si="489"/>
        <v>2.1794782028428528</v>
      </c>
      <c r="I6172" s="80">
        <f t="shared" si="483"/>
        <v>14100686.58682562</v>
      </c>
      <c r="K6172" s="82">
        <f t="shared" si="486"/>
        <v>1.1114805470662237E-3</v>
      </c>
      <c r="L6172" s="3">
        <f>IF(AND(O6172&gt;0,O6172&lt;366),+'PL2'!$N$3+1,IF(AND(O6172&gt;365,O6172&lt;731),+'PL2'!$O$3+1,IF(AND(O6172&gt;730,O6172&lt;1096),+'PL2'!$P$3+1,IF(AND(O6172&gt;1095,O6172&lt;1461),+'PL2'!$Q$3+1,IF(AND(O6172&gt;1460,O6172&lt;3000),+'PL2'!$R$3+1,0)))))</f>
        <v>1.5</v>
      </c>
      <c r="M6172" s="3">
        <f>IF(AND(O6172&gt;0,O6172&lt;366),+'PL2'!$N$2+1,IF(AND(O6172&gt;365,O6172&lt;731),+'PL2'!$O$2+1,IF(AND(O6172&gt;730,O6172&lt;1096),+'PL2'!$P$2+1,IF(AND(O6172&gt;1095,O6172&lt;1461),+'PL2'!$Q$2+1,IF(AND(O6172&gt;1460,O6172&lt;1826),+'PL2'!$R$2+1,IF(AND(O6172&gt;1825,O6172&lt;2190),+'PL2'!$S$2+1,0))))))</f>
        <v>1.2</v>
      </c>
      <c r="N6172" s="82">
        <f t="shared" si="487"/>
        <v>4.9963589095569638E-4</v>
      </c>
      <c r="O6172" s="19">
        <f>IF(A6172&gt;'PL2'!$C$2+489,IF(A6172='PL2'!$C$2+490,1,O6171+1), "")</f>
        <v>1609</v>
      </c>
      <c r="Q6172" s="19">
        <f t="shared" si="490"/>
        <v>36.688976886364486</v>
      </c>
    </row>
    <row r="6173" spans="1:17" s="80" customFormat="1" x14ac:dyDescent="0.55000000000000004">
      <c r="A6173" s="80">
        <v>6171</v>
      </c>
      <c r="B6173" s="81">
        <v>45993</v>
      </c>
      <c r="C6173" s="80">
        <v>146.79627914409701</v>
      </c>
      <c r="D6173" s="80">
        <f t="shared" si="484"/>
        <v>950597045.40750325</v>
      </c>
      <c r="E6173" s="80">
        <v>475</v>
      </c>
      <c r="F6173" s="80">
        <f t="shared" si="488"/>
        <v>7.3352040099761604E-5</v>
      </c>
      <c r="G6173" s="80">
        <f t="shared" si="485"/>
        <v>29700.487991434769</v>
      </c>
      <c r="H6173" s="80">
        <f t="shared" si="489"/>
        <v>2.1785913861302113</v>
      </c>
      <c r="I6173" s="80">
        <f t="shared" si="483"/>
        <v>14107731.795931516</v>
      </c>
      <c r="K6173" s="82">
        <f t="shared" si="486"/>
        <v>1.1114805470662237E-3</v>
      </c>
      <c r="L6173" s="3">
        <f>IF(AND(O6173&gt;0,O6173&lt;366),+'PL2'!$N$3+1,IF(AND(O6173&gt;365,O6173&lt;731),+'PL2'!$O$3+1,IF(AND(O6173&gt;730,O6173&lt;1096),+'PL2'!$P$3+1,IF(AND(O6173&gt;1095,O6173&lt;1461),+'PL2'!$Q$3+1,IF(AND(O6173&gt;1460,O6173&lt;3000),+'PL2'!$R$3+1,0)))))</f>
        <v>1.5</v>
      </c>
      <c r="M6173" s="3">
        <f>IF(AND(O6173&gt;0,O6173&lt;366),+'PL2'!$N$2+1,IF(AND(O6173&gt;365,O6173&lt;731),+'PL2'!$O$2+1,IF(AND(O6173&gt;730,O6173&lt;1096),+'PL2'!$P$2+1,IF(AND(O6173&gt;1095,O6173&lt;1461),+'PL2'!$Q$2+1,IF(AND(O6173&gt;1460,O6173&lt;1826),+'PL2'!$R$2+1,IF(AND(O6173&gt;1825,O6173&lt;2190),+'PL2'!$S$2+1,0))))))</f>
        <v>1.2</v>
      </c>
      <c r="N6173" s="82">
        <f t="shared" si="487"/>
        <v>4.9963589095569638E-4</v>
      </c>
      <c r="O6173" s="19">
        <f>IF(A6173&gt;'PL2'!$C$2+489,IF(A6173='PL2'!$C$2+490,1,O6172+1), "")</f>
        <v>1610</v>
      </c>
      <c r="Q6173" s="19">
        <f t="shared" si="490"/>
        <v>36.707308016019361</v>
      </c>
    </row>
    <row r="6174" spans="1:17" s="80" customFormat="1" x14ac:dyDescent="0.55000000000000004">
      <c r="A6174" s="80">
        <v>6172</v>
      </c>
      <c r="B6174" s="81">
        <v>45994</v>
      </c>
      <c r="C6174" s="80">
        <v>146.826277618218</v>
      </c>
      <c r="D6174" s="80">
        <f t="shared" si="484"/>
        <v>951653615.53157234</v>
      </c>
      <c r="E6174" s="80">
        <v>475</v>
      </c>
      <c r="F6174" s="80">
        <f t="shared" si="488"/>
        <v>7.3285574425834509E-5</v>
      </c>
      <c r="G6174" s="80">
        <f t="shared" si="485"/>
        <v>29715.327421214188</v>
      </c>
      <c r="H6174" s="80">
        <f t="shared" si="489"/>
        <v>2.1777048393154335</v>
      </c>
      <c r="I6174" s="80">
        <f t="shared" si="483"/>
        <v>14114780.525076739</v>
      </c>
      <c r="K6174" s="82">
        <f t="shared" si="486"/>
        <v>1.1114805470662237E-3</v>
      </c>
      <c r="L6174" s="3">
        <f>IF(AND(O6174&gt;0,O6174&lt;366),+'PL2'!$N$3+1,IF(AND(O6174&gt;365,O6174&lt;731),+'PL2'!$O$3+1,IF(AND(O6174&gt;730,O6174&lt;1096),+'PL2'!$P$3+1,IF(AND(O6174&gt;1095,O6174&lt;1461),+'PL2'!$Q$3+1,IF(AND(O6174&gt;1460,O6174&lt;3000),+'PL2'!$R$3+1,0)))))</f>
        <v>1.5</v>
      </c>
      <c r="M6174" s="3">
        <f>IF(AND(O6174&gt;0,O6174&lt;366),+'PL2'!$N$2+1,IF(AND(O6174&gt;365,O6174&lt;731),+'PL2'!$O$2+1,IF(AND(O6174&gt;730,O6174&lt;1096),+'PL2'!$P$2+1,IF(AND(O6174&gt;1095,O6174&lt;1461),+'PL2'!$Q$2+1,IF(AND(O6174&gt;1460,O6174&lt;1826),+'PL2'!$R$2+1,IF(AND(O6174&gt;1825,O6174&lt;2190),+'PL2'!$S$2+1,0))))))</f>
        <v>1.2</v>
      </c>
      <c r="N6174" s="82">
        <f t="shared" si="487"/>
        <v>4.9963589095569638E-4</v>
      </c>
      <c r="O6174" s="19">
        <f>IF(A6174&gt;'PL2'!$C$2+489,IF(A6174='PL2'!$C$2+490,1,O6173+1), "")</f>
        <v>1611</v>
      </c>
      <c r="Q6174" s="19">
        <f t="shared" si="490"/>
        <v>36.72564830456453</v>
      </c>
    </row>
    <row r="6175" spans="1:17" s="80" customFormat="1" x14ac:dyDescent="0.55000000000000004">
      <c r="A6175" s="80">
        <v>6173</v>
      </c>
      <c r="B6175" s="81">
        <v>45995</v>
      </c>
      <c r="C6175" s="80">
        <v>146.85627609233899</v>
      </c>
      <c r="D6175" s="80">
        <f t="shared" si="484"/>
        <v>952711360.0127809</v>
      </c>
      <c r="E6175" s="80">
        <v>475</v>
      </c>
      <c r="F6175" s="80">
        <f t="shared" si="488"/>
        <v>7.3219165921276736E-5</v>
      </c>
      <c r="G6175" s="80">
        <f t="shared" si="485"/>
        <v>29730.174265305326</v>
      </c>
      <c r="H6175" s="80">
        <f t="shared" si="489"/>
        <v>2.1768185623998622</v>
      </c>
      <c r="I6175" s="80">
        <f t="shared" ref="I6175:I6238" si="491">+E6175*G6175</f>
        <v>14121832.77602003</v>
      </c>
      <c r="K6175" s="82">
        <f t="shared" si="486"/>
        <v>1.1114805470662237E-3</v>
      </c>
      <c r="L6175" s="3">
        <f>IF(AND(O6175&gt;0,O6175&lt;366),+'PL2'!$N$3+1,IF(AND(O6175&gt;365,O6175&lt;731),+'PL2'!$O$3+1,IF(AND(O6175&gt;730,O6175&lt;1096),+'PL2'!$P$3+1,IF(AND(O6175&gt;1095,O6175&lt;1461),+'PL2'!$Q$3+1,IF(AND(O6175&gt;1460,O6175&lt;3000),+'PL2'!$R$3+1,0)))))</f>
        <v>1.5</v>
      </c>
      <c r="M6175" s="3">
        <f>IF(AND(O6175&gt;0,O6175&lt;366),+'PL2'!$N$2+1,IF(AND(O6175&gt;365,O6175&lt;731),+'PL2'!$O$2+1,IF(AND(O6175&gt;730,O6175&lt;1096),+'PL2'!$P$2+1,IF(AND(O6175&gt;1095,O6175&lt;1461),+'PL2'!$Q$2+1,IF(AND(O6175&gt;1460,O6175&lt;1826),+'PL2'!$R$2+1,IF(AND(O6175&gt;1825,O6175&lt;2190),+'PL2'!$S$2+1,0))))))</f>
        <v>1.2</v>
      </c>
      <c r="N6175" s="82">
        <f t="shared" si="487"/>
        <v>4.9963589095569638E-4</v>
      </c>
      <c r="O6175" s="19">
        <f>IF(A6175&gt;'PL2'!$C$2+489,IF(A6175='PL2'!$C$2+490,1,O6174+1), "")</f>
        <v>1612</v>
      </c>
      <c r="Q6175" s="19">
        <f t="shared" si="490"/>
        <v>36.743997756576107</v>
      </c>
    </row>
    <row r="6176" spans="1:17" s="80" customFormat="1" x14ac:dyDescent="0.55000000000000004">
      <c r="A6176" s="80">
        <v>6174</v>
      </c>
      <c r="B6176" s="81">
        <v>45996</v>
      </c>
      <c r="C6176" s="80">
        <v>146.88627456646</v>
      </c>
      <c r="D6176" s="80">
        <f t="shared" si="484"/>
        <v>953770280.15640414</v>
      </c>
      <c r="E6176" s="80">
        <v>475</v>
      </c>
      <c r="F6176" s="80">
        <f t="shared" si="488"/>
        <v>7.3152814541072822E-5</v>
      </c>
      <c r="G6176" s="80">
        <f t="shared" si="485"/>
        <v>29745.02852741264</v>
      </c>
      <c r="H6176" s="80">
        <f t="shared" si="489"/>
        <v>2.1759325553847373</v>
      </c>
      <c r="I6176" s="80">
        <f t="shared" si="491"/>
        <v>14128888.550521003</v>
      </c>
      <c r="K6176" s="82">
        <f t="shared" si="486"/>
        <v>1.1114805470662237E-3</v>
      </c>
      <c r="L6176" s="3">
        <f>IF(AND(O6176&gt;0,O6176&lt;366),+'PL2'!$N$3+1,IF(AND(O6176&gt;365,O6176&lt;731),+'PL2'!$O$3+1,IF(AND(O6176&gt;730,O6176&lt;1096),+'PL2'!$P$3+1,IF(AND(O6176&gt;1095,O6176&lt;1461),+'PL2'!$Q$3+1,IF(AND(O6176&gt;1460,O6176&lt;3000),+'PL2'!$R$3+1,0)))))</f>
        <v>1.5</v>
      </c>
      <c r="M6176" s="3">
        <f>IF(AND(O6176&gt;0,O6176&lt;366),+'PL2'!$N$2+1,IF(AND(O6176&gt;365,O6176&lt;731),+'PL2'!$O$2+1,IF(AND(O6176&gt;730,O6176&lt;1096),+'PL2'!$P$2+1,IF(AND(O6176&gt;1095,O6176&lt;1461),+'PL2'!$Q$2+1,IF(AND(O6176&gt;1460,O6176&lt;1826),+'PL2'!$R$2+1,IF(AND(O6176&gt;1825,O6176&lt;2190),+'PL2'!$S$2+1,0))))))</f>
        <v>1.2</v>
      </c>
      <c r="N6176" s="82">
        <f t="shared" si="487"/>
        <v>4.9963589095569638E-4</v>
      </c>
      <c r="O6176" s="19">
        <f>IF(A6176&gt;'PL2'!$C$2+489,IF(A6176='PL2'!$C$2+490,1,O6175+1), "")</f>
        <v>1613</v>
      </c>
      <c r="Q6176" s="19">
        <f t="shared" si="490"/>
        <v>36.762356376632489</v>
      </c>
    </row>
    <row r="6177" spans="1:17" s="80" customFormat="1" x14ac:dyDescent="0.55000000000000004">
      <c r="A6177" s="80">
        <v>6175</v>
      </c>
      <c r="B6177" s="81">
        <v>45997</v>
      </c>
      <c r="C6177" s="80">
        <v>146.91627304058099</v>
      </c>
      <c r="D6177" s="80">
        <f t="shared" si="484"/>
        <v>954830377.2691679</v>
      </c>
      <c r="E6177" s="80">
        <v>475</v>
      </c>
      <c r="F6177" s="80">
        <f t="shared" si="488"/>
        <v>7.3086520240236793E-5</v>
      </c>
      <c r="G6177" s="80">
        <f t="shared" si="485"/>
        <v>29759.890211242437</v>
      </c>
      <c r="H6177" s="80">
        <f t="shared" si="489"/>
        <v>2.1750468182711953</v>
      </c>
      <c r="I6177" s="80">
        <f t="shared" si="491"/>
        <v>14135947.850340158</v>
      </c>
      <c r="K6177" s="82">
        <f t="shared" si="486"/>
        <v>1.1114805470662237E-3</v>
      </c>
      <c r="L6177" s="3">
        <f>IF(AND(O6177&gt;0,O6177&lt;366),+'PL2'!$N$3+1,IF(AND(O6177&gt;365,O6177&lt;731),+'PL2'!$O$3+1,IF(AND(O6177&gt;730,O6177&lt;1096),+'PL2'!$P$3+1,IF(AND(O6177&gt;1095,O6177&lt;1461),+'PL2'!$Q$3+1,IF(AND(O6177&gt;1460,O6177&lt;3000),+'PL2'!$R$3+1,0)))))</f>
        <v>1.5</v>
      </c>
      <c r="M6177" s="3">
        <f>IF(AND(O6177&gt;0,O6177&lt;366),+'PL2'!$N$2+1,IF(AND(O6177&gt;365,O6177&lt;731),+'PL2'!$O$2+1,IF(AND(O6177&gt;730,O6177&lt;1096),+'PL2'!$P$2+1,IF(AND(O6177&gt;1095,O6177&lt;1461),+'PL2'!$Q$2+1,IF(AND(O6177&gt;1460,O6177&lt;1826),+'PL2'!$R$2+1,IF(AND(O6177&gt;1825,O6177&lt;2190),+'PL2'!$S$2+1,0))))))</f>
        <v>1.2</v>
      </c>
      <c r="N6177" s="82">
        <f t="shared" si="487"/>
        <v>4.9963589095569638E-4</v>
      </c>
      <c r="O6177" s="19">
        <f>IF(A6177&gt;'PL2'!$C$2+489,IF(A6177='PL2'!$C$2+490,1,O6176+1), "")</f>
        <v>1614</v>
      </c>
      <c r="Q6177" s="19">
        <f t="shared" si="490"/>
        <v>36.780724169314361</v>
      </c>
    </row>
    <row r="6178" spans="1:17" s="80" customFormat="1" x14ac:dyDescent="0.55000000000000004">
      <c r="A6178" s="80">
        <v>6176</v>
      </c>
      <c r="B6178" s="81">
        <v>45998</v>
      </c>
      <c r="C6178" s="80">
        <v>146.946271514702</v>
      </c>
      <c r="D6178" s="80">
        <f t="shared" si="484"/>
        <v>955891652.6592505</v>
      </c>
      <c r="E6178" s="80">
        <v>475</v>
      </c>
      <c r="F6178" s="80">
        <f t="shared" si="488"/>
        <v>7.3020282973812177E-5</v>
      </c>
      <c r="G6178" s="80">
        <f t="shared" si="485"/>
        <v>29774.759320502875</v>
      </c>
      <c r="H6178" s="80">
        <f t="shared" si="489"/>
        <v>2.1741613510602713</v>
      </c>
      <c r="I6178" s="80">
        <f t="shared" si="491"/>
        <v>14143010.677238865</v>
      </c>
      <c r="K6178" s="82">
        <f t="shared" si="486"/>
        <v>1.1114805470662237E-3</v>
      </c>
      <c r="L6178" s="3">
        <f>IF(AND(O6178&gt;0,O6178&lt;366),+'PL2'!$N$3+1,IF(AND(O6178&gt;365,O6178&lt;731),+'PL2'!$O$3+1,IF(AND(O6178&gt;730,O6178&lt;1096),+'PL2'!$P$3+1,IF(AND(O6178&gt;1095,O6178&lt;1461),+'PL2'!$Q$3+1,IF(AND(O6178&gt;1460,O6178&lt;3000),+'PL2'!$R$3+1,0)))))</f>
        <v>1.5</v>
      </c>
      <c r="M6178" s="3">
        <f>IF(AND(O6178&gt;0,O6178&lt;366),+'PL2'!$N$2+1,IF(AND(O6178&gt;365,O6178&lt;731),+'PL2'!$O$2+1,IF(AND(O6178&gt;730,O6178&lt;1096),+'PL2'!$P$2+1,IF(AND(O6178&gt;1095,O6178&lt;1461),+'PL2'!$Q$2+1,IF(AND(O6178&gt;1460,O6178&lt;1826),+'PL2'!$R$2+1,IF(AND(O6178&gt;1825,O6178&lt;2190),+'PL2'!$S$2+1,0))))))</f>
        <v>1.2</v>
      </c>
      <c r="N6178" s="82">
        <f t="shared" si="487"/>
        <v>4.9963589095569638E-4</v>
      </c>
      <c r="O6178" s="19">
        <f>IF(A6178&gt;'PL2'!$C$2+489,IF(A6178='PL2'!$C$2+490,1,O6177+1), "")</f>
        <v>1615</v>
      </c>
      <c r="Q6178" s="19">
        <f t="shared" si="490"/>
        <v>36.799101139204694</v>
      </c>
    </row>
    <row r="6179" spans="1:17" s="80" customFormat="1" x14ac:dyDescent="0.55000000000000004">
      <c r="A6179" s="80">
        <v>6177</v>
      </c>
      <c r="B6179" s="81">
        <v>45999</v>
      </c>
      <c r="C6179" s="80">
        <v>146.97626998882299</v>
      </c>
      <c r="D6179" s="80">
        <f t="shared" ref="D6179:D6242" si="492">+D6178*(1+K6179)</f>
        <v>956954107.63628423</v>
      </c>
      <c r="E6179" s="80">
        <v>475</v>
      </c>
      <c r="F6179" s="80">
        <f t="shared" si="488"/>
        <v>7.2954102696871928E-5</v>
      </c>
      <c r="G6179" s="80">
        <f t="shared" ref="G6179:G6242" si="493">+G6178*(1+N6179)</f>
        <v>29789.635858903966</v>
      </c>
      <c r="H6179" s="80">
        <f t="shared" si="489"/>
        <v>2.1732761537528984</v>
      </c>
      <c r="I6179" s="80">
        <f t="shared" si="491"/>
        <v>14150077.032979384</v>
      </c>
      <c r="K6179" s="82">
        <f t="shared" si="486"/>
        <v>1.1114805470662237E-3</v>
      </c>
      <c r="L6179" s="3">
        <f>IF(AND(O6179&gt;0,O6179&lt;366),+'PL2'!$N$3+1,IF(AND(O6179&gt;365,O6179&lt;731),+'PL2'!$O$3+1,IF(AND(O6179&gt;730,O6179&lt;1096),+'PL2'!$P$3+1,IF(AND(O6179&gt;1095,O6179&lt;1461),+'PL2'!$Q$3+1,IF(AND(O6179&gt;1460,O6179&lt;3000),+'PL2'!$R$3+1,0)))))</f>
        <v>1.5</v>
      </c>
      <c r="M6179" s="3">
        <f>IF(AND(O6179&gt;0,O6179&lt;366),+'PL2'!$N$2+1,IF(AND(O6179&gt;365,O6179&lt;731),+'PL2'!$O$2+1,IF(AND(O6179&gt;730,O6179&lt;1096),+'PL2'!$P$2+1,IF(AND(O6179&gt;1095,O6179&lt;1461),+'PL2'!$Q$2+1,IF(AND(O6179&gt;1460,O6179&lt;1826),+'PL2'!$R$2+1,IF(AND(O6179&gt;1825,O6179&lt;2190),+'PL2'!$S$2+1,0))))))</f>
        <v>1.2</v>
      </c>
      <c r="N6179" s="82">
        <f t="shared" si="487"/>
        <v>4.9963589095569638E-4</v>
      </c>
      <c r="O6179" s="19">
        <f>IF(A6179&gt;'PL2'!$C$2+489,IF(A6179='PL2'!$C$2+490,1,O6178+1), "")</f>
        <v>1616</v>
      </c>
      <c r="Q6179" s="19">
        <f t="shared" si="490"/>
        <v>36.817487290888749</v>
      </c>
    </row>
    <row r="6180" spans="1:17" s="80" customFormat="1" x14ac:dyDescent="0.55000000000000004">
      <c r="A6180" s="80">
        <v>6178</v>
      </c>
      <c r="B6180" s="81">
        <v>46000</v>
      </c>
      <c r="C6180" s="80">
        <v>147.00626846294401</v>
      </c>
      <c r="D6180" s="80">
        <f t="shared" si="492"/>
        <v>958017743.51135707</v>
      </c>
      <c r="E6180" s="80">
        <v>475</v>
      </c>
      <c r="F6180" s="80">
        <f t="shared" si="488"/>
        <v>7.2887979364518542E-5</v>
      </c>
      <c r="G6180" s="80">
        <f t="shared" si="493"/>
        <v>29804.519830157577</v>
      </c>
      <c r="H6180" s="80">
        <f t="shared" si="489"/>
        <v>2.1723912263499092</v>
      </c>
      <c r="I6180" s="80">
        <f t="shared" si="491"/>
        <v>14157146.919324849</v>
      </c>
      <c r="K6180" s="82">
        <f t="shared" ref="K6180:K6243" si="494">+L6180^(0.00273972602739726)-1</f>
        <v>1.1114805470662237E-3</v>
      </c>
      <c r="L6180" s="3">
        <f>IF(AND(O6180&gt;0,O6180&lt;366),+'PL2'!$N$3+1,IF(AND(O6180&gt;365,O6180&lt;731),+'PL2'!$O$3+1,IF(AND(O6180&gt;730,O6180&lt;1096),+'PL2'!$P$3+1,IF(AND(O6180&gt;1095,O6180&lt;1461),+'PL2'!$Q$3+1,IF(AND(O6180&gt;1460,O6180&lt;3000),+'PL2'!$R$3+1,0)))))</f>
        <v>1.5</v>
      </c>
      <c r="M6180" s="3">
        <f>IF(AND(O6180&gt;0,O6180&lt;366),+'PL2'!$N$2+1,IF(AND(O6180&gt;365,O6180&lt;731),+'PL2'!$O$2+1,IF(AND(O6180&gt;730,O6180&lt;1096),+'PL2'!$P$2+1,IF(AND(O6180&gt;1095,O6180&lt;1461),+'PL2'!$Q$2+1,IF(AND(O6180&gt;1460,O6180&lt;1826),+'PL2'!$R$2+1,IF(AND(O6180&gt;1825,O6180&lt;2190),+'PL2'!$S$2+1,0))))))</f>
        <v>1.2</v>
      </c>
      <c r="N6180" s="82">
        <f t="shared" ref="N6180:N6243" si="495">+M6180^(0.00273972602739726)-1</f>
        <v>4.9963589095569638E-4</v>
      </c>
      <c r="O6180" s="19">
        <f>IF(A6180&gt;'PL2'!$C$2+489,IF(A6180='PL2'!$C$2+490,1,O6179+1), "")</f>
        <v>1617</v>
      </c>
      <c r="Q6180" s="19">
        <f t="shared" si="490"/>
        <v>36.835882628954081</v>
      </c>
    </row>
    <row r="6181" spans="1:17" s="80" customFormat="1" x14ac:dyDescent="0.55000000000000004">
      <c r="A6181" s="80">
        <v>6179</v>
      </c>
      <c r="B6181" s="81">
        <v>46001</v>
      </c>
      <c r="C6181" s="80">
        <v>147.03626693706499</v>
      </c>
      <c r="D6181" s="80">
        <f t="shared" si="492"/>
        <v>959082561.59701419</v>
      </c>
      <c r="E6181" s="80">
        <v>475</v>
      </c>
      <c r="F6181" s="80">
        <f t="shared" si="488"/>
        <v>7.282191293188383E-5</v>
      </c>
      <c r="G6181" s="80">
        <f t="shared" si="493"/>
        <v>29819.411237977423</v>
      </c>
      <c r="H6181" s="80">
        <f t="shared" si="489"/>
        <v>2.1715065688520303</v>
      </c>
      <c r="I6181" s="80">
        <f t="shared" si="491"/>
        <v>14164220.338039275</v>
      </c>
      <c r="K6181" s="82">
        <f t="shared" si="494"/>
        <v>1.1114805470662237E-3</v>
      </c>
      <c r="L6181" s="3">
        <f>IF(AND(O6181&gt;0,O6181&lt;366),+'PL2'!$N$3+1,IF(AND(O6181&gt;365,O6181&lt;731),+'PL2'!$O$3+1,IF(AND(O6181&gt;730,O6181&lt;1096),+'PL2'!$P$3+1,IF(AND(O6181&gt;1095,O6181&lt;1461),+'PL2'!$Q$3+1,IF(AND(O6181&gt;1460,O6181&lt;3000),+'PL2'!$R$3+1,0)))))</f>
        <v>1.5</v>
      </c>
      <c r="M6181" s="3">
        <f>IF(AND(O6181&gt;0,O6181&lt;366),+'PL2'!$N$2+1,IF(AND(O6181&gt;365,O6181&lt;731),+'PL2'!$O$2+1,IF(AND(O6181&gt;730,O6181&lt;1096),+'PL2'!$P$2+1,IF(AND(O6181&gt;1095,O6181&lt;1461),+'PL2'!$Q$2+1,IF(AND(O6181&gt;1460,O6181&lt;1826),+'PL2'!$R$2+1,IF(AND(O6181&gt;1825,O6181&lt;2190),+'PL2'!$S$2+1,0))))))</f>
        <v>1.2</v>
      </c>
      <c r="N6181" s="82">
        <f t="shared" si="495"/>
        <v>4.9963589095569638E-4</v>
      </c>
      <c r="O6181" s="19">
        <f>IF(A6181&gt;'PL2'!$C$2+489,IF(A6181='PL2'!$C$2+490,1,O6180+1), "")</f>
        <v>1618</v>
      </c>
      <c r="Q6181" s="19">
        <f t="shared" si="490"/>
        <v>36.854287157990541</v>
      </c>
    </row>
    <row r="6182" spans="1:17" s="80" customFormat="1" x14ac:dyDescent="0.55000000000000004">
      <c r="A6182" s="80">
        <v>6180</v>
      </c>
      <c r="B6182" s="81">
        <v>46002</v>
      </c>
      <c r="C6182" s="80">
        <v>147.06626541118601</v>
      </c>
      <c r="D6182" s="80">
        <f t="shared" si="492"/>
        <v>960148563.20725965</v>
      </c>
      <c r="E6182" s="80">
        <v>475</v>
      </c>
      <c r="F6182" s="80">
        <f t="shared" si="488"/>
        <v>7.2755903354129162E-5</v>
      </c>
      <c r="G6182" s="80">
        <f t="shared" si="493"/>
        <v>29834.310086079084</v>
      </c>
      <c r="H6182" s="80">
        <f t="shared" si="489"/>
        <v>2.1706221812598905</v>
      </c>
      <c r="I6182" s="80">
        <f t="shared" si="491"/>
        <v>14171297.290887564</v>
      </c>
      <c r="K6182" s="82">
        <f t="shared" si="494"/>
        <v>1.1114805470662237E-3</v>
      </c>
      <c r="L6182" s="3">
        <f>IF(AND(O6182&gt;0,O6182&lt;366),+'PL2'!$N$3+1,IF(AND(O6182&gt;365,O6182&lt;731),+'PL2'!$O$3+1,IF(AND(O6182&gt;730,O6182&lt;1096),+'PL2'!$P$3+1,IF(AND(O6182&gt;1095,O6182&lt;1461),+'PL2'!$Q$3+1,IF(AND(O6182&gt;1460,O6182&lt;3000),+'PL2'!$R$3+1,0)))))</f>
        <v>1.5</v>
      </c>
      <c r="M6182" s="3">
        <f>IF(AND(O6182&gt;0,O6182&lt;366),+'PL2'!$N$2+1,IF(AND(O6182&gt;365,O6182&lt;731),+'PL2'!$O$2+1,IF(AND(O6182&gt;730,O6182&lt;1096),+'PL2'!$P$2+1,IF(AND(O6182&gt;1095,O6182&lt;1461),+'PL2'!$Q$2+1,IF(AND(O6182&gt;1460,O6182&lt;1826),+'PL2'!$R$2+1,IF(AND(O6182&gt;1825,O6182&lt;2190),+'PL2'!$S$2+1,0))))))</f>
        <v>1.2</v>
      </c>
      <c r="N6182" s="82">
        <f t="shared" si="495"/>
        <v>4.9963589095569638E-4</v>
      </c>
      <c r="O6182" s="19">
        <f>IF(A6182&gt;'PL2'!$C$2+489,IF(A6182='PL2'!$C$2+490,1,O6181+1), "")</f>
        <v>1619</v>
      </c>
      <c r="Q6182" s="19">
        <f t="shared" si="490"/>
        <v>36.872700882590259</v>
      </c>
    </row>
    <row r="6183" spans="1:17" s="80" customFormat="1" x14ac:dyDescent="0.55000000000000004">
      <c r="A6183" s="80">
        <v>6181</v>
      </c>
      <c r="B6183" s="81">
        <v>46003</v>
      </c>
      <c r="C6183" s="80">
        <v>147.096263885307</v>
      </c>
      <c r="D6183" s="80">
        <f t="shared" si="492"/>
        <v>961215749.65755808</v>
      </c>
      <c r="E6183" s="80">
        <v>475</v>
      </c>
      <c r="F6183" s="80">
        <f t="shared" si="488"/>
        <v>7.2689950586445247E-5</v>
      </c>
      <c r="G6183" s="80">
        <f t="shared" si="493"/>
        <v>29849.21637817999</v>
      </c>
      <c r="H6183" s="80">
        <f t="shared" si="489"/>
        <v>2.1697380635740156</v>
      </c>
      <c r="I6183" s="80">
        <f t="shared" si="491"/>
        <v>14178377.779635495</v>
      </c>
      <c r="K6183" s="82">
        <f t="shared" si="494"/>
        <v>1.1114805470662237E-3</v>
      </c>
      <c r="L6183" s="3">
        <f>IF(AND(O6183&gt;0,O6183&lt;366),+'PL2'!$N$3+1,IF(AND(O6183&gt;365,O6183&lt;731),+'PL2'!$O$3+1,IF(AND(O6183&gt;730,O6183&lt;1096),+'PL2'!$P$3+1,IF(AND(O6183&gt;1095,O6183&lt;1461),+'PL2'!$Q$3+1,IF(AND(O6183&gt;1460,O6183&lt;3000),+'PL2'!$R$3+1,0)))))</f>
        <v>1.5</v>
      </c>
      <c r="M6183" s="3">
        <f>IF(AND(O6183&gt;0,O6183&lt;366),+'PL2'!$N$2+1,IF(AND(O6183&gt;365,O6183&lt;731),+'PL2'!$O$2+1,IF(AND(O6183&gt;730,O6183&lt;1096),+'PL2'!$P$2+1,IF(AND(O6183&gt;1095,O6183&lt;1461),+'PL2'!$Q$2+1,IF(AND(O6183&gt;1460,O6183&lt;1826),+'PL2'!$R$2+1,IF(AND(O6183&gt;1825,O6183&lt;2190),+'PL2'!$S$2+1,0))))))</f>
        <v>1.2</v>
      </c>
      <c r="N6183" s="82">
        <f t="shared" si="495"/>
        <v>4.9963589095569638E-4</v>
      </c>
      <c r="O6183" s="19">
        <f>IF(A6183&gt;'PL2'!$C$2+489,IF(A6183='PL2'!$C$2+490,1,O6182+1), "")</f>
        <v>1620</v>
      </c>
      <c r="Q6183" s="19">
        <f t="shared" si="490"/>
        <v>36.891123807347675</v>
      </c>
    </row>
    <row r="6184" spans="1:17" s="80" customFormat="1" x14ac:dyDescent="0.55000000000000004">
      <c r="A6184" s="80">
        <v>6182</v>
      </c>
      <c r="B6184" s="81">
        <v>46004</v>
      </c>
      <c r="C6184" s="80">
        <v>147.12626235942801</v>
      </c>
      <c r="D6184" s="80">
        <f t="shared" si="492"/>
        <v>962284122.26483619</v>
      </c>
      <c r="E6184" s="80">
        <v>475</v>
      </c>
      <c r="F6184" s="80">
        <f t="shared" si="488"/>
        <v>7.2624054584052286E-5</v>
      </c>
      <c r="G6184" s="80">
        <f t="shared" si="493"/>
        <v>29864.13011799943</v>
      </c>
      <c r="H6184" s="80">
        <f t="shared" si="489"/>
        <v>2.1688542157948305</v>
      </c>
      <c r="I6184" s="80">
        <f t="shared" si="491"/>
        <v>14185461.806049729</v>
      </c>
      <c r="K6184" s="82">
        <f t="shared" si="494"/>
        <v>1.1114805470662237E-3</v>
      </c>
      <c r="L6184" s="3">
        <f>IF(AND(O6184&gt;0,O6184&lt;366),+'PL2'!$N$3+1,IF(AND(O6184&gt;365,O6184&lt;731),+'PL2'!$O$3+1,IF(AND(O6184&gt;730,O6184&lt;1096),+'PL2'!$P$3+1,IF(AND(O6184&gt;1095,O6184&lt;1461),+'PL2'!$Q$3+1,IF(AND(O6184&gt;1460,O6184&lt;3000),+'PL2'!$R$3+1,0)))))</f>
        <v>1.5</v>
      </c>
      <c r="M6184" s="3">
        <f>IF(AND(O6184&gt;0,O6184&lt;366),+'PL2'!$N$2+1,IF(AND(O6184&gt;365,O6184&lt;731),+'PL2'!$O$2+1,IF(AND(O6184&gt;730,O6184&lt;1096),+'PL2'!$P$2+1,IF(AND(O6184&gt;1095,O6184&lt;1461),+'PL2'!$Q$2+1,IF(AND(O6184&gt;1460,O6184&lt;1826),+'PL2'!$R$2+1,IF(AND(O6184&gt;1825,O6184&lt;2190),+'PL2'!$S$2+1,0))))))</f>
        <v>1.2</v>
      </c>
      <c r="N6184" s="82">
        <f t="shared" si="495"/>
        <v>4.9963589095569638E-4</v>
      </c>
      <c r="O6184" s="19">
        <f>IF(A6184&gt;'PL2'!$C$2+489,IF(A6184='PL2'!$C$2+490,1,O6183+1), "")</f>
        <v>1621</v>
      </c>
      <c r="Q6184" s="19">
        <f t="shared" si="490"/>
        <v>36.909555936859519</v>
      </c>
    </row>
    <row r="6185" spans="1:17" s="80" customFormat="1" x14ac:dyDescent="0.55000000000000004">
      <c r="A6185" s="80">
        <v>6183</v>
      </c>
      <c r="B6185" s="81">
        <v>46005</v>
      </c>
      <c r="C6185" s="80">
        <v>147.156260833549</v>
      </c>
      <c r="D6185" s="80">
        <f t="shared" si="492"/>
        <v>963353682.34748423</v>
      </c>
      <c r="E6185" s="80">
        <v>475</v>
      </c>
      <c r="F6185" s="80">
        <f t="shared" si="488"/>
        <v>7.2558215302199821E-5</v>
      </c>
      <c r="G6185" s="80">
        <f t="shared" si="493"/>
        <v>29879.051309258553</v>
      </c>
      <c r="H6185" s="80">
        <f t="shared" si="489"/>
        <v>2.1679706379226578</v>
      </c>
      <c r="I6185" s="80">
        <f t="shared" si="491"/>
        <v>14192549.371897813</v>
      </c>
      <c r="K6185" s="82">
        <f t="shared" si="494"/>
        <v>1.1114805470662237E-3</v>
      </c>
      <c r="L6185" s="3">
        <f>IF(AND(O6185&gt;0,O6185&lt;366),+'PL2'!$N$3+1,IF(AND(O6185&gt;365,O6185&lt;731),+'PL2'!$O$3+1,IF(AND(O6185&gt;730,O6185&lt;1096),+'PL2'!$P$3+1,IF(AND(O6185&gt;1095,O6185&lt;1461),+'PL2'!$Q$3+1,IF(AND(O6185&gt;1460,O6185&lt;3000),+'PL2'!$R$3+1,0)))))</f>
        <v>1.5</v>
      </c>
      <c r="M6185" s="3">
        <f>IF(AND(O6185&gt;0,O6185&lt;366),+'PL2'!$N$2+1,IF(AND(O6185&gt;365,O6185&lt;731),+'PL2'!$O$2+1,IF(AND(O6185&gt;730,O6185&lt;1096),+'PL2'!$P$2+1,IF(AND(O6185&gt;1095,O6185&lt;1461),+'PL2'!$Q$2+1,IF(AND(O6185&gt;1460,O6185&lt;1826),+'PL2'!$R$2+1,IF(AND(O6185&gt;1825,O6185&lt;2190),+'PL2'!$S$2+1,0))))))</f>
        <v>1.2</v>
      </c>
      <c r="N6185" s="82">
        <f t="shared" si="495"/>
        <v>4.9963589095569638E-4</v>
      </c>
      <c r="O6185" s="19">
        <f>IF(A6185&gt;'PL2'!$C$2+489,IF(A6185='PL2'!$C$2+490,1,O6184+1), "")</f>
        <v>1622</v>
      </c>
      <c r="Q6185" s="19">
        <f t="shared" si="490"/>
        <v>36.927997275724813</v>
      </c>
    </row>
    <row r="6186" spans="1:17" s="80" customFormat="1" x14ac:dyDescent="0.55000000000000004">
      <c r="A6186" s="80">
        <v>6184</v>
      </c>
      <c r="B6186" s="81">
        <v>46006</v>
      </c>
      <c r="C6186" s="80">
        <v>147.18625930767001</v>
      </c>
      <c r="D6186" s="80">
        <f t="shared" si="492"/>
        <v>964424431.22535813</v>
      </c>
      <c r="E6186" s="80">
        <v>475</v>
      </c>
      <c r="F6186" s="80">
        <f t="shared" si="488"/>
        <v>7.2492432696166843E-5</v>
      </c>
      <c r="G6186" s="80">
        <f t="shared" si="493"/>
        <v>29893.979955680366</v>
      </c>
      <c r="H6186" s="80">
        <f t="shared" si="489"/>
        <v>2.1670873299577198</v>
      </c>
      <c r="I6186" s="80">
        <f t="shared" si="491"/>
        <v>14199640.478948174</v>
      </c>
      <c r="K6186" s="82">
        <f t="shared" si="494"/>
        <v>1.1114805470662237E-3</v>
      </c>
      <c r="L6186" s="3">
        <f>IF(AND(O6186&gt;0,O6186&lt;366),+'PL2'!$N$3+1,IF(AND(O6186&gt;365,O6186&lt;731),+'PL2'!$O$3+1,IF(AND(O6186&gt;730,O6186&lt;1096),+'PL2'!$P$3+1,IF(AND(O6186&gt;1095,O6186&lt;1461),+'PL2'!$Q$3+1,IF(AND(O6186&gt;1460,O6186&lt;3000),+'PL2'!$R$3+1,0)))))</f>
        <v>1.5</v>
      </c>
      <c r="M6186" s="3">
        <f>IF(AND(O6186&gt;0,O6186&lt;366),+'PL2'!$N$2+1,IF(AND(O6186&gt;365,O6186&lt;731),+'PL2'!$O$2+1,IF(AND(O6186&gt;730,O6186&lt;1096),+'PL2'!$P$2+1,IF(AND(O6186&gt;1095,O6186&lt;1461),+'PL2'!$Q$2+1,IF(AND(O6186&gt;1460,O6186&lt;1826),+'PL2'!$R$2+1,IF(AND(O6186&gt;1825,O6186&lt;2190),+'PL2'!$S$2+1,0))))))</f>
        <v>1.2</v>
      </c>
      <c r="N6186" s="82">
        <f t="shared" si="495"/>
        <v>4.9963589095569638E-4</v>
      </c>
      <c r="O6186" s="19">
        <f>IF(A6186&gt;'PL2'!$C$2+489,IF(A6186='PL2'!$C$2+490,1,O6185+1), "")</f>
        <v>1623</v>
      </c>
      <c r="Q6186" s="19">
        <f t="shared" si="490"/>
        <v>36.946447828544876</v>
      </c>
    </row>
    <row r="6187" spans="1:17" s="80" customFormat="1" x14ac:dyDescent="0.55000000000000004">
      <c r="A6187" s="80">
        <v>6185</v>
      </c>
      <c r="B6187" s="81">
        <v>46007</v>
      </c>
      <c r="C6187" s="80">
        <v>147.216257781791</v>
      </c>
      <c r="D6187" s="80">
        <f t="shared" si="492"/>
        <v>965496370.21978056</v>
      </c>
      <c r="E6187" s="80">
        <v>475</v>
      </c>
      <c r="F6187" s="80">
        <f t="shared" si="488"/>
        <v>7.2426706721261672E-5</v>
      </c>
      <c r="G6187" s="80">
        <f t="shared" si="493"/>
        <v>29908.916060989734</v>
      </c>
      <c r="H6187" s="80">
        <f t="shared" si="489"/>
        <v>2.1662042919001365</v>
      </c>
      <c r="I6187" s="80">
        <f t="shared" si="491"/>
        <v>14206735.128970124</v>
      </c>
      <c r="K6187" s="82">
        <f t="shared" si="494"/>
        <v>1.1114805470662237E-3</v>
      </c>
      <c r="L6187" s="3">
        <f>IF(AND(O6187&gt;0,O6187&lt;366),+'PL2'!$N$3+1,IF(AND(O6187&gt;365,O6187&lt;731),+'PL2'!$O$3+1,IF(AND(O6187&gt;730,O6187&lt;1096),+'PL2'!$P$3+1,IF(AND(O6187&gt;1095,O6187&lt;1461),+'PL2'!$Q$3+1,IF(AND(O6187&gt;1460,O6187&lt;3000),+'PL2'!$R$3+1,0)))))</f>
        <v>1.5</v>
      </c>
      <c r="M6187" s="3">
        <f>IF(AND(O6187&gt;0,O6187&lt;366),+'PL2'!$N$2+1,IF(AND(O6187&gt;365,O6187&lt;731),+'PL2'!$O$2+1,IF(AND(O6187&gt;730,O6187&lt;1096),+'PL2'!$P$2+1,IF(AND(O6187&gt;1095,O6187&lt;1461),+'PL2'!$Q$2+1,IF(AND(O6187&gt;1460,O6187&lt;1826),+'PL2'!$R$2+1,IF(AND(O6187&gt;1825,O6187&lt;2190),+'PL2'!$S$2+1,0))))))</f>
        <v>1.2</v>
      </c>
      <c r="N6187" s="82">
        <f t="shared" si="495"/>
        <v>4.9963589095569638E-4</v>
      </c>
      <c r="O6187" s="19">
        <f>IF(A6187&gt;'PL2'!$C$2+489,IF(A6187='PL2'!$C$2+490,1,O6186+1), "")</f>
        <v>1624</v>
      </c>
      <c r="Q6187" s="19">
        <f t="shared" si="490"/>
        <v>36.964907599923336</v>
      </c>
    </row>
    <row r="6188" spans="1:17" s="80" customFormat="1" x14ac:dyDescent="0.55000000000000004">
      <c r="A6188" s="80">
        <v>6186</v>
      </c>
      <c r="B6188" s="81">
        <v>46008</v>
      </c>
      <c r="C6188" s="80">
        <v>147.24625625591199</v>
      </c>
      <c r="D6188" s="80">
        <f t="shared" si="492"/>
        <v>966569500.65354288</v>
      </c>
      <c r="E6188" s="80">
        <v>475</v>
      </c>
      <c r="F6188" s="80">
        <f t="shared" si="488"/>
        <v>7.2361037332822062E-5</v>
      </c>
      <c r="G6188" s="80">
        <f t="shared" si="493"/>
        <v>29923.859628913386</v>
      </c>
      <c r="H6188" s="80">
        <f t="shared" si="489"/>
        <v>2.1653215237499284</v>
      </c>
      <c r="I6188" s="80">
        <f t="shared" si="491"/>
        <v>14213833.323733859</v>
      </c>
      <c r="K6188" s="82">
        <f t="shared" si="494"/>
        <v>1.1114805470662237E-3</v>
      </c>
      <c r="L6188" s="3">
        <f>IF(AND(O6188&gt;0,O6188&lt;366),+'PL2'!$N$3+1,IF(AND(O6188&gt;365,O6188&lt;731),+'PL2'!$O$3+1,IF(AND(O6188&gt;730,O6188&lt;1096),+'PL2'!$P$3+1,IF(AND(O6188&gt;1095,O6188&lt;1461),+'PL2'!$Q$3+1,IF(AND(O6188&gt;1460,O6188&lt;3000),+'PL2'!$R$3+1,0)))))</f>
        <v>1.5</v>
      </c>
      <c r="M6188" s="3">
        <f>IF(AND(O6188&gt;0,O6188&lt;366),+'PL2'!$N$2+1,IF(AND(O6188&gt;365,O6188&lt;731),+'PL2'!$O$2+1,IF(AND(O6188&gt;730,O6188&lt;1096),+'PL2'!$P$2+1,IF(AND(O6188&gt;1095,O6188&lt;1461),+'PL2'!$Q$2+1,IF(AND(O6188&gt;1460,O6188&lt;1826),+'PL2'!$R$2+1,IF(AND(O6188&gt;1825,O6188&lt;2190),+'PL2'!$S$2+1,0))))))</f>
        <v>1.2</v>
      </c>
      <c r="N6188" s="82">
        <f t="shared" si="495"/>
        <v>4.9963589095569638E-4</v>
      </c>
      <c r="O6188" s="19">
        <f>IF(A6188&gt;'PL2'!$C$2+489,IF(A6188='PL2'!$C$2+490,1,O6187+1), "")</f>
        <v>1625</v>
      </c>
      <c r="Q6188" s="19">
        <f t="shared" si="490"/>
        <v>36.983376594466115</v>
      </c>
    </row>
    <row r="6189" spans="1:17" s="80" customFormat="1" x14ac:dyDescent="0.55000000000000004">
      <c r="A6189" s="80">
        <v>6187</v>
      </c>
      <c r="B6189" s="81">
        <v>46009</v>
      </c>
      <c r="C6189" s="80">
        <v>147.276254730033</v>
      </c>
      <c r="D6189" s="80">
        <f t="shared" si="492"/>
        <v>967643823.85090685</v>
      </c>
      <c r="E6189" s="80">
        <v>475</v>
      </c>
      <c r="F6189" s="80">
        <f t="shared" si="488"/>
        <v>7.2295424486215111E-5</v>
      </c>
      <c r="G6189" s="80">
        <f t="shared" si="493"/>
        <v>29938.810663179913</v>
      </c>
      <c r="H6189" s="80">
        <f t="shared" si="489"/>
        <v>2.1644390255070149</v>
      </c>
      <c r="I6189" s="80">
        <f t="shared" si="491"/>
        <v>14220935.065010458</v>
      </c>
      <c r="K6189" s="82">
        <f t="shared" si="494"/>
        <v>1.1114805470662237E-3</v>
      </c>
      <c r="L6189" s="3">
        <f>IF(AND(O6189&gt;0,O6189&lt;366),+'PL2'!$N$3+1,IF(AND(O6189&gt;365,O6189&lt;731),+'PL2'!$O$3+1,IF(AND(O6189&gt;730,O6189&lt;1096),+'PL2'!$P$3+1,IF(AND(O6189&gt;1095,O6189&lt;1461),+'PL2'!$Q$3+1,IF(AND(O6189&gt;1460,O6189&lt;3000),+'PL2'!$R$3+1,0)))))</f>
        <v>1.5</v>
      </c>
      <c r="M6189" s="3">
        <f>IF(AND(O6189&gt;0,O6189&lt;366),+'PL2'!$N$2+1,IF(AND(O6189&gt;365,O6189&lt;731),+'PL2'!$O$2+1,IF(AND(O6189&gt;730,O6189&lt;1096),+'PL2'!$P$2+1,IF(AND(O6189&gt;1095,O6189&lt;1461),+'PL2'!$Q$2+1,IF(AND(O6189&gt;1460,O6189&lt;1826),+'PL2'!$R$2+1,IF(AND(O6189&gt;1825,O6189&lt;2190),+'PL2'!$S$2+1,0))))))</f>
        <v>1.2</v>
      </c>
      <c r="N6189" s="82">
        <f t="shared" si="495"/>
        <v>4.9963589095569638E-4</v>
      </c>
      <c r="O6189" s="19">
        <f>IF(A6189&gt;'PL2'!$C$2+489,IF(A6189='PL2'!$C$2+490,1,O6188+1), "")</f>
        <v>1626</v>
      </c>
      <c r="Q6189" s="19">
        <f t="shared" si="490"/>
        <v>37.001854816781439</v>
      </c>
    </row>
    <row r="6190" spans="1:17" s="80" customFormat="1" x14ac:dyDescent="0.55000000000000004">
      <c r="A6190" s="80">
        <v>6188</v>
      </c>
      <c r="B6190" s="81">
        <v>46010</v>
      </c>
      <c r="C6190" s="80">
        <v>147.30625320415399</v>
      </c>
      <c r="D6190" s="80">
        <f t="shared" si="492"/>
        <v>968719341.13760591</v>
      </c>
      <c r="E6190" s="80">
        <v>475</v>
      </c>
      <c r="F6190" s="80">
        <f t="shared" si="488"/>
        <v>7.2229868136837255E-5</v>
      </c>
      <c r="G6190" s="80">
        <f t="shared" si="493"/>
        <v>29953.769167519764</v>
      </c>
      <c r="H6190" s="80">
        <f t="shared" si="489"/>
        <v>2.1635567971712142</v>
      </c>
      <c r="I6190" s="80">
        <f t="shared" si="491"/>
        <v>14228040.354571888</v>
      </c>
      <c r="K6190" s="82">
        <f t="shared" si="494"/>
        <v>1.1114805470662237E-3</v>
      </c>
      <c r="L6190" s="3">
        <f>IF(AND(O6190&gt;0,O6190&lt;366),+'PL2'!$N$3+1,IF(AND(O6190&gt;365,O6190&lt;731),+'PL2'!$O$3+1,IF(AND(O6190&gt;730,O6190&lt;1096),+'PL2'!$P$3+1,IF(AND(O6190&gt;1095,O6190&lt;1461),+'PL2'!$Q$3+1,IF(AND(O6190&gt;1460,O6190&lt;3000),+'PL2'!$R$3+1,0)))))</f>
        <v>1.5</v>
      </c>
      <c r="M6190" s="3">
        <f>IF(AND(O6190&gt;0,O6190&lt;366),+'PL2'!$N$2+1,IF(AND(O6190&gt;365,O6190&lt;731),+'PL2'!$O$2+1,IF(AND(O6190&gt;730,O6190&lt;1096),+'PL2'!$P$2+1,IF(AND(O6190&gt;1095,O6190&lt;1461),+'PL2'!$Q$2+1,IF(AND(O6190&gt;1460,O6190&lt;1826),+'PL2'!$R$2+1,IF(AND(O6190&gt;1825,O6190&lt;2190),+'PL2'!$S$2+1,0))))))</f>
        <v>1.2</v>
      </c>
      <c r="N6190" s="82">
        <f t="shared" si="495"/>
        <v>4.9963589095569638E-4</v>
      </c>
      <c r="O6190" s="19">
        <f>IF(A6190&gt;'PL2'!$C$2+489,IF(A6190='PL2'!$C$2+490,1,O6189+1), "")</f>
        <v>1627</v>
      </c>
      <c r="Q6190" s="19">
        <f t="shared" si="490"/>
        <v>37.020342271479834</v>
      </c>
    </row>
    <row r="6191" spans="1:17" s="80" customFormat="1" x14ac:dyDescent="0.55000000000000004">
      <c r="A6191" s="80">
        <v>6189</v>
      </c>
      <c r="B6191" s="81">
        <v>46011</v>
      </c>
      <c r="C6191" s="80">
        <v>147.336251678275</v>
      </c>
      <c r="D6191" s="80">
        <f t="shared" si="492"/>
        <v>969796053.84084713</v>
      </c>
      <c r="E6191" s="80">
        <v>475</v>
      </c>
      <c r="F6191" s="80">
        <f t="shared" si="488"/>
        <v>7.2164368240114327E-5</v>
      </c>
      <c r="G6191" s="80">
        <f t="shared" si="493"/>
        <v>29968.735145665258</v>
      </c>
      <c r="H6191" s="80">
        <f t="shared" si="489"/>
        <v>2.1626748387422441</v>
      </c>
      <c r="I6191" s="80">
        <f t="shared" si="491"/>
        <v>14235149.194190998</v>
      </c>
      <c r="K6191" s="82">
        <f t="shared" si="494"/>
        <v>1.1114805470662237E-3</v>
      </c>
      <c r="L6191" s="3">
        <f>IF(AND(O6191&gt;0,O6191&lt;366),+'PL2'!$N$3+1,IF(AND(O6191&gt;365,O6191&lt;731),+'PL2'!$O$3+1,IF(AND(O6191&gt;730,O6191&lt;1096),+'PL2'!$P$3+1,IF(AND(O6191&gt;1095,O6191&lt;1461),+'PL2'!$Q$3+1,IF(AND(O6191&gt;1460,O6191&lt;3000),+'PL2'!$R$3+1,0)))))</f>
        <v>1.5</v>
      </c>
      <c r="M6191" s="3">
        <f>IF(AND(O6191&gt;0,O6191&lt;366),+'PL2'!$N$2+1,IF(AND(O6191&gt;365,O6191&lt;731),+'PL2'!$O$2+1,IF(AND(O6191&gt;730,O6191&lt;1096),+'PL2'!$P$2+1,IF(AND(O6191&gt;1095,O6191&lt;1461),+'PL2'!$Q$2+1,IF(AND(O6191&gt;1460,O6191&lt;1826),+'PL2'!$R$2+1,IF(AND(O6191&gt;1825,O6191&lt;2190),+'PL2'!$S$2+1,0))))))</f>
        <v>1.2</v>
      </c>
      <c r="N6191" s="82">
        <f t="shared" si="495"/>
        <v>4.9963589095569638E-4</v>
      </c>
      <c r="O6191" s="19">
        <f>IF(A6191&gt;'PL2'!$C$2+489,IF(A6191='PL2'!$C$2+490,1,O6190+1), "")</f>
        <v>1628</v>
      </c>
      <c r="Q6191" s="19">
        <f t="shared" si="490"/>
        <v>37.038838963174129</v>
      </c>
    </row>
    <row r="6192" spans="1:17" s="80" customFormat="1" x14ac:dyDescent="0.55000000000000004">
      <c r="A6192" s="80">
        <v>6190</v>
      </c>
      <c r="B6192" s="81">
        <v>46012</v>
      </c>
      <c r="C6192" s="80">
        <v>147.36625015239599</v>
      </c>
      <c r="D6192" s="80">
        <f t="shared" si="492"/>
        <v>970873963.28931284</v>
      </c>
      <c r="E6192" s="80">
        <v>475</v>
      </c>
      <c r="F6192" s="80">
        <f t="shared" si="488"/>
        <v>7.2098924751501394E-5</v>
      </c>
      <c r="G6192" s="80">
        <f t="shared" si="493"/>
        <v>29983.708601350576</v>
      </c>
      <c r="H6192" s="80">
        <f t="shared" si="489"/>
        <v>2.1617931502197201</v>
      </c>
      <c r="I6192" s="80">
        <f t="shared" si="491"/>
        <v>14242261.585641524</v>
      </c>
      <c r="K6192" s="82">
        <f t="shared" si="494"/>
        <v>1.1114805470662237E-3</v>
      </c>
      <c r="L6192" s="3">
        <f>IF(AND(O6192&gt;0,O6192&lt;366),+'PL2'!$N$3+1,IF(AND(O6192&gt;365,O6192&lt;731),+'PL2'!$O$3+1,IF(AND(O6192&gt;730,O6192&lt;1096),+'PL2'!$P$3+1,IF(AND(O6192&gt;1095,O6192&lt;1461),+'PL2'!$Q$3+1,IF(AND(O6192&gt;1460,O6192&lt;3000),+'PL2'!$R$3+1,0)))))</f>
        <v>1.5</v>
      </c>
      <c r="M6192" s="3">
        <f>IF(AND(O6192&gt;0,O6192&lt;366),+'PL2'!$N$2+1,IF(AND(O6192&gt;365,O6192&lt;731),+'PL2'!$O$2+1,IF(AND(O6192&gt;730,O6192&lt;1096),+'PL2'!$P$2+1,IF(AND(O6192&gt;1095,O6192&lt;1461),+'PL2'!$Q$2+1,IF(AND(O6192&gt;1460,O6192&lt;1826),+'PL2'!$R$2+1,IF(AND(O6192&gt;1825,O6192&lt;2190),+'PL2'!$S$2+1,0))))))</f>
        <v>1.2</v>
      </c>
      <c r="N6192" s="82">
        <f t="shared" si="495"/>
        <v>4.9963589095569638E-4</v>
      </c>
      <c r="O6192" s="19">
        <f>IF(A6192&gt;'PL2'!$C$2+489,IF(A6192='PL2'!$C$2+490,1,O6191+1), "")</f>
        <v>1629</v>
      </c>
      <c r="Q6192" s="19">
        <f t="shared" si="490"/>
        <v>37.057344896479457</v>
      </c>
    </row>
    <row r="6193" spans="1:17" s="80" customFormat="1" x14ac:dyDescent="0.55000000000000004">
      <c r="A6193" s="80">
        <v>6191</v>
      </c>
      <c r="B6193" s="81">
        <v>46013</v>
      </c>
      <c r="C6193" s="80">
        <v>147.39624862651701</v>
      </c>
      <c r="D6193" s="80">
        <f t="shared" si="492"/>
        <v>971953070.81316197</v>
      </c>
      <c r="E6193" s="80">
        <v>475</v>
      </c>
      <c r="F6193" s="80">
        <f t="shared" si="488"/>
        <v>7.2033537626482971E-5</v>
      </c>
      <c r="G6193" s="80">
        <f t="shared" si="493"/>
        <v>29998.689538311766</v>
      </c>
      <c r="H6193" s="80">
        <f t="shared" si="489"/>
        <v>2.1609117316031616</v>
      </c>
      <c r="I6193" s="80">
        <f t="shared" si="491"/>
        <v>14249377.530698089</v>
      </c>
      <c r="K6193" s="82">
        <f t="shared" si="494"/>
        <v>1.1114805470662237E-3</v>
      </c>
      <c r="L6193" s="3">
        <f>IF(AND(O6193&gt;0,O6193&lt;366),+'PL2'!$N$3+1,IF(AND(O6193&gt;365,O6193&lt;731),+'PL2'!$O$3+1,IF(AND(O6193&gt;730,O6193&lt;1096),+'PL2'!$P$3+1,IF(AND(O6193&gt;1095,O6193&lt;1461),+'PL2'!$Q$3+1,IF(AND(O6193&gt;1460,O6193&lt;3000),+'PL2'!$R$3+1,0)))))</f>
        <v>1.5</v>
      </c>
      <c r="M6193" s="3">
        <f>IF(AND(O6193&gt;0,O6193&lt;366),+'PL2'!$N$2+1,IF(AND(O6193&gt;365,O6193&lt;731),+'PL2'!$O$2+1,IF(AND(O6193&gt;730,O6193&lt;1096),+'PL2'!$P$2+1,IF(AND(O6193&gt;1095,O6193&lt;1461),+'PL2'!$Q$2+1,IF(AND(O6193&gt;1460,O6193&lt;1826),+'PL2'!$R$2+1,IF(AND(O6193&gt;1825,O6193&lt;2190),+'PL2'!$S$2+1,0))))))</f>
        <v>1.2</v>
      </c>
      <c r="N6193" s="82">
        <f t="shared" si="495"/>
        <v>4.9963589095569638E-4</v>
      </c>
      <c r="O6193" s="19">
        <f>IF(A6193&gt;'PL2'!$C$2+489,IF(A6193='PL2'!$C$2+490,1,O6192+1), "")</f>
        <v>1630</v>
      </c>
      <c r="Q6193" s="19">
        <f t="shared" si="490"/>
        <v>37.075860076013264</v>
      </c>
    </row>
    <row r="6194" spans="1:17" s="80" customFormat="1" x14ac:dyDescent="0.55000000000000004">
      <c r="A6194" s="80">
        <v>6192</v>
      </c>
      <c r="B6194" s="81">
        <v>46014</v>
      </c>
      <c r="C6194" s="80">
        <v>147.42624710063799</v>
      </c>
      <c r="D6194" s="80">
        <f t="shared" si="492"/>
        <v>973033377.74403203</v>
      </c>
      <c r="E6194" s="80">
        <v>475</v>
      </c>
      <c r="F6194" s="80">
        <f t="shared" si="488"/>
        <v>7.196820682057282E-5</v>
      </c>
      <c r="G6194" s="80">
        <f t="shared" si="493"/>
        <v>30013.677960286743</v>
      </c>
      <c r="H6194" s="80">
        <f t="shared" si="489"/>
        <v>2.1600305828919844</v>
      </c>
      <c r="I6194" s="80">
        <f t="shared" si="491"/>
        <v>14256497.031136204</v>
      </c>
      <c r="K6194" s="82">
        <f t="shared" si="494"/>
        <v>1.1114805470662237E-3</v>
      </c>
      <c r="L6194" s="3">
        <f>IF(AND(O6194&gt;0,O6194&lt;366),+'PL2'!$N$3+1,IF(AND(O6194&gt;365,O6194&lt;731),+'PL2'!$O$3+1,IF(AND(O6194&gt;730,O6194&lt;1096),+'PL2'!$P$3+1,IF(AND(O6194&gt;1095,O6194&lt;1461),+'PL2'!$Q$3+1,IF(AND(O6194&gt;1460,O6194&lt;3000),+'PL2'!$R$3+1,0)))))</f>
        <v>1.5</v>
      </c>
      <c r="M6194" s="3">
        <f>IF(AND(O6194&gt;0,O6194&lt;366),+'PL2'!$N$2+1,IF(AND(O6194&gt;365,O6194&lt;731),+'PL2'!$O$2+1,IF(AND(O6194&gt;730,O6194&lt;1096),+'PL2'!$P$2+1,IF(AND(O6194&gt;1095,O6194&lt;1461),+'PL2'!$Q$2+1,IF(AND(O6194&gt;1460,O6194&lt;1826),+'PL2'!$R$2+1,IF(AND(O6194&gt;1825,O6194&lt;2190),+'PL2'!$S$2+1,0))))))</f>
        <v>1.2</v>
      </c>
      <c r="N6194" s="82">
        <f t="shared" si="495"/>
        <v>4.9963589095569638E-4</v>
      </c>
      <c r="O6194" s="19">
        <f>IF(A6194&gt;'PL2'!$C$2+489,IF(A6194='PL2'!$C$2+490,1,O6193+1), "")</f>
        <v>1631</v>
      </c>
      <c r="Q6194" s="19">
        <f t="shared" si="490"/>
        <v>37.094384506395293</v>
      </c>
    </row>
    <row r="6195" spans="1:17" s="80" customFormat="1" x14ac:dyDescent="0.55000000000000004">
      <c r="A6195" s="80">
        <v>6193</v>
      </c>
      <c r="B6195" s="81">
        <v>46015</v>
      </c>
      <c r="C6195" s="80">
        <v>147.45624557475901</v>
      </c>
      <c r="D6195" s="80">
        <f t="shared" si="492"/>
        <v>974114885.41504061</v>
      </c>
      <c r="E6195" s="80">
        <v>475</v>
      </c>
      <c r="F6195" s="80">
        <f t="shared" si="488"/>
        <v>7.190293228931399E-5</v>
      </c>
      <c r="G6195" s="80">
        <f t="shared" si="493"/>
        <v>30028.673871015289</v>
      </c>
      <c r="H6195" s="80">
        <f t="shared" si="489"/>
        <v>2.1591497040855048</v>
      </c>
      <c r="I6195" s="80">
        <f t="shared" si="491"/>
        <v>14263620.088732263</v>
      </c>
      <c r="K6195" s="82">
        <f t="shared" si="494"/>
        <v>1.1114805470662237E-3</v>
      </c>
      <c r="L6195" s="3">
        <f>IF(AND(O6195&gt;0,O6195&lt;366),+'PL2'!$N$3+1,IF(AND(O6195&gt;365,O6195&lt;731),+'PL2'!$O$3+1,IF(AND(O6195&gt;730,O6195&lt;1096),+'PL2'!$P$3+1,IF(AND(O6195&gt;1095,O6195&lt;1461),+'PL2'!$Q$3+1,IF(AND(O6195&gt;1460,O6195&lt;3000),+'PL2'!$R$3+1,0)))))</f>
        <v>1.5</v>
      </c>
      <c r="M6195" s="3">
        <f>IF(AND(O6195&gt;0,O6195&lt;366),+'PL2'!$N$2+1,IF(AND(O6195&gt;365,O6195&lt;731),+'PL2'!$O$2+1,IF(AND(O6195&gt;730,O6195&lt;1096),+'PL2'!$P$2+1,IF(AND(O6195&gt;1095,O6195&lt;1461),+'PL2'!$Q$2+1,IF(AND(O6195&gt;1460,O6195&lt;1826),+'PL2'!$R$2+1,IF(AND(O6195&gt;1825,O6195&lt;2190),+'PL2'!$S$2+1,0))))))</f>
        <v>1.2</v>
      </c>
      <c r="N6195" s="82">
        <f t="shared" si="495"/>
        <v>4.9963589095569638E-4</v>
      </c>
      <c r="O6195" s="19">
        <f>IF(A6195&gt;'PL2'!$C$2+489,IF(A6195='PL2'!$C$2+490,1,O6194+1), "")</f>
        <v>1632</v>
      </c>
      <c r="Q6195" s="19">
        <f t="shared" si="490"/>
        <v>37.112918192247598</v>
      </c>
    </row>
    <row r="6196" spans="1:17" s="80" customFormat="1" x14ac:dyDescent="0.55000000000000004">
      <c r="A6196" s="80">
        <v>6194</v>
      </c>
      <c r="B6196" s="81">
        <v>46016</v>
      </c>
      <c r="C6196" s="80">
        <v>147.48624404888</v>
      </c>
      <c r="D6196" s="80">
        <f t="shared" si="492"/>
        <v>975197595.16078711</v>
      </c>
      <c r="E6196" s="80">
        <v>475</v>
      </c>
      <c r="F6196" s="80">
        <f t="shared" si="488"/>
        <v>7.1837713988278883E-5</v>
      </c>
      <c r="G6196" s="80">
        <f t="shared" si="493"/>
        <v>30043.677274239053</v>
      </c>
      <c r="H6196" s="80">
        <f t="shared" si="489"/>
        <v>2.1582690951829391</v>
      </c>
      <c r="I6196" s="80">
        <f t="shared" si="491"/>
        <v>14270746.705263549</v>
      </c>
      <c r="K6196" s="82">
        <f t="shared" si="494"/>
        <v>1.1114805470662237E-3</v>
      </c>
      <c r="L6196" s="3">
        <f>IF(AND(O6196&gt;0,O6196&lt;366),+'PL2'!$N$3+1,IF(AND(O6196&gt;365,O6196&lt;731),+'PL2'!$O$3+1,IF(AND(O6196&gt;730,O6196&lt;1096),+'PL2'!$P$3+1,IF(AND(O6196&gt;1095,O6196&lt;1461),+'PL2'!$Q$3+1,IF(AND(O6196&gt;1460,O6196&lt;3000),+'PL2'!$R$3+1,0)))))</f>
        <v>1.5</v>
      </c>
      <c r="M6196" s="3">
        <f>IF(AND(O6196&gt;0,O6196&lt;366),+'PL2'!$N$2+1,IF(AND(O6196&gt;365,O6196&lt;731),+'PL2'!$O$2+1,IF(AND(O6196&gt;730,O6196&lt;1096),+'PL2'!$P$2+1,IF(AND(O6196&gt;1095,O6196&lt;1461),+'PL2'!$Q$2+1,IF(AND(O6196&gt;1460,O6196&lt;1826),+'PL2'!$R$2+1,IF(AND(O6196&gt;1825,O6196&lt;2190),+'PL2'!$S$2+1,0))))))</f>
        <v>1.2</v>
      </c>
      <c r="N6196" s="82">
        <f t="shared" si="495"/>
        <v>4.9963589095569638E-4</v>
      </c>
      <c r="O6196" s="19">
        <f>IF(A6196&gt;'PL2'!$C$2+489,IF(A6196='PL2'!$C$2+490,1,O6195+1), "")</f>
        <v>1633</v>
      </c>
      <c r="Q6196" s="19">
        <f t="shared" si="490"/>
        <v>37.131461138194545</v>
      </c>
    </row>
    <row r="6197" spans="1:17" s="80" customFormat="1" x14ac:dyDescent="0.55000000000000004">
      <c r="A6197" s="80">
        <v>6195</v>
      </c>
      <c r="B6197" s="81">
        <v>46017</v>
      </c>
      <c r="C6197" s="80">
        <v>147.51624252300101</v>
      </c>
      <c r="D6197" s="80">
        <f t="shared" si="492"/>
        <v>976281508.31735408</v>
      </c>
      <c r="E6197" s="80">
        <v>475</v>
      </c>
      <c r="F6197" s="80">
        <f t="shared" si="488"/>
        <v>7.1772551873069152E-5</v>
      </c>
      <c r="G6197" s="80">
        <f t="shared" si="493"/>
        <v>30058.688173701554</v>
      </c>
      <c r="H6197" s="80">
        <f t="shared" si="489"/>
        <v>2.1573887561834049</v>
      </c>
      <c r="I6197" s="80">
        <f t="shared" si="491"/>
        <v>14277876.882508239</v>
      </c>
      <c r="K6197" s="82">
        <f t="shared" si="494"/>
        <v>1.1114805470662237E-3</v>
      </c>
      <c r="L6197" s="3">
        <f>IF(AND(O6197&gt;0,O6197&lt;366),+'PL2'!$N$3+1,IF(AND(O6197&gt;365,O6197&lt;731),+'PL2'!$O$3+1,IF(AND(O6197&gt;730,O6197&lt;1096),+'PL2'!$P$3+1,IF(AND(O6197&gt;1095,O6197&lt;1461),+'PL2'!$Q$3+1,IF(AND(O6197&gt;1460,O6197&lt;3000),+'PL2'!$R$3+1,0)))))</f>
        <v>1.5</v>
      </c>
      <c r="M6197" s="3">
        <f>IF(AND(O6197&gt;0,O6197&lt;366),+'PL2'!$N$2+1,IF(AND(O6197&gt;365,O6197&lt;731),+'PL2'!$O$2+1,IF(AND(O6197&gt;730,O6197&lt;1096),+'PL2'!$P$2+1,IF(AND(O6197&gt;1095,O6197&lt;1461),+'PL2'!$Q$2+1,IF(AND(O6197&gt;1460,O6197&lt;1826),+'PL2'!$R$2+1,IF(AND(O6197&gt;1825,O6197&lt;2190),+'PL2'!$S$2+1,0))))))</f>
        <v>1.2</v>
      </c>
      <c r="N6197" s="82">
        <f t="shared" si="495"/>
        <v>4.9963589095569638E-4</v>
      </c>
      <c r="O6197" s="19">
        <f>IF(A6197&gt;'PL2'!$C$2+489,IF(A6197='PL2'!$C$2+490,1,O6196+1), "")</f>
        <v>1634</v>
      </c>
      <c r="Q6197" s="19">
        <f t="shared" si="490"/>
        <v>37.150013348862814</v>
      </c>
    </row>
    <row r="6198" spans="1:17" s="80" customFormat="1" x14ac:dyDescent="0.55000000000000004">
      <c r="A6198" s="80">
        <v>6196</v>
      </c>
      <c r="B6198" s="81">
        <v>46018</v>
      </c>
      <c r="C6198" s="80">
        <v>147.546240997122</v>
      </c>
      <c r="D6198" s="80">
        <f t="shared" si="492"/>
        <v>977366626.22230935</v>
      </c>
      <c r="E6198" s="80">
        <v>475</v>
      </c>
      <c r="F6198" s="80">
        <f t="shared" ref="F6198:F6261" si="496">+(C6198/D6198)*E6198</f>
        <v>7.170744589931569E-5</v>
      </c>
      <c r="G6198" s="80">
        <f t="shared" si="493"/>
        <v>30073.706573148182</v>
      </c>
      <c r="H6198" s="80">
        <f t="shared" si="489"/>
        <v>2.156508687085918</v>
      </c>
      <c r="I6198" s="80">
        <f t="shared" si="491"/>
        <v>14285010.622245386</v>
      </c>
      <c r="K6198" s="82">
        <f t="shared" si="494"/>
        <v>1.1114805470662237E-3</v>
      </c>
      <c r="L6198" s="3">
        <f>IF(AND(O6198&gt;0,O6198&lt;366),+'PL2'!$N$3+1,IF(AND(O6198&gt;365,O6198&lt;731),+'PL2'!$O$3+1,IF(AND(O6198&gt;730,O6198&lt;1096),+'PL2'!$P$3+1,IF(AND(O6198&gt;1095,O6198&lt;1461),+'PL2'!$Q$3+1,IF(AND(O6198&gt;1460,O6198&lt;3000),+'PL2'!$R$3+1,0)))))</f>
        <v>1.5</v>
      </c>
      <c r="M6198" s="3">
        <f>IF(AND(O6198&gt;0,O6198&lt;366),+'PL2'!$N$2+1,IF(AND(O6198&gt;365,O6198&lt;731),+'PL2'!$O$2+1,IF(AND(O6198&gt;730,O6198&lt;1096),+'PL2'!$P$2+1,IF(AND(O6198&gt;1095,O6198&lt;1461),+'PL2'!$Q$2+1,IF(AND(O6198&gt;1460,O6198&lt;1826),+'PL2'!$R$2+1,IF(AND(O6198&gt;1825,O6198&lt;2190),+'PL2'!$S$2+1,0))))))</f>
        <v>1.2</v>
      </c>
      <c r="N6198" s="82">
        <f t="shared" si="495"/>
        <v>4.9963589095569638E-4</v>
      </c>
      <c r="O6198" s="19">
        <f>IF(A6198&gt;'PL2'!$C$2+489,IF(A6198='PL2'!$C$2+490,1,O6197+1), "")</f>
        <v>1635</v>
      </c>
      <c r="Q6198" s="19">
        <f t="shared" si="490"/>
        <v>37.16857482888139</v>
      </c>
    </row>
    <row r="6199" spans="1:17" s="80" customFormat="1" x14ac:dyDescent="0.55000000000000004">
      <c r="A6199" s="80">
        <v>6197</v>
      </c>
      <c r="B6199" s="81">
        <v>46019</v>
      </c>
      <c r="C6199" s="80">
        <v>147.57623947124301</v>
      </c>
      <c r="D6199" s="80">
        <f t="shared" si="492"/>
        <v>978452950.21470714</v>
      </c>
      <c r="E6199" s="80">
        <v>475</v>
      </c>
      <c r="F6199" s="80">
        <f t="shared" si="496"/>
        <v>7.1642396022678764E-5</v>
      </c>
      <c r="G6199" s="80">
        <f t="shared" si="493"/>
        <v>30088.732476326197</v>
      </c>
      <c r="H6199" s="80">
        <f t="shared" si="489"/>
        <v>2.1556288878893972</v>
      </c>
      <c r="I6199" s="80">
        <f t="shared" si="491"/>
        <v>14292147.926254943</v>
      </c>
      <c r="K6199" s="82">
        <f t="shared" si="494"/>
        <v>1.1114805470662237E-3</v>
      </c>
      <c r="L6199" s="3">
        <f>IF(AND(O6199&gt;0,O6199&lt;366),+'PL2'!$N$3+1,IF(AND(O6199&gt;365,O6199&lt;731),+'PL2'!$O$3+1,IF(AND(O6199&gt;730,O6199&lt;1096),+'PL2'!$P$3+1,IF(AND(O6199&gt;1095,O6199&lt;1461),+'PL2'!$Q$3+1,IF(AND(O6199&gt;1460,O6199&lt;3000),+'PL2'!$R$3+1,0)))))</f>
        <v>1.5</v>
      </c>
      <c r="M6199" s="3">
        <f>IF(AND(O6199&gt;0,O6199&lt;366),+'PL2'!$N$2+1,IF(AND(O6199&gt;365,O6199&lt;731),+'PL2'!$O$2+1,IF(AND(O6199&gt;730,O6199&lt;1096),+'PL2'!$P$2+1,IF(AND(O6199&gt;1095,O6199&lt;1461),+'PL2'!$Q$2+1,IF(AND(O6199&gt;1460,O6199&lt;1826),+'PL2'!$R$2+1,IF(AND(O6199&gt;1825,O6199&lt;2190),+'PL2'!$S$2+1,0))))))</f>
        <v>1.2</v>
      </c>
      <c r="N6199" s="82">
        <f t="shared" si="495"/>
        <v>4.9963589095569638E-4</v>
      </c>
      <c r="O6199" s="19">
        <f>IF(A6199&gt;'PL2'!$C$2+489,IF(A6199='PL2'!$C$2+490,1,O6198+1), "")</f>
        <v>1636</v>
      </c>
      <c r="Q6199" s="19">
        <f t="shared" si="490"/>
        <v>37.18714558288157</v>
      </c>
    </row>
    <row r="6200" spans="1:17" s="80" customFormat="1" x14ac:dyDescent="0.55000000000000004">
      <c r="A6200" s="80">
        <v>6198</v>
      </c>
      <c r="B6200" s="81">
        <v>46020</v>
      </c>
      <c r="C6200" s="80">
        <v>147.606237945364</v>
      </c>
      <c r="D6200" s="80">
        <f t="shared" si="492"/>
        <v>979540481.63509035</v>
      </c>
      <c r="E6200" s="80">
        <v>475</v>
      </c>
      <c r="F6200" s="80">
        <f t="shared" si="496"/>
        <v>7.1577402198847749E-5</v>
      </c>
      <c r="G6200" s="80">
        <f t="shared" si="493"/>
        <v>30103.765886984733</v>
      </c>
      <c r="H6200" s="80">
        <f t="shared" si="489"/>
        <v>2.1547493585926589</v>
      </c>
      <c r="I6200" s="80">
        <f t="shared" si="491"/>
        <v>14299288.796317749</v>
      </c>
      <c r="K6200" s="82">
        <f t="shared" si="494"/>
        <v>1.1114805470662237E-3</v>
      </c>
      <c r="L6200" s="3">
        <f>IF(AND(O6200&gt;0,O6200&lt;366),+'PL2'!$N$3+1,IF(AND(O6200&gt;365,O6200&lt;731),+'PL2'!$O$3+1,IF(AND(O6200&gt;730,O6200&lt;1096),+'PL2'!$P$3+1,IF(AND(O6200&gt;1095,O6200&lt;1461),+'PL2'!$Q$3+1,IF(AND(O6200&gt;1460,O6200&lt;3000),+'PL2'!$R$3+1,0)))))</f>
        <v>1.5</v>
      </c>
      <c r="M6200" s="3">
        <f>IF(AND(O6200&gt;0,O6200&lt;366),+'PL2'!$N$2+1,IF(AND(O6200&gt;365,O6200&lt;731),+'PL2'!$O$2+1,IF(AND(O6200&gt;730,O6200&lt;1096),+'PL2'!$P$2+1,IF(AND(O6200&gt;1095,O6200&lt;1461),+'PL2'!$Q$2+1,IF(AND(O6200&gt;1460,O6200&lt;1826),+'PL2'!$R$2+1,IF(AND(O6200&gt;1825,O6200&lt;2190),+'PL2'!$S$2+1,0))))))</f>
        <v>1.2</v>
      </c>
      <c r="N6200" s="82">
        <f t="shared" si="495"/>
        <v>4.9963589095569638E-4</v>
      </c>
      <c r="O6200" s="19">
        <f>IF(A6200&gt;'PL2'!$C$2+489,IF(A6200='PL2'!$C$2+490,1,O6199+1), "")</f>
        <v>1637</v>
      </c>
      <c r="Q6200" s="19">
        <f t="shared" si="490"/>
        <v>37.205725615496974</v>
      </c>
    </row>
    <row r="6201" spans="1:17" s="80" customFormat="1" x14ac:dyDescent="0.55000000000000004">
      <c r="A6201" s="80">
        <v>6199</v>
      </c>
      <c r="B6201" s="81">
        <v>46021</v>
      </c>
      <c r="C6201" s="80">
        <v>147.63623641948499</v>
      </c>
      <c r="D6201" s="80">
        <f t="shared" si="492"/>
        <v>980629221.82549167</v>
      </c>
      <c r="E6201" s="80">
        <v>475</v>
      </c>
      <c r="F6201" s="80">
        <f t="shared" si="496"/>
        <v>7.1512464383541389E-5</v>
      </c>
      <c r="G6201" s="80">
        <f t="shared" si="493"/>
        <v>30118.806808874797</v>
      </c>
      <c r="H6201" s="80">
        <f t="shared" si="489"/>
        <v>2.1538700991944228</v>
      </c>
      <c r="I6201" s="80">
        <f t="shared" si="491"/>
        <v>14306433.234215528</v>
      </c>
      <c r="K6201" s="82">
        <f t="shared" si="494"/>
        <v>1.1114805470662237E-3</v>
      </c>
      <c r="L6201" s="3">
        <f>IF(AND(O6201&gt;0,O6201&lt;366),+'PL2'!$N$3+1,IF(AND(O6201&gt;365,O6201&lt;731),+'PL2'!$O$3+1,IF(AND(O6201&gt;730,O6201&lt;1096),+'PL2'!$P$3+1,IF(AND(O6201&gt;1095,O6201&lt;1461),+'PL2'!$Q$3+1,IF(AND(O6201&gt;1460,O6201&lt;3000),+'PL2'!$R$3+1,0)))))</f>
        <v>1.5</v>
      </c>
      <c r="M6201" s="3">
        <f>IF(AND(O6201&gt;0,O6201&lt;366),+'PL2'!$N$2+1,IF(AND(O6201&gt;365,O6201&lt;731),+'PL2'!$O$2+1,IF(AND(O6201&gt;730,O6201&lt;1096),+'PL2'!$P$2+1,IF(AND(O6201&gt;1095,O6201&lt;1461),+'PL2'!$Q$2+1,IF(AND(O6201&gt;1460,O6201&lt;1826),+'PL2'!$R$2+1,IF(AND(O6201&gt;1825,O6201&lt;2190),+'PL2'!$S$2+1,0))))))</f>
        <v>1.2</v>
      </c>
      <c r="N6201" s="82">
        <f t="shared" si="495"/>
        <v>4.9963589095569638E-4</v>
      </c>
      <c r="O6201" s="19">
        <f>IF(A6201&gt;'PL2'!$C$2+489,IF(A6201='PL2'!$C$2+490,1,O6200+1), "")</f>
        <v>1638</v>
      </c>
      <c r="Q6201" s="19">
        <f t="shared" si="490"/>
        <v>37.224314931363523</v>
      </c>
    </row>
    <row r="6202" spans="1:17" s="80" customFormat="1" x14ac:dyDescent="0.55000000000000004">
      <c r="A6202" s="80">
        <v>6200</v>
      </c>
      <c r="B6202" s="81">
        <v>46022</v>
      </c>
      <c r="C6202" s="80">
        <v>147.666234893606</v>
      </c>
      <c r="D6202" s="80">
        <f t="shared" si="492"/>
        <v>981719172.12943542</v>
      </c>
      <c r="E6202" s="80">
        <v>475</v>
      </c>
      <c r="F6202" s="80">
        <f t="shared" si="496"/>
        <v>7.1447582532507578E-5</v>
      </c>
      <c r="G6202" s="80">
        <f t="shared" si="493"/>
        <v>30133.855245749273</v>
      </c>
      <c r="H6202" s="80">
        <f t="shared" si="489"/>
        <v>2.1529911096933074</v>
      </c>
      <c r="I6202" s="80">
        <f t="shared" si="491"/>
        <v>14313581.241730904</v>
      </c>
      <c r="K6202" s="82">
        <f t="shared" si="494"/>
        <v>1.1114805470662237E-3</v>
      </c>
      <c r="L6202" s="3">
        <f>IF(AND(O6202&gt;0,O6202&lt;366),+'PL2'!$N$3+1,IF(AND(O6202&gt;365,O6202&lt;731),+'PL2'!$O$3+1,IF(AND(O6202&gt;730,O6202&lt;1096),+'PL2'!$P$3+1,IF(AND(O6202&gt;1095,O6202&lt;1461),+'PL2'!$Q$3+1,IF(AND(O6202&gt;1460,O6202&lt;3000),+'PL2'!$R$3+1,0)))))</f>
        <v>1.5</v>
      </c>
      <c r="M6202" s="3">
        <f>IF(AND(O6202&gt;0,O6202&lt;366),+'PL2'!$N$2+1,IF(AND(O6202&gt;365,O6202&lt;731),+'PL2'!$O$2+1,IF(AND(O6202&gt;730,O6202&lt;1096),+'PL2'!$P$2+1,IF(AND(O6202&gt;1095,O6202&lt;1461),+'PL2'!$Q$2+1,IF(AND(O6202&gt;1460,O6202&lt;1826),+'PL2'!$R$2+1,IF(AND(O6202&gt;1825,O6202&lt;2190),+'PL2'!$S$2+1,0))))))</f>
        <v>1.2</v>
      </c>
      <c r="N6202" s="82">
        <f t="shared" si="495"/>
        <v>4.9963589095569638E-4</v>
      </c>
      <c r="O6202" s="19">
        <f>IF(A6202&gt;'PL2'!$C$2+489,IF(A6202='PL2'!$C$2+490,1,O6201+1), "")</f>
        <v>1639</v>
      </c>
      <c r="Q6202" s="19">
        <f t="shared" si="490"/>
        <v>37.24291353511947</v>
      </c>
    </row>
    <row r="6203" spans="1:17" s="80" customFormat="1" x14ac:dyDescent="0.55000000000000004">
      <c r="A6203" s="80">
        <v>6201</v>
      </c>
      <c r="B6203" s="81">
        <v>46023</v>
      </c>
      <c r="C6203" s="80">
        <v>147.69623336772699</v>
      </c>
      <c r="D6203" s="80">
        <f t="shared" si="492"/>
        <v>982810333.89193928</v>
      </c>
      <c r="E6203" s="80">
        <v>475</v>
      </c>
      <c r="F6203" s="80">
        <f t="shared" si="496"/>
        <v>7.1382756601523473E-5</v>
      </c>
      <c r="G6203" s="80">
        <f t="shared" si="493"/>
        <v>30148.911201362913</v>
      </c>
      <c r="H6203" s="80">
        <f t="shared" si="489"/>
        <v>2.1521123900878334</v>
      </c>
      <c r="I6203" s="80">
        <f t="shared" si="491"/>
        <v>14320732.820647383</v>
      </c>
      <c r="K6203" s="82">
        <f t="shared" si="494"/>
        <v>1.1114805470662237E-3</v>
      </c>
      <c r="L6203" s="3">
        <f>IF(AND(O6203&gt;0,O6203&lt;366),+'PL2'!$N$3+1,IF(AND(O6203&gt;365,O6203&lt;731),+'PL2'!$O$3+1,IF(AND(O6203&gt;730,O6203&lt;1096),+'PL2'!$P$3+1,IF(AND(O6203&gt;1095,O6203&lt;1461),+'PL2'!$Q$3+1,IF(AND(O6203&gt;1460,O6203&lt;3000),+'PL2'!$R$3+1,0)))))</f>
        <v>1.5</v>
      </c>
      <c r="M6203" s="3">
        <f>IF(AND(O6203&gt;0,O6203&lt;366),+'PL2'!$N$2+1,IF(AND(O6203&gt;365,O6203&lt;731),+'PL2'!$O$2+1,IF(AND(O6203&gt;730,O6203&lt;1096),+'PL2'!$P$2+1,IF(AND(O6203&gt;1095,O6203&lt;1461),+'PL2'!$Q$2+1,IF(AND(O6203&gt;1460,O6203&lt;1826),+'PL2'!$R$2+1,IF(AND(O6203&gt;1825,O6203&lt;2190),+'PL2'!$S$2+1,0))))))</f>
        <v>1.2</v>
      </c>
      <c r="N6203" s="82">
        <f t="shared" si="495"/>
        <v>4.9963589095569638E-4</v>
      </c>
      <c r="O6203" s="19">
        <f>IF(A6203&gt;'PL2'!$C$2+489,IF(A6203='PL2'!$C$2+490,1,O6202+1), "")</f>
        <v>1640</v>
      </c>
      <c r="Q6203" s="19">
        <f t="shared" si="490"/>
        <v>37.261521431405377</v>
      </c>
    </row>
    <row r="6204" spans="1:17" s="80" customFormat="1" x14ac:dyDescent="0.55000000000000004">
      <c r="A6204" s="80">
        <v>6202</v>
      </c>
      <c r="B6204" s="81">
        <v>46024</v>
      </c>
      <c r="C6204" s="80">
        <v>147.726231841848</v>
      </c>
      <c r="D6204" s="80">
        <f t="shared" si="492"/>
        <v>983902708.45951581</v>
      </c>
      <c r="E6204" s="80">
        <v>475</v>
      </c>
      <c r="F6204" s="80">
        <f t="shared" si="496"/>
        <v>7.1317986546395461E-5</v>
      </c>
      <c r="G6204" s="80">
        <f t="shared" si="493"/>
        <v>30163.974679472351</v>
      </c>
      <c r="H6204" s="80">
        <f t="shared" si="489"/>
        <v>2.1512339403764225</v>
      </c>
      <c r="I6204" s="80">
        <f t="shared" si="491"/>
        <v>14327887.972749367</v>
      </c>
      <c r="K6204" s="82">
        <f t="shared" si="494"/>
        <v>1.1114805470662237E-3</v>
      </c>
      <c r="L6204" s="3">
        <f>IF(AND(O6204&gt;0,O6204&lt;366),+'PL2'!$N$3+1,IF(AND(O6204&gt;365,O6204&lt;731),+'PL2'!$O$3+1,IF(AND(O6204&gt;730,O6204&lt;1096),+'PL2'!$P$3+1,IF(AND(O6204&gt;1095,O6204&lt;1461),+'PL2'!$Q$3+1,IF(AND(O6204&gt;1460,O6204&lt;3000),+'PL2'!$R$3+1,0)))))</f>
        <v>1.5</v>
      </c>
      <c r="M6204" s="3">
        <f>IF(AND(O6204&gt;0,O6204&lt;366),+'PL2'!$N$2+1,IF(AND(O6204&gt;365,O6204&lt;731),+'PL2'!$O$2+1,IF(AND(O6204&gt;730,O6204&lt;1096),+'PL2'!$P$2+1,IF(AND(O6204&gt;1095,O6204&lt;1461),+'PL2'!$Q$2+1,IF(AND(O6204&gt;1460,O6204&lt;1826),+'PL2'!$R$2+1,IF(AND(O6204&gt;1825,O6204&lt;2190),+'PL2'!$S$2+1,0))))))</f>
        <v>1.2</v>
      </c>
      <c r="N6204" s="82">
        <f t="shared" si="495"/>
        <v>4.9963589095569638E-4</v>
      </c>
      <c r="O6204" s="19">
        <f>IF(A6204&gt;'PL2'!$C$2+489,IF(A6204='PL2'!$C$2+490,1,O6203+1), "")</f>
        <v>1641</v>
      </c>
      <c r="Q6204" s="19">
        <f t="shared" si="490"/>
        <v>37.280138624864122</v>
      </c>
    </row>
    <row r="6205" spans="1:17" s="80" customFormat="1" x14ac:dyDescent="0.55000000000000004">
      <c r="A6205" s="80">
        <v>6203</v>
      </c>
      <c r="B6205" s="81">
        <v>46025</v>
      </c>
      <c r="C6205" s="80">
        <v>147.75623031596899</v>
      </c>
      <c r="D6205" s="80">
        <f t="shared" si="492"/>
        <v>984996297.18017435</v>
      </c>
      <c r="E6205" s="80">
        <v>475</v>
      </c>
      <c r="F6205" s="80">
        <f t="shared" si="496"/>
        <v>7.1253272322959054E-5</v>
      </c>
      <c r="G6205" s="80">
        <f t="shared" si="493"/>
        <v>30179.045683836095</v>
      </c>
      <c r="H6205" s="80">
        <f t="shared" si="489"/>
        <v>2.1503557605573955</v>
      </c>
      <c r="I6205" s="80">
        <f t="shared" si="491"/>
        <v>14335046.699822145</v>
      </c>
      <c r="K6205" s="82">
        <f t="shared" si="494"/>
        <v>1.1114805470662237E-3</v>
      </c>
      <c r="L6205" s="3">
        <f>IF(AND(O6205&gt;0,O6205&lt;366),+'PL2'!$N$3+1,IF(AND(O6205&gt;365,O6205&lt;731),+'PL2'!$O$3+1,IF(AND(O6205&gt;730,O6205&lt;1096),+'PL2'!$P$3+1,IF(AND(O6205&gt;1095,O6205&lt;1461),+'PL2'!$Q$3+1,IF(AND(O6205&gt;1460,O6205&lt;3000),+'PL2'!$R$3+1,0)))))</f>
        <v>1.5</v>
      </c>
      <c r="M6205" s="3">
        <f>IF(AND(O6205&gt;0,O6205&lt;366),+'PL2'!$N$2+1,IF(AND(O6205&gt;365,O6205&lt;731),+'PL2'!$O$2+1,IF(AND(O6205&gt;730,O6205&lt;1096),+'PL2'!$P$2+1,IF(AND(O6205&gt;1095,O6205&lt;1461),+'PL2'!$Q$2+1,IF(AND(O6205&gt;1460,O6205&lt;1826),+'PL2'!$R$2+1,IF(AND(O6205&gt;1825,O6205&lt;2190),+'PL2'!$S$2+1,0))))))</f>
        <v>1.2</v>
      </c>
      <c r="N6205" s="82">
        <f t="shared" si="495"/>
        <v>4.9963589095569638E-4</v>
      </c>
      <c r="O6205" s="19">
        <f>IF(A6205&gt;'PL2'!$C$2+489,IF(A6205='PL2'!$C$2+490,1,O6204+1), "")</f>
        <v>1642</v>
      </c>
      <c r="Q6205" s="19">
        <f t="shared" si="490"/>
        <v>37.298765120140907</v>
      </c>
    </row>
    <row r="6206" spans="1:17" s="80" customFormat="1" x14ac:dyDescent="0.55000000000000004">
      <c r="A6206" s="80">
        <v>6204</v>
      </c>
      <c r="B6206" s="81">
        <v>46026</v>
      </c>
      <c r="C6206" s="80">
        <v>147.78622879009001</v>
      </c>
      <c r="D6206" s="80">
        <f t="shared" si="492"/>
        <v>986091101.40342236</v>
      </c>
      <c r="E6206" s="80">
        <v>475</v>
      </c>
      <c r="F6206" s="80">
        <f t="shared" si="496"/>
        <v>7.1188613887079053E-5</v>
      </c>
      <c r="G6206" s="80">
        <f t="shared" si="493"/>
        <v>30194.124218214532</v>
      </c>
      <c r="H6206" s="80">
        <f t="shared" si="489"/>
        <v>2.1494778506289771</v>
      </c>
      <c r="I6206" s="80">
        <f t="shared" si="491"/>
        <v>14342209.003651902</v>
      </c>
      <c r="K6206" s="82">
        <f t="shared" si="494"/>
        <v>1.1114805470662237E-3</v>
      </c>
      <c r="L6206" s="3">
        <f>IF(AND(O6206&gt;0,O6206&lt;366),+'PL2'!$N$3+1,IF(AND(O6206&gt;365,O6206&lt;731),+'PL2'!$O$3+1,IF(AND(O6206&gt;730,O6206&lt;1096),+'PL2'!$P$3+1,IF(AND(O6206&gt;1095,O6206&lt;1461),+'PL2'!$Q$3+1,IF(AND(O6206&gt;1460,O6206&lt;3000),+'PL2'!$R$3+1,0)))))</f>
        <v>1.5</v>
      </c>
      <c r="M6206" s="3">
        <f>IF(AND(O6206&gt;0,O6206&lt;366),+'PL2'!$N$2+1,IF(AND(O6206&gt;365,O6206&lt;731),+'PL2'!$O$2+1,IF(AND(O6206&gt;730,O6206&lt;1096),+'PL2'!$P$2+1,IF(AND(O6206&gt;1095,O6206&lt;1461),+'PL2'!$Q$2+1,IF(AND(O6206&gt;1460,O6206&lt;1826),+'PL2'!$R$2+1,IF(AND(O6206&gt;1825,O6206&lt;2190),+'PL2'!$S$2+1,0))))))</f>
        <v>1.2</v>
      </c>
      <c r="N6206" s="82">
        <f t="shared" si="495"/>
        <v>4.9963589095569638E-4</v>
      </c>
      <c r="O6206" s="19">
        <f>IF(A6206&gt;'PL2'!$C$2+489,IF(A6206='PL2'!$C$2+490,1,O6205+1), "")</f>
        <v>1643</v>
      </c>
      <c r="Q6206" s="19">
        <f t="shared" si="490"/>
        <v>37.317400921883255</v>
      </c>
    </row>
    <row r="6207" spans="1:17" s="80" customFormat="1" x14ac:dyDescent="0.55000000000000004">
      <c r="A6207" s="80">
        <v>6205</v>
      </c>
      <c r="B6207" s="81">
        <v>46027</v>
      </c>
      <c r="C6207" s="80">
        <v>147.81622726421099</v>
      </c>
      <c r="D6207" s="80">
        <f t="shared" si="492"/>
        <v>987187122.48026741</v>
      </c>
      <c r="E6207" s="80">
        <v>475</v>
      </c>
      <c r="F6207" s="80">
        <f t="shared" si="496"/>
        <v>7.1124011194649353E-5</v>
      </c>
      <c r="G6207" s="80">
        <f t="shared" si="493"/>
        <v>30209.210286369926</v>
      </c>
      <c r="H6207" s="80">
        <f t="shared" si="489"/>
        <v>2.148600210589291</v>
      </c>
      <c r="I6207" s="80">
        <f t="shared" si="491"/>
        <v>14349374.886025714</v>
      </c>
      <c r="K6207" s="82">
        <f t="shared" si="494"/>
        <v>1.1114805470662237E-3</v>
      </c>
      <c r="L6207" s="3">
        <f>IF(AND(O6207&gt;0,O6207&lt;366),+'PL2'!$N$3+1,IF(AND(O6207&gt;365,O6207&lt;731),+'PL2'!$O$3+1,IF(AND(O6207&gt;730,O6207&lt;1096),+'PL2'!$P$3+1,IF(AND(O6207&gt;1095,O6207&lt;1461),+'PL2'!$Q$3+1,IF(AND(O6207&gt;1460,O6207&lt;3000),+'PL2'!$R$3+1,0)))))</f>
        <v>1.5</v>
      </c>
      <c r="M6207" s="3">
        <f>IF(AND(O6207&gt;0,O6207&lt;366),+'PL2'!$N$2+1,IF(AND(O6207&gt;365,O6207&lt;731),+'PL2'!$O$2+1,IF(AND(O6207&gt;730,O6207&lt;1096),+'PL2'!$P$2+1,IF(AND(O6207&gt;1095,O6207&lt;1461),+'PL2'!$Q$2+1,IF(AND(O6207&gt;1460,O6207&lt;1826),+'PL2'!$R$2+1,IF(AND(O6207&gt;1825,O6207&lt;2190),+'PL2'!$S$2+1,0))))))</f>
        <v>1.2</v>
      </c>
      <c r="N6207" s="82">
        <f t="shared" si="495"/>
        <v>4.9963589095569638E-4</v>
      </c>
      <c r="O6207" s="19">
        <f>IF(A6207&gt;'PL2'!$C$2+489,IF(A6207='PL2'!$C$2+490,1,O6206+1), "")</f>
        <v>1644</v>
      </c>
      <c r="Q6207" s="19">
        <f t="shared" si="490"/>
        <v>37.33604603474101</v>
      </c>
    </row>
    <row r="6208" spans="1:17" s="80" customFormat="1" x14ac:dyDescent="0.55000000000000004">
      <c r="A6208" s="80">
        <v>6206</v>
      </c>
      <c r="B6208" s="81">
        <v>46028</v>
      </c>
      <c r="C6208" s="80">
        <v>147.84622573833201</v>
      </c>
      <c r="D6208" s="80">
        <f t="shared" si="492"/>
        <v>988284361.76321852</v>
      </c>
      <c r="E6208" s="80">
        <v>475</v>
      </c>
      <c r="F6208" s="80">
        <f t="shared" si="496"/>
        <v>7.1059464201593097E-5</v>
      </c>
      <c r="G6208" s="80">
        <f t="shared" si="493"/>
        <v>30224.303892066426</v>
      </c>
      <c r="H6208" s="80">
        <f t="shared" si="489"/>
        <v>2.1477228404363653</v>
      </c>
      <c r="I6208" s="80">
        <f t="shared" si="491"/>
        <v>14356544.348731551</v>
      </c>
      <c r="K6208" s="82">
        <f t="shared" si="494"/>
        <v>1.1114805470662237E-3</v>
      </c>
      <c r="L6208" s="3">
        <f>IF(AND(O6208&gt;0,O6208&lt;366),+'PL2'!$N$3+1,IF(AND(O6208&gt;365,O6208&lt;731),+'PL2'!$O$3+1,IF(AND(O6208&gt;730,O6208&lt;1096),+'PL2'!$P$3+1,IF(AND(O6208&gt;1095,O6208&lt;1461),+'PL2'!$Q$3+1,IF(AND(O6208&gt;1460,O6208&lt;3000),+'PL2'!$R$3+1,0)))))</f>
        <v>1.5</v>
      </c>
      <c r="M6208" s="3">
        <f>IF(AND(O6208&gt;0,O6208&lt;366),+'PL2'!$N$2+1,IF(AND(O6208&gt;365,O6208&lt;731),+'PL2'!$O$2+1,IF(AND(O6208&gt;730,O6208&lt;1096),+'PL2'!$P$2+1,IF(AND(O6208&gt;1095,O6208&lt;1461),+'PL2'!$Q$2+1,IF(AND(O6208&gt;1460,O6208&lt;1826),+'PL2'!$R$2+1,IF(AND(O6208&gt;1825,O6208&lt;2190),+'PL2'!$S$2+1,0))))))</f>
        <v>1.2</v>
      </c>
      <c r="N6208" s="82">
        <f t="shared" si="495"/>
        <v>4.9963589095569638E-4</v>
      </c>
      <c r="O6208" s="19">
        <f>IF(A6208&gt;'PL2'!$C$2+489,IF(A6208='PL2'!$C$2+490,1,O6207+1), "")</f>
        <v>1645</v>
      </c>
      <c r="Q6208" s="19">
        <f t="shared" si="490"/>
        <v>37.354700463366342</v>
      </c>
    </row>
    <row r="6209" spans="1:17" s="80" customFormat="1" x14ac:dyDescent="0.55000000000000004">
      <c r="A6209" s="80">
        <v>6207</v>
      </c>
      <c r="B6209" s="81">
        <v>46029</v>
      </c>
      <c r="C6209" s="80">
        <v>147.876224212453</v>
      </c>
      <c r="D6209" s="80">
        <f t="shared" si="492"/>
        <v>989382820.60628808</v>
      </c>
      <c r="E6209" s="80">
        <v>475</v>
      </c>
      <c r="F6209" s="80">
        <f t="shared" si="496"/>
        <v>7.09949728638625E-5</v>
      </c>
      <c r="G6209" s="80">
        <f t="shared" si="493"/>
        <v>30239.405039070054</v>
      </c>
      <c r="H6209" s="80">
        <f t="shared" si="489"/>
        <v>2.1468457401681253</v>
      </c>
      <c r="I6209" s="80">
        <f t="shared" si="491"/>
        <v>14363717.393558275</v>
      </c>
      <c r="K6209" s="82">
        <f t="shared" si="494"/>
        <v>1.1114805470662237E-3</v>
      </c>
      <c r="L6209" s="3">
        <f>IF(AND(O6209&gt;0,O6209&lt;366),+'PL2'!$N$3+1,IF(AND(O6209&gt;365,O6209&lt;731),+'PL2'!$O$3+1,IF(AND(O6209&gt;730,O6209&lt;1096),+'PL2'!$P$3+1,IF(AND(O6209&gt;1095,O6209&lt;1461),+'PL2'!$Q$3+1,IF(AND(O6209&gt;1460,O6209&lt;3000),+'PL2'!$R$3+1,0)))))</f>
        <v>1.5</v>
      </c>
      <c r="M6209" s="3">
        <f>IF(AND(O6209&gt;0,O6209&lt;366),+'PL2'!$N$2+1,IF(AND(O6209&gt;365,O6209&lt;731),+'PL2'!$O$2+1,IF(AND(O6209&gt;730,O6209&lt;1096),+'PL2'!$P$2+1,IF(AND(O6209&gt;1095,O6209&lt;1461),+'PL2'!$Q$2+1,IF(AND(O6209&gt;1460,O6209&lt;1826),+'PL2'!$R$2+1,IF(AND(O6209&gt;1825,O6209&lt;2190),+'PL2'!$S$2+1,0))))))</f>
        <v>1.2</v>
      </c>
      <c r="N6209" s="82">
        <f t="shared" si="495"/>
        <v>4.9963589095569638E-4</v>
      </c>
      <c r="O6209" s="19">
        <f>IF(A6209&gt;'PL2'!$C$2+489,IF(A6209='PL2'!$C$2+490,1,O6208+1), "")</f>
        <v>1646</v>
      </c>
      <c r="Q6209" s="19">
        <f t="shared" si="490"/>
        <v>37.37336421241374</v>
      </c>
    </row>
    <row r="6210" spans="1:17" s="80" customFormat="1" x14ac:dyDescent="0.55000000000000004">
      <c r="A6210" s="80">
        <v>6208</v>
      </c>
      <c r="B6210" s="81">
        <v>46030</v>
      </c>
      <c r="C6210" s="80">
        <v>147.90622268657401</v>
      </c>
      <c r="D6210" s="80">
        <f t="shared" si="492"/>
        <v>990482500.36499345</v>
      </c>
      <c r="E6210" s="80">
        <v>475</v>
      </c>
      <c r="F6210" s="80">
        <f t="shared" si="496"/>
        <v>7.0930537137439047E-5</v>
      </c>
      <c r="G6210" s="80">
        <f t="shared" si="493"/>
        <v>30254.51373114872</v>
      </c>
      <c r="H6210" s="80">
        <f t="shared" si="489"/>
        <v>2.145968909782404</v>
      </c>
      <c r="I6210" s="80">
        <f t="shared" si="491"/>
        <v>14370894.022295643</v>
      </c>
      <c r="K6210" s="82">
        <f t="shared" si="494"/>
        <v>1.1114805470662237E-3</v>
      </c>
      <c r="L6210" s="3">
        <f>IF(AND(O6210&gt;0,O6210&lt;366),+'PL2'!$N$3+1,IF(AND(O6210&gt;365,O6210&lt;731),+'PL2'!$O$3+1,IF(AND(O6210&gt;730,O6210&lt;1096),+'PL2'!$P$3+1,IF(AND(O6210&gt;1095,O6210&lt;1461),+'PL2'!$Q$3+1,IF(AND(O6210&gt;1460,O6210&lt;3000),+'PL2'!$R$3+1,0)))))</f>
        <v>1.5</v>
      </c>
      <c r="M6210" s="3">
        <f>IF(AND(O6210&gt;0,O6210&lt;366),+'PL2'!$N$2+1,IF(AND(O6210&gt;365,O6210&lt;731),+'PL2'!$O$2+1,IF(AND(O6210&gt;730,O6210&lt;1096),+'PL2'!$P$2+1,IF(AND(O6210&gt;1095,O6210&lt;1461),+'PL2'!$Q$2+1,IF(AND(O6210&gt;1460,O6210&lt;1826),+'PL2'!$R$2+1,IF(AND(O6210&gt;1825,O6210&lt;2190),+'PL2'!$S$2+1,0))))))</f>
        <v>1.2</v>
      </c>
      <c r="N6210" s="82">
        <f t="shared" si="495"/>
        <v>4.9963589095569638E-4</v>
      </c>
      <c r="O6210" s="19">
        <f>IF(A6210&gt;'PL2'!$C$2+489,IF(A6210='PL2'!$C$2+490,1,O6209+1), "")</f>
        <v>1647</v>
      </c>
      <c r="Q6210" s="19">
        <f t="shared" si="490"/>
        <v>37.392037286540024</v>
      </c>
    </row>
    <row r="6211" spans="1:17" s="80" customFormat="1" x14ac:dyDescent="0.55000000000000004">
      <c r="A6211" s="80">
        <v>6209</v>
      </c>
      <c r="B6211" s="81">
        <v>46031</v>
      </c>
      <c r="C6211" s="80">
        <v>147.936221160695</v>
      </c>
      <c r="D6211" s="80">
        <f t="shared" si="492"/>
        <v>991583402.39635861</v>
      </c>
      <c r="E6211" s="80">
        <v>475</v>
      </c>
      <c r="F6211" s="80">
        <f t="shared" si="496"/>
        <v>7.0866156978333241E-5</v>
      </c>
      <c r="G6211" s="80">
        <f t="shared" si="493"/>
        <v>30269.629972072213</v>
      </c>
      <c r="H6211" s="80">
        <f t="shared" si="489"/>
        <v>2.14509234927693</v>
      </c>
      <c r="I6211" s="80">
        <f t="shared" si="491"/>
        <v>14378074.236734301</v>
      </c>
      <c r="K6211" s="82">
        <f t="shared" si="494"/>
        <v>1.1114805470662237E-3</v>
      </c>
      <c r="L6211" s="3">
        <f>IF(AND(O6211&gt;0,O6211&lt;366),+'PL2'!$N$3+1,IF(AND(O6211&gt;365,O6211&lt;731),+'PL2'!$O$3+1,IF(AND(O6211&gt;730,O6211&lt;1096),+'PL2'!$P$3+1,IF(AND(O6211&gt;1095,O6211&lt;1461),+'PL2'!$Q$3+1,IF(AND(O6211&gt;1460,O6211&lt;3000),+'PL2'!$R$3+1,0)))))</f>
        <v>1.5</v>
      </c>
      <c r="M6211" s="3">
        <f>IF(AND(O6211&gt;0,O6211&lt;366),+'PL2'!$N$2+1,IF(AND(O6211&gt;365,O6211&lt;731),+'PL2'!$O$2+1,IF(AND(O6211&gt;730,O6211&lt;1096),+'PL2'!$P$2+1,IF(AND(O6211&gt;1095,O6211&lt;1461),+'PL2'!$Q$2+1,IF(AND(O6211&gt;1460,O6211&lt;1826),+'PL2'!$R$2+1,IF(AND(O6211&gt;1825,O6211&lt;2190),+'PL2'!$S$2+1,0))))))</f>
        <v>1.2</v>
      </c>
      <c r="N6211" s="82">
        <f t="shared" si="495"/>
        <v>4.9963589095569638E-4</v>
      </c>
      <c r="O6211" s="19">
        <f>IF(A6211&gt;'PL2'!$C$2+489,IF(A6211='PL2'!$C$2+490,1,O6210+1), "")</f>
        <v>1648</v>
      </c>
      <c r="Q6211" s="19">
        <f t="shared" si="490"/>
        <v>37.410719690404335</v>
      </c>
    </row>
    <row r="6212" spans="1:17" s="80" customFormat="1" x14ac:dyDescent="0.55000000000000004">
      <c r="A6212" s="80">
        <v>6210</v>
      </c>
      <c r="B6212" s="81">
        <v>46032</v>
      </c>
      <c r="C6212" s="80">
        <v>147.96621963481601</v>
      </c>
      <c r="D6212" s="80">
        <f t="shared" si="492"/>
        <v>992685528.05891585</v>
      </c>
      <c r="E6212" s="80">
        <v>475</v>
      </c>
      <c r="F6212" s="80">
        <f t="shared" si="496"/>
        <v>7.0801832342584777E-5</v>
      </c>
      <c r="G6212" s="80">
        <f t="shared" si="493"/>
        <v>30284.753765612208</v>
      </c>
      <c r="H6212" s="80">
        <f t="shared" si="489"/>
        <v>2.1442160586493384</v>
      </c>
      <c r="I6212" s="80">
        <f t="shared" si="491"/>
        <v>14385258.038665799</v>
      </c>
      <c r="K6212" s="82">
        <f t="shared" si="494"/>
        <v>1.1114805470662237E-3</v>
      </c>
      <c r="L6212" s="3">
        <f>IF(AND(O6212&gt;0,O6212&lt;366),+'PL2'!$N$3+1,IF(AND(O6212&gt;365,O6212&lt;731),+'PL2'!$O$3+1,IF(AND(O6212&gt;730,O6212&lt;1096),+'PL2'!$P$3+1,IF(AND(O6212&gt;1095,O6212&lt;1461),+'PL2'!$Q$3+1,IF(AND(O6212&gt;1460,O6212&lt;3000),+'PL2'!$R$3+1,0)))))</f>
        <v>1.5</v>
      </c>
      <c r="M6212" s="3">
        <f>IF(AND(O6212&gt;0,O6212&lt;366),+'PL2'!$N$2+1,IF(AND(O6212&gt;365,O6212&lt;731),+'PL2'!$O$2+1,IF(AND(O6212&gt;730,O6212&lt;1096),+'PL2'!$P$2+1,IF(AND(O6212&gt;1095,O6212&lt;1461),+'PL2'!$Q$2+1,IF(AND(O6212&gt;1460,O6212&lt;1826),+'PL2'!$R$2+1,IF(AND(O6212&gt;1825,O6212&lt;2190),+'PL2'!$S$2+1,0))))))</f>
        <v>1.2</v>
      </c>
      <c r="N6212" s="82">
        <f t="shared" si="495"/>
        <v>4.9963589095569638E-4</v>
      </c>
      <c r="O6212" s="19">
        <f>IF(A6212&gt;'PL2'!$C$2+489,IF(A6212='PL2'!$C$2+490,1,O6211+1), "")</f>
        <v>1649</v>
      </c>
      <c r="Q6212" s="19">
        <f t="shared" si="490"/>
        <v>37.429411428668146</v>
      </c>
    </row>
    <row r="6213" spans="1:17" s="80" customFormat="1" x14ac:dyDescent="0.55000000000000004">
      <c r="A6213" s="80">
        <v>6211</v>
      </c>
      <c r="B6213" s="81">
        <v>46033</v>
      </c>
      <c r="C6213" s="80">
        <v>147.996218108937</v>
      </c>
      <c r="D6213" s="80">
        <f t="shared" si="492"/>
        <v>993788878.71270752</v>
      </c>
      <c r="E6213" s="80">
        <v>475</v>
      </c>
      <c r="F6213" s="80">
        <f t="shared" si="496"/>
        <v>7.0737563186262475E-5</v>
      </c>
      <c r="G6213" s="80">
        <f t="shared" si="493"/>
        <v>30299.885115542264</v>
      </c>
      <c r="H6213" s="80">
        <f t="shared" si="489"/>
        <v>2.1433400378971648</v>
      </c>
      <c r="I6213" s="80">
        <f t="shared" si="491"/>
        <v>14392445.429882575</v>
      </c>
      <c r="K6213" s="82">
        <f t="shared" si="494"/>
        <v>1.1114805470662237E-3</v>
      </c>
      <c r="L6213" s="3">
        <f>IF(AND(O6213&gt;0,O6213&lt;366),+'PL2'!$N$3+1,IF(AND(O6213&gt;365,O6213&lt;731),+'PL2'!$O$3+1,IF(AND(O6213&gt;730,O6213&lt;1096),+'PL2'!$P$3+1,IF(AND(O6213&gt;1095,O6213&lt;1461),+'PL2'!$Q$3+1,IF(AND(O6213&gt;1460,O6213&lt;3000),+'PL2'!$R$3+1,0)))))</f>
        <v>1.5</v>
      </c>
      <c r="M6213" s="3">
        <f>IF(AND(O6213&gt;0,O6213&lt;366),+'PL2'!$N$2+1,IF(AND(O6213&gt;365,O6213&lt;731),+'PL2'!$O$2+1,IF(AND(O6213&gt;730,O6213&lt;1096),+'PL2'!$P$2+1,IF(AND(O6213&gt;1095,O6213&lt;1461),+'PL2'!$Q$2+1,IF(AND(O6213&gt;1460,O6213&lt;1826),+'PL2'!$R$2+1,IF(AND(O6213&gt;1825,O6213&lt;2190),+'PL2'!$S$2+1,0))))))</f>
        <v>1.2</v>
      </c>
      <c r="N6213" s="82">
        <f t="shared" si="495"/>
        <v>4.9963589095569638E-4</v>
      </c>
      <c r="O6213" s="19">
        <f>IF(A6213&gt;'PL2'!$C$2+489,IF(A6213='PL2'!$C$2+490,1,O6212+1), "")</f>
        <v>1650</v>
      </c>
      <c r="Q6213" s="19">
        <f t="shared" si="490"/>
        <v>37.448112505995255</v>
      </c>
    </row>
    <row r="6214" spans="1:17" s="80" customFormat="1" x14ac:dyDescent="0.55000000000000004">
      <c r="A6214" s="80">
        <v>6212</v>
      </c>
      <c r="B6214" s="81">
        <v>46034</v>
      </c>
      <c r="C6214" s="80">
        <v>148.02621658305799</v>
      </c>
      <c r="D6214" s="80">
        <f t="shared" si="492"/>
        <v>994893455.7192874</v>
      </c>
      <c r="E6214" s="80">
        <v>475</v>
      </c>
      <c r="F6214" s="80">
        <f t="shared" si="496"/>
        <v>7.0673349465464222E-5</v>
      </c>
      <c r="G6214" s="80">
        <f t="shared" si="493"/>
        <v>30315.024025637824</v>
      </c>
      <c r="H6214" s="80">
        <f t="shared" si="489"/>
        <v>2.1424642870178459</v>
      </c>
      <c r="I6214" s="80">
        <f t="shared" si="491"/>
        <v>14399636.412177967</v>
      </c>
      <c r="K6214" s="82">
        <f t="shared" si="494"/>
        <v>1.1114805470662237E-3</v>
      </c>
      <c r="L6214" s="3">
        <f>IF(AND(O6214&gt;0,O6214&lt;366),+'PL2'!$N$3+1,IF(AND(O6214&gt;365,O6214&lt;731),+'PL2'!$O$3+1,IF(AND(O6214&gt;730,O6214&lt;1096),+'PL2'!$P$3+1,IF(AND(O6214&gt;1095,O6214&lt;1461),+'PL2'!$Q$3+1,IF(AND(O6214&gt;1460,O6214&lt;3000),+'PL2'!$R$3+1,0)))))</f>
        <v>1.5</v>
      </c>
      <c r="M6214" s="3">
        <f>IF(AND(O6214&gt;0,O6214&lt;366),+'PL2'!$N$2+1,IF(AND(O6214&gt;365,O6214&lt;731),+'PL2'!$O$2+1,IF(AND(O6214&gt;730,O6214&lt;1096),+'PL2'!$P$2+1,IF(AND(O6214&gt;1095,O6214&lt;1461),+'PL2'!$Q$2+1,IF(AND(O6214&gt;1460,O6214&lt;1826),+'PL2'!$R$2+1,IF(AND(O6214&gt;1825,O6214&lt;2190),+'PL2'!$S$2+1,0))))))</f>
        <v>1.2</v>
      </c>
      <c r="N6214" s="82">
        <f t="shared" si="495"/>
        <v>4.9963589095569638E-4</v>
      </c>
      <c r="O6214" s="19">
        <f>IF(A6214&gt;'PL2'!$C$2+489,IF(A6214='PL2'!$C$2+490,1,O6213+1), "")</f>
        <v>1651</v>
      </c>
      <c r="Q6214" s="19">
        <f t="shared" si="490"/>
        <v>37.466822927051794</v>
      </c>
    </row>
    <row r="6215" spans="1:17" s="80" customFormat="1" x14ac:dyDescent="0.55000000000000004">
      <c r="A6215" s="80">
        <v>6213</v>
      </c>
      <c r="B6215" s="81">
        <v>46035</v>
      </c>
      <c r="C6215" s="80">
        <v>148.056215057179</v>
      </c>
      <c r="D6215" s="80">
        <f t="shared" si="492"/>
        <v>995999260.44172287</v>
      </c>
      <c r="E6215" s="80">
        <v>475</v>
      </c>
      <c r="F6215" s="80">
        <f t="shared" si="496"/>
        <v>7.0609191136317034E-5</v>
      </c>
      <c r="G6215" s="80">
        <f t="shared" si="493"/>
        <v>30330.170499676216</v>
      </c>
      <c r="H6215" s="80">
        <f t="shared" si="489"/>
        <v>2.1415888060087225</v>
      </c>
      <c r="I6215" s="80">
        <f t="shared" si="491"/>
        <v>14406830.987346202</v>
      </c>
      <c r="K6215" s="82">
        <f t="shared" si="494"/>
        <v>1.1114805470662237E-3</v>
      </c>
      <c r="L6215" s="3">
        <f>IF(AND(O6215&gt;0,O6215&lt;366),+'PL2'!$N$3+1,IF(AND(O6215&gt;365,O6215&lt;731),+'PL2'!$O$3+1,IF(AND(O6215&gt;730,O6215&lt;1096),+'PL2'!$P$3+1,IF(AND(O6215&gt;1095,O6215&lt;1461),+'PL2'!$Q$3+1,IF(AND(O6215&gt;1460,O6215&lt;3000),+'PL2'!$R$3+1,0)))))</f>
        <v>1.5</v>
      </c>
      <c r="M6215" s="3">
        <f>IF(AND(O6215&gt;0,O6215&lt;366),+'PL2'!$N$2+1,IF(AND(O6215&gt;365,O6215&lt;731),+'PL2'!$O$2+1,IF(AND(O6215&gt;730,O6215&lt;1096),+'PL2'!$P$2+1,IF(AND(O6215&gt;1095,O6215&lt;1461),+'PL2'!$Q$2+1,IF(AND(O6215&gt;1460,O6215&lt;1826),+'PL2'!$R$2+1,IF(AND(O6215&gt;1825,O6215&lt;2190),+'PL2'!$S$2+1,0))))))</f>
        <v>1.2</v>
      </c>
      <c r="N6215" s="82">
        <f t="shared" si="495"/>
        <v>4.9963589095569638E-4</v>
      </c>
      <c r="O6215" s="19">
        <f>IF(A6215&gt;'PL2'!$C$2+489,IF(A6215='PL2'!$C$2+490,1,O6214+1), "")</f>
        <v>1652</v>
      </c>
      <c r="Q6215" s="19">
        <f t="shared" si="490"/>
        <v>37.485542696506229</v>
      </c>
    </row>
    <row r="6216" spans="1:17" s="80" customFormat="1" x14ac:dyDescent="0.55000000000000004">
      <c r="A6216" s="80">
        <v>6214</v>
      </c>
      <c r="B6216" s="81">
        <v>46036</v>
      </c>
      <c r="C6216" s="80">
        <v>148.08621353129999</v>
      </c>
      <c r="D6216" s="80">
        <f t="shared" si="492"/>
        <v>997106294.24459624</v>
      </c>
      <c r="E6216" s="80">
        <v>475</v>
      </c>
      <c r="F6216" s="80">
        <f t="shared" si="496"/>
        <v>7.0545088154977021E-5</v>
      </c>
      <c r="G6216" s="80">
        <f t="shared" si="493"/>
        <v>30345.324541436661</v>
      </c>
      <c r="H6216" s="80">
        <f t="shared" si="489"/>
        <v>2.1407135948670368</v>
      </c>
      <c r="I6216" s="80">
        <f t="shared" si="491"/>
        <v>14414029.157182414</v>
      </c>
      <c r="K6216" s="82">
        <f t="shared" si="494"/>
        <v>1.1114805470662237E-3</v>
      </c>
      <c r="L6216" s="3">
        <f>IF(AND(O6216&gt;0,O6216&lt;366),+'PL2'!$N$3+1,IF(AND(O6216&gt;365,O6216&lt;731),+'PL2'!$O$3+1,IF(AND(O6216&gt;730,O6216&lt;1096),+'PL2'!$P$3+1,IF(AND(O6216&gt;1095,O6216&lt;1461),+'PL2'!$Q$3+1,IF(AND(O6216&gt;1460,O6216&lt;3000),+'PL2'!$R$3+1,0)))))</f>
        <v>1.5</v>
      </c>
      <c r="M6216" s="3">
        <f>IF(AND(O6216&gt;0,O6216&lt;366),+'PL2'!$N$2+1,IF(AND(O6216&gt;365,O6216&lt;731),+'PL2'!$O$2+1,IF(AND(O6216&gt;730,O6216&lt;1096),+'PL2'!$P$2+1,IF(AND(O6216&gt;1095,O6216&lt;1461),+'PL2'!$Q$2+1,IF(AND(O6216&gt;1460,O6216&lt;1826),+'PL2'!$R$2+1,IF(AND(O6216&gt;1825,O6216&lt;2190),+'PL2'!$S$2+1,0))))))</f>
        <v>1.2</v>
      </c>
      <c r="N6216" s="82">
        <f t="shared" si="495"/>
        <v>4.9963589095569638E-4</v>
      </c>
      <c r="O6216" s="19">
        <f>IF(A6216&gt;'PL2'!$C$2+489,IF(A6216='PL2'!$C$2+490,1,O6215+1), "")</f>
        <v>1653</v>
      </c>
      <c r="Q6216" s="19">
        <f t="shared" si="490"/>
        <v>37.504271819029356</v>
      </c>
    </row>
    <row r="6217" spans="1:17" s="80" customFormat="1" x14ac:dyDescent="0.55000000000000004">
      <c r="A6217" s="80">
        <v>6215</v>
      </c>
      <c r="B6217" s="81">
        <v>46037</v>
      </c>
      <c r="C6217" s="80">
        <v>148.116212005421</v>
      </c>
      <c r="D6217" s="80">
        <f t="shared" si="492"/>
        <v>998214558.4940064</v>
      </c>
      <c r="E6217" s="80">
        <v>475</v>
      </c>
      <c r="F6217" s="80">
        <f t="shared" si="496"/>
        <v>7.0481040477629351E-5</v>
      </c>
      <c r="G6217" s="80">
        <f t="shared" si="493"/>
        <v>30360.486154700262</v>
      </c>
      <c r="H6217" s="80">
        <f t="shared" si="489"/>
        <v>2.1398386535899347</v>
      </c>
      <c r="I6217" s="80">
        <f t="shared" si="491"/>
        <v>14421230.923482625</v>
      </c>
      <c r="K6217" s="82">
        <f t="shared" si="494"/>
        <v>1.1114805470662237E-3</v>
      </c>
      <c r="L6217" s="3">
        <f>IF(AND(O6217&gt;0,O6217&lt;366),+'PL2'!$N$3+1,IF(AND(O6217&gt;365,O6217&lt;731),+'PL2'!$O$3+1,IF(AND(O6217&gt;730,O6217&lt;1096),+'PL2'!$P$3+1,IF(AND(O6217&gt;1095,O6217&lt;1461),+'PL2'!$Q$3+1,IF(AND(O6217&gt;1460,O6217&lt;3000),+'PL2'!$R$3+1,0)))))</f>
        <v>1.5</v>
      </c>
      <c r="M6217" s="3">
        <f>IF(AND(O6217&gt;0,O6217&lt;366),+'PL2'!$N$2+1,IF(AND(O6217&gt;365,O6217&lt;731),+'PL2'!$O$2+1,IF(AND(O6217&gt;730,O6217&lt;1096),+'PL2'!$P$2+1,IF(AND(O6217&gt;1095,O6217&lt;1461),+'PL2'!$Q$2+1,IF(AND(O6217&gt;1460,O6217&lt;1826),+'PL2'!$R$2+1,IF(AND(O6217&gt;1825,O6217&lt;2190),+'PL2'!$S$2+1,0))))))</f>
        <v>1.2</v>
      </c>
      <c r="N6217" s="82">
        <f t="shared" si="495"/>
        <v>4.9963589095569638E-4</v>
      </c>
      <c r="O6217" s="19">
        <f>IF(A6217&gt;'PL2'!$C$2+489,IF(A6217='PL2'!$C$2+490,1,O6216+1), "")</f>
        <v>1654</v>
      </c>
      <c r="Q6217" s="19">
        <f t="shared" si="490"/>
        <v>37.523010299294299</v>
      </c>
    </row>
    <row r="6218" spans="1:17" s="80" customFormat="1" x14ac:dyDescent="0.55000000000000004">
      <c r="A6218" s="80">
        <v>6216</v>
      </c>
      <c r="B6218" s="81">
        <v>46038</v>
      </c>
      <c r="C6218" s="80">
        <v>148.14621047954199</v>
      </c>
      <c r="D6218" s="80">
        <f t="shared" si="492"/>
        <v>999324054.55757082</v>
      </c>
      <c r="E6218" s="80">
        <v>475</v>
      </c>
      <c r="F6218" s="80">
        <f t="shared" si="496"/>
        <v>7.0417048060488247E-5</v>
      </c>
      <c r="G6218" s="80">
        <f t="shared" si="493"/>
        <v>30375.655343250015</v>
      </c>
      <c r="H6218" s="80">
        <f t="shared" si="489"/>
        <v>2.138963982174463</v>
      </c>
      <c r="I6218" s="80">
        <f t="shared" si="491"/>
        <v>14428436.288043758</v>
      </c>
      <c r="K6218" s="82">
        <f t="shared" si="494"/>
        <v>1.1114805470662237E-3</v>
      </c>
      <c r="L6218" s="3">
        <f>IF(AND(O6218&gt;0,O6218&lt;366),+'PL2'!$N$3+1,IF(AND(O6218&gt;365,O6218&lt;731),+'PL2'!$O$3+1,IF(AND(O6218&gt;730,O6218&lt;1096),+'PL2'!$P$3+1,IF(AND(O6218&gt;1095,O6218&lt;1461),+'PL2'!$Q$3+1,IF(AND(O6218&gt;1460,O6218&lt;3000),+'PL2'!$R$3+1,0)))))</f>
        <v>1.5</v>
      </c>
      <c r="M6218" s="3">
        <f>IF(AND(O6218&gt;0,O6218&lt;366),+'PL2'!$N$2+1,IF(AND(O6218&gt;365,O6218&lt;731),+'PL2'!$O$2+1,IF(AND(O6218&gt;730,O6218&lt;1096),+'PL2'!$P$2+1,IF(AND(O6218&gt;1095,O6218&lt;1461),+'PL2'!$Q$2+1,IF(AND(O6218&gt;1460,O6218&lt;1826),+'PL2'!$R$2+1,IF(AND(O6218&gt;1825,O6218&lt;2190),+'PL2'!$S$2+1,0))))))</f>
        <v>1.2</v>
      </c>
      <c r="N6218" s="82">
        <f t="shared" si="495"/>
        <v>4.9963589095569638E-4</v>
      </c>
      <c r="O6218" s="19">
        <f>IF(A6218&gt;'PL2'!$C$2+489,IF(A6218='PL2'!$C$2+490,1,O6217+1), "")</f>
        <v>1655</v>
      </c>
      <c r="Q6218" s="19">
        <f t="shared" si="490"/>
        <v>37.54175814197653</v>
      </c>
    </row>
    <row r="6219" spans="1:17" s="80" customFormat="1" x14ac:dyDescent="0.55000000000000004">
      <c r="A6219" s="80">
        <v>6217</v>
      </c>
      <c r="B6219" s="81">
        <v>46039</v>
      </c>
      <c r="C6219" s="80">
        <v>148.17620895366301</v>
      </c>
      <c r="D6219" s="80">
        <f t="shared" si="492"/>
        <v>1000434783.8044269</v>
      </c>
      <c r="E6219" s="80">
        <v>475</v>
      </c>
      <c r="F6219" s="80">
        <f t="shared" si="496"/>
        <v>7.0353110859797032E-5</v>
      </c>
      <c r="G6219" s="80">
        <f t="shared" si="493"/>
        <v>30390.832110870804</v>
      </c>
      <c r="H6219" s="80">
        <f t="shared" si="489"/>
        <v>2.138089580617573</v>
      </c>
      <c r="I6219" s="80">
        <f t="shared" si="491"/>
        <v>14435645.252663633</v>
      </c>
      <c r="K6219" s="82">
        <f t="shared" si="494"/>
        <v>1.1114805470662237E-3</v>
      </c>
      <c r="L6219" s="3">
        <f>IF(AND(O6219&gt;0,O6219&lt;366),+'PL2'!$N$3+1,IF(AND(O6219&gt;365,O6219&lt;731),+'PL2'!$O$3+1,IF(AND(O6219&gt;730,O6219&lt;1096),+'PL2'!$P$3+1,IF(AND(O6219&gt;1095,O6219&lt;1461),+'PL2'!$Q$3+1,IF(AND(O6219&gt;1460,O6219&lt;3000),+'PL2'!$R$3+1,0)))))</f>
        <v>1.5</v>
      </c>
      <c r="M6219" s="3">
        <f>IF(AND(O6219&gt;0,O6219&lt;366),+'PL2'!$N$2+1,IF(AND(O6219&gt;365,O6219&lt;731),+'PL2'!$O$2+1,IF(AND(O6219&gt;730,O6219&lt;1096),+'PL2'!$P$2+1,IF(AND(O6219&gt;1095,O6219&lt;1461),+'PL2'!$Q$2+1,IF(AND(O6219&gt;1460,O6219&lt;1826),+'PL2'!$R$2+1,IF(AND(O6219&gt;1825,O6219&lt;2190),+'PL2'!$S$2+1,0))))))</f>
        <v>1.2</v>
      </c>
      <c r="N6219" s="82">
        <f t="shared" si="495"/>
        <v>4.9963589095569638E-4</v>
      </c>
      <c r="O6219" s="19">
        <f>IF(A6219&gt;'PL2'!$C$2+489,IF(A6219='PL2'!$C$2+490,1,O6218+1), "")</f>
        <v>1656</v>
      </c>
      <c r="Q6219" s="19">
        <f t="shared" si="490"/>
        <v>37.560515351753843</v>
      </c>
    </row>
    <row r="6220" spans="1:17" s="80" customFormat="1" x14ac:dyDescent="0.55000000000000004">
      <c r="A6220" s="80">
        <v>6218</v>
      </c>
      <c r="B6220" s="81">
        <v>46040</v>
      </c>
      <c r="C6220" s="80">
        <v>148.20620742778399</v>
      </c>
      <c r="D6220" s="80">
        <f t="shared" si="492"/>
        <v>1001546747.6052339</v>
      </c>
      <c r="E6220" s="80">
        <v>475</v>
      </c>
      <c r="F6220" s="80">
        <f t="shared" si="496"/>
        <v>7.0289228831828029E-5</v>
      </c>
      <c r="G6220" s="80">
        <f t="shared" si="493"/>
        <v>30406.016461349405</v>
      </c>
      <c r="H6220" s="80">
        <f t="shared" si="489"/>
        <v>2.1372154489161184</v>
      </c>
      <c r="I6220" s="80">
        <f t="shared" si="491"/>
        <v>14442857.819140967</v>
      </c>
      <c r="K6220" s="82">
        <f t="shared" si="494"/>
        <v>1.1114805470662237E-3</v>
      </c>
      <c r="L6220" s="3">
        <f>IF(AND(O6220&gt;0,O6220&lt;366),+'PL2'!$N$3+1,IF(AND(O6220&gt;365,O6220&lt;731),+'PL2'!$O$3+1,IF(AND(O6220&gt;730,O6220&lt;1096),+'PL2'!$P$3+1,IF(AND(O6220&gt;1095,O6220&lt;1461),+'PL2'!$Q$3+1,IF(AND(O6220&gt;1460,O6220&lt;3000),+'PL2'!$R$3+1,0)))))</f>
        <v>1.5</v>
      </c>
      <c r="M6220" s="3">
        <f>IF(AND(O6220&gt;0,O6220&lt;366),+'PL2'!$N$2+1,IF(AND(O6220&gt;365,O6220&lt;731),+'PL2'!$O$2+1,IF(AND(O6220&gt;730,O6220&lt;1096),+'PL2'!$P$2+1,IF(AND(O6220&gt;1095,O6220&lt;1461),+'PL2'!$Q$2+1,IF(AND(O6220&gt;1460,O6220&lt;1826),+'PL2'!$R$2+1,IF(AND(O6220&gt;1825,O6220&lt;2190),+'PL2'!$S$2+1,0))))))</f>
        <v>1.2</v>
      </c>
      <c r="N6220" s="82">
        <f t="shared" si="495"/>
        <v>4.9963589095569638E-4</v>
      </c>
      <c r="O6220" s="19">
        <f>IF(A6220&gt;'PL2'!$C$2+489,IF(A6220='PL2'!$C$2+490,1,O6219+1), "")</f>
        <v>1657</v>
      </c>
      <c r="Q6220" s="19">
        <f t="shared" si="490"/>
        <v>37.579281933306369</v>
      </c>
    </row>
    <row r="6221" spans="1:17" s="80" customFormat="1" x14ac:dyDescent="0.55000000000000004">
      <c r="A6221" s="80">
        <v>6219</v>
      </c>
      <c r="B6221" s="81">
        <v>46041</v>
      </c>
      <c r="C6221" s="80">
        <v>148.23620590190501</v>
      </c>
      <c r="D6221" s="80">
        <f t="shared" si="492"/>
        <v>1002659947.3321745</v>
      </c>
      <c r="E6221" s="80">
        <v>475</v>
      </c>
      <c r="F6221" s="80">
        <f t="shared" si="496"/>
        <v>7.0225401932882619E-5</v>
      </c>
      <c r="G6221" s="80">
        <f t="shared" si="493"/>
        <v>30421.208398474486</v>
      </c>
      <c r="H6221" s="80">
        <f t="shared" si="489"/>
        <v>2.136341587066855</v>
      </c>
      <c r="I6221" s="80">
        <f t="shared" si="491"/>
        <v>14450073.989275381</v>
      </c>
      <c r="K6221" s="82">
        <f t="shared" si="494"/>
        <v>1.1114805470662237E-3</v>
      </c>
      <c r="L6221" s="3">
        <f>IF(AND(O6221&gt;0,O6221&lt;366),+'PL2'!$N$3+1,IF(AND(O6221&gt;365,O6221&lt;731),+'PL2'!$O$3+1,IF(AND(O6221&gt;730,O6221&lt;1096),+'PL2'!$P$3+1,IF(AND(O6221&gt;1095,O6221&lt;1461),+'PL2'!$Q$3+1,IF(AND(O6221&gt;1460,O6221&lt;3000),+'PL2'!$R$3+1,0)))))</f>
        <v>1.5</v>
      </c>
      <c r="M6221" s="3">
        <f>IF(AND(O6221&gt;0,O6221&lt;366),+'PL2'!$N$2+1,IF(AND(O6221&gt;365,O6221&lt;731),+'PL2'!$O$2+1,IF(AND(O6221&gt;730,O6221&lt;1096),+'PL2'!$P$2+1,IF(AND(O6221&gt;1095,O6221&lt;1461),+'PL2'!$Q$2+1,IF(AND(O6221&gt;1460,O6221&lt;1826),+'PL2'!$R$2+1,IF(AND(O6221&gt;1825,O6221&lt;2190),+'PL2'!$S$2+1,0))))))</f>
        <v>1.2</v>
      </c>
      <c r="N6221" s="82">
        <f t="shared" si="495"/>
        <v>4.9963589095569638E-4</v>
      </c>
      <c r="O6221" s="19">
        <f>IF(A6221&gt;'PL2'!$C$2+489,IF(A6221='PL2'!$C$2+490,1,O6220+1), "")</f>
        <v>1658</v>
      </c>
      <c r="Q6221" s="19">
        <f t="shared" si="490"/>
        <v>37.598057891316593</v>
      </c>
    </row>
    <row r="6222" spans="1:17" s="80" customFormat="1" x14ac:dyDescent="0.55000000000000004">
      <c r="A6222" s="80">
        <v>6220</v>
      </c>
      <c r="B6222" s="81">
        <v>46042</v>
      </c>
      <c r="C6222" s="80">
        <v>148.266204376026</v>
      </c>
      <c r="D6222" s="80">
        <f t="shared" si="492"/>
        <v>1003774384.3589567</v>
      </c>
      <c r="E6222" s="80">
        <v>475</v>
      </c>
      <c r="F6222" s="80">
        <f t="shared" si="496"/>
        <v>7.0161630119291185E-5</v>
      </c>
      <c r="G6222" s="80">
        <f t="shared" si="493"/>
        <v>30436.407926036605</v>
      </c>
      <c r="H6222" s="80">
        <f t="shared" si="489"/>
        <v>2.1354679950664428</v>
      </c>
      <c r="I6222" s="80">
        <f t="shared" si="491"/>
        <v>14457293.764867388</v>
      </c>
      <c r="K6222" s="82">
        <f t="shared" si="494"/>
        <v>1.1114805470662237E-3</v>
      </c>
      <c r="L6222" s="3">
        <f>IF(AND(O6222&gt;0,O6222&lt;366),+'PL2'!$N$3+1,IF(AND(O6222&gt;365,O6222&lt;731),+'PL2'!$O$3+1,IF(AND(O6222&gt;730,O6222&lt;1096),+'PL2'!$P$3+1,IF(AND(O6222&gt;1095,O6222&lt;1461),+'PL2'!$Q$3+1,IF(AND(O6222&gt;1460,O6222&lt;3000),+'PL2'!$R$3+1,0)))))</f>
        <v>1.5</v>
      </c>
      <c r="M6222" s="3">
        <f>IF(AND(O6222&gt;0,O6222&lt;366),+'PL2'!$N$2+1,IF(AND(O6222&gt;365,O6222&lt;731),+'PL2'!$O$2+1,IF(AND(O6222&gt;730,O6222&lt;1096),+'PL2'!$P$2+1,IF(AND(O6222&gt;1095,O6222&lt;1461),+'PL2'!$Q$2+1,IF(AND(O6222&gt;1460,O6222&lt;1826),+'PL2'!$R$2+1,IF(AND(O6222&gt;1825,O6222&lt;2190),+'PL2'!$S$2+1,0))))))</f>
        <v>1.2</v>
      </c>
      <c r="N6222" s="82">
        <f t="shared" si="495"/>
        <v>4.9963589095569638E-4</v>
      </c>
      <c r="O6222" s="19">
        <f>IF(A6222&gt;'PL2'!$C$2+489,IF(A6222='PL2'!$C$2+490,1,O6221+1), "")</f>
        <v>1659</v>
      </c>
      <c r="Q6222" s="19">
        <f t="shared" si="490"/>
        <v>37.616843230469321</v>
      </c>
    </row>
    <row r="6223" spans="1:17" s="80" customFormat="1" x14ac:dyDescent="0.55000000000000004">
      <c r="A6223" s="80">
        <v>6221</v>
      </c>
      <c r="B6223" s="81">
        <v>46043</v>
      </c>
      <c r="C6223" s="80">
        <v>148.29620285014701</v>
      </c>
      <c r="D6223" s="80">
        <f t="shared" si="492"/>
        <v>1004890060.0608151</v>
      </c>
      <c r="E6223" s="80">
        <v>475</v>
      </c>
      <c r="F6223" s="80">
        <f t="shared" si="496"/>
        <v>7.0097913347413166E-5</v>
      </c>
      <c r="G6223" s="80">
        <f t="shared" si="493"/>
        <v>30451.615047828222</v>
      </c>
      <c r="H6223" s="80">
        <f t="shared" si="489"/>
        <v>2.1345946729114456</v>
      </c>
      <c r="I6223" s="80">
        <f t="shared" si="491"/>
        <v>14464517.147718405</v>
      </c>
      <c r="K6223" s="82">
        <f t="shared" si="494"/>
        <v>1.1114805470662237E-3</v>
      </c>
      <c r="L6223" s="3">
        <f>IF(AND(O6223&gt;0,O6223&lt;366),+'PL2'!$N$3+1,IF(AND(O6223&gt;365,O6223&lt;731),+'PL2'!$O$3+1,IF(AND(O6223&gt;730,O6223&lt;1096),+'PL2'!$P$3+1,IF(AND(O6223&gt;1095,O6223&lt;1461),+'PL2'!$Q$3+1,IF(AND(O6223&gt;1460,O6223&lt;3000),+'PL2'!$R$3+1,0)))))</f>
        <v>1.5</v>
      </c>
      <c r="M6223" s="3">
        <f>IF(AND(O6223&gt;0,O6223&lt;366),+'PL2'!$N$2+1,IF(AND(O6223&gt;365,O6223&lt;731),+'PL2'!$O$2+1,IF(AND(O6223&gt;730,O6223&lt;1096),+'PL2'!$P$2+1,IF(AND(O6223&gt;1095,O6223&lt;1461),+'PL2'!$Q$2+1,IF(AND(O6223&gt;1460,O6223&lt;1826),+'PL2'!$R$2+1,IF(AND(O6223&gt;1825,O6223&lt;2190),+'PL2'!$S$2+1,0))))))</f>
        <v>1.2</v>
      </c>
      <c r="N6223" s="82">
        <f t="shared" si="495"/>
        <v>4.9963589095569638E-4</v>
      </c>
      <c r="O6223" s="19">
        <f>IF(A6223&gt;'PL2'!$C$2+489,IF(A6223='PL2'!$C$2+490,1,O6222+1), "")</f>
        <v>1660</v>
      </c>
      <c r="Q6223" s="19">
        <f t="shared" si="490"/>
        <v>37.63563795545172</v>
      </c>
    </row>
    <row r="6224" spans="1:17" s="80" customFormat="1" x14ac:dyDescent="0.55000000000000004">
      <c r="A6224" s="80">
        <v>6222</v>
      </c>
      <c r="B6224" s="81">
        <v>46044</v>
      </c>
      <c r="C6224" s="80">
        <v>148.326201324268</v>
      </c>
      <c r="D6224" s="80">
        <f t="shared" si="492"/>
        <v>1006006975.8145128</v>
      </c>
      <c r="E6224" s="80">
        <v>475</v>
      </c>
      <c r="F6224" s="80">
        <f t="shared" si="496"/>
        <v>7.003425157363695E-5</v>
      </c>
      <c r="G6224" s="80">
        <f t="shared" si="493"/>
        <v>30466.829767643681</v>
      </c>
      <c r="H6224" s="80">
        <f t="shared" si="489"/>
        <v>2.1337216205983287</v>
      </c>
      <c r="I6224" s="80">
        <f t="shared" si="491"/>
        <v>14471744.139630748</v>
      </c>
      <c r="K6224" s="82">
        <f t="shared" si="494"/>
        <v>1.1114805470662237E-3</v>
      </c>
      <c r="L6224" s="3">
        <f>IF(AND(O6224&gt;0,O6224&lt;366),+'PL2'!$N$3+1,IF(AND(O6224&gt;365,O6224&lt;731),+'PL2'!$O$3+1,IF(AND(O6224&gt;730,O6224&lt;1096),+'PL2'!$P$3+1,IF(AND(O6224&gt;1095,O6224&lt;1461),+'PL2'!$Q$3+1,IF(AND(O6224&gt;1460,O6224&lt;3000),+'PL2'!$R$3+1,0)))))</f>
        <v>1.5</v>
      </c>
      <c r="M6224" s="3">
        <f>IF(AND(O6224&gt;0,O6224&lt;366),+'PL2'!$N$2+1,IF(AND(O6224&gt;365,O6224&lt;731),+'PL2'!$O$2+1,IF(AND(O6224&gt;730,O6224&lt;1096),+'PL2'!$P$2+1,IF(AND(O6224&gt;1095,O6224&lt;1461),+'PL2'!$Q$2+1,IF(AND(O6224&gt;1460,O6224&lt;1826),+'PL2'!$R$2+1,IF(AND(O6224&gt;1825,O6224&lt;2190),+'PL2'!$S$2+1,0))))))</f>
        <v>1.2</v>
      </c>
      <c r="N6224" s="82">
        <f t="shared" si="495"/>
        <v>4.9963589095569638E-4</v>
      </c>
      <c r="O6224" s="19">
        <f>IF(A6224&gt;'PL2'!$C$2+489,IF(A6224='PL2'!$C$2+490,1,O6223+1), "")</f>
        <v>1661</v>
      </c>
      <c r="Q6224" s="19">
        <f t="shared" si="490"/>
        <v>37.65444207095328</v>
      </c>
    </row>
    <row r="6225" spans="1:17" s="80" customFormat="1" x14ac:dyDescent="0.55000000000000004">
      <c r="A6225" s="80">
        <v>6223</v>
      </c>
      <c r="B6225" s="81">
        <v>46045</v>
      </c>
      <c r="C6225" s="80">
        <v>148.35619979838901</v>
      </c>
      <c r="D6225" s="80">
        <f t="shared" si="492"/>
        <v>1007125132.9983436</v>
      </c>
      <c r="E6225" s="80">
        <v>475</v>
      </c>
      <c r="F6225" s="80">
        <f t="shared" si="496"/>
        <v>6.9970644754379968E-5</v>
      </c>
      <c r="G6225" s="80">
        <f t="shared" si="493"/>
        <v>30482.052089279234</v>
      </c>
      <c r="H6225" s="80">
        <f t="shared" si="489"/>
        <v>2.1328488381234632</v>
      </c>
      <c r="I6225" s="80">
        <f t="shared" si="491"/>
        <v>14478974.742407637</v>
      </c>
      <c r="K6225" s="82">
        <f t="shared" si="494"/>
        <v>1.1114805470662237E-3</v>
      </c>
      <c r="L6225" s="3">
        <f>IF(AND(O6225&gt;0,O6225&lt;366),+'PL2'!$N$3+1,IF(AND(O6225&gt;365,O6225&lt;731),+'PL2'!$O$3+1,IF(AND(O6225&gt;730,O6225&lt;1096),+'PL2'!$P$3+1,IF(AND(O6225&gt;1095,O6225&lt;1461),+'PL2'!$Q$3+1,IF(AND(O6225&gt;1460,O6225&lt;3000),+'PL2'!$R$3+1,0)))))</f>
        <v>1.5</v>
      </c>
      <c r="M6225" s="3">
        <f>IF(AND(O6225&gt;0,O6225&lt;366),+'PL2'!$N$2+1,IF(AND(O6225&gt;365,O6225&lt;731),+'PL2'!$O$2+1,IF(AND(O6225&gt;730,O6225&lt;1096),+'PL2'!$P$2+1,IF(AND(O6225&gt;1095,O6225&lt;1461),+'PL2'!$Q$2+1,IF(AND(O6225&gt;1460,O6225&lt;1826),+'PL2'!$R$2+1,IF(AND(O6225&gt;1825,O6225&lt;2190),+'PL2'!$S$2+1,0))))))</f>
        <v>1.2</v>
      </c>
      <c r="N6225" s="82">
        <f t="shared" si="495"/>
        <v>4.9963589095569638E-4</v>
      </c>
      <c r="O6225" s="19">
        <f>IF(A6225&gt;'PL2'!$C$2+489,IF(A6225='PL2'!$C$2+490,1,O6224+1), "")</f>
        <v>1662</v>
      </c>
      <c r="Q6225" s="19">
        <f t="shared" si="490"/>
        <v>37.673255581665842</v>
      </c>
    </row>
    <row r="6226" spans="1:17" s="80" customFormat="1" x14ac:dyDescent="0.55000000000000004">
      <c r="A6226" s="80">
        <v>6224</v>
      </c>
      <c r="B6226" s="81">
        <v>46046</v>
      </c>
      <c r="C6226" s="80">
        <v>148.38619827251</v>
      </c>
      <c r="D6226" s="80">
        <f t="shared" si="492"/>
        <v>1008244532.9921328</v>
      </c>
      <c r="E6226" s="80">
        <v>475</v>
      </c>
      <c r="F6226" s="80">
        <f t="shared" si="496"/>
        <v>6.9907092846088585E-5</v>
      </c>
      <c r="G6226" s="80">
        <f t="shared" si="493"/>
        <v>30497.282016533019</v>
      </c>
      <c r="H6226" s="80">
        <f t="shared" si="489"/>
        <v>2.1319763254831217</v>
      </c>
      <c r="I6226" s="80">
        <f t="shared" si="491"/>
        <v>14486208.957853185</v>
      </c>
      <c r="K6226" s="82">
        <f t="shared" si="494"/>
        <v>1.1114805470662237E-3</v>
      </c>
      <c r="L6226" s="3">
        <f>IF(AND(O6226&gt;0,O6226&lt;366),+'PL2'!$N$3+1,IF(AND(O6226&gt;365,O6226&lt;731),+'PL2'!$O$3+1,IF(AND(O6226&gt;730,O6226&lt;1096),+'PL2'!$P$3+1,IF(AND(O6226&gt;1095,O6226&lt;1461),+'PL2'!$Q$3+1,IF(AND(O6226&gt;1460,O6226&lt;3000),+'PL2'!$R$3+1,0)))))</f>
        <v>1.5</v>
      </c>
      <c r="M6226" s="3">
        <f>IF(AND(O6226&gt;0,O6226&lt;366),+'PL2'!$N$2+1,IF(AND(O6226&gt;365,O6226&lt;731),+'PL2'!$O$2+1,IF(AND(O6226&gt;730,O6226&lt;1096),+'PL2'!$P$2+1,IF(AND(O6226&gt;1095,O6226&lt;1461),+'PL2'!$Q$2+1,IF(AND(O6226&gt;1460,O6226&lt;1826),+'PL2'!$R$2+1,IF(AND(O6226&gt;1825,O6226&lt;2190),+'PL2'!$S$2+1,0))))))</f>
        <v>1.2</v>
      </c>
      <c r="N6226" s="82">
        <f t="shared" si="495"/>
        <v>4.9963589095569638E-4</v>
      </c>
      <c r="O6226" s="19">
        <f>IF(A6226&gt;'PL2'!$C$2+489,IF(A6226='PL2'!$C$2+490,1,O6225+1), "")</f>
        <v>1663</v>
      </c>
      <c r="Q6226" s="19">
        <f t="shared" si="490"/>
        <v>37.692078492283592</v>
      </c>
    </row>
    <row r="6227" spans="1:17" s="80" customFormat="1" x14ac:dyDescent="0.55000000000000004">
      <c r="A6227" s="80">
        <v>6225</v>
      </c>
      <c r="B6227" s="81">
        <v>46047</v>
      </c>
      <c r="C6227" s="80">
        <v>148.41619674663099</v>
      </c>
      <c r="D6227" s="80">
        <f t="shared" si="492"/>
        <v>1009365177.1772394</v>
      </c>
      <c r="E6227" s="80">
        <v>475</v>
      </c>
      <c r="F6227" s="80">
        <f t="shared" si="496"/>
        <v>6.9843595805238169E-5</v>
      </c>
      <c r="G6227" s="80">
        <f t="shared" si="493"/>
        <v>30512.519553205078</v>
      </c>
      <c r="H6227" s="80">
        <f t="shared" si="489"/>
        <v>2.1311040826734819</v>
      </c>
      <c r="I6227" s="80">
        <f t="shared" si="491"/>
        <v>14493446.787772411</v>
      </c>
      <c r="K6227" s="82">
        <f t="shared" si="494"/>
        <v>1.1114805470662237E-3</v>
      </c>
      <c r="L6227" s="3">
        <f>IF(AND(O6227&gt;0,O6227&lt;366),+'PL2'!$N$3+1,IF(AND(O6227&gt;365,O6227&lt;731),+'PL2'!$O$3+1,IF(AND(O6227&gt;730,O6227&lt;1096),+'PL2'!$P$3+1,IF(AND(O6227&gt;1095,O6227&lt;1461),+'PL2'!$Q$3+1,IF(AND(O6227&gt;1460,O6227&lt;3000),+'PL2'!$R$3+1,0)))))</f>
        <v>1.5</v>
      </c>
      <c r="M6227" s="3">
        <f>IF(AND(O6227&gt;0,O6227&lt;366),+'PL2'!$N$2+1,IF(AND(O6227&gt;365,O6227&lt;731),+'PL2'!$O$2+1,IF(AND(O6227&gt;730,O6227&lt;1096),+'PL2'!$P$2+1,IF(AND(O6227&gt;1095,O6227&lt;1461),+'PL2'!$Q$2+1,IF(AND(O6227&gt;1460,O6227&lt;1826),+'PL2'!$R$2+1,IF(AND(O6227&gt;1825,O6227&lt;2190),+'PL2'!$S$2+1,0))))))</f>
        <v>1.2</v>
      </c>
      <c r="N6227" s="82">
        <f t="shared" si="495"/>
        <v>4.9963589095569638E-4</v>
      </c>
      <c r="O6227" s="19">
        <f>IF(A6227&gt;'PL2'!$C$2+489,IF(A6227='PL2'!$C$2+490,1,O6226+1), "")</f>
        <v>1664</v>
      </c>
      <c r="Q6227" s="19">
        <f t="shared" si="490"/>
        <v>37.710910807503055</v>
      </c>
    </row>
    <row r="6228" spans="1:17" s="80" customFormat="1" x14ac:dyDescent="0.55000000000000004">
      <c r="A6228" s="80">
        <v>6226</v>
      </c>
      <c r="B6228" s="81">
        <v>46048</v>
      </c>
      <c r="C6228" s="80">
        <v>148.446195220752</v>
      </c>
      <c r="D6228" s="80">
        <f t="shared" si="492"/>
        <v>1010487066.936558</v>
      </c>
      <c r="E6228" s="80">
        <v>475</v>
      </c>
      <c r="F6228" s="80">
        <f t="shared" si="496"/>
        <v>6.978015358833305E-5</v>
      </c>
      <c r="G6228" s="80">
        <f t="shared" si="493"/>
        <v>30527.764703097346</v>
      </c>
      <c r="H6228" s="80">
        <f t="shared" si="489"/>
        <v>2.1302321096906254</v>
      </c>
      <c r="I6228" s="80">
        <f t="shared" si="491"/>
        <v>14500688.23397124</v>
      </c>
      <c r="K6228" s="82">
        <f t="shared" si="494"/>
        <v>1.1114805470662237E-3</v>
      </c>
      <c r="L6228" s="3">
        <f>IF(AND(O6228&gt;0,O6228&lt;366),+'PL2'!$N$3+1,IF(AND(O6228&gt;365,O6228&lt;731),+'PL2'!$O$3+1,IF(AND(O6228&gt;730,O6228&lt;1096),+'PL2'!$P$3+1,IF(AND(O6228&gt;1095,O6228&lt;1461),+'PL2'!$Q$3+1,IF(AND(O6228&gt;1460,O6228&lt;3000),+'PL2'!$R$3+1,0)))))</f>
        <v>1.5</v>
      </c>
      <c r="M6228" s="3">
        <f>IF(AND(O6228&gt;0,O6228&lt;366),+'PL2'!$N$2+1,IF(AND(O6228&gt;365,O6228&lt;731),+'PL2'!$O$2+1,IF(AND(O6228&gt;730,O6228&lt;1096),+'PL2'!$P$2+1,IF(AND(O6228&gt;1095,O6228&lt;1461),+'PL2'!$Q$2+1,IF(AND(O6228&gt;1460,O6228&lt;1826),+'PL2'!$R$2+1,IF(AND(O6228&gt;1825,O6228&lt;2190),+'PL2'!$S$2+1,0))))))</f>
        <v>1.2</v>
      </c>
      <c r="N6228" s="82">
        <f t="shared" si="495"/>
        <v>4.9963589095569638E-4</v>
      </c>
      <c r="O6228" s="19">
        <f>IF(A6228&gt;'PL2'!$C$2+489,IF(A6228='PL2'!$C$2+490,1,O6227+1), "")</f>
        <v>1665</v>
      </c>
      <c r="Q6228" s="19">
        <f t="shared" si="490"/>
        <v>37.729752532023113</v>
      </c>
    </row>
    <row r="6229" spans="1:17" s="80" customFormat="1" x14ac:dyDescent="0.55000000000000004">
      <c r="A6229" s="80">
        <v>6227</v>
      </c>
      <c r="B6229" s="81">
        <v>46049</v>
      </c>
      <c r="C6229" s="80">
        <v>148.47619369487299</v>
      </c>
      <c r="D6229" s="80">
        <f t="shared" si="492"/>
        <v>1011610203.65452</v>
      </c>
      <c r="E6229" s="80">
        <v>475</v>
      </c>
      <c r="F6229" s="80">
        <f t="shared" si="496"/>
        <v>6.9716766151906479E-5</v>
      </c>
      <c r="G6229" s="80">
        <f t="shared" si="493"/>
        <v>30543.017470013663</v>
      </c>
      <c r="H6229" s="80">
        <f t="shared" si="489"/>
        <v>2.1293604065305369</v>
      </c>
      <c r="I6229" s="80">
        <f t="shared" si="491"/>
        <v>14507933.29825649</v>
      </c>
      <c r="K6229" s="82">
        <f t="shared" si="494"/>
        <v>1.1114805470662237E-3</v>
      </c>
      <c r="L6229" s="3">
        <f>IF(AND(O6229&gt;0,O6229&lt;366),+'PL2'!$N$3+1,IF(AND(O6229&gt;365,O6229&lt;731),+'PL2'!$O$3+1,IF(AND(O6229&gt;730,O6229&lt;1096),+'PL2'!$P$3+1,IF(AND(O6229&gt;1095,O6229&lt;1461),+'PL2'!$Q$3+1,IF(AND(O6229&gt;1460,O6229&lt;3000),+'PL2'!$R$3+1,0)))))</f>
        <v>1.5</v>
      </c>
      <c r="M6229" s="3">
        <f>IF(AND(O6229&gt;0,O6229&lt;366),+'PL2'!$N$2+1,IF(AND(O6229&gt;365,O6229&lt;731),+'PL2'!$O$2+1,IF(AND(O6229&gt;730,O6229&lt;1096),+'PL2'!$P$2+1,IF(AND(O6229&gt;1095,O6229&lt;1461),+'PL2'!$Q$2+1,IF(AND(O6229&gt;1460,O6229&lt;1826),+'PL2'!$R$2+1,IF(AND(O6229&gt;1825,O6229&lt;2190),+'PL2'!$S$2+1,0))))))</f>
        <v>1.2</v>
      </c>
      <c r="N6229" s="82">
        <f t="shared" si="495"/>
        <v>4.9963589095569638E-4</v>
      </c>
      <c r="O6229" s="19">
        <f>IF(A6229&gt;'PL2'!$C$2+489,IF(A6229='PL2'!$C$2+490,1,O6228+1), "")</f>
        <v>1666</v>
      </c>
      <c r="Q6229" s="19">
        <f t="shared" si="490"/>
        <v>37.748603670544988</v>
      </c>
    </row>
    <row r="6230" spans="1:17" s="80" customFormat="1" x14ac:dyDescent="0.55000000000000004">
      <c r="A6230" s="80">
        <v>6228</v>
      </c>
      <c r="B6230" s="81">
        <v>46050</v>
      </c>
      <c r="C6230" s="80">
        <v>148.506192168994</v>
      </c>
      <c r="D6230" s="80">
        <f t="shared" si="492"/>
        <v>1012734588.7170957</v>
      </c>
      <c r="E6230" s="80">
        <v>475</v>
      </c>
      <c r="F6230" s="80">
        <f t="shared" si="496"/>
        <v>6.9653433452520708E-5</v>
      </c>
      <c r="G6230" s="80">
        <f t="shared" si="493"/>
        <v>30558.277857759767</v>
      </c>
      <c r="H6230" s="80">
        <f t="shared" si="489"/>
        <v>2.128488973189107</v>
      </c>
      <c r="I6230" s="80">
        <f t="shared" si="491"/>
        <v>14515181.98243589</v>
      </c>
      <c r="K6230" s="82">
        <f t="shared" si="494"/>
        <v>1.1114805470662237E-3</v>
      </c>
      <c r="L6230" s="3">
        <f>IF(AND(O6230&gt;0,O6230&lt;366),+'PL2'!$N$3+1,IF(AND(O6230&gt;365,O6230&lt;731),+'PL2'!$O$3+1,IF(AND(O6230&gt;730,O6230&lt;1096),+'PL2'!$P$3+1,IF(AND(O6230&gt;1095,O6230&lt;1461),+'PL2'!$Q$3+1,IF(AND(O6230&gt;1460,O6230&lt;3000),+'PL2'!$R$3+1,0)))))</f>
        <v>1.5</v>
      </c>
      <c r="M6230" s="3">
        <f>IF(AND(O6230&gt;0,O6230&lt;366),+'PL2'!$N$2+1,IF(AND(O6230&gt;365,O6230&lt;731),+'PL2'!$O$2+1,IF(AND(O6230&gt;730,O6230&lt;1096),+'PL2'!$P$2+1,IF(AND(O6230&gt;1095,O6230&lt;1461),+'PL2'!$Q$2+1,IF(AND(O6230&gt;1460,O6230&lt;1826),+'PL2'!$R$2+1,IF(AND(O6230&gt;1825,O6230&lt;2190),+'PL2'!$S$2+1,0))))))</f>
        <v>1.2</v>
      </c>
      <c r="N6230" s="82">
        <f t="shared" si="495"/>
        <v>4.9963589095569638E-4</v>
      </c>
      <c r="O6230" s="19">
        <f>IF(A6230&gt;'PL2'!$C$2+489,IF(A6230='PL2'!$C$2+490,1,O6229+1), "")</f>
        <v>1667</v>
      </c>
      <c r="Q6230" s="19">
        <f t="shared" si="490"/>
        <v>37.767464227772251</v>
      </c>
    </row>
    <row r="6231" spans="1:17" s="80" customFormat="1" x14ac:dyDescent="0.55000000000000004">
      <c r="A6231" s="80">
        <v>6229</v>
      </c>
      <c r="B6231" s="81">
        <v>46051</v>
      </c>
      <c r="C6231" s="80">
        <v>148.53619064311499</v>
      </c>
      <c r="D6231" s="80">
        <f t="shared" si="492"/>
        <v>1013860223.5117959</v>
      </c>
      <c r="E6231" s="80">
        <v>475</v>
      </c>
      <c r="F6231" s="80">
        <f t="shared" si="496"/>
        <v>6.9590155446766817E-5</v>
      </c>
      <c r="G6231" s="80">
        <f t="shared" si="493"/>
        <v>30573.545870143302</v>
      </c>
      <c r="H6231" s="80">
        <f t="shared" si="489"/>
        <v>2.1276178096621279</v>
      </c>
      <c r="I6231" s="80">
        <f t="shared" si="491"/>
        <v>14522434.288318068</v>
      </c>
      <c r="K6231" s="82">
        <f t="shared" si="494"/>
        <v>1.1114805470662237E-3</v>
      </c>
      <c r="L6231" s="3">
        <f>IF(AND(O6231&gt;0,O6231&lt;366),+'PL2'!$N$3+1,IF(AND(O6231&gt;365,O6231&lt;731),+'PL2'!$O$3+1,IF(AND(O6231&gt;730,O6231&lt;1096),+'PL2'!$P$3+1,IF(AND(O6231&gt;1095,O6231&lt;1461),+'PL2'!$Q$3+1,IF(AND(O6231&gt;1460,O6231&lt;3000),+'PL2'!$R$3+1,0)))))</f>
        <v>1.5</v>
      </c>
      <c r="M6231" s="3">
        <f>IF(AND(O6231&gt;0,O6231&lt;366),+'PL2'!$N$2+1,IF(AND(O6231&gt;365,O6231&lt;731),+'PL2'!$O$2+1,IF(AND(O6231&gt;730,O6231&lt;1096),+'PL2'!$P$2+1,IF(AND(O6231&gt;1095,O6231&lt;1461),+'PL2'!$Q$2+1,IF(AND(O6231&gt;1460,O6231&lt;1826),+'PL2'!$R$2+1,IF(AND(O6231&gt;1825,O6231&lt;2190),+'PL2'!$S$2+1,0))))))</f>
        <v>1.2</v>
      </c>
      <c r="N6231" s="82">
        <f t="shared" si="495"/>
        <v>4.9963589095569638E-4</v>
      </c>
      <c r="O6231" s="19">
        <f>IF(A6231&gt;'PL2'!$C$2+489,IF(A6231='PL2'!$C$2+490,1,O6230+1), "")</f>
        <v>1668</v>
      </c>
      <c r="Q6231" s="19">
        <f t="shared" si="490"/>
        <v>37.786334208410828</v>
      </c>
    </row>
    <row r="6232" spans="1:17" s="80" customFormat="1" x14ac:dyDescent="0.55000000000000004">
      <c r="A6232" s="80">
        <v>6230</v>
      </c>
      <c r="B6232" s="81">
        <v>46052</v>
      </c>
      <c r="C6232" s="80">
        <v>148.56618911723601</v>
      </c>
      <c r="D6232" s="80">
        <f t="shared" si="492"/>
        <v>1014987109.4276735</v>
      </c>
      <c r="E6232" s="80">
        <v>475</v>
      </c>
      <c r="F6232" s="80">
        <f t="shared" si="496"/>
        <v>6.9526932091264901E-5</v>
      </c>
      <c r="G6232" s="80">
        <f t="shared" si="493"/>
        <v>30588.821510973805</v>
      </c>
      <c r="H6232" s="80">
        <f t="shared" si="489"/>
        <v>2.1267469159452985</v>
      </c>
      <c r="I6232" s="80">
        <f t="shared" si="491"/>
        <v>14529690.217712557</v>
      </c>
      <c r="K6232" s="82">
        <f t="shared" si="494"/>
        <v>1.1114805470662237E-3</v>
      </c>
      <c r="L6232" s="3">
        <f>IF(AND(O6232&gt;0,O6232&lt;366),+'PL2'!$N$3+1,IF(AND(O6232&gt;365,O6232&lt;731),+'PL2'!$O$3+1,IF(AND(O6232&gt;730,O6232&lt;1096),+'PL2'!$P$3+1,IF(AND(O6232&gt;1095,O6232&lt;1461),+'PL2'!$Q$3+1,IF(AND(O6232&gt;1460,O6232&lt;3000),+'PL2'!$R$3+1,0)))))</f>
        <v>1.5</v>
      </c>
      <c r="M6232" s="3">
        <f>IF(AND(O6232&gt;0,O6232&lt;366),+'PL2'!$N$2+1,IF(AND(O6232&gt;365,O6232&lt;731),+'PL2'!$O$2+1,IF(AND(O6232&gt;730,O6232&lt;1096),+'PL2'!$P$2+1,IF(AND(O6232&gt;1095,O6232&lt;1461),+'PL2'!$Q$2+1,IF(AND(O6232&gt;1460,O6232&lt;1826),+'PL2'!$R$2+1,IF(AND(O6232&gt;1825,O6232&lt;2190),+'PL2'!$S$2+1,0))))))</f>
        <v>1.2</v>
      </c>
      <c r="N6232" s="82">
        <f t="shared" si="495"/>
        <v>4.9963589095569638E-4</v>
      </c>
      <c r="O6232" s="19">
        <f>IF(A6232&gt;'PL2'!$C$2+489,IF(A6232='PL2'!$C$2+490,1,O6231+1), "")</f>
        <v>1669</v>
      </c>
      <c r="Q6232" s="19">
        <f t="shared" si="490"/>
        <v>37.805213617168995</v>
      </c>
    </row>
    <row r="6233" spans="1:17" s="80" customFormat="1" x14ac:dyDescent="0.55000000000000004">
      <c r="A6233" s="80">
        <v>6231</v>
      </c>
      <c r="B6233" s="81">
        <v>46053</v>
      </c>
      <c r="C6233" s="80">
        <v>148.59618759135699</v>
      </c>
      <c r="D6233" s="80">
        <f t="shared" si="492"/>
        <v>1016115247.8553253</v>
      </c>
      <c r="E6233" s="80">
        <v>475</v>
      </c>
      <c r="F6233" s="80">
        <f t="shared" si="496"/>
        <v>6.9463763342663882E-5</v>
      </c>
      <c r="G6233" s="80">
        <f t="shared" si="493"/>
        <v>30604.104784062725</v>
      </c>
      <c r="H6233" s="80">
        <f t="shared" ref="H6233:H6296" si="497">+F6233*G6233</f>
        <v>2.1258762920342207</v>
      </c>
      <c r="I6233" s="80">
        <f t="shared" si="491"/>
        <v>14536949.772429794</v>
      </c>
      <c r="K6233" s="82">
        <f t="shared" si="494"/>
        <v>1.1114805470662237E-3</v>
      </c>
      <c r="L6233" s="3">
        <f>IF(AND(O6233&gt;0,O6233&lt;366),+'PL2'!$N$3+1,IF(AND(O6233&gt;365,O6233&lt;731),+'PL2'!$O$3+1,IF(AND(O6233&gt;730,O6233&lt;1096),+'PL2'!$P$3+1,IF(AND(O6233&gt;1095,O6233&lt;1461),+'PL2'!$Q$3+1,IF(AND(O6233&gt;1460,O6233&lt;3000),+'PL2'!$R$3+1,0)))))</f>
        <v>1.5</v>
      </c>
      <c r="M6233" s="3">
        <f>IF(AND(O6233&gt;0,O6233&lt;366),+'PL2'!$N$2+1,IF(AND(O6233&gt;365,O6233&lt;731),+'PL2'!$O$2+1,IF(AND(O6233&gt;730,O6233&lt;1096),+'PL2'!$P$2+1,IF(AND(O6233&gt;1095,O6233&lt;1461),+'PL2'!$Q$2+1,IF(AND(O6233&gt;1460,O6233&lt;1826),+'PL2'!$R$2+1,IF(AND(O6233&gt;1825,O6233&lt;2190),+'PL2'!$S$2+1,0))))))</f>
        <v>1.2</v>
      </c>
      <c r="N6233" s="82">
        <f t="shared" si="495"/>
        <v>4.9963589095569638E-4</v>
      </c>
      <c r="O6233" s="19">
        <f>IF(A6233&gt;'PL2'!$C$2+489,IF(A6233='PL2'!$C$2+490,1,O6232+1), "")</f>
        <v>1670</v>
      </c>
      <c r="Q6233" s="19">
        <f t="shared" si="490"/>
        <v>37.82410245875738</v>
      </c>
    </row>
    <row r="6234" spans="1:17" s="80" customFormat="1" x14ac:dyDescent="0.55000000000000004">
      <c r="A6234" s="80">
        <v>6232</v>
      </c>
      <c r="B6234" s="81">
        <v>46054</v>
      </c>
      <c r="C6234" s="80">
        <v>148.62618606547801</v>
      </c>
      <c r="D6234" s="80">
        <f t="shared" si="492"/>
        <v>1017244640.1868939</v>
      </c>
      <c r="E6234" s="80">
        <v>475</v>
      </c>
      <c r="F6234" s="80">
        <f t="shared" si="496"/>
        <v>6.9400649157641669E-5</v>
      </c>
      <c r="G6234" s="80">
        <f t="shared" si="493"/>
        <v>30619.39569322341</v>
      </c>
      <c r="H6234" s="80">
        <f t="shared" si="497"/>
        <v>2.1250059379244024</v>
      </c>
      <c r="I6234" s="80">
        <f t="shared" si="491"/>
        <v>14544212.95428112</v>
      </c>
      <c r="K6234" s="82">
        <f t="shared" si="494"/>
        <v>1.1114805470662237E-3</v>
      </c>
      <c r="L6234" s="3">
        <f>IF(AND(O6234&gt;0,O6234&lt;366),+'PL2'!$N$3+1,IF(AND(O6234&gt;365,O6234&lt;731),+'PL2'!$O$3+1,IF(AND(O6234&gt;730,O6234&lt;1096),+'PL2'!$P$3+1,IF(AND(O6234&gt;1095,O6234&lt;1461),+'PL2'!$Q$3+1,IF(AND(O6234&gt;1460,O6234&lt;3000),+'PL2'!$R$3+1,0)))))</f>
        <v>1.5</v>
      </c>
      <c r="M6234" s="3">
        <f>IF(AND(O6234&gt;0,O6234&lt;366),+'PL2'!$N$2+1,IF(AND(O6234&gt;365,O6234&lt;731),+'PL2'!$O$2+1,IF(AND(O6234&gt;730,O6234&lt;1096),+'PL2'!$P$2+1,IF(AND(O6234&gt;1095,O6234&lt;1461),+'PL2'!$Q$2+1,IF(AND(O6234&gt;1460,O6234&lt;1826),+'PL2'!$R$2+1,IF(AND(O6234&gt;1825,O6234&lt;2190),+'PL2'!$S$2+1,0))))))</f>
        <v>1.2</v>
      </c>
      <c r="N6234" s="82">
        <f t="shared" si="495"/>
        <v>4.9963589095569638E-4</v>
      </c>
      <c r="O6234" s="19">
        <f>IF(A6234&gt;'PL2'!$C$2+489,IF(A6234='PL2'!$C$2+490,1,O6233+1), "")</f>
        <v>1671</v>
      </c>
      <c r="Q6234" s="19">
        <f t="shared" si="490"/>
        <v>37.843000737888964</v>
      </c>
    </row>
    <row r="6235" spans="1:17" s="80" customFormat="1" x14ac:dyDescent="0.55000000000000004">
      <c r="A6235" s="80">
        <v>6233</v>
      </c>
      <c r="B6235" s="81">
        <v>46055</v>
      </c>
      <c r="C6235" s="80">
        <v>148.656184539599</v>
      </c>
      <c r="D6235" s="80">
        <f t="shared" si="492"/>
        <v>1018375287.816069</v>
      </c>
      <c r="E6235" s="80">
        <v>475</v>
      </c>
      <c r="F6235" s="80">
        <f t="shared" si="496"/>
        <v>6.933758949290496E-5</v>
      </c>
      <c r="G6235" s="80">
        <f t="shared" si="493"/>
        <v>30634.694242271118</v>
      </c>
      <c r="H6235" s="80">
        <f t="shared" si="497"/>
        <v>2.124135853611254</v>
      </c>
      <c r="I6235" s="80">
        <f t="shared" si="491"/>
        <v>14551479.765078781</v>
      </c>
      <c r="K6235" s="82">
        <f t="shared" si="494"/>
        <v>1.1114805470662237E-3</v>
      </c>
      <c r="L6235" s="3">
        <f>IF(AND(O6235&gt;0,O6235&lt;366),+'PL2'!$N$3+1,IF(AND(O6235&gt;365,O6235&lt;731),+'PL2'!$O$3+1,IF(AND(O6235&gt;730,O6235&lt;1096),+'PL2'!$P$3+1,IF(AND(O6235&gt;1095,O6235&lt;1461),+'PL2'!$Q$3+1,IF(AND(O6235&gt;1460,O6235&lt;3000),+'PL2'!$R$3+1,0)))))</f>
        <v>1.5</v>
      </c>
      <c r="M6235" s="3">
        <f>IF(AND(O6235&gt;0,O6235&lt;366),+'PL2'!$N$2+1,IF(AND(O6235&gt;365,O6235&lt;731),+'PL2'!$O$2+1,IF(AND(O6235&gt;730,O6235&lt;1096),+'PL2'!$P$2+1,IF(AND(O6235&gt;1095,O6235&lt;1461),+'PL2'!$Q$2+1,IF(AND(O6235&gt;1460,O6235&lt;1826),+'PL2'!$R$2+1,IF(AND(O6235&gt;1825,O6235&lt;2190),+'PL2'!$S$2+1,0))))))</f>
        <v>1.2</v>
      </c>
      <c r="N6235" s="82">
        <f t="shared" si="495"/>
        <v>4.9963589095569638E-4</v>
      </c>
      <c r="O6235" s="19">
        <f>IF(A6235&gt;'PL2'!$C$2+489,IF(A6235='PL2'!$C$2+490,1,O6234+1), "")</f>
        <v>1672</v>
      </c>
      <c r="Q6235" s="19">
        <f t="shared" ref="Q6235:Q6298" si="498">+Q6234*(1+N6235)</f>
        <v>37.861908459279078</v>
      </c>
    </row>
    <row r="6236" spans="1:17" s="80" customFormat="1" x14ac:dyDescent="0.55000000000000004">
      <c r="A6236" s="80">
        <v>6234</v>
      </c>
      <c r="B6236" s="81">
        <v>46056</v>
      </c>
      <c r="C6236" s="80">
        <v>148.68618301372001</v>
      </c>
      <c r="D6236" s="80">
        <f t="shared" si="492"/>
        <v>1019507192.1380895</v>
      </c>
      <c r="E6236" s="80">
        <v>475</v>
      </c>
      <c r="F6236" s="80">
        <f t="shared" si="496"/>
        <v>6.9274584305189398E-5</v>
      </c>
      <c r="G6236" s="80">
        <f t="shared" si="493"/>
        <v>30650.000435023012</v>
      </c>
      <c r="H6236" s="80">
        <f t="shared" si="497"/>
        <v>2.1232660390900935</v>
      </c>
      <c r="I6236" s="80">
        <f t="shared" si="491"/>
        <v>14558750.206635932</v>
      </c>
      <c r="K6236" s="82">
        <f t="shared" si="494"/>
        <v>1.1114805470662237E-3</v>
      </c>
      <c r="L6236" s="3">
        <f>IF(AND(O6236&gt;0,O6236&lt;366),+'PL2'!$N$3+1,IF(AND(O6236&gt;365,O6236&lt;731),+'PL2'!$O$3+1,IF(AND(O6236&gt;730,O6236&lt;1096),+'PL2'!$P$3+1,IF(AND(O6236&gt;1095,O6236&lt;1461),+'PL2'!$Q$3+1,IF(AND(O6236&gt;1460,O6236&lt;3000),+'PL2'!$R$3+1,0)))))</f>
        <v>1.5</v>
      </c>
      <c r="M6236" s="3">
        <f>IF(AND(O6236&gt;0,O6236&lt;366),+'PL2'!$N$2+1,IF(AND(O6236&gt;365,O6236&lt;731),+'PL2'!$O$2+1,IF(AND(O6236&gt;730,O6236&lt;1096),+'PL2'!$P$2+1,IF(AND(O6236&gt;1095,O6236&lt;1461),+'PL2'!$Q$2+1,IF(AND(O6236&gt;1460,O6236&lt;1826),+'PL2'!$R$2+1,IF(AND(O6236&gt;1825,O6236&lt;2190),+'PL2'!$S$2+1,0))))))</f>
        <v>1.2</v>
      </c>
      <c r="N6236" s="82">
        <f t="shared" si="495"/>
        <v>4.9963589095569638E-4</v>
      </c>
      <c r="O6236" s="19">
        <f>IF(A6236&gt;'PL2'!$C$2+489,IF(A6236='PL2'!$C$2+490,1,O6235+1), "")</f>
        <v>1673</v>
      </c>
      <c r="Q6236" s="19">
        <f t="shared" si="498"/>
        <v>37.880825627645414</v>
      </c>
    </row>
    <row r="6237" spans="1:17" s="80" customFormat="1" x14ac:dyDescent="0.55000000000000004">
      <c r="A6237" s="80">
        <v>6235</v>
      </c>
      <c r="B6237" s="81">
        <v>46057</v>
      </c>
      <c r="C6237" s="80">
        <v>148.716181487841</v>
      </c>
      <c r="D6237" s="80">
        <f t="shared" si="492"/>
        <v>1020640354.5497451</v>
      </c>
      <c r="E6237" s="80">
        <v>475</v>
      </c>
      <c r="F6237" s="80">
        <f t="shared" si="496"/>
        <v>6.9211633551259454E-5</v>
      </c>
      <c r="G6237" s="80">
        <f t="shared" si="493"/>
        <v>30665.314275298158</v>
      </c>
      <c r="H6237" s="80">
        <f t="shared" si="497"/>
        <v>2.1223964943561415</v>
      </c>
      <c r="I6237" s="80">
        <f t="shared" si="491"/>
        <v>14566024.280766625</v>
      </c>
      <c r="K6237" s="82">
        <f t="shared" si="494"/>
        <v>1.1114805470662237E-3</v>
      </c>
      <c r="L6237" s="3">
        <f>IF(AND(O6237&gt;0,O6237&lt;366),+'PL2'!$N$3+1,IF(AND(O6237&gt;365,O6237&lt;731),+'PL2'!$O$3+1,IF(AND(O6237&gt;730,O6237&lt;1096),+'PL2'!$P$3+1,IF(AND(O6237&gt;1095,O6237&lt;1461),+'PL2'!$Q$3+1,IF(AND(O6237&gt;1460,O6237&lt;3000),+'PL2'!$R$3+1,0)))))</f>
        <v>1.5</v>
      </c>
      <c r="M6237" s="3">
        <f>IF(AND(O6237&gt;0,O6237&lt;366),+'PL2'!$N$2+1,IF(AND(O6237&gt;365,O6237&lt;731),+'PL2'!$O$2+1,IF(AND(O6237&gt;730,O6237&lt;1096),+'PL2'!$P$2+1,IF(AND(O6237&gt;1095,O6237&lt;1461),+'PL2'!$Q$2+1,IF(AND(O6237&gt;1460,O6237&lt;1826),+'PL2'!$R$2+1,IF(AND(O6237&gt;1825,O6237&lt;2190),+'PL2'!$S$2+1,0))))))</f>
        <v>1.2</v>
      </c>
      <c r="N6237" s="82">
        <f t="shared" si="495"/>
        <v>4.9963589095569638E-4</v>
      </c>
      <c r="O6237" s="19">
        <f>IF(A6237&gt;'PL2'!$C$2+489,IF(A6237='PL2'!$C$2+490,1,O6236+1), "")</f>
        <v>1674</v>
      </c>
      <c r="Q6237" s="19">
        <f t="shared" si="498"/>
        <v>37.899752247708022</v>
      </c>
    </row>
    <row r="6238" spans="1:17" s="80" customFormat="1" x14ac:dyDescent="0.55000000000000004">
      <c r="A6238" s="80">
        <v>6236</v>
      </c>
      <c r="B6238" s="81">
        <v>46058</v>
      </c>
      <c r="C6238" s="80">
        <v>148.74617996196201</v>
      </c>
      <c r="D6238" s="80">
        <f t="shared" si="492"/>
        <v>1021774776.4493779</v>
      </c>
      <c r="E6238" s="80">
        <v>475</v>
      </c>
      <c r="F6238" s="80">
        <f t="shared" si="496"/>
        <v>6.9148737187908464E-5</v>
      </c>
      <c r="G6238" s="80">
        <f t="shared" si="493"/>
        <v>30680.635766917534</v>
      </c>
      <c r="H6238" s="80">
        <f t="shared" si="497"/>
        <v>2.1215272194045252</v>
      </c>
      <c r="I6238" s="80">
        <f t="shared" si="491"/>
        <v>14573301.989285829</v>
      </c>
      <c r="K6238" s="82">
        <f t="shared" si="494"/>
        <v>1.1114805470662237E-3</v>
      </c>
      <c r="L6238" s="3">
        <f>IF(AND(O6238&gt;0,O6238&lt;366),+'PL2'!$N$3+1,IF(AND(O6238&gt;365,O6238&lt;731),+'PL2'!$O$3+1,IF(AND(O6238&gt;730,O6238&lt;1096),+'PL2'!$P$3+1,IF(AND(O6238&gt;1095,O6238&lt;1461),+'PL2'!$Q$3+1,IF(AND(O6238&gt;1460,O6238&lt;3000),+'PL2'!$R$3+1,0)))))</f>
        <v>1.5</v>
      </c>
      <c r="M6238" s="3">
        <f>IF(AND(O6238&gt;0,O6238&lt;366),+'PL2'!$N$2+1,IF(AND(O6238&gt;365,O6238&lt;731),+'PL2'!$O$2+1,IF(AND(O6238&gt;730,O6238&lt;1096),+'PL2'!$P$2+1,IF(AND(O6238&gt;1095,O6238&lt;1461),+'PL2'!$Q$2+1,IF(AND(O6238&gt;1460,O6238&lt;1826),+'PL2'!$R$2+1,IF(AND(O6238&gt;1825,O6238&lt;2190),+'PL2'!$S$2+1,0))))))</f>
        <v>1.2</v>
      </c>
      <c r="N6238" s="82">
        <f t="shared" si="495"/>
        <v>4.9963589095569638E-4</v>
      </c>
      <c r="O6238" s="19">
        <f>IF(A6238&gt;'PL2'!$C$2+489,IF(A6238='PL2'!$C$2+490,1,O6237+1), "")</f>
        <v>1675</v>
      </c>
      <c r="Q6238" s="19">
        <f t="shared" si="498"/>
        <v>37.918688324189304</v>
      </c>
    </row>
    <row r="6239" spans="1:17" s="80" customFormat="1" x14ac:dyDescent="0.55000000000000004">
      <c r="A6239" s="80">
        <v>6237</v>
      </c>
      <c r="B6239" s="81">
        <v>46059</v>
      </c>
      <c r="C6239" s="80">
        <v>148.776178436083</v>
      </c>
      <c r="D6239" s="80">
        <f t="shared" si="492"/>
        <v>1022910459.2368844</v>
      </c>
      <c r="E6239" s="80">
        <v>475</v>
      </c>
      <c r="F6239" s="80">
        <f t="shared" si="496"/>
        <v>6.9085895171958607E-5</v>
      </c>
      <c r="G6239" s="80">
        <f t="shared" si="493"/>
        <v>30695.964913704025</v>
      </c>
      <c r="H6239" s="80">
        <f t="shared" si="497"/>
        <v>2.1206582142302759</v>
      </c>
      <c r="I6239" s="80">
        <f t="shared" ref="I6239:I6302" si="499">+E6239*G6239</f>
        <v>14580583.334009413</v>
      </c>
      <c r="K6239" s="82">
        <f t="shared" si="494"/>
        <v>1.1114805470662237E-3</v>
      </c>
      <c r="L6239" s="3">
        <f>IF(AND(O6239&gt;0,O6239&lt;366),+'PL2'!$N$3+1,IF(AND(O6239&gt;365,O6239&lt;731),+'PL2'!$O$3+1,IF(AND(O6239&gt;730,O6239&lt;1096),+'PL2'!$P$3+1,IF(AND(O6239&gt;1095,O6239&lt;1461),+'PL2'!$Q$3+1,IF(AND(O6239&gt;1460,O6239&lt;3000),+'PL2'!$R$3+1,0)))))</f>
        <v>1.5</v>
      </c>
      <c r="M6239" s="3">
        <f>IF(AND(O6239&gt;0,O6239&lt;366),+'PL2'!$N$2+1,IF(AND(O6239&gt;365,O6239&lt;731),+'PL2'!$O$2+1,IF(AND(O6239&gt;730,O6239&lt;1096),+'PL2'!$P$2+1,IF(AND(O6239&gt;1095,O6239&lt;1461),+'PL2'!$Q$2+1,IF(AND(O6239&gt;1460,O6239&lt;1826),+'PL2'!$R$2+1,IF(AND(O6239&gt;1825,O6239&lt;2190),+'PL2'!$S$2+1,0))))))</f>
        <v>1.2</v>
      </c>
      <c r="N6239" s="82">
        <f t="shared" si="495"/>
        <v>4.9963589095569638E-4</v>
      </c>
      <c r="O6239" s="19">
        <f>IF(A6239&gt;'PL2'!$C$2+489,IF(A6239='PL2'!$C$2+490,1,O6238+1), "")</f>
        <v>1676</v>
      </c>
      <c r="Q6239" s="19">
        <f t="shared" si="498"/>
        <v>37.937633861814035</v>
      </c>
    </row>
    <row r="6240" spans="1:17" s="80" customFormat="1" x14ac:dyDescent="0.55000000000000004">
      <c r="A6240" s="80">
        <v>6238</v>
      </c>
      <c r="B6240" s="81">
        <v>46060</v>
      </c>
      <c r="C6240" s="80">
        <v>148.80617691020399</v>
      </c>
      <c r="D6240" s="80">
        <f t="shared" si="492"/>
        <v>1024047404.3137168</v>
      </c>
      <c r="E6240" s="80">
        <v>475</v>
      </c>
      <c r="F6240" s="80">
        <f t="shared" si="496"/>
        <v>6.9023107460260884E-5</v>
      </c>
      <c r="G6240" s="80">
        <f t="shared" si="493"/>
        <v>30711.301719482428</v>
      </c>
      <c r="H6240" s="80">
        <f t="shared" si="497"/>
        <v>2.1197894788283307</v>
      </c>
      <c r="I6240" s="80">
        <f t="shared" si="499"/>
        <v>14587868.316754153</v>
      </c>
      <c r="K6240" s="82">
        <f t="shared" si="494"/>
        <v>1.1114805470662237E-3</v>
      </c>
      <c r="L6240" s="3">
        <f>IF(AND(O6240&gt;0,O6240&lt;366),+'PL2'!$N$3+1,IF(AND(O6240&gt;365,O6240&lt;731),+'PL2'!$O$3+1,IF(AND(O6240&gt;730,O6240&lt;1096),+'PL2'!$P$3+1,IF(AND(O6240&gt;1095,O6240&lt;1461),+'PL2'!$Q$3+1,IF(AND(O6240&gt;1460,O6240&lt;3000),+'PL2'!$R$3+1,0)))))</f>
        <v>1.5</v>
      </c>
      <c r="M6240" s="3">
        <f>IF(AND(O6240&gt;0,O6240&lt;366),+'PL2'!$N$2+1,IF(AND(O6240&gt;365,O6240&lt;731),+'PL2'!$O$2+1,IF(AND(O6240&gt;730,O6240&lt;1096),+'PL2'!$P$2+1,IF(AND(O6240&gt;1095,O6240&lt;1461),+'PL2'!$Q$2+1,IF(AND(O6240&gt;1460,O6240&lt;1826),+'PL2'!$R$2+1,IF(AND(O6240&gt;1825,O6240&lt;2190),+'PL2'!$S$2+1,0))))))</f>
        <v>1.2</v>
      </c>
      <c r="N6240" s="82">
        <f t="shared" si="495"/>
        <v>4.9963589095569638E-4</v>
      </c>
      <c r="O6240" s="19">
        <f>IF(A6240&gt;'PL2'!$C$2+489,IF(A6240='PL2'!$C$2+490,1,O6239+1), "")</f>
        <v>1677</v>
      </c>
      <c r="Q6240" s="19">
        <f t="shared" si="498"/>
        <v>37.956588865309335</v>
      </c>
    </row>
    <row r="6241" spans="1:17" s="80" customFormat="1" x14ac:dyDescent="0.55000000000000004">
      <c r="A6241" s="80">
        <v>6239</v>
      </c>
      <c r="B6241" s="81">
        <v>46061</v>
      </c>
      <c r="C6241" s="80">
        <v>148.836175384325</v>
      </c>
      <c r="D6241" s="80">
        <f t="shared" si="492"/>
        <v>1025185613.0828851</v>
      </c>
      <c r="E6241" s="80">
        <v>475</v>
      </c>
      <c r="F6241" s="80">
        <f t="shared" si="496"/>
        <v>6.8960374009695139E-5</v>
      </c>
      <c r="G6241" s="80">
        <f t="shared" si="493"/>
        <v>30726.646188079452</v>
      </c>
      <c r="H6241" s="80">
        <f t="shared" si="497"/>
        <v>2.1189210131935323</v>
      </c>
      <c r="I6241" s="80">
        <f t="shared" si="499"/>
        <v>14595156.93933774</v>
      </c>
      <c r="K6241" s="82">
        <f t="shared" si="494"/>
        <v>1.1114805470662237E-3</v>
      </c>
      <c r="L6241" s="3">
        <f>IF(AND(O6241&gt;0,O6241&lt;366),+'PL2'!$N$3+1,IF(AND(O6241&gt;365,O6241&lt;731),+'PL2'!$O$3+1,IF(AND(O6241&gt;730,O6241&lt;1096),+'PL2'!$P$3+1,IF(AND(O6241&gt;1095,O6241&lt;1461),+'PL2'!$Q$3+1,IF(AND(O6241&gt;1460,O6241&lt;3000),+'PL2'!$R$3+1,0)))))</f>
        <v>1.5</v>
      </c>
      <c r="M6241" s="3">
        <f>IF(AND(O6241&gt;0,O6241&lt;366),+'PL2'!$N$2+1,IF(AND(O6241&gt;365,O6241&lt;731),+'PL2'!$O$2+1,IF(AND(O6241&gt;730,O6241&lt;1096),+'PL2'!$P$2+1,IF(AND(O6241&gt;1095,O6241&lt;1461),+'PL2'!$Q$2+1,IF(AND(O6241&gt;1460,O6241&lt;1826),+'PL2'!$R$2+1,IF(AND(O6241&gt;1825,O6241&lt;2190),+'PL2'!$S$2+1,0))))))</f>
        <v>1.2</v>
      </c>
      <c r="N6241" s="82">
        <f t="shared" si="495"/>
        <v>4.9963589095569638E-4</v>
      </c>
      <c r="O6241" s="19">
        <f>IF(A6241&gt;'PL2'!$C$2+489,IF(A6241='PL2'!$C$2+490,1,O6240+1), "")</f>
        <v>1678</v>
      </c>
      <c r="Q6241" s="19">
        <f t="shared" si="498"/>
        <v>37.975553339404691</v>
      </c>
    </row>
    <row r="6242" spans="1:17" s="80" customFormat="1" x14ac:dyDescent="0.55000000000000004">
      <c r="A6242" s="80">
        <v>6240</v>
      </c>
      <c r="B6242" s="81">
        <v>46062</v>
      </c>
      <c r="C6242" s="80">
        <v>148.86617385844599</v>
      </c>
      <c r="D6242" s="80">
        <f t="shared" si="492"/>
        <v>1026325086.9489589</v>
      </c>
      <c r="E6242" s="80">
        <v>475</v>
      </c>
      <c r="F6242" s="80">
        <f t="shared" si="496"/>
        <v>6.8897694777170015E-5</v>
      </c>
      <c r="G6242" s="80">
        <f t="shared" si="493"/>
        <v>30741.998323323714</v>
      </c>
      <c r="H6242" s="80">
        <f t="shared" si="497"/>
        <v>2.1180528173206294</v>
      </c>
      <c r="I6242" s="80">
        <f t="shared" si="499"/>
        <v>14602449.203578765</v>
      </c>
      <c r="K6242" s="82">
        <f t="shared" si="494"/>
        <v>1.1114805470662237E-3</v>
      </c>
      <c r="L6242" s="3">
        <f>IF(AND(O6242&gt;0,O6242&lt;366),+'PL2'!$N$3+1,IF(AND(O6242&gt;365,O6242&lt;731),+'PL2'!$O$3+1,IF(AND(O6242&gt;730,O6242&lt;1096),+'PL2'!$P$3+1,IF(AND(O6242&gt;1095,O6242&lt;1461),+'PL2'!$Q$3+1,IF(AND(O6242&gt;1460,O6242&lt;3000),+'PL2'!$R$3+1,0)))))</f>
        <v>1.5</v>
      </c>
      <c r="M6242" s="3">
        <f>IF(AND(O6242&gt;0,O6242&lt;366),+'PL2'!$N$2+1,IF(AND(O6242&gt;365,O6242&lt;731),+'PL2'!$O$2+1,IF(AND(O6242&gt;730,O6242&lt;1096),+'PL2'!$P$2+1,IF(AND(O6242&gt;1095,O6242&lt;1461),+'PL2'!$Q$2+1,IF(AND(O6242&gt;1460,O6242&lt;1826),+'PL2'!$R$2+1,IF(AND(O6242&gt;1825,O6242&lt;2190),+'PL2'!$S$2+1,0))))))</f>
        <v>1.2</v>
      </c>
      <c r="N6242" s="82">
        <f t="shared" si="495"/>
        <v>4.9963589095569638E-4</v>
      </c>
      <c r="O6242" s="19">
        <f>IF(A6242&gt;'PL2'!$C$2+489,IF(A6242='PL2'!$C$2+490,1,O6241+1), "")</f>
        <v>1679</v>
      </c>
      <c r="Q6242" s="19">
        <f t="shared" si="498"/>
        <v>37.994527288831961</v>
      </c>
    </row>
    <row r="6243" spans="1:17" s="80" customFormat="1" x14ac:dyDescent="0.55000000000000004">
      <c r="A6243" s="80">
        <v>6241</v>
      </c>
      <c r="B6243" s="81">
        <v>46063</v>
      </c>
      <c r="C6243" s="80">
        <v>148.89617233256701</v>
      </c>
      <c r="D6243" s="80">
        <f t="shared" ref="D6243:D6306" si="500">+D6242*(1+K6243)</f>
        <v>1027465827.3180687</v>
      </c>
      <c r="E6243" s="80">
        <v>475</v>
      </c>
      <c r="F6243" s="80">
        <f t="shared" si="496"/>
        <v>6.8835069719622939E-5</v>
      </c>
      <c r="G6243" s="80">
        <f t="shared" ref="G6243:G6306" si="501">+G6242*(1+N6243)</f>
        <v>30757.358129045748</v>
      </c>
      <c r="H6243" s="80">
        <f t="shared" si="497"/>
        <v>2.1171848912042752</v>
      </c>
      <c r="I6243" s="80">
        <f t="shared" si="499"/>
        <v>14609745.11129673</v>
      </c>
      <c r="K6243" s="82">
        <f t="shared" si="494"/>
        <v>1.1114805470662237E-3</v>
      </c>
      <c r="L6243" s="3">
        <f>IF(AND(O6243&gt;0,O6243&lt;366),+'PL2'!$N$3+1,IF(AND(O6243&gt;365,O6243&lt;731),+'PL2'!$O$3+1,IF(AND(O6243&gt;730,O6243&lt;1096),+'PL2'!$P$3+1,IF(AND(O6243&gt;1095,O6243&lt;1461),+'PL2'!$Q$3+1,IF(AND(O6243&gt;1460,O6243&lt;3000),+'PL2'!$R$3+1,0)))))</f>
        <v>1.5</v>
      </c>
      <c r="M6243" s="3">
        <f>IF(AND(O6243&gt;0,O6243&lt;366),+'PL2'!$N$2+1,IF(AND(O6243&gt;365,O6243&lt;731),+'PL2'!$O$2+1,IF(AND(O6243&gt;730,O6243&lt;1096),+'PL2'!$P$2+1,IF(AND(O6243&gt;1095,O6243&lt;1461),+'PL2'!$Q$2+1,IF(AND(O6243&gt;1460,O6243&lt;1826),+'PL2'!$R$2+1,IF(AND(O6243&gt;1825,O6243&lt;2190),+'PL2'!$S$2+1,0))))))</f>
        <v>1.2</v>
      </c>
      <c r="N6243" s="82">
        <f t="shared" si="495"/>
        <v>4.9963589095569638E-4</v>
      </c>
      <c r="O6243" s="19">
        <f>IF(A6243&gt;'PL2'!$C$2+489,IF(A6243='PL2'!$C$2+490,1,O6242+1), "")</f>
        <v>1680</v>
      </c>
      <c r="Q6243" s="19">
        <f t="shared" si="498"/>
        <v>38.013510718325357</v>
      </c>
    </row>
    <row r="6244" spans="1:17" s="80" customFormat="1" x14ac:dyDescent="0.55000000000000004">
      <c r="A6244" s="80">
        <v>6242</v>
      </c>
      <c r="B6244" s="81">
        <v>46064</v>
      </c>
      <c r="C6244" s="80">
        <v>148.92617080668799</v>
      </c>
      <c r="D6244" s="80">
        <f t="shared" si="500"/>
        <v>1028607835.5979081</v>
      </c>
      <c r="E6244" s="80">
        <v>475</v>
      </c>
      <c r="F6244" s="80">
        <f t="shared" si="496"/>
        <v>6.8772498794020137E-5</v>
      </c>
      <c r="G6244" s="80">
        <f t="shared" si="501"/>
        <v>30772.725609077996</v>
      </c>
      <c r="H6244" s="80">
        <f t="shared" si="497"/>
        <v>2.1163172348390291</v>
      </c>
      <c r="I6244" s="80">
        <f t="shared" si="499"/>
        <v>14617044.664312048</v>
      </c>
      <c r="K6244" s="82">
        <f t="shared" ref="K6244:K6307" si="502">+L6244^(0.00273972602739726)-1</f>
        <v>1.1114805470662237E-3</v>
      </c>
      <c r="L6244" s="3">
        <f>IF(AND(O6244&gt;0,O6244&lt;366),+'PL2'!$N$3+1,IF(AND(O6244&gt;365,O6244&lt;731),+'PL2'!$O$3+1,IF(AND(O6244&gt;730,O6244&lt;1096),+'PL2'!$P$3+1,IF(AND(O6244&gt;1095,O6244&lt;1461),+'PL2'!$Q$3+1,IF(AND(O6244&gt;1460,O6244&lt;3000),+'PL2'!$R$3+1,0)))))</f>
        <v>1.5</v>
      </c>
      <c r="M6244" s="3">
        <f>IF(AND(O6244&gt;0,O6244&lt;366),+'PL2'!$N$2+1,IF(AND(O6244&gt;365,O6244&lt;731),+'PL2'!$O$2+1,IF(AND(O6244&gt;730,O6244&lt;1096),+'PL2'!$P$2+1,IF(AND(O6244&gt;1095,O6244&lt;1461),+'PL2'!$Q$2+1,IF(AND(O6244&gt;1460,O6244&lt;1826),+'PL2'!$R$2+1,IF(AND(O6244&gt;1825,O6244&lt;2190),+'PL2'!$S$2+1,0))))))</f>
        <v>1.2</v>
      </c>
      <c r="N6244" s="82">
        <f t="shared" ref="N6244:N6307" si="503">+M6244^(0.00273972602739726)-1</f>
        <v>4.9963589095569638E-4</v>
      </c>
      <c r="O6244" s="19">
        <f>IF(A6244&gt;'PL2'!$C$2+489,IF(A6244='PL2'!$C$2+490,1,O6243+1), "")</f>
        <v>1681</v>
      </c>
      <c r="Q6244" s="19">
        <f t="shared" si="498"/>
        <v>38.032503632621463</v>
      </c>
    </row>
    <row r="6245" spans="1:17" s="80" customFormat="1" x14ac:dyDescent="0.55000000000000004">
      <c r="A6245" s="80">
        <v>6243</v>
      </c>
      <c r="B6245" s="81">
        <v>46065</v>
      </c>
      <c r="C6245" s="80">
        <v>148.95616928080901</v>
      </c>
      <c r="D6245" s="80">
        <f t="shared" si="500"/>
        <v>1029751113.1977351</v>
      </c>
      <c r="E6245" s="80">
        <v>475</v>
      </c>
      <c r="F6245" s="80">
        <f t="shared" si="496"/>
        <v>6.8709981957356636E-5</v>
      </c>
      <c r="G6245" s="80">
        <f t="shared" si="501"/>
        <v>30788.100767254822</v>
      </c>
      <c r="H6245" s="80">
        <f t="shared" si="497"/>
        <v>2.1154498482193569</v>
      </c>
      <c r="I6245" s="80">
        <f t="shared" si="499"/>
        <v>14624347.86444604</v>
      </c>
      <c r="K6245" s="82">
        <f t="shared" si="502"/>
        <v>1.1114805470662237E-3</v>
      </c>
      <c r="L6245" s="3">
        <f>IF(AND(O6245&gt;0,O6245&lt;366),+'PL2'!$N$3+1,IF(AND(O6245&gt;365,O6245&lt;731),+'PL2'!$O$3+1,IF(AND(O6245&gt;730,O6245&lt;1096),+'PL2'!$P$3+1,IF(AND(O6245&gt;1095,O6245&lt;1461),+'PL2'!$Q$3+1,IF(AND(O6245&gt;1460,O6245&lt;3000),+'PL2'!$R$3+1,0)))))</f>
        <v>1.5</v>
      </c>
      <c r="M6245" s="3">
        <f>IF(AND(O6245&gt;0,O6245&lt;366),+'PL2'!$N$2+1,IF(AND(O6245&gt;365,O6245&lt;731),+'PL2'!$O$2+1,IF(AND(O6245&gt;730,O6245&lt;1096),+'PL2'!$P$2+1,IF(AND(O6245&gt;1095,O6245&lt;1461),+'PL2'!$Q$2+1,IF(AND(O6245&gt;1460,O6245&lt;1826),+'PL2'!$R$2+1,IF(AND(O6245&gt;1825,O6245&lt;2190),+'PL2'!$S$2+1,0))))))</f>
        <v>1.2</v>
      </c>
      <c r="N6245" s="82">
        <f t="shared" si="503"/>
        <v>4.9963589095569638E-4</v>
      </c>
      <c r="O6245" s="19">
        <f>IF(A6245&gt;'PL2'!$C$2+489,IF(A6245='PL2'!$C$2+490,1,O6244+1), "")</f>
        <v>1682</v>
      </c>
      <c r="Q6245" s="19">
        <f t="shared" si="498"/>
        <v>38.051506036459223</v>
      </c>
    </row>
    <row r="6246" spans="1:17" s="80" customFormat="1" x14ac:dyDescent="0.55000000000000004">
      <c r="A6246" s="80">
        <v>6244</v>
      </c>
      <c r="B6246" s="81">
        <v>46066</v>
      </c>
      <c r="C6246" s="80">
        <v>148.98616775492999</v>
      </c>
      <c r="D6246" s="80">
        <f t="shared" si="500"/>
        <v>1030895661.5283742</v>
      </c>
      <c r="E6246" s="80">
        <v>475</v>
      </c>
      <c r="F6246" s="80">
        <f t="shared" si="496"/>
        <v>6.8647519166656153E-5</v>
      </c>
      <c r="G6246" s="80">
        <f t="shared" si="501"/>
        <v>30803.483607412501</v>
      </c>
      <c r="H6246" s="80">
        <f t="shared" si="497"/>
        <v>2.1145827313396284</v>
      </c>
      <c r="I6246" s="80">
        <f t="shared" si="499"/>
        <v>14631654.713520939</v>
      </c>
      <c r="K6246" s="82">
        <f t="shared" si="502"/>
        <v>1.1114805470662237E-3</v>
      </c>
      <c r="L6246" s="3">
        <f>IF(AND(O6246&gt;0,O6246&lt;366),+'PL2'!$N$3+1,IF(AND(O6246&gt;365,O6246&lt;731),+'PL2'!$O$3+1,IF(AND(O6246&gt;730,O6246&lt;1096),+'PL2'!$P$3+1,IF(AND(O6246&gt;1095,O6246&lt;1461),+'PL2'!$Q$3+1,IF(AND(O6246&gt;1460,O6246&lt;3000),+'PL2'!$R$3+1,0)))))</f>
        <v>1.5</v>
      </c>
      <c r="M6246" s="3">
        <f>IF(AND(O6246&gt;0,O6246&lt;366),+'PL2'!$N$2+1,IF(AND(O6246&gt;365,O6246&lt;731),+'PL2'!$O$2+1,IF(AND(O6246&gt;730,O6246&lt;1096),+'PL2'!$P$2+1,IF(AND(O6246&gt;1095,O6246&lt;1461),+'PL2'!$Q$2+1,IF(AND(O6246&gt;1460,O6246&lt;1826),+'PL2'!$R$2+1,IF(AND(O6246&gt;1825,O6246&lt;2190),+'PL2'!$S$2+1,0))))))</f>
        <v>1.2</v>
      </c>
      <c r="N6246" s="82">
        <f t="shared" si="503"/>
        <v>4.9963589095569638E-4</v>
      </c>
      <c r="O6246" s="19">
        <f>IF(A6246&gt;'PL2'!$C$2+489,IF(A6246='PL2'!$C$2+490,1,O6245+1), "")</f>
        <v>1683</v>
      </c>
      <c r="Q6246" s="19">
        <f t="shared" si="498"/>
        <v>38.070517934579954</v>
      </c>
    </row>
    <row r="6247" spans="1:17" s="80" customFormat="1" x14ac:dyDescent="0.55000000000000004">
      <c r="A6247" s="80">
        <v>6245</v>
      </c>
      <c r="B6247" s="81">
        <v>46067</v>
      </c>
      <c r="C6247" s="80">
        <v>149.01616622905101</v>
      </c>
      <c r="D6247" s="80">
        <f t="shared" si="500"/>
        <v>1032041482.002218</v>
      </c>
      <c r="E6247" s="80">
        <v>475</v>
      </c>
      <c r="F6247" s="80">
        <f t="shared" si="496"/>
        <v>6.8585110378971284E-5</v>
      </c>
      <c r="G6247" s="80">
        <f t="shared" si="501"/>
        <v>30818.874133389229</v>
      </c>
      <c r="H6247" s="80">
        <f t="shared" si="497"/>
        <v>2.1137158841941233</v>
      </c>
      <c r="I6247" s="80">
        <f t="shared" si="499"/>
        <v>14638965.213359883</v>
      </c>
      <c r="K6247" s="82">
        <f t="shared" si="502"/>
        <v>1.1114805470662237E-3</v>
      </c>
      <c r="L6247" s="3">
        <f>IF(AND(O6247&gt;0,O6247&lt;366),+'PL2'!$N$3+1,IF(AND(O6247&gt;365,O6247&lt;731),+'PL2'!$O$3+1,IF(AND(O6247&gt;730,O6247&lt;1096),+'PL2'!$P$3+1,IF(AND(O6247&gt;1095,O6247&lt;1461),+'PL2'!$Q$3+1,IF(AND(O6247&gt;1460,O6247&lt;3000),+'PL2'!$R$3+1,0)))))</f>
        <v>1.5</v>
      </c>
      <c r="M6247" s="3">
        <f>IF(AND(O6247&gt;0,O6247&lt;366),+'PL2'!$N$2+1,IF(AND(O6247&gt;365,O6247&lt;731),+'PL2'!$O$2+1,IF(AND(O6247&gt;730,O6247&lt;1096),+'PL2'!$P$2+1,IF(AND(O6247&gt;1095,O6247&lt;1461),+'PL2'!$Q$2+1,IF(AND(O6247&gt;1460,O6247&lt;1826),+'PL2'!$R$2+1,IF(AND(O6247&gt;1825,O6247&lt;2190),+'PL2'!$S$2+1,0))))))</f>
        <v>1.2</v>
      </c>
      <c r="N6247" s="82">
        <f t="shared" si="503"/>
        <v>4.9963589095569638E-4</v>
      </c>
      <c r="O6247" s="19">
        <f>IF(A6247&gt;'PL2'!$C$2+489,IF(A6247='PL2'!$C$2+490,1,O6246+1), "")</f>
        <v>1684</v>
      </c>
      <c r="Q6247" s="19">
        <f t="shared" si="498"/>
        <v>38.089539331727345</v>
      </c>
    </row>
    <row r="6248" spans="1:17" s="80" customFormat="1" x14ac:dyDescent="0.55000000000000004">
      <c r="A6248" s="80">
        <v>6246</v>
      </c>
      <c r="B6248" s="81">
        <v>46068</v>
      </c>
      <c r="C6248" s="80">
        <v>149.046164703172</v>
      </c>
      <c r="D6248" s="80">
        <f t="shared" si="500"/>
        <v>1033188576.0332289</v>
      </c>
      <c r="E6248" s="80">
        <v>475</v>
      </c>
      <c r="F6248" s="80">
        <f t="shared" si="496"/>
        <v>6.8522755551383264E-5</v>
      </c>
      <c r="G6248" s="80">
        <f t="shared" si="501"/>
        <v>30834.272349025116</v>
      </c>
      <c r="H6248" s="80">
        <f t="shared" si="497"/>
        <v>2.112849306777024</v>
      </c>
      <c r="I6248" s="80">
        <f t="shared" si="499"/>
        <v>14646279.365786931</v>
      </c>
      <c r="K6248" s="82">
        <f t="shared" si="502"/>
        <v>1.1114805470662237E-3</v>
      </c>
      <c r="L6248" s="3">
        <f>IF(AND(O6248&gt;0,O6248&lt;366),+'PL2'!$N$3+1,IF(AND(O6248&gt;365,O6248&lt;731),+'PL2'!$O$3+1,IF(AND(O6248&gt;730,O6248&lt;1096),+'PL2'!$P$3+1,IF(AND(O6248&gt;1095,O6248&lt;1461),+'PL2'!$Q$3+1,IF(AND(O6248&gt;1460,O6248&lt;3000),+'PL2'!$R$3+1,0)))))</f>
        <v>1.5</v>
      </c>
      <c r="M6248" s="3">
        <f>IF(AND(O6248&gt;0,O6248&lt;366),+'PL2'!$N$2+1,IF(AND(O6248&gt;365,O6248&lt;731),+'PL2'!$O$2+1,IF(AND(O6248&gt;730,O6248&lt;1096),+'PL2'!$P$2+1,IF(AND(O6248&gt;1095,O6248&lt;1461),+'PL2'!$Q$2+1,IF(AND(O6248&gt;1460,O6248&lt;1826),+'PL2'!$R$2+1,IF(AND(O6248&gt;1825,O6248&lt;2190),+'PL2'!$S$2+1,0))))))</f>
        <v>1.2</v>
      </c>
      <c r="N6248" s="82">
        <f t="shared" si="503"/>
        <v>4.9963589095569638E-4</v>
      </c>
      <c r="O6248" s="19">
        <f>IF(A6248&gt;'PL2'!$C$2+489,IF(A6248='PL2'!$C$2+490,1,O6247+1), "")</f>
        <v>1685</v>
      </c>
      <c r="Q6248" s="19">
        <f t="shared" si="498"/>
        <v>38.108570232647445</v>
      </c>
    </row>
    <row r="6249" spans="1:17" s="80" customFormat="1" x14ac:dyDescent="0.55000000000000004">
      <c r="A6249" s="80">
        <v>6247</v>
      </c>
      <c r="B6249" s="81">
        <v>46069</v>
      </c>
      <c r="C6249" s="80">
        <v>149.07616317729301</v>
      </c>
      <c r="D6249" s="80">
        <f t="shared" si="500"/>
        <v>1034336945.0369408</v>
      </c>
      <c r="E6249" s="80">
        <v>475</v>
      </c>
      <c r="F6249" s="80">
        <f t="shared" si="496"/>
        <v>6.846045464100211E-5</v>
      </c>
      <c r="G6249" s="80">
        <f t="shared" si="501"/>
        <v>30849.678258162192</v>
      </c>
      <c r="H6249" s="80">
        <f t="shared" si="497"/>
        <v>2.1119829990824219</v>
      </c>
      <c r="I6249" s="80">
        <f t="shared" si="499"/>
        <v>14653597.172627041</v>
      </c>
      <c r="K6249" s="82">
        <f t="shared" si="502"/>
        <v>1.1114805470662237E-3</v>
      </c>
      <c r="L6249" s="3">
        <f>IF(AND(O6249&gt;0,O6249&lt;366),+'PL2'!$N$3+1,IF(AND(O6249&gt;365,O6249&lt;731),+'PL2'!$O$3+1,IF(AND(O6249&gt;730,O6249&lt;1096),+'PL2'!$P$3+1,IF(AND(O6249&gt;1095,O6249&lt;1461),+'PL2'!$Q$3+1,IF(AND(O6249&gt;1460,O6249&lt;3000),+'PL2'!$R$3+1,0)))))</f>
        <v>1.5</v>
      </c>
      <c r="M6249" s="3">
        <f>IF(AND(O6249&gt;0,O6249&lt;366),+'PL2'!$N$2+1,IF(AND(O6249&gt;365,O6249&lt;731),+'PL2'!$O$2+1,IF(AND(O6249&gt;730,O6249&lt;1096),+'PL2'!$P$2+1,IF(AND(O6249&gt;1095,O6249&lt;1461),+'PL2'!$Q$2+1,IF(AND(O6249&gt;1460,O6249&lt;1826),+'PL2'!$R$2+1,IF(AND(O6249&gt;1825,O6249&lt;2190),+'PL2'!$S$2+1,0))))))</f>
        <v>1.2</v>
      </c>
      <c r="N6249" s="82">
        <f t="shared" si="503"/>
        <v>4.9963589095569638E-4</v>
      </c>
      <c r="O6249" s="19">
        <f>IF(A6249&gt;'PL2'!$C$2+489,IF(A6249='PL2'!$C$2+490,1,O6248+1), "")</f>
        <v>1686</v>
      </c>
      <c r="Q6249" s="19">
        <f t="shared" si="498"/>
        <v>38.127610642088683</v>
      </c>
    </row>
    <row r="6250" spans="1:17" s="80" customFormat="1" x14ac:dyDescent="0.55000000000000004">
      <c r="A6250" s="80">
        <v>6248</v>
      </c>
      <c r="B6250" s="81">
        <v>46070</v>
      </c>
      <c r="C6250" s="80">
        <v>149.106161651414</v>
      </c>
      <c r="D6250" s="80">
        <f t="shared" si="500"/>
        <v>1035486590.4304613</v>
      </c>
      <c r="E6250" s="80">
        <v>475</v>
      </c>
      <c r="F6250" s="80">
        <f t="shared" si="496"/>
        <v>6.8398207604966548E-5</v>
      </c>
      <c r="G6250" s="80">
        <f t="shared" si="501"/>
        <v>30865.091864644404</v>
      </c>
      <c r="H6250" s="80">
        <f t="shared" si="497"/>
        <v>2.1111169611043121</v>
      </c>
      <c r="I6250" s="80">
        <f t="shared" si="499"/>
        <v>14660918.635706091</v>
      </c>
      <c r="K6250" s="82">
        <f t="shared" si="502"/>
        <v>1.1114805470662237E-3</v>
      </c>
      <c r="L6250" s="3">
        <f>IF(AND(O6250&gt;0,O6250&lt;366),+'PL2'!$N$3+1,IF(AND(O6250&gt;365,O6250&lt;731),+'PL2'!$O$3+1,IF(AND(O6250&gt;730,O6250&lt;1096),+'PL2'!$P$3+1,IF(AND(O6250&gt;1095,O6250&lt;1461),+'PL2'!$Q$3+1,IF(AND(O6250&gt;1460,O6250&lt;3000),+'PL2'!$R$3+1,0)))))</f>
        <v>1.5</v>
      </c>
      <c r="M6250" s="3">
        <f>IF(AND(O6250&gt;0,O6250&lt;366),+'PL2'!$N$2+1,IF(AND(O6250&gt;365,O6250&lt;731),+'PL2'!$O$2+1,IF(AND(O6250&gt;730,O6250&lt;1096),+'PL2'!$P$2+1,IF(AND(O6250&gt;1095,O6250&lt;1461),+'PL2'!$Q$2+1,IF(AND(O6250&gt;1460,O6250&lt;1826),+'PL2'!$R$2+1,IF(AND(O6250&gt;1825,O6250&lt;2190),+'PL2'!$S$2+1,0))))))</f>
        <v>1.2</v>
      </c>
      <c r="N6250" s="82">
        <f t="shared" si="503"/>
        <v>4.9963589095569638E-4</v>
      </c>
      <c r="O6250" s="19">
        <f>IF(A6250&gt;'PL2'!$C$2+489,IF(A6250='PL2'!$C$2+490,1,O6249+1), "")</f>
        <v>1687</v>
      </c>
      <c r="Q6250" s="19">
        <f t="shared" si="498"/>
        <v>38.146660564801856</v>
      </c>
    </row>
    <row r="6251" spans="1:17" s="80" customFormat="1" x14ac:dyDescent="0.55000000000000004">
      <c r="A6251" s="80">
        <v>6249</v>
      </c>
      <c r="B6251" s="81">
        <v>46071</v>
      </c>
      <c r="C6251" s="80">
        <v>149.13616012553501</v>
      </c>
      <c r="D6251" s="80">
        <f t="shared" si="500"/>
        <v>1036637513.6324726</v>
      </c>
      <c r="E6251" s="80">
        <v>475</v>
      </c>
      <c r="F6251" s="80">
        <f t="shared" si="496"/>
        <v>6.8336014400444017E-5</v>
      </c>
      <c r="G6251" s="80">
        <f t="shared" si="501"/>
        <v>30880.513172317624</v>
      </c>
      <c r="H6251" s="80">
        <f t="shared" si="497"/>
        <v>2.1102511928365981</v>
      </c>
      <c r="I6251" s="80">
        <f t="shared" si="499"/>
        <v>14668243.75685087</v>
      </c>
      <c r="K6251" s="82">
        <f t="shared" si="502"/>
        <v>1.1114805470662237E-3</v>
      </c>
      <c r="L6251" s="3">
        <f>IF(AND(O6251&gt;0,O6251&lt;366),+'PL2'!$N$3+1,IF(AND(O6251&gt;365,O6251&lt;731),+'PL2'!$O$3+1,IF(AND(O6251&gt;730,O6251&lt;1096),+'PL2'!$P$3+1,IF(AND(O6251&gt;1095,O6251&lt;1461),+'PL2'!$Q$3+1,IF(AND(O6251&gt;1460,O6251&lt;3000),+'PL2'!$R$3+1,0)))))</f>
        <v>1.5</v>
      </c>
      <c r="M6251" s="3">
        <f>IF(AND(O6251&gt;0,O6251&lt;366),+'PL2'!$N$2+1,IF(AND(O6251&gt;365,O6251&lt;731),+'PL2'!$O$2+1,IF(AND(O6251&gt;730,O6251&lt;1096),+'PL2'!$P$2+1,IF(AND(O6251&gt;1095,O6251&lt;1461),+'PL2'!$Q$2+1,IF(AND(O6251&gt;1460,O6251&lt;1826),+'PL2'!$R$2+1,IF(AND(O6251&gt;1825,O6251&lt;2190),+'PL2'!$S$2+1,0))))))</f>
        <v>1.2</v>
      </c>
      <c r="N6251" s="82">
        <f t="shared" si="503"/>
        <v>4.9963589095569638E-4</v>
      </c>
      <c r="O6251" s="19">
        <f>IF(A6251&gt;'PL2'!$C$2+489,IF(A6251='PL2'!$C$2+490,1,O6250+1), "")</f>
        <v>1688</v>
      </c>
      <c r="Q6251" s="19">
        <f t="shared" si="498"/>
        <v>38.165720005540138</v>
      </c>
    </row>
    <row r="6252" spans="1:17" s="80" customFormat="1" x14ac:dyDescent="0.55000000000000004">
      <c r="A6252" s="80">
        <v>6250</v>
      </c>
      <c r="B6252" s="81">
        <v>46072</v>
      </c>
      <c r="C6252" s="80">
        <v>149.166158599656</v>
      </c>
      <c r="D6252" s="80">
        <f t="shared" si="500"/>
        <v>1037789716.0632342</v>
      </c>
      <c r="E6252" s="80">
        <v>475</v>
      </c>
      <c r="F6252" s="80">
        <f t="shared" si="496"/>
        <v>6.827387498463065E-5</v>
      </c>
      <c r="G6252" s="80">
        <f t="shared" si="501"/>
        <v>30895.942185029642</v>
      </c>
      <c r="H6252" s="80">
        <f t="shared" si="497"/>
        <v>2.1093856942730902</v>
      </c>
      <c r="I6252" s="80">
        <f t="shared" si="499"/>
        <v>14675572.53788908</v>
      </c>
      <c r="K6252" s="82">
        <f t="shared" si="502"/>
        <v>1.1114805470662237E-3</v>
      </c>
      <c r="L6252" s="3">
        <f>IF(AND(O6252&gt;0,O6252&lt;366),+'PL2'!$N$3+1,IF(AND(O6252&gt;365,O6252&lt;731),+'PL2'!$O$3+1,IF(AND(O6252&gt;730,O6252&lt;1096),+'PL2'!$P$3+1,IF(AND(O6252&gt;1095,O6252&lt;1461),+'PL2'!$Q$3+1,IF(AND(O6252&gt;1460,O6252&lt;3000),+'PL2'!$R$3+1,0)))))</f>
        <v>1.5</v>
      </c>
      <c r="M6252" s="3">
        <f>IF(AND(O6252&gt;0,O6252&lt;366),+'PL2'!$N$2+1,IF(AND(O6252&gt;365,O6252&lt;731),+'PL2'!$O$2+1,IF(AND(O6252&gt;730,O6252&lt;1096),+'PL2'!$P$2+1,IF(AND(O6252&gt;1095,O6252&lt;1461),+'PL2'!$Q$2+1,IF(AND(O6252&gt;1460,O6252&lt;1826),+'PL2'!$R$2+1,IF(AND(O6252&gt;1825,O6252&lt;2190),+'PL2'!$S$2+1,0))))))</f>
        <v>1.2</v>
      </c>
      <c r="N6252" s="82">
        <f t="shared" si="503"/>
        <v>4.9963589095569638E-4</v>
      </c>
      <c r="O6252" s="19">
        <f>IF(A6252&gt;'PL2'!$C$2+489,IF(A6252='PL2'!$C$2+490,1,O6251+1), "")</f>
        <v>1689</v>
      </c>
      <c r="Q6252" s="19">
        <f t="shared" si="498"/>
        <v>38.18478896905907</v>
      </c>
    </row>
    <row r="6253" spans="1:17" s="80" customFormat="1" x14ac:dyDescent="0.55000000000000004">
      <c r="A6253" s="80">
        <v>6251</v>
      </c>
      <c r="B6253" s="81">
        <v>46073</v>
      </c>
      <c r="C6253" s="80">
        <v>149.19615707377699</v>
      </c>
      <c r="D6253" s="80">
        <f t="shared" si="500"/>
        <v>1038943199.1445838</v>
      </c>
      <c r="E6253" s="80">
        <v>475</v>
      </c>
      <c r="F6253" s="80">
        <f t="shared" si="496"/>
        <v>6.821178931475131E-5</v>
      </c>
      <c r="G6253" s="80">
        <f t="shared" si="501"/>
        <v>30911.378906630176</v>
      </c>
      <c r="H6253" s="80">
        <f t="shared" si="497"/>
        <v>2.1085204654075054</v>
      </c>
      <c r="I6253" s="80">
        <f t="shared" si="499"/>
        <v>14682904.980649333</v>
      </c>
      <c r="K6253" s="82">
        <f t="shared" si="502"/>
        <v>1.1114805470662237E-3</v>
      </c>
      <c r="L6253" s="3">
        <f>IF(AND(O6253&gt;0,O6253&lt;366),+'PL2'!$N$3+1,IF(AND(O6253&gt;365,O6253&lt;731),+'PL2'!$O$3+1,IF(AND(O6253&gt;730,O6253&lt;1096),+'PL2'!$P$3+1,IF(AND(O6253&gt;1095,O6253&lt;1461),+'PL2'!$Q$3+1,IF(AND(O6253&gt;1460,O6253&lt;3000),+'PL2'!$R$3+1,0)))))</f>
        <v>1.5</v>
      </c>
      <c r="M6253" s="3">
        <f>IF(AND(O6253&gt;0,O6253&lt;366),+'PL2'!$N$2+1,IF(AND(O6253&gt;365,O6253&lt;731),+'PL2'!$O$2+1,IF(AND(O6253&gt;730,O6253&lt;1096),+'PL2'!$P$2+1,IF(AND(O6253&gt;1095,O6253&lt;1461),+'PL2'!$Q$2+1,IF(AND(O6253&gt;1460,O6253&lt;1826),+'PL2'!$R$2+1,IF(AND(O6253&gt;1825,O6253&lt;2190),+'PL2'!$S$2+1,0))))))</f>
        <v>1.2</v>
      </c>
      <c r="N6253" s="82">
        <f t="shared" si="503"/>
        <v>4.9963589095569638E-4</v>
      </c>
      <c r="O6253" s="19">
        <f>IF(A6253&gt;'PL2'!$C$2+489,IF(A6253='PL2'!$C$2+490,1,O6252+1), "")</f>
        <v>1690</v>
      </c>
      <c r="Q6253" s="19">
        <f t="shared" si="498"/>
        <v>38.203867460116584</v>
      </c>
    </row>
    <row r="6254" spans="1:17" s="80" customFormat="1" x14ac:dyDescent="0.55000000000000004">
      <c r="A6254" s="80">
        <v>6252</v>
      </c>
      <c r="B6254" s="81">
        <v>46074</v>
      </c>
      <c r="C6254" s="80">
        <v>149.226155547898</v>
      </c>
      <c r="D6254" s="80">
        <f t="shared" si="500"/>
        <v>1040097964.2999398</v>
      </c>
      <c r="E6254" s="80">
        <v>475</v>
      </c>
      <c r="F6254" s="80">
        <f t="shared" si="496"/>
        <v>6.8149757348059497E-5</v>
      </c>
      <c r="G6254" s="80">
        <f t="shared" si="501"/>
        <v>30926.823340970859</v>
      </c>
      <c r="H6254" s="80">
        <f t="shared" si="497"/>
        <v>2.107655506233467</v>
      </c>
      <c r="I6254" s="80">
        <f t="shared" si="499"/>
        <v>14690241.086961158</v>
      </c>
      <c r="K6254" s="82">
        <f t="shared" si="502"/>
        <v>1.1114805470662237E-3</v>
      </c>
      <c r="L6254" s="3">
        <f>IF(AND(O6254&gt;0,O6254&lt;366),+'PL2'!$N$3+1,IF(AND(O6254&gt;365,O6254&lt;731),+'PL2'!$O$3+1,IF(AND(O6254&gt;730,O6254&lt;1096),+'PL2'!$P$3+1,IF(AND(O6254&gt;1095,O6254&lt;1461),+'PL2'!$Q$3+1,IF(AND(O6254&gt;1460,O6254&lt;3000),+'PL2'!$R$3+1,0)))))</f>
        <v>1.5</v>
      </c>
      <c r="M6254" s="3">
        <f>IF(AND(O6254&gt;0,O6254&lt;366),+'PL2'!$N$2+1,IF(AND(O6254&gt;365,O6254&lt;731),+'PL2'!$O$2+1,IF(AND(O6254&gt;730,O6254&lt;1096),+'PL2'!$P$2+1,IF(AND(O6254&gt;1095,O6254&lt;1461),+'PL2'!$Q$2+1,IF(AND(O6254&gt;1460,O6254&lt;1826),+'PL2'!$R$2+1,IF(AND(O6254&gt;1825,O6254&lt;2190),+'PL2'!$S$2+1,0))))))</f>
        <v>1.2</v>
      </c>
      <c r="N6254" s="82">
        <f t="shared" si="503"/>
        <v>4.9963589095569638E-4</v>
      </c>
      <c r="O6254" s="19">
        <f>IF(A6254&gt;'PL2'!$C$2+489,IF(A6254='PL2'!$C$2+490,1,O6253+1), "")</f>
        <v>1691</v>
      </c>
      <c r="Q6254" s="19">
        <f t="shared" si="498"/>
        <v>38.222955483472973</v>
      </c>
    </row>
    <row r="6255" spans="1:17" s="80" customFormat="1" x14ac:dyDescent="0.55000000000000004">
      <c r="A6255" s="80">
        <v>6253</v>
      </c>
      <c r="B6255" s="81">
        <v>46075</v>
      </c>
      <c r="C6255" s="80">
        <v>149.25615402201899</v>
      </c>
      <c r="D6255" s="80">
        <f t="shared" si="500"/>
        <v>1041254012.9543023</v>
      </c>
      <c r="E6255" s="80">
        <v>475</v>
      </c>
      <c r="F6255" s="80">
        <f t="shared" si="496"/>
        <v>6.8087779041837388E-5</v>
      </c>
      <c r="G6255" s="80">
        <f t="shared" si="501"/>
        <v>30942.275491905253</v>
      </c>
      <c r="H6255" s="80">
        <f t="shared" si="497"/>
        <v>2.1067908167445051</v>
      </c>
      <c r="I6255" s="80">
        <f t="shared" si="499"/>
        <v>14697580.858654995</v>
      </c>
      <c r="K6255" s="82">
        <f t="shared" si="502"/>
        <v>1.1114805470662237E-3</v>
      </c>
      <c r="L6255" s="3">
        <f>IF(AND(O6255&gt;0,O6255&lt;366),+'PL2'!$N$3+1,IF(AND(O6255&gt;365,O6255&lt;731),+'PL2'!$O$3+1,IF(AND(O6255&gt;730,O6255&lt;1096),+'PL2'!$P$3+1,IF(AND(O6255&gt;1095,O6255&lt;1461),+'PL2'!$Q$3+1,IF(AND(O6255&gt;1460,O6255&lt;3000),+'PL2'!$R$3+1,0)))))</f>
        <v>1.5</v>
      </c>
      <c r="M6255" s="3">
        <f>IF(AND(O6255&gt;0,O6255&lt;366),+'PL2'!$N$2+1,IF(AND(O6255&gt;365,O6255&lt;731),+'PL2'!$O$2+1,IF(AND(O6255&gt;730,O6255&lt;1096),+'PL2'!$P$2+1,IF(AND(O6255&gt;1095,O6255&lt;1461),+'PL2'!$Q$2+1,IF(AND(O6255&gt;1460,O6255&lt;1826),+'PL2'!$R$2+1,IF(AND(O6255&gt;1825,O6255&lt;2190),+'PL2'!$S$2+1,0))))))</f>
        <v>1.2</v>
      </c>
      <c r="N6255" s="82">
        <f t="shared" si="503"/>
        <v>4.9963589095569638E-4</v>
      </c>
      <c r="O6255" s="19">
        <f>IF(A6255&gt;'PL2'!$C$2+489,IF(A6255='PL2'!$C$2+490,1,O6254+1), "")</f>
        <v>1692</v>
      </c>
      <c r="Q6255" s="19">
        <f t="shared" si="498"/>
        <v>38.24205304389092</v>
      </c>
    </row>
    <row r="6256" spans="1:17" s="80" customFormat="1" x14ac:dyDescent="0.55000000000000004">
      <c r="A6256" s="80">
        <v>6254</v>
      </c>
      <c r="B6256" s="81">
        <v>46076</v>
      </c>
      <c r="C6256" s="80">
        <v>149.28615249614001</v>
      </c>
      <c r="D6256" s="80">
        <f t="shared" si="500"/>
        <v>1042411346.5342556</v>
      </c>
      <c r="E6256" s="80">
        <v>475</v>
      </c>
      <c r="F6256" s="80">
        <f t="shared" si="496"/>
        <v>6.8025854353395837E-5</v>
      </c>
      <c r="G6256" s="80">
        <f t="shared" si="501"/>
        <v>30957.735363288848</v>
      </c>
      <c r="H6256" s="80">
        <f t="shared" si="497"/>
        <v>2.1059263969340591</v>
      </c>
      <c r="I6256" s="80">
        <f t="shared" si="499"/>
        <v>14704924.297562202</v>
      </c>
      <c r="K6256" s="82">
        <f t="shared" si="502"/>
        <v>1.1114805470662237E-3</v>
      </c>
      <c r="L6256" s="3">
        <f>IF(AND(O6256&gt;0,O6256&lt;366),+'PL2'!$N$3+1,IF(AND(O6256&gt;365,O6256&lt;731),+'PL2'!$O$3+1,IF(AND(O6256&gt;730,O6256&lt;1096),+'PL2'!$P$3+1,IF(AND(O6256&gt;1095,O6256&lt;1461),+'PL2'!$Q$3+1,IF(AND(O6256&gt;1460,O6256&lt;3000),+'PL2'!$R$3+1,0)))))</f>
        <v>1.5</v>
      </c>
      <c r="M6256" s="3">
        <f>IF(AND(O6256&gt;0,O6256&lt;366),+'PL2'!$N$2+1,IF(AND(O6256&gt;365,O6256&lt;731),+'PL2'!$O$2+1,IF(AND(O6256&gt;730,O6256&lt;1096),+'PL2'!$P$2+1,IF(AND(O6256&gt;1095,O6256&lt;1461),+'PL2'!$Q$2+1,IF(AND(O6256&gt;1460,O6256&lt;1826),+'PL2'!$R$2+1,IF(AND(O6256&gt;1825,O6256&lt;2190),+'PL2'!$S$2+1,0))))))</f>
        <v>1.2</v>
      </c>
      <c r="N6256" s="82">
        <f t="shared" si="503"/>
        <v>4.9963589095569638E-4</v>
      </c>
      <c r="O6256" s="19">
        <f>IF(A6256&gt;'PL2'!$C$2+489,IF(A6256='PL2'!$C$2+490,1,O6255+1), "")</f>
        <v>1693</v>
      </c>
      <c r="Q6256" s="19">
        <f t="shared" si="498"/>
        <v>38.261160146135481</v>
      </c>
    </row>
    <row r="6257" spans="1:17" s="80" customFormat="1" x14ac:dyDescent="0.55000000000000004">
      <c r="A6257" s="80">
        <v>6255</v>
      </c>
      <c r="B6257" s="81">
        <v>46077</v>
      </c>
      <c r="C6257" s="80">
        <v>149.31615097026099</v>
      </c>
      <c r="D6257" s="80">
        <f t="shared" si="500"/>
        <v>1043569966.4679695</v>
      </c>
      <c r="E6257" s="80">
        <v>475</v>
      </c>
      <c r="F6257" s="80">
        <f t="shared" si="496"/>
        <v>6.7963983240074293E-5</v>
      </c>
      <c r="G6257" s="80">
        <f t="shared" si="501"/>
        <v>30973.202958979055</v>
      </c>
      <c r="H6257" s="80">
        <f t="shared" si="497"/>
        <v>2.1050622467954718</v>
      </c>
      <c r="I6257" s="80">
        <f t="shared" si="499"/>
        <v>14712271.405515051</v>
      </c>
      <c r="K6257" s="82">
        <f t="shared" si="502"/>
        <v>1.1114805470662237E-3</v>
      </c>
      <c r="L6257" s="3">
        <f>IF(AND(O6257&gt;0,O6257&lt;366),+'PL2'!$N$3+1,IF(AND(O6257&gt;365,O6257&lt;731),+'PL2'!$O$3+1,IF(AND(O6257&gt;730,O6257&lt;1096),+'PL2'!$P$3+1,IF(AND(O6257&gt;1095,O6257&lt;1461),+'PL2'!$Q$3+1,IF(AND(O6257&gt;1460,O6257&lt;3000),+'PL2'!$R$3+1,0)))))</f>
        <v>1.5</v>
      </c>
      <c r="M6257" s="3">
        <f>IF(AND(O6257&gt;0,O6257&lt;366),+'PL2'!$N$2+1,IF(AND(O6257&gt;365,O6257&lt;731),+'PL2'!$O$2+1,IF(AND(O6257&gt;730,O6257&lt;1096),+'PL2'!$P$2+1,IF(AND(O6257&gt;1095,O6257&lt;1461),+'PL2'!$Q$2+1,IF(AND(O6257&gt;1460,O6257&lt;1826),+'PL2'!$R$2+1,IF(AND(O6257&gt;1825,O6257&lt;2190),+'PL2'!$S$2+1,0))))))</f>
        <v>1.2</v>
      </c>
      <c r="N6257" s="82">
        <f t="shared" si="503"/>
        <v>4.9963589095569638E-4</v>
      </c>
      <c r="O6257" s="19">
        <f>IF(A6257&gt;'PL2'!$C$2+489,IF(A6257='PL2'!$C$2+490,1,O6256+1), "")</f>
        <v>1694</v>
      </c>
      <c r="Q6257" s="19">
        <f t="shared" si="498"/>
        <v>38.280276794974093</v>
      </c>
    </row>
    <row r="6258" spans="1:17" s="80" customFormat="1" x14ac:dyDescent="0.55000000000000004">
      <c r="A6258" s="80">
        <v>6256</v>
      </c>
      <c r="B6258" s="81">
        <v>46078</v>
      </c>
      <c r="C6258" s="80">
        <v>149.34614944438201</v>
      </c>
      <c r="D6258" s="80">
        <f t="shared" si="500"/>
        <v>1044729874.1852013</v>
      </c>
      <c r="E6258" s="80">
        <v>475</v>
      </c>
      <c r="F6258" s="80">
        <f t="shared" si="496"/>
        <v>6.7902165659240911E-5</v>
      </c>
      <c r="G6258" s="80">
        <f t="shared" si="501"/>
        <v>30988.678282835215</v>
      </c>
      <c r="H6258" s="80">
        <f t="shared" si="497"/>
        <v>2.1041983663219979</v>
      </c>
      <c r="I6258" s="80">
        <f t="shared" si="499"/>
        <v>14719622.184346728</v>
      </c>
      <c r="K6258" s="82">
        <f t="shared" si="502"/>
        <v>1.1114805470662237E-3</v>
      </c>
      <c r="L6258" s="3">
        <f>IF(AND(O6258&gt;0,O6258&lt;366),+'PL2'!$N$3+1,IF(AND(O6258&gt;365,O6258&lt;731),+'PL2'!$O$3+1,IF(AND(O6258&gt;730,O6258&lt;1096),+'PL2'!$P$3+1,IF(AND(O6258&gt;1095,O6258&lt;1461),+'PL2'!$Q$3+1,IF(AND(O6258&gt;1460,O6258&lt;3000),+'PL2'!$R$3+1,0)))))</f>
        <v>1.5</v>
      </c>
      <c r="M6258" s="3">
        <f>IF(AND(O6258&gt;0,O6258&lt;366),+'PL2'!$N$2+1,IF(AND(O6258&gt;365,O6258&lt;731),+'PL2'!$O$2+1,IF(AND(O6258&gt;730,O6258&lt;1096),+'PL2'!$P$2+1,IF(AND(O6258&gt;1095,O6258&lt;1461),+'PL2'!$Q$2+1,IF(AND(O6258&gt;1460,O6258&lt;1826),+'PL2'!$R$2+1,IF(AND(O6258&gt;1825,O6258&lt;2190),+'PL2'!$S$2+1,0))))))</f>
        <v>1.2</v>
      </c>
      <c r="N6258" s="82">
        <f t="shared" si="503"/>
        <v>4.9963589095569638E-4</v>
      </c>
      <c r="O6258" s="19">
        <f>IF(A6258&gt;'PL2'!$C$2+489,IF(A6258='PL2'!$C$2+490,1,O6257+1), "")</f>
        <v>1695</v>
      </c>
      <c r="Q6258" s="19">
        <f t="shared" si="498"/>
        <v>38.299402995176578</v>
      </c>
    </row>
    <row r="6259" spans="1:17" s="80" customFormat="1" x14ac:dyDescent="0.55000000000000004">
      <c r="A6259" s="80">
        <v>6257</v>
      </c>
      <c r="B6259" s="81">
        <v>46079</v>
      </c>
      <c r="C6259" s="80">
        <v>149.37614791850299</v>
      </c>
      <c r="D6259" s="80">
        <f t="shared" si="500"/>
        <v>1045891071.1172971</v>
      </c>
      <c r="E6259" s="80">
        <v>475</v>
      </c>
      <c r="F6259" s="80">
        <f t="shared" si="496"/>
        <v>6.7840401568292427E-5</v>
      </c>
      <c r="G6259" s="80">
        <f t="shared" si="501"/>
        <v>31004.161338718601</v>
      </c>
      <c r="H6259" s="80">
        <f t="shared" si="497"/>
        <v>2.1033347555067969</v>
      </c>
      <c r="I6259" s="80">
        <f t="shared" si="499"/>
        <v>14726976.635891335</v>
      </c>
      <c r="K6259" s="82">
        <f t="shared" si="502"/>
        <v>1.1114805470662237E-3</v>
      </c>
      <c r="L6259" s="3">
        <f>IF(AND(O6259&gt;0,O6259&lt;366),+'PL2'!$N$3+1,IF(AND(O6259&gt;365,O6259&lt;731),+'PL2'!$O$3+1,IF(AND(O6259&gt;730,O6259&lt;1096),+'PL2'!$P$3+1,IF(AND(O6259&gt;1095,O6259&lt;1461),+'PL2'!$Q$3+1,IF(AND(O6259&gt;1460,O6259&lt;3000),+'PL2'!$R$3+1,0)))))</f>
        <v>1.5</v>
      </c>
      <c r="M6259" s="3">
        <f>IF(AND(O6259&gt;0,O6259&lt;366),+'PL2'!$N$2+1,IF(AND(O6259&gt;365,O6259&lt;731),+'PL2'!$O$2+1,IF(AND(O6259&gt;730,O6259&lt;1096),+'PL2'!$P$2+1,IF(AND(O6259&gt;1095,O6259&lt;1461),+'PL2'!$Q$2+1,IF(AND(O6259&gt;1460,O6259&lt;1826),+'PL2'!$R$2+1,IF(AND(O6259&gt;1825,O6259&lt;2190),+'PL2'!$S$2+1,0))))))</f>
        <v>1.2</v>
      </c>
      <c r="N6259" s="82">
        <f t="shared" si="503"/>
        <v>4.9963589095569638E-4</v>
      </c>
      <c r="O6259" s="19">
        <f>IF(A6259&gt;'PL2'!$C$2+489,IF(A6259='PL2'!$C$2+490,1,O6258+1), "")</f>
        <v>1696</v>
      </c>
      <c r="Q6259" s="19">
        <f t="shared" si="498"/>
        <v>38.318538751515142</v>
      </c>
    </row>
    <row r="6260" spans="1:17" s="80" customFormat="1" x14ac:dyDescent="0.55000000000000004">
      <c r="A6260" s="80">
        <v>6258</v>
      </c>
      <c r="B6260" s="81">
        <v>46080</v>
      </c>
      <c r="C6260" s="80">
        <v>149.40614639262401</v>
      </c>
      <c r="D6260" s="80">
        <f t="shared" si="500"/>
        <v>1047053558.6971942</v>
      </c>
      <c r="E6260" s="80">
        <v>475</v>
      </c>
      <c r="F6260" s="80">
        <f t="shared" si="496"/>
        <v>6.7778690924654201E-5</v>
      </c>
      <c r="G6260" s="80">
        <f t="shared" si="501"/>
        <v>31019.652130492406</v>
      </c>
      <c r="H6260" s="80">
        <f t="shared" si="497"/>
        <v>2.1024714143429359</v>
      </c>
      <c r="I6260" s="80">
        <f t="shared" si="499"/>
        <v>14734334.761983894</v>
      </c>
      <c r="K6260" s="82">
        <f t="shared" si="502"/>
        <v>1.1114805470662237E-3</v>
      </c>
      <c r="L6260" s="3">
        <f>IF(AND(O6260&gt;0,O6260&lt;366),+'PL2'!$N$3+1,IF(AND(O6260&gt;365,O6260&lt;731),+'PL2'!$O$3+1,IF(AND(O6260&gt;730,O6260&lt;1096),+'PL2'!$P$3+1,IF(AND(O6260&gt;1095,O6260&lt;1461),+'PL2'!$Q$3+1,IF(AND(O6260&gt;1460,O6260&lt;3000),+'PL2'!$R$3+1,0)))))</f>
        <v>1.5</v>
      </c>
      <c r="M6260" s="3">
        <f>IF(AND(O6260&gt;0,O6260&lt;366),+'PL2'!$N$2+1,IF(AND(O6260&gt;365,O6260&lt;731),+'PL2'!$O$2+1,IF(AND(O6260&gt;730,O6260&lt;1096),+'PL2'!$P$2+1,IF(AND(O6260&gt;1095,O6260&lt;1461),+'PL2'!$Q$2+1,IF(AND(O6260&gt;1460,O6260&lt;1826),+'PL2'!$R$2+1,IF(AND(O6260&gt;1825,O6260&lt;2190),+'PL2'!$S$2+1,0))))))</f>
        <v>1.2</v>
      </c>
      <c r="N6260" s="82">
        <f t="shared" si="503"/>
        <v>4.9963589095569638E-4</v>
      </c>
      <c r="O6260" s="19">
        <f>IF(A6260&gt;'PL2'!$C$2+489,IF(A6260='PL2'!$C$2+490,1,O6259+1), "")</f>
        <v>1697</v>
      </c>
      <c r="Q6260" s="19">
        <f t="shared" si="498"/>
        <v>38.337684068764375</v>
      </c>
    </row>
    <row r="6261" spans="1:17" s="80" customFormat="1" x14ac:dyDescent="0.55000000000000004">
      <c r="A6261" s="80">
        <v>6259</v>
      </c>
      <c r="B6261" s="81">
        <v>46081</v>
      </c>
      <c r="C6261" s="80">
        <v>149.436144866745</v>
      </c>
      <c r="D6261" s="80">
        <f t="shared" si="500"/>
        <v>1048217338.3594226</v>
      </c>
      <c r="E6261" s="80">
        <v>475</v>
      </c>
      <c r="F6261" s="80">
        <f t="shared" si="496"/>
        <v>6.7717033685780201E-5</v>
      </c>
      <c r="G6261" s="80">
        <f t="shared" si="501"/>
        <v>31035.150662021762</v>
      </c>
      <c r="H6261" s="80">
        <f t="shared" si="497"/>
        <v>2.1016083428233916</v>
      </c>
      <c r="I6261" s="80">
        <f t="shared" si="499"/>
        <v>14741696.564460337</v>
      </c>
      <c r="K6261" s="82">
        <f t="shared" si="502"/>
        <v>1.1114805470662237E-3</v>
      </c>
      <c r="L6261" s="3">
        <f>IF(AND(O6261&gt;0,O6261&lt;366),+'PL2'!$N$3+1,IF(AND(O6261&gt;365,O6261&lt;731),+'PL2'!$O$3+1,IF(AND(O6261&gt;730,O6261&lt;1096),+'PL2'!$P$3+1,IF(AND(O6261&gt;1095,O6261&lt;1461),+'PL2'!$Q$3+1,IF(AND(O6261&gt;1460,O6261&lt;3000),+'PL2'!$R$3+1,0)))))</f>
        <v>1.5</v>
      </c>
      <c r="M6261" s="3">
        <f>IF(AND(O6261&gt;0,O6261&lt;366),+'PL2'!$N$2+1,IF(AND(O6261&gt;365,O6261&lt;731),+'PL2'!$O$2+1,IF(AND(O6261&gt;730,O6261&lt;1096),+'PL2'!$P$2+1,IF(AND(O6261&gt;1095,O6261&lt;1461),+'PL2'!$Q$2+1,IF(AND(O6261&gt;1460,O6261&lt;1826),+'PL2'!$R$2+1,IF(AND(O6261&gt;1825,O6261&lt;2190),+'PL2'!$S$2+1,0))))))</f>
        <v>1.2</v>
      </c>
      <c r="N6261" s="82">
        <f t="shared" si="503"/>
        <v>4.9963589095569638E-4</v>
      </c>
      <c r="O6261" s="19">
        <f>IF(A6261&gt;'PL2'!$C$2+489,IF(A6261='PL2'!$C$2+490,1,O6260+1), "")</f>
        <v>1698</v>
      </c>
      <c r="Q6261" s="19">
        <f t="shared" si="498"/>
        <v>38.356838951701249</v>
      </c>
    </row>
    <row r="6262" spans="1:17" s="80" customFormat="1" x14ac:dyDescent="0.55000000000000004">
      <c r="A6262" s="80">
        <v>6260</v>
      </c>
      <c r="B6262" s="81">
        <v>46082</v>
      </c>
      <c r="C6262" s="80">
        <v>149.46614334086601</v>
      </c>
      <c r="D6262" s="80">
        <f t="shared" si="500"/>
        <v>1049382411.5401067</v>
      </c>
      <c r="E6262" s="80">
        <v>475</v>
      </c>
      <c r="F6262" s="80">
        <f t="shared" ref="F6262:F6325" si="504">+(C6262/D6262)*E6262</f>
        <v>6.7655429809152965E-5</v>
      </c>
      <c r="G6262" s="80">
        <f t="shared" si="501"/>
        <v>31050.656937173724</v>
      </c>
      <c r="H6262" s="80">
        <f t="shared" si="497"/>
        <v>2.1007455409410456</v>
      </c>
      <c r="I6262" s="80">
        <f t="shared" si="499"/>
        <v>14749062.045157518</v>
      </c>
      <c r="K6262" s="82">
        <f t="shared" si="502"/>
        <v>1.1114805470662237E-3</v>
      </c>
      <c r="L6262" s="3">
        <f>IF(AND(O6262&gt;0,O6262&lt;366),+'PL2'!$N$3+1,IF(AND(O6262&gt;365,O6262&lt;731),+'PL2'!$O$3+1,IF(AND(O6262&gt;730,O6262&lt;1096),+'PL2'!$P$3+1,IF(AND(O6262&gt;1095,O6262&lt;1461),+'PL2'!$Q$3+1,IF(AND(O6262&gt;1460,O6262&lt;3000),+'PL2'!$R$3+1,0)))))</f>
        <v>1.5</v>
      </c>
      <c r="M6262" s="3">
        <f>IF(AND(O6262&gt;0,O6262&lt;366),+'PL2'!$N$2+1,IF(AND(O6262&gt;365,O6262&lt;731),+'PL2'!$O$2+1,IF(AND(O6262&gt;730,O6262&lt;1096),+'PL2'!$P$2+1,IF(AND(O6262&gt;1095,O6262&lt;1461),+'PL2'!$Q$2+1,IF(AND(O6262&gt;1460,O6262&lt;1826),+'PL2'!$R$2+1,IF(AND(O6262&gt;1825,O6262&lt;2190),+'PL2'!$S$2+1,0))))))</f>
        <v>1.2</v>
      </c>
      <c r="N6262" s="82">
        <f t="shared" si="503"/>
        <v>4.9963589095569638E-4</v>
      </c>
      <c r="O6262" s="19">
        <f>IF(A6262&gt;'PL2'!$C$2+489,IF(A6262='PL2'!$C$2+490,1,O6261+1), "")</f>
        <v>1699</v>
      </c>
      <c r="Q6262" s="19">
        <f t="shared" si="498"/>
        <v>38.376003405105124</v>
      </c>
    </row>
    <row r="6263" spans="1:17" s="80" customFormat="1" x14ac:dyDescent="0.55000000000000004">
      <c r="A6263" s="80">
        <v>6261</v>
      </c>
      <c r="B6263" s="81">
        <v>46083</v>
      </c>
      <c r="C6263" s="80">
        <v>149.496141814987</v>
      </c>
      <c r="D6263" s="80">
        <f t="shared" si="500"/>
        <v>1050548779.6769669</v>
      </c>
      <c r="E6263" s="80">
        <v>475</v>
      </c>
      <c r="F6263" s="80">
        <f t="shared" si="504"/>
        <v>6.759387925228364E-5</v>
      </c>
      <c r="G6263" s="80">
        <f t="shared" si="501"/>
        <v>31066.170959817289</v>
      </c>
      <c r="H6263" s="80">
        <f t="shared" si="497"/>
        <v>2.0998830086886904</v>
      </c>
      <c r="I6263" s="80">
        <f t="shared" si="499"/>
        <v>14756431.205913212</v>
      </c>
      <c r="K6263" s="82">
        <f t="shared" si="502"/>
        <v>1.1114805470662237E-3</v>
      </c>
      <c r="L6263" s="3">
        <f>IF(AND(O6263&gt;0,O6263&lt;366),+'PL2'!$N$3+1,IF(AND(O6263&gt;365,O6263&lt;731),+'PL2'!$O$3+1,IF(AND(O6263&gt;730,O6263&lt;1096),+'PL2'!$P$3+1,IF(AND(O6263&gt;1095,O6263&lt;1461),+'PL2'!$Q$3+1,IF(AND(O6263&gt;1460,O6263&lt;3000),+'PL2'!$R$3+1,0)))))</f>
        <v>1.5</v>
      </c>
      <c r="M6263" s="3">
        <f>IF(AND(O6263&gt;0,O6263&lt;366),+'PL2'!$N$2+1,IF(AND(O6263&gt;365,O6263&lt;731),+'PL2'!$O$2+1,IF(AND(O6263&gt;730,O6263&lt;1096),+'PL2'!$P$2+1,IF(AND(O6263&gt;1095,O6263&lt;1461),+'PL2'!$Q$2+1,IF(AND(O6263&gt;1460,O6263&lt;1826),+'PL2'!$R$2+1,IF(AND(O6263&gt;1825,O6263&lt;2190),+'PL2'!$S$2+1,0))))))</f>
        <v>1.2</v>
      </c>
      <c r="N6263" s="82">
        <f t="shared" si="503"/>
        <v>4.9963589095569638E-4</v>
      </c>
      <c r="O6263" s="19">
        <f>IF(A6263&gt;'PL2'!$C$2+489,IF(A6263='PL2'!$C$2+490,1,O6262+1), "")</f>
        <v>1700</v>
      </c>
      <c r="Q6263" s="19">
        <f t="shared" si="498"/>
        <v>38.395177433757752</v>
      </c>
    </row>
    <row r="6264" spans="1:17" s="80" customFormat="1" x14ac:dyDescent="0.55000000000000004">
      <c r="A6264" s="80">
        <v>6262</v>
      </c>
      <c r="B6264" s="81">
        <v>46084</v>
      </c>
      <c r="C6264" s="80">
        <v>149.52614028910801</v>
      </c>
      <c r="D6264" s="80">
        <f t="shared" si="500"/>
        <v>1051716444.209322</v>
      </c>
      <c r="E6264" s="80">
        <v>475</v>
      </c>
      <c r="F6264" s="80">
        <f t="shared" si="504"/>
        <v>6.7532381972711927E-5</v>
      </c>
      <c r="G6264" s="80">
        <f t="shared" si="501"/>
        <v>31081.69273382338</v>
      </c>
      <c r="H6264" s="80">
        <f t="shared" si="497"/>
        <v>2.0990207460590251</v>
      </c>
      <c r="I6264" s="80">
        <f t="shared" si="499"/>
        <v>14763804.048566105</v>
      </c>
      <c r="K6264" s="82">
        <f t="shared" si="502"/>
        <v>1.1114805470662237E-3</v>
      </c>
      <c r="L6264" s="3">
        <f>IF(AND(O6264&gt;0,O6264&lt;366),+'PL2'!$N$3+1,IF(AND(O6264&gt;365,O6264&lt;731),+'PL2'!$O$3+1,IF(AND(O6264&gt;730,O6264&lt;1096),+'PL2'!$P$3+1,IF(AND(O6264&gt;1095,O6264&lt;1461),+'PL2'!$Q$3+1,IF(AND(O6264&gt;1460,O6264&lt;3000),+'PL2'!$R$3+1,0)))))</f>
        <v>1.5</v>
      </c>
      <c r="M6264" s="3">
        <f>IF(AND(O6264&gt;0,O6264&lt;366),+'PL2'!$N$2+1,IF(AND(O6264&gt;365,O6264&lt;731),+'PL2'!$O$2+1,IF(AND(O6264&gt;730,O6264&lt;1096),+'PL2'!$P$2+1,IF(AND(O6264&gt;1095,O6264&lt;1461),+'PL2'!$Q$2+1,IF(AND(O6264&gt;1460,O6264&lt;1826),+'PL2'!$R$2+1,IF(AND(O6264&gt;1825,O6264&lt;2190),+'PL2'!$S$2+1,0))))))</f>
        <v>1.2</v>
      </c>
      <c r="N6264" s="82">
        <f t="shared" si="503"/>
        <v>4.9963589095569638E-4</v>
      </c>
      <c r="O6264" s="19">
        <f>IF(A6264&gt;'PL2'!$C$2+489,IF(A6264='PL2'!$C$2+490,1,O6263+1), "")</f>
        <v>1701</v>
      </c>
      <c r="Q6264" s="19">
        <f t="shared" si="498"/>
        <v>38.414361042443268</v>
      </c>
    </row>
    <row r="6265" spans="1:17" s="80" customFormat="1" x14ac:dyDescent="0.55000000000000004">
      <c r="A6265" s="80">
        <v>6263</v>
      </c>
      <c r="B6265" s="81">
        <v>46085</v>
      </c>
      <c r="C6265" s="80">
        <v>149.556138763229</v>
      </c>
      <c r="D6265" s="80">
        <f t="shared" si="500"/>
        <v>1052885406.5780903</v>
      </c>
      <c r="E6265" s="80">
        <v>475</v>
      </c>
      <c r="F6265" s="80">
        <f t="shared" si="504"/>
        <v>6.7470937928006084E-5</v>
      </c>
      <c r="G6265" s="80">
        <f t="shared" si="501"/>
        <v>31097.222263064854</v>
      </c>
      <c r="H6265" s="80">
        <f t="shared" si="497"/>
        <v>2.0981587530446575</v>
      </c>
      <c r="I6265" s="80">
        <f t="shared" si="499"/>
        <v>14771180.574955806</v>
      </c>
      <c r="K6265" s="82">
        <f t="shared" si="502"/>
        <v>1.1114805470662237E-3</v>
      </c>
      <c r="L6265" s="3">
        <f>IF(AND(O6265&gt;0,O6265&lt;366),+'PL2'!$N$3+1,IF(AND(O6265&gt;365,O6265&lt;731),+'PL2'!$O$3+1,IF(AND(O6265&gt;730,O6265&lt;1096),+'PL2'!$P$3+1,IF(AND(O6265&gt;1095,O6265&lt;1461),+'PL2'!$Q$3+1,IF(AND(O6265&gt;1460,O6265&lt;3000),+'PL2'!$R$3+1,0)))))</f>
        <v>1.5</v>
      </c>
      <c r="M6265" s="3">
        <f>IF(AND(O6265&gt;0,O6265&lt;366),+'PL2'!$N$2+1,IF(AND(O6265&gt;365,O6265&lt;731),+'PL2'!$O$2+1,IF(AND(O6265&gt;730,O6265&lt;1096),+'PL2'!$P$2+1,IF(AND(O6265&gt;1095,O6265&lt;1461),+'PL2'!$Q$2+1,IF(AND(O6265&gt;1460,O6265&lt;1826),+'PL2'!$R$2+1,IF(AND(O6265&gt;1825,O6265&lt;2190),+'PL2'!$S$2+1,0))))))</f>
        <v>1.2</v>
      </c>
      <c r="N6265" s="82">
        <f t="shared" si="503"/>
        <v>4.9963589095569638E-4</v>
      </c>
      <c r="O6265" s="19">
        <f>IF(A6265&gt;'PL2'!$C$2+489,IF(A6265='PL2'!$C$2+490,1,O6264+1), "")</f>
        <v>1702</v>
      </c>
      <c r="Q6265" s="19">
        <f t="shared" si="498"/>
        <v>38.433554235948201</v>
      </c>
    </row>
    <row r="6266" spans="1:17" s="80" customFormat="1" x14ac:dyDescent="0.55000000000000004">
      <c r="A6266" s="80">
        <v>6264</v>
      </c>
      <c r="B6266" s="81">
        <v>46086</v>
      </c>
      <c r="C6266" s="80">
        <v>149.58613723734999</v>
      </c>
      <c r="D6266" s="80">
        <f t="shared" si="500"/>
        <v>1054055668.2257918</v>
      </c>
      <c r="E6266" s="80">
        <v>475</v>
      </c>
      <c r="F6266" s="80">
        <f t="shared" si="504"/>
        <v>6.740954707576291E-5</v>
      </c>
      <c r="G6266" s="80">
        <f t="shared" si="501"/>
        <v>31112.759551416508</v>
      </c>
      <c r="H6266" s="80">
        <f t="shared" si="497"/>
        <v>2.0972970296381033</v>
      </c>
      <c r="I6266" s="80">
        <f t="shared" si="499"/>
        <v>14778560.78692284</v>
      </c>
      <c r="K6266" s="82">
        <f t="shared" si="502"/>
        <v>1.1114805470662237E-3</v>
      </c>
      <c r="L6266" s="3">
        <f>IF(AND(O6266&gt;0,O6266&lt;366),+'PL2'!$N$3+1,IF(AND(O6266&gt;365,O6266&lt;731),+'PL2'!$O$3+1,IF(AND(O6266&gt;730,O6266&lt;1096),+'PL2'!$P$3+1,IF(AND(O6266&gt;1095,O6266&lt;1461),+'PL2'!$Q$3+1,IF(AND(O6266&gt;1460,O6266&lt;3000),+'PL2'!$R$3+1,0)))))</f>
        <v>1.5</v>
      </c>
      <c r="M6266" s="3">
        <f>IF(AND(O6266&gt;0,O6266&lt;366),+'PL2'!$N$2+1,IF(AND(O6266&gt;365,O6266&lt;731),+'PL2'!$O$2+1,IF(AND(O6266&gt;730,O6266&lt;1096),+'PL2'!$P$2+1,IF(AND(O6266&gt;1095,O6266&lt;1461),+'PL2'!$Q$2+1,IF(AND(O6266&gt;1460,O6266&lt;1826),+'PL2'!$R$2+1,IF(AND(O6266&gt;1825,O6266&lt;2190),+'PL2'!$S$2+1,0))))))</f>
        <v>1.2</v>
      </c>
      <c r="N6266" s="82">
        <f t="shared" si="503"/>
        <v>4.9963589095569638E-4</v>
      </c>
      <c r="O6266" s="19">
        <f>IF(A6266&gt;'PL2'!$C$2+489,IF(A6266='PL2'!$C$2+490,1,O6265+1), "")</f>
        <v>1703</v>
      </c>
      <c r="Q6266" s="19">
        <f t="shared" si="498"/>
        <v>38.452757019061472</v>
      </c>
    </row>
    <row r="6267" spans="1:17" s="80" customFormat="1" x14ac:dyDescent="0.55000000000000004">
      <c r="A6267" s="80">
        <v>6265</v>
      </c>
      <c r="B6267" s="81">
        <v>46087</v>
      </c>
      <c r="C6267" s="80">
        <v>149.616135711471</v>
      </c>
      <c r="D6267" s="80">
        <f t="shared" si="500"/>
        <v>1055227230.5965496</v>
      </c>
      <c r="E6267" s="80">
        <v>475</v>
      </c>
      <c r="F6267" s="80">
        <f t="shared" si="504"/>
        <v>6.7348209373607786E-5</v>
      </c>
      <c r="G6267" s="80">
        <f t="shared" si="501"/>
        <v>31128.30460275507</v>
      </c>
      <c r="H6267" s="80">
        <f t="shared" si="497"/>
        <v>2.0964355758317872</v>
      </c>
      <c r="I6267" s="80">
        <f t="shared" si="499"/>
        <v>14785944.686308658</v>
      </c>
      <c r="K6267" s="82">
        <f t="shared" si="502"/>
        <v>1.1114805470662237E-3</v>
      </c>
      <c r="L6267" s="3">
        <f>IF(AND(O6267&gt;0,O6267&lt;366),+'PL2'!$N$3+1,IF(AND(O6267&gt;365,O6267&lt;731),+'PL2'!$O$3+1,IF(AND(O6267&gt;730,O6267&lt;1096),+'PL2'!$P$3+1,IF(AND(O6267&gt;1095,O6267&lt;1461),+'PL2'!$Q$3+1,IF(AND(O6267&gt;1460,O6267&lt;3000),+'PL2'!$R$3+1,0)))))</f>
        <v>1.5</v>
      </c>
      <c r="M6267" s="3">
        <f>IF(AND(O6267&gt;0,O6267&lt;366),+'PL2'!$N$2+1,IF(AND(O6267&gt;365,O6267&lt;731),+'PL2'!$O$2+1,IF(AND(O6267&gt;730,O6267&lt;1096),+'PL2'!$P$2+1,IF(AND(O6267&gt;1095,O6267&lt;1461),+'PL2'!$Q$2+1,IF(AND(O6267&gt;1460,O6267&lt;1826),+'PL2'!$R$2+1,IF(AND(O6267&gt;1825,O6267&lt;2190),+'PL2'!$S$2+1,0))))))</f>
        <v>1.2</v>
      </c>
      <c r="N6267" s="82">
        <f t="shared" si="503"/>
        <v>4.9963589095569638E-4</v>
      </c>
      <c r="O6267" s="19">
        <f>IF(A6267&gt;'PL2'!$C$2+489,IF(A6267='PL2'!$C$2+490,1,O6266+1), "")</f>
        <v>1704</v>
      </c>
      <c r="Q6267" s="19">
        <f t="shared" si="498"/>
        <v>38.471969396574394</v>
      </c>
    </row>
    <row r="6268" spans="1:17" s="80" customFormat="1" x14ac:dyDescent="0.55000000000000004">
      <c r="A6268" s="80">
        <v>6266</v>
      </c>
      <c r="B6268" s="81">
        <v>46088</v>
      </c>
      <c r="C6268" s="80">
        <v>149.64613418559199</v>
      </c>
      <c r="D6268" s="80">
        <f t="shared" si="500"/>
        <v>1056400095.1360923</v>
      </c>
      <c r="E6268" s="80">
        <v>475</v>
      </c>
      <c r="F6268" s="80">
        <f t="shared" si="504"/>
        <v>6.7286924779194539E-5</v>
      </c>
      <c r="G6268" s="80">
        <f t="shared" si="501"/>
        <v>31143.857420959208</v>
      </c>
      <c r="H6268" s="80">
        <f t="shared" si="497"/>
        <v>2.095574391618042</v>
      </c>
      <c r="I6268" s="80">
        <f t="shared" si="499"/>
        <v>14793332.274955623</v>
      </c>
      <c r="K6268" s="82">
        <f t="shared" si="502"/>
        <v>1.1114805470662237E-3</v>
      </c>
      <c r="L6268" s="3">
        <f>IF(AND(O6268&gt;0,O6268&lt;366),+'PL2'!$N$3+1,IF(AND(O6268&gt;365,O6268&lt;731),+'PL2'!$O$3+1,IF(AND(O6268&gt;730,O6268&lt;1096),+'PL2'!$P$3+1,IF(AND(O6268&gt;1095,O6268&lt;1461),+'PL2'!$Q$3+1,IF(AND(O6268&gt;1460,O6268&lt;3000),+'PL2'!$R$3+1,0)))))</f>
        <v>1.5</v>
      </c>
      <c r="M6268" s="3">
        <f>IF(AND(O6268&gt;0,O6268&lt;366),+'PL2'!$N$2+1,IF(AND(O6268&gt;365,O6268&lt;731),+'PL2'!$O$2+1,IF(AND(O6268&gt;730,O6268&lt;1096),+'PL2'!$P$2+1,IF(AND(O6268&gt;1095,O6268&lt;1461),+'PL2'!$Q$2+1,IF(AND(O6268&gt;1460,O6268&lt;1826),+'PL2'!$R$2+1,IF(AND(O6268&gt;1825,O6268&lt;2190),+'PL2'!$S$2+1,0))))))</f>
        <v>1.2</v>
      </c>
      <c r="N6268" s="82">
        <f t="shared" si="503"/>
        <v>4.9963589095569638E-4</v>
      </c>
      <c r="O6268" s="19">
        <f>IF(A6268&gt;'PL2'!$C$2+489,IF(A6268='PL2'!$C$2+490,1,O6267+1), "")</f>
        <v>1705</v>
      </c>
      <c r="Q6268" s="19">
        <f t="shared" si="498"/>
        <v>38.491191373280671</v>
      </c>
    </row>
    <row r="6269" spans="1:17" s="80" customFormat="1" x14ac:dyDescent="0.55000000000000004">
      <c r="A6269" s="80">
        <v>6267</v>
      </c>
      <c r="B6269" s="81">
        <v>46089</v>
      </c>
      <c r="C6269" s="80">
        <v>149.67613265971301</v>
      </c>
      <c r="D6269" s="80">
        <f t="shared" si="500"/>
        <v>1057574263.291755</v>
      </c>
      <c r="E6269" s="80">
        <v>475</v>
      </c>
      <c r="F6269" s="80">
        <f t="shared" si="504"/>
        <v>6.7225693250205581E-5</v>
      </c>
      <c r="G6269" s="80">
        <f t="shared" si="501"/>
        <v>31159.418009909525</v>
      </c>
      <c r="H6269" s="80">
        <f t="shared" si="497"/>
        <v>2.0947134769891091</v>
      </c>
      <c r="I6269" s="80">
        <f t="shared" si="499"/>
        <v>14800723.554707024</v>
      </c>
      <c r="K6269" s="82">
        <f t="shared" si="502"/>
        <v>1.1114805470662237E-3</v>
      </c>
      <c r="L6269" s="3">
        <f>IF(AND(O6269&gt;0,O6269&lt;366),+'PL2'!$N$3+1,IF(AND(O6269&gt;365,O6269&lt;731),+'PL2'!$O$3+1,IF(AND(O6269&gt;730,O6269&lt;1096),+'PL2'!$P$3+1,IF(AND(O6269&gt;1095,O6269&lt;1461),+'PL2'!$Q$3+1,IF(AND(O6269&gt;1460,O6269&lt;3000),+'PL2'!$R$3+1,0)))))</f>
        <v>1.5</v>
      </c>
      <c r="M6269" s="3">
        <f>IF(AND(O6269&gt;0,O6269&lt;366),+'PL2'!$N$2+1,IF(AND(O6269&gt;365,O6269&lt;731),+'PL2'!$O$2+1,IF(AND(O6269&gt;730,O6269&lt;1096),+'PL2'!$P$2+1,IF(AND(O6269&gt;1095,O6269&lt;1461),+'PL2'!$Q$2+1,IF(AND(O6269&gt;1460,O6269&lt;1826),+'PL2'!$R$2+1,IF(AND(O6269&gt;1825,O6269&lt;2190),+'PL2'!$S$2+1,0))))))</f>
        <v>1.2</v>
      </c>
      <c r="N6269" s="82">
        <f t="shared" si="503"/>
        <v>4.9963589095569638E-4</v>
      </c>
      <c r="O6269" s="19">
        <f>IF(A6269&gt;'PL2'!$C$2+489,IF(A6269='PL2'!$C$2+490,1,O6268+1), "")</f>
        <v>1706</v>
      </c>
      <c r="Q6269" s="19">
        <f t="shared" si="498"/>
        <v>38.510422953976409</v>
      </c>
    </row>
    <row r="6270" spans="1:17" s="80" customFormat="1" x14ac:dyDescent="0.55000000000000004">
      <c r="A6270" s="80">
        <v>6268</v>
      </c>
      <c r="B6270" s="81">
        <v>46090</v>
      </c>
      <c r="C6270" s="80">
        <v>149.70613113383399</v>
      </c>
      <c r="D6270" s="80">
        <f t="shared" si="500"/>
        <v>1058749736.5124817</v>
      </c>
      <c r="E6270" s="80">
        <v>475</v>
      </c>
      <c r="F6270" s="80">
        <f t="shared" si="504"/>
        <v>6.716451474435178E-5</v>
      </c>
      <c r="G6270" s="80">
        <f t="shared" si="501"/>
        <v>31174.986373488566</v>
      </c>
      <c r="H6270" s="80">
        <f t="shared" si="497"/>
        <v>2.0938528319371388</v>
      </c>
      <c r="I6270" s="80">
        <f t="shared" si="499"/>
        <v>14808118.527407069</v>
      </c>
      <c r="K6270" s="82">
        <f t="shared" si="502"/>
        <v>1.1114805470662237E-3</v>
      </c>
      <c r="L6270" s="3">
        <f>IF(AND(O6270&gt;0,O6270&lt;366),+'PL2'!$N$3+1,IF(AND(O6270&gt;365,O6270&lt;731),+'PL2'!$O$3+1,IF(AND(O6270&gt;730,O6270&lt;1096),+'PL2'!$P$3+1,IF(AND(O6270&gt;1095,O6270&lt;1461),+'PL2'!$Q$3+1,IF(AND(O6270&gt;1460,O6270&lt;3000),+'PL2'!$R$3+1,0)))))</f>
        <v>1.5</v>
      </c>
      <c r="M6270" s="3">
        <f>IF(AND(O6270&gt;0,O6270&lt;366),+'PL2'!$N$2+1,IF(AND(O6270&gt;365,O6270&lt;731),+'PL2'!$O$2+1,IF(AND(O6270&gt;730,O6270&lt;1096),+'PL2'!$P$2+1,IF(AND(O6270&gt;1095,O6270&lt;1461),+'PL2'!$Q$2+1,IF(AND(O6270&gt;1460,O6270&lt;1826),+'PL2'!$R$2+1,IF(AND(O6270&gt;1825,O6270&lt;2190),+'PL2'!$S$2+1,0))))))</f>
        <v>1.2</v>
      </c>
      <c r="N6270" s="82">
        <f t="shared" si="503"/>
        <v>4.9963589095569638E-4</v>
      </c>
      <c r="O6270" s="19">
        <f>IF(A6270&gt;'PL2'!$C$2+489,IF(A6270='PL2'!$C$2+490,1,O6269+1), "")</f>
        <v>1707</v>
      </c>
      <c r="Q6270" s="19">
        <f t="shared" si="498"/>
        <v>38.529664143460103</v>
      </c>
    </row>
    <row r="6271" spans="1:17" s="80" customFormat="1" x14ac:dyDescent="0.55000000000000004">
      <c r="A6271" s="80">
        <v>6269</v>
      </c>
      <c r="B6271" s="81">
        <v>46091</v>
      </c>
      <c r="C6271" s="80">
        <v>149.73612960795501</v>
      </c>
      <c r="D6271" s="80">
        <f t="shared" si="500"/>
        <v>1059926516.2488269</v>
      </c>
      <c r="E6271" s="80">
        <v>475</v>
      </c>
      <c r="F6271" s="80">
        <f t="shared" si="504"/>
        <v>6.710338921937255E-5</v>
      </c>
      <c r="G6271" s="80">
        <f t="shared" si="501"/>
        <v>31190.562515580816</v>
      </c>
      <c r="H6271" s="80">
        <f t="shared" si="497"/>
        <v>2.0929924564541911</v>
      </c>
      <c r="I6271" s="80">
        <f t="shared" si="499"/>
        <v>14815517.194900887</v>
      </c>
      <c r="K6271" s="82">
        <f t="shared" si="502"/>
        <v>1.1114805470662237E-3</v>
      </c>
      <c r="L6271" s="3">
        <f>IF(AND(O6271&gt;0,O6271&lt;366),+'PL2'!$N$3+1,IF(AND(O6271&gt;365,O6271&lt;731),+'PL2'!$O$3+1,IF(AND(O6271&gt;730,O6271&lt;1096),+'PL2'!$P$3+1,IF(AND(O6271&gt;1095,O6271&lt;1461),+'PL2'!$Q$3+1,IF(AND(O6271&gt;1460,O6271&lt;3000),+'PL2'!$R$3+1,0)))))</f>
        <v>1.5</v>
      </c>
      <c r="M6271" s="3">
        <f>IF(AND(O6271&gt;0,O6271&lt;366),+'PL2'!$N$2+1,IF(AND(O6271&gt;365,O6271&lt;731),+'PL2'!$O$2+1,IF(AND(O6271&gt;730,O6271&lt;1096),+'PL2'!$P$2+1,IF(AND(O6271&gt;1095,O6271&lt;1461),+'PL2'!$Q$2+1,IF(AND(O6271&gt;1460,O6271&lt;1826),+'PL2'!$R$2+1,IF(AND(O6271&gt;1825,O6271&lt;2190),+'PL2'!$S$2+1,0))))))</f>
        <v>1.2</v>
      </c>
      <c r="N6271" s="82">
        <f t="shared" si="503"/>
        <v>4.9963589095569638E-4</v>
      </c>
      <c r="O6271" s="19">
        <f>IF(A6271&gt;'PL2'!$C$2+489,IF(A6271='PL2'!$C$2+490,1,O6270+1), "")</f>
        <v>1708</v>
      </c>
      <c r="Q6271" s="19">
        <f t="shared" si="498"/>
        <v>38.548914946532648</v>
      </c>
    </row>
    <row r="6272" spans="1:17" s="80" customFormat="1" x14ac:dyDescent="0.55000000000000004">
      <c r="A6272" s="80">
        <v>6270</v>
      </c>
      <c r="B6272" s="81">
        <v>46092</v>
      </c>
      <c r="C6272" s="80">
        <v>149.76612808207599</v>
      </c>
      <c r="D6272" s="80">
        <f t="shared" si="500"/>
        <v>1061104603.9529572</v>
      </c>
      <c r="E6272" s="80">
        <v>475</v>
      </c>
      <c r="F6272" s="80">
        <f t="shared" si="504"/>
        <v>6.7042316633035708E-5</v>
      </c>
      <c r="G6272" s="80">
        <f t="shared" si="501"/>
        <v>31206.146440072698</v>
      </c>
      <c r="H6272" s="80">
        <f t="shared" si="497"/>
        <v>2.0921323505322338</v>
      </c>
      <c r="I6272" s="80">
        <f t="shared" si="499"/>
        <v>14822919.559034532</v>
      </c>
      <c r="K6272" s="82">
        <f t="shared" si="502"/>
        <v>1.1114805470662237E-3</v>
      </c>
      <c r="L6272" s="3">
        <f>IF(AND(O6272&gt;0,O6272&lt;366),+'PL2'!$N$3+1,IF(AND(O6272&gt;365,O6272&lt;731),+'PL2'!$O$3+1,IF(AND(O6272&gt;730,O6272&lt;1096),+'PL2'!$P$3+1,IF(AND(O6272&gt;1095,O6272&lt;1461),+'PL2'!$Q$3+1,IF(AND(O6272&gt;1460,O6272&lt;3000),+'PL2'!$R$3+1,0)))))</f>
        <v>1.5</v>
      </c>
      <c r="M6272" s="3">
        <f>IF(AND(O6272&gt;0,O6272&lt;366),+'PL2'!$N$2+1,IF(AND(O6272&gt;365,O6272&lt;731),+'PL2'!$O$2+1,IF(AND(O6272&gt;730,O6272&lt;1096),+'PL2'!$P$2+1,IF(AND(O6272&gt;1095,O6272&lt;1461),+'PL2'!$Q$2+1,IF(AND(O6272&gt;1460,O6272&lt;1826),+'PL2'!$R$2+1,IF(AND(O6272&gt;1825,O6272&lt;2190),+'PL2'!$S$2+1,0))))))</f>
        <v>1.2</v>
      </c>
      <c r="N6272" s="82">
        <f t="shared" si="503"/>
        <v>4.9963589095569638E-4</v>
      </c>
      <c r="O6272" s="19">
        <f>IF(A6272&gt;'PL2'!$C$2+489,IF(A6272='PL2'!$C$2+490,1,O6271+1), "")</f>
        <v>1709</v>
      </c>
      <c r="Q6272" s="19">
        <f t="shared" si="498"/>
        <v>38.568175367997334</v>
      </c>
    </row>
    <row r="6273" spans="1:17" s="80" customFormat="1" x14ac:dyDescent="0.55000000000000004">
      <c r="A6273" s="80">
        <v>6271</v>
      </c>
      <c r="B6273" s="81">
        <v>46093</v>
      </c>
      <c r="C6273" s="80">
        <v>149.79612655619701</v>
      </c>
      <c r="D6273" s="80">
        <f t="shared" si="500"/>
        <v>1062284001.0786532</v>
      </c>
      <c r="E6273" s="80">
        <v>475</v>
      </c>
      <c r="F6273" s="80">
        <f t="shared" si="504"/>
        <v>6.6981296943137601E-5</v>
      </c>
      <c r="G6273" s="80">
        <f t="shared" si="501"/>
        <v>31221.73815085258</v>
      </c>
      <c r="H6273" s="80">
        <f t="shared" si="497"/>
        <v>2.0912725141631445</v>
      </c>
      <c r="I6273" s="80">
        <f t="shared" si="499"/>
        <v>14830325.621654976</v>
      </c>
      <c r="K6273" s="82">
        <f t="shared" si="502"/>
        <v>1.1114805470662237E-3</v>
      </c>
      <c r="L6273" s="3">
        <f>IF(AND(O6273&gt;0,O6273&lt;366),+'PL2'!$N$3+1,IF(AND(O6273&gt;365,O6273&lt;731),+'PL2'!$O$3+1,IF(AND(O6273&gt;730,O6273&lt;1096),+'PL2'!$P$3+1,IF(AND(O6273&gt;1095,O6273&lt;1461),+'PL2'!$Q$3+1,IF(AND(O6273&gt;1460,O6273&lt;3000),+'PL2'!$R$3+1,0)))))</f>
        <v>1.5</v>
      </c>
      <c r="M6273" s="3">
        <f>IF(AND(O6273&gt;0,O6273&lt;366),+'PL2'!$N$2+1,IF(AND(O6273&gt;365,O6273&lt;731),+'PL2'!$O$2+1,IF(AND(O6273&gt;730,O6273&lt;1096),+'PL2'!$P$2+1,IF(AND(O6273&gt;1095,O6273&lt;1461),+'PL2'!$Q$2+1,IF(AND(O6273&gt;1460,O6273&lt;1826),+'PL2'!$R$2+1,IF(AND(O6273&gt;1825,O6273&lt;2190),+'PL2'!$S$2+1,0))))))</f>
        <v>1.2</v>
      </c>
      <c r="N6273" s="82">
        <f t="shared" si="503"/>
        <v>4.9963589095569638E-4</v>
      </c>
      <c r="O6273" s="19">
        <f>IF(A6273&gt;'PL2'!$C$2+489,IF(A6273='PL2'!$C$2+490,1,O6272+1), "")</f>
        <v>1710</v>
      </c>
      <c r="Q6273" s="19">
        <f t="shared" si="498"/>
        <v>38.587445412659861</v>
      </c>
    </row>
    <row r="6274" spans="1:17" s="80" customFormat="1" x14ac:dyDescent="0.55000000000000004">
      <c r="A6274" s="80">
        <v>6272</v>
      </c>
      <c r="B6274" s="81">
        <v>46094</v>
      </c>
      <c r="C6274" s="80">
        <v>149.826125030318</v>
      </c>
      <c r="D6274" s="80">
        <f t="shared" si="500"/>
        <v>1063464709.0813118</v>
      </c>
      <c r="E6274" s="80">
        <v>475</v>
      </c>
      <c r="F6274" s="80">
        <f t="shared" si="504"/>
        <v>6.6920330107503022E-5</v>
      </c>
      <c r="G6274" s="80">
        <f t="shared" si="501"/>
        <v>31237.337651810765</v>
      </c>
      <c r="H6274" s="80">
        <f t="shared" si="497"/>
        <v>2.0904129473387099</v>
      </c>
      <c r="I6274" s="80">
        <f t="shared" si="499"/>
        <v>14837735.384610113</v>
      </c>
      <c r="K6274" s="82">
        <f t="shared" si="502"/>
        <v>1.1114805470662237E-3</v>
      </c>
      <c r="L6274" s="3">
        <f>IF(AND(O6274&gt;0,O6274&lt;366),+'PL2'!$N$3+1,IF(AND(O6274&gt;365,O6274&lt;731),+'PL2'!$O$3+1,IF(AND(O6274&gt;730,O6274&lt;1096),+'PL2'!$P$3+1,IF(AND(O6274&gt;1095,O6274&lt;1461),+'PL2'!$Q$3+1,IF(AND(O6274&gt;1460,O6274&lt;3000),+'PL2'!$R$3+1,0)))))</f>
        <v>1.5</v>
      </c>
      <c r="M6274" s="3">
        <f>IF(AND(O6274&gt;0,O6274&lt;366),+'PL2'!$N$2+1,IF(AND(O6274&gt;365,O6274&lt;731),+'PL2'!$O$2+1,IF(AND(O6274&gt;730,O6274&lt;1096),+'PL2'!$P$2+1,IF(AND(O6274&gt;1095,O6274&lt;1461),+'PL2'!$Q$2+1,IF(AND(O6274&gt;1460,O6274&lt;1826),+'PL2'!$R$2+1,IF(AND(O6274&gt;1825,O6274&lt;2190),+'PL2'!$S$2+1,0))))))</f>
        <v>1.2</v>
      </c>
      <c r="N6274" s="82">
        <f t="shared" si="503"/>
        <v>4.9963589095569638E-4</v>
      </c>
      <c r="O6274" s="19">
        <f>IF(A6274&gt;'PL2'!$C$2+489,IF(A6274='PL2'!$C$2+490,1,O6273+1), "")</f>
        <v>1711</v>
      </c>
      <c r="Q6274" s="19">
        <f t="shared" si="498"/>
        <v>38.606725085328321</v>
      </c>
    </row>
    <row r="6275" spans="1:17" s="80" customFormat="1" x14ac:dyDescent="0.55000000000000004">
      <c r="A6275" s="80">
        <v>6273</v>
      </c>
      <c r="B6275" s="81">
        <v>46095</v>
      </c>
      <c r="C6275" s="80">
        <v>149.85612350443901</v>
      </c>
      <c r="D6275" s="80">
        <f t="shared" si="500"/>
        <v>1064646729.4179472</v>
      </c>
      <c r="E6275" s="80">
        <v>475</v>
      </c>
      <c r="F6275" s="80">
        <f t="shared" si="504"/>
        <v>6.6859416083985196E-5</v>
      </c>
      <c r="G6275" s="80">
        <f t="shared" si="501"/>
        <v>31252.944946839511</v>
      </c>
      <c r="H6275" s="80">
        <f t="shared" si="497"/>
        <v>2.0895536500506253</v>
      </c>
      <c r="I6275" s="80">
        <f t="shared" si="499"/>
        <v>14845148.849748768</v>
      </c>
      <c r="K6275" s="82">
        <f t="shared" si="502"/>
        <v>1.1114805470662237E-3</v>
      </c>
      <c r="L6275" s="3">
        <f>IF(AND(O6275&gt;0,O6275&lt;366),+'PL2'!$N$3+1,IF(AND(O6275&gt;365,O6275&lt;731),+'PL2'!$O$3+1,IF(AND(O6275&gt;730,O6275&lt;1096),+'PL2'!$P$3+1,IF(AND(O6275&gt;1095,O6275&lt;1461),+'PL2'!$Q$3+1,IF(AND(O6275&gt;1460,O6275&lt;3000),+'PL2'!$R$3+1,0)))))</f>
        <v>1.5</v>
      </c>
      <c r="M6275" s="3">
        <f>IF(AND(O6275&gt;0,O6275&lt;366),+'PL2'!$N$2+1,IF(AND(O6275&gt;365,O6275&lt;731),+'PL2'!$O$2+1,IF(AND(O6275&gt;730,O6275&lt;1096),+'PL2'!$P$2+1,IF(AND(O6275&gt;1095,O6275&lt;1461),+'PL2'!$Q$2+1,IF(AND(O6275&gt;1460,O6275&lt;1826),+'PL2'!$R$2+1,IF(AND(O6275&gt;1825,O6275&lt;2190),+'PL2'!$S$2+1,0))))))</f>
        <v>1.2</v>
      </c>
      <c r="N6275" s="82">
        <f t="shared" si="503"/>
        <v>4.9963589095569638E-4</v>
      </c>
      <c r="O6275" s="19">
        <f>IF(A6275&gt;'PL2'!$C$2+489,IF(A6275='PL2'!$C$2+490,1,O6274+1), "")</f>
        <v>1712</v>
      </c>
      <c r="Q6275" s="19">
        <f t="shared" si="498"/>
        <v>38.626014390813211</v>
      </c>
    </row>
    <row r="6276" spans="1:17" s="80" customFormat="1" x14ac:dyDescent="0.55000000000000004">
      <c r="A6276" s="80">
        <v>6274</v>
      </c>
      <c r="B6276" s="81">
        <v>46096</v>
      </c>
      <c r="C6276" s="80">
        <v>149.88612197856</v>
      </c>
      <c r="D6276" s="80">
        <f t="shared" si="500"/>
        <v>1065830063.5471929</v>
      </c>
      <c r="E6276" s="80">
        <v>475</v>
      </c>
      <c r="F6276" s="80">
        <f t="shared" si="504"/>
        <v>6.6798554830465784E-5</v>
      </c>
      <c r="G6276" s="80">
        <f t="shared" si="501"/>
        <v>31268.560039833013</v>
      </c>
      <c r="H6276" s="80">
        <f t="shared" si="497"/>
        <v>2.0886946222904967</v>
      </c>
      <c r="I6276" s="80">
        <f t="shared" si="499"/>
        <v>14852566.018920681</v>
      </c>
      <c r="K6276" s="82">
        <f t="shared" si="502"/>
        <v>1.1114805470662237E-3</v>
      </c>
      <c r="L6276" s="3">
        <f>IF(AND(O6276&gt;0,O6276&lt;366),+'PL2'!$N$3+1,IF(AND(O6276&gt;365,O6276&lt;731),+'PL2'!$O$3+1,IF(AND(O6276&gt;730,O6276&lt;1096),+'PL2'!$P$3+1,IF(AND(O6276&gt;1095,O6276&lt;1461),+'PL2'!$Q$3+1,IF(AND(O6276&gt;1460,O6276&lt;3000),+'PL2'!$R$3+1,0)))))</f>
        <v>1.5</v>
      </c>
      <c r="M6276" s="3">
        <f>IF(AND(O6276&gt;0,O6276&lt;366),+'PL2'!$N$2+1,IF(AND(O6276&gt;365,O6276&lt;731),+'PL2'!$O$2+1,IF(AND(O6276&gt;730,O6276&lt;1096),+'PL2'!$P$2+1,IF(AND(O6276&gt;1095,O6276&lt;1461),+'PL2'!$Q$2+1,IF(AND(O6276&gt;1460,O6276&lt;1826),+'PL2'!$R$2+1,IF(AND(O6276&gt;1825,O6276&lt;2190),+'PL2'!$S$2+1,0))))))</f>
        <v>1.2</v>
      </c>
      <c r="N6276" s="82">
        <f t="shared" si="503"/>
        <v>4.9963589095569638E-4</v>
      </c>
      <c r="O6276" s="19">
        <f>IF(A6276&gt;'PL2'!$C$2+489,IF(A6276='PL2'!$C$2+490,1,O6275+1), "")</f>
        <v>1713</v>
      </c>
      <c r="Q6276" s="19">
        <f t="shared" si="498"/>
        <v>38.645313333927433</v>
      </c>
    </row>
    <row r="6277" spans="1:17" s="80" customFormat="1" x14ac:dyDescent="0.55000000000000004">
      <c r="A6277" s="80">
        <v>6275</v>
      </c>
      <c r="B6277" s="81">
        <v>46097</v>
      </c>
      <c r="C6277" s="80">
        <v>149.91612045268101</v>
      </c>
      <c r="D6277" s="80">
        <f t="shared" si="500"/>
        <v>1067014712.929304</v>
      </c>
      <c r="E6277" s="80">
        <v>475</v>
      </c>
      <c r="F6277" s="80">
        <f t="shared" si="504"/>
        <v>6.6737746304854905E-5</v>
      </c>
      <c r="G6277" s="80">
        <f t="shared" si="501"/>
        <v>31284.182934687418</v>
      </c>
      <c r="H6277" s="80">
        <f t="shared" si="497"/>
        <v>2.0878358640498402</v>
      </c>
      <c r="I6277" s="80">
        <f t="shared" si="499"/>
        <v>14859986.893976524</v>
      </c>
      <c r="K6277" s="82">
        <f t="shared" si="502"/>
        <v>1.1114805470662237E-3</v>
      </c>
      <c r="L6277" s="3">
        <f>IF(AND(O6277&gt;0,O6277&lt;366),+'PL2'!$N$3+1,IF(AND(O6277&gt;365,O6277&lt;731),+'PL2'!$O$3+1,IF(AND(O6277&gt;730,O6277&lt;1096),+'PL2'!$P$3+1,IF(AND(O6277&gt;1095,O6277&lt;1461),+'PL2'!$Q$3+1,IF(AND(O6277&gt;1460,O6277&lt;3000),+'PL2'!$R$3+1,0)))))</f>
        <v>1.5</v>
      </c>
      <c r="M6277" s="3">
        <f>IF(AND(O6277&gt;0,O6277&lt;366),+'PL2'!$N$2+1,IF(AND(O6277&gt;365,O6277&lt;731),+'PL2'!$O$2+1,IF(AND(O6277&gt;730,O6277&lt;1096),+'PL2'!$P$2+1,IF(AND(O6277&gt;1095,O6277&lt;1461),+'PL2'!$Q$2+1,IF(AND(O6277&gt;1460,O6277&lt;1826),+'PL2'!$R$2+1,IF(AND(O6277&gt;1825,O6277&lt;2190),+'PL2'!$S$2+1,0))))))</f>
        <v>1.2</v>
      </c>
      <c r="N6277" s="82">
        <f t="shared" si="503"/>
        <v>4.9963589095569638E-4</v>
      </c>
      <c r="O6277" s="19">
        <f>IF(A6277&gt;'PL2'!$C$2+489,IF(A6277='PL2'!$C$2+490,1,O6276+1), "")</f>
        <v>1714</v>
      </c>
      <c r="Q6277" s="19">
        <f t="shared" si="498"/>
        <v>38.664621919486294</v>
      </c>
    </row>
    <row r="6278" spans="1:17" s="80" customFormat="1" x14ac:dyDescent="0.55000000000000004">
      <c r="A6278" s="80">
        <v>6276</v>
      </c>
      <c r="B6278" s="81">
        <v>46098</v>
      </c>
      <c r="C6278" s="80">
        <v>149.946118926802</v>
      </c>
      <c r="D6278" s="80">
        <f t="shared" si="500"/>
        <v>1068200679.0261583</v>
      </c>
      <c r="E6278" s="80">
        <v>475</v>
      </c>
      <c r="F6278" s="80">
        <f t="shared" si="504"/>
        <v>6.6676990465091044E-5</v>
      </c>
      <c r="G6278" s="80">
        <f t="shared" si="501"/>
        <v>31299.813635300812</v>
      </c>
      <c r="H6278" s="80">
        <f t="shared" si="497"/>
        <v>2.0869773753200791</v>
      </c>
      <c r="I6278" s="80">
        <f t="shared" si="499"/>
        <v>14867411.476767886</v>
      </c>
      <c r="K6278" s="82">
        <f t="shared" si="502"/>
        <v>1.1114805470662237E-3</v>
      </c>
      <c r="L6278" s="3">
        <f>IF(AND(O6278&gt;0,O6278&lt;366),+'PL2'!$N$3+1,IF(AND(O6278&gt;365,O6278&lt;731),+'PL2'!$O$3+1,IF(AND(O6278&gt;730,O6278&lt;1096),+'PL2'!$P$3+1,IF(AND(O6278&gt;1095,O6278&lt;1461),+'PL2'!$Q$3+1,IF(AND(O6278&gt;1460,O6278&lt;3000),+'PL2'!$R$3+1,0)))))</f>
        <v>1.5</v>
      </c>
      <c r="M6278" s="3">
        <f>IF(AND(O6278&gt;0,O6278&lt;366),+'PL2'!$N$2+1,IF(AND(O6278&gt;365,O6278&lt;731),+'PL2'!$O$2+1,IF(AND(O6278&gt;730,O6278&lt;1096),+'PL2'!$P$2+1,IF(AND(O6278&gt;1095,O6278&lt;1461),+'PL2'!$Q$2+1,IF(AND(O6278&gt;1460,O6278&lt;1826),+'PL2'!$R$2+1,IF(AND(O6278&gt;1825,O6278&lt;2190),+'PL2'!$S$2+1,0))))))</f>
        <v>1.2</v>
      </c>
      <c r="N6278" s="82">
        <f t="shared" si="503"/>
        <v>4.9963589095569638E-4</v>
      </c>
      <c r="O6278" s="19">
        <f>IF(A6278&gt;'PL2'!$C$2+489,IF(A6278='PL2'!$C$2+490,1,O6277+1), "")</f>
        <v>1715</v>
      </c>
      <c r="Q6278" s="19">
        <f t="shared" si="498"/>
        <v>38.6839401523075</v>
      </c>
    </row>
    <row r="6279" spans="1:17" s="80" customFormat="1" x14ac:dyDescent="0.55000000000000004">
      <c r="A6279" s="80">
        <v>6277</v>
      </c>
      <c r="B6279" s="81">
        <v>46099</v>
      </c>
      <c r="C6279" s="80">
        <v>149.97611740092299</v>
      </c>
      <c r="D6279" s="80">
        <f t="shared" si="500"/>
        <v>1069387963.3012588</v>
      </c>
      <c r="E6279" s="80">
        <v>475</v>
      </c>
      <c r="F6279" s="80">
        <f t="shared" si="504"/>
        <v>6.6616287269141133E-5</v>
      </c>
      <c r="G6279" s="80">
        <f t="shared" si="501"/>
        <v>31315.452145573232</v>
      </c>
      <c r="H6279" s="80">
        <f t="shared" si="497"/>
        <v>2.0861191560925483</v>
      </c>
      <c r="I6279" s="80">
        <f t="shared" si="499"/>
        <v>14874839.769147284</v>
      </c>
      <c r="K6279" s="82">
        <f t="shared" si="502"/>
        <v>1.1114805470662237E-3</v>
      </c>
      <c r="L6279" s="3">
        <f>IF(AND(O6279&gt;0,O6279&lt;366),+'PL2'!$N$3+1,IF(AND(O6279&gt;365,O6279&lt;731),+'PL2'!$O$3+1,IF(AND(O6279&gt;730,O6279&lt;1096),+'PL2'!$P$3+1,IF(AND(O6279&gt;1095,O6279&lt;1461),+'PL2'!$Q$3+1,IF(AND(O6279&gt;1460,O6279&lt;3000),+'PL2'!$R$3+1,0)))))</f>
        <v>1.5</v>
      </c>
      <c r="M6279" s="3">
        <f>IF(AND(O6279&gt;0,O6279&lt;366),+'PL2'!$N$2+1,IF(AND(O6279&gt;365,O6279&lt;731),+'PL2'!$O$2+1,IF(AND(O6279&gt;730,O6279&lt;1096),+'PL2'!$P$2+1,IF(AND(O6279&gt;1095,O6279&lt;1461),+'PL2'!$Q$2+1,IF(AND(O6279&gt;1460,O6279&lt;1826),+'PL2'!$R$2+1,IF(AND(O6279&gt;1825,O6279&lt;2190),+'PL2'!$S$2+1,0))))))</f>
        <v>1.2</v>
      </c>
      <c r="N6279" s="82">
        <f t="shared" si="503"/>
        <v>4.9963589095569638E-4</v>
      </c>
      <c r="O6279" s="19">
        <f>IF(A6279&gt;'PL2'!$C$2+489,IF(A6279='PL2'!$C$2+490,1,O6278+1), "")</f>
        <v>1716</v>
      </c>
      <c r="Q6279" s="19">
        <f t="shared" si="498"/>
        <v>38.703268037211174</v>
      </c>
    </row>
    <row r="6280" spans="1:17" s="80" customFormat="1" x14ac:dyDescent="0.55000000000000004">
      <c r="A6280" s="80">
        <v>6278</v>
      </c>
      <c r="B6280" s="81">
        <v>46100</v>
      </c>
      <c r="C6280" s="80">
        <v>150.006115875044</v>
      </c>
      <c r="D6280" s="80">
        <f t="shared" si="500"/>
        <v>1070576567.2197349</v>
      </c>
      <c r="E6280" s="80">
        <v>475</v>
      </c>
      <c r="F6280" s="80">
        <f t="shared" si="504"/>
        <v>6.655563667500047E-5</v>
      </c>
      <c r="G6280" s="80">
        <f t="shared" si="501"/>
        <v>31331.098469406665</v>
      </c>
      <c r="H6280" s="80">
        <f t="shared" si="497"/>
        <v>2.0852612063584934</v>
      </c>
      <c r="I6280" s="80">
        <f t="shared" si="499"/>
        <v>14882271.772968166</v>
      </c>
      <c r="K6280" s="82">
        <f t="shared" si="502"/>
        <v>1.1114805470662237E-3</v>
      </c>
      <c r="L6280" s="3">
        <f>IF(AND(O6280&gt;0,O6280&lt;366),+'PL2'!$N$3+1,IF(AND(O6280&gt;365,O6280&lt;731),+'PL2'!$O$3+1,IF(AND(O6280&gt;730,O6280&lt;1096),+'PL2'!$P$3+1,IF(AND(O6280&gt;1095,O6280&lt;1461),+'PL2'!$Q$3+1,IF(AND(O6280&gt;1460,O6280&lt;3000),+'PL2'!$R$3+1,0)))))</f>
        <v>1.5</v>
      </c>
      <c r="M6280" s="3">
        <f>IF(AND(O6280&gt;0,O6280&lt;366),+'PL2'!$N$2+1,IF(AND(O6280&gt;365,O6280&lt;731),+'PL2'!$O$2+1,IF(AND(O6280&gt;730,O6280&lt;1096),+'PL2'!$P$2+1,IF(AND(O6280&gt;1095,O6280&lt;1461),+'PL2'!$Q$2+1,IF(AND(O6280&gt;1460,O6280&lt;1826),+'PL2'!$R$2+1,IF(AND(O6280&gt;1825,O6280&lt;2190),+'PL2'!$S$2+1,0))))))</f>
        <v>1.2</v>
      </c>
      <c r="N6280" s="82">
        <f t="shared" si="503"/>
        <v>4.9963589095569638E-4</v>
      </c>
      <c r="O6280" s="19">
        <f>IF(A6280&gt;'PL2'!$C$2+489,IF(A6280='PL2'!$C$2+490,1,O6279+1), "")</f>
        <v>1717</v>
      </c>
      <c r="Q6280" s="19">
        <f t="shared" si="498"/>
        <v>38.722605579019842</v>
      </c>
    </row>
    <row r="6281" spans="1:17" s="80" customFormat="1" x14ac:dyDescent="0.55000000000000004">
      <c r="A6281" s="80">
        <v>6279</v>
      </c>
      <c r="B6281" s="81">
        <v>46101</v>
      </c>
      <c r="C6281" s="80">
        <v>150.03611434916499</v>
      </c>
      <c r="D6281" s="80">
        <f t="shared" si="500"/>
        <v>1071766492.2483445</v>
      </c>
      <c r="E6281" s="80">
        <v>475</v>
      </c>
      <c r="F6281" s="80">
        <f t="shared" si="504"/>
        <v>6.649503864069273E-5</v>
      </c>
      <c r="G6281" s="80">
        <f t="shared" si="501"/>
        <v>31346.752610705047</v>
      </c>
      <c r="H6281" s="80">
        <f t="shared" si="497"/>
        <v>2.0844035261090679</v>
      </c>
      <c r="I6281" s="80">
        <f t="shared" si="499"/>
        <v>14889707.490084898</v>
      </c>
      <c r="K6281" s="82">
        <f t="shared" si="502"/>
        <v>1.1114805470662237E-3</v>
      </c>
      <c r="L6281" s="3">
        <f>IF(AND(O6281&gt;0,O6281&lt;366),+'PL2'!$N$3+1,IF(AND(O6281&gt;365,O6281&lt;731),+'PL2'!$O$3+1,IF(AND(O6281&gt;730,O6281&lt;1096),+'PL2'!$P$3+1,IF(AND(O6281&gt;1095,O6281&lt;1461),+'PL2'!$Q$3+1,IF(AND(O6281&gt;1460,O6281&lt;3000),+'PL2'!$R$3+1,0)))))</f>
        <v>1.5</v>
      </c>
      <c r="M6281" s="3">
        <f>IF(AND(O6281&gt;0,O6281&lt;366),+'PL2'!$N$2+1,IF(AND(O6281&gt;365,O6281&lt;731),+'PL2'!$O$2+1,IF(AND(O6281&gt;730,O6281&lt;1096),+'PL2'!$P$2+1,IF(AND(O6281&gt;1095,O6281&lt;1461),+'PL2'!$Q$2+1,IF(AND(O6281&gt;1460,O6281&lt;1826),+'PL2'!$R$2+1,IF(AND(O6281&gt;1825,O6281&lt;2190),+'PL2'!$S$2+1,0))))))</f>
        <v>1.2</v>
      </c>
      <c r="N6281" s="82">
        <f t="shared" si="503"/>
        <v>4.9963589095569638E-4</v>
      </c>
      <c r="O6281" s="19">
        <f>IF(A6281&gt;'PL2'!$C$2+489,IF(A6281='PL2'!$C$2+490,1,O6280+1), "")</f>
        <v>1718</v>
      </c>
      <c r="Q6281" s="19">
        <f t="shared" si="498"/>
        <v>38.741952782558442</v>
      </c>
    </row>
    <row r="6282" spans="1:17" s="80" customFormat="1" x14ac:dyDescent="0.55000000000000004">
      <c r="A6282" s="80">
        <v>6280</v>
      </c>
      <c r="B6282" s="81">
        <v>46102</v>
      </c>
      <c r="C6282" s="80">
        <v>150.06611282328601</v>
      </c>
      <c r="D6282" s="80">
        <f t="shared" si="500"/>
        <v>1072957739.855476</v>
      </c>
      <c r="E6282" s="80">
        <v>475</v>
      </c>
      <c r="F6282" s="80">
        <f t="shared" si="504"/>
        <v>6.6434493124269955E-5</v>
      </c>
      <c r="G6282" s="80">
        <f t="shared" si="501"/>
        <v>31362.414573374266</v>
      </c>
      <c r="H6282" s="80">
        <f t="shared" si="497"/>
        <v>2.0835461153353365</v>
      </c>
      <c r="I6282" s="80">
        <f t="shared" si="499"/>
        <v>14897146.922352776</v>
      </c>
      <c r="K6282" s="82">
        <f t="shared" si="502"/>
        <v>1.1114805470662237E-3</v>
      </c>
      <c r="L6282" s="3">
        <f>IF(AND(O6282&gt;0,O6282&lt;366),+'PL2'!$N$3+1,IF(AND(O6282&gt;365,O6282&lt;731),+'PL2'!$O$3+1,IF(AND(O6282&gt;730,O6282&lt;1096),+'PL2'!$P$3+1,IF(AND(O6282&gt;1095,O6282&lt;1461),+'PL2'!$Q$3+1,IF(AND(O6282&gt;1460,O6282&lt;3000),+'PL2'!$R$3+1,0)))))</f>
        <v>1.5</v>
      </c>
      <c r="M6282" s="3">
        <f>IF(AND(O6282&gt;0,O6282&lt;366),+'PL2'!$N$2+1,IF(AND(O6282&gt;365,O6282&lt;731),+'PL2'!$O$2+1,IF(AND(O6282&gt;730,O6282&lt;1096),+'PL2'!$P$2+1,IF(AND(O6282&gt;1095,O6282&lt;1461),+'PL2'!$Q$2+1,IF(AND(O6282&gt;1460,O6282&lt;1826),+'PL2'!$R$2+1,IF(AND(O6282&gt;1825,O6282&lt;2190),+'PL2'!$S$2+1,0))))))</f>
        <v>1.2</v>
      </c>
      <c r="N6282" s="82">
        <f t="shared" si="503"/>
        <v>4.9963589095569638E-4</v>
      </c>
      <c r="O6282" s="19">
        <f>IF(A6282&gt;'PL2'!$C$2+489,IF(A6282='PL2'!$C$2+490,1,O6281+1), "")</f>
        <v>1719</v>
      </c>
      <c r="Q6282" s="19">
        <f t="shared" si="498"/>
        <v>38.761309652654319</v>
      </c>
    </row>
    <row r="6283" spans="1:17" s="80" customFormat="1" x14ac:dyDescent="0.55000000000000004">
      <c r="A6283" s="80">
        <v>6281</v>
      </c>
      <c r="B6283" s="81">
        <v>46103</v>
      </c>
      <c r="C6283" s="80">
        <v>150.09611129740699</v>
      </c>
      <c r="D6283" s="80">
        <f t="shared" si="500"/>
        <v>1074150311.5111494</v>
      </c>
      <c r="E6283" s="80">
        <v>475</v>
      </c>
      <c r="F6283" s="80">
        <f t="shared" si="504"/>
        <v>6.6374000083812567E-5</v>
      </c>
      <c r="G6283" s="80">
        <f t="shared" si="501"/>
        <v>31378.084361322155</v>
      </c>
      <c r="H6283" s="80">
        <f t="shared" si="497"/>
        <v>2.0826889740282746</v>
      </c>
      <c r="I6283" s="80">
        <f t="shared" si="499"/>
        <v>14904590.071628023</v>
      </c>
      <c r="K6283" s="82">
        <f t="shared" si="502"/>
        <v>1.1114805470662237E-3</v>
      </c>
      <c r="L6283" s="3">
        <f>IF(AND(O6283&gt;0,O6283&lt;366),+'PL2'!$N$3+1,IF(AND(O6283&gt;365,O6283&lt;731),+'PL2'!$O$3+1,IF(AND(O6283&gt;730,O6283&lt;1096),+'PL2'!$P$3+1,IF(AND(O6283&gt;1095,O6283&lt;1461),+'PL2'!$Q$3+1,IF(AND(O6283&gt;1460,O6283&lt;3000),+'PL2'!$R$3+1,0)))))</f>
        <v>1.5</v>
      </c>
      <c r="M6283" s="3">
        <f>IF(AND(O6283&gt;0,O6283&lt;366),+'PL2'!$N$2+1,IF(AND(O6283&gt;365,O6283&lt;731),+'PL2'!$O$2+1,IF(AND(O6283&gt;730,O6283&lt;1096),+'PL2'!$P$2+1,IF(AND(O6283&gt;1095,O6283&lt;1461),+'PL2'!$Q$2+1,IF(AND(O6283&gt;1460,O6283&lt;1826),+'PL2'!$R$2+1,IF(AND(O6283&gt;1825,O6283&lt;2190),+'PL2'!$S$2+1,0))))))</f>
        <v>1.2</v>
      </c>
      <c r="N6283" s="82">
        <f t="shared" si="503"/>
        <v>4.9963589095569638E-4</v>
      </c>
      <c r="O6283" s="19">
        <f>IF(A6283&gt;'PL2'!$C$2+489,IF(A6283='PL2'!$C$2+490,1,O6282+1), "")</f>
        <v>1720</v>
      </c>
      <c r="Q6283" s="19">
        <f t="shared" si="498"/>
        <v>38.780676194137236</v>
      </c>
    </row>
    <row r="6284" spans="1:17" s="80" customFormat="1" x14ac:dyDescent="0.55000000000000004">
      <c r="A6284" s="80">
        <v>6282</v>
      </c>
      <c r="B6284" s="81">
        <v>46104</v>
      </c>
      <c r="C6284" s="80">
        <v>150.12610977152801</v>
      </c>
      <c r="D6284" s="80">
        <f t="shared" si="500"/>
        <v>1075344208.6870191</v>
      </c>
      <c r="E6284" s="80">
        <v>475</v>
      </c>
      <c r="F6284" s="80">
        <f t="shared" si="504"/>
        <v>6.6313559477429324E-5</v>
      </c>
      <c r="G6284" s="80">
        <f t="shared" si="501"/>
        <v>31393.761978458508</v>
      </c>
      <c r="H6284" s="80">
        <f t="shared" si="497"/>
        <v>2.0818321021787676</v>
      </c>
      <c r="I6284" s="80">
        <f t="shared" si="499"/>
        <v>14912036.939767791</v>
      </c>
      <c r="K6284" s="82">
        <f t="shared" si="502"/>
        <v>1.1114805470662237E-3</v>
      </c>
      <c r="L6284" s="3">
        <f>IF(AND(O6284&gt;0,O6284&lt;366),+'PL2'!$N$3+1,IF(AND(O6284&gt;365,O6284&lt;731),+'PL2'!$O$3+1,IF(AND(O6284&gt;730,O6284&lt;1096),+'PL2'!$P$3+1,IF(AND(O6284&gt;1095,O6284&lt;1461),+'PL2'!$Q$3+1,IF(AND(O6284&gt;1460,O6284&lt;3000),+'PL2'!$R$3+1,0)))))</f>
        <v>1.5</v>
      </c>
      <c r="M6284" s="3">
        <f>IF(AND(O6284&gt;0,O6284&lt;366),+'PL2'!$N$2+1,IF(AND(O6284&gt;365,O6284&lt;731),+'PL2'!$O$2+1,IF(AND(O6284&gt;730,O6284&lt;1096),+'PL2'!$P$2+1,IF(AND(O6284&gt;1095,O6284&lt;1461),+'PL2'!$Q$2+1,IF(AND(O6284&gt;1460,O6284&lt;1826),+'PL2'!$R$2+1,IF(AND(O6284&gt;1825,O6284&lt;2190),+'PL2'!$S$2+1,0))))))</f>
        <v>1.2</v>
      </c>
      <c r="N6284" s="82">
        <f t="shared" si="503"/>
        <v>4.9963589095569638E-4</v>
      </c>
      <c r="O6284" s="19">
        <f>IF(A6284&gt;'PL2'!$C$2+489,IF(A6284='PL2'!$C$2+490,1,O6283+1), "")</f>
        <v>1721</v>
      </c>
      <c r="Q6284" s="19">
        <f t="shared" si="498"/>
        <v>38.80005241183936</v>
      </c>
    </row>
    <row r="6285" spans="1:17" s="80" customFormat="1" x14ac:dyDescent="0.55000000000000004">
      <c r="A6285" s="80">
        <v>6283</v>
      </c>
      <c r="B6285" s="81">
        <v>46105</v>
      </c>
      <c r="C6285" s="80">
        <v>150.15610824564899</v>
      </c>
      <c r="D6285" s="80">
        <f t="shared" si="500"/>
        <v>1076539432.856375</v>
      </c>
      <c r="E6285" s="80">
        <v>475</v>
      </c>
      <c r="F6285" s="80">
        <f t="shared" si="504"/>
        <v>6.6253171263257283E-5</v>
      </c>
      <c r="G6285" s="80">
        <f t="shared" si="501"/>
        <v>31409.447428695064</v>
      </c>
      <c r="H6285" s="80">
        <f t="shared" si="497"/>
        <v>2.08097549977761</v>
      </c>
      <c r="I6285" s="80">
        <f t="shared" si="499"/>
        <v>14919487.528630156</v>
      </c>
      <c r="K6285" s="82">
        <f t="shared" si="502"/>
        <v>1.1114805470662237E-3</v>
      </c>
      <c r="L6285" s="3">
        <f>IF(AND(O6285&gt;0,O6285&lt;366),+'PL2'!$N$3+1,IF(AND(O6285&gt;365,O6285&lt;731),+'PL2'!$O$3+1,IF(AND(O6285&gt;730,O6285&lt;1096),+'PL2'!$P$3+1,IF(AND(O6285&gt;1095,O6285&lt;1461),+'PL2'!$Q$3+1,IF(AND(O6285&gt;1460,O6285&lt;3000),+'PL2'!$R$3+1,0)))))</f>
        <v>1.5</v>
      </c>
      <c r="M6285" s="3">
        <f>IF(AND(O6285&gt;0,O6285&lt;366),+'PL2'!$N$2+1,IF(AND(O6285&gt;365,O6285&lt;731),+'PL2'!$O$2+1,IF(AND(O6285&gt;730,O6285&lt;1096),+'PL2'!$P$2+1,IF(AND(O6285&gt;1095,O6285&lt;1461),+'PL2'!$Q$2+1,IF(AND(O6285&gt;1460,O6285&lt;1826),+'PL2'!$R$2+1,IF(AND(O6285&gt;1825,O6285&lt;2190),+'PL2'!$S$2+1,0))))))</f>
        <v>1.2</v>
      </c>
      <c r="N6285" s="82">
        <f t="shared" si="503"/>
        <v>4.9963589095569638E-4</v>
      </c>
      <c r="O6285" s="19">
        <f>IF(A6285&gt;'PL2'!$C$2+489,IF(A6285='PL2'!$C$2+490,1,O6284+1), "")</f>
        <v>1722</v>
      </c>
      <c r="Q6285" s="19">
        <f t="shared" si="498"/>
        <v>38.819438310595274</v>
      </c>
    </row>
    <row r="6286" spans="1:17" s="80" customFormat="1" x14ac:dyDescent="0.55000000000000004">
      <c r="A6286" s="80">
        <v>6284</v>
      </c>
      <c r="B6286" s="81">
        <v>46106</v>
      </c>
      <c r="C6286" s="80">
        <v>150.18610671977001</v>
      </c>
      <c r="D6286" s="80">
        <f t="shared" si="500"/>
        <v>1077735985.4941444</v>
      </c>
      <c r="E6286" s="80">
        <v>475</v>
      </c>
      <c r="F6286" s="80">
        <f t="shared" si="504"/>
        <v>6.6192835399461893E-5</v>
      </c>
      <c r="G6286" s="80">
        <f t="shared" si="501"/>
        <v>31425.140715945527</v>
      </c>
      <c r="H6286" s="80">
        <f t="shared" si="497"/>
        <v>2.0801191668155101</v>
      </c>
      <c r="I6286" s="80">
        <f t="shared" si="499"/>
        <v>14926941.840074126</v>
      </c>
      <c r="K6286" s="82">
        <f t="shared" si="502"/>
        <v>1.1114805470662237E-3</v>
      </c>
      <c r="L6286" s="3">
        <f>IF(AND(O6286&gt;0,O6286&lt;366),+'PL2'!$N$3+1,IF(AND(O6286&gt;365,O6286&lt;731),+'PL2'!$O$3+1,IF(AND(O6286&gt;730,O6286&lt;1096),+'PL2'!$P$3+1,IF(AND(O6286&gt;1095,O6286&lt;1461),+'PL2'!$Q$3+1,IF(AND(O6286&gt;1460,O6286&lt;3000),+'PL2'!$R$3+1,0)))))</f>
        <v>1.5</v>
      </c>
      <c r="M6286" s="3">
        <f>IF(AND(O6286&gt;0,O6286&lt;366),+'PL2'!$N$2+1,IF(AND(O6286&gt;365,O6286&lt;731),+'PL2'!$O$2+1,IF(AND(O6286&gt;730,O6286&lt;1096),+'PL2'!$P$2+1,IF(AND(O6286&gt;1095,O6286&lt;1461),+'PL2'!$Q$2+1,IF(AND(O6286&gt;1460,O6286&lt;1826),+'PL2'!$R$2+1,IF(AND(O6286&gt;1825,O6286&lt;2190),+'PL2'!$S$2+1,0))))))</f>
        <v>1.2</v>
      </c>
      <c r="N6286" s="82">
        <f t="shared" si="503"/>
        <v>4.9963589095569638E-4</v>
      </c>
      <c r="O6286" s="19">
        <f>IF(A6286&gt;'PL2'!$C$2+489,IF(A6286='PL2'!$C$2+490,1,O6285+1), "")</f>
        <v>1723</v>
      </c>
      <c r="Q6286" s="19">
        <f t="shared" si="498"/>
        <v>38.83883389524199</v>
      </c>
    </row>
    <row r="6287" spans="1:17" s="80" customFormat="1" x14ac:dyDescent="0.55000000000000004">
      <c r="A6287" s="80">
        <v>6285</v>
      </c>
      <c r="B6287" s="81">
        <v>46107</v>
      </c>
      <c r="C6287" s="80">
        <v>150.216105193891</v>
      </c>
      <c r="D6287" s="80">
        <f t="shared" si="500"/>
        <v>1078933868.0768945</v>
      </c>
      <c r="E6287" s="80">
        <v>475</v>
      </c>
      <c r="F6287" s="80">
        <f t="shared" si="504"/>
        <v>6.6132551844236848E-5</v>
      </c>
      <c r="G6287" s="80">
        <f t="shared" si="501"/>
        <v>31440.841844125545</v>
      </c>
      <c r="H6287" s="80">
        <f t="shared" si="497"/>
        <v>2.0792631032830839</v>
      </c>
      <c r="I6287" s="80">
        <f t="shared" si="499"/>
        <v>14934399.875959635</v>
      </c>
      <c r="K6287" s="82">
        <f t="shared" si="502"/>
        <v>1.1114805470662237E-3</v>
      </c>
      <c r="L6287" s="3">
        <f>IF(AND(O6287&gt;0,O6287&lt;366),+'PL2'!$N$3+1,IF(AND(O6287&gt;365,O6287&lt;731),+'PL2'!$O$3+1,IF(AND(O6287&gt;730,O6287&lt;1096),+'PL2'!$P$3+1,IF(AND(O6287&gt;1095,O6287&lt;1461),+'PL2'!$Q$3+1,IF(AND(O6287&gt;1460,O6287&lt;3000),+'PL2'!$R$3+1,0)))))</f>
        <v>1.5</v>
      </c>
      <c r="M6287" s="3">
        <f>IF(AND(O6287&gt;0,O6287&lt;366),+'PL2'!$N$2+1,IF(AND(O6287&gt;365,O6287&lt;731),+'PL2'!$O$2+1,IF(AND(O6287&gt;730,O6287&lt;1096),+'PL2'!$P$2+1,IF(AND(O6287&gt;1095,O6287&lt;1461),+'PL2'!$Q$2+1,IF(AND(O6287&gt;1460,O6287&lt;1826),+'PL2'!$R$2+1,IF(AND(O6287&gt;1825,O6287&lt;2190),+'PL2'!$S$2+1,0))))))</f>
        <v>1.2</v>
      </c>
      <c r="N6287" s="82">
        <f t="shared" si="503"/>
        <v>4.9963589095569638E-4</v>
      </c>
      <c r="O6287" s="19">
        <f>IF(A6287&gt;'PL2'!$C$2+489,IF(A6287='PL2'!$C$2+490,1,O6286+1), "")</f>
        <v>1724</v>
      </c>
      <c r="Q6287" s="19">
        <f t="shared" si="498"/>
        <v>38.858239170618923</v>
      </c>
    </row>
    <row r="6288" spans="1:17" s="80" customFormat="1" x14ac:dyDescent="0.55000000000000004">
      <c r="A6288" s="80">
        <v>6286</v>
      </c>
      <c r="B6288" s="81">
        <v>46108</v>
      </c>
      <c r="C6288" s="80">
        <v>150.24610366801201</v>
      </c>
      <c r="D6288" s="80">
        <f t="shared" si="500"/>
        <v>1080133082.0828328</v>
      </c>
      <c r="E6288" s="80">
        <v>475</v>
      </c>
      <c r="F6288" s="80">
        <f t="shared" si="504"/>
        <v>6.6072320555804205E-5</v>
      </c>
      <c r="G6288" s="80">
        <f t="shared" si="501"/>
        <v>31456.550817152733</v>
      </c>
      <c r="H6288" s="80">
        <f t="shared" si="497"/>
        <v>2.0784073091708599</v>
      </c>
      <c r="I6288" s="80">
        <f t="shared" si="499"/>
        <v>14941861.638147548</v>
      </c>
      <c r="K6288" s="82">
        <f t="shared" si="502"/>
        <v>1.1114805470662237E-3</v>
      </c>
      <c r="L6288" s="3">
        <f>IF(AND(O6288&gt;0,O6288&lt;366),+'PL2'!$N$3+1,IF(AND(O6288&gt;365,O6288&lt;731),+'PL2'!$O$3+1,IF(AND(O6288&gt;730,O6288&lt;1096),+'PL2'!$P$3+1,IF(AND(O6288&gt;1095,O6288&lt;1461),+'PL2'!$Q$3+1,IF(AND(O6288&gt;1460,O6288&lt;3000),+'PL2'!$R$3+1,0)))))</f>
        <v>1.5</v>
      </c>
      <c r="M6288" s="3">
        <f>IF(AND(O6288&gt;0,O6288&lt;366),+'PL2'!$N$2+1,IF(AND(O6288&gt;365,O6288&lt;731),+'PL2'!$O$2+1,IF(AND(O6288&gt;730,O6288&lt;1096),+'PL2'!$P$2+1,IF(AND(O6288&gt;1095,O6288&lt;1461),+'PL2'!$Q$2+1,IF(AND(O6288&gt;1460,O6288&lt;1826),+'PL2'!$R$2+1,IF(AND(O6288&gt;1825,O6288&lt;2190),+'PL2'!$S$2+1,0))))))</f>
        <v>1.2</v>
      </c>
      <c r="N6288" s="82">
        <f t="shared" si="503"/>
        <v>4.9963589095569638E-4</v>
      </c>
      <c r="O6288" s="19">
        <f>IF(A6288&gt;'PL2'!$C$2+489,IF(A6288='PL2'!$C$2+490,1,O6287+1), "")</f>
        <v>1725</v>
      </c>
      <c r="Q6288" s="19">
        <f t="shared" si="498"/>
        <v>38.877654141567902</v>
      </c>
    </row>
    <row r="6289" spans="1:17" s="80" customFormat="1" x14ac:dyDescent="0.55000000000000004">
      <c r="A6289" s="80">
        <v>6287</v>
      </c>
      <c r="B6289" s="81">
        <v>46109</v>
      </c>
      <c r="C6289" s="80">
        <v>150.276102142133</v>
      </c>
      <c r="D6289" s="80">
        <f t="shared" si="500"/>
        <v>1081333628.9918106</v>
      </c>
      <c r="E6289" s="80">
        <v>475</v>
      </c>
      <c r="F6289" s="80">
        <f t="shared" si="504"/>
        <v>6.6012141492414252E-5</v>
      </c>
      <c r="G6289" s="80">
        <f t="shared" si="501"/>
        <v>31472.267638946654</v>
      </c>
      <c r="H6289" s="80">
        <f t="shared" si="497"/>
        <v>2.0775517844692768</v>
      </c>
      <c r="I6289" s="80">
        <f t="shared" si="499"/>
        <v>14949327.128499661</v>
      </c>
      <c r="K6289" s="82">
        <f t="shared" si="502"/>
        <v>1.1114805470662237E-3</v>
      </c>
      <c r="L6289" s="3">
        <f>IF(AND(O6289&gt;0,O6289&lt;366),+'PL2'!$N$3+1,IF(AND(O6289&gt;365,O6289&lt;731),+'PL2'!$O$3+1,IF(AND(O6289&gt;730,O6289&lt;1096),+'PL2'!$P$3+1,IF(AND(O6289&gt;1095,O6289&lt;1461),+'PL2'!$Q$3+1,IF(AND(O6289&gt;1460,O6289&lt;3000),+'PL2'!$R$3+1,0)))))</f>
        <v>1.5</v>
      </c>
      <c r="M6289" s="3">
        <f>IF(AND(O6289&gt;0,O6289&lt;366),+'PL2'!$N$2+1,IF(AND(O6289&gt;365,O6289&lt;731),+'PL2'!$O$2+1,IF(AND(O6289&gt;730,O6289&lt;1096),+'PL2'!$P$2+1,IF(AND(O6289&gt;1095,O6289&lt;1461),+'PL2'!$Q$2+1,IF(AND(O6289&gt;1460,O6289&lt;1826),+'PL2'!$R$2+1,IF(AND(O6289&gt;1825,O6289&lt;2190),+'PL2'!$S$2+1,0))))))</f>
        <v>1.2</v>
      </c>
      <c r="N6289" s="82">
        <f t="shared" si="503"/>
        <v>4.9963589095569638E-4</v>
      </c>
      <c r="O6289" s="19">
        <f>IF(A6289&gt;'PL2'!$C$2+489,IF(A6289='PL2'!$C$2+490,1,O6288+1), "")</f>
        <v>1726</v>
      </c>
      <c r="Q6289" s="19">
        <f t="shared" si="498"/>
        <v>38.897078812933195</v>
      </c>
    </row>
    <row r="6290" spans="1:17" s="80" customFormat="1" x14ac:dyDescent="0.55000000000000004">
      <c r="A6290" s="80">
        <v>6288</v>
      </c>
      <c r="B6290" s="81">
        <v>46110</v>
      </c>
      <c r="C6290" s="80">
        <v>150.30610061625401</v>
      </c>
      <c r="D6290" s="80">
        <f t="shared" si="500"/>
        <v>1082535510.2853234</v>
      </c>
      <c r="E6290" s="80">
        <v>475</v>
      </c>
      <c r="F6290" s="80">
        <f t="shared" si="504"/>
        <v>6.5952014612345603E-5</v>
      </c>
      <c r="G6290" s="80">
        <f t="shared" si="501"/>
        <v>31487.992313428836</v>
      </c>
      <c r="H6290" s="80">
        <f t="shared" si="497"/>
        <v>2.0766965291686845</v>
      </c>
      <c r="I6290" s="80">
        <f t="shared" si="499"/>
        <v>14956796.348878697</v>
      </c>
      <c r="K6290" s="82">
        <f t="shared" si="502"/>
        <v>1.1114805470662237E-3</v>
      </c>
      <c r="L6290" s="3">
        <f>IF(AND(O6290&gt;0,O6290&lt;366),+'PL2'!$N$3+1,IF(AND(O6290&gt;365,O6290&lt;731),+'PL2'!$O$3+1,IF(AND(O6290&gt;730,O6290&lt;1096),+'PL2'!$P$3+1,IF(AND(O6290&gt;1095,O6290&lt;1461),+'PL2'!$Q$3+1,IF(AND(O6290&gt;1460,O6290&lt;3000),+'PL2'!$R$3+1,0)))))</f>
        <v>1.5</v>
      </c>
      <c r="M6290" s="3">
        <f>IF(AND(O6290&gt;0,O6290&lt;366),+'PL2'!$N$2+1,IF(AND(O6290&gt;365,O6290&lt;731),+'PL2'!$O$2+1,IF(AND(O6290&gt;730,O6290&lt;1096),+'PL2'!$P$2+1,IF(AND(O6290&gt;1095,O6290&lt;1461),+'PL2'!$Q$2+1,IF(AND(O6290&gt;1460,O6290&lt;1826),+'PL2'!$R$2+1,IF(AND(O6290&gt;1825,O6290&lt;2190),+'PL2'!$S$2+1,0))))))</f>
        <v>1.2</v>
      </c>
      <c r="N6290" s="82">
        <f t="shared" si="503"/>
        <v>4.9963589095569638E-4</v>
      </c>
      <c r="O6290" s="19">
        <f>IF(A6290&gt;'PL2'!$C$2+489,IF(A6290='PL2'!$C$2+490,1,O6289+1), "")</f>
        <v>1727</v>
      </c>
      <c r="Q6290" s="19">
        <f t="shared" si="498"/>
        <v>38.916513189561471</v>
      </c>
    </row>
    <row r="6291" spans="1:17" s="80" customFormat="1" x14ac:dyDescent="0.55000000000000004">
      <c r="A6291" s="80">
        <v>6289</v>
      </c>
      <c r="B6291" s="81">
        <v>46111</v>
      </c>
      <c r="C6291" s="80">
        <v>150.336099090375</v>
      </c>
      <c r="D6291" s="80">
        <f t="shared" si="500"/>
        <v>1083738727.4465139</v>
      </c>
      <c r="E6291" s="80">
        <v>475</v>
      </c>
      <c r="F6291" s="80">
        <f t="shared" si="504"/>
        <v>6.5891939873905113E-5</v>
      </c>
      <c r="G6291" s="80">
        <f t="shared" si="501"/>
        <v>31503.724844522763</v>
      </c>
      <c r="H6291" s="80">
        <f t="shared" si="497"/>
        <v>2.0758415432593447</v>
      </c>
      <c r="I6291" s="80">
        <f t="shared" si="499"/>
        <v>14964269.301148312</v>
      </c>
      <c r="K6291" s="82">
        <f t="shared" si="502"/>
        <v>1.1114805470662237E-3</v>
      </c>
      <c r="L6291" s="3">
        <f>IF(AND(O6291&gt;0,O6291&lt;366),+'PL2'!$N$3+1,IF(AND(O6291&gt;365,O6291&lt;731),+'PL2'!$O$3+1,IF(AND(O6291&gt;730,O6291&lt;1096),+'PL2'!$P$3+1,IF(AND(O6291&gt;1095,O6291&lt;1461),+'PL2'!$Q$3+1,IF(AND(O6291&gt;1460,O6291&lt;3000),+'PL2'!$R$3+1,0)))))</f>
        <v>1.5</v>
      </c>
      <c r="M6291" s="3">
        <f>IF(AND(O6291&gt;0,O6291&lt;366),+'PL2'!$N$2+1,IF(AND(O6291&gt;365,O6291&lt;731),+'PL2'!$O$2+1,IF(AND(O6291&gt;730,O6291&lt;1096),+'PL2'!$P$2+1,IF(AND(O6291&gt;1095,O6291&lt;1461),+'PL2'!$Q$2+1,IF(AND(O6291&gt;1460,O6291&lt;1826),+'PL2'!$R$2+1,IF(AND(O6291&gt;1825,O6291&lt;2190),+'PL2'!$S$2+1,0))))))</f>
        <v>1.2</v>
      </c>
      <c r="N6291" s="82">
        <f t="shared" si="503"/>
        <v>4.9963589095569638E-4</v>
      </c>
      <c r="O6291" s="19">
        <f>IF(A6291&gt;'PL2'!$C$2+489,IF(A6291='PL2'!$C$2+490,1,O6290+1), "")</f>
        <v>1728</v>
      </c>
      <c r="Q6291" s="19">
        <f t="shared" si="498"/>
        <v>38.935957276301828</v>
      </c>
    </row>
    <row r="6292" spans="1:17" s="80" customFormat="1" x14ac:dyDescent="0.55000000000000004">
      <c r="A6292" s="80">
        <v>6290</v>
      </c>
      <c r="B6292" s="81">
        <v>46112</v>
      </c>
      <c r="C6292" s="80">
        <v>150.36609756449599</v>
      </c>
      <c r="D6292" s="80">
        <f t="shared" si="500"/>
        <v>1084943281.9601729</v>
      </c>
      <c r="E6292" s="80">
        <v>475</v>
      </c>
      <c r="F6292" s="80">
        <f t="shared" si="504"/>
        <v>6.583191723542787E-5</v>
      </c>
      <c r="G6292" s="80">
        <f t="shared" si="501"/>
        <v>31519.465236153879</v>
      </c>
      <c r="H6292" s="80">
        <f t="shared" si="497"/>
        <v>2.0749868267314282</v>
      </c>
      <c r="I6292" s="80">
        <f t="shared" si="499"/>
        <v>14971745.987173093</v>
      </c>
      <c r="K6292" s="82">
        <f t="shared" si="502"/>
        <v>1.1114805470662237E-3</v>
      </c>
      <c r="L6292" s="3">
        <f>IF(AND(O6292&gt;0,O6292&lt;366),+'PL2'!$N$3+1,IF(AND(O6292&gt;365,O6292&lt;731),+'PL2'!$O$3+1,IF(AND(O6292&gt;730,O6292&lt;1096),+'PL2'!$P$3+1,IF(AND(O6292&gt;1095,O6292&lt;1461),+'PL2'!$Q$3+1,IF(AND(O6292&gt;1460,O6292&lt;3000),+'PL2'!$R$3+1,0)))))</f>
        <v>1.5</v>
      </c>
      <c r="M6292" s="3">
        <f>IF(AND(O6292&gt;0,O6292&lt;366),+'PL2'!$N$2+1,IF(AND(O6292&gt;365,O6292&lt;731),+'PL2'!$O$2+1,IF(AND(O6292&gt;730,O6292&lt;1096),+'PL2'!$P$2+1,IF(AND(O6292&gt;1095,O6292&lt;1461),+'PL2'!$Q$2+1,IF(AND(O6292&gt;1460,O6292&lt;1826),+'PL2'!$R$2+1,IF(AND(O6292&gt;1825,O6292&lt;2190),+'PL2'!$S$2+1,0))))))</f>
        <v>1.2</v>
      </c>
      <c r="N6292" s="82">
        <f t="shared" si="503"/>
        <v>4.9963589095569638E-4</v>
      </c>
      <c r="O6292" s="19">
        <f>IF(A6292&gt;'PL2'!$C$2+489,IF(A6292='PL2'!$C$2+490,1,O6291+1), "")</f>
        <v>1729</v>
      </c>
      <c r="Q6292" s="19">
        <f t="shared" si="498"/>
        <v>38.955411078005788</v>
      </c>
    </row>
    <row r="6293" spans="1:17" s="80" customFormat="1" x14ac:dyDescent="0.55000000000000004">
      <c r="A6293" s="80">
        <v>6291</v>
      </c>
      <c r="B6293" s="81">
        <v>46113</v>
      </c>
      <c r="C6293" s="80">
        <v>150.396096038617</v>
      </c>
      <c r="D6293" s="80">
        <f t="shared" si="500"/>
        <v>1086149175.3127418</v>
      </c>
      <c r="E6293" s="80">
        <v>475</v>
      </c>
      <c r="F6293" s="80">
        <f t="shared" si="504"/>
        <v>6.5771946655277284E-5</v>
      </c>
      <c r="G6293" s="80">
        <f t="shared" si="501"/>
        <v>31535.213492249593</v>
      </c>
      <c r="H6293" s="80">
        <f t="shared" si="497"/>
        <v>2.0741323795750208</v>
      </c>
      <c r="I6293" s="80">
        <f t="shared" si="499"/>
        <v>14979226.408818556</v>
      </c>
      <c r="K6293" s="82">
        <f t="shared" si="502"/>
        <v>1.1114805470662237E-3</v>
      </c>
      <c r="L6293" s="3">
        <f>IF(AND(O6293&gt;0,O6293&lt;366),+'PL2'!$N$3+1,IF(AND(O6293&gt;365,O6293&lt;731),+'PL2'!$O$3+1,IF(AND(O6293&gt;730,O6293&lt;1096),+'PL2'!$P$3+1,IF(AND(O6293&gt;1095,O6293&lt;1461),+'PL2'!$Q$3+1,IF(AND(O6293&gt;1460,O6293&lt;3000),+'PL2'!$R$3+1,0)))))</f>
        <v>1.5</v>
      </c>
      <c r="M6293" s="3">
        <f>IF(AND(O6293&gt;0,O6293&lt;366),+'PL2'!$N$2+1,IF(AND(O6293&gt;365,O6293&lt;731),+'PL2'!$O$2+1,IF(AND(O6293&gt;730,O6293&lt;1096),+'PL2'!$P$2+1,IF(AND(O6293&gt;1095,O6293&lt;1461),+'PL2'!$Q$2+1,IF(AND(O6293&gt;1460,O6293&lt;1826),+'PL2'!$R$2+1,IF(AND(O6293&gt;1825,O6293&lt;2190),+'PL2'!$S$2+1,0))))))</f>
        <v>1.2</v>
      </c>
      <c r="N6293" s="82">
        <f t="shared" si="503"/>
        <v>4.9963589095569638E-4</v>
      </c>
      <c r="O6293" s="19">
        <f>IF(A6293&gt;'PL2'!$C$2+489,IF(A6293='PL2'!$C$2+490,1,O6292+1), "")</f>
        <v>1730</v>
      </c>
      <c r="Q6293" s="19">
        <f t="shared" si="498"/>
        <v>38.97487459952729</v>
      </c>
    </row>
    <row r="6294" spans="1:17" s="80" customFormat="1" x14ac:dyDescent="0.55000000000000004">
      <c r="A6294" s="80">
        <v>6292</v>
      </c>
      <c r="B6294" s="81">
        <v>46114</v>
      </c>
      <c r="C6294" s="80">
        <v>150.42609451273799</v>
      </c>
      <c r="D6294" s="80">
        <f t="shared" si="500"/>
        <v>1087356408.9923139</v>
      </c>
      <c r="E6294" s="80">
        <v>475</v>
      </c>
      <c r="F6294" s="80">
        <f t="shared" si="504"/>
        <v>6.5712028091844914E-5</v>
      </c>
      <c r="G6294" s="80">
        <f t="shared" si="501"/>
        <v>31550.969616739272</v>
      </c>
      <c r="H6294" s="80">
        <f t="shared" si="497"/>
        <v>2.0732782017801163</v>
      </c>
      <c r="I6294" s="80">
        <f t="shared" si="499"/>
        <v>14986710.567951154</v>
      </c>
      <c r="K6294" s="82">
        <f t="shared" si="502"/>
        <v>1.1114805470662237E-3</v>
      </c>
      <c r="L6294" s="3">
        <f>IF(AND(O6294&gt;0,O6294&lt;366),+'PL2'!$N$3+1,IF(AND(O6294&gt;365,O6294&lt;731),+'PL2'!$O$3+1,IF(AND(O6294&gt;730,O6294&lt;1096),+'PL2'!$P$3+1,IF(AND(O6294&gt;1095,O6294&lt;1461),+'PL2'!$Q$3+1,IF(AND(O6294&gt;1460,O6294&lt;3000),+'PL2'!$R$3+1,0)))))</f>
        <v>1.5</v>
      </c>
      <c r="M6294" s="3">
        <f>IF(AND(O6294&gt;0,O6294&lt;366),+'PL2'!$N$2+1,IF(AND(O6294&gt;365,O6294&lt;731),+'PL2'!$O$2+1,IF(AND(O6294&gt;730,O6294&lt;1096),+'PL2'!$P$2+1,IF(AND(O6294&gt;1095,O6294&lt;1461),+'PL2'!$Q$2+1,IF(AND(O6294&gt;1460,O6294&lt;1826),+'PL2'!$R$2+1,IF(AND(O6294&gt;1825,O6294&lt;2190),+'PL2'!$S$2+1,0))))))</f>
        <v>1.2</v>
      </c>
      <c r="N6294" s="82">
        <f t="shared" si="503"/>
        <v>4.9963589095569638E-4</v>
      </c>
      <c r="O6294" s="19">
        <f>IF(A6294&gt;'PL2'!$C$2+489,IF(A6294='PL2'!$C$2+490,1,O6293+1), "")</f>
        <v>1731</v>
      </c>
      <c r="Q6294" s="19">
        <f t="shared" si="498"/>
        <v>38.994347845722714</v>
      </c>
    </row>
    <row r="6295" spans="1:17" s="80" customFormat="1" x14ac:dyDescent="0.55000000000000004">
      <c r="A6295" s="80">
        <v>6293</v>
      </c>
      <c r="B6295" s="81">
        <v>46115</v>
      </c>
      <c r="C6295" s="80">
        <v>150.45609298685901</v>
      </c>
      <c r="D6295" s="80">
        <f t="shared" si="500"/>
        <v>1088564984.4886365</v>
      </c>
      <c r="E6295" s="80">
        <v>475</v>
      </c>
      <c r="F6295" s="80">
        <f t="shared" si="504"/>
        <v>6.5652161503550606E-5</v>
      </c>
      <c r="G6295" s="80">
        <f t="shared" si="501"/>
        <v>31566.733613554246</v>
      </c>
      <c r="H6295" s="80">
        <f t="shared" si="497"/>
        <v>2.0724242933366228</v>
      </c>
      <c r="I6295" s="80">
        <f t="shared" si="499"/>
        <v>14994198.466438267</v>
      </c>
      <c r="K6295" s="82">
        <f t="shared" si="502"/>
        <v>1.1114805470662237E-3</v>
      </c>
      <c r="L6295" s="3">
        <f>IF(AND(O6295&gt;0,O6295&lt;366),+'PL2'!$N$3+1,IF(AND(O6295&gt;365,O6295&lt;731),+'PL2'!$O$3+1,IF(AND(O6295&gt;730,O6295&lt;1096),+'PL2'!$P$3+1,IF(AND(O6295&gt;1095,O6295&lt;1461),+'PL2'!$Q$3+1,IF(AND(O6295&gt;1460,O6295&lt;3000),+'PL2'!$R$3+1,0)))))</f>
        <v>1.5</v>
      </c>
      <c r="M6295" s="3">
        <f>IF(AND(O6295&gt;0,O6295&lt;366),+'PL2'!$N$2+1,IF(AND(O6295&gt;365,O6295&lt;731),+'PL2'!$O$2+1,IF(AND(O6295&gt;730,O6295&lt;1096),+'PL2'!$P$2+1,IF(AND(O6295&gt;1095,O6295&lt;1461),+'PL2'!$Q$2+1,IF(AND(O6295&gt;1460,O6295&lt;1826),+'PL2'!$R$2+1,IF(AND(O6295&gt;1825,O6295&lt;2190),+'PL2'!$S$2+1,0))))))</f>
        <v>1.2</v>
      </c>
      <c r="N6295" s="82">
        <f t="shared" si="503"/>
        <v>4.9963589095569638E-4</v>
      </c>
      <c r="O6295" s="19">
        <f>IF(A6295&gt;'PL2'!$C$2+489,IF(A6295='PL2'!$C$2+490,1,O6294+1), "")</f>
        <v>1732</v>
      </c>
      <c r="Q6295" s="19">
        <f t="shared" si="498"/>
        <v>39.013830821450846</v>
      </c>
    </row>
    <row r="6296" spans="1:17" s="80" customFormat="1" x14ac:dyDescent="0.55000000000000004">
      <c r="A6296" s="80">
        <v>6294</v>
      </c>
      <c r="B6296" s="81">
        <v>46116</v>
      </c>
      <c r="C6296" s="80">
        <v>150.48609146097999</v>
      </c>
      <c r="D6296" s="80">
        <f t="shared" si="500"/>
        <v>1089774903.293113</v>
      </c>
      <c r="E6296" s="80">
        <v>475</v>
      </c>
      <c r="F6296" s="80">
        <f t="shared" si="504"/>
        <v>6.559234684884235E-5</v>
      </c>
      <c r="G6296" s="80">
        <f t="shared" si="501"/>
        <v>31582.505486627815</v>
      </c>
      <c r="H6296" s="80">
        <f t="shared" si="497"/>
        <v>2.0715706542343582</v>
      </c>
      <c r="I6296" s="80">
        <f t="shared" si="499"/>
        <v>15001690.106148211</v>
      </c>
      <c r="K6296" s="82">
        <f t="shared" si="502"/>
        <v>1.1114805470662237E-3</v>
      </c>
      <c r="L6296" s="3">
        <f>IF(AND(O6296&gt;0,O6296&lt;366),+'PL2'!$N$3+1,IF(AND(O6296&gt;365,O6296&lt;731),+'PL2'!$O$3+1,IF(AND(O6296&gt;730,O6296&lt;1096),+'PL2'!$P$3+1,IF(AND(O6296&gt;1095,O6296&lt;1461),+'PL2'!$Q$3+1,IF(AND(O6296&gt;1460,O6296&lt;3000),+'PL2'!$R$3+1,0)))))</f>
        <v>1.5</v>
      </c>
      <c r="M6296" s="3">
        <f>IF(AND(O6296&gt;0,O6296&lt;366),+'PL2'!$N$2+1,IF(AND(O6296&gt;365,O6296&lt;731),+'PL2'!$O$2+1,IF(AND(O6296&gt;730,O6296&lt;1096),+'PL2'!$P$2+1,IF(AND(O6296&gt;1095,O6296&lt;1461),+'PL2'!$Q$2+1,IF(AND(O6296&gt;1460,O6296&lt;1826),+'PL2'!$R$2+1,IF(AND(O6296&gt;1825,O6296&lt;2190),+'PL2'!$S$2+1,0))))))</f>
        <v>1.2</v>
      </c>
      <c r="N6296" s="82">
        <f t="shared" si="503"/>
        <v>4.9963589095569638E-4</v>
      </c>
      <c r="O6296" s="19">
        <f>IF(A6296&gt;'PL2'!$C$2+489,IF(A6296='PL2'!$C$2+490,1,O6295+1), "")</f>
        <v>1733</v>
      </c>
      <c r="Q6296" s="19">
        <f t="shared" si="498"/>
        <v>39.033323531572918</v>
      </c>
    </row>
    <row r="6297" spans="1:17" s="80" customFormat="1" x14ac:dyDescent="0.55000000000000004">
      <c r="A6297" s="80">
        <v>6295</v>
      </c>
      <c r="B6297" s="81">
        <v>46117</v>
      </c>
      <c r="C6297" s="80">
        <v>150.51608993510101</v>
      </c>
      <c r="D6297" s="80">
        <f t="shared" si="500"/>
        <v>1090986166.8988042</v>
      </c>
      <c r="E6297" s="80">
        <v>475</v>
      </c>
      <c r="F6297" s="80">
        <f t="shared" si="504"/>
        <v>6.5532584086196397E-5</v>
      </c>
      <c r="G6297" s="80">
        <f t="shared" si="501"/>
        <v>31598.285239895238</v>
      </c>
      <c r="H6297" s="80">
        <f t="shared" ref="H6297:H6360" si="505">+F6297*G6297</f>
        <v>2.0707172844630533</v>
      </c>
      <c r="I6297" s="80">
        <f t="shared" si="499"/>
        <v>15009185.488950238</v>
      </c>
      <c r="K6297" s="82">
        <f t="shared" si="502"/>
        <v>1.1114805470662237E-3</v>
      </c>
      <c r="L6297" s="3">
        <f>IF(AND(O6297&gt;0,O6297&lt;366),+'PL2'!$N$3+1,IF(AND(O6297&gt;365,O6297&lt;731),+'PL2'!$O$3+1,IF(AND(O6297&gt;730,O6297&lt;1096),+'PL2'!$P$3+1,IF(AND(O6297&gt;1095,O6297&lt;1461),+'PL2'!$Q$3+1,IF(AND(O6297&gt;1460,O6297&lt;3000),+'PL2'!$R$3+1,0)))))</f>
        <v>1.5</v>
      </c>
      <c r="M6297" s="3">
        <f>IF(AND(O6297&gt;0,O6297&lt;366),+'PL2'!$N$2+1,IF(AND(O6297&gt;365,O6297&lt;731),+'PL2'!$O$2+1,IF(AND(O6297&gt;730,O6297&lt;1096),+'PL2'!$P$2+1,IF(AND(O6297&gt;1095,O6297&lt;1461),+'PL2'!$Q$2+1,IF(AND(O6297&gt;1460,O6297&lt;1826),+'PL2'!$R$2+1,IF(AND(O6297&gt;1825,O6297&lt;2190),+'PL2'!$S$2+1,0))))))</f>
        <v>1.2</v>
      </c>
      <c r="N6297" s="82">
        <f t="shared" si="503"/>
        <v>4.9963589095569638E-4</v>
      </c>
      <c r="O6297" s="19">
        <f>IF(A6297&gt;'PL2'!$C$2+489,IF(A6297='PL2'!$C$2+490,1,O6296+1), "")</f>
        <v>1734</v>
      </c>
      <c r="Q6297" s="19">
        <f t="shared" si="498"/>
        <v>39.052825980952576</v>
      </c>
    </row>
    <row r="6298" spans="1:17" s="80" customFormat="1" x14ac:dyDescent="0.55000000000000004">
      <c r="A6298" s="80">
        <v>6296</v>
      </c>
      <c r="B6298" s="81">
        <v>46118</v>
      </c>
      <c r="C6298" s="80">
        <v>150.54608840922199</v>
      </c>
      <c r="D6298" s="80">
        <f t="shared" si="500"/>
        <v>1092198776.8004305</v>
      </c>
      <c r="E6298" s="80">
        <v>475</v>
      </c>
      <c r="F6298" s="80">
        <f t="shared" si="504"/>
        <v>6.547287317411713E-5</v>
      </c>
      <c r="G6298" s="80">
        <f t="shared" si="501"/>
        <v>31614.072877293747</v>
      </c>
      <c r="H6298" s="80">
        <f t="shared" si="505"/>
        <v>2.0698641840123497</v>
      </c>
      <c r="I6298" s="80">
        <f t="shared" si="499"/>
        <v>15016684.61671453</v>
      </c>
      <c r="K6298" s="82">
        <f t="shared" si="502"/>
        <v>1.1114805470662237E-3</v>
      </c>
      <c r="L6298" s="3">
        <f>IF(AND(O6298&gt;0,O6298&lt;366),+'PL2'!$N$3+1,IF(AND(O6298&gt;365,O6298&lt;731),+'PL2'!$O$3+1,IF(AND(O6298&gt;730,O6298&lt;1096),+'PL2'!$P$3+1,IF(AND(O6298&gt;1095,O6298&lt;1461),+'PL2'!$Q$3+1,IF(AND(O6298&gt;1460,O6298&lt;3000),+'PL2'!$R$3+1,0)))))</f>
        <v>1.5</v>
      </c>
      <c r="M6298" s="3">
        <f>IF(AND(O6298&gt;0,O6298&lt;366),+'PL2'!$N$2+1,IF(AND(O6298&gt;365,O6298&lt;731),+'PL2'!$O$2+1,IF(AND(O6298&gt;730,O6298&lt;1096),+'PL2'!$P$2+1,IF(AND(O6298&gt;1095,O6298&lt;1461),+'PL2'!$Q$2+1,IF(AND(O6298&gt;1460,O6298&lt;1826),+'PL2'!$R$2+1,IF(AND(O6298&gt;1825,O6298&lt;2190),+'PL2'!$S$2+1,0))))))</f>
        <v>1.2</v>
      </c>
      <c r="N6298" s="82">
        <f t="shared" si="503"/>
        <v>4.9963589095569638E-4</v>
      </c>
      <c r="O6298" s="19">
        <f>IF(A6298&gt;'PL2'!$C$2+489,IF(A6298='PL2'!$C$2+490,1,O6297+1), "")</f>
        <v>1735</v>
      </c>
      <c r="Q6298" s="19">
        <f t="shared" si="498"/>
        <v>39.072338174455908</v>
      </c>
    </row>
    <row r="6299" spans="1:17" s="80" customFormat="1" x14ac:dyDescent="0.55000000000000004">
      <c r="A6299" s="80">
        <v>6297</v>
      </c>
      <c r="B6299" s="81">
        <v>46119</v>
      </c>
      <c r="C6299" s="80">
        <v>150.57608688334301</v>
      </c>
      <c r="D6299" s="80">
        <f t="shared" si="500"/>
        <v>1093412734.4943738</v>
      </c>
      <c r="E6299" s="80">
        <v>475</v>
      </c>
      <c r="F6299" s="80">
        <f t="shared" si="504"/>
        <v>6.5413214071137151E-5</v>
      </c>
      <c r="G6299" s="80">
        <f t="shared" si="501"/>
        <v>31629.868402762531</v>
      </c>
      <c r="H6299" s="80">
        <f t="shared" si="505"/>
        <v>2.0690113528718026</v>
      </c>
      <c r="I6299" s="80">
        <f t="shared" si="499"/>
        <v>15024187.491312202</v>
      </c>
      <c r="K6299" s="82">
        <f t="shared" si="502"/>
        <v>1.1114805470662237E-3</v>
      </c>
      <c r="L6299" s="3">
        <f>IF(AND(O6299&gt;0,O6299&lt;366),+'PL2'!$N$3+1,IF(AND(O6299&gt;365,O6299&lt;731),+'PL2'!$O$3+1,IF(AND(O6299&gt;730,O6299&lt;1096),+'PL2'!$P$3+1,IF(AND(O6299&gt;1095,O6299&lt;1461),+'PL2'!$Q$3+1,IF(AND(O6299&gt;1460,O6299&lt;3000),+'PL2'!$R$3+1,0)))))</f>
        <v>1.5</v>
      </c>
      <c r="M6299" s="3">
        <f>IF(AND(O6299&gt;0,O6299&lt;366),+'PL2'!$N$2+1,IF(AND(O6299&gt;365,O6299&lt;731),+'PL2'!$O$2+1,IF(AND(O6299&gt;730,O6299&lt;1096),+'PL2'!$P$2+1,IF(AND(O6299&gt;1095,O6299&lt;1461),+'PL2'!$Q$2+1,IF(AND(O6299&gt;1460,O6299&lt;1826),+'PL2'!$R$2+1,IF(AND(O6299&gt;1825,O6299&lt;2190),+'PL2'!$S$2+1,0))))))</f>
        <v>1.2</v>
      </c>
      <c r="N6299" s="82">
        <f t="shared" si="503"/>
        <v>4.9963589095569638E-4</v>
      </c>
      <c r="O6299" s="19">
        <f>IF(A6299&gt;'PL2'!$C$2+489,IF(A6299='PL2'!$C$2+490,1,O6298+1), "")</f>
        <v>1736</v>
      </c>
      <c r="Q6299" s="19">
        <f t="shared" ref="Q6299:Q6362" si="506">+Q6298*(1+N6299)</f>
        <v>39.091860116951423</v>
      </c>
    </row>
    <row r="6300" spans="1:17" s="80" customFormat="1" x14ac:dyDescent="0.55000000000000004">
      <c r="A6300" s="80">
        <v>6298</v>
      </c>
      <c r="B6300" s="81">
        <v>46120</v>
      </c>
      <c r="C6300" s="80">
        <v>150.606085357464</v>
      </c>
      <c r="D6300" s="80">
        <f t="shared" si="500"/>
        <v>1094628041.4786787</v>
      </c>
      <c r="E6300" s="80">
        <v>475</v>
      </c>
      <c r="F6300" s="80">
        <f t="shared" si="504"/>
        <v>6.5353606735817237E-5</v>
      </c>
      <c r="G6300" s="80">
        <f t="shared" si="501"/>
        <v>31645.671820242758</v>
      </c>
      <c r="H6300" s="80">
        <f t="shared" si="505"/>
        <v>2.068158791030879</v>
      </c>
      <c r="I6300" s="80">
        <f t="shared" si="499"/>
        <v>15031694.11461531</v>
      </c>
      <c r="K6300" s="82">
        <f t="shared" si="502"/>
        <v>1.1114805470662237E-3</v>
      </c>
      <c r="L6300" s="3">
        <f>IF(AND(O6300&gt;0,O6300&lt;366),+'PL2'!$N$3+1,IF(AND(O6300&gt;365,O6300&lt;731),+'PL2'!$O$3+1,IF(AND(O6300&gt;730,O6300&lt;1096),+'PL2'!$P$3+1,IF(AND(O6300&gt;1095,O6300&lt;1461),+'PL2'!$Q$3+1,IF(AND(O6300&gt;1460,O6300&lt;3000),+'PL2'!$R$3+1,0)))))</f>
        <v>1.5</v>
      </c>
      <c r="M6300" s="3">
        <f>IF(AND(O6300&gt;0,O6300&lt;366),+'PL2'!$N$2+1,IF(AND(O6300&gt;365,O6300&lt;731),+'PL2'!$O$2+1,IF(AND(O6300&gt;730,O6300&lt;1096),+'PL2'!$P$2+1,IF(AND(O6300&gt;1095,O6300&lt;1461),+'PL2'!$Q$2+1,IF(AND(O6300&gt;1460,O6300&lt;1826),+'PL2'!$R$2+1,IF(AND(O6300&gt;1825,O6300&lt;2190),+'PL2'!$S$2+1,0))))))</f>
        <v>1.2</v>
      </c>
      <c r="N6300" s="82">
        <f t="shared" si="503"/>
        <v>4.9963589095569638E-4</v>
      </c>
      <c r="O6300" s="19">
        <f>IF(A6300&gt;'PL2'!$C$2+489,IF(A6300='PL2'!$C$2+490,1,O6299+1), "")</f>
        <v>1737</v>
      </c>
      <c r="Q6300" s="19">
        <f t="shared" si="506"/>
        <v>39.111391813310071</v>
      </c>
    </row>
    <row r="6301" spans="1:17" s="80" customFormat="1" x14ac:dyDescent="0.55000000000000004">
      <c r="A6301" s="80">
        <v>6299</v>
      </c>
      <c r="B6301" s="81">
        <v>46121</v>
      </c>
      <c r="C6301" s="80">
        <v>150.63608383158501</v>
      </c>
      <c r="D6301" s="80">
        <f t="shared" si="500"/>
        <v>1095844699.2530556</v>
      </c>
      <c r="E6301" s="80">
        <v>475</v>
      </c>
      <c r="F6301" s="80">
        <f t="shared" si="504"/>
        <v>6.5294051126746244E-5</v>
      </c>
      <c r="G6301" s="80">
        <f t="shared" si="501"/>
        <v>31661.483133677557</v>
      </c>
      <c r="H6301" s="80">
        <f t="shared" si="505"/>
        <v>2.0673064984789562</v>
      </c>
      <c r="I6301" s="80">
        <f t="shared" si="499"/>
        <v>15039204.48849684</v>
      </c>
      <c r="K6301" s="82">
        <f t="shared" si="502"/>
        <v>1.1114805470662237E-3</v>
      </c>
      <c r="L6301" s="3">
        <f>IF(AND(O6301&gt;0,O6301&lt;366),+'PL2'!$N$3+1,IF(AND(O6301&gt;365,O6301&lt;731),+'PL2'!$O$3+1,IF(AND(O6301&gt;730,O6301&lt;1096),+'PL2'!$P$3+1,IF(AND(O6301&gt;1095,O6301&lt;1461),+'PL2'!$Q$3+1,IF(AND(O6301&gt;1460,O6301&lt;3000),+'PL2'!$R$3+1,0)))))</f>
        <v>1.5</v>
      </c>
      <c r="M6301" s="3">
        <f>IF(AND(O6301&gt;0,O6301&lt;366),+'PL2'!$N$2+1,IF(AND(O6301&gt;365,O6301&lt;731),+'PL2'!$O$2+1,IF(AND(O6301&gt;730,O6301&lt;1096),+'PL2'!$P$2+1,IF(AND(O6301&gt;1095,O6301&lt;1461),+'PL2'!$Q$2+1,IF(AND(O6301&gt;1460,O6301&lt;1826),+'PL2'!$R$2+1,IF(AND(O6301&gt;1825,O6301&lt;2190),+'PL2'!$S$2+1,0))))))</f>
        <v>1.2</v>
      </c>
      <c r="N6301" s="82">
        <f t="shared" si="503"/>
        <v>4.9963589095569638E-4</v>
      </c>
      <c r="O6301" s="19">
        <f>IF(A6301&gt;'PL2'!$C$2+489,IF(A6301='PL2'!$C$2+490,1,O6300+1), "")</f>
        <v>1738</v>
      </c>
      <c r="Q6301" s="19">
        <f t="shared" si="506"/>
        <v>39.130933268405229</v>
      </c>
    </row>
    <row r="6302" spans="1:17" s="80" customFormat="1" x14ac:dyDescent="0.55000000000000004">
      <c r="A6302" s="80">
        <v>6300</v>
      </c>
      <c r="B6302" s="81">
        <v>46122</v>
      </c>
      <c r="C6302" s="80">
        <v>150.666082305706</v>
      </c>
      <c r="D6302" s="80">
        <f t="shared" si="500"/>
        <v>1097062709.318881</v>
      </c>
      <c r="E6302" s="80">
        <v>475</v>
      </c>
      <c r="F6302" s="80">
        <f t="shared" si="504"/>
        <v>6.523454720254126E-5</v>
      </c>
      <c r="G6302" s="80">
        <f t="shared" si="501"/>
        <v>31677.302347012032</v>
      </c>
      <c r="H6302" s="80">
        <f t="shared" si="505"/>
        <v>2.0664544752053273</v>
      </c>
      <c r="I6302" s="80">
        <f t="shared" si="499"/>
        <v>15046718.614830716</v>
      </c>
      <c r="K6302" s="82">
        <f t="shared" si="502"/>
        <v>1.1114805470662237E-3</v>
      </c>
      <c r="L6302" s="3">
        <f>IF(AND(O6302&gt;0,O6302&lt;366),+'PL2'!$N$3+1,IF(AND(O6302&gt;365,O6302&lt;731),+'PL2'!$O$3+1,IF(AND(O6302&gt;730,O6302&lt;1096),+'PL2'!$P$3+1,IF(AND(O6302&gt;1095,O6302&lt;1461),+'PL2'!$Q$3+1,IF(AND(O6302&gt;1460,O6302&lt;3000),+'PL2'!$R$3+1,0)))))</f>
        <v>1.5</v>
      </c>
      <c r="M6302" s="3">
        <f>IF(AND(O6302&gt;0,O6302&lt;366),+'PL2'!$N$2+1,IF(AND(O6302&gt;365,O6302&lt;731),+'PL2'!$O$2+1,IF(AND(O6302&gt;730,O6302&lt;1096),+'PL2'!$P$2+1,IF(AND(O6302&gt;1095,O6302&lt;1461),+'PL2'!$Q$2+1,IF(AND(O6302&gt;1460,O6302&lt;1826),+'PL2'!$R$2+1,IF(AND(O6302&gt;1825,O6302&lt;2190),+'PL2'!$S$2+1,0))))))</f>
        <v>1.2</v>
      </c>
      <c r="N6302" s="82">
        <f t="shared" si="503"/>
        <v>4.9963589095569638E-4</v>
      </c>
      <c r="O6302" s="19">
        <f>IF(A6302&gt;'PL2'!$C$2+489,IF(A6302='PL2'!$C$2+490,1,O6301+1), "")</f>
        <v>1739</v>
      </c>
      <c r="Q6302" s="19">
        <f t="shared" si="506"/>
        <v>39.150484487112713</v>
      </c>
    </row>
    <row r="6303" spans="1:17" s="80" customFormat="1" x14ac:dyDescent="0.55000000000000004">
      <c r="A6303" s="80">
        <v>6301</v>
      </c>
      <c r="B6303" s="81">
        <v>46123</v>
      </c>
      <c r="C6303" s="80">
        <v>150.69608077982701</v>
      </c>
      <c r="D6303" s="80">
        <f t="shared" si="500"/>
        <v>1098282073.1792006</v>
      </c>
      <c r="E6303" s="80">
        <v>475</v>
      </c>
      <c r="F6303" s="80">
        <f t="shared" si="504"/>
        <v>6.5175094921847467E-5</v>
      </c>
      <c r="G6303" s="80">
        <f t="shared" si="501"/>
        <v>31693.129464193255</v>
      </c>
      <c r="H6303" s="80">
        <f t="shared" si="505"/>
        <v>2.0656027211991961</v>
      </c>
      <c r="I6303" s="80">
        <f t="shared" ref="I6303:I6366" si="507">+E6303*G6303</f>
        <v>15054236.495491795</v>
      </c>
      <c r="K6303" s="82">
        <f t="shared" si="502"/>
        <v>1.1114805470662237E-3</v>
      </c>
      <c r="L6303" s="3">
        <f>IF(AND(O6303&gt;0,O6303&lt;366),+'PL2'!$N$3+1,IF(AND(O6303&gt;365,O6303&lt;731),+'PL2'!$O$3+1,IF(AND(O6303&gt;730,O6303&lt;1096),+'PL2'!$P$3+1,IF(AND(O6303&gt;1095,O6303&lt;1461),+'PL2'!$Q$3+1,IF(AND(O6303&gt;1460,O6303&lt;3000),+'PL2'!$R$3+1,0)))))</f>
        <v>1.5</v>
      </c>
      <c r="M6303" s="3">
        <f>IF(AND(O6303&gt;0,O6303&lt;366),+'PL2'!$N$2+1,IF(AND(O6303&gt;365,O6303&lt;731),+'PL2'!$O$2+1,IF(AND(O6303&gt;730,O6303&lt;1096),+'PL2'!$P$2+1,IF(AND(O6303&gt;1095,O6303&lt;1461),+'PL2'!$Q$2+1,IF(AND(O6303&gt;1460,O6303&lt;1826),+'PL2'!$R$2+1,IF(AND(O6303&gt;1825,O6303&lt;2190),+'PL2'!$S$2+1,0))))))</f>
        <v>1.2</v>
      </c>
      <c r="N6303" s="82">
        <f t="shared" si="503"/>
        <v>4.9963589095569638E-4</v>
      </c>
      <c r="O6303" s="19">
        <f>IF(A6303&gt;'PL2'!$C$2+489,IF(A6303='PL2'!$C$2+490,1,O6302+1), "")</f>
        <v>1740</v>
      </c>
      <c r="Q6303" s="19">
        <f t="shared" si="506"/>
        <v>39.170045474310776</v>
      </c>
    </row>
    <row r="6304" spans="1:17" s="80" customFormat="1" x14ac:dyDescent="0.55000000000000004">
      <c r="A6304" s="80">
        <v>6302</v>
      </c>
      <c r="B6304" s="81">
        <v>46124</v>
      </c>
      <c r="C6304" s="80">
        <v>150.726079253948</v>
      </c>
      <c r="D6304" s="80">
        <f t="shared" si="500"/>
        <v>1099502792.3387308</v>
      </c>
      <c r="E6304" s="80">
        <v>475</v>
      </c>
      <c r="F6304" s="80">
        <f t="shared" si="504"/>
        <v>6.5115694243338126E-5</v>
      </c>
      <c r="G6304" s="80">
        <f t="shared" si="501"/>
        <v>31708.96448917027</v>
      </c>
      <c r="H6304" s="80">
        <f t="shared" si="505"/>
        <v>2.0647512364496778</v>
      </c>
      <c r="I6304" s="80">
        <f t="shared" si="507"/>
        <v>15061758.132355878</v>
      </c>
      <c r="K6304" s="82">
        <f t="shared" si="502"/>
        <v>1.1114805470662237E-3</v>
      </c>
      <c r="L6304" s="3">
        <f>IF(AND(O6304&gt;0,O6304&lt;366),+'PL2'!$N$3+1,IF(AND(O6304&gt;365,O6304&lt;731),+'PL2'!$O$3+1,IF(AND(O6304&gt;730,O6304&lt;1096),+'PL2'!$P$3+1,IF(AND(O6304&gt;1095,O6304&lt;1461),+'PL2'!$Q$3+1,IF(AND(O6304&gt;1460,O6304&lt;3000),+'PL2'!$R$3+1,0)))))</f>
        <v>1.5</v>
      </c>
      <c r="M6304" s="3">
        <f>IF(AND(O6304&gt;0,O6304&lt;366),+'PL2'!$N$2+1,IF(AND(O6304&gt;365,O6304&lt;731),+'PL2'!$O$2+1,IF(AND(O6304&gt;730,O6304&lt;1096),+'PL2'!$P$2+1,IF(AND(O6304&gt;1095,O6304&lt;1461),+'PL2'!$Q$2+1,IF(AND(O6304&gt;1460,O6304&lt;1826),+'PL2'!$R$2+1,IF(AND(O6304&gt;1825,O6304&lt;2190),+'PL2'!$S$2+1,0))))))</f>
        <v>1.2</v>
      </c>
      <c r="N6304" s="82">
        <f t="shared" si="503"/>
        <v>4.9963589095569638E-4</v>
      </c>
      <c r="O6304" s="19">
        <f>IF(A6304&gt;'PL2'!$C$2+489,IF(A6304='PL2'!$C$2+490,1,O6303+1), "")</f>
        <v>1741</v>
      </c>
      <c r="Q6304" s="19">
        <f t="shared" si="506"/>
        <v>39.189616234880106</v>
      </c>
    </row>
    <row r="6305" spans="1:17" s="80" customFormat="1" x14ac:dyDescent="0.55000000000000004">
      <c r="A6305" s="80">
        <v>6303</v>
      </c>
      <c r="B6305" s="81">
        <v>46125</v>
      </c>
      <c r="C6305" s="80">
        <v>150.75607772806899</v>
      </c>
      <c r="D6305" s="80">
        <f t="shared" si="500"/>
        <v>1100724868.3038602</v>
      </c>
      <c r="E6305" s="80">
        <v>475</v>
      </c>
      <c r="F6305" s="80">
        <f t="shared" si="504"/>
        <v>6.5056345125714677E-5</v>
      </c>
      <c r="G6305" s="80">
        <f t="shared" si="501"/>
        <v>31724.807425894098</v>
      </c>
      <c r="H6305" s="80">
        <f t="shared" si="505"/>
        <v>2.0639000209458023</v>
      </c>
      <c r="I6305" s="80">
        <f t="shared" si="507"/>
        <v>15069283.527299697</v>
      </c>
      <c r="K6305" s="82">
        <f t="shared" si="502"/>
        <v>1.1114805470662237E-3</v>
      </c>
      <c r="L6305" s="3">
        <f>IF(AND(O6305&gt;0,O6305&lt;366),+'PL2'!$N$3+1,IF(AND(O6305&gt;365,O6305&lt;731),+'PL2'!$O$3+1,IF(AND(O6305&gt;730,O6305&lt;1096),+'PL2'!$P$3+1,IF(AND(O6305&gt;1095,O6305&lt;1461),+'PL2'!$Q$3+1,IF(AND(O6305&gt;1460,O6305&lt;3000),+'PL2'!$R$3+1,0)))))</f>
        <v>1.5</v>
      </c>
      <c r="M6305" s="3">
        <f>IF(AND(O6305&gt;0,O6305&lt;366),+'PL2'!$N$2+1,IF(AND(O6305&gt;365,O6305&lt;731),+'PL2'!$O$2+1,IF(AND(O6305&gt;730,O6305&lt;1096),+'PL2'!$P$2+1,IF(AND(O6305&gt;1095,O6305&lt;1461),+'PL2'!$Q$2+1,IF(AND(O6305&gt;1460,O6305&lt;1826),+'PL2'!$R$2+1,IF(AND(O6305&gt;1825,O6305&lt;2190),+'PL2'!$S$2+1,0))))))</f>
        <v>1.2</v>
      </c>
      <c r="N6305" s="82">
        <f t="shared" si="503"/>
        <v>4.9963589095569638E-4</v>
      </c>
      <c r="O6305" s="19">
        <f>IF(A6305&gt;'PL2'!$C$2+489,IF(A6305='PL2'!$C$2+490,1,O6304+1), "")</f>
        <v>1742</v>
      </c>
      <c r="Q6305" s="19">
        <f t="shared" si="506"/>
        <v>39.20919677370383</v>
      </c>
    </row>
    <row r="6306" spans="1:17" s="80" customFormat="1" x14ac:dyDescent="0.55000000000000004">
      <c r="A6306" s="80">
        <v>6304</v>
      </c>
      <c r="B6306" s="81">
        <v>46126</v>
      </c>
      <c r="C6306" s="80">
        <v>150.78607620219</v>
      </c>
      <c r="D6306" s="80">
        <f t="shared" si="500"/>
        <v>1101948302.5826519</v>
      </c>
      <c r="E6306" s="80">
        <v>475</v>
      </c>
      <c r="F6306" s="80">
        <f t="shared" si="504"/>
        <v>6.4997047527706612E-5</v>
      </c>
      <c r="G6306" s="80">
        <f t="shared" si="501"/>
        <v>31740.658278317733</v>
      </c>
      <c r="H6306" s="80">
        <f t="shared" si="505"/>
        <v>2.063049074676512</v>
      </c>
      <c r="I6306" s="80">
        <f t="shared" si="507"/>
        <v>15076812.682200924</v>
      </c>
      <c r="K6306" s="82">
        <f t="shared" si="502"/>
        <v>1.1114805470662237E-3</v>
      </c>
      <c r="L6306" s="3">
        <f>IF(AND(O6306&gt;0,O6306&lt;366),+'PL2'!$N$3+1,IF(AND(O6306&gt;365,O6306&lt;731),+'PL2'!$O$3+1,IF(AND(O6306&gt;730,O6306&lt;1096),+'PL2'!$P$3+1,IF(AND(O6306&gt;1095,O6306&lt;1461),+'PL2'!$Q$3+1,IF(AND(O6306&gt;1460,O6306&lt;3000),+'PL2'!$R$3+1,0)))))</f>
        <v>1.5</v>
      </c>
      <c r="M6306" s="3">
        <f>IF(AND(O6306&gt;0,O6306&lt;366),+'PL2'!$N$2+1,IF(AND(O6306&gt;365,O6306&lt;731),+'PL2'!$O$2+1,IF(AND(O6306&gt;730,O6306&lt;1096),+'PL2'!$P$2+1,IF(AND(O6306&gt;1095,O6306&lt;1461),+'PL2'!$Q$2+1,IF(AND(O6306&gt;1460,O6306&lt;1826),+'PL2'!$R$2+1,IF(AND(O6306&gt;1825,O6306&lt;2190),+'PL2'!$S$2+1,0))))))</f>
        <v>1.2</v>
      </c>
      <c r="N6306" s="82">
        <f t="shared" si="503"/>
        <v>4.9963589095569638E-4</v>
      </c>
      <c r="O6306" s="19">
        <f>IF(A6306&gt;'PL2'!$C$2+489,IF(A6306='PL2'!$C$2+490,1,O6305+1), "")</f>
        <v>1743</v>
      </c>
      <c r="Q6306" s="19">
        <f t="shared" si="506"/>
        <v>39.228787095667514</v>
      </c>
    </row>
    <row r="6307" spans="1:17" s="80" customFormat="1" x14ac:dyDescent="0.55000000000000004">
      <c r="A6307" s="80">
        <v>6305</v>
      </c>
      <c r="B6307" s="81">
        <v>46127</v>
      </c>
      <c r="C6307" s="80">
        <v>150.81607467631099</v>
      </c>
      <c r="D6307" s="80">
        <f t="shared" ref="D6307:D6370" si="508">+D6306*(1+K6307)</f>
        <v>1103173096.6848452</v>
      </c>
      <c r="E6307" s="80">
        <v>475</v>
      </c>
      <c r="F6307" s="80">
        <f t="shared" si="504"/>
        <v>6.4937801408071488E-5</v>
      </c>
      <c r="G6307" s="80">
        <f t="shared" ref="G6307:G6370" si="509">+G6306*(1+N6307)</f>
        <v>31756.517050396142</v>
      </c>
      <c r="H6307" s="80">
        <f t="shared" si="505"/>
        <v>2.0621983976306608</v>
      </c>
      <c r="I6307" s="80">
        <f t="shared" si="507"/>
        <v>15084345.598938167</v>
      </c>
      <c r="K6307" s="82">
        <f t="shared" si="502"/>
        <v>1.1114805470662237E-3</v>
      </c>
      <c r="L6307" s="3">
        <f>IF(AND(O6307&gt;0,O6307&lt;366),+'PL2'!$N$3+1,IF(AND(O6307&gt;365,O6307&lt;731),+'PL2'!$O$3+1,IF(AND(O6307&gt;730,O6307&lt;1096),+'PL2'!$P$3+1,IF(AND(O6307&gt;1095,O6307&lt;1461),+'PL2'!$Q$3+1,IF(AND(O6307&gt;1460,O6307&lt;3000),+'PL2'!$R$3+1,0)))))</f>
        <v>1.5</v>
      </c>
      <c r="M6307" s="3">
        <f>IF(AND(O6307&gt;0,O6307&lt;366),+'PL2'!$N$2+1,IF(AND(O6307&gt;365,O6307&lt;731),+'PL2'!$O$2+1,IF(AND(O6307&gt;730,O6307&lt;1096),+'PL2'!$P$2+1,IF(AND(O6307&gt;1095,O6307&lt;1461),+'PL2'!$Q$2+1,IF(AND(O6307&gt;1460,O6307&lt;1826),+'PL2'!$R$2+1,IF(AND(O6307&gt;1825,O6307&lt;2190),+'PL2'!$S$2+1,0))))))</f>
        <v>1.2</v>
      </c>
      <c r="N6307" s="82">
        <f t="shared" si="503"/>
        <v>4.9963589095569638E-4</v>
      </c>
      <c r="O6307" s="19">
        <f>IF(A6307&gt;'PL2'!$C$2+489,IF(A6307='PL2'!$C$2+490,1,O6306+1), "")</f>
        <v>1744</v>
      </c>
      <c r="Q6307" s="19">
        <f t="shared" si="506"/>
        <v>39.248387205659171</v>
      </c>
    </row>
    <row r="6308" spans="1:17" s="80" customFormat="1" x14ac:dyDescent="0.55000000000000004">
      <c r="A6308" s="80">
        <v>6306</v>
      </c>
      <c r="B6308" s="81">
        <v>46128</v>
      </c>
      <c r="C6308" s="80">
        <v>150.84607315043201</v>
      </c>
      <c r="D6308" s="80">
        <f t="shared" si="508"/>
        <v>1104399252.1218572</v>
      </c>
      <c r="E6308" s="80">
        <v>475</v>
      </c>
      <c r="F6308" s="80">
        <f t="shared" si="504"/>
        <v>6.4878606725594988E-5</v>
      </c>
      <c r="G6308" s="80">
        <f t="shared" si="509"/>
        <v>31772.383746086267</v>
      </c>
      <c r="H6308" s="80">
        <f t="shared" si="505"/>
        <v>2.0613479897970173</v>
      </c>
      <c r="I6308" s="80">
        <f t="shared" si="507"/>
        <v>15091882.279390978</v>
      </c>
      <c r="K6308" s="82">
        <f t="shared" ref="K6308:K6371" si="510">+L6308^(0.00273972602739726)-1</f>
        <v>1.1114805470662237E-3</v>
      </c>
      <c r="L6308" s="3">
        <f>IF(AND(O6308&gt;0,O6308&lt;366),+'PL2'!$N$3+1,IF(AND(O6308&gt;365,O6308&lt;731),+'PL2'!$O$3+1,IF(AND(O6308&gt;730,O6308&lt;1096),+'PL2'!$P$3+1,IF(AND(O6308&gt;1095,O6308&lt;1461),+'PL2'!$Q$3+1,IF(AND(O6308&gt;1460,O6308&lt;3000),+'PL2'!$R$3+1,0)))))</f>
        <v>1.5</v>
      </c>
      <c r="M6308" s="3">
        <f>IF(AND(O6308&gt;0,O6308&lt;366),+'PL2'!$N$2+1,IF(AND(O6308&gt;365,O6308&lt;731),+'PL2'!$O$2+1,IF(AND(O6308&gt;730,O6308&lt;1096),+'PL2'!$P$2+1,IF(AND(O6308&gt;1095,O6308&lt;1461),+'PL2'!$Q$2+1,IF(AND(O6308&gt;1460,O6308&lt;1826),+'PL2'!$R$2+1,IF(AND(O6308&gt;1825,O6308&lt;2190),+'PL2'!$S$2+1,0))))))</f>
        <v>1.2</v>
      </c>
      <c r="N6308" s="82">
        <f t="shared" ref="N6308:N6371" si="511">+M6308^(0.00273972602739726)-1</f>
        <v>4.9963589095569638E-4</v>
      </c>
      <c r="O6308" s="19">
        <f>IF(A6308&gt;'PL2'!$C$2+489,IF(A6308='PL2'!$C$2+490,1,O6307+1), "")</f>
        <v>1745</v>
      </c>
      <c r="Q6308" s="19">
        <f t="shared" si="506"/>
        <v>39.267997108569247</v>
      </c>
    </row>
    <row r="6309" spans="1:17" s="80" customFormat="1" x14ac:dyDescent="0.55000000000000004">
      <c r="A6309" s="80">
        <v>6307</v>
      </c>
      <c r="B6309" s="81">
        <v>46129</v>
      </c>
      <c r="C6309" s="80">
        <v>150.87607162455299</v>
      </c>
      <c r="D6309" s="80">
        <f t="shared" si="508"/>
        <v>1105626770.406785</v>
      </c>
      <c r="E6309" s="80">
        <v>475</v>
      </c>
      <c r="F6309" s="80">
        <f t="shared" si="504"/>
        <v>6.4819463439090832E-5</v>
      </c>
      <c r="G6309" s="80">
        <f t="shared" si="509"/>
        <v>31788.25836934703</v>
      </c>
      <c r="H6309" s="80">
        <f t="shared" si="505"/>
        <v>2.0604978511642629</v>
      </c>
      <c r="I6309" s="80">
        <f t="shared" si="507"/>
        <v>15099422.725439839</v>
      </c>
      <c r="K6309" s="82">
        <f t="shared" si="510"/>
        <v>1.1114805470662237E-3</v>
      </c>
      <c r="L6309" s="3">
        <f>IF(AND(O6309&gt;0,O6309&lt;366),+'PL2'!$N$3+1,IF(AND(O6309&gt;365,O6309&lt;731),+'PL2'!$O$3+1,IF(AND(O6309&gt;730,O6309&lt;1096),+'PL2'!$P$3+1,IF(AND(O6309&gt;1095,O6309&lt;1461),+'PL2'!$Q$3+1,IF(AND(O6309&gt;1460,O6309&lt;3000),+'PL2'!$R$3+1,0)))))</f>
        <v>1.5</v>
      </c>
      <c r="M6309" s="3">
        <f>IF(AND(O6309&gt;0,O6309&lt;366),+'PL2'!$N$2+1,IF(AND(O6309&gt;365,O6309&lt;731),+'PL2'!$O$2+1,IF(AND(O6309&gt;730,O6309&lt;1096),+'PL2'!$P$2+1,IF(AND(O6309&gt;1095,O6309&lt;1461),+'PL2'!$Q$2+1,IF(AND(O6309&gt;1460,O6309&lt;1826),+'PL2'!$R$2+1,IF(AND(O6309&gt;1825,O6309&lt;2190),+'PL2'!$S$2+1,0))))))</f>
        <v>1.2</v>
      </c>
      <c r="N6309" s="82">
        <f t="shared" si="511"/>
        <v>4.9963589095569638E-4</v>
      </c>
      <c r="O6309" s="19">
        <f>IF(A6309&gt;'PL2'!$C$2+489,IF(A6309='PL2'!$C$2+490,1,O6308+1), "")</f>
        <v>1746</v>
      </c>
      <c r="Q6309" s="19">
        <f t="shared" si="506"/>
        <v>39.287616809290633</v>
      </c>
    </row>
    <row r="6310" spans="1:17" s="80" customFormat="1" x14ac:dyDescent="0.55000000000000004">
      <c r="A6310" s="80">
        <v>6308</v>
      </c>
      <c r="B6310" s="81">
        <v>46130</v>
      </c>
      <c r="C6310" s="80">
        <v>150.90607009867401</v>
      </c>
      <c r="D6310" s="80">
        <f t="shared" si="508"/>
        <v>1106855653.0544078</v>
      </c>
      <c r="E6310" s="80">
        <v>475</v>
      </c>
      <c r="F6310" s="80">
        <f t="shared" si="504"/>
        <v>6.4760371507400781E-5</v>
      </c>
      <c r="G6310" s="80">
        <f t="shared" si="509"/>
        <v>31804.140924139327</v>
      </c>
      <c r="H6310" s="80">
        <f t="shared" si="505"/>
        <v>2.0596479817209916</v>
      </c>
      <c r="I6310" s="80">
        <f t="shared" si="507"/>
        <v>15106966.938966179</v>
      </c>
      <c r="K6310" s="82">
        <f t="shared" si="510"/>
        <v>1.1114805470662237E-3</v>
      </c>
      <c r="L6310" s="3">
        <f>IF(AND(O6310&gt;0,O6310&lt;366),+'PL2'!$N$3+1,IF(AND(O6310&gt;365,O6310&lt;731),+'PL2'!$O$3+1,IF(AND(O6310&gt;730,O6310&lt;1096),+'PL2'!$P$3+1,IF(AND(O6310&gt;1095,O6310&lt;1461),+'PL2'!$Q$3+1,IF(AND(O6310&gt;1460,O6310&lt;3000),+'PL2'!$R$3+1,0)))))</f>
        <v>1.5</v>
      </c>
      <c r="M6310" s="3">
        <f>IF(AND(O6310&gt;0,O6310&lt;366),+'PL2'!$N$2+1,IF(AND(O6310&gt;365,O6310&lt;731),+'PL2'!$O$2+1,IF(AND(O6310&gt;730,O6310&lt;1096),+'PL2'!$P$2+1,IF(AND(O6310&gt;1095,O6310&lt;1461),+'PL2'!$Q$2+1,IF(AND(O6310&gt;1460,O6310&lt;1826),+'PL2'!$R$2+1,IF(AND(O6310&gt;1825,O6310&lt;2190),+'PL2'!$S$2+1,0))))))</f>
        <v>1.2</v>
      </c>
      <c r="N6310" s="82">
        <f t="shared" si="511"/>
        <v>4.9963589095569638E-4</v>
      </c>
      <c r="O6310" s="19">
        <f>IF(A6310&gt;'PL2'!$C$2+489,IF(A6310='PL2'!$C$2+490,1,O6309+1), "")</f>
        <v>1747</v>
      </c>
      <c r="Q6310" s="19">
        <f t="shared" si="506"/>
        <v>39.307246312718668</v>
      </c>
    </row>
    <row r="6311" spans="1:17" s="80" customFormat="1" x14ac:dyDescent="0.55000000000000004">
      <c r="A6311" s="80">
        <v>6309</v>
      </c>
      <c r="B6311" s="81">
        <v>46131</v>
      </c>
      <c r="C6311" s="80">
        <v>150.93606857279499</v>
      </c>
      <c r="D6311" s="80">
        <f t="shared" si="508"/>
        <v>1108085901.5811882</v>
      </c>
      <c r="E6311" s="80">
        <v>475</v>
      </c>
      <c r="F6311" s="80">
        <f t="shared" si="504"/>
        <v>6.4701330889394622E-5</v>
      </c>
      <c r="G6311" s="80">
        <f t="shared" si="509"/>
        <v>31820.031414426041</v>
      </c>
      <c r="H6311" s="80">
        <f t="shared" si="505"/>
        <v>2.0587983814557109</v>
      </c>
      <c r="I6311" s="80">
        <f t="shared" si="507"/>
        <v>15114514.921852369</v>
      </c>
      <c r="K6311" s="82">
        <f t="shared" si="510"/>
        <v>1.1114805470662237E-3</v>
      </c>
      <c r="L6311" s="3">
        <f>IF(AND(O6311&gt;0,O6311&lt;366),+'PL2'!$N$3+1,IF(AND(O6311&gt;365,O6311&lt;731),+'PL2'!$O$3+1,IF(AND(O6311&gt;730,O6311&lt;1096),+'PL2'!$P$3+1,IF(AND(O6311&gt;1095,O6311&lt;1461),+'PL2'!$Q$3+1,IF(AND(O6311&gt;1460,O6311&lt;3000),+'PL2'!$R$3+1,0)))))</f>
        <v>1.5</v>
      </c>
      <c r="M6311" s="3">
        <f>IF(AND(O6311&gt;0,O6311&lt;366),+'PL2'!$N$2+1,IF(AND(O6311&gt;365,O6311&lt;731),+'PL2'!$O$2+1,IF(AND(O6311&gt;730,O6311&lt;1096),+'PL2'!$P$2+1,IF(AND(O6311&gt;1095,O6311&lt;1461),+'PL2'!$Q$2+1,IF(AND(O6311&gt;1460,O6311&lt;1826),+'PL2'!$R$2+1,IF(AND(O6311&gt;1825,O6311&lt;2190),+'PL2'!$S$2+1,0))))))</f>
        <v>1.2</v>
      </c>
      <c r="N6311" s="82">
        <f t="shared" si="511"/>
        <v>4.9963589095569638E-4</v>
      </c>
      <c r="O6311" s="19">
        <f>IF(A6311&gt;'PL2'!$C$2+489,IF(A6311='PL2'!$C$2+490,1,O6310+1), "")</f>
        <v>1748</v>
      </c>
      <c r="Q6311" s="19">
        <f t="shared" si="506"/>
        <v>39.326885623751139</v>
      </c>
    </row>
    <row r="6312" spans="1:17" s="80" customFormat="1" x14ac:dyDescent="0.55000000000000004">
      <c r="A6312" s="80">
        <v>6310</v>
      </c>
      <c r="B6312" s="81">
        <v>46132</v>
      </c>
      <c r="C6312" s="80">
        <v>150.96606704691601</v>
      </c>
      <c r="D6312" s="80">
        <f t="shared" si="508"/>
        <v>1109317517.5052741</v>
      </c>
      <c r="E6312" s="80">
        <v>475</v>
      </c>
      <c r="F6312" s="80">
        <f t="shared" si="504"/>
        <v>6.4642341543970239E-5</v>
      </c>
      <c r="G6312" s="80">
        <f t="shared" si="509"/>
        <v>31835.929844172028</v>
      </c>
      <c r="H6312" s="80">
        <f t="shared" si="505"/>
        <v>2.0579490503568434</v>
      </c>
      <c r="I6312" s="80">
        <f t="shared" si="507"/>
        <v>15122066.675981713</v>
      </c>
      <c r="K6312" s="82">
        <f t="shared" si="510"/>
        <v>1.1114805470662237E-3</v>
      </c>
      <c r="L6312" s="3">
        <f>IF(AND(O6312&gt;0,O6312&lt;366),+'PL2'!$N$3+1,IF(AND(O6312&gt;365,O6312&lt;731),+'PL2'!$O$3+1,IF(AND(O6312&gt;730,O6312&lt;1096),+'PL2'!$P$3+1,IF(AND(O6312&gt;1095,O6312&lt;1461),+'PL2'!$Q$3+1,IF(AND(O6312&gt;1460,O6312&lt;3000),+'PL2'!$R$3+1,0)))))</f>
        <v>1.5</v>
      </c>
      <c r="M6312" s="3">
        <f>IF(AND(O6312&gt;0,O6312&lt;366),+'PL2'!$N$2+1,IF(AND(O6312&gt;365,O6312&lt;731),+'PL2'!$O$2+1,IF(AND(O6312&gt;730,O6312&lt;1096),+'PL2'!$P$2+1,IF(AND(O6312&gt;1095,O6312&lt;1461),+'PL2'!$Q$2+1,IF(AND(O6312&gt;1460,O6312&lt;1826),+'PL2'!$R$2+1,IF(AND(O6312&gt;1825,O6312&lt;2190),+'PL2'!$S$2+1,0))))))</f>
        <v>1.2</v>
      </c>
      <c r="N6312" s="82">
        <f t="shared" si="511"/>
        <v>4.9963589095569638E-4</v>
      </c>
      <c r="O6312" s="19">
        <f>IF(A6312&gt;'PL2'!$C$2+489,IF(A6312='PL2'!$C$2+490,1,O6311+1), "")</f>
        <v>1749</v>
      </c>
      <c r="Q6312" s="19">
        <f t="shared" si="506"/>
        <v>39.346534747288274</v>
      </c>
    </row>
    <row r="6313" spans="1:17" s="80" customFormat="1" x14ac:dyDescent="0.55000000000000004">
      <c r="A6313" s="80">
        <v>6311</v>
      </c>
      <c r="B6313" s="81">
        <v>46133</v>
      </c>
      <c r="C6313" s="80">
        <v>150.996065521037</v>
      </c>
      <c r="D6313" s="80">
        <f t="shared" si="508"/>
        <v>1110550502.3465009</v>
      </c>
      <c r="E6313" s="80">
        <v>475</v>
      </c>
      <c r="F6313" s="80">
        <f t="shared" si="504"/>
        <v>6.4583403430053444E-5</v>
      </c>
      <c r="G6313" s="80">
        <f t="shared" si="509"/>
        <v>31851.836217344124</v>
      </c>
      <c r="H6313" s="80">
        <f t="shared" si="505"/>
        <v>2.0570999884127228</v>
      </c>
      <c r="I6313" s="80">
        <f t="shared" si="507"/>
        <v>15129622.203238459</v>
      </c>
      <c r="K6313" s="82">
        <f t="shared" si="510"/>
        <v>1.1114805470662237E-3</v>
      </c>
      <c r="L6313" s="3">
        <f>IF(AND(O6313&gt;0,O6313&lt;366),+'PL2'!$N$3+1,IF(AND(O6313&gt;365,O6313&lt;731),+'PL2'!$O$3+1,IF(AND(O6313&gt;730,O6313&lt;1096),+'PL2'!$P$3+1,IF(AND(O6313&gt;1095,O6313&lt;1461),+'PL2'!$Q$3+1,IF(AND(O6313&gt;1460,O6313&lt;3000),+'PL2'!$R$3+1,0)))))</f>
        <v>1.5</v>
      </c>
      <c r="M6313" s="3">
        <f>IF(AND(O6313&gt;0,O6313&lt;366),+'PL2'!$N$2+1,IF(AND(O6313&gt;365,O6313&lt;731),+'PL2'!$O$2+1,IF(AND(O6313&gt;730,O6313&lt;1096),+'PL2'!$P$2+1,IF(AND(O6313&gt;1095,O6313&lt;1461),+'PL2'!$Q$2+1,IF(AND(O6313&gt;1460,O6313&lt;1826),+'PL2'!$R$2+1,IF(AND(O6313&gt;1825,O6313&lt;2190),+'PL2'!$S$2+1,0))))))</f>
        <v>1.2</v>
      </c>
      <c r="N6313" s="82">
        <f t="shared" si="511"/>
        <v>4.9963589095569638E-4</v>
      </c>
      <c r="O6313" s="19">
        <f>IF(A6313&gt;'PL2'!$C$2+489,IF(A6313='PL2'!$C$2+490,1,O6312+1), "")</f>
        <v>1750</v>
      </c>
      <c r="Q6313" s="19">
        <f t="shared" si="506"/>
        <v>39.366193688232755</v>
      </c>
    </row>
    <row r="6314" spans="1:17" s="80" customFormat="1" x14ac:dyDescent="0.55000000000000004">
      <c r="A6314" s="80">
        <v>6312</v>
      </c>
      <c r="B6314" s="81">
        <v>46134</v>
      </c>
      <c r="C6314" s="80">
        <v>151.02606399515801</v>
      </c>
      <c r="D6314" s="80">
        <f t="shared" si="508"/>
        <v>1111784857.6263936</v>
      </c>
      <c r="E6314" s="80">
        <v>475</v>
      </c>
      <c r="F6314" s="80">
        <f t="shared" si="504"/>
        <v>6.4524516506598106E-5</v>
      </c>
      <c r="G6314" s="80">
        <f t="shared" si="509"/>
        <v>31867.75053791115</v>
      </c>
      <c r="H6314" s="80">
        <f t="shared" si="505"/>
        <v>2.0562511956115985</v>
      </c>
      <c r="I6314" s="80">
        <f t="shared" si="507"/>
        <v>15137181.505507797</v>
      </c>
      <c r="K6314" s="82">
        <f t="shared" si="510"/>
        <v>1.1114805470662237E-3</v>
      </c>
      <c r="L6314" s="3">
        <f>IF(AND(O6314&gt;0,O6314&lt;366),+'PL2'!$N$3+1,IF(AND(O6314&gt;365,O6314&lt;731),+'PL2'!$O$3+1,IF(AND(O6314&gt;730,O6314&lt;1096),+'PL2'!$P$3+1,IF(AND(O6314&gt;1095,O6314&lt;1461),+'PL2'!$Q$3+1,IF(AND(O6314&gt;1460,O6314&lt;3000),+'PL2'!$R$3+1,0)))))</f>
        <v>1.5</v>
      </c>
      <c r="M6314" s="3">
        <f>IF(AND(O6314&gt;0,O6314&lt;366),+'PL2'!$N$2+1,IF(AND(O6314&gt;365,O6314&lt;731),+'PL2'!$O$2+1,IF(AND(O6314&gt;730,O6314&lt;1096),+'PL2'!$P$2+1,IF(AND(O6314&gt;1095,O6314&lt;1461),+'PL2'!$Q$2+1,IF(AND(O6314&gt;1460,O6314&lt;1826),+'PL2'!$R$2+1,IF(AND(O6314&gt;1825,O6314&lt;2190),+'PL2'!$S$2+1,0))))))</f>
        <v>1.2</v>
      </c>
      <c r="N6314" s="82">
        <f t="shared" si="511"/>
        <v>4.9963589095569638E-4</v>
      </c>
      <c r="O6314" s="19">
        <f>IF(A6314&gt;'PL2'!$C$2+489,IF(A6314='PL2'!$C$2+490,1,O6313+1), "")</f>
        <v>1751</v>
      </c>
      <c r="Q6314" s="19">
        <f t="shared" si="506"/>
        <v>39.385862451489707</v>
      </c>
    </row>
    <row r="6315" spans="1:17" s="80" customFormat="1" x14ac:dyDescent="0.55000000000000004">
      <c r="A6315" s="80">
        <v>6313</v>
      </c>
      <c r="B6315" s="81">
        <v>46135</v>
      </c>
      <c r="C6315" s="80">
        <v>151.056062469279</v>
      </c>
      <c r="D6315" s="80">
        <f t="shared" si="508"/>
        <v>1113020584.8681681</v>
      </c>
      <c r="E6315" s="80">
        <v>475</v>
      </c>
      <c r="F6315" s="80">
        <f t="shared" si="504"/>
        <v>6.446568073258605E-5</v>
      </c>
      <c r="G6315" s="80">
        <f t="shared" si="509"/>
        <v>31883.672809843913</v>
      </c>
      <c r="H6315" s="80">
        <f t="shared" si="505"/>
        <v>2.0554026719416325</v>
      </c>
      <c r="I6315" s="80">
        <f t="shared" si="507"/>
        <v>15144744.584675858</v>
      </c>
      <c r="K6315" s="82">
        <f t="shared" si="510"/>
        <v>1.1114805470662237E-3</v>
      </c>
      <c r="L6315" s="3">
        <f>IF(AND(O6315&gt;0,O6315&lt;366),+'PL2'!$N$3+1,IF(AND(O6315&gt;365,O6315&lt;731),+'PL2'!$O$3+1,IF(AND(O6315&gt;730,O6315&lt;1096),+'PL2'!$P$3+1,IF(AND(O6315&gt;1095,O6315&lt;1461),+'PL2'!$Q$3+1,IF(AND(O6315&gt;1460,O6315&lt;3000),+'PL2'!$R$3+1,0)))))</f>
        <v>1.5</v>
      </c>
      <c r="M6315" s="3">
        <f>IF(AND(O6315&gt;0,O6315&lt;366),+'PL2'!$N$2+1,IF(AND(O6315&gt;365,O6315&lt;731),+'PL2'!$O$2+1,IF(AND(O6315&gt;730,O6315&lt;1096),+'PL2'!$P$2+1,IF(AND(O6315&gt;1095,O6315&lt;1461),+'PL2'!$Q$2+1,IF(AND(O6315&gt;1460,O6315&lt;1826),+'PL2'!$R$2+1,IF(AND(O6315&gt;1825,O6315&lt;2190),+'PL2'!$S$2+1,0))))))</f>
        <v>1.2</v>
      </c>
      <c r="N6315" s="82">
        <f t="shared" si="511"/>
        <v>4.9963589095569638E-4</v>
      </c>
      <c r="O6315" s="19">
        <f>IF(A6315&gt;'PL2'!$C$2+489,IF(A6315='PL2'!$C$2+490,1,O6314+1), "")</f>
        <v>1752</v>
      </c>
      <c r="Q6315" s="19">
        <f t="shared" si="506"/>
        <v>39.405541041966714</v>
      </c>
    </row>
    <row r="6316" spans="1:17" s="80" customFormat="1" x14ac:dyDescent="0.55000000000000004">
      <c r="A6316" s="80">
        <v>6314</v>
      </c>
      <c r="B6316" s="81">
        <v>46136</v>
      </c>
      <c r="C6316" s="80">
        <v>151.08606094340001</v>
      </c>
      <c r="D6316" s="80">
        <f t="shared" si="508"/>
        <v>1114257685.5967333</v>
      </c>
      <c r="E6316" s="80">
        <v>475</v>
      </c>
      <c r="F6316" s="80">
        <f t="shared" si="504"/>
        <v>6.4406896067027144E-5</v>
      </c>
      <c r="G6316" s="80">
        <f t="shared" si="509"/>
        <v>31899.603037115197</v>
      </c>
      <c r="H6316" s="80">
        <f t="shared" si="505"/>
        <v>2.0545544173909018</v>
      </c>
      <c r="I6316" s="80">
        <f t="shared" si="507"/>
        <v>15152311.442629719</v>
      </c>
      <c r="K6316" s="82">
        <f t="shared" si="510"/>
        <v>1.1114805470662237E-3</v>
      </c>
      <c r="L6316" s="3">
        <f>IF(AND(O6316&gt;0,O6316&lt;366),+'PL2'!$N$3+1,IF(AND(O6316&gt;365,O6316&lt;731),+'PL2'!$O$3+1,IF(AND(O6316&gt;730,O6316&lt;1096),+'PL2'!$P$3+1,IF(AND(O6316&gt;1095,O6316&lt;1461),+'PL2'!$Q$3+1,IF(AND(O6316&gt;1460,O6316&lt;3000),+'PL2'!$R$3+1,0)))))</f>
        <v>1.5</v>
      </c>
      <c r="M6316" s="3">
        <f>IF(AND(O6316&gt;0,O6316&lt;366),+'PL2'!$N$2+1,IF(AND(O6316&gt;365,O6316&lt;731),+'PL2'!$O$2+1,IF(AND(O6316&gt;730,O6316&lt;1096),+'PL2'!$P$2+1,IF(AND(O6316&gt;1095,O6316&lt;1461),+'PL2'!$Q$2+1,IF(AND(O6316&gt;1460,O6316&lt;1826),+'PL2'!$R$2+1,IF(AND(O6316&gt;1825,O6316&lt;2190),+'PL2'!$S$2+1,0))))))</f>
        <v>1.2</v>
      </c>
      <c r="N6316" s="82">
        <f t="shared" si="511"/>
        <v>4.9963589095569638E-4</v>
      </c>
      <c r="O6316" s="19">
        <f>IF(A6316&gt;'PL2'!$C$2+489,IF(A6316='PL2'!$C$2+490,1,O6315+1), "")</f>
        <v>1753</v>
      </c>
      <c r="Q6316" s="19">
        <f t="shared" si="506"/>
        <v>39.42522946457381</v>
      </c>
    </row>
    <row r="6317" spans="1:17" s="80" customFormat="1" x14ac:dyDescent="0.55000000000000004">
      <c r="A6317" s="80">
        <v>6315</v>
      </c>
      <c r="B6317" s="81">
        <v>46137</v>
      </c>
      <c r="C6317" s="80">
        <v>151.116059417521</v>
      </c>
      <c r="D6317" s="80">
        <f t="shared" si="508"/>
        <v>1115496161.3386931</v>
      </c>
      <c r="E6317" s="80">
        <v>475</v>
      </c>
      <c r="F6317" s="80">
        <f t="shared" si="504"/>
        <v>6.4348162468959132E-5</v>
      </c>
      <c r="G6317" s="80">
        <f t="shared" si="509"/>
        <v>31915.54122369978</v>
      </c>
      <c r="H6317" s="80">
        <f t="shared" si="505"/>
        <v>2.0537064319473961</v>
      </c>
      <c r="I6317" s="80">
        <f t="shared" si="507"/>
        <v>15159882.081257395</v>
      </c>
      <c r="K6317" s="82">
        <f t="shared" si="510"/>
        <v>1.1114805470662237E-3</v>
      </c>
      <c r="L6317" s="3">
        <f>IF(AND(O6317&gt;0,O6317&lt;366),+'PL2'!$N$3+1,IF(AND(O6317&gt;365,O6317&lt;731),+'PL2'!$O$3+1,IF(AND(O6317&gt;730,O6317&lt;1096),+'PL2'!$P$3+1,IF(AND(O6317&gt;1095,O6317&lt;1461),+'PL2'!$Q$3+1,IF(AND(O6317&gt;1460,O6317&lt;3000),+'PL2'!$R$3+1,0)))))</f>
        <v>1.5</v>
      </c>
      <c r="M6317" s="3">
        <f>IF(AND(O6317&gt;0,O6317&lt;366),+'PL2'!$N$2+1,IF(AND(O6317&gt;365,O6317&lt;731),+'PL2'!$O$2+1,IF(AND(O6317&gt;730,O6317&lt;1096),+'PL2'!$P$2+1,IF(AND(O6317&gt;1095,O6317&lt;1461),+'PL2'!$Q$2+1,IF(AND(O6317&gt;1460,O6317&lt;1826),+'PL2'!$R$2+1,IF(AND(O6317&gt;1825,O6317&lt;2190),+'PL2'!$S$2+1,0))))))</f>
        <v>1.2</v>
      </c>
      <c r="N6317" s="82">
        <f t="shared" si="511"/>
        <v>4.9963589095569638E-4</v>
      </c>
      <c r="O6317" s="19">
        <f>IF(A6317&gt;'PL2'!$C$2+489,IF(A6317='PL2'!$C$2+490,1,O6316+1), "")</f>
        <v>1754</v>
      </c>
      <c r="Q6317" s="19">
        <f t="shared" si="506"/>
        <v>39.444927724223476</v>
      </c>
    </row>
    <row r="6318" spans="1:17" s="80" customFormat="1" x14ac:dyDescent="0.55000000000000004">
      <c r="A6318" s="80">
        <v>6316</v>
      </c>
      <c r="B6318" s="81">
        <v>46138</v>
      </c>
      <c r="C6318" s="80">
        <v>151.14605789164199</v>
      </c>
      <c r="D6318" s="80">
        <f t="shared" si="508"/>
        <v>1116736013.6223481</v>
      </c>
      <c r="E6318" s="80">
        <v>475</v>
      </c>
      <c r="F6318" s="80">
        <f t="shared" si="504"/>
        <v>6.4289479897447797E-5</v>
      </c>
      <c r="G6318" s="80">
        <f t="shared" si="509"/>
        <v>31931.487373574415</v>
      </c>
      <c r="H6318" s="80">
        <f t="shared" si="505"/>
        <v>2.0528587155990206</v>
      </c>
      <c r="I6318" s="80">
        <f t="shared" si="507"/>
        <v>15167456.502447847</v>
      </c>
      <c r="K6318" s="82">
        <f t="shared" si="510"/>
        <v>1.1114805470662237E-3</v>
      </c>
      <c r="L6318" s="3">
        <f>IF(AND(O6318&gt;0,O6318&lt;366),+'PL2'!$N$3+1,IF(AND(O6318&gt;365,O6318&lt;731),+'PL2'!$O$3+1,IF(AND(O6318&gt;730,O6318&lt;1096),+'PL2'!$P$3+1,IF(AND(O6318&gt;1095,O6318&lt;1461),+'PL2'!$Q$3+1,IF(AND(O6318&gt;1460,O6318&lt;3000),+'PL2'!$R$3+1,0)))))</f>
        <v>1.5</v>
      </c>
      <c r="M6318" s="3">
        <f>IF(AND(O6318&gt;0,O6318&lt;366),+'PL2'!$N$2+1,IF(AND(O6318&gt;365,O6318&lt;731),+'PL2'!$O$2+1,IF(AND(O6318&gt;730,O6318&lt;1096),+'PL2'!$P$2+1,IF(AND(O6318&gt;1095,O6318&lt;1461),+'PL2'!$Q$2+1,IF(AND(O6318&gt;1460,O6318&lt;1826),+'PL2'!$R$2+1,IF(AND(O6318&gt;1825,O6318&lt;2190),+'PL2'!$S$2+1,0))))))</f>
        <v>1.2</v>
      </c>
      <c r="N6318" s="82">
        <f t="shared" si="511"/>
        <v>4.9963589095569638E-4</v>
      </c>
      <c r="O6318" s="19">
        <f>IF(A6318&gt;'PL2'!$C$2+489,IF(A6318='PL2'!$C$2+490,1,O6317+1), "")</f>
        <v>1755</v>
      </c>
      <c r="Q6318" s="19">
        <f t="shared" si="506"/>
        <v>39.464635825830648</v>
      </c>
    </row>
    <row r="6319" spans="1:17" s="80" customFormat="1" x14ac:dyDescent="0.55000000000000004">
      <c r="A6319" s="80">
        <v>6317</v>
      </c>
      <c r="B6319" s="81">
        <v>46139</v>
      </c>
      <c r="C6319" s="80">
        <v>151.176056365763</v>
      </c>
      <c r="D6319" s="80">
        <f t="shared" si="508"/>
        <v>1117977243.9776976</v>
      </c>
      <c r="E6319" s="80">
        <v>475</v>
      </c>
      <c r="F6319" s="80">
        <f t="shared" si="504"/>
        <v>6.4230848311586856E-5</v>
      </c>
      <c r="G6319" s="80">
        <f t="shared" si="509"/>
        <v>31947.441490717851</v>
      </c>
      <c r="H6319" s="80">
        <f t="shared" si="505"/>
        <v>2.0520112683335947</v>
      </c>
      <c r="I6319" s="80">
        <f t="shared" si="507"/>
        <v>15175034.70809098</v>
      </c>
      <c r="K6319" s="82">
        <f t="shared" si="510"/>
        <v>1.1114805470662237E-3</v>
      </c>
      <c r="L6319" s="3">
        <f>IF(AND(O6319&gt;0,O6319&lt;366),+'PL2'!$N$3+1,IF(AND(O6319&gt;365,O6319&lt;731),+'PL2'!$O$3+1,IF(AND(O6319&gt;730,O6319&lt;1096),+'PL2'!$P$3+1,IF(AND(O6319&gt;1095,O6319&lt;1461),+'PL2'!$Q$3+1,IF(AND(O6319&gt;1460,O6319&lt;3000),+'PL2'!$R$3+1,0)))))</f>
        <v>1.5</v>
      </c>
      <c r="M6319" s="3">
        <f>IF(AND(O6319&gt;0,O6319&lt;366),+'PL2'!$N$2+1,IF(AND(O6319&gt;365,O6319&lt;731),+'PL2'!$O$2+1,IF(AND(O6319&gt;730,O6319&lt;1096),+'PL2'!$P$2+1,IF(AND(O6319&gt;1095,O6319&lt;1461),+'PL2'!$Q$2+1,IF(AND(O6319&gt;1460,O6319&lt;1826),+'PL2'!$R$2+1,IF(AND(O6319&gt;1825,O6319&lt;2190),+'PL2'!$S$2+1,0))))))</f>
        <v>1.2</v>
      </c>
      <c r="N6319" s="82">
        <f t="shared" si="511"/>
        <v>4.9963589095569638E-4</v>
      </c>
      <c r="O6319" s="19">
        <f>IF(A6319&gt;'PL2'!$C$2+489,IF(A6319='PL2'!$C$2+490,1,O6318+1), "")</f>
        <v>1756</v>
      </c>
      <c r="Q6319" s="19">
        <f t="shared" si="506"/>
        <v>39.48435377431273</v>
      </c>
    </row>
    <row r="6320" spans="1:17" s="80" customFormat="1" x14ac:dyDescent="0.55000000000000004">
      <c r="A6320" s="80">
        <v>6318</v>
      </c>
      <c r="B6320" s="81">
        <v>46140</v>
      </c>
      <c r="C6320" s="80">
        <v>151.20605483988399</v>
      </c>
      <c r="D6320" s="80">
        <f t="shared" si="508"/>
        <v>1119219853.9364414</v>
      </c>
      <c r="E6320" s="80">
        <v>475</v>
      </c>
      <c r="F6320" s="80">
        <f t="shared" si="504"/>
        <v>6.4172267670497917E-5</v>
      </c>
      <c r="G6320" s="80">
        <f t="shared" si="509"/>
        <v>31963.403579110822</v>
      </c>
      <c r="H6320" s="80">
        <f t="shared" si="505"/>
        <v>2.0511640901388506</v>
      </c>
      <c r="I6320" s="80">
        <f t="shared" si="507"/>
        <v>15182616.70007764</v>
      </c>
      <c r="K6320" s="82">
        <f t="shared" si="510"/>
        <v>1.1114805470662237E-3</v>
      </c>
      <c r="L6320" s="3">
        <f>IF(AND(O6320&gt;0,O6320&lt;366),+'PL2'!$N$3+1,IF(AND(O6320&gt;365,O6320&lt;731),+'PL2'!$O$3+1,IF(AND(O6320&gt;730,O6320&lt;1096),+'PL2'!$P$3+1,IF(AND(O6320&gt;1095,O6320&lt;1461),+'PL2'!$Q$3+1,IF(AND(O6320&gt;1460,O6320&lt;3000),+'PL2'!$R$3+1,0)))))</f>
        <v>1.5</v>
      </c>
      <c r="M6320" s="3">
        <f>IF(AND(O6320&gt;0,O6320&lt;366),+'PL2'!$N$2+1,IF(AND(O6320&gt;365,O6320&lt;731),+'PL2'!$O$2+1,IF(AND(O6320&gt;730,O6320&lt;1096),+'PL2'!$P$2+1,IF(AND(O6320&gt;1095,O6320&lt;1461),+'PL2'!$Q$2+1,IF(AND(O6320&gt;1460,O6320&lt;1826),+'PL2'!$R$2+1,IF(AND(O6320&gt;1825,O6320&lt;2190),+'PL2'!$S$2+1,0))))))</f>
        <v>1.2</v>
      </c>
      <c r="N6320" s="82">
        <f t="shared" si="511"/>
        <v>4.9963589095569638E-4</v>
      </c>
      <c r="O6320" s="19">
        <f>IF(A6320&gt;'PL2'!$C$2+489,IF(A6320='PL2'!$C$2+490,1,O6319+1), "")</f>
        <v>1757</v>
      </c>
      <c r="Q6320" s="19">
        <f t="shared" si="506"/>
        <v>39.50408157458957</v>
      </c>
    </row>
    <row r="6321" spans="1:17" s="80" customFormat="1" x14ac:dyDescent="0.55000000000000004">
      <c r="A6321" s="80">
        <v>6319</v>
      </c>
      <c r="B6321" s="81">
        <v>46141</v>
      </c>
      <c r="C6321" s="80">
        <v>151.23605331400501</v>
      </c>
      <c r="D6321" s="80">
        <f t="shared" si="508"/>
        <v>1120463845.0319822</v>
      </c>
      <c r="E6321" s="80">
        <v>475</v>
      </c>
      <c r="F6321" s="80">
        <f t="shared" si="504"/>
        <v>6.4113737933330531E-5</v>
      </c>
      <c r="G6321" s="80">
        <f t="shared" si="509"/>
        <v>31979.373642736049</v>
      </c>
      <c r="H6321" s="80">
        <f t="shared" si="505"/>
        <v>2.0503171810024368</v>
      </c>
      <c r="I6321" s="80">
        <f t="shared" si="507"/>
        <v>15190202.480299624</v>
      </c>
      <c r="K6321" s="82">
        <f t="shared" si="510"/>
        <v>1.1114805470662237E-3</v>
      </c>
      <c r="L6321" s="3">
        <f>IF(AND(O6321&gt;0,O6321&lt;366),+'PL2'!$N$3+1,IF(AND(O6321&gt;365,O6321&lt;731),+'PL2'!$O$3+1,IF(AND(O6321&gt;730,O6321&lt;1096),+'PL2'!$P$3+1,IF(AND(O6321&gt;1095,O6321&lt;1461),+'PL2'!$Q$3+1,IF(AND(O6321&gt;1460,O6321&lt;3000),+'PL2'!$R$3+1,0)))))</f>
        <v>1.5</v>
      </c>
      <c r="M6321" s="3">
        <f>IF(AND(O6321&gt;0,O6321&lt;366),+'PL2'!$N$2+1,IF(AND(O6321&gt;365,O6321&lt;731),+'PL2'!$O$2+1,IF(AND(O6321&gt;730,O6321&lt;1096),+'PL2'!$P$2+1,IF(AND(O6321&gt;1095,O6321&lt;1461),+'PL2'!$Q$2+1,IF(AND(O6321&gt;1460,O6321&lt;1826),+'PL2'!$R$2+1,IF(AND(O6321&gt;1825,O6321&lt;2190),+'PL2'!$S$2+1,0))))))</f>
        <v>1.2</v>
      </c>
      <c r="N6321" s="82">
        <f t="shared" si="511"/>
        <v>4.9963589095569638E-4</v>
      </c>
      <c r="O6321" s="19">
        <f>IF(A6321&gt;'PL2'!$C$2+489,IF(A6321='PL2'!$C$2+490,1,O6320+1), "")</f>
        <v>1758</v>
      </c>
      <c r="Q6321" s="19">
        <f t="shared" si="506"/>
        <v>39.523819231583474</v>
      </c>
    </row>
    <row r="6322" spans="1:17" s="80" customFormat="1" x14ac:dyDescent="0.55000000000000004">
      <c r="A6322" s="80">
        <v>6320</v>
      </c>
      <c r="B6322" s="81">
        <v>46142</v>
      </c>
      <c r="C6322" s="80">
        <v>151.26605178812599</v>
      </c>
      <c r="D6322" s="80">
        <f t="shared" si="508"/>
        <v>1121709218.7994263</v>
      </c>
      <c r="E6322" s="80">
        <v>475</v>
      </c>
      <c r="F6322" s="80">
        <f t="shared" si="504"/>
        <v>6.405525905926217E-5</v>
      </c>
      <c r="G6322" s="80">
        <f t="shared" si="509"/>
        <v>31995.351685578244</v>
      </c>
      <c r="H6322" s="80">
        <f t="shared" si="505"/>
        <v>2.0494705409119147</v>
      </c>
      <c r="I6322" s="80">
        <f t="shared" si="507"/>
        <v>15197792.050649665</v>
      </c>
      <c r="K6322" s="82">
        <f t="shared" si="510"/>
        <v>1.1114805470662237E-3</v>
      </c>
      <c r="L6322" s="3">
        <f>IF(AND(O6322&gt;0,O6322&lt;366),+'PL2'!$N$3+1,IF(AND(O6322&gt;365,O6322&lt;731),+'PL2'!$O$3+1,IF(AND(O6322&gt;730,O6322&lt;1096),+'PL2'!$P$3+1,IF(AND(O6322&gt;1095,O6322&lt;1461),+'PL2'!$Q$3+1,IF(AND(O6322&gt;1460,O6322&lt;3000),+'PL2'!$R$3+1,0)))))</f>
        <v>1.5</v>
      </c>
      <c r="M6322" s="3">
        <f>IF(AND(O6322&gt;0,O6322&lt;366),+'PL2'!$N$2+1,IF(AND(O6322&gt;365,O6322&lt;731),+'PL2'!$O$2+1,IF(AND(O6322&gt;730,O6322&lt;1096),+'PL2'!$P$2+1,IF(AND(O6322&gt;1095,O6322&lt;1461),+'PL2'!$Q$2+1,IF(AND(O6322&gt;1460,O6322&lt;1826),+'PL2'!$R$2+1,IF(AND(O6322&gt;1825,O6322&lt;2190),+'PL2'!$S$2+1,0))))))</f>
        <v>1.2</v>
      </c>
      <c r="N6322" s="82">
        <f t="shared" si="511"/>
        <v>4.9963589095569638E-4</v>
      </c>
      <c r="O6322" s="19">
        <f>IF(A6322&gt;'PL2'!$C$2+489,IF(A6322='PL2'!$C$2+490,1,O6321+1), "")</f>
        <v>1759</v>
      </c>
      <c r="Q6322" s="19">
        <f t="shared" si="506"/>
        <v>39.54356675021922</v>
      </c>
    </row>
    <row r="6323" spans="1:17" s="80" customFormat="1" x14ac:dyDescent="0.55000000000000004">
      <c r="A6323" s="80">
        <v>6321</v>
      </c>
      <c r="B6323" s="81">
        <v>46143</v>
      </c>
      <c r="C6323" s="80">
        <v>151.29605026224701</v>
      </c>
      <c r="D6323" s="80">
        <f t="shared" si="508"/>
        <v>1122955976.7755868</v>
      </c>
      <c r="E6323" s="80">
        <v>475</v>
      </c>
      <c r="F6323" s="80">
        <f t="shared" si="504"/>
        <v>6.3996831007498222E-5</v>
      </c>
      <c r="G6323" s="80">
        <f t="shared" si="509"/>
        <v>32011.33771162411</v>
      </c>
      <c r="H6323" s="80">
        <f t="shared" si="505"/>
        <v>2.0486241698547629</v>
      </c>
      <c r="I6323" s="80">
        <f t="shared" si="507"/>
        <v>15205385.413021453</v>
      </c>
      <c r="K6323" s="82">
        <f t="shared" si="510"/>
        <v>1.1114805470662237E-3</v>
      </c>
      <c r="L6323" s="3">
        <f>IF(AND(O6323&gt;0,O6323&lt;366),+'PL2'!$N$3+1,IF(AND(O6323&gt;365,O6323&lt;731),+'PL2'!$O$3+1,IF(AND(O6323&gt;730,O6323&lt;1096),+'PL2'!$P$3+1,IF(AND(O6323&gt;1095,O6323&lt;1461),+'PL2'!$Q$3+1,IF(AND(O6323&gt;1460,O6323&lt;3000),+'PL2'!$R$3+1,0)))))</f>
        <v>1.5</v>
      </c>
      <c r="M6323" s="3">
        <f>IF(AND(O6323&gt;0,O6323&lt;366),+'PL2'!$N$2+1,IF(AND(O6323&gt;365,O6323&lt;731),+'PL2'!$O$2+1,IF(AND(O6323&gt;730,O6323&lt;1096),+'PL2'!$P$2+1,IF(AND(O6323&gt;1095,O6323&lt;1461),+'PL2'!$Q$2+1,IF(AND(O6323&gt;1460,O6323&lt;1826),+'PL2'!$R$2+1,IF(AND(O6323&gt;1825,O6323&lt;2190),+'PL2'!$S$2+1,0))))))</f>
        <v>1.2</v>
      </c>
      <c r="N6323" s="82">
        <f t="shared" si="511"/>
        <v>4.9963589095569638E-4</v>
      </c>
      <c r="O6323" s="19">
        <f>IF(A6323&gt;'PL2'!$C$2+489,IF(A6323='PL2'!$C$2+490,1,O6322+1), "")</f>
        <v>1760</v>
      </c>
      <c r="Q6323" s="19">
        <f t="shared" si="506"/>
        <v>39.563324135424033</v>
      </c>
    </row>
    <row r="6324" spans="1:17" s="80" customFormat="1" x14ac:dyDescent="0.55000000000000004">
      <c r="A6324" s="80">
        <v>6322</v>
      </c>
      <c r="B6324" s="81">
        <v>46144</v>
      </c>
      <c r="C6324" s="80">
        <v>151.32604873636799</v>
      </c>
      <c r="D6324" s="80">
        <f t="shared" si="508"/>
        <v>1124204120.4989846</v>
      </c>
      <c r="E6324" s="80">
        <v>475</v>
      </c>
      <c r="F6324" s="80">
        <f t="shared" si="504"/>
        <v>6.3938453737271927E-5</v>
      </c>
      <c r="G6324" s="80">
        <f t="shared" si="509"/>
        <v>32027.331724862343</v>
      </c>
      <c r="H6324" s="80">
        <f t="shared" si="505"/>
        <v>2.0477780678183723</v>
      </c>
      <c r="I6324" s="80">
        <f t="shared" si="507"/>
        <v>15212982.569309613</v>
      </c>
      <c r="K6324" s="82">
        <f t="shared" si="510"/>
        <v>1.1114805470662237E-3</v>
      </c>
      <c r="L6324" s="3">
        <f>IF(AND(O6324&gt;0,O6324&lt;366),+'PL2'!$N$3+1,IF(AND(O6324&gt;365,O6324&lt;731),+'PL2'!$O$3+1,IF(AND(O6324&gt;730,O6324&lt;1096),+'PL2'!$P$3+1,IF(AND(O6324&gt;1095,O6324&lt;1461),+'PL2'!$Q$3+1,IF(AND(O6324&gt;1460,O6324&lt;3000),+'PL2'!$R$3+1,0)))))</f>
        <v>1.5</v>
      </c>
      <c r="M6324" s="3">
        <f>IF(AND(O6324&gt;0,O6324&lt;366),+'PL2'!$N$2+1,IF(AND(O6324&gt;365,O6324&lt;731),+'PL2'!$O$2+1,IF(AND(O6324&gt;730,O6324&lt;1096),+'PL2'!$P$2+1,IF(AND(O6324&gt;1095,O6324&lt;1461),+'PL2'!$Q$2+1,IF(AND(O6324&gt;1460,O6324&lt;1826),+'PL2'!$R$2+1,IF(AND(O6324&gt;1825,O6324&lt;2190),+'PL2'!$S$2+1,0))))))</f>
        <v>1.2</v>
      </c>
      <c r="N6324" s="82">
        <f t="shared" si="511"/>
        <v>4.9963589095569638E-4</v>
      </c>
      <c r="O6324" s="19">
        <f>IF(A6324&gt;'PL2'!$C$2+489,IF(A6324='PL2'!$C$2+490,1,O6323+1), "")</f>
        <v>1761</v>
      </c>
      <c r="Q6324" s="19">
        <f t="shared" si="506"/>
        <v>39.583091392127606</v>
      </c>
    </row>
    <row r="6325" spans="1:17" s="80" customFormat="1" x14ac:dyDescent="0.55000000000000004">
      <c r="A6325" s="80">
        <v>6323</v>
      </c>
      <c r="B6325" s="81">
        <v>46145</v>
      </c>
      <c r="C6325" s="80">
        <v>151.35604721048901</v>
      </c>
      <c r="D6325" s="80">
        <f t="shared" si="508"/>
        <v>1125453651.509851</v>
      </c>
      <c r="E6325" s="80">
        <v>475</v>
      </c>
      <c r="F6325" s="80">
        <f t="shared" si="504"/>
        <v>6.3880127207844415E-5</v>
      </c>
      <c r="G6325" s="80">
        <f t="shared" si="509"/>
        <v>32043.33372928363</v>
      </c>
      <c r="H6325" s="80">
        <f t="shared" si="505"/>
        <v>2.04693223479005</v>
      </c>
      <c r="I6325" s="80">
        <f t="shared" si="507"/>
        <v>15220583.521409724</v>
      </c>
      <c r="K6325" s="82">
        <f t="shared" si="510"/>
        <v>1.1114805470662237E-3</v>
      </c>
      <c r="L6325" s="3">
        <f>IF(AND(O6325&gt;0,O6325&lt;366),+'PL2'!$N$3+1,IF(AND(O6325&gt;365,O6325&lt;731),+'PL2'!$O$3+1,IF(AND(O6325&gt;730,O6325&lt;1096),+'PL2'!$P$3+1,IF(AND(O6325&gt;1095,O6325&lt;1461),+'PL2'!$Q$3+1,IF(AND(O6325&gt;1460,O6325&lt;3000),+'PL2'!$R$3+1,0)))))</f>
        <v>1.5</v>
      </c>
      <c r="M6325" s="3">
        <f>IF(AND(O6325&gt;0,O6325&lt;366),+'PL2'!$N$2+1,IF(AND(O6325&gt;365,O6325&lt;731),+'PL2'!$O$2+1,IF(AND(O6325&gt;730,O6325&lt;1096),+'PL2'!$P$2+1,IF(AND(O6325&gt;1095,O6325&lt;1461),+'PL2'!$Q$2+1,IF(AND(O6325&gt;1460,O6325&lt;1826),+'PL2'!$R$2+1,IF(AND(O6325&gt;1825,O6325&lt;2190),+'PL2'!$S$2+1,0))))))</f>
        <v>1.2</v>
      </c>
      <c r="N6325" s="82">
        <f t="shared" si="511"/>
        <v>4.9963589095569638E-4</v>
      </c>
      <c r="O6325" s="19">
        <f>IF(A6325&gt;'PL2'!$C$2+489,IF(A6325='PL2'!$C$2+490,1,O6324+1), "")</f>
        <v>1762</v>
      </c>
      <c r="Q6325" s="19">
        <f t="shared" si="506"/>
        <v>39.602868525262096</v>
      </c>
    </row>
    <row r="6326" spans="1:17" s="80" customFormat="1" x14ac:dyDescent="0.55000000000000004">
      <c r="A6326" s="80">
        <v>6324</v>
      </c>
      <c r="B6326" s="81">
        <v>46146</v>
      </c>
      <c r="C6326" s="80">
        <v>151.38604568461</v>
      </c>
      <c r="D6326" s="80">
        <f t="shared" si="508"/>
        <v>1126704571.3501289</v>
      </c>
      <c r="E6326" s="80">
        <v>475</v>
      </c>
      <c r="F6326" s="80">
        <f t="shared" ref="F6326:F6389" si="512">+(C6326/D6326)*E6326</f>
        <v>6.3821851378504681E-5</v>
      </c>
      <c r="G6326" s="80">
        <f t="shared" si="509"/>
        <v>32059.343728880653</v>
      </c>
      <c r="H6326" s="80">
        <f t="shared" si="505"/>
        <v>2.0460866707570169</v>
      </c>
      <c r="I6326" s="80">
        <f t="shared" si="507"/>
        <v>15228188.271218309</v>
      </c>
      <c r="K6326" s="82">
        <f t="shared" si="510"/>
        <v>1.1114805470662237E-3</v>
      </c>
      <c r="L6326" s="3">
        <f>IF(AND(O6326&gt;0,O6326&lt;366),+'PL2'!$N$3+1,IF(AND(O6326&gt;365,O6326&lt;731),+'PL2'!$O$3+1,IF(AND(O6326&gt;730,O6326&lt;1096),+'PL2'!$P$3+1,IF(AND(O6326&gt;1095,O6326&lt;1461),+'PL2'!$Q$3+1,IF(AND(O6326&gt;1460,O6326&lt;3000),+'PL2'!$R$3+1,0)))))</f>
        <v>1.5</v>
      </c>
      <c r="M6326" s="3">
        <f>IF(AND(O6326&gt;0,O6326&lt;366),+'PL2'!$N$2+1,IF(AND(O6326&gt;365,O6326&lt;731),+'PL2'!$O$2+1,IF(AND(O6326&gt;730,O6326&lt;1096),+'PL2'!$P$2+1,IF(AND(O6326&gt;1095,O6326&lt;1461),+'PL2'!$Q$2+1,IF(AND(O6326&gt;1460,O6326&lt;1826),+'PL2'!$R$2+1,IF(AND(O6326&gt;1825,O6326&lt;2190),+'PL2'!$S$2+1,0))))))</f>
        <v>1.2</v>
      </c>
      <c r="N6326" s="82">
        <f t="shared" si="511"/>
        <v>4.9963589095569638E-4</v>
      </c>
      <c r="O6326" s="19">
        <f>IF(A6326&gt;'PL2'!$C$2+489,IF(A6326='PL2'!$C$2+490,1,O6325+1), "")</f>
        <v>1763</v>
      </c>
      <c r="Q6326" s="19">
        <f t="shared" si="506"/>
        <v>39.622655539762114</v>
      </c>
    </row>
    <row r="6327" spans="1:17" s="80" customFormat="1" x14ac:dyDescent="0.55000000000000004">
      <c r="A6327" s="80">
        <v>6325</v>
      </c>
      <c r="B6327" s="81">
        <v>46147</v>
      </c>
      <c r="C6327" s="80">
        <v>151.41604415873101</v>
      </c>
      <c r="D6327" s="80">
        <f t="shared" si="508"/>
        <v>1127956881.5634751</v>
      </c>
      <c r="E6327" s="80">
        <v>475</v>
      </c>
      <c r="F6327" s="80">
        <f t="shared" si="512"/>
        <v>6.3763626208569596E-5</v>
      </c>
      <c r="G6327" s="80">
        <f t="shared" si="509"/>
        <v>32075.361727648087</v>
      </c>
      <c r="H6327" s="80">
        <f t="shared" si="505"/>
        <v>2.0452413757064116</v>
      </c>
      <c r="I6327" s="80">
        <f t="shared" si="507"/>
        <v>15235796.820632841</v>
      </c>
      <c r="K6327" s="82">
        <f t="shared" si="510"/>
        <v>1.1114805470662237E-3</v>
      </c>
      <c r="L6327" s="3">
        <f>IF(AND(O6327&gt;0,O6327&lt;366),+'PL2'!$N$3+1,IF(AND(O6327&gt;365,O6327&lt;731),+'PL2'!$O$3+1,IF(AND(O6327&gt;730,O6327&lt;1096),+'PL2'!$P$3+1,IF(AND(O6327&gt;1095,O6327&lt;1461),+'PL2'!$Q$3+1,IF(AND(O6327&gt;1460,O6327&lt;3000),+'PL2'!$R$3+1,0)))))</f>
        <v>1.5</v>
      </c>
      <c r="M6327" s="3">
        <f>IF(AND(O6327&gt;0,O6327&lt;366),+'PL2'!$N$2+1,IF(AND(O6327&gt;365,O6327&lt;731),+'PL2'!$O$2+1,IF(AND(O6327&gt;730,O6327&lt;1096),+'PL2'!$P$2+1,IF(AND(O6327&gt;1095,O6327&lt;1461),+'PL2'!$Q$2+1,IF(AND(O6327&gt;1460,O6327&lt;1826),+'PL2'!$R$2+1,IF(AND(O6327&gt;1825,O6327&lt;2190),+'PL2'!$S$2+1,0))))))</f>
        <v>1.2</v>
      </c>
      <c r="N6327" s="82">
        <f t="shared" si="511"/>
        <v>4.9963589095569638E-4</v>
      </c>
      <c r="O6327" s="19">
        <f>IF(A6327&gt;'PL2'!$C$2+489,IF(A6327='PL2'!$C$2+490,1,O6326+1), "")</f>
        <v>1764</v>
      </c>
      <c r="Q6327" s="19">
        <f t="shared" si="506"/>
        <v>39.642452440564753</v>
      </c>
    </row>
    <row r="6328" spans="1:17" s="80" customFormat="1" x14ac:dyDescent="0.55000000000000004">
      <c r="A6328" s="80">
        <v>6326</v>
      </c>
      <c r="B6328" s="81">
        <v>46148</v>
      </c>
      <c r="C6328" s="80">
        <v>151.446042632852</v>
      </c>
      <c r="D6328" s="80">
        <f t="shared" si="508"/>
        <v>1129210583.6952624</v>
      </c>
      <c r="E6328" s="80">
        <v>475</v>
      </c>
      <c r="F6328" s="80">
        <f t="shared" si="512"/>
        <v>6.3705451657383817E-5</v>
      </c>
      <c r="G6328" s="80">
        <f t="shared" si="509"/>
        <v>32091.387729582606</v>
      </c>
      <c r="H6328" s="80">
        <f t="shared" si="505"/>
        <v>2.044396349625285</v>
      </c>
      <c r="I6328" s="80">
        <f t="shared" si="507"/>
        <v>15243409.171551738</v>
      </c>
      <c r="K6328" s="82">
        <f t="shared" si="510"/>
        <v>1.1114805470662237E-3</v>
      </c>
      <c r="L6328" s="3">
        <f>IF(AND(O6328&gt;0,O6328&lt;366),+'PL2'!$N$3+1,IF(AND(O6328&gt;365,O6328&lt;731),+'PL2'!$O$3+1,IF(AND(O6328&gt;730,O6328&lt;1096),+'PL2'!$P$3+1,IF(AND(O6328&gt;1095,O6328&lt;1461),+'PL2'!$Q$3+1,IF(AND(O6328&gt;1460,O6328&lt;3000),+'PL2'!$R$3+1,0)))))</f>
        <v>1.5</v>
      </c>
      <c r="M6328" s="3">
        <f>IF(AND(O6328&gt;0,O6328&lt;366),+'PL2'!$N$2+1,IF(AND(O6328&gt;365,O6328&lt;731),+'PL2'!$O$2+1,IF(AND(O6328&gt;730,O6328&lt;1096),+'PL2'!$P$2+1,IF(AND(O6328&gt;1095,O6328&lt;1461),+'PL2'!$Q$2+1,IF(AND(O6328&gt;1460,O6328&lt;1826),+'PL2'!$R$2+1,IF(AND(O6328&gt;1825,O6328&lt;2190),+'PL2'!$S$2+1,0))))))</f>
        <v>1.2</v>
      </c>
      <c r="N6328" s="82">
        <f t="shared" si="511"/>
        <v>4.9963589095569638E-4</v>
      </c>
      <c r="O6328" s="19">
        <f>IF(A6328&gt;'PL2'!$C$2+489,IF(A6328='PL2'!$C$2+490,1,O6327+1), "")</f>
        <v>1765</v>
      </c>
      <c r="Q6328" s="19">
        <f t="shared" si="506"/>
        <v>39.662259232609564</v>
      </c>
    </row>
    <row r="6329" spans="1:17" s="80" customFormat="1" x14ac:dyDescent="0.55000000000000004">
      <c r="A6329" s="80">
        <v>6327</v>
      </c>
      <c r="B6329" s="81">
        <v>46149</v>
      </c>
      <c r="C6329" s="80">
        <v>151.47604110697301</v>
      </c>
      <c r="D6329" s="80">
        <f t="shared" si="508"/>
        <v>1130465679.2925811</v>
      </c>
      <c r="E6329" s="80">
        <v>475</v>
      </c>
      <c r="F6329" s="80">
        <f t="shared" si="512"/>
        <v>6.3647327684319887E-5</v>
      </c>
      <c r="G6329" s="80">
        <f t="shared" si="509"/>
        <v>32107.421738682882</v>
      </c>
      <c r="H6329" s="80">
        <f t="shared" si="505"/>
        <v>2.0435515925006054</v>
      </c>
      <c r="I6329" s="80">
        <f t="shared" si="507"/>
        <v>15251025.32587437</v>
      </c>
      <c r="K6329" s="82">
        <f t="shared" si="510"/>
        <v>1.1114805470662237E-3</v>
      </c>
      <c r="L6329" s="3">
        <f>IF(AND(O6329&gt;0,O6329&lt;366),+'PL2'!$N$3+1,IF(AND(O6329&gt;365,O6329&lt;731),+'PL2'!$O$3+1,IF(AND(O6329&gt;730,O6329&lt;1096),+'PL2'!$P$3+1,IF(AND(O6329&gt;1095,O6329&lt;1461),+'PL2'!$Q$3+1,IF(AND(O6329&gt;1460,O6329&lt;3000),+'PL2'!$R$3+1,0)))))</f>
        <v>1.5</v>
      </c>
      <c r="M6329" s="3">
        <f>IF(AND(O6329&gt;0,O6329&lt;366),+'PL2'!$N$2+1,IF(AND(O6329&gt;365,O6329&lt;731),+'PL2'!$O$2+1,IF(AND(O6329&gt;730,O6329&lt;1096),+'PL2'!$P$2+1,IF(AND(O6329&gt;1095,O6329&lt;1461),+'PL2'!$Q$2+1,IF(AND(O6329&gt;1460,O6329&lt;1826),+'PL2'!$R$2+1,IF(AND(O6329&gt;1825,O6329&lt;2190),+'PL2'!$S$2+1,0))))))</f>
        <v>1.2</v>
      </c>
      <c r="N6329" s="82">
        <f t="shared" si="511"/>
        <v>4.9963589095569638E-4</v>
      </c>
      <c r="O6329" s="19">
        <f>IF(A6329&gt;'PL2'!$C$2+489,IF(A6329='PL2'!$C$2+490,1,O6328+1), "")</f>
        <v>1766</v>
      </c>
      <c r="Q6329" s="19">
        <f t="shared" si="506"/>
        <v>39.682075920838564</v>
      </c>
    </row>
    <row r="6330" spans="1:17" s="80" customFormat="1" x14ac:dyDescent="0.55000000000000004">
      <c r="A6330" s="80">
        <v>6328</v>
      </c>
      <c r="B6330" s="81">
        <v>46150</v>
      </c>
      <c r="C6330" s="80">
        <v>151.506039581094</v>
      </c>
      <c r="D6330" s="80">
        <f t="shared" si="508"/>
        <v>1131722169.9042408</v>
      </c>
      <c r="E6330" s="80">
        <v>475</v>
      </c>
      <c r="F6330" s="80">
        <f t="shared" si="512"/>
        <v>6.3589254248778136E-5</v>
      </c>
      <c r="G6330" s="80">
        <f t="shared" si="509"/>
        <v>32123.46375894958</v>
      </c>
      <c r="H6330" s="80">
        <f t="shared" si="505"/>
        <v>2.0427071043192551</v>
      </c>
      <c r="I6330" s="80">
        <f t="shared" si="507"/>
        <v>15258645.28550105</v>
      </c>
      <c r="K6330" s="82">
        <f t="shared" si="510"/>
        <v>1.1114805470662237E-3</v>
      </c>
      <c r="L6330" s="3">
        <f>IF(AND(O6330&gt;0,O6330&lt;366),+'PL2'!$N$3+1,IF(AND(O6330&gt;365,O6330&lt;731),+'PL2'!$O$3+1,IF(AND(O6330&gt;730,O6330&lt;1096),+'PL2'!$P$3+1,IF(AND(O6330&gt;1095,O6330&lt;1461),+'PL2'!$Q$3+1,IF(AND(O6330&gt;1460,O6330&lt;3000),+'PL2'!$R$3+1,0)))))</f>
        <v>1.5</v>
      </c>
      <c r="M6330" s="3">
        <f>IF(AND(O6330&gt;0,O6330&lt;366),+'PL2'!$N$2+1,IF(AND(O6330&gt;365,O6330&lt;731),+'PL2'!$O$2+1,IF(AND(O6330&gt;730,O6330&lt;1096),+'PL2'!$P$2+1,IF(AND(O6330&gt;1095,O6330&lt;1461),+'PL2'!$Q$2+1,IF(AND(O6330&gt;1460,O6330&lt;1826),+'PL2'!$R$2+1,IF(AND(O6330&gt;1825,O6330&lt;2190),+'PL2'!$S$2+1,0))))))</f>
        <v>1.2</v>
      </c>
      <c r="N6330" s="82">
        <f t="shared" si="511"/>
        <v>4.9963589095569638E-4</v>
      </c>
      <c r="O6330" s="19">
        <f>IF(A6330&gt;'PL2'!$C$2+489,IF(A6330='PL2'!$C$2+490,1,O6329+1), "")</f>
        <v>1767</v>
      </c>
      <c r="Q6330" s="19">
        <f t="shared" si="506"/>
        <v>39.701902510196241</v>
      </c>
    </row>
    <row r="6331" spans="1:17" s="80" customFormat="1" x14ac:dyDescent="0.55000000000000004">
      <c r="A6331" s="80">
        <v>6329</v>
      </c>
      <c r="B6331" s="81">
        <v>46151</v>
      </c>
      <c r="C6331" s="80">
        <v>151.53603805521499</v>
      </c>
      <c r="D6331" s="80">
        <f t="shared" si="508"/>
        <v>1132980057.0807729</v>
      </c>
      <c r="E6331" s="80">
        <v>475</v>
      </c>
      <c r="F6331" s="80">
        <f t="shared" si="512"/>
        <v>6.3531231310186702E-5</v>
      </c>
      <c r="G6331" s="80">
        <f t="shared" si="509"/>
        <v>32139.513794385366</v>
      </c>
      <c r="H6331" s="80">
        <f t="shared" si="505"/>
        <v>2.0418628850680332</v>
      </c>
      <c r="I6331" s="80">
        <f t="shared" si="507"/>
        <v>15266269.052333049</v>
      </c>
      <c r="K6331" s="82">
        <f t="shared" si="510"/>
        <v>1.1114805470662237E-3</v>
      </c>
      <c r="L6331" s="3">
        <f>IF(AND(O6331&gt;0,O6331&lt;366),+'PL2'!$N$3+1,IF(AND(O6331&gt;365,O6331&lt;731),+'PL2'!$O$3+1,IF(AND(O6331&gt;730,O6331&lt;1096),+'PL2'!$P$3+1,IF(AND(O6331&gt;1095,O6331&lt;1461),+'PL2'!$Q$3+1,IF(AND(O6331&gt;1460,O6331&lt;3000),+'PL2'!$R$3+1,0)))))</f>
        <v>1.5</v>
      </c>
      <c r="M6331" s="3">
        <f>IF(AND(O6331&gt;0,O6331&lt;366),+'PL2'!$N$2+1,IF(AND(O6331&gt;365,O6331&lt;731),+'PL2'!$O$2+1,IF(AND(O6331&gt;730,O6331&lt;1096),+'PL2'!$P$2+1,IF(AND(O6331&gt;1095,O6331&lt;1461),+'PL2'!$Q$2+1,IF(AND(O6331&gt;1460,O6331&lt;1826),+'PL2'!$R$2+1,IF(AND(O6331&gt;1825,O6331&lt;2190),+'PL2'!$S$2+1,0))))))</f>
        <v>1.2</v>
      </c>
      <c r="N6331" s="82">
        <f t="shared" si="511"/>
        <v>4.9963589095569638E-4</v>
      </c>
      <c r="O6331" s="19">
        <f>IF(A6331&gt;'PL2'!$C$2+489,IF(A6331='PL2'!$C$2+490,1,O6330+1), "")</f>
        <v>1768</v>
      </c>
      <c r="Q6331" s="19">
        <f t="shared" si="506"/>
        <v>39.721739005629559</v>
      </c>
    </row>
    <row r="6332" spans="1:17" s="80" customFormat="1" x14ac:dyDescent="0.55000000000000004">
      <c r="A6332" s="80">
        <v>6330</v>
      </c>
      <c r="B6332" s="81">
        <v>46152</v>
      </c>
      <c r="C6332" s="80">
        <v>151.566036529336</v>
      </c>
      <c r="D6332" s="80">
        <f t="shared" si="508"/>
        <v>1134239342.3744321</v>
      </c>
      <c r="E6332" s="80">
        <v>475</v>
      </c>
      <c r="F6332" s="80">
        <f t="shared" si="512"/>
        <v>6.347325882800156E-5</v>
      </c>
      <c r="G6332" s="80">
        <f t="shared" si="509"/>
        <v>32155.571848994907</v>
      </c>
      <c r="H6332" s="80">
        <f t="shared" si="505"/>
        <v>2.0410189347336543</v>
      </c>
      <c r="I6332" s="80">
        <f t="shared" si="507"/>
        <v>15273896.62827258</v>
      </c>
      <c r="K6332" s="82">
        <f t="shared" si="510"/>
        <v>1.1114805470662237E-3</v>
      </c>
      <c r="L6332" s="3">
        <f>IF(AND(O6332&gt;0,O6332&lt;366),+'PL2'!$N$3+1,IF(AND(O6332&gt;365,O6332&lt;731),+'PL2'!$O$3+1,IF(AND(O6332&gt;730,O6332&lt;1096),+'PL2'!$P$3+1,IF(AND(O6332&gt;1095,O6332&lt;1461),+'PL2'!$Q$3+1,IF(AND(O6332&gt;1460,O6332&lt;3000),+'PL2'!$R$3+1,0)))))</f>
        <v>1.5</v>
      </c>
      <c r="M6332" s="3">
        <f>IF(AND(O6332&gt;0,O6332&lt;366),+'PL2'!$N$2+1,IF(AND(O6332&gt;365,O6332&lt;731),+'PL2'!$O$2+1,IF(AND(O6332&gt;730,O6332&lt;1096),+'PL2'!$P$2+1,IF(AND(O6332&gt;1095,O6332&lt;1461),+'PL2'!$Q$2+1,IF(AND(O6332&gt;1460,O6332&lt;1826),+'PL2'!$R$2+1,IF(AND(O6332&gt;1825,O6332&lt;2190),+'PL2'!$S$2+1,0))))))</f>
        <v>1.2</v>
      </c>
      <c r="N6332" s="82">
        <f t="shared" si="511"/>
        <v>4.9963589095569638E-4</v>
      </c>
      <c r="O6332" s="19">
        <f>IF(A6332&gt;'PL2'!$C$2+489,IF(A6332='PL2'!$C$2+490,1,O6331+1), "")</f>
        <v>1769</v>
      </c>
      <c r="Q6332" s="19">
        <f t="shared" si="506"/>
        <v>39.741585412087943</v>
      </c>
    </row>
    <row r="6333" spans="1:17" s="80" customFormat="1" x14ac:dyDescent="0.55000000000000004">
      <c r="A6333" s="80">
        <v>6331</v>
      </c>
      <c r="B6333" s="81">
        <v>46153</v>
      </c>
      <c r="C6333" s="80">
        <v>151.59603500345699</v>
      </c>
      <c r="D6333" s="80">
        <f t="shared" si="508"/>
        <v>1135500027.3391984</v>
      </c>
      <c r="E6333" s="80">
        <v>475</v>
      </c>
      <c r="F6333" s="80">
        <f t="shared" si="512"/>
        <v>6.3415336761706386E-5</v>
      </c>
      <c r="G6333" s="80">
        <f t="shared" si="509"/>
        <v>32171.637926784868</v>
      </c>
      <c r="H6333" s="80">
        <f t="shared" si="505"/>
        <v>2.0401752533027477</v>
      </c>
      <c r="I6333" s="80">
        <f t="shared" si="507"/>
        <v>15281528.015222812</v>
      </c>
      <c r="K6333" s="82">
        <f t="shared" si="510"/>
        <v>1.1114805470662237E-3</v>
      </c>
      <c r="L6333" s="3">
        <f>IF(AND(O6333&gt;0,O6333&lt;366),+'PL2'!$N$3+1,IF(AND(O6333&gt;365,O6333&lt;731),+'PL2'!$O$3+1,IF(AND(O6333&gt;730,O6333&lt;1096),+'PL2'!$P$3+1,IF(AND(O6333&gt;1095,O6333&lt;1461),+'PL2'!$Q$3+1,IF(AND(O6333&gt;1460,O6333&lt;3000),+'PL2'!$R$3+1,0)))))</f>
        <v>1.5</v>
      </c>
      <c r="M6333" s="3">
        <f>IF(AND(O6333&gt;0,O6333&lt;366),+'PL2'!$N$2+1,IF(AND(O6333&gt;365,O6333&lt;731),+'PL2'!$O$2+1,IF(AND(O6333&gt;730,O6333&lt;1096),+'PL2'!$P$2+1,IF(AND(O6333&gt;1095,O6333&lt;1461),+'PL2'!$Q$2+1,IF(AND(O6333&gt;1460,O6333&lt;1826),+'PL2'!$R$2+1,IF(AND(O6333&gt;1825,O6333&lt;2190),+'PL2'!$S$2+1,0))))))</f>
        <v>1.2</v>
      </c>
      <c r="N6333" s="82">
        <f t="shared" si="511"/>
        <v>4.9963589095569638E-4</v>
      </c>
      <c r="O6333" s="19">
        <f>IF(A6333&gt;'PL2'!$C$2+489,IF(A6333='PL2'!$C$2+490,1,O6332+1), "")</f>
        <v>1770</v>
      </c>
      <c r="Q6333" s="19">
        <f t="shared" si="506"/>
        <v>39.761441734523302</v>
      </c>
    </row>
    <row r="6334" spans="1:17" s="80" customFormat="1" x14ac:dyDescent="0.55000000000000004">
      <c r="A6334" s="80">
        <v>6332</v>
      </c>
      <c r="B6334" s="81">
        <v>46154</v>
      </c>
      <c r="C6334" s="80">
        <v>151.62603347757801</v>
      </c>
      <c r="D6334" s="80">
        <f t="shared" si="508"/>
        <v>1136762113.5307791</v>
      </c>
      <c r="E6334" s="80">
        <v>475</v>
      </c>
      <c r="F6334" s="80">
        <f t="shared" si="512"/>
        <v>6.3357465070812695E-5</v>
      </c>
      <c r="G6334" s="80">
        <f t="shared" si="509"/>
        <v>32187.71203176392</v>
      </c>
      <c r="H6334" s="80">
        <f t="shared" si="505"/>
        <v>2.0393318407618599</v>
      </c>
      <c r="I6334" s="80">
        <f t="shared" si="507"/>
        <v>15289163.215087863</v>
      </c>
      <c r="K6334" s="82">
        <f t="shared" si="510"/>
        <v>1.1114805470662237E-3</v>
      </c>
      <c r="L6334" s="3">
        <f>IF(AND(O6334&gt;0,O6334&lt;366),+'PL2'!$N$3+1,IF(AND(O6334&gt;365,O6334&lt;731),+'PL2'!$O$3+1,IF(AND(O6334&gt;730,O6334&lt;1096),+'PL2'!$P$3+1,IF(AND(O6334&gt;1095,O6334&lt;1461),+'PL2'!$Q$3+1,IF(AND(O6334&gt;1460,O6334&lt;3000),+'PL2'!$R$3+1,0)))))</f>
        <v>1.5</v>
      </c>
      <c r="M6334" s="3">
        <f>IF(AND(O6334&gt;0,O6334&lt;366),+'PL2'!$N$2+1,IF(AND(O6334&gt;365,O6334&lt;731),+'PL2'!$O$2+1,IF(AND(O6334&gt;730,O6334&lt;1096),+'PL2'!$P$2+1,IF(AND(O6334&gt;1095,O6334&lt;1461),+'PL2'!$Q$2+1,IF(AND(O6334&gt;1460,O6334&lt;1826),+'PL2'!$R$2+1,IF(AND(O6334&gt;1825,O6334&lt;2190),+'PL2'!$S$2+1,0))))))</f>
        <v>1.2</v>
      </c>
      <c r="N6334" s="82">
        <f t="shared" si="511"/>
        <v>4.9963589095569638E-4</v>
      </c>
      <c r="O6334" s="19">
        <f>IF(A6334&gt;'PL2'!$C$2+489,IF(A6334='PL2'!$C$2+490,1,O6333+1), "")</f>
        <v>1771</v>
      </c>
      <c r="Q6334" s="19">
        <f t="shared" si="506"/>
        <v>39.781307977890016</v>
      </c>
    </row>
    <row r="6335" spans="1:17" s="80" customFormat="1" x14ac:dyDescent="0.55000000000000004">
      <c r="A6335" s="80">
        <v>6333</v>
      </c>
      <c r="B6335" s="81">
        <v>46155</v>
      </c>
      <c r="C6335" s="80">
        <v>151.65603195169899</v>
      </c>
      <c r="D6335" s="80">
        <f t="shared" si="508"/>
        <v>1138025602.5066104</v>
      </c>
      <c r="E6335" s="80">
        <v>475</v>
      </c>
      <c r="F6335" s="80">
        <f t="shared" si="512"/>
        <v>6.3299643714859741E-5</v>
      </c>
      <c r="G6335" s="80">
        <f t="shared" si="509"/>
        <v>32203.794167942735</v>
      </c>
      <c r="H6335" s="80">
        <f t="shared" si="505"/>
        <v>2.0384886970974532</v>
      </c>
      <c r="I6335" s="80">
        <f t="shared" si="507"/>
        <v>15296802.229772799</v>
      </c>
      <c r="K6335" s="82">
        <f t="shared" si="510"/>
        <v>1.1114805470662237E-3</v>
      </c>
      <c r="L6335" s="3">
        <f>IF(AND(O6335&gt;0,O6335&lt;366),+'PL2'!$N$3+1,IF(AND(O6335&gt;365,O6335&lt;731),+'PL2'!$O$3+1,IF(AND(O6335&gt;730,O6335&lt;1096),+'PL2'!$P$3+1,IF(AND(O6335&gt;1095,O6335&lt;1461),+'PL2'!$Q$3+1,IF(AND(O6335&gt;1460,O6335&lt;3000),+'PL2'!$R$3+1,0)))))</f>
        <v>1.5</v>
      </c>
      <c r="M6335" s="3">
        <f>IF(AND(O6335&gt;0,O6335&lt;366),+'PL2'!$N$2+1,IF(AND(O6335&gt;365,O6335&lt;731),+'PL2'!$O$2+1,IF(AND(O6335&gt;730,O6335&lt;1096),+'PL2'!$P$2+1,IF(AND(O6335&gt;1095,O6335&lt;1461),+'PL2'!$Q$2+1,IF(AND(O6335&gt;1460,O6335&lt;1826),+'PL2'!$R$2+1,IF(AND(O6335&gt;1825,O6335&lt;2190),+'PL2'!$S$2+1,0))))))</f>
        <v>1.2</v>
      </c>
      <c r="N6335" s="82">
        <f t="shared" si="511"/>
        <v>4.9963589095569638E-4</v>
      </c>
      <c r="O6335" s="19">
        <f>IF(A6335&gt;'PL2'!$C$2+489,IF(A6335='PL2'!$C$2+490,1,O6334+1), "")</f>
        <v>1772</v>
      </c>
      <c r="Q6335" s="19">
        <f t="shared" si="506"/>
        <v>39.80118414714493</v>
      </c>
    </row>
    <row r="6336" spans="1:17" s="80" customFormat="1" x14ac:dyDescent="0.55000000000000004">
      <c r="A6336" s="80">
        <v>6334</v>
      </c>
      <c r="B6336" s="81">
        <v>46156</v>
      </c>
      <c r="C6336" s="80">
        <v>151.68603042582001</v>
      </c>
      <c r="D6336" s="80">
        <f t="shared" si="508"/>
        <v>1139290495.8258598</v>
      </c>
      <c r="E6336" s="80">
        <v>475</v>
      </c>
      <c r="F6336" s="80">
        <f t="shared" si="512"/>
        <v>6.3241872653414509E-5</v>
      </c>
      <c r="G6336" s="80">
        <f t="shared" si="509"/>
        <v>32219.884339333988</v>
      </c>
      <c r="H6336" s="80">
        <f t="shared" si="505"/>
        <v>2.0376458222959046</v>
      </c>
      <c r="I6336" s="80">
        <f t="shared" si="507"/>
        <v>15304445.061183644</v>
      </c>
      <c r="K6336" s="82">
        <f t="shared" si="510"/>
        <v>1.1114805470662237E-3</v>
      </c>
      <c r="L6336" s="3">
        <f>IF(AND(O6336&gt;0,O6336&lt;366),+'PL2'!$N$3+1,IF(AND(O6336&gt;365,O6336&lt;731),+'PL2'!$O$3+1,IF(AND(O6336&gt;730,O6336&lt;1096),+'PL2'!$P$3+1,IF(AND(O6336&gt;1095,O6336&lt;1461),+'PL2'!$Q$3+1,IF(AND(O6336&gt;1460,O6336&lt;3000),+'PL2'!$R$3+1,0)))))</f>
        <v>1.5</v>
      </c>
      <c r="M6336" s="3">
        <f>IF(AND(O6336&gt;0,O6336&lt;366),+'PL2'!$N$2+1,IF(AND(O6336&gt;365,O6336&lt;731),+'PL2'!$O$2+1,IF(AND(O6336&gt;730,O6336&lt;1096),+'PL2'!$P$2+1,IF(AND(O6336&gt;1095,O6336&lt;1461),+'PL2'!$Q$2+1,IF(AND(O6336&gt;1460,O6336&lt;1826),+'PL2'!$R$2+1,IF(AND(O6336&gt;1825,O6336&lt;2190),+'PL2'!$S$2+1,0))))))</f>
        <v>1.2</v>
      </c>
      <c r="N6336" s="82">
        <f t="shared" si="511"/>
        <v>4.9963589095569638E-4</v>
      </c>
      <c r="O6336" s="19">
        <f>IF(A6336&gt;'PL2'!$C$2+489,IF(A6336='PL2'!$C$2+490,1,O6335+1), "")</f>
        <v>1773</v>
      </c>
      <c r="Q6336" s="19">
        <f t="shared" si="506"/>
        <v>39.821070247247384</v>
      </c>
    </row>
    <row r="6337" spans="1:17" s="80" customFormat="1" x14ac:dyDescent="0.55000000000000004">
      <c r="A6337" s="80">
        <v>6335</v>
      </c>
      <c r="B6337" s="81">
        <v>46157</v>
      </c>
      <c r="C6337" s="80">
        <v>151.71602889994099</v>
      </c>
      <c r="D6337" s="80">
        <f t="shared" si="508"/>
        <v>1140556795.0494277</v>
      </c>
      <c r="E6337" s="80">
        <v>475</v>
      </c>
      <c r="F6337" s="80">
        <f t="shared" si="512"/>
        <v>6.3184151846071751E-5</v>
      </c>
      <c r="G6337" s="80">
        <f t="shared" si="509"/>
        <v>32235.982549952361</v>
      </c>
      <c r="H6337" s="80">
        <f t="shared" si="505"/>
        <v>2.0368032163435092</v>
      </c>
      <c r="I6337" s="80">
        <f t="shared" si="507"/>
        <v>15312091.711227372</v>
      </c>
      <c r="K6337" s="82">
        <f t="shared" si="510"/>
        <v>1.1114805470662237E-3</v>
      </c>
      <c r="L6337" s="3">
        <f>IF(AND(O6337&gt;0,O6337&lt;366),+'PL2'!$N$3+1,IF(AND(O6337&gt;365,O6337&lt;731),+'PL2'!$O$3+1,IF(AND(O6337&gt;730,O6337&lt;1096),+'PL2'!$P$3+1,IF(AND(O6337&gt;1095,O6337&lt;1461),+'PL2'!$Q$3+1,IF(AND(O6337&gt;1460,O6337&lt;3000),+'PL2'!$R$3+1,0)))))</f>
        <v>1.5</v>
      </c>
      <c r="M6337" s="3">
        <f>IF(AND(O6337&gt;0,O6337&lt;366),+'PL2'!$N$2+1,IF(AND(O6337&gt;365,O6337&lt;731),+'PL2'!$O$2+1,IF(AND(O6337&gt;730,O6337&lt;1096),+'PL2'!$P$2+1,IF(AND(O6337&gt;1095,O6337&lt;1461),+'PL2'!$Q$2+1,IF(AND(O6337&gt;1460,O6337&lt;1826),+'PL2'!$R$2+1,IF(AND(O6337&gt;1825,O6337&lt;2190),+'PL2'!$S$2+1,0))))))</f>
        <v>1.2</v>
      </c>
      <c r="N6337" s="82">
        <f t="shared" si="511"/>
        <v>4.9963589095569638E-4</v>
      </c>
      <c r="O6337" s="19">
        <f>IF(A6337&gt;'PL2'!$C$2+489,IF(A6337='PL2'!$C$2+490,1,O6336+1), "")</f>
        <v>1774</v>
      </c>
      <c r="Q6337" s="19">
        <f t="shared" si="506"/>
        <v>39.840966283159176</v>
      </c>
    </row>
    <row r="6338" spans="1:17" s="80" customFormat="1" x14ac:dyDescent="0.55000000000000004">
      <c r="A6338" s="80">
        <v>6336</v>
      </c>
      <c r="B6338" s="81">
        <v>46158</v>
      </c>
      <c r="C6338" s="80">
        <v>151.74602737406201</v>
      </c>
      <c r="D6338" s="80">
        <f t="shared" si="508"/>
        <v>1141824501.7399495</v>
      </c>
      <c r="E6338" s="80">
        <v>475</v>
      </c>
      <c r="F6338" s="80">
        <f t="shared" si="512"/>
        <v>6.3126481252453908E-5</v>
      </c>
      <c r="G6338" s="80">
        <f t="shared" si="509"/>
        <v>32252.088803814539</v>
      </c>
      <c r="H6338" s="80">
        <f t="shared" si="505"/>
        <v>2.0359608792264772</v>
      </c>
      <c r="I6338" s="80">
        <f t="shared" si="507"/>
        <v>15319742.181811906</v>
      </c>
      <c r="K6338" s="82">
        <f t="shared" si="510"/>
        <v>1.1114805470662237E-3</v>
      </c>
      <c r="L6338" s="3">
        <f>IF(AND(O6338&gt;0,O6338&lt;366),+'PL2'!$N$3+1,IF(AND(O6338&gt;365,O6338&lt;731),+'PL2'!$O$3+1,IF(AND(O6338&gt;730,O6338&lt;1096),+'PL2'!$P$3+1,IF(AND(O6338&gt;1095,O6338&lt;1461),+'PL2'!$Q$3+1,IF(AND(O6338&gt;1460,O6338&lt;3000),+'PL2'!$R$3+1,0)))))</f>
        <v>1.5</v>
      </c>
      <c r="M6338" s="3">
        <f>IF(AND(O6338&gt;0,O6338&lt;366),+'PL2'!$N$2+1,IF(AND(O6338&gt;365,O6338&lt;731),+'PL2'!$O$2+1,IF(AND(O6338&gt;730,O6338&lt;1096),+'PL2'!$P$2+1,IF(AND(O6338&gt;1095,O6338&lt;1461),+'PL2'!$Q$2+1,IF(AND(O6338&gt;1460,O6338&lt;1826),+'PL2'!$R$2+1,IF(AND(O6338&gt;1825,O6338&lt;2190),+'PL2'!$S$2+1,0))))))</f>
        <v>1.2</v>
      </c>
      <c r="N6338" s="82">
        <f t="shared" si="511"/>
        <v>4.9963589095569638E-4</v>
      </c>
      <c r="O6338" s="19">
        <f>IF(A6338&gt;'PL2'!$C$2+489,IF(A6338='PL2'!$C$2+490,1,O6337+1), "")</f>
        <v>1775</v>
      </c>
      <c r="Q6338" s="19">
        <f t="shared" si="506"/>
        <v>39.860872259844598</v>
      </c>
    </row>
    <row r="6339" spans="1:17" s="80" customFormat="1" x14ac:dyDescent="0.55000000000000004">
      <c r="A6339" s="80">
        <v>6337</v>
      </c>
      <c r="B6339" s="81">
        <v>46159</v>
      </c>
      <c r="C6339" s="80">
        <v>151.776025848183</v>
      </c>
      <c r="D6339" s="80">
        <f t="shared" si="508"/>
        <v>1143093617.461797</v>
      </c>
      <c r="E6339" s="80">
        <v>475</v>
      </c>
      <c r="F6339" s="80">
        <f t="shared" si="512"/>
        <v>6.3068860832211178E-5</v>
      </c>
      <c r="G6339" s="80">
        <f t="shared" si="509"/>
        <v>32268.203104939214</v>
      </c>
      <c r="H6339" s="80">
        <f t="shared" si="505"/>
        <v>2.0351188109309359</v>
      </c>
      <c r="I6339" s="80">
        <f t="shared" si="507"/>
        <v>15327396.474846127</v>
      </c>
      <c r="K6339" s="82">
        <f t="shared" si="510"/>
        <v>1.1114805470662237E-3</v>
      </c>
      <c r="L6339" s="3">
        <f>IF(AND(O6339&gt;0,O6339&lt;366),+'PL2'!$N$3+1,IF(AND(O6339&gt;365,O6339&lt;731),+'PL2'!$O$3+1,IF(AND(O6339&gt;730,O6339&lt;1096),+'PL2'!$P$3+1,IF(AND(O6339&gt;1095,O6339&lt;1461),+'PL2'!$Q$3+1,IF(AND(O6339&gt;1460,O6339&lt;3000),+'PL2'!$R$3+1,0)))))</f>
        <v>1.5</v>
      </c>
      <c r="M6339" s="3">
        <f>IF(AND(O6339&gt;0,O6339&lt;366),+'PL2'!$N$2+1,IF(AND(O6339&gt;365,O6339&lt;731),+'PL2'!$O$2+1,IF(AND(O6339&gt;730,O6339&lt;1096),+'PL2'!$P$2+1,IF(AND(O6339&gt;1095,O6339&lt;1461),+'PL2'!$Q$2+1,IF(AND(O6339&gt;1460,O6339&lt;1826),+'PL2'!$R$2+1,IF(AND(O6339&gt;1825,O6339&lt;2190),+'PL2'!$S$2+1,0))))))</f>
        <v>1.2</v>
      </c>
      <c r="N6339" s="82">
        <f t="shared" si="511"/>
        <v>4.9963589095569638E-4</v>
      </c>
      <c r="O6339" s="19">
        <f>IF(A6339&gt;'PL2'!$C$2+489,IF(A6339='PL2'!$C$2+490,1,O6338+1), "")</f>
        <v>1776</v>
      </c>
      <c r="Q6339" s="19">
        <f t="shared" si="506"/>
        <v>39.880788182270415</v>
      </c>
    </row>
    <row r="6340" spans="1:17" s="80" customFormat="1" x14ac:dyDescent="0.55000000000000004">
      <c r="A6340" s="80">
        <v>6338</v>
      </c>
      <c r="B6340" s="81">
        <v>46160</v>
      </c>
      <c r="C6340" s="80">
        <v>151.80602432230401</v>
      </c>
      <c r="D6340" s="80">
        <f t="shared" si="508"/>
        <v>1144364143.7810814</v>
      </c>
      <c r="E6340" s="80">
        <v>475</v>
      </c>
      <c r="F6340" s="80">
        <f t="shared" si="512"/>
        <v>6.3011290545021443E-5</v>
      </c>
      <c r="G6340" s="80">
        <f t="shared" si="509"/>
        <v>32284.325457347088</v>
      </c>
      <c r="H6340" s="80">
        <f t="shared" si="505"/>
        <v>2.0342770114429296</v>
      </c>
      <c r="I6340" s="80">
        <f t="shared" si="507"/>
        <v>15335054.592239866</v>
      </c>
      <c r="K6340" s="82">
        <f t="shared" si="510"/>
        <v>1.1114805470662237E-3</v>
      </c>
      <c r="L6340" s="3">
        <f>IF(AND(O6340&gt;0,O6340&lt;366),+'PL2'!$N$3+1,IF(AND(O6340&gt;365,O6340&lt;731),+'PL2'!$O$3+1,IF(AND(O6340&gt;730,O6340&lt;1096),+'PL2'!$P$3+1,IF(AND(O6340&gt;1095,O6340&lt;1461),+'PL2'!$Q$3+1,IF(AND(O6340&gt;1460,O6340&lt;3000),+'PL2'!$R$3+1,0)))))</f>
        <v>1.5</v>
      </c>
      <c r="M6340" s="3">
        <f>IF(AND(O6340&gt;0,O6340&lt;366),+'PL2'!$N$2+1,IF(AND(O6340&gt;365,O6340&lt;731),+'PL2'!$O$2+1,IF(AND(O6340&gt;730,O6340&lt;1096),+'PL2'!$P$2+1,IF(AND(O6340&gt;1095,O6340&lt;1461),+'PL2'!$Q$2+1,IF(AND(O6340&gt;1460,O6340&lt;1826),+'PL2'!$R$2+1,IF(AND(O6340&gt;1825,O6340&lt;2190),+'PL2'!$S$2+1,0))))))</f>
        <v>1.2</v>
      </c>
      <c r="N6340" s="82">
        <f t="shared" si="511"/>
        <v>4.9963589095569638E-4</v>
      </c>
      <c r="O6340" s="19">
        <f>IF(A6340&gt;'PL2'!$C$2+489,IF(A6340='PL2'!$C$2+490,1,O6339+1), "")</f>
        <v>1777</v>
      </c>
      <c r="Q6340" s="19">
        <f t="shared" si="506"/>
        <v>39.900714055405878</v>
      </c>
    </row>
    <row r="6341" spans="1:17" s="80" customFormat="1" x14ac:dyDescent="0.55000000000000004">
      <c r="A6341" s="80">
        <v>6339</v>
      </c>
      <c r="B6341" s="81">
        <v>46161</v>
      </c>
      <c r="C6341" s="80">
        <v>151.836022796425</v>
      </c>
      <c r="D6341" s="80">
        <f t="shared" si="508"/>
        <v>1145636082.2656541</v>
      </c>
      <c r="E6341" s="80">
        <v>475</v>
      </c>
      <c r="F6341" s="80">
        <f t="shared" si="512"/>
        <v>6.2953770350590222E-5</v>
      </c>
      <c r="G6341" s="80">
        <f t="shared" si="509"/>
        <v>32300.455865060874</v>
      </c>
      <c r="H6341" s="80">
        <f t="shared" si="505"/>
        <v>2.0334354807484174</v>
      </c>
      <c r="I6341" s="80">
        <f t="shared" si="507"/>
        <v>15342716.535903916</v>
      </c>
      <c r="K6341" s="82">
        <f t="shared" si="510"/>
        <v>1.1114805470662237E-3</v>
      </c>
      <c r="L6341" s="3">
        <f>IF(AND(O6341&gt;0,O6341&lt;366),+'PL2'!$N$3+1,IF(AND(O6341&gt;365,O6341&lt;731),+'PL2'!$O$3+1,IF(AND(O6341&gt;730,O6341&lt;1096),+'PL2'!$P$3+1,IF(AND(O6341&gt;1095,O6341&lt;1461),+'PL2'!$Q$3+1,IF(AND(O6341&gt;1460,O6341&lt;3000),+'PL2'!$R$3+1,0)))))</f>
        <v>1.5</v>
      </c>
      <c r="M6341" s="3">
        <f>IF(AND(O6341&gt;0,O6341&lt;366),+'PL2'!$N$2+1,IF(AND(O6341&gt;365,O6341&lt;731),+'PL2'!$O$2+1,IF(AND(O6341&gt;730,O6341&lt;1096),+'PL2'!$P$2+1,IF(AND(O6341&gt;1095,O6341&lt;1461),+'PL2'!$Q$2+1,IF(AND(O6341&gt;1460,O6341&lt;1826),+'PL2'!$R$2+1,IF(AND(O6341&gt;1825,O6341&lt;2190),+'PL2'!$S$2+1,0))))))</f>
        <v>1.2</v>
      </c>
      <c r="N6341" s="82">
        <f t="shared" si="511"/>
        <v>4.9963589095569638E-4</v>
      </c>
      <c r="O6341" s="19">
        <f>IF(A6341&gt;'PL2'!$C$2+489,IF(A6341='PL2'!$C$2+490,1,O6340+1), "")</f>
        <v>1778</v>
      </c>
      <c r="Q6341" s="19">
        <f t="shared" si="506"/>
        <v>39.920649884222719</v>
      </c>
    </row>
    <row r="6342" spans="1:17" s="80" customFormat="1" x14ac:dyDescent="0.55000000000000004">
      <c r="A6342" s="80">
        <v>6340</v>
      </c>
      <c r="B6342" s="81">
        <v>46162</v>
      </c>
      <c r="C6342" s="80">
        <v>151.86602127054601</v>
      </c>
      <c r="D6342" s="80">
        <f t="shared" si="508"/>
        <v>1146909434.4851096</v>
      </c>
      <c r="E6342" s="80">
        <v>475</v>
      </c>
      <c r="F6342" s="80">
        <f t="shared" si="512"/>
        <v>6.2896300208650788E-5</v>
      </c>
      <c r="G6342" s="80">
        <f t="shared" si="509"/>
        <v>32316.594332105287</v>
      </c>
      <c r="H6342" s="80">
        <f t="shared" si="505"/>
        <v>2.0325942188332768</v>
      </c>
      <c r="I6342" s="80">
        <f t="shared" si="507"/>
        <v>15350382.307750011</v>
      </c>
      <c r="K6342" s="82">
        <f t="shared" si="510"/>
        <v>1.1114805470662237E-3</v>
      </c>
      <c r="L6342" s="3">
        <f>IF(AND(O6342&gt;0,O6342&lt;366),+'PL2'!$N$3+1,IF(AND(O6342&gt;365,O6342&lt;731),+'PL2'!$O$3+1,IF(AND(O6342&gt;730,O6342&lt;1096),+'PL2'!$P$3+1,IF(AND(O6342&gt;1095,O6342&lt;1461),+'PL2'!$Q$3+1,IF(AND(O6342&gt;1460,O6342&lt;3000),+'PL2'!$R$3+1,0)))))</f>
        <v>1.5</v>
      </c>
      <c r="M6342" s="3">
        <f>IF(AND(O6342&gt;0,O6342&lt;366),+'PL2'!$N$2+1,IF(AND(O6342&gt;365,O6342&lt;731),+'PL2'!$O$2+1,IF(AND(O6342&gt;730,O6342&lt;1096),+'PL2'!$P$2+1,IF(AND(O6342&gt;1095,O6342&lt;1461),+'PL2'!$Q$2+1,IF(AND(O6342&gt;1460,O6342&lt;1826),+'PL2'!$R$2+1,IF(AND(O6342&gt;1825,O6342&lt;2190),+'PL2'!$S$2+1,0))))))</f>
        <v>1.2</v>
      </c>
      <c r="N6342" s="82">
        <f t="shared" si="511"/>
        <v>4.9963589095569638E-4</v>
      </c>
      <c r="O6342" s="19">
        <f>IF(A6342&gt;'PL2'!$C$2+489,IF(A6342='PL2'!$C$2+490,1,O6341+1), "")</f>
        <v>1779</v>
      </c>
      <c r="Q6342" s="19">
        <f t="shared" si="506"/>
        <v>39.940595673695157</v>
      </c>
    </row>
    <row r="6343" spans="1:17" s="80" customFormat="1" x14ac:dyDescent="0.55000000000000004">
      <c r="A6343" s="80">
        <v>6341</v>
      </c>
      <c r="B6343" s="81">
        <v>46163</v>
      </c>
      <c r="C6343" s="80">
        <v>151.896019744667</v>
      </c>
      <c r="D6343" s="80">
        <f t="shared" si="508"/>
        <v>1148184202.0107865</v>
      </c>
      <c r="E6343" s="80">
        <v>475</v>
      </c>
      <c r="F6343" s="80">
        <f t="shared" si="512"/>
        <v>6.2838880078964034E-5</v>
      </c>
      <c r="G6343" s="80">
        <f t="shared" si="509"/>
        <v>32332.740862507064</v>
      </c>
      <c r="H6343" s="80">
        <f t="shared" si="505"/>
        <v>2.0317532256833015</v>
      </c>
      <c r="I6343" s="80">
        <f t="shared" si="507"/>
        <v>15358051.909690855</v>
      </c>
      <c r="K6343" s="82">
        <f t="shared" si="510"/>
        <v>1.1114805470662237E-3</v>
      </c>
      <c r="L6343" s="3">
        <f>IF(AND(O6343&gt;0,O6343&lt;366),+'PL2'!$N$3+1,IF(AND(O6343&gt;365,O6343&lt;731),+'PL2'!$O$3+1,IF(AND(O6343&gt;730,O6343&lt;1096),+'PL2'!$P$3+1,IF(AND(O6343&gt;1095,O6343&lt;1461),+'PL2'!$Q$3+1,IF(AND(O6343&gt;1460,O6343&lt;3000),+'PL2'!$R$3+1,0)))))</f>
        <v>1.5</v>
      </c>
      <c r="M6343" s="3">
        <f>IF(AND(O6343&gt;0,O6343&lt;366),+'PL2'!$N$2+1,IF(AND(O6343&gt;365,O6343&lt;731),+'PL2'!$O$2+1,IF(AND(O6343&gt;730,O6343&lt;1096),+'PL2'!$P$2+1,IF(AND(O6343&gt;1095,O6343&lt;1461),+'PL2'!$Q$2+1,IF(AND(O6343&gt;1460,O6343&lt;1826),+'PL2'!$R$2+1,IF(AND(O6343&gt;1825,O6343&lt;2190),+'PL2'!$S$2+1,0))))))</f>
        <v>1.2</v>
      </c>
      <c r="N6343" s="82">
        <f t="shared" si="511"/>
        <v>4.9963589095569638E-4</v>
      </c>
      <c r="O6343" s="19">
        <f>IF(A6343&gt;'PL2'!$C$2+489,IF(A6343='PL2'!$C$2+490,1,O6342+1), "")</f>
        <v>1780</v>
      </c>
      <c r="Q6343" s="19">
        <f t="shared" si="506"/>
        <v>39.960551428799882</v>
      </c>
    </row>
    <row r="6344" spans="1:17" s="80" customFormat="1" x14ac:dyDescent="0.55000000000000004">
      <c r="A6344" s="80">
        <v>6342</v>
      </c>
      <c r="B6344" s="81">
        <v>46164</v>
      </c>
      <c r="C6344" s="80">
        <v>151.92601821878799</v>
      </c>
      <c r="D6344" s="80">
        <f t="shared" si="508"/>
        <v>1149460386.4157703</v>
      </c>
      <c r="E6344" s="80">
        <v>475</v>
      </c>
      <c r="F6344" s="80">
        <f t="shared" si="512"/>
        <v>6.2781509921318516E-5</v>
      </c>
      <c r="G6344" s="80">
        <f t="shared" si="509"/>
        <v>32348.895460294942</v>
      </c>
      <c r="H6344" s="80">
        <f t="shared" si="505"/>
        <v>2.0309125012842024</v>
      </c>
      <c r="I6344" s="80">
        <f t="shared" si="507"/>
        <v>15365725.343640096</v>
      </c>
      <c r="K6344" s="82">
        <f t="shared" si="510"/>
        <v>1.1114805470662237E-3</v>
      </c>
      <c r="L6344" s="3">
        <f>IF(AND(O6344&gt;0,O6344&lt;366),+'PL2'!$N$3+1,IF(AND(O6344&gt;365,O6344&lt;731),+'PL2'!$O$3+1,IF(AND(O6344&gt;730,O6344&lt;1096),+'PL2'!$P$3+1,IF(AND(O6344&gt;1095,O6344&lt;1461),+'PL2'!$Q$3+1,IF(AND(O6344&gt;1460,O6344&lt;3000),+'PL2'!$R$3+1,0)))))</f>
        <v>1.5</v>
      </c>
      <c r="M6344" s="3">
        <f>IF(AND(O6344&gt;0,O6344&lt;366),+'PL2'!$N$2+1,IF(AND(O6344&gt;365,O6344&lt;731),+'PL2'!$O$2+1,IF(AND(O6344&gt;730,O6344&lt;1096),+'PL2'!$P$2+1,IF(AND(O6344&gt;1095,O6344&lt;1461),+'PL2'!$Q$2+1,IF(AND(O6344&gt;1460,O6344&lt;1826),+'PL2'!$R$2+1,IF(AND(O6344&gt;1825,O6344&lt;2190),+'PL2'!$S$2+1,0))))))</f>
        <v>1.2</v>
      </c>
      <c r="N6344" s="82">
        <f t="shared" si="511"/>
        <v>4.9963589095569638E-4</v>
      </c>
      <c r="O6344" s="19">
        <f>IF(A6344&gt;'PL2'!$C$2+489,IF(A6344='PL2'!$C$2+490,1,O6343+1), "")</f>
        <v>1781</v>
      </c>
      <c r="Q6344" s="19">
        <f t="shared" si="506"/>
        <v>39.980517154516093</v>
      </c>
    </row>
    <row r="6345" spans="1:17" s="80" customFormat="1" x14ac:dyDescent="0.55000000000000004">
      <c r="A6345" s="80">
        <v>6343</v>
      </c>
      <c r="B6345" s="81">
        <v>46165</v>
      </c>
      <c r="C6345" s="80">
        <v>151.956016692909</v>
      </c>
      <c r="D6345" s="80">
        <f t="shared" si="508"/>
        <v>1150737989.2748947</v>
      </c>
      <c r="E6345" s="80">
        <v>475</v>
      </c>
      <c r="F6345" s="80">
        <f t="shared" si="512"/>
        <v>6.2724189695530447E-5</v>
      </c>
      <c r="G6345" s="80">
        <f t="shared" si="509"/>
        <v>32365.058129499677</v>
      </c>
      <c r="H6345" s="80">
        <f t="shared" si="505"/>
        <v>2.0300720456216075</v>
      </c>
      <c r="I6345" s="80">
        <f t="shared" si="507"/>
        <v>15373402.611512346</v>
      </c>
      <c r="K6345" s="82">
        <f t="shared" si="510"/>
        <v>1.1114805470662237E-3</v>
      </c>
      <c r="L6345" s="3">
        <f>IF(AND(O6345&gt;0,O6345&lt;366),+'PL2'!$N$3+1,IF(AND(O6345&gt;365,O6345&lt;731),+'PL2'!$O$3+1,IF(AND(O6345&gt;730,O6345&lt;1096),+'PL2'!$P$3+1,IF(AND(O6345&gt;1095,O6345&lt;1461),+'PL2'!$Q$3+1,IF(AND(O6345&gt;1460,O6345&lt;3000),+'PL2'!$R$3+1,0)))))</f>
        <v>1.5</v>
      </c>
      <c r="M6345" s="3">
        <f>IF(AND(O6345&gt;0,O6345&lt;366),+'PL2'!$N$2+1,IF(AND(O6345&gt;365,O6345&lt;731),+'PL2'!$O$2+1,IF(AND(O6345&gt;730,O6345&lt;1096),+'PL2'!$P$2+1,IF(AND(O6345&gt;1095,O6345&lt;1461),+'PL2'!$Q$2+1,IF(AND(O6345&gt;1460,O6345&lt;1826),+'PL2'!$R$2+1,IF(AND(O6345&gt;1825,O6345&lt;2190),+'PL2'!$S$2+1,0))))))</f>
        <v>1.2</v>
      </c>
      <c r="N6345" s="82">
        <f t="shared" si="511"/>
        <v>4.9963589095569638E-4</v>
      </c>
      <c r="O6345" s="19">
        <f>IF(A6345&gt;'PL2'!$C$2+489,IF(A6345='PL2'!$C$2+490,1,O6344+1), "")</f>
        <v>1782</v>
      </c>
      <c r="Q6345" s="19">
        <f t="shared" si="506"/>
        <v>40.000492855825456</v>
      </c>
    </row>
    <row r="6346" spans="1:17" s="80" customFormat="1" x14ac:dyDescent="0.55000000000000004">
      <c r="A6346" s="80">
        <v>6344</v>
      </c>
      <c r="B6346" s="81">
        <v>46166</v>
      </c>
      <c r="C6346" s="80">
        <v>151.98601516702999</v>
      </c>
      <c r="D6346" s="80">
        <f t="shared" si="508"/>
        <v>1152017012.1647439</v>
      </c>
      <c r="E6346" s="80">
        <v>475</v>
      </c>
      <c r="F6346" s="80">
        <f t="shared" si="512"/>
        <v>6.2666919361443636E-5</v>
      </c>
      <c r="G6346" s="80">
        <f t="shared" si="509"/>
        <v>32381.228874154043</v>
      </c>
      <c r="H6346" s="80">
        <f t="shared" si="505"/>
        <v>2.0292318586810616</v>
      </c>
      <c r="I6346" s="80">
        <f t="shared" si="507"/>
        <v>15381083.715223171</v>
      </c>
      <c r="K6346" s="82">
        <f t="shared" si="510"/>
        <v>1.1114805470662237E-3</v>
      </c>
      <c r="L6346" s="3">
        <f>IF(AND(O6346&gt;0,O6346&lt;366),+'PL2'!$N$3+1,IF(AND(O6346&gt;365,O6346&lt;731),+'PL2'!$O$3+1,IF(AND(O6346&gt;730,O6346&lt;1096),+'PL2'!$P$3+1,IF(AND(O6346&gt;1095,O6346&lt;1461),+'PL2'!$Q$3+1,IF(AND(O6346&gt;1460,O6346&lt;3000),+'PL2'!$R$3+1,0)))))</f>
        <v>1.5</v>
      </c>
      <c r="M6346" s="3">
        <f>IF(AND(O6346&gt;0,O6346&lt;366),+'PL2'!$N$2+1,IF(AND(O6346&gt;365,O6346&lt;731),+'PL2'!$O$2+1,IF(AND(O6346&gt;730,O6346&lt;1096),+'PL2'!$P$2+1,IF(AND(O6346&gt;1095,O6346&lt;1461),+'PL2'!$Q$2+1,IF(AND(O6346&gt;1460,O6346&lt;1826),+'PL2'!$R$2+1,IF(AND(O6346&gt;1825,O6346&lt;2190),+'PL2'!$S$2+1,0))))))</f>
        <v>1.2</v>
      </c>
      <c r="N6346" s="82">
        <f t="shared" si="511"/>
        <v>4.9963589095569638E-4</v>
      </c>
      <c r="O6346" s="19">
        <f>IF(A6346&gt;'PL2'!$C$2+489,IF(A6346='PL2'!$C$2+490,1,O6345+1), "")</f>
        <v>1783</v>
      </c>
      <c r="Q6346" s="19">
        <f t="shared" si="506"/>
        <v>40.020478537712144</v>
      </c>
    </row>
    <row r="6347" spans="1:17" s="80" customFormat="1" x14ac:dyDescent="0.55000000000000004">
      <c r="A6347" s="80">
        <v>6345</v>
      </c>
      <c r="B6347" s="81">
        <v>46167</v>
      </c>
      <c r="C6347" s="80">
        <v>152.01601364115101</v>
      </c>
      <c r="D6347" s="80">
        <f t="shared" si="508"/>
        <v>1153297456.6636543</v>
      </c>
      <c r="E6347" s="80">
        <v>475</v>
      </c>
      <c r="F6347" s="80">
        <f t="shared" si="512"/>
        <v>6.2609698878929578E-5</v>
      </c>
      <c r="G6347" s="80">
        <f t="shared" si="509"/>
        <v>32397.40769829282</v>
      </c>
      <c r="H6347" s="80">
        <f t="shared" si="505"/>
        <v>2.0283919404480284</v>
      </c>
      <c r="I6347" s="80">
        <f t="shared" si="507"/>
        <v>15388768.656689089</v>
      </c>
      <c r="K6347" s="82">
        <f t="shared" si="510"/>
        <v>1.1114805470662237E-3</v>
      </c>
      <c r="L6347" s="3">
        <f>IF(AND(O6347&gt;0,O6347&lt;366),+'PL2'!$N$3+1,IF(AND(O6347&gt;365,O6347&lt;731),+'PL2'!$O$3+1,IF(AND(O6347&gt;730,O6347&lt;1096),+'PL2'!$P$3+1,IF(AND(O6347&gt;1095,O6347&lt;1461),+'PL2'!$Q$3+1,IF(AND(O6347&gt;1460,O6347&lt;3000),+'PL2'!$R$3+1,0)))))</f>
        <v>1.5</v>
      </c>
      <c r="M6347" s="3">
        <f>IF(AND(O6347&gt;0,O6347&lt;366),+'PL2'!$N$2+1,IF(AND(O6347&gt;365,O6347&lt;731),+'PL2'!$O$2+1,IF(AND(O6347&gt;730,O6347&lt;1096),+'PL2'!$P$2+1,IF(AND(O6347&gt;1095,O6347&lt;1461),+'PL2'!$Q$2+1,IF(AND(O6347&gt;1460,O6347&lt;1826),+'PL2'!$R$2+1,IF(AND(O6347&gt;1825,O6347&lt;2190),+'PL2'!$S$2+1,0))))))</f>
        <v>1.2</v>
      </c>
      <c r="N6347" s="82">
        <f t="shared" si="511"/>
        <v>4.9963589095569638E-4</v>
      </c>
      <c r="O6347" s="19">
        <f>IF(A6347&gt;'PL2'!$C$2+489,IF(A6347='PL2'!$C$2+490,1,O6346+1), "")</f>
        <v>1784</v>
      </c>
      <c r="Q6347" s="19">
        <f t="shared" si="506"/>
        <v>40.040474205162809</v>
      </c>
    </row>
    <row r="6348" spans="1:17" s="80" customFormat="1" x14ac:dyDescent="0.55000000000000004">
      <c r="A6348" s="80">
        <v>6346</v>
      </c>
      <c r="B6348" s="81">
        <v>46168</v>
      </c>
      <c r="C6348" s="80">
        <v>152.04601211527199</v>
      </c>
      <c r="D6348" s="80">
        <f t="shared" si="508"/>
        <v>1154579324.351717</v>
      </c>
      <c r="E6348" s="80">
        <v>475</v>
      </c>
      <c r="F6348" s="80">
        <f t="shared" si="512"/>
        <v>6.2552528207887267E-5</v>
      </c>
      <c r="G6348" s="80">
        <f t="shared" si="509"/>
        <v>32413.594605952811</v>
      </c>
      <c r="H6348" s="80">
        <f t="shared" si="505"/>
        <v>2.0275522909078858</v>
      </c>
      <c r="I6348" s="80">
        <f t="shared" si="507"/>
        <v>15396457.437827585</v>
      </c>
      <c r="K6348" s="82">
        <f t="shared" si="510"/>
        <v>1.1114805470662237E-3</v>
      </c>
      <c r="L6348" s="3">
        <f>IF(AND(O6348&gt;0,O6348&lt;366),+'PL2'!$N$3+1,IF(AND(O6348&gt;365,O6348&lt;731),+'PL2'!$O$3+1,IF(AND(O6348&gt;730,O6348&lt;1096),+'PL2'!$P$3+1,IF(AND(O6348&gt;1095,O6348&lt;1461),+'PL2'!$Q$3+1,IF(AND(O6348&gt;1460,O6348&lt;3000),+'PL2'!$R$3+1,0)))))</f>
        <v>1.5</v>
      </c>
      <c r="M6348" s="3">
        <f>IF(AND(O6348&gt;0,O6348&lt;366),+'PL2'!$N$2+1,IF(AND(O6348&gt;365,O6348&lt;731),+'PL2'!$O$2+1,IF(AND(O6348&gt;730,O6348&lt;1096),+'PL2'!$P$2+1,IF(AND(O6348&gt;1095,O6348&lt;1461),+'PL2'!$Q$2+1,IF(AND(O6348&gt;1460,O6348&lt;1826),+'PL2'!$R$2+1,IF(AND(O6348&gt;1825,O6348&lt;2190),+'PL2'!$S$2+1,0))))))</f>
        <v>1.2</v>
      </c>
      <c r="N6348" s="82">
        <f t="shared" si="511"/>
        <v>4.9963589095569638E-4</v>
      </c>
      <c r="O6348" s="19">
        <f>IF(A6348&gt;'PL2'!$C$2+489,IF(A6348='PL2'!$C$2+490,1,O6347+1), "")</f>
        <v>1785</v>
      </c>
      <c r="Q6348" s="19">
        <f t="shared" si="506"/>
        <v>40.060479863166591</v>
      </c>
    </row>
    <row r="6349" spans="1:17" s="80" customFormat="1" x14ac:dyDescent="0.55000000000000004">
      <c r="A6349" s="80">
        <v>6347</v>
      </c>
      <c r="B6349" s="81">
        <v>46169</v>
      </c>
      <c r="C6349" s="80">
        <v>152.07601058939301</v>
      </c>
      <c r="D6349" s="80">
        <f t="shared" si="508"/>
        <v>1155862616.8107789</v>
      </c>
      <c r="E6349" s="80">
        <v>475</v>
      </c>
      <c r="F6349" s="80">
        <f t="shared" si="512"/>
        <v>6.2495407308243398E-5</v>
      </c>
      <c r="G6349" s="80">
        <f t="shared" si="509"/>
        <v>32429.789601172833</v>
      </c>
      <c r="H6349" s="80">
        <f t="shared" si="505"/>
        <v>2.0267129100459322</v>
      </c>
      <c r="I6349" s="80">
        <f t="shared" si="507"/>
        <v>15404150.060557095</v>
      </c>
      <c r="K6349" s="82">
        <f t="shared" si="510"/>
        <v>1.1114805470662237E-3</v>
      </c>
      <c r="L6349" s="3">
        <f>IF(AND(O6349&gt;0,O6349&lt;366),+'PL2'!$N$3+1,IF(AND(O6349&gt;365,O6349&lt;731),+'PL2'!$O$3+1,IF(AND(O6349&gt;730,O6349&lt;1096),+'PL2'!$P$3+1,IF(AND(O6349&gt;1095,O6349&lt;1461),+'PL2'!$Q$3+1,IF(AND(O6349&gt;1460,O6349&lt;3000),+'PL2'!$R$3+1,0)))))</f>
        <v>1.5</v>
      </c>
      <c r="M6349" s="3">
        <f>IF(AND(O6349&gt;0,O6349&lt;366),+'PL2'!$N$2+1,IF(AND(O6349&gt;365,O6349&lt;731),+'PL2'!$O$2+1,IF(AND(O6349&gt;730,O6349&lt;1096),+'PL2'!$P$2+1,IF(AND(O6349&gt;1095,O6349&lt;1461),+'PL2'!$Q$2+1,IF(AND(O6349&gt;1460,O6349&lt;1826),+'PL2'!$R$2+1,IF(AND(O6349&gt;1825,O6349&lt;2190),+'PL2'!$S$2+1,0))))))</f>
        <v>1.2</v>
      </c>
      <c r="N6349" s="82">
        <f t="shared" si="511"/>
        <v>4.9963589095569638E-4</v>
      </c>
      <c r="O6349" s="19">
        <f>IF(A6349&gt;'PL2'!$C$2+489,IF(A6349='PL2'!$C$2+490,1,O6348+1), "")</f>
        <v>1786</v>
      </c>
      <c r="Q6349" s="19">
        <f t="shared" si="506"/>
        <v>40.080495516715139</v>
      </c>
    </row>
    <row r="6350" spans="1:17" s="80" customFormat="1" x14ac:dyDescent="0.55000000000000004">
      <c r="A6350" s="80">
        <v>6348</v>
      </c>
      <c r="B6350" s="81">
        <v>46170</v>
      </c>
      <c r="C6350" s="80">
        <v>152.10600906351399</v>
      </c>
      <c r="D6350" s="80">
        <f t="shared" si="508"/>
        <v>1157147335.6244452</v>
      </c>
      <c r="E6350" s="80">
        <v>475</v>
      </c>
      <c r="F6350" s="80">
        <f t="shared" si="512"/>
        <v>6.2438336139952164E-5</v>
      </c>
      <c r="G6350" s="80">
        <f t="shared" si="509"/>
        <v>32445.992687993723</v>
      </c>
      <c r="H6350" s="80">
        <f t="shared" si="505"/>
        <v>2.0258737978473822</v>
      </c>
      <c r="I6350" s="80">
        <f t="shared" si="507"/>
        <v>15411846.526797019</v>
      </c>
      <c r="K6350" s="82">
        <f t="shared" si="510"/>
        <v>1.1114805470662237E-3</v>
      </c>
      <c r="L6350" s="3">
        <f>IF(AND(O6350&gt;0,O6350&lt;366),+'PL2'!$N$3+1,IF(AND(O6350&gt;365,O6350&lt;731),+'PL2'!$O$3+1,IF(AND(O6350&gt;730,O6350&lt;1096),+'PL2'!$P$3+1,IF(AND(O6350&gt;1095,O6350&lt;1461),+'PL2'!$Q$3+1,IF(AND(O6350&gt;1460,O6350&lt;3000),+'PL2'!$R$3+1,0)))))</f>
        <v>1.5</v>
      </c>
      <c r="M6350" s="3">
        <f>IF(AND(O6350&gt;0,O6350&lt;366),+'PL2'!$N$2+1,IF(AND(O6350&gt;365,O6350&lt;731),+'PL2'!$O$2+1,IF(AND(O6350&gt;730,O6350&lt;1096),+'PL2'!$P$2+1,IF(AND(O6350&gt;1095,O6350&lt;1461),+'PL2'!$Q$2+1,IF(AND(O6350&gt;1460,O6350&lt;1826),+'PL2'!$R$2+1,IF(AND(O6350&gt;1825,O6350&lt;2190),+'PL2'!$S$2+1,0))))))</f>
        <v>1.2</v>
      </c>
      <c r="N6350" s="82">
        <f t="shared" si="511"/>
        <v>4.9963589095569638E-4</v>
      </c>
      <c r="O6350" s="19">
        <f>IF(A6350&gt;'PL2'!$C$2+489,IF(A6350='PL2'!$C$2+490,1,O6349+1), "")</f>
        <v>1787</v>
      </c>
      <c r="Q6350" s="19">
        <f t="shared" si="506"/>
        <v>40.10052117080258</v>
      </c>
    </row>
    <row r="6351" spans="1:17" s="80" customFormat="1" x14ac:dyDescent="0.55000000000000004">
      <c r="A6351" s="80">
        <v>6349</v>
      </c>
      <c r="B6351" s="81">
        <v>46171</v>
      </c>
      <c r="C6351" s="80">
        <v>152.13600753763501</v>
      </c>
      <c r="D6351" s="80">
        <f t="shared" si="508"/>
        <v>1158433482.3780813</v>
      </c>
      <c r="E6351" s="80">
        <v>475</v>
      </c>
      <c r="F6351" s="80">
        <f t="shared" si="512"/>
        <v>6.2381314662995405E-5</v>
      </c>
      <c r="G6351" s="80">
        <f t="shared" si="509"/>
        <v>32462.203870458332</v>
      </c>
      <c r="H6351" s="80">
        <f t="shared" si="505"/>
        <v>2.0250349542973685</v>
      </c>
      <c r="I6351" s="80">
        <f t="shared" si="507"/>
        <v>15419546.838467708</v>
      </c>
      <c r="K6351" s="82">
        <f t="shared" si="510"/>
        <v>1.1114805470662237E-3</v>
      </c>
      <c r="L6351" s="3">
        <f>IF(AND(O6351&gt;0,O6351&lt;366),+'PL2'!$N$3+1,IF(AND(O6351&gt;365,O6351&lt;731),+'PL2'!$O$3+1,IF(AND(O6351&gt;730,O6351&lt;1096),+'PL2'!$P$3+1,IF(AND(O6351&gt;1095,O6351&lt;1461),+'PL2'!$Q$3+1,IF(AND(O6351&gt;1460,O6351&lt;3000),+'PL2'!$R$3+1,0)))))</f>
        <v>1.5</v>
      </c>
      <c r="M6351" s="3">
        <f>IF(AND(O6351&gt;0,O6351&lt;366),+'PL2'!$N$2+1,IF(AND(O6351&gt;365,O6351&lt;731),+'PL2'!$O$2+1,IF(AND(O6351&gt;730,O6351&lt;1096),+'PL2'!$P$2+1,IF(AND(O6351&gt;1095,O6351&lt;1461),+'PL2'!$Q$2+1,IF(AND(O6351&gt;1460,O6351&lt;1826),+'PL2'!$R$2+1,IF(AND(O6351&gt;1825,O6351&lt;2190),+'PL2'!$S$2+1,0))))))</f>
        <v>1.2</v>
      </c>
      <c r="N6351" s="82">
        <f t="shared" si="511"/>
        <v>4.9963589095569638E-4</v>
      </c>
      <c r="O6351" s="19">
        <f>IF(A6351&gt;'PL2'!$C$2+489,IF(A6351='PL2'!$C$2+490,1,O6350+1), "")</f>
        <v>1788</v>
      </c>
      <c r="Q6351" s="19">
        <f t="shared" si="506"/>
        <v>40.120556830425542</v>
      </c>
    </row>
    <row r="6352" spans="1:17" s="80" customFormat="1" x14ac:dyDescent="0.55000000000000004">
      <c r="A6352" s="80">
        <v>6350</v>
      </c>
      <c r="B6352" s="81">
        <v>46172</v>
      </c>
      <c r="C6352" s="80">
        <v>152.166006011756</v>
      </c>
      <c r="D6352" s="80">
        <f t="shared" si="508"/>
        <v>1159721058.6588147</v>
      </c>
      <c r="E6352" s="80">
        <v>475</v>
      </c>
      <c r="F6352" s="80">
        <f t="shared" si="512"/>
        <v>6.2324342837382461E-5</v>
      </c>
      <c r="G6352" s="80">
        <f t="shared" si="509"/>
        <v>32478.423152611533</v>
      </c>
      <c r="H6352" s="80">
        <f t="shared" si="505"/>
        <v>2.0241963793809412</v>
      </c>
      <c r="I6352" s="80">
        <f t="shared" si="507"/>
        <v>15427250.997490479</v>
      </c>
      <c r="K6352" s="82">
        <f t="shared" si="510"/>
        <v>1.1114805470662237E-3</v>
      </c>
      <c r="L6352" s="3">
        <f>IF(AND(O6352&gt;0,O6352&lt;366),+'PL2'!$N$3+1,IF(AND(O6352&gt;365,O6352&lt;731),+'PL2'!$O$3+1,IF(AND(O6352&gt;730,O6352&lt;1096),+'PL2'!$P$3+1,IF(AND(O6352&gt;1095,O6352&lt;1461),+'PL2'!$Q$3+1,IF(AND(O6352&gt;1460,O6352&lt;3000),+'PL2'!$R$3+1,0)))))</f>
        <v>1.5</v>
      </c>
      <c r="M6352" s="3">
        <f>IF(AND(O6352&gt;0,O6352&lt;366),+'PL2'!$N$2+1,IF(AND(O6352&gt;365,O6352&lt;731),+'PL2'!$O$2+1,IF(AND(O6352&gt;730,O6352&lt;1096),+'PL2'!$P$2+1,IF(AND(O6352&gt;1095,O6352&lt;1461),+'PL2'!$Q$2+1,IF(AND(O6352&gt;1460,O6352&lt;1826),+'PL2'!$R$2+1,IF(AND(O6352&gt;1825,O6352&lt;2190),+'PL2'!$S$2+1,0))))))</f>
        <v>1.2</v>
      </c>
      <c r="N6352" s="82">
        <f t="shared" si="511"/>
        <v>4.9963589095569638E-4</v>
      </c>
      <c r="O6352" s="19">
        <f>IF(A6352&gt;'PL2'!$C$2+489,IF(A6352='PL2'!$C$2+490,1,O6351+1), "")</f>
        <v>1789</v>
      </c>
      <c r="Q6352" s="19">
        <f t="shared" si="506"/>
        <v>40.140602500583149</v>
      </c>
    </row>
    <row r="6353" spans="1:17" s="80" customFormat="1" x14ac:dyDescent="0.55000000000000004">
      <c r="A6353" s="80">
        <v>6351</v>
      </c>
      <c r="B6353" s="81">
        <v>46173</v>
      </c>
      <c r="C6353" s="80">
        <v>152.19600448587701</v>
      </c>
      <c r="D6353" s="80">
        <f t="shared" si="508"/>
        <v>1161010066.055537</v>
      </c>
      <c r="E6353" s="80">
        <v>475</v>
      </c>
      <c r="F6353" s="80">
        <f t="shared" si="512"/>
        <v>6.2267420623150261E-5</v>
      </c>
      <c r="G6353" s="80">
        <f t="shared" si="509"/>
        <v>32494.650538500224</v>
      </c>
      <c r="H6353" s="80">
        <f t="shared" si="505"/>
        <v>2.0233580730830694</v>
      </c>
      <c r="I6353" s="80">
        <f t="shared" si="507"/>
        <v>15434959.005787605</v>
      </c>
      <c r="K6353" s="82">
        <f t="shared" si="510"/>
        <v>1.1114805470662237E-3</v>
      </c>
      <c r="L6353" s="3">
        <f>IF(AND(O6353&gt;0,O6353&lt;366),+'PL2'!$N$3+1,IF(AND(O6353&gt;365,O6353&lt;731),+'PL2'!$O$3+1,IF(AND(O6353&gt;730,O6353&lt;1096),+'PL2'!$P$3+1,IF(AND(O6353&gt;1095,O6353&lt;1461),+'PL2'!$Q$3+1,IF(AND(O6353&gt;1460,O6353&lt;3000),+'PL2'!$R$3+1,0)))))</f>
        <v>1.5</v>
      </c>
      <c r="M6353" s="3">
        <f>IF(AND(O6353&gt;0,O6353&lt;366),+'PL2'!$N$2+1,IF(AND(O6353&gt;365,O6353&lt;731),+'PL2'!$O$2+1,IF(AND(O6353&gt;730,O6353&lt;1096),+'PL2'!$P$2+1,IF(AND(O6353&gt;1095,O6353&lt;1461),+'PL2'!$Q$2+1,IF(AND(O6353&gt;1460,O6353&lt;1826),+'PL2'!$R$2+1,IF(AND(O6353&gt;1825,O6353&lt;2190),+'PL2'!$S$2+1,0))))))</f>
        <v>1.2</v>
      </c>
      <c r="N6353" s="82">
        <f t="shared" si="511"/>
        <v>4.9963589095569638E-4</v>
      </c>
      <c r="O6353" s="19">
        <f>IF(A6353&gt;'PL2'!$C$2+489,IF(A6353='PL2'!$C$2+490,1,O6352+1), "")</f>
        <v>1790</v>
      </c>
      <c r="Q6353" s="19">
        <f t="shared" si="506"/>
        <v>40.160658186277026</v>
      </c>
    </row>
    <row r="6354" spans="1:17" s="80" customFormat="1" x14ac:dyDescent="0.55000000000000004">
      <c r="A6354" s="80">
        <v>6352</v>
      </c>
      <c r="B6354" s="81">
        <v>46174</v>
      </c>
      <c r="C6354" s="80">
        <v>152.226002959998</v>
      </c>
      <c r="D6354" s="80">
        <f t="shared" si="508"/>
        <v>1162300506.1589057</v>
      </c>
      <c r="E6354" s="80">
        <v>475</v>
      </c>
      <c r="F6354" s="80">
        <f t="shared" si="512"/>
        <v>6.2210547980363209E-5</v>
      </c>
      <c r="G6354" s="80">
        <f t="shared" si="509"/>
        <v>32510.886032173323</v>
      </c>
      <c r="H6354" s="80">
        <f t="shared" si="505"/>
        <v>2.0225200353886388</v>
      </c>
      <c r="I6354" s="80">
        <f t="shared" si="507"/>
        <v>15442670.865282329</v>
      </c>
      <c r="K6354" s="82">
        <f t="shared" si="510"/>
        <v>1.1114805470662237E-3</v>
      </c>
      <c r="L6354" s="3">
        <f>IF(AND(O6354&gt;0,O6354&lt;366),+'PL2'!$N$3+1,IF(AND(O6354&gt;365,O6354&lt;731),+'PL2'!$O$3+1,IF(AND(O6354&gt;730,O6354&lt;1096),+'PL2'!$P$3+1,IF(AND(O6354&gt;1095,O6354&lt;1461),+'PL2'!$Q$3+1,IF(AND(O6354&gt;1460,O6354&lt;3000),+'PL2'!$R$3+1,0)))))</f>
        <v>1.5</v>
      </c>
      <c r="M6354" s="3">
        <f>IF(AND(O6354&gt;0,O6354&lt;366),+'PL2'!$N$2+1,IF(AND(O6354&gt;365,O6354&lt;731),+'PL2'!$O$2+1,IF(AND(O6354&gt;730,O6354&lt;1096),+'PL2'!$P$2+1,IF(AND(O6354&gt;1095,O6354&lt;1461),+'PL2'!$Q$2+1,IF(AND(O6354&gt;1460,O6354&lt;1826),+'PL2'!$R$2+1,IF(AND(O6354&gt;1825,O6354&lt;2190),+'PL2'!$S$2+1,0))))))</f>
        <v>1.2</v>
      </c>
      <c r="N6354" s="82">
        <f t="shared" si="511"/>
        <v>4.9963589095569638E-4</v>
      </c>
      <c r="O6354" s="19">
        <f>IF(A6354&gt;'PL2'!$C$2+489,IF(A6354='PL2'!$C$2+490,1,O6353+1), "")</f>
        <v>1791</v>
      </c>
      <c r="Q6354" s="19">
        <f t="shared" si="506"/>
        <v>40.180723892511296</v>
      </c>
    </row>
    <row r="6355" spans="1:17" s="80" customFormat="1" x14ac:dyDescent="0.55000000000000004">
      <c r="A6355" s="80">
        <v>6353</v>
      </c>
      <c r="B6355" s="81">
        <v>46175</v>
      </c>
      <c r="C6355" s="80">
        <v>152.25600143411901</v>
      </c>
      <c r="D6355" s="80">
        <f t="shared" si="508"/>
        <v>1163592380.5613465</v>
      </c>
      <c r="E6355" s="80">
        <v>475</v>
      </c>
      <c r="F6355" s="80">
        <f t="shared" si="512"/>
        <v>6.2153724869113327E-5</v>
      </c>
      <c r="G6355" s="80">
        <f t="shared" si="509"/>
        <v>32527.129637681766</v>
      </c>
      <c r="H6355" s="80">
        <f t="shared" si="505"/>
        <v>2.0216822662824545</v>
      </c>
      <c r="I6355" s="80">
        <f t="shared" si="507"/>
        <v>15450386.577898839</v>
      </c>
      <c r="K6355" s="82">
        <f t="shared" si="510"/>
        <v>1.1114805470662237E-3</v>
      </c>
      <c r="L6355" s="3">
        <f>IF(AND(O6355&gt;0,O6355&lt;366),+'PL2'!$N$3+1,IF(AND(O6355&gt;365,O6355&lt;731),+'PL2'!$O$3+1,IF(AND(O6355&gt;730,O6355&lt;1096),+'PL2'!$P$3+1,IF(AND(O6355&gt;1095,O6355&lt;1461),+'PL2'!$Q$3+1,IF(AND(O6355&gt;1460,O6355&lt;3000),+'PL2'!$R$3+1,0)))))</f>
        <v>1.5</v>
      </c>
      <c r="M6355" s="3">
        <f>IF(AND(O6355&gt;0,O6355&lt;366),+'PL2'!$N$2+1,IF(AND(O6355&gt;365,O6355&lt;731),+'PL2'!$O$2+1,IF(AND(O6355&gt;730,O6355&lt;1096),+'PL2'!$P$2+1,IF(AND(O6355&gt;1095,O6355&lt;1461),+'PL2'!$Q$2+1,IF(AND(O6355&gt;1460,O6355&lt;1826),+'PL2'!$R$2+1,IF(AND(O6355&gt;1825,O6355&lt;2190),+'PL2'!$S$2+1,0))))))</f>
        <v>1.2</v>
      </c>
      <c r="N6355" s="82">
        <f t="shared" si="511"/>
        <v>4.9963589095569638E-4</v>
      </c>
      <c r="O6355" s="19">
        <f>IF(A6355&gt;'PL2'!$C$2+489,IF(A6355='PL2'!$C$2+490,1,O6354+1), "")</f>
        <v>1792</v>
      </c>
      <c r="Q6355" s="19">
        <f t="shared" si="506"/>
        <v>40.200799624292578</v>
      </c>
    </row>
    <row r="6356" spans="1:17" s="80" customFormat="1" x14ac:dyDescent="0.55000000000000004">
      <c r="A6356" s="80">
        <v>6354</v>
      </c>
      <c r="B6356" s="81">
        <v>46176</v>
      </c>
      <c r="C6356" s="80">
        <v>152.28599990824</v>
      </c>
      <c r="D6356" s="80">
        <f t="shared" si="508"/>
        <v>1164885690.8570549</v>
      </c>
      <c r="E6356" s="80">
        <v>475</v>
      </c>
      <c r="F6356" s="80">
        <f t="shared" si="512"/>
        <v>6.2096951249520027E-5</v>
      </c>
      <c r="G6356" s="80">
        <f t="shared" si="509"/>
        <v>32543.381359078521</v>
      </c>
      <c r="H6356" s="80">
        <f t="shared" si="505"/>
        <v>2.0208447657492377</v>
      </c>
      <c r="I6356" s="80">
        <f t="shared" si="507"/>
        <v>15458106.145562297</v>
      </c>
      <c r="K6356" s="82">
        <f t="shared" si="510"/>
        <v>1.1114805470662237E-3</v>
      </c>
      <c r="L6356" s="3">
        <f>IF(AND(O6356&gt;0,O6356&lt;366),+'PL2'!$N$3+1,IF(AND(O6356&gt;365,O6356&lt;731),+'PL2'!$O$3+1,IF(AND(O6356&gt;730,O6356&lt;1096),+'PL2'!$P$3+1,IF(AND(O6356&gt;1095,O6356&lt;1461),+'PL2'!$Q$3+1,IF(AND(O6356&gt;1460,O6356&lt;3000),+'PL2'!$R$3+1,0)))))</f>
        <v>1.5</v>
      </c>
      <c r="M6356" s="3">
        <f>IF(AND(O6356&gt;0,O6356&lt;366),+'PL2'!$N$2+1,IF(AND(O6356&gt;365,O6356&lt;731),+'PL2'!$O$2+1,IF(AND(O6356&gt;730,O6356&lt;1096),+'PL2'!$P$2+1,IF(AND(O6356&gt;1095,O6356&lt;1461),+'PL2'!$Q$2+1,IF(AND(O6356&gt;1460,O6356&lt;1826),+'PL2'!$R$2+1,IF(AND(O6356&gt;1825,O6356&lt;2190),+'PL2'!$S$2+1,0))))))</f>
        <v>1.2</v>
      </c>
      <c r="N6356" s="82">
        <f t="shared" si="511"/>
        <v>4.9963589095569638E-4</v>
      </c>
      <c r="O6356" s="19">
        <f>IF(A6356&gt;'PL2'!$C$2+489,IF(A6356='PL2'!$C$2+490,1,O6355+1), "")</f>
        <v>1793</v>
      </c>
      <c r="Q6356" s="19">
        <f t="shared" si="506"/>
        <v>40.220885386629995</v>
      </c>
    </row>
    <row r="6357" spans="1:17" s="80" customFormat="1" x14ac:dyDescent="0.55000000000000004">
      <c r="A6357" s="80">
        <v>6355</v>
      </c>
      <c r="B6357" s="81">
        <v>46177</v>
      </c>
      <c r="C6357" s="80">
        <v>152.31599838236099</v>
      </c>
      <c r="D6357" s="80">
        <f t="shared" si="508"/>
        <v>1166180438.6419983</v>
      </c>
      <c r="E6357" s="80">
        <v>475</v>
      </c>
      <c r="F6357" s="80">
        <f t="shared" si="512"/>
        <v>6.2040227081730341E-5</v>
      </c>
      <c r="G6357" s="80">
        <f t="shared" si="509"/>
        <v>32559.641200418577</v>
      </c>
      <c r="H6357" s="80">
        <f t="shared" si="505"/>
        <v>2.0200075337736316</v>
      </c>
      <c r="I6357" s="80">
        <f t="shared" si="507"/>
        <v>15465829.570198825</v>
      </c>
      <c r="K6357" s="82">
        <f t="shared" si="510"/>
        <v>1.1114805470662237E-3</v>
      </c>
      <c r="L6357" s="3">
        <f>IF(AND(O6357&gt;0,O6357&lt;366),+'PL2'!$N$3+1,IF(AND(O6357&gt;365,O6357&lt;731),+'PL2'!$O$3+1,IF(AND(O6357&gt;730,O6357&lt;1096),+'PL2'!$P$3+1,IF(AND(O6357&gt;1095,O6357&lt;1461),+'PL2'!$Q$3+1,IF(AND(O6357&gt;1460,O6357&lt;3000),+'PL2'!$R$3+1,0)))))</f>
        <v>1.5</v>
      </c>
      <c r="M6357" s="3">
        <f>IF(AND(O6357&gt;0,O6357&lt;366),+'PL2'!$N$2+1,IF(AND(O6357&gt;365,O6357&lt;731),+'PL2'!$O$2+1,IF(AND(O6357&gt;730,O6357&lt;1096),+'PL2'!$P$2+1,IF(AND(O6357&gt;1095,O6357&lt;1461),+'PL2'!$Q$2+1,IF(AND(O6357&gt;1460,O6357&lt;1826),+'PL2'!$R$2+1,IF(AND(O6357&gt;1825,O6357&lt;2190),+'PL2'!$S$2+1,0))))))</f>
        <v>1.2</v>
      </c>
      <c r="N6357" s="82">
        <f t="shared" si="511"/>
        <v>4.9963589095569638E-4</v>
      </c>
      <c r="O6357" s="19">
        <f>IF(A6357&gt;'PL2'!$C$2+489,IF(A6357='PL2'!$C$2+490,1,O6356+1), "")</f>
        <v>1794</v>
      </c>
      <c r="Q6357" s="19">
        <f t="shared" si="506"/>
        <v>40.240981184535173</v>
      </c>
    </row>
    <row r="6358" spans="1:17" s="80" customFormat="1" x14ac:dyDescent="0.55000000000000004">
      <c r="A6358" s="80">
        <v>6356</v>
      </c>
      <c r="B6358" s="81">
        <v>46178</v>
      </c>
      <c r="C6358" s="80">
        <v>152.345996856482</v>
      </c>
      <c r="D6358" s="80">
        <f t="shared" si="508"/>
        <v>1167476625.5139179</v>
      </c>
      <c r="E6358" s="80">
        <v>475</v>
      </c>
      <c r="F6358" s="80">
        <f t="shared" si="512"/>
        <v>6.1983552325918731E-5</v>
      </c>
      <c r="G6358" s="80">
        <f t="shared" si="509"/>
        <v>32575.909165758945</v>
      </c>
      <c r="H6358" s="80">
        <f t="shared" si="505"/>
        <v>2.019170570340195</v>
      </c>
      <c r="I6358" s="80">
        <f t="shared" si="507"/>
        <v>15473556.853735499</v>
      </c>
      <c r="K6358" s="82">
        <f t="shared" si="510"/>
        <v>1.1114805470662237E-3</v>
      </c>
      <c r="L6358" s="3">
        <f>IF(AND(O6358&gt;0,O6358&lt;366),+'PL2'!$N$3+1,IF(AND(O6358&gt;365,O6358&lt;731),+'PL2'!$O$3+1,IF(AND(O6358&gt;730,O6358&lt;1096),+'PL2'!$P$3+1,IF(AND(O6358&gt;1095,O6358&lt;1461),+'PL2'!$Q$3+1,IF(AND(O6358&gt;1460,O6358&lt;3000),+'PL2'!$R$3+1,0)))))</f>
        <v>1.5</v>
      </c>
      <c r="M6358" s="3">
        <f>IF(AND(O6358&gt;0,O6358&lt;366),+'PL2'!$N$2+1,IF(AND(O6358&gt;365,O6358&lt;731),+'PL2'!$O$2+1,IF(AND(O6358&gt;730,O6358&lt;1096),+'PL2'!$P$2+1,IF(AND(O6358&gt;1095,O6358&lt;1461),+'PL2'!$Q$2+1,IF(AND(O6358&gt;1460,O6358&lt;1826),+'PL2'!$R$2+1,IF(AND(O6358&gt;1825,O6358&lt;2190),+'PL2'!$S$2+1,0))))))</f>
        <v>1.2</v>
      </c>
      <c r="N6358" s="82">
        <f t="shared" si="511"/>
        <v>4.9963589095569638E-4</v>
      </c>
      <c r="O6358" s="19">
        <f>IF(A6358&gt;'PL2'!$C$2+489,IF(A6358='PL2'!$C$2+490,1,O6357+1), "")</f>
        <v>1795</v>
      </c>
      <c r="Q6358" s="19">
        <f t="shared" si="506"/>
        <v>40.261087023022242</v>
      </c>
    </row>
    <row r="6359" spans="1:17" s="80" customFormat="1" x14ac:dyDescent="0.55000000000000004">
      <c r="A6359" s="80">
        <v>6357</v>
      </c>
      <c r="B6359" s="81">
        <v>46179</v>
      </c>
      <c r="C6359" s="80">
        <v>152.37599533060299</v>
      </c>
      <c r="D6359" s="80">
        <f t="shared" si="508"/>
        <v>1168774253.0723312</v>
      </c>
      <c r="E6359" s="80">
        <v>475</v>
      </c>
      <c r="F6359" s="80">
        <f t="shared" si="512"/>
        <v>6.192692694228709E-5</v>
      </c>
      <c r="G6359" s="80">
        <f t="shared" si="509"/>
        <v>32592.185259158672</v>
      </c>
      <c r="H6359" s="80">
        <f t="shared" si="505"/>
        <v>2.0183338754334055</v>
      </c>
      <c r="I6359" s="80">
        <f t="shared" si="507"/>
        <v>15481287.99810037</v>
      </c>
      <c r="K6359" s="82">
        <f t="shared" si="510"/>
        <v>1.1114805470662237E-3</v>
      </c>
      <c r="L6359" s="3">
        <f>IF(AND(O6359&gt;0,O6359&lt;366),+'PL2'!$N$3+1,IF(AND(O6359&gt;365,O6359&lt;731),+'PL2'!$O$3+1,IF(AND(O6359&gt;730,O6359&lt;1096),+'PL2'!$P$3+1,IF(AND(O6359&gt;1095,O6359&lt;1461),+'PL2'!$Q$3+1,IF(AND(O6359&gt;1460,O6359&lt;3000),+'PL2'!$R$3+1,0)))))</f>
        <v>1.5</v>
      </c>
      <c r="M6359" s="3">
        <f>IF(AND(O6359&gt;0,O6359&lt;366),+'PL2'!$N$2+1,IF(AND(O6359&gt;365,O6359&lt;731),+'PL2'!$O$2+1,IF(AND(O6359&gt;730,O6359&lt;1096),+'PL2'!$P$2+1,IF(AND(O6359&gt;1095,O6359&lt;1461),+'PL2'!$Q$2+1,IF(AND(O6359&gt;1460,O6359&lt;1826),+'PL2'!$R$2+1,IF(AND(O6359&gt;1825,O6359&lt;2190),+'PL2'!$S$2+1,0))))))</f>
        <v>1.2</v>
      </c>
      <c r="N6359" s="82">
        <f t="shared" si="511"/>
        <v>4.9963589095569638E-4</v>
      </c>
      <c r="O6359" s="19">
        <f>IF(A6359&gt;'PL2'!$C$2+489,IF(A6359='PL2'!$C$2+490,1,O6358+1), "")</f>
        <v>1796</v>
      </c>
      <c r="Q6359" s="19">
        <f t="shared" si="506"/>
        <v>40.281202907107833</v>
      </c>
    </row>
    <row r="6360" spans="1:17" s="80" customFormat="1" x14ac:dyDescent="0.55000000000000004">
      <c r="A6360" s="80">
        <v>6358</v>
      </c>
      <c r="B6360" s="81">
        <v>46180</v>
      </c>
      <c r="C6360" s="80">
        <v>152.40599380472401</v>
      </c>
      <c r="D6360" s="80">
        <f t="shared" si="508"/>
        <v>1170073322.9185328</v>
      </c>
      <c r="E6360" s="80">
        <v>475</v>
      </c>
      <c r="F6360" s="80">
        <f t="shared" si="512"/>
        <v>6.1870350891064891E-5</v>
      </c>
      <c r="G6360" s="80">
        <f t="shared" si="509"/>
        <v>32608.469484678826</v>
      </c>
      <c r="H6360" s="80">
        <f t="shared" si="505"/>
        <v>2.0174974490376609</v>
      </c>
      <c r="I6360" s="80">
        <f t="shared" si="507"/>
        <v>15489023.005222442</v>
      </c>
      <c r="K6360" s="82">
        <f t="shared" si="510"/>
        <v>1.1114805470662237E-3</v>
      </c>
      <c r="L6360" s="3">
        <f>IF(AND(O6360&gt;0,O6360&lt;366),+'PL2'!$N$3+1,IF(AND(O6360&gt;365,O6360&lt;731),+'PL2'!$O$3+1,IF(AND(O6360&gt;730,O6360&lt;1096),+'PL2'!$P$3+1,IF(AND(O6360&gt;1095,O6360&lt;1461),+'PL2'!$Q$3+1,IF(AND(O6360&gt;1460,O6360&lt;3000),+'PL2'!$R$3+1,0)))))</f>
        <v>1.5</v>
      </c>
      <c r="M6360" s="3">
        <f>IF(AND(O6360&gt;0,O6360&lt;366),+'PL2'!$N$2+1,IF(AND(O6360&gt;365,O6360&lt;731),+'PL2'!$O$2+1,IF(AND(O6360&gt;730,O6360&lt;1096),+'PL2'!$P$2+1,IF(AND(O6360&gt;1095,O6360&lt;1461),+'PL2'!$Q$2+1,IF(AND(O6360&gt;1460,O6360&lt;1826),+'PL2'!$R$2+1,IF(AND(O6360&gt;1825,O6360&lt;2190),+'PL2'!$S$2+1,0))))))</f>
        <v>1.2</v>
      </c>
      <c r="N6360" s="82">
        <f t="shared" si="511"/>
        <v>4.9963589095569638E-4</v>
      </c>
      <c r="O6360" s="19">
        <f>IF(A6360&gt;'PL2'!$C$2+489,IF(A6360='PL2'!$C$2+490,1,O6359+1), "")</f>
        <v>1797</v>
      </c>
      <c r="Q6360" s="19">
        <f t="shared" si="506"/>
        <v>40.301328841811092</v>
      </c>
    </row>
    <row r="6361" spans="1:17" s="80" customFormat="1" x14ac:dyDescent="0.55000000000000004">
      <c r="A6361" s="80">
        <v>6359</v>
      </c>
      <c r="B6361" s="81">
        <v>46181</v>
      </c>
      <c r="C6361" s="80">
        <v>152.43599227884499</v>
      </c>
      <c r="D6361" s="80">
        <f t="shared" si="508"/>
        <v>1171373836.6555979</v>
      </c>
      <c r="E6361" s="80">
        <v>475</v>
      </c>
      <c r="F6361" s="80">
        <f t="shared" si="512"/>
        <v>6.1813824132508926E-5</v>
      </c>
      <c r="G6361" s="80">
        <f t="shared" si="509"/>
        <v>32624.761846382506</v>
      </c>
      <c r="H6361" s="80">
        <f t="shared" ref="H6361:H6424" si="513">+F6361*G6361</f>
        <v>2.0166612911372752</v>
      </c>
      <c r="I6361" s="80">
        <f t="shared" si="507"/>
        <v>15496761.87703169</v>
      </c>
      <c r="K6361" s="82">
        <f t="shared" si="510"/>
        <v>1.1114805470662237E-3</v>
      </c>
      <c r="L6361" s="3">
        <f>IF(AND(O6361&gt;0,O6361&lt;366),+'PL2'!$N$3+1,IF(AND(O6361&gt;365,O6361&lt;731),+'PL2'!$O$3+1,IF(AND(O6361&gt;730,O6361&lt;1096),+'PL2'!$P$3+1,IF(AND(O6361&gt;1095,O6361&lt;1461),+'PL2'!$Q$3+1,IF(AND(O6361&gt;1460,O6361&lt;3000),+'PL2'!$R$3+1,0)))))</f>
        <v>1.5</v>
      </c>
      <c r="M6361" s="3">
        <f>IF(AND(O6361&gt;0,O6361&lt;366),+'PL2'!$N$2+1,IF(AND(O6361&gt;365,O6361&lt;731),+'PL2'!$O$2+1,IF(AND(O6361&gt;730,O6361&lt;1096),+'PL2'!$P$2+1,IF(AND(O6361&gt;1095,O6361&lt;1461),+'PL2'!$Q$2+1,IF(AND(O6361&gt;1460,O6361&lt;1826),+'PL2'!$R$2+1,IF(AND(O6361&gt;1825,O6361&lt;2190),+'PL2'!$S$2+1,0))))))</f>
        <v>1.2</v>
      </c>
      <c r="N6361" s="82">
        <f t="shared" si="511"/>
        <v>4.9963589095569638E-4</v>
      </c>
      <c r="O6361" s="19">
        <f>IF(A6361&gt;'PL2'!$C$2+489,IF(A6361='PL2'!$C$2+490,1,O6360+1), "")</f>
        <v>1798</v>
      </c>
      <c r="Q6361" s="19">
        <f t="shared" si="506"/>
        <v>40.321464832153666</v>
      </c>
    </row>
    <row r="6362" spans="1:17" s="80" customFormat="1" x14ac:dyDescent="0.55000000000000004">
      <c r="A6362" s="80">
        <v>6360</v>
      </c>
      <c r="B6362" s="81">
        <v>46182</v>
      </c>
      <c r="C6362" s="80">
        <v>152.46599075296601</v>
      </c>
      <c r="D6362" s="80">
        <f t="shared" si="508"/>
        <v>1172675795.8883829</v>
      </c>
      <c r="E6362" s="80">
        <v>475</v>
      </c>
      <c r="F6362" s="80">
        <f t="shared" si="512"/>
        <v>6.1757346626903543E-5</v>
      </c>
      <c r="G6362" s="80">
        <f t="shared" si="509"/>
        <v>32641.062348334839</v>
      </c>
      <c r="H6362" s="80">
        <f t="shared" si="513"/>
        <v>2.0158254017164849</v>
      </c>
      <c r="I6362" s="80">
        <f t="shared" si="507"/>
        <v>15504504.615459049</v>
      </c>
      <c r="K6362" s="82">
        <f t="shared" si="510"/>
        <v>1.1114805470662237E-3</v>
      </c>
      <c r="L6362" s="3">
        <f>IF(AND(O6362&gt;0,O6362&lt;366),+'PL2'!$N$3+1,IF(AND(O6362&gt;365,O6362&lt;731),+'PL2'!$O$3+1,IF(AND(O6362&gt;730,O6362&lt;1096),+'PL2'!$P$3+1,IF(AND(O6362&gt;1095,O6362&lt;1461),+'PL2'!$Q$3+1,IF(AND(O6362&gt;1460,O6362&lt;3000),+'PL2'!$R$3+1,0)))))</f>
        <v>1.5</v>
      </c>
      <c r="M6362" s="3">
        <f>IF(AND(O6362&gt;0,O6362&lt;366),+'PL2'!$N$2+1,IF(AND(O6362&gt;365,O6362&lt;731),+'PL2'!$O$2+1,IF(AND(O6362&gt;730,O6362&lt;1096),+'PL2'!$P$2+1,IF(AND(O6362&gt;1095,O6362&lt;1461),+'PL2'!$Q$2+1,IF(AND(O6362&gt;1460,O6362&lt;1826),+'PL2'!$R$2+1,IF(AND(O6362&gt;1825,O6362&lt;2190),+'PL2'!$S$2+1,0))))))</f>
        <v>1.2</v>
      </c>
      <c r="N6362" s="82">
        <f t="shared" si="511"/>
        <v>4.9963589095569638E-4</v>
      </c>
      <c r="O6362" s="19">
        <f>IF(A6362&gt;'PL2'!$C$2+489,IF(A6362='PL2'!$C$2+490,1,O6361+1), "")</f>
        <v>1799</v>
      </c>
      <c r="Q6362" s="19">
        <f t="shared" si="506"/>
        <v>40.341610883159717</v>
      </c>
    </row>
    <row r="6363" spans="1:17" s="80" customFormat="1" x14ac:dyDescent="0.55000000000000004">
      <c r="A6363" s="80">
        <v>6361</v>
      </c>
      <c r="B6363" s="81">
        <v>46183</v>
      </c>
      <c r="C6363" s="80">
        <v>152.49598922708699</v>
      </c>
      <c r="D6363" s="80">
        <f t="shared" si="508"/>
        <v>1173979202.2235281</v>
      </c>
      <c r="E6363" s="80">
        <v>475</v>
      </c>
      <c r="F6363" s="80">
        <f t="shared" si="512"/>
        <v>6.1700918334560437E-5</v>
      </c>
      <c r="G6363" s="80">
        <f t="shared" si="509"/>
        <v>32657.370994602989</v>
      </c>
      <c r="H6363" s="80">
        <f t="shared" si="513"/>
        <v>2.0149897807594419</v>
      </c>
      <c r="I6363" s="80">
        <f t="shared" si="507"/>
        <v>15512251.222436419</v>
      </c>
      <c r="K6363" s="82">
        <f t="shared" si="510"/>
        <v>1.1114805470662237E-3</v>
      </c>
      <c r="L6363" s="3">
        <f>IF(AND(O6363&gt;0,O6363&lt;366),+'PL2'!$N$3+1,IF(AND(O6363&gt;365,O6363&lt;731),+'PL2'!$O$3+1,IF(AND(O6363&gt;730,O6363&lt;1096),+'PL2'!$P$3+1,IF(AND(O6363&gt;1095,O6363&lt;1461),+'PL2'!$Q$3+1,IF(AND(O6363&gt;1460,O6363&lt;3000),+'PL2'!$R$3+1,0)))))</f>
        <v>1.5</v>
      </c>
      <c r="M6363" s="3">
        <f>IF(AND(O6363&gt;0,O6363&lt;366),+'PL2'!$N$2+1,IF(AND(O6363&gt;365,O6363&lt;731),+'PL2'!$O$2+1,IF(AND(O6363&gt;730,O6363&lt;1096),+'PL2'!$P$2+1,IF(AND(O6363&gt;1095,O6363&lt;1461),+'PL2'!$Q$2+1,IF(AND(O6363&gt;1460,O6363&lt;1826),+'PL2'!$R$2+1,IF(AND(O6363&gt;1825,O6363&lt;2190),+'PL2'!$S$2+1,0))))))</f>
        <v>1.2</v>
      </c>
      <c r="N6363" s="82">
        <f t="shared" si="511"/>
        <v>4.9963589095569638E-4</v>
      </c>
      <c r="O6363" s="19">
        <f>IF(A6363&gt;'PL2'!$C$2+489,IF(A6363='PL2'!$C$2+490,1,O6362+1), "")</f>
        <v>1800</v>
      </c>
      <c r="Q6363" s="19">
        <f t="shared" ref="Q6363:Q6426" si="514">+Q6362*(1+N6363)</f>
        <v>40.361766999855909</v>
      </c>
    </row>
    <row r="6364" spans="1:17" s="80" customFormat="1" x14ac:dyDescent="0.55000000000000004">
      <c r="A6364" s="80">
        <v>6362</v>
      </c>
      <c r="B6364" s="81">
        <v>46184</v>
      </c>
      <c r="C6364" s="80">
        <v>152.52598770120801</v>
      </c>
      <c r="D6364" s="80">
        <f t="shared" si="508"/>
        <v>1175284057.26946</v>
      </c>
      <c r="E6364" s="80">
        <v>475</v>
      </c>
      <c r="F6364" s="80">
        <f t="shared" si="512"/>
        <v>6.1644539215818759E-5</v>
      </c>
      <c r="G6364" s="80">
        <f t="shared" si="509"/>
        <v>32673.687789256146</v>
      </c>
      <c r="H6364" s="80">
        <f t="shared" si="513"/>
        <v>2.0141544282502188</v>
      </c>
      <c r="I6364" s="80">
        <f t="shared" si="507"/>
        <v>15520001.699896669</v>
      </c>
      <c r="K6364" s="82">
        <f t="shared" si="510"/>
        <v>1.1114805470662237E-3</v>
      </c>
      <c r="L6364" s="3">
        <f>IF(AND(O6364&gt;0,O6364&lt;366),+'PL2'!$N$3+1,IF(AND(O6364&gt;365,O6364&lt;731),+'PL2'!$O$3+1,IF(AND(O6364&gt;730,O6364&lt;1096),+'PL2'!$P$3+1,IF(AND(O6364&gt;1095,O6364&lt;1461),+'PL2'!$Q$3+1,IF(AND(O6364&gt;1460,O6364&lt;3000),+'PL2'!$R$3+1,0)))))</f>
        <v>1.5</v>
      </c>
      <c r="M6364" s="3">
        <f>IF(AND(O6364&gt;0,O6364&lt;366),+'PL2'!$N$2+1,IF(AND(O6364&gt;365,O6364&lt;731),+'PL2'!$O$2+1,IF(AND(O6364&gt;730,O6364&lt;1096),+'PL2'!$P$2+1,IF(AND(O6364&gt;1095,O6364&lt;1461),+'PL2'!$Q$2+1,IF(AND(O6364&gt;1460,O6364&lt;1826),+'PL2'!$R$2+1,IF(AND(O6364&gt;1825,O6364&lt;2190),+'PL2'!$S$2+1,0))))))</f>
        <v>1.2</v>
      </c>
      <c r="N6364" s="82">
        <f t="shared" si="511"/>
        <v>4.9963589095569638E-4</v>
      </c>
      <c r="O6364" s="19">
        <f>IF(A6364&gt;'PL2'!$C$2+489,IF(A6364='PL2'!$C$2+490,1,O6363+1), "")</f>
        <v>1801</v>
      </c>
      <c r="Q6364" s="19">
        <f t="shared" si="514"/>
        <v>40.381933187271429</v>
      </c>
    </row>
    <row r="6365" spans="1:17" s="80" customFormat="1" x14ac:dyDescent="0.55000000000000004">
      <c r="A6365" s="80">
        <v>6363</v>
      </c>
      <c r="B6365" s="81">
        <v>46185</v>
      </c>
      <c r="C6365" s="80">
        <v>152.555986175329</v>
      </c>
      <c r="D6365" s="80">
        <f t="shared" si="508"/>
        <v>1176590362.6363921</v>
      </c>
      <c r="E6365" s="80">
        <v>475</v>
      </c>
      <c r="F6365" s="80">
        <f t="shared" si="512"/>
        <v>6.158820923104504E-5</v>
      </c>
      <c r="G6365" s="80">
        <f t="shared" si="509"/>
        <v>32690.012736365541</v>
      </c>
      <c r="H6365" s="80">
        <f t="shared" si="513"/>
        <v>2.0133193441728081</v>
      </c>
      <c r="I6365" s="80">
        <f t="shared" si="507"/>
        <v>15527756.049773632</v>
      </c>
      <c r="K6365" s="82">
        <f t="shared" si="510"/>
        <v>1.1114805470662237E-3</v>
      </c>
      <c r="L6365" s="3">
        <f>IF(AND(O6365&gt;0,O6365&lt;366),+'PL2'!$N$3+1,IF(AND(O6365&gt;365,O6365&lt;731),+'PL2'!$O$3+1,IF(AND(O6365&gt;730,O6365&lt;1096),+'PL2'!$P$3+1,IF(AND(O6365&gt;1095,O6365&lt;1461),+'PL2'!$Q$3+1,IF(AND(O6365&gt;1460,O6365&lt;3000),+'PL2'!$R$3+1,0)))))</f>
        <v>1.5</v>
      </c>
      <c r="M6365" s="3">
        <f>IF(AND(O6365&gt;0,O6365&lt;366),+'PL2'!$N$2+1,IF(AND(O6365&gt;365,O6365&lt;731),+'PL2'!$O$2+1,IF(AND(O6365&gt;730,O6365&lt;1096),+'PL2'!$P$2+1,IF(AND(O6365&gt;1095,O6365&lt;1461),+'PL2'!$Q$2+1,IF(AND(O6365&gt;1460,O6365&lt;1826),+'PL2'!$R$2+1,IF(AND(O6365&gt;1825,O6365&lt;2190),+'PL2'!$S$2+1,0))))))</f>
        <v>1.2</v>
      </c>
      <c r="N6365" s="82">
        <f t="shared" si="511"/>
        <v>4.9963589095569638E-4</v>
      </c>
      <c r="O6365" s="19">
        <f>IF(A6365&gt;'PL2'!$C$2+489,IF(A6365='PL2'!$C$2+490,1,O6364+1), "")</f>
        <v>1802</v>
      </c>
      <c r="Q6365" s="19">
        <f t="shared" si="514"/>
        <v>40.402109450437962</v>
      </c>
    </row>
    <row r="6366" spans="1:17" s="80" customFormat="1" x14ac:dyDescent="0.55000000000000004">
      <c r="A6366" s="80">
        <v>6364</v>
      </c>
      <c r="B6366" s="81">
        <v>46186</v>
      </c>
      <c r="C6366" s="80">
        <v>152.58598464945001</v>
      </c>
      <c r="D6366" s="80">
        <f t="shared" si="508"/>
        <v>1177898119.9363282</v>
      </c>
      <c r="E6366" s="80">
        <v>475</v>
      </c>
      <c r="F6366" s="80">
        <f t="shared" si="512"/>
        <v>6.1531928340633239E-5</v>
      </c>
      <c r="G6366" s="80">
        <f t="shared" si="509"/>
        <v>32706.345840004429</v>
      </c>
      <c r="H6366" s="80">
        <f t="shared" si="513"/>
        <v>2.0124845285111204</v>
      </c>
      <c r="I6366" s="80">
        <f t="shared" si="507"/>
        <v>15535514.274002103</v>
      </c>
      <c r="K6366" s="82">
        <f t="shared" si="510"/>
        <v>1.1114805470662237E-3</v>
      </c>
      <c r="L6366" s="3">
        <f>IF(AND(O6366&gt;0,O6366&lt;366),+'PL2'!$N$3+1,IF(AND(O6366&gt;365,O6366&lt;731),+'PL2'!$O$3+1,IF(AND(O6366&gt;730,O6366&lt;1096),+'PL2'!$P$3+1,IF(AND(O6366&gt;1095,O6366&lt;1461),+'PL2'!$Q$3+1,IF(AND(O6366&gt;1460,O6366&lt;3000),+'PL2'!$R$3+1,0)))))</f>
        <v>1.5</v>
      </c>
      <c r="M6366" s="3">
        <f>IF(AND(O6366&gt;0,O6366&lt;366),+'PL2'!$N$2+1,IF(AND(O6366&gt;365,O6366&lt;731),+'PL2'!$O$2+1,IF(AND(O6366&gt;730,O6366&lt;1096),+'PL2'!$P$2+1,IF(AND(O6366&gt;1095,O6366&lt;1461),+'PL2'!$Q$2+1,IF(AND(O6366&gt;1460,O6366&lt;1826),+'PL2'!$R$2+1,IF(AND(O6366&gt;1825,O6366&lt;2190),+'PL2'!$S$2+1,0))))))</f>
        <v>1.2</v>
      </c>
      <c r="N6366" s="82">
        <f t="shared" si="511"/>
        <v>4.9963589095569638E-4</v>
      </c>
      <c r="O6366" s="19">
        <f>IF(A6366&gt;'PL2'!$C$2+489,IF(A6366='PL2'!$C$2+490,1,O6365+1), "")</f>
        <v>1803</v>
      </c>
      <c r="Q6366" s="19">
        <f t="shared" si="514"/>
        <v>40.422295794389719</v>
      </c>
    </row>
    <row r="6367" spans="1:17" s="80" customFormat="1" x14ac:dyDescent="0.55000000000000004">
      <c r="A6367" s="80">
        <v>6365</v>
      </c>
      <c r="B6367" s="81">
        <v>46187</v>
      </c>
      <c r="C6367" s="80">
        <v>152.615983123571</v>
      </c>
      <c r="D6367" s="80">
        <f t="shared" si="508"/>
        <v>1179207330.7830632</v>
      </c>
      <c r="E6367" s="80">
        <v>475</v>
      </c>
      <c r="F6367" s="80">
        <f t="shared" si="512"/>
        <v>6.1475696505004649E-5</v>
      </c>
      <c r="G6367" s="80">
        <f t="shared" si="509"/>
        <v>32722.687104248103</v>
      </c>
      <c r="H6367" s="80">
        <f t="shared" si="513"/>
        <v>2.0116499812489859</v>
      </c>
      <c r="I6367" s="80">
        <f t="shared" ref="I6367:I6430" si="515">+E6367*G6367</f>
        <v>15543276.374517849</v>
      </c>
      <c r="K6367" s="82">
        <f t="shared" si="510"/>
        <v>1.1114805470662237E-3</v>
      </c>
      <c r="L6367" s="3">
        <f>IF(AND(O6367&gt;0,O6367&lt;366),+'PL2'!$N$3+1,IF(AND(O6367&gt;365,O6367&lt;731),+'PL2'!$O$3+1,IF(AND(O6367&gt;730,O6367&lt;1096),+'PL2'!$P$3+1,IF(AND(O6367&gt;1095,O6367&lt;1461),+'PL2'!$Q$3+1,IF(AND(O6367&gt;1460,O6367&lt;3000),+'PL2'!$R$3+1,0)))))</f>
        <v>1.5</v>
      </c>
      <c r="M6367" s="3">
        <f>IF(AND(O6367&gt;0,O6367&lt;366),+'PL2'!$N$2+1,IF(AND(O6367&gt;365,O6367&lt;731),+'PL2'!$O$2+1,IF(AND(O6367&gt;730,O6367&lt;1096),+'PL2'!$P$2+1,IF(AND(O6367&gt;1095,O6367&lt;1461),+'PL2'!$Q$2+1,IF(AND(O6367&gt;1460,O6367&lt;1826),+'PL2'!$R$2+1,IF(AND(O6367&gt;1825,O6367&lt;2190),+'PL2'!$S$2+1,0))))))</f>
        <v>1.2</v>
      </c>
      <c r="N6367" s="82">
        <f t="shared" si="511"/>
        <v>4.9963589095569638E-4</v>
      </c>
      <c r="O6367" s="19">
        <f>IF(A6367&gt;'PL2'!$C$2+489,IF(A6367='PL2'!$C$2+490,1,O6366+1), "")</f>
        <v>1804</v>
      </c>
      <c r="Q6367" s="19">
        <f t="shared" si="514"/>
        <v>40.442492224163423</v>
      </c>
    </row>
    <row r="6368" spans="1:17" s="80" customFormat="1" x14ac:dyDescent="0.55000000000000004">
      <c r="A6368" s="80">
        <v>6366</v>
      </c>
      <c r="B6368" s="81">
        <v>46188</v>
      </c>
      <c r="C6368" s="80">
        <v>152.64598159769201</v>
      </c>
      <c r="D6368" s="80">
        <f t="shared" si="508"/>
        <v>1180517996.7921865</v>
      </c>
      <c r="E6368" s="80">
        <v>475</v>
      </c>
      <c r="F6368" s="80">
        <f t="shared" si="512"/>
        <v>6.1419513684607982E-5</v>
      </c>
      <c r="G6368" s="80">
        <f t="shared" si="509"/>
        <v>32739.036533173898</v>
      </c>
      <c r="H6368" s="80">
        <f t="shared" si="513"/>
        <v>2.0108157023701549</v>
      </c>
      <c r="I6368" s="80">
        <f t="shared" si="515"/>
        <v>15551042.353257602</v>
      </c>
      <c r="K6368" s="82">
        <f t="shared" si="510"/>
        <v>1.1114805470662237E-3</v>
      </c>
      <c r="L6368" s="3">
        <f>IF(AND(O6368&gt;0,O6368&lt;366),+'PL2'!$N$3+1,IF(AND(O6368&gt;365,O6368&lt;731),+'PL2'!$O$3+1,IF(AND(O6368&gt;730,O6368&lt;1096),+'PL2'!$P$3+1,IF(AND(O6368&gt;1095,O6368&lt;1461),+'PL2'!$Q$3+1,IF(AND(O6368&gt;1460,O6368&lt;3000),+'PL2'!$R$3+1,0)))))</f>
        <v>1.5</v>
      </c>
      <c r="M6368" s="3">
        <f>IF(AND(O6368&gt;0,O6368&lt;366),+'PL2'!$N$2+1,IF(AND(O6368&gt;365,O6368&lt;731),+'PL2'!$O$2+1,IF(AND(O6368&gt;730,O6368&lt;1096),+'PL2'!$P$2+1,IF(AND(O6368&gt;1095,O6368&lt;1461),+'PL2'!$Q$2+1,IF(AND(O6368&gt;1460,O6368&lt;1826),+'PL2'!$R$2+1,IF(AND(O6368&gt;1825,O6368&lt;2190),+'PL2'!$S$2+1,0))))))</f>
        <v>1.2</v>
      </c>
      <c r="N6368" s="82">
        <f t="shared" si="511"/>
        <v>4.9963589095569638E-4</v>
      </c>
      <c r="O6368" s="19">
        <f>IF(A6368&gt;'PL2'!$C$2+489,IF(A6368='PL2'!$C$2+490,1,O6367+1), "")</f>
        <v>1805</v>
      </c>
      <c r="Q6368" s="19">
        <f t="shared" si="514"/>
        <v>40.46269874479831</v>
      </c>
    </row>
    <row r="6369" spans="1:17" s="80" customFormat="1" x14ac:dyDescent="0.55000000000000004">
      <c r="A6369" s="80">
        <v>6367</v>
      </c>
      <c r="B6369" s="81">
        <v>46189</v>
      </c>
      <c r="C6369" s="80">
        <v>152.675980071813</v>
      </c>
      <c r="D6369" s="80">
        <f t="shared" si="508"/>
        <v>1181830119.5810826</v>
      </c>
      <c r="E6369" s="80">
        <v>475</v>
      </c>
      <c r="F6369" s="80">
        <f t="shared" si="512"/>
        <v>6.1363379839919258E-5</v>
      </c>
      <c r="G6369" s="80">
        <f t="shared" si="509"/>
        <v>32755.394130861179</v>
      </c>
      <c r="H6369" s="80">
        <f t="shared" si="513"/>
        <v>2.0099816918582967</v>
      </c>
      <c r="I6369" s="80">
        <f t="shared" si="515"/>
        <v>15558812.21215906</v>
      </c>
      <c r="K6369" s="82">
        <f t="shared" si="510"/>
        <v>1.1114805470662237E-3</v>
      </c>
      <c r="L6369" s="3">
        <f>IF(AND(O6369&gt;0,O6369&lt;366),+'PL2'!$N$3+1,IF(AND(O6369&gt;365,O6369&lt;731),+'PL2'!$O$3+1,IF(AND(O6369&gt;730,O6369&lt;1096),+'PL2'!$P$3+1,IF(AND(O6369&gt;1095,O6369&lt;1461),+'PL2'!$Q$3+1,IF(AND(O6369&gt;1460,O6369&lt;3000),+'PL2'!$R$3+1,0)))))</f>
        <v>1.5</v>
      </c>
      <c r="M6369" s="3">
        <f>IF(AND(O6369&gt;0,O6369&lt;366),+'PL2'!$N$2+1,IF(AND(O6369&gt;365,O6369&lt;731),+'PL2'!$O$2+1,IF(AND(O6369&gt;730,O6369&lt;1096),+'PL2'!$P$2+1,IF(AND(O6369&gt;1095,O6369&lt;1461),+'PL2'!$Q$2+1,IF(AND(O6369&gt;1460,O6369&lt;1826),+'PL2'!$R$2+1,IF(AND(O6369&gt;1825,O6369&lt;2190),+'PL2'!$S$2+1,0))))))</f>
        <v>1.2</v>
      </c>
      <c r="N6369" s="82">
        <f t="shared" si="511"/>
        <v>4.9963589095569638E-4</v>
      </c>
      <c r="O6369" s="19">
        <f>IF(A6369&gt;'PL2'!$C$2+489,IF(A6369='PL2'!$C$2+490,1,O6368+1), "")</f>
        <v>1806</v>
      </c>
      <c r="Q6369" s="19">
        <f t="shared" si="514"/>
        <v>40.48291536133614</v>
      </c>
    </row>
    <row r="6370" spans="1:17" s="80" customFormat="1" x14ac:dyDescent="0.55000000000000004">
      <c r="A6370" s="80">
        <v>6368</v>
      </c>
      <c r="B6370" s="81">
        <v>46190</v>
      </c>
      <c r="C6370" s="80">
        <v>152.70597854593399</v>
      </c>
      <c r="D6370" s="80">
        <f t="shared" si="508"/>
        <v>1183143700.768934</v>
      </c>
      <c r="E6370" s="80">
        <v>475</v>
      </c>
      <c r="F6370" s="80">
        <f t="shared" si="512"/>
        <v>6.1307294931441873E-5</v>
      </c>
      <c r="G6370" s="80">
        <f t="shared" si="509"/>
        <v>32771.759901391357</v>
      </c>
      <c r="H6370" s="80">
        <f t="shared" si="513"/>
        <v>2.0091479496970002</v>
      </c>
      <c r="I6370" s="80">
        <f t="shared" si="515"/>
        <v>15566585.953160895</v>
      </c>
      <c r="K6370" s="82">
        <f t="shared" si="510"/>
        <v>1.1114805470662237E-3</v>
      </c>
      <c r="L6370" s="3">
        <f>IF(AND(O6370&gt;0,O6370&lt;366),+'PL2'!$N$3+1,IF(AND(O6370&gt;365,O6370&lt;731),+'PL2'!$O$3+1,IF(AND(O6370&gt;730,O6370&lt;1096),+'PL2'!$P$3+1,IF(AND(O6370&gt;1095,O6370&lt;1461),+'PL2'!$Q$3+1,IF(AND(O6370&gt;1460,O6370&lt;3000),+'PL2'!$R$3+1,0)))))</f>
        <v>1.5</v>
      </c>
      <c r="M6370" s="3">
        <f>IF(AND(O6370&gt;0,O6370&lt;366),+'PL2'!$N$2+1,IF(AND(O6370&gt;365,O6370&lt;731),+'PL2'!$O$2+1,IF(AND(O6370&gt;730,O6370&lt;1096),+'PL2'!$P$2+1,IF(AND(O6370&gt;1095,O6370&lt;1461),+'PL2'!$Q$2+1,IF(AND(O6370&gt;1460,O6370&lt;1826),+'PL2'!$R$2+1,IF(AND(O6370&gt;1825,O6370&lt;2190),+'PL2'!$S$2+1,0))))))</f>
        <v>1.2</v>
      </c>
      <c r="N6370" s="82">
        <f t="shared" si="511"/>
        <v>4.9963589095569638E-4</v>
      </c>
      <c r="O6370" s="19">
        <f>IF(A6370&gt;'PL2'!$C$2+489,IF(A6370='PL2'!$C$2+490,1,O6369+1), "")</f>
        <v>1807</v>
      </c>
      <c r="Q6370" s="19">
        <f t="shared" si="514"/>
        <v>40.503142078821185</v>
      </c>
    </row>
    <row r="6371" spans="1:17" s="80" customFormat="1" x14ac:dyDescent="0.55000000000000004">
      <c r="A6371" s="80">
        <v>6369</v>
      </c>
      <c r="B6371" s="81">
        <v>46191</v>
      </c>
      <c r="C6371" s="80">
        <v>152.735977020055</v>
      </c>
      <c r="D6371" s="80">
        <f t="shared" ref="D6371:D6434" si="516">+D6370*(1+K6371)</f>
        <v>1184458741.9767227</v>
      </c>
      <c r="E6371" s="80">
        <v>475</v>
      </c>
      <c r="F6371" s="80">
        <f t="shared" si="512"/>
        <v>6.1251258919706544E-5</v>
      </c>
      <c r="G6371" s="80">
        <f t="shared" ref="G6371:G6434" si="517">+G6370*(1+N6371)</f>
        <v>32788.133848847872</v>
      </c>
      <c r="H6371" s="80">
        <f t="shared" si="513"/>
        <v>2.0083144758697751</v>
      </c>
      <c r="I6371" s="80">
        <f t="shared" si="515"/>
        <v>15574363.578202739</v>
      </c>
      <c r="K6371" s="82">
        <f t="shared" si="510"/>
        <v>1.1114805470662237E-3</v>
      </c>
      <c r="L6371" s="3">
        <f>IF(AND(O6371&gt;0,O6371&lt;366),+'PL2'!$N$3+1,IF(AND(O6371&gt;365,O6371&lt;731),+'PL2'!$O$3+1,IF(AND(O6371&gt;730,O6371&lt;1096),+'PL2'!$P$3+1,IF(AND(O6371&gt;1095,O6371&lt;1461),+'PL2'!$Q$3+1,IF(AND(O6371&gt;1460,O6371&lt;3000),+'PL2'!$R$3+1,0)))))</f>
        <v>1.5</v>
      </c>
      <c r="M6371" s="3">
        <f>IF(AND(O6371&gt;0,O6371&lt;366),+'PL2'!$N$2+1,IF(AND(O6371&gt;365,O6371&lt;731),+'PL2'!$O$2+1,IF(AND(O6371&gt;730,O6371&lt;1096),+'PL2'!$P$2+1,IF(AND(O6371&gt;1095,O6371&lt;1461),+'PL2'!$Q$2+1,IF(AND(O6371&gt;1460,O6371&lt;1826),+'PL2'!$R$2+1,IF(AND(O6371&gt;1825,O6371&lt;2190),+'PL2'!$S$2+1,0))))))</f>
        <v>1.2</v>
      </c>
      <c r="N6371" s="82">
        <f t="shared" si="511"/>
        <v>4.9963589095569638E-4</v>
      </c>
      <c r="O6371" s="19">
        <f>IF(A6371&gt;'PL2'!$C$2+489,IF(A6371='PL2'!$C$2+490,1,O6370+1), "")</f>
        <v>1808</v>
      </c>
      <c r="Q6371" s="19">
        <f t="shared" si="514"/>
        <v>40.523378902300244</v>
      </c>
    </row>
    <row r="6372" spans="1:17" s="80" customFormat="1" x14ac:dyDescent="0.55000000000000004">
      <c r="A6372" s="80">
        <v>6370</v>
      </c>
      <c r="B6372" s="81">
        <v>46192</v>
      </c>
      <c r="C6372" s="80">
        <v>152.76597549417599</v>
      </c>
      <c r="D6372" s="80">
        <f t="shared" si="516"/>
        <v>1185775244.8272324</v>
      </c>
      <c r="E6372" s="80">
        <v>475</v>
      </c>
      <c r="F6372" s="80">
        <f t="shared" si="512"/>
        <v>6.1195271765271297E-5</v>
      </c>
      <c r="G6372" s="80">
        <f t="shared" si="517"/>
        <v>32804.515977316216</v>
      </c>
      <c r="H6372" s="80">
        <f t="shared" si="513"/>
        <v>2.0074812703600502</v>
      </c>
      <c r="I6372" s="80">
        <f t="shared" si="515"/>
        <v>15582145.089225203</v>
      </c>
      <c r="K6372" s="82">
        <f t="shared" ref="K6372:K6435" si="518">+L6372^(0.00273972602739726)-1</f>
        <v>1.1114805470662237E-3</v>
      </c>
      <c r="L6372" s="3">
        <f>IF(AND(O6372&gt;0,O6372&lt;366),+'PL2'!$N$3+1,IF(AND(O6372&gt;365,O6372&lt;731),+'PL2'!$O$3+1,IF(AND(O6372&gt;730,O6372&lt;1096),+'PL2'!$P$3+1,IF(AND(O6372&gt;1095,O6372&lt;1461),+'PL2'!$Q$3+1,IF(AND(O6372&gt;1460,O6372&lt;3000),+'PL2'!$R$3+1,0)))))</f>
        <v>1.5</v>
      </c>
      <c r="M6372" s="3">
        <f>IF(AND(O6372&gt;0,O6372&lt;366),+'PL2'!$N$2+1,IF(AND(O6372&gt;365,O6372&lt;731),+'PL2'!$O$2+1,IF(AND(O6372&gt;730,O6372&lt;1096),+'PL2'!$P$2+1,IF(AND(O6372&gt;1095,O6372&lt;1461),+'PL2'!$Q$2+1,IF(AND(O6372&gt;1460,O6372&lt;1826),+'PL2'!$R$2+1,IF(AND(O6372&gt;1825,O6372&lt;2190),+'PL2'!$S$2+1,0))))))</f>
        <v>1.2</v>
      </c>
      <c r="N6372" s="82">
        <f t="shared" ref="N6372:N6435" si="519">+M6372^(0.00273972602739726)-1</f>
        <v>4.9963589095569638E-4</v>
      </c>
      <c r="O6372" s="19">
        <f>IF(A6372&gt;'PL2'!$C$2+489,IF(A6372='PL2'!$C$2+490,1,O6371+1), "")</f>
        <v>1809</v>
      </c>
      <c r="Q6372" s="19">
        <f t="shared" si="514"/>
        <v>40.543625836822628</v>
      </c>
    </row>
    <row r="6373" spans="1:17" s="80" customFormat="1" x14ac:dyDescent="0.55000000000000004">
      <c r="A6373" s="80">
        <v>6371</v>
      </c>
      <c r="B6373" s="81">
        <v>46193</v>
      </c>
      <c r="C6373" s="80">
        <v>152.79597396829701</v>
      </c>
      <c r="D6373" s="80">
        <f t="shared" si="516"/>
        <v>1187093210.9450505</v>
      </c>
      <c r="E6373" s="80">
        <v>475</v>
      </c>
      <c r="F6373" s="80">
        <f t="shared" si="512"/>
        <v>6.1139333428721508E-5</v>
      </c>
      <c r="G6373" s="80">
        <f t="shared" si="517"/>
        <v>32820.906290883911</v>
      </c>
      <c r="H6373" s="80">
        <f t="shared" si="513"/>
        <v>2.0066483331511749</v>
      </c>
      <c r="I6373" s="80">
        <f t="shared" si="515"/>
        <v>15589930.488169858</v>
      </c>
      <c r="K6373" s="82">
        <f t="shared" si="518"/>
        <v>1.1114805470662237E-3</v>
      </c>
      <c r="L6373" s="3">
        <f>IF(AND(O6373&gt;0,O6373&lt;366),+'PL2'!$N$3+1,IF(AND(O6373&gt;365,O6373&lt;731),+'PL2'!$O$3+1,IF(AND(O6373&gt;730,O6373&lt;1096),+'PL2'!$P$3+1,IF(AND(O6373&gt;1095,O6373&lt;1461),+'PL2'!$Q$3+1,IF(AND(O6373&gt;1460,O6373&lt;3000),+'PL2'!$R$3+1,0)))))</f>
        <v>1.5</v>
      </c>
      <c r="M6373" s="3">
        <f>IF(AND(O6373&gt;0,O6373&lt;366),+'PL2'!$N$2+1,IF(AND(O6373&gt;365,O6373&lt;731),+'PL2'!$O$2+1,IF(AND(O6373&gt;730,O6373&lt;1096),+'PL2'!$P$2+1,IF(AND(O6373&gt;1095,O6373&lt;1461),+'PL2'!$Q$2+1,IF(AND(O6373&gt;1460,O6373&lt;1826),+'PL2'!$R$2+1,IF(AND(O6373&gt;1825,O6373&lt;2190),+'PL2'!$S$2+1,0))))))</f>
        <v>1.2</v>
      </c>
      <c r="N6373" s="82">
        <f t="shared" si="519"/>
        <v>4.9963589095569638E-4</v>
      </c>
      <c r="O6373" s="19">
        <f>IF(A6373&gt;'PL2'!$C$2+489,IF(A6373='PL2'!$C$2+490,1,O6372+1), "")</f>
        <v>1810</v>
      </c>
      <c r="Q6373" s="19">
        <f t="shared" si="514"/>
        <v>40.56388288744018</v>
      </c>
    </row>
    <row r="6374" spans="1:17" s="80" customFormat="1" x14ac:dyDescent="0.55000000000000004">
      <c r="A6374" s="80">
        <v>6372</v>
      </c>
      <c r="B6374" s="81">
        <v>46194</v>
      </c>
      <c r="C6374" s="80">
        <v>152.82597244241799</v>
      </c>
      <c r="D6374" s="80">
        <f t="shared" si="516"/>
        <v>1188412641.9565704</v>
      </c>
      <c r="E6374" s="80">
        <v>475</v>
      </c>
      <c r="F6374" s="80">
        <f t="shared" si="512"/>
        <v>6.1083443870669777E-5</v>
      </c>
      <c r="G6374" s="80">
        <f t="shared" si="517"/>
        <v>32837.304793640527</v>
      </c>
      <c r="H6374" s="80">
        <f t="shared" si="513"/>
        <v>2.0058156642264167</v>
      </c>
      <c r="I6374" s="80">
        <f t="shared" si="515"/>
        <v>15597719.776979251</v>
      </c>
      <c r="K6374" s="82">
        <f t="shared" si="518"/>
        <v>1.1114805470662237E-3</v>
      </c>
      <c r="L6374" s="3">
        <f>IF(AND(O6374&gt;0,O6374&lt;366),+'PL2'!$N$3+1,IF(AND(O6374&gt;365,O6374&lt;731),+'PL2'!$O$3+1,IF(AND(O6374&gt;730,O6374&lt;1096),+'PL2'!$P$3+1,IF(AND(O6374&gt;1095,O6374&lt;1461),+'PL2'!$Q$3+1,IF(AND(O6374&gt;1460,O6374&lt;3000),+'PL2'!$R$3+1,0)))))</f>
        <v>1.5</v>
      </c>
      <c r="M6374" s="3">
        <f>IF(AND(O6374&gt;0,O6374&lt;366),+'PL2'!$N$2+1,IF(AND(O6374&gt;365,O6374&lt;731),+'PL2'!$O$2+1,IF(AND(O6374&gt;730,O6374&lt;1096),+'PL2'!$P$2+1,IF(AND(O6374&gt;1095,O6374&lt;1461),+'PL2'!$Q$2+1,IF(AND(O6374&gt;1460,O6374&lt;1826),+'PL2'!$R$2+1,IF(AND(O6374&gt;1825,O6374&lt;2190),+'PL2'!$S$2+1,0))))))</f>
        <v>1.2</v>
      </c>
      <c r="N6374" s="82">
        <f t="shared" si="519"/>
        <v>4.9963589095569638E-4</v>
      </c>
      <c r="O6374" s="19">
        <f>IF(A6374&gt;'PL2'!$C$2+489,IF(A6374='PL2'!$C$2+490,1,O6373+1), "")</f>
        <v>1811</v>
      </c>
      <c r="Q6374" s="19">
        <f t="shared" si="514"/>
        <v>40.584150059207268</v>
      </c>
    </row>
    <row r="6375" spans="1:17" s="80" customFormat="1" x14ac:dyDescent="0.55000000000000004">
      <c r="A6375" s="80">
        <v>6373</v>
      </c>
      <c r="B6375" s="81">
        <v>46195</v>
      </c>
      <c r="C6375" s="80">
        <v>152.85597091653901</v>
      </c>
      <c r="D6375" s="80">
        <f t="shared" si="516"/>
        <v>1189733539.4899926</v>
      </c>
      <c r="E6375" s="80">
        <v>475</v>
      </c>
      <c r="F6375" s="80">
        <f t="shared" si="512"/>
        <v>6.1027603051756071E-5</v>
      </c>
      <c r="G6375" s="80">
        <f t="shared" si="517"/>
        <v>32853.711489677684</v>
      </c>
      <c r="H6375" s="80">
        <f t="shared" si="513"/>
        <v>2.0049832635689673</v>
      </c>
      <c r="I6375" s="80">
        <f t="shared" si="515"/>
        <v>15605512.9575969</v>
      </c>
      <c r="K6375" s="82">
        <f t="shared" si="518"/>
        <v>1.1114805470662237E-3</v>
      </c>
      <c r="L6375" s="3">
        <f>IF(AND(O6375&gt;0,O6375&lt;366),+'PL2'!$N$3+1,IF(AND(O6375&gt;365,O6375&lt;731),+'PL2'!$O$3+1,IF(AND(O6375&gt;730,O6375&lt;1096),+'PL2'!$P$3+1,IF(AND(O6375&gt;1095,O6375&lt;1461),+'PL2'!$Q$3+1,IF(AND(O6375&gt;1460,O6375&lt;3000),+'PL2'!$R$3+1,0)))))</f>
        <v>1.5</v>
      </c>
      <c r="M6375" s="3">
        <f>IF(AND(O6375&gt;0,O6375&lt;366),+'PL2'!$N$2+1,IF(AND(O6375&gt;365,O6375&lt;731),+'PL2'!$O$2+1,IF(AND(O6375&gt;730,O6375&lt;1096),+'PL2'!$P$2+1,IF(AND(O6375&gt;1095,O6375&lt;1461),+'PL2'!$Q$2+1,IF(AND(O6375&gt;1460,O6375&lt;1826),+'PL2'!$R$2+1,IF(AND(O6375&gt;1825,O6375&lt;2190),+'PL2'!$S$2+1,0))))))</f>
        <v>1.2</v>
      </c>
      <c r="N6375" s="82">
        <f t="shared" si="519"/>
        <v>4.9963589095569638E-4</v>
      </c>
      <c r="O6375" s="19">
        <f>IF(A6375&gt;'PL2'!$C$2+489,IF(A6375='PL2'!$C$2+490,1,O6374+1), "")</f>
        <v>1812</v>
      </c>
      <c r="Q6375" s="19">
        <f t="shared" si="514"/>
        <v>40.604427357180782</v>
      </c>
    </row>
    <row r="6376" spans="1:17" s="80" customFormat="1" x14ac:dyDescent="0.55000000000000004">
      <c r="A6376" s="80">
        <v>6374</v>
      </c>
      <c r="B6376" s="81">
        <v>46196</v>
      </c>
      <c r="C6376" s="80">
        <v>152.88596939065999</v>
      </c>
      <c r="D6376" s="80">
        <f t="shared" si="516"/>
        <v>1191055905.175328</v>
      </c>
      <c r="E6376" s="80">
        <v>475</v>
      </c>
      <c r="F6376" s="80">
        <f t="shared" si="512"/>
        <v>6.097181093264756E-5</v>
      </c>
      <c r="G6376" s="80">
        <f t="shared" si="517"/>
        <v>32870.126383089031</v>
      </c>
      <c r="H6376" s="80">
        <f t="shared" si="513"/>
        <v>2.0041511311619349</v>
      </c>
      <c r="I6376" s="80">
        <f t="shared" si="515"/>
        <v>15613310.03196729</v>
      </c>
      <c r="K6376" s="82">
        <f t="shared" si="518"/>
        <v>1.1114805470662237E-3</v>
      </c>
      <c r="L6376" s="3">
        <f>IF(AND(O6376&gt;0,O6376&lt;366),+'PL2'!$N$3+1,IF(AND(O6376&gt;365,O6376&lt;731),+'PL2'!$O$3+1,IF(AND(O6376&gt;730,O6376&lt;1096),+'PL2'!$P$3+1,IF(AND(O6376&gt;1095,O6376&lt;1461),+'PL2'!$Q$3+1,IF(AND(O6376&gt;1460,O6376&lt;3000),+'PL2'!$R$3+1,0)))))</f>
        <v>1.5</v>
      </c>
      <c r="M6376" s="3">
        <f>IF(AND(O6376&gt;0,O6376&lt;366),+'PL2'!$N$2+1,IF(AND(O6376&gt;365,O6376&lt;731),+'PL2'!$O$2+1,IF(AND(O6376&gt;730,O6376&lt;1096),+'PL2'!$P$2+1,IF(AND(O6376&gt;1095,O6376&lt;1461),+'PL2'!$Q$2+1,IF(AND(O6376&gt;1460,O6376&lt;1826),+'PL2'!$R$2+1,IF(AND(O6376&gt;1825,O6376&lt;2190),+'PL2'!$S$2+1,0))))))</f>
        <v>1.2</v>
      </c>
      <c r="N6376" s="82">
        <f t="shared" si="519"/>
        <v>4.9963589095569638E-4</v>
      </c>
      <c r="O6376" s="19">
        <f>IF(A6376&gt;'PL2'!$C$2+489,IF(A6376='PL2'!$C$2+490,1,O6375+1), "")</f>
        <v>1813</v>
      </c>
      <c r="Q6376" s="19">
        <f t="shared" si="514"/>
        <v>40.624714786420135</v>
      </c>
    </row>
    <row r="6377" spans="1:17" s="80" customFormat="1" x14ac:dyDescent="0.55000000000000004">
      <c r="A6377" s="80">
        <v>6375</v>
      </c>
      <c r="B6377" s="81">
        <v>46197</v>
      </c>
      <c r="C6377" s="80">
        <v>152.91596786478101</v>
      </c>
      <c r="D6377" s="80">
        <f t="shared" si="516"/>
        <v>1192379740.6443987</v>
      </c>
      <c r="E6377" s="80">
        <v>475</v>
      </c>
      <c r="F6377" s="80">
        <f t="shared" si="512"/>
        <v>6.0916067474038717E-5</v>
      </c>
      <c r="G6377" s="80">
        <f t="shared" si="517"/>
        <v>32886.549477970271</v>
      </c>
      <c r="H6377" s="80">
        <f t="shared" si="513"/>
        <v>2.0033192669883499</v>
      </c>
      <c r="I6377" s="80">
        <f t="shared" si="515"/>
        <v>15621111.002035879</v>
      </c>
      <c r="K6377" s="82">
        <f t="shared" si="518"/>
        <v>1.1114805470662237E-3</v>
      </c>
      <c r="L6377" s="3">
        <f>IF(AND(O6377&gt;0,O6377&lt;366),+'PL2'!$N$3+1,IF(AND(O6377&gt;365,O6377&lt;731),+'PL2'!$O$3+1,IF(AND(O6377&gt;730,O6377&lt;1096),+'PL2'!$P$3+1,IF(AND(O6377&gt;1095,O6377&lt;1461),+'PL2'!$Q$3+1,IF(AND(O6377&gt;1460,O6377&lt;3000),+'PL2'!$R$3+1,0)))))</f>
        <v>1.5</v>
      </c>
      <c r="M6377" s="3">
        <f>IF(AND(O6377&gt;0,O6377&lt;366),+'PL2'!$N$2+1,IF(AND(O6377&gt;365,O6377&lt;731),+'PL2'!$O$2+1,IF(AND(O6377&gt;730,O6377&lt;1096),+'PL2'!$P$2+1,IF(AND(O6377&gt;1095,O6377&lt;1461),+'PL2'!$Q$2+1,IF(AND(O6377&gt;1460,O6377&lt;1826),+'PL2'!$R$2+1,IF(AND(O6377&gt;1825,O6377&lt;2190),+'PL2'!$S$2+1,0))))))</f>
        <v>1.2</v>
      </c>
      <c r="N6377" s="82">
        <f t="shared" si="519"/>
        <v>4.9963589095569638E-4</v>
      </c>
      <c r="O6377" s="19">
        <f>IF(A6377&gt;'PL2'!$C$2+489,IF(A6377='PL2'!$C$2+490,1,O6376+1), "")</f>
        <v>1814</v>
      </c>
      <c r="Q6377" s="19">
        <f t="shared" si="514"/>
        <v>40.645012351987269</v>
      </c>
    </row>
    <row r="6378" spans="1:17" s="80" customFormat="1" x14ac:dyDescent="0.55000000000000004">
      <c r="A6378" s="80">
        <v>6376</v>
      </c>
      <c r="B6378" s="81">
        <v>46198</v>
      </c>
      <c r="C6378" s="80">
        <v>152.945966338902</v>
      </c>
      <c r="D6378" s="80">
        <f t="shared" si="516"/>
        <v>1193705047.5308409</v>
      </c>
      <c r="E6378" s="80">
        <v>475</v>
      </c>
      <c r="F6378" s="80">
        <f t="shared" si="512"/>
        <v>6.0860372636651235E-5</v>
      </c>
      <c r="G6378" s="80">
        <f t="shared" si="517"/>
        <v>32902.980778419158</v>
      </c>
      <c r="H6378" s="80">
        <f t="shared" si="513"/>
        <v>2.002487671031163</v>
      </c>
      <c r="I6378" s="80">
        <f t="shared" si="515"/>
        <v>15628915.869749101</v>
      </c>
      <c r="K6378" s="82">
        <f t="shared" si="518"/>
        <v>1.1114805470662237E-3</v>
      </c>
      <c r="L6378" s="3">
        <f>IF(AND(O6378&gt;0,O6378&lt;366),+'PL2'!$N$3+1,IF(AND(O6378&gt;365,O6378&lt;731),+'PL2'!$O$3+1,IF(AND(O6378&gt;730,O6378&lt;1096),+'PL2'!$P$3+1,IF(AND(O6378&gt;1095,O6378&lt;1461),+'PL2'!$Q$3+1,IF(AND(O6378&gt;1460,O6378&lt;3000),+'PL2'!$R$3+1,0)))))</f>
        <v>1.5</v>
      </c>
      <c r="M6378" s="3">
        <f>IF(AND(O6378&gt;0,O6378&lt;366),+'PL2'!$N$2+1,IF(AND(O6378&gt;365,O6378&lt;731),+'PL2'!$O$2+1,IF(AND(O6378&gt;730,O6378&lt;1096),+'PL2'!$P$2+1,IF(AND(O6378&gt;1095,O6378&lt;1461),+'PL2'!$Q$2+1,IF(AND(O6378&gt;1460,O6378&lt;1826),+'PL2'!$R$2+1,IF(AND(O6378&gt;1825,O6378&lt;2190),+'PL2'!$S$2+1,0))))))</f>
        <v>1.2</v>
      </c>
      <c r="N6378" s="82">
        <f t="shared" si="519"/>
        <v>4.9963589095569638E-4</v>
      </c>
      <c r="O6378" s="19">
        <f>IF(A6378&gt;'PL2'!$C$2+489,IF(A6378='PL2'!$C$2+490,1,O6377+1), "")</f>
        <v>1815</v>
      </c>
      <c r="Q6378" s="19">
        <f t="shared" si="514"/>
        <v>40.665320058946662</v>
      </c>
    </row>
    <row r="6379" spans="1:17" s="80" customFormat="1" x14ac:dyDescent="0.55000000000000004">
      <c r="A6379" s="80">
        <v>6377</v>
      </c>
      <c r="B6379" s="81">
        <v>46199</v>
      </c>
      <c r="C6379" s="80">
        <v>152.97596481302301</v>
      </c>
      <c r="D6379" s="80">
        <f t="shared" si="516"/>
        <v>1195031827.4701061</v>
      </c>
      <c r="E6379" s="80">
        <v>475</v>
      </c>
      <c r="F6379" s="80">
        <f t="shared" si="512"/>
        <v>6.0804726381234075E-5</v>
      </c>
      <c r="G6379" s="80">
        <f t="shared" si="517"/>
        <v>32919.420288535483</v>
      </c>
      <c r="H6379" s="80">
        <f t="shared" si="513"/>
        <v>2.0016563432732455</v>
      </c>
      <c r="I6379" s="80">
        <f t="shared" si="515"/>
        <v>15636724.637054354</v>
      </c>
      <c r="K6379" s="82">
        <f t="shared" si="518"/>
        <v>1.1114805470662237E-3</v>
      </c>
      <c r="L6379" s="3">
        <f>IF(AND(O6379&gt;0,O6379&lt;366),+'PL2'!$N$3+1,IF(AND(O6379&gt;365,O6379&lt;731),+'PL2'!$O$3+1,IF(AND(O6379&gt;730,O6379&lt;1096),+'PL2'!$P$3+1,IF(AND(O6379&gt;1095,O6379&lt;1461),+'PL2'!$Q$3+1,IF(AND(O6379&gt;1460,O6379&lt;3000),+'PL2'!$R$3+1,0)))))</f>
        <v>1.5</v>
      </c>
      <c r="M6379" s="3">
        <f>IF(AND(O6379&gt;0,O6379&lt;366),+'PL2'!$N$2+1,IF(AND(O6379&gt;365,O6379&lt;731),+'PL2'!$O$2+1,IF(AND(O6379&gt;730,O6379&lt;1096),+'PL2'!$P$2+1,IF(AND(O6379&gt;1095,O6379&lt;1461),+'PL2'!$Q$2+1,IF(AND(O6379&gt;1460,O6379&lt;1826),+'PL2'!$R$2+1,IF(AND(O6379&gt;1825,O6379&lt;2190),+'PL2'!$S$2+1,0))))))</f>
        <v>1.2</v>
      </c>
      <c r="N6379" s="82">
        <f t="shared" si="519"/>
        <v>4.9963589095569638E-4</v>
      </c>
      <c r="O6379" s="19">
        <f>IF(A6379&gt;'PL2'!$C$2+489,IF(A6379='PL2'!$C$2+490,1,O6378+1), "")</f>
        <v>1816</v>
      </c>
      <c r="Q6379" s="19">
        <f t="shared" si="514"/>
        <v>40.685637912365316</v>
      </c>
    </row>
    <row r="6380" spans="1:17" s="80" customFormat="1" x14ac:dyDescent="0.55000000000000004">
      <c r="A6380" s="80">
        <v>6378</v>
      </c>
      <c r="B6380" s="81">
        <v>46200</v>
      </c>
      <c r="C6380" s="80">
        <v>153.005963287144</v>
      </c>
      <c r="D6380" s="80">
        <f t="shared" si="516"/>
        <v>1196360082.0994642</v>
      </c>
      <c r="E6380" s="80">
        <v>475</v>
      </c>
      <c r="F6380" s="80">
        <f t="shared" si="512"/>
        <v>6.0749128668563377E-5</v>
      </c>
      <c r="G6380" s="80">
        <f t="shared" si="517"/>
        <v>32935.868012421088</v>
      </c>
      <c r="H6380" s="80">
        <f t="shared" si="513"/>
        <v>2.0008252836973894</v>
      </c>
      <c r="I6380" s="80">
        <f t="shared" si="515"/>
        <v>15644537.305900017</v>
      </c>
      <c r="K6380" s="82">
        <f t="shared" si="518"/>
        <v>1.1114805470662237E-3</v>
      </c>
      <c r="L6380" s="3">
        <f>IF(AND(O6380&gt;0,O6380&lt;366),+'PL2'!$N$3+1,IF(AND(O6380&gt;365,O6380&lt;731),+'PL2'!$O$3+1,IF(AND(O6380&gt;730,O6380&lt;1096),+'PL2'!$P$3+1,IF(AND(O6380&gt;1095,O6380&lt;1461),+'PL2'!$Q$3+1,IF(AND(O6380&gt;1460,O6380&lt;3000),+'PL2'!$R$3+1,0)))))</f>
        <v>1.5</v>
      </c>
      <c r="M6380" s="3">
        <f>IF(AND(O6380&gt;0,O6380&lt;366),+'PL2'!$N$2+1,IF(AND(O6380&gt;365,O6380&lt;731),+'PL2'!$O$2+1,IF(AND(O6380&gt;730,O6380&lt;1096),+'PL2'!$P$2+1,IF(AND(O6380&gt;1095,O6380&lt;1461),+'PL2'!$Q$2+1,IF(AND(O6380&gt;1460,O6380&lt;1826),+'PL2'!$R$2+1,IF(AND(O6380&gt;1825,O6380&lt;2190),+'PL2'!$S$2+1,0))))))</f>
        <v>1.2</v>
      </c>
      <c r="N6380" s="82">
        <f t="shared" si="519"/>
        <v>4.9963589095569638E-4</v>
      </c>
      <c r="O6380" s="19">
        <f>IF(A6380&gt;'PL2'!$C$2+489,IF(A6380='PL2'!$C$2+490,1,O6379+1), "")</f>
        <v>1817</v>
      </c>
      <c r="Q6380" s="19">
        <f t="shared" si="514"/>
        <v>40.70596591731276</v>
      </c>
    </row>
    <row r="6381" spans="1:17" s="80" customFormat="1" x14ac:dyDescent="0.55000000000000004">
      <c r="A6381" s="80">
        <v>6379</v>
      </c>
      <c r="B6381" s="81">
        <v>46201</v>
      </c>
      <c r="C6381" s="80">
        <v>153.03596176126501</v>
      </c>
      <c r="D6381" s="80">
        <f t="shared" si="516"/>
        <v>1197689813.0580044</v>
      </c>
      <c r="E6381" s="80">
        <v>475</v>
      </c>
      <c r="F6381" s="80">
        <f t="shared" si="512"/>
        <v>6.0693579459442543E-5</v>
      </c>
      <c r="G6381" s="80">
        <f t="shared" si="517"/>
        <v>32952.323954179876</v>
      </c>
      <c r="H6381" s="80">
        <f t="shared" si="513"/>
        <v>1.9999944922863082</v>
      </c>
      <c r="I6381" s="80">
        <f t="shared" si="515"/>
        <v>15652353.878235441</v>
      </c>
      <c r="K6381" s="82">
        <f t="shared" si="518"/>
        <v>1.1114805470662237E-3</v>
      </c>
      <c r="L6381" s="3">
        <f>IF(AND(O6381&gt;0,O6381&lt;366),+'PL2'!$N$3+1,IF(AND(O6381&gt;365,O6381&lt;731),+'PL2'!$O$3+1,IF(AND(O6381&gt;730,O6381&lt;1096),+'PL2'!$P$3+1,IF(AND(O6381&gt;1095,O6381&lt;1461),+'PL2'!$Q$3+1,IF(AND(O6381&gt;1460,O6381&lt;3000),+'PL2'!$R$3+1,0)))))</f>
        <v>1.5</v>
      </c>
      <c r="M6381" s="3">
        <f>IF(AND(O6381&gt;0,O6381&lt;366),+'PL2'!$N$2+1,IF(AND(O6381&gt;365,O6381&lt;731),+'PL2'!$O$2+1,IF(AND(O6381&gt;730,O6381&lt;1096),+'PL2'!$P$2+1,IF(AND(O6381&gt;1095,O6381&lt;1461),+'PL2'!$Q$2+1,IF(AND(O6381&gt;1460,O6381&lt;1826),+'PL2'!$R$2+1,IF(AND(O6381&gt;1825,O6381&lt;2190),+'PL2'!$S$2+1,0))))))</f>
        <v>1.2</v>
      </c>
      <c r="N6381" s="82">
        <f t="shared" si="519"/>
        <v>4.9963589095569638E-4</v>
      </c>
      <c r="O6381" s="19">
        <f>IF(A6381&gt;'PL2'!$C$2+489,IF(A6381='PL2'!$C$2+490,1,O6380+1), "")</f>
        <v>1818</v>
      </c>
      <c r="Q6381" s="19">
        <f t="shared" si="514"/>
        <v>40.72630407886107</v>
      </c>
    </row>
    <row r="6382" spans="1:17" s="80" customFormat="1" x14ac:dyDescent="0.55000000000000004">
      <c r="A6382" s="80">
        <v>6380</v>
      </c>
      <c r="B6382" s="81">
        <v>46202</v>
      </c>
      <c r="C6382" s="80">
        <v>153.065960235386</v>
      </c>
      <c r="D6382" s="80">
        <f t="shared" si="516"/>
        <v>1199021021.9866378</v>
      </c>
      <c r="E6382" s="80">
        <v>475</v>
      </c>
      <c r="F6382" s="80">
        <f t="shared" si="512"/>
        <v>6.0638078714702133E-5</v>
      </c>
      <c r="G6382" s="80">
        <f t="shared" si="517"/>
        <v>32968.788117917786</v>
      </c>
      <c r="H6382" s="80">
        <f t="shared" si="513"/>
        <v>1.999163969022635</v>
      </c>
      <c r="I6382" s="80">
        <f t="shared" si="515"/>
        <v>15660174.356010947</v>
      </c>
      <c r="K6382" s="82">
        <f t="shared" si="518"/>
        <v>1.1114805470662237E-3</v>
      </c>
      <c r="L6382" s="3">
        <f>IF(AND(O6382&gt;0,O6382&lt;366),+'PL2'!$N$3+1,IF(AND(O6382&gt;365,O6382&lt;731),+'PL2'!$O$3+1,IF(AND(O6382&gt;730,O6382&lt;1096),+'PL2'!$P$3+1,IF(AND(O6382&gt;1095,O6382&lt;1461),+'PL2'!$Q$3+1,IF(AND(O6382&gt;1460,O6382&lt;3000),+'PL2'!$R$3+1,0)))))</f>
        <v>1.5</v>
      </c>
      <c r="M6382" s="3">
        <f>IF(AND(O6382&gt;0,O6382&lt;366),+'PL2'!$N$2+1,IF(AND(O6382&gt;365,O6382&lt;731),+'PL2'!$O$2+1,IF(AND(O6382&gt;730,O6382&lt;1096),+'PL2'!$P$2+1,IF(AND(O6382&gt;1095,O6382&lt;1461),+'PL2'!$Q$2+1,IF(AND(O6382&gt;1460,O6382&lt;1826),+'PL2'!$R$2+1,IF(AND(O6382&gt;1825,O6382&lt;2190),+'PL2'!$S$2+1,0))))))</f>
        <v>1.2</v>
      </c>
      <c r="N6382" s="82">
        <f t="shared" si="519"/>
        <v>4.9963589095569638E-4</v>
      </c>
      <c r="O6382" s="19">
        <f>IF(A6382&gt;'PL2'!$C$2+489,IF(A6382='PL2'!$C$2+490,1,O6381+1), "")</f>
        <v>1819</v>
      </c>
      <c r="Q6382" s="19">
        <f t="shared" si="514"/>
        <v>40.746652402084841</v>
      </c>
    </row>
    <row r="6383" spans="1:17" s="80" customFormat="1" x14ac:dyDescent="0.55000000000000004">
      <c r="A6383" s="80">
        <v>6381</v>
      </c>
      <c r="B6383" s="81">
        <v>46203</v>
      </c>
      <c r="C6383" s="80">
        <v>153.09595870950699</v>
      </c>
      <c r="D6383" s="80">
        <f t="shared" si="516"/>
        <v>1200353710.5280995</v>
      </c>
      <c r="E6383" s="80">
        <v>475</v>
      </c>
      <c r="F6383" s="80">
        <f t="shared" si="512"/>
        <v>6.0582626395199935E-5</v>
      </c>
      <c r="G6383" s="80">
        <f t="shared" si="517"/>
        <v>32985.260507742809</v>
      </c>
      <c r="H6383" s="80">
        <f t="shared" si="513"/>
        <v>1.9983337138889254</v>
      </c>
      <c r="I6383" s="80">
        <f t="shared" si="515"/>
        <v>15667998.741177835</v>
      </c>
      <c r="K6383" s="82">
        <f t="shared" si="518"/>
        <v>1.1114805470662237E-3</v>
      </c>
      <c r="L6383" s="3">
        <f>IF(AND(O6383&gt;0,O6383&lt;366),+'PL2'!$N$3+1,IF(AND(O6383&gt;365,O6383&lt;731),+'PL2'!$O$3+1,IF(AND(O6383&gt;730,O6383&lt;1096),+'PL2'!$P$3+1,IF(AND(O6383&gt;1095,O6383&lt;1461),+'PL2'!$Q$3+1,IF(AND(O6383&gt;1460,O6383&lt;3000),+'PL2'!$R$3+1,0)))))</f>
        <v>1.5</v>
      </c>
      <c r="M6383" s="3">
        <f>IF(AND(O6383&gt;0,O6383&lt;366),+'PL2'!$N$2+1,IF(AND(O6383&gt;365,O6383&lt;731),+'PL2'!$O$2+1,IF(AND(O6383&gt;730,O6383&lt;1096),+'PL2'!$P$2+1,IF(AND(O6383&gt;1095,O6383&lt;1461),+'PL2'!$Q$2+1,IF(AND(O6383&gt;1460,O6383&lt;1826),+'PL2'!$R$2+1,IF(AND(O6383&gt;1825,O6383&lt;2190),+'PL2'!$S$2+1,0))))))</f>
        <v>1.2</v>
      </c>
      <c r="N6383" s="82">
        <f t="shared" si="519"/>
        <v>4.9963589095569638E-4</v>
      </c>
      <c r="O6383" s="19">
        <f>IF(A6383&gt;'PL2'!$C$2+489,IF(A6383='PL2'!$C$2+490,1,O6382+1), "")</f>
        <v>1820</v>
      </c>
      <c r="Q6383" s="19">
        <f t="shared" si="514"/>
        <v>40.767010892061222</v>
      </c>
    </row>
    <row r="6384" spans="1:17" s="80" customFormat="1" x14ac:dyDescent="0.55000000000000004">
      <c r="A6384" s="80">
        <v>6382</v>
      </c>
      <c r="B6384" s="81">
        <v>46204</v>
      </c>
      <c r="C6384" s="80">
        <v>153.125957183628</v>
      </c>
      <c r="D6384" s="80">
        <f t="shared" si="516"/>
        <v>1201687880.3269503</v>
      </c>
      <c r="E6384" s="80">
        <v>475</v>
      </c>
      <c r="F6384" s="80">
        <f t="shared" si="512"/>
        <v>6.0527222461820875E-5</v>
      </c>
      <c r="G6384" s="80">
        <f t="shared" si="517"/>
        <v>33001.741127765003</v>
      </c>
      <c r="H6384" s="80">
        <f t="shared" si="513"/>
        <v>1.9975037268676556</v>
      </c>
      <c r="I6384" s="80">
        <f t="shared" si="515"/>
        <v>15675827.035688376</v>
      </c>
      <c r="K6384" s="82">
        <f t="shared" si="518"/>
        <v>1.1114805470662237E-3</v>
      </c>
      <c r="L6384" s="3">
        <f>IF(AND(O6384&gt;0,O6384&lt;366),+'PL2'!$N$3+1,IF(AND(O6384&gt;365,O6384&lt;731),+'PL2'!$O$3+1,IF(AND(O6384&gt;730,O6384&lt;1096),+'PL2'!$P$3+1,IF(AND(O6384&gt;1095,O6384&lt;1461),+'PL2'!$Q$3+1,IF(AND(O6384&gt;1460,O6384&lt;3000),+'PL2'!$R$3+1,0)))))</f>
        <v>1.5</v>
      </c>
      <c r="M6384" s="3">
        <f>IF(AND(O6384&gt;0,O6384&lt;366),+'PL2'!$N$2+1,IF(AND(O6384&gt;365,O6384&lt;731),+'PL2'!$O$2+1,IF(AND(O6384&gt;730,O6384&lt;1096),+'PL2'!$P$2+1,IF(AND(O6384&gt;1095,O6384&lt;1461),+'PL2'!$Q$2+1,IF(AND(O6384&gt;1460,O6384&lt;1826),+'PL2'!$R$2+1,IF(AND(O6384&gt;1825,O6384&lt;2190),+'PL2'!$S$2+1,0))))))</f>
        <v>1.2</v>
      </c>
      <c r="N6384" s="82">
        <f t="shared" si="519"/>
        <v>4.9963589095569638E-4</v>
      </c>
      <c r="O6384" s="19">
        <f>IF(A6384&gt;'PL2'!$C$2+489,IF(A6384='PL2'!$C$2+490,1,O6383+1), "")</f>
        <v>1821</v>
      </c>
      <c r="Q6384" s="19">
        <f t="shared" si="514"/>
        <v>40.787379553869876</v>
      </c>
    </row>
    <row r="6385" spans="1:17" s="80" customFormat="1" x14ac:dyDescent="0.55000000000000004">
      <c r="A6385" s="80">
        <v>6383</v>
      </c>
      <c r="B6385" s="81">
        <v>46205</v>
      </c>
      <c r="C6385" s="80">
        <v>153.15595565774899</v>
      </c>
      <c r="D6385" s="80">
        <f t="shared" si="516"/>
        <v>1203023533.0295789</v>
      </c>
      <c r="E6385" s="80">
        <v>475</v>
      </c>
      <c r="F6385" s="80">
        <f t="shared" si="512"/>
        <v>6.0471866875477059E-5</v>
      </c>
      <c r="G6385" s="80">
        <f t="shared" si="517"/>
        <v>33018.229982096462</v>
      </c>
      <c r="H6385" s="80">
        <f t="shared" si="513"/>
        <v>1.9966740079412224</v>
      </c>
      <c r="I6385" s="80">
        <f t="shared" si="515"/>
        <v>15683659.24149582</v>
      </c>
      <c r="K6385" s="82">
        <f t="shared" si="518"/>
        <v>1.1114805470662237E-3</v>
      </c>
      <c r="L6385" s="3">
        <f>IF(AND(O6385&gt;0,O6385&lt;366),+'PL2'!$N$3+1,IF(AND(O6385&gt;365,O6385&lt;731),+'PL2'!$O$3+1,IF(AND(O6385&gt;730,O6385&lt;1096),+'PL2'!$P$3+1,IF(AND(O6385&gt;1095,O6385&lt;1461),+'PL2'!$Q$3+1,IF(AND(O6385&gt;1460,O6385&lt;3000),+'PL2'!$R$3+1,0)))))</f>
        <v>1.5</v>
      </c>
      <c r="M6385" s="3">
        <f>IF(AND(O6385&gt;0,O6385&lt;366),+'PL2'!$N$2+1,IF(AND(O6385&gt;365,O6385&lt;731),+'PL2'!$O$2+1,IF(AND(O6385&gt;730,O6385&lt;1096),+'PL2'!$P$2+1,IF(AND(O6385&gt;1095,O6385&lt;1461),+'PL2'!$Q$2+1,IF(AND(O6385&gt;1460,O6385&lt;1826),+'PL2'!$R$2+1,IF(AND(O6385&gt;1825,O6385&lt;2190),+'PL2'!$S$2+1,0))))))</f>
        <v>1.2</v>
      </c>
      <c r="N6385" s="82">
        <f t="shared" si="519"/>
        <v>4.9963589095569638E-4</v>
      </c>
      <c r="O6385" s="19">
        <f>IF(A6385&gt;'PL2'!$C$2+489,IF(A6385='PL2'!$C$2+490,1,O6384+1), "")</f>
        <v>1822</v>
      </c>
      <c r="Q6385" s="19">
        <f t="shared" si="514"/>
        <v>40.807758392593023</v>
      </c>
    </row>
    <row r="6386" spans="1:17" s="80" customFormat="1" x14ac:dyDescent="0.55000000000000004">
      <c r="A6386" s="80">
        <v>6384</v>
      </c>
      <c r="B6386" s="81">
        <v>46206</v>
      </c>
      <c r="C6386" s="80">
        <v>153.18595413187001</v>
      </c>
      <c r="D6386" s="80">
        <f t="shared" si="516"/>
        <v>1204360670.2842042</v>
      </c>
      <c r="E6386" s="80">
        <v>475</v>
      </c>
      <c r="F6386" s="80">
        <f t="shared" si="512"/>
        <v>6.0416559597107746E-5</v>
      </c>
      <c r="G6386" s="80">
        <f t="shared" si="517"/>
        <v>33034.727074851347</v>
      </c>
      <c r="H6386" s="80">
        <f t="shared" si="513"/>
        <v>1.9958445570919452</v>
      </c>
      <c r="I6386" s="80">
        <f t="shared" si="515"/>
        <v>15691495.36055439</v>
      </c>
      <c r="K6386" s="82">
        <f t="shared" si="518"/>
        <v>1.1114805470662237E-3</v>
      </c>
      <c r="L6386" s="3">
        <f>IF(AND(O6386&gt;0,O6386&lt;366),+'PL2'!$N$3+1,IF(AND(O6386&gt;365,O6386&lt;731),+'PL2'!$O$3+1,IF(AND(O6386&gt;730,O6386&lt;1096),+'PL2'!$P$3+1,IF(AND(O6386&gt;1095,O6386&lt;1461),+'PL2'!$Q$3+1,IF(AND(O6386&gt;1460,O6386&lt;3000),+'PL2'!$R$3+1,0)))))</f>
        <v>1.5</v>
      </c>
      <c r="M6386" s="3">
        <f>IF(AND(O6386&gt;0,O6386&lt;366),+'PL2'!$N$2+1,IF(AND(O6386&gt;365,O6386&lt;731),+'PL2'!$O$2+1,IF(AND(O6386&gt;730,O6386&lt;1096),+'PL2'!$P$2+1,IF(AND(O6386&gt;1095,O6386&lt;1461),+'PL2'!$Q$2+1,IF(AND(O6386&gt;1460,O6386&lt;1826),+'PL2'!$R$2+1,IF(AND(O6386&gt;1825,O6386&lt;2190),+'PL2'!$S$2+1,0))))))</f>
        <v>1.2</v>
      </c>
      <c r="N6386" s="82">
        <f t="shared" si="519"/>
        <v>4.9963589095569638E-4</v>
      </c>
      <c r="O6386" s="19">
        <f>IF(A6386&gt;'PL2'!$C$2+489,IF(A6386='PL2'!$C$2+490,1,O6385+1), "")</f>
        <v>1823</v>
      </c>
      <c r="Q6386" s="19">
        <f t="shared" si="514"/>
        <v>40.828147413315413</v>
      </c>
    </row>
    <row r="6387" spans="1:17" s="80" customFormat="1" x14ac:dyDescent="0.55000000000000004">
      <c r="A6387" s="80">
        <v>6385</v>
      </c>
      <c r="B6387" s="81">
        <v>46207</v>
      </c>
      <c r="C6387" s="80">
        <v>153.21595260599099</v>
      </c>
      <c r="D6387" s="80">
        <f t="shared" si="516"/>
        <v>1205699293.7408767</v>
      </c>
      <c r="E6387" s="80">
        <v>475</v>
      </c>
      <c r="F6387" s="80">
        <f t="shared" si="512"/>
        <v>6.036130058767932E-5</v>
      </c>
      <c r="G6387" s="80">
        <f t="shared" si="517"/>
        <v>33051.232410145873</v>
      </c>
      <c r="H6387" s="80">
        <f t="shared" si="513"/>
        <v>1.9950153743020638</v>
      </c>
      <c r="I6387" s="80">
        <f t="shared" si="515"/>
        <v>15699335.394819289</v>
      </c>
      <c r="K6387" s="82">
        <f t="shared" si="518"/>
        <v>1.1114805470662237E-3</v>
      </c>
      <c r="L6387" s="3">
        <f>IF(AND(O6387&gt;0,O6387&lt;366),+'PL2'!$N$3+1,IF(AND(O6387&gt;365,O6387&lt;731),+'PL2'!$O$3+1,IF(AND(O6387&gt;730,O6387&lt;1096),+'PL2'!$P$3+1,IF(AND(O6387&gt;1095,O6387&lt;1461),+'PL2'!$Q$3+1,IF(AND(O6387&gt;1460,O6387&lt;3000),+'PL2'!$R$3+1,0)))))</f>
        <v>1.5</v>
      </c>
      <c r="M6387" s="3">
        <f>IF(AND(O6387&gt;0,O6387&lt;366),+'PL2'!$N$2+1,IF(AND(O6387&gt;365,O6387&lt;731),+'PL2'!$O$2+1,IF(AND(O6387&gt;730,O6387&lt;1096),+'PL2'!$P$2+1,IF(AND(O6387&gt;1095,O6387&lt;1461),+'PL2'!$Q$2+1,IF(AND(O6387&gt;1460,O6387&lt;1826),+'PL2'!$R$2+1,IF(AND(O6387&gt;1825,O6387&lt;2190),+'PL2'!$S$2+1,0))))))</f>
        <v>1.2</v>
      </c>
      <c r="N6387" s="82">
        <f t="shared" si="519"/>
        <v>4.9963589095569638E-4</v>
      </c>
      <c r="O6387" s="19">
        <f>IF(A6387&gt;'PL2'!$C$2+489,IF(A6387='PL2'!$C$2+490,1,O6386+1), "")</f>
        <v>1824</v>
      </c>
      <c r="Q6387" s="19">
        <f t="shared" si="514"/>
        <v>40.848546621124335</v>
      </c>
    </row>
    <row r="6388" spans="1:17" s="80" customFormat="1" x14ac:dyDescent="0.55000000000000004">
      <c r="A6388" s="80">
        <v>6386</v>
      </c>
      <c r="B6388" s="81">
        <v>46208</v>
      </c>
      <c r="C6388" s="80">
        <v>153.24595108011201</v>
      </c>
      <c r="D6388" s="80">
        <f t="shared" si="516"/>
        <v>1207039405.0514812</v>
      </c>
      <c r="E6388" s="80">
        <v>475</v>
      </c>
      <c r="F6388" s="80">
        <f t="shared" si="512"/>
        <v>6.0306089808185318E-5</v>
      </c>
      <c r="G6388" s="80">
        <f t="shared" si="517"/>
        <v>33067.745992098302</v>
      </c>
      <c r="H6388" s="80">
        <f t="shared" si="513"/>
        <v>1.9941864595537402</v>
      </c>
      <c r="I6388" s="80">
        <f t="shared" si="515"/>
        <v>15707179.346246693</v>
      </c>
      <c r="K6388" s="82">
        <f t="shared" si="518"/>
        <v>1.1114805470662237E-3</v>
      </c>
      <c r="L6388" s="3">
        <f>IF(AND(O6388&gt;0,O6388&lt;366),+'PL2'!$N$3+1,IF(AND(O6388&gt;365,O6388&lt;731),+'PL2'!$O$3+1,IF(AND(O6388&gt;730,O6388&lt;1096),+'PL2'!$P$3+1,IF(AND(O6388&gt;1095,O6388&lt;1461),+'PL2'!$Q$3+1,IF(AND(O6388&gt;1460,O6388&lt;3000),+'PL2'!$R$3+1,0)))))</f>
        <v>1.5</v>
      </c>
      <c r="M6388" s="3">
        <f>IF(AND(O6388&gt;0,O6388&lt;366),+'PL2'!$N$2+1,IF(AND(O6388&gt;365,O6388&lt;731),+'PL2'!$O$2+1,IF(AND(O6388&gt;730,O6388&lt;1096),+'PL2'!$P$2+1,IF(AND(O6388&gt;1095,O6388&lt;1461),+'PL2'!$Q$2+1,IF(AND(O6388&gt;1460,O6388&lt;1826),+'PL2'!$R$2+1,IF(AND(O6388&gt;1825,O6388&lt;2190),+'PL2'!$S$2+1,0))))))</f>
        <v>1.2</v>
      </c>
      <c r="N6388" s="82">
        <f t="shared" si="519"/>
        <v>4.9963589095569638E-4</v>
      </c>
      <c r="O6388" s="19">
        <f>IF(A6388&gt;'PL2'!$C$2+489,IF(A6388='PL2'!$C$2+490,1,O6387+1), "")</f>
        <v>1825</v>
      </c>
      <c r="Q6388" s="19">
        <f t="shared" si="514"/>
        <v>40.868956021109625</v>
      </c>
    </row>
    <row r="6389" spans="1:17" s="80" customFormat="1" x14ac:dyDescent="0.55000000000000004">
      <c r="A6389" s="80">
        <v>6387</v>
      </c>
      <c r="B6389" s="81">
        <v>46209</v>
      </c>
      <c r="C6389" s="80">
        <v>153.27594955423299</v>
      </c>
      <c r="D6389" s="80">
        <f t="shared" si="516"/>
        <v>1208381005.8697383</v>
      </c>
      <c r="E6389" s="80">
        <v>475</v>
      </c>
      <c r="F6389" s="80">
        <f t="shared" si="512"/>
        <v>6.025092721964636E-5</v>
      </c>
      <c r="G6389" s="80">
        <f t="shared" si="517"/>
        <v>33084.267824828959</v>
      </c>
      <c r="H6389" s="80">
        <f t="shared" si="513"/>
        <v>1.9933578128290574</v>
      </c>
      <c r="I6389" s="80">
        <f t="shared" si="515"/>
        <v>15715027.216793755</v>
      </c>
      <c r="K6389" s="82">
        <f t="shared" si="518"/>
        <v>1.1114805470662237E-3</v>
      </c>
      <c r="L6389" s="3">
        <f>IF(AND(O6389&gt;0,O6389&lt;366),+'PL2'!$N$3+1,IF(AND(O6389&gt;365,O6389&lt;731),+'PL2'!$O$3+1,IF(AND(O6389&gt;730,O6389&lt;1096),+'PL2'!$P$3+1,IF(AND(O6389&gt;1095,O6389&lt;1461),+'PL2'!$Q$3+1,IF(AND(O6389&gt;1460,O6389&lt;3000),+'PL2'!$R$3+1,0)))))</f>
        <v>1.5</v>
      </c>
      <c r="M6389" s="3">
        <f>IF(AND(O6389&gt;0,O6389&lt;366),+'PL2'!$N$2+1,IF(AND(O6389&gt;365,O6389&lt;731),+'PL2'!$O$2+1,IF(AND(O6389&gt;730,O6389&lt;1096),+'PL2'!$P$2+1,IF(AND(O6389&gt;1095,O6389&lt;1461),+'PL2'!$Q$2+1,IF(AND(O6389&gt;1460,O6389&lt;1826),+'PL2'!$R$2+1,IF(AND(O6389&gt;1825,O6389&lt;2190),+'PL2'!$S$2+1,0))))))</f>
        <v>1.2</v>
      </c>
      <c r="N6389" s="82">
        <f t="shared" si="519"/>
        <v>4.9963589095569638E-4</v>
      </c>
      <c r="O6389" s="19">
        <f>IF(A6389&gt;'PL2'!$C$2+489,IF(A6389='PL2'!$C$2+490,1,O6388+1), "")</f>
        <v>1826</v>
      </c>
      <c r="Q6389" s="19">
        <f t="shared" si="514"/>
        <v>40.889375618363658</v>
      </c>
    </row>
    <row r="6390" spans="1:17" s="80" customFormat="1" x14ac:dyDescent="0.55000000000000004">
      <c r="A6390" s="80">
        <v>6388</v>
      </c>
      <c r="B6390" s="81">
        <v>46210</v>
      </c>
      <c r="C6390" s="80">
        <v>153.30594802835401</v>
      </c>
      <c r="D6390" s="80">
        <f t="shared" si="516"/>
        <v>1209724097.8512068</v>
      </c>
      <c r="E6390" s="80">
        <v>475</v>
      </c>
      <c r="F6390" s="80">
        <f t="shared" ref="F6390:F6453" si="520">+(C6390/D6390)*E6390</f>
        <v>6.019581278311022E-5</v>
      </c>
      <c r="G6390" s="80">
        <f t="shared" si="517"/>
        <v>33100.797912460235</v>
      </c>
      <c r="H6390" s="80">
        <f t="shared" si="513"/>
        <v>1.9925294341100219</v>
      </c>
      <c r="I6390" s="80">
        <f t="shared" si="515"/>
        <v>15722879.008418612</v>
      </c>
      <c r="K6390" s="82">
        <f t="shared" si="518"/>
        <v>1.1114805470662237E-3</v>
      </c>
      <c r="L6390" s="3">
        <f>IF(AND(O6390&gt;0,O6390&lt;366),+'PL2'!$N$3+1,IF(AND(O6390&gt;365,O6390&lt;731),+'PL2'!$O$3+1,IF(AND(O6390&gt;730,O6390&lt;1096),+'PL2'!$P$3+1,IF(AND(O6390&gt;1095,O6390&lt;1461),+'PL2'!$Q$3+1,IF(AND(O6390&gt;1460,O6390&lt;3000),+'PL2'!$R$3+1,0)))))</f>
        <v>1.5</v>
      </c>
      <c r="M6390" s="3">
        <f>IF(AND(O6390&gt;0,O6390&lt;366),+'PL2'!$N$2+1,IF(AND(O6390&gt;365,O6390&lt;731),+'PL2'!$O$2+1,IF(AND(O6390&gt;730,O6390&lt;1096),+'PL2'!$P$2+1,IF(AND(O6390&gt;1095,O6390&lt;1461),+'PL2'!$Q$2+1,IF(AND(O6390&gt;1460,O6390&lt;1826),+'PL2'!$R$2+1,IF(AND(O6390&gt;1825,O6390&lt;2190),+'PL2'!$S$2+1,0))))))</f>
        <v>1.2</v>
      </c>
      <c r="N6390" s="82">
        <f t="shared" si="519"/>
        <v>4.9963589095569638E-4</v>
      </c>
      <c r="O6390" s="19">
        <f>IF(A6390&gt;'PL2'!$C$2+489,IF(A6390='PL2'!$C$2+490,1,O6389+1), "")</f>
        <v>1827</v>
      </c>
      <c r="Q6390" s="19">
        <f t="shared" si="514"/>
        <v>40.90980541798136</v>
      </c>
    </row>
    <row r="6391" spans="1:17" s="80" customFormat="1" x14ac:dyDescent="0.55000000000000004">
      <c r="A6391" s="80">
        <v>6389</v>
      </c>
      <c r="B6391" s="81">
        <v>46211</v>
      </c>
      <c r="C6391" s="80">
        <v>153.335946502475</v>
      </c>
      <c r="D6391" s="80">
        <f t="shared" si="516"/>
        <v>1211068682.6532857</v>
      </c>
      <c r="E6391" s="80">
        <v>475</v>
      </c>
      <c r="F6391" s="80">
        <f t="shared" si="520"/>
        <v>6.0140746459651683E-5</v>
      </c>
      <c r="G6391" s="80">
        <f t="shared" si="517"/>
        <v>33117.336259116571</v>
      </c>
      <c r="H6391" s="80">
        <f t="shared" si="513"/>
        <v>1.9917013233785592</v>
      </c>
      <c r="I6391" s="80">
        <f t="shared" si="515"/>
        <v>15730734.723080371</v>
      </c>
      <c r="K6391" s="82">
        <f t="shared" si="518"/>
        <v>1.1114805470662237E-3</v>
      </c>
      <c r="L6391" s="3">
        <f>IF(AND(O6391&gt;0,O6391&lt;366),+'PL2'!$N$3+1,IF(AND(O6391&gt;365,O6391&lt;731),+'PL2'!$O$3+1,IF(AND(O6391&gt;730,O6391&lt;1096),+'PL2'!$P$3+1,IF(AND(O6391&gt;1095,O6391&lt;1461),+'PL2'!$Q$3+1,IF(AND(O6391&gt;1460,O6391&lt;3000),+'PL2'!$R$3+1,0)))))</f>
        <v>1.5</v>
      </c>
      <c r="M6391" s="3">
        <f>IF(AND(O6391&gt;0,O6391&lt;366),+'PL2'!$N$2+1,IF(AND(O6391&gt;365,O6391&lt;731),+'PL2'!$O$2+1,IF(AND(O6391&gt;730,O6391&lt;1096),+'PL2'!$P$2+1,IF(AND(O6391&gt;1095,O6391&lt;1461),+'PL2'!$Q$2+1,IF(AND(O6391&gt;1460,O6391&lt;1826),+'PL2'!$R$2+1,IF(AND(O6391&gt;1825,O6391&lt;2190),+'PL2'!$S$2+1,0))))))</f>
        <v>1.2</v>
      </c>
      <c r="N6391" s="82">
        <f t="shared" si="519"/>
        <v>4.9963589095569638E-4</v>
      </c>
      <c r="O6391" s="19">
        <f>IF(A6391&gt;'PL2'!$C$2+489,IF(A6391='PL2'!$C$2+490,1,O6390+1), "")</f>
        <v>1828</v>
      </c>
      <c r="Q6391" s="19">
        <f t="shared" si="514"/>
        <v>40.9302454250602</v>
      </c>
    </row>
    <row r="6392" spans="1:17" s="80" customFormat="1" x14ac:dyDescent="0.55000000000000004">
      <c r="A6392" s="80">
        <v>6390</v>
      </c>
      <c r="B6392" s="81">
        <v>46212</v>
      </c>
      <c r="C6392" s="80">
        <v>153.36594497659601</v>
      </c>
      <c r="D6392" s="80">
        <f t="shared" si="516"/>
        <v>1212414761.935216</v>
      </c>
      <c r="E6392" s="80">
        <v>475</v>
      </c>
      <c r="F6392" s="80">
        <f t="shared" si="520"/>
        <v>6.0085728210372704E-5</v>
      </c>
      <c r="G6392" s="80">
        <f t="shared" si="517"/>
        <v>33133.882868924476</v>
      </c>
      <c r="H6392" s="80">
        <f t="shared" si="513"/>
        <v>1.9908734806165203</v>
      </c>
      <c r="I6392" s="80">
        <f t="shared" si="515"/>
        <v>15738594.362739127</v>
      </c>
      <c r="K6392" s="82">
        <f t="shared" si="518"/>
        <v>1.1114805470662237E-3</v>
      </c>
      <c r="L6392" s="3">
        <f>IF(AND(O6392&gt;0,O6392&lt;366),+'PL2'!$N$3+1,IF(AND(O6392&gt;365,O6392&lt;731),+'PL2'!$O$3+1,IF(AND(O6392&gt;730,O6392&lt;1096),+'PL2'!$P$3+1,IF(AND(O6392&gt;1095,O6392&lt;1461),+'PL2'!$Q$3+1,IF(AND(O6392&gt;1460,O6392&lt;3000),+'PL2'!$R$3+1,0)))))</f>
        <v>1.5</v>
      </c>
      <c r="M6392" s="3">
        <f>IF(AND(O6392&gt;0,O6392&lt;366),+'PL2'!$N$2+1,IF(AND(O6392&gt;365,O6392&lt;731),+'PL2'!$O$2+1,IF(AND(O6392&gt;730,O6392&lt;1096),+'PL2'!$P$2+1,IF(AND(O6392&gt;1095,O6392&lt;1461),+'PL2'!$Q$2+1,IF(AND(O6392&gt;1460,O6392&lt;1826),+'PL2'!$R$2+1,IF(AND(O6392&gt;1825,O6392&lt;2190),+'PL2'!$S$2+1,0))))))</f>
        <v>1.2</v>
      </c>
      <c r="N6392" s="82">
        <f t="shared" si="519"/>
        <v>4.9963589095569638E-4</v>
      </c>
      <c r="O6392" s="19">
        <f>IF(A6392&gt;'PL2'!$C$2+489,IF(A6392='PL2'!$C$2+490,1,O6391+1), "")</f>
        <v>1829</v>
      </c>
      <c r="Q6392" s="19">
        <f t="shared" si="514"/>
        <v>40.950695644700183</v>
      </c>
    </row>
    <row r="6393" spans="1:17" s="80" customFormat="1" x14ac:dyDescent="0.55000000000000004">
      <c r="A6393" s="80">
        <v>6391</v>
      </c>
      <c r="B6393" s="81">
        <v>46213</v>
      </c>
      <c r="C6393" s="80">
        <v>153.395943450717</v>
      </c>
      <c r="D6393" s="80">
        <f t="shared" si="516"/>
        <v>1213762337.3580828</v>
      </c>
      <c r="E6393" s="80">
        <v>475</v>
      </c>
      <c r="F6393" s="80">
        <f t="shared" si="520"/>
        <v>6.0030757996402217E-5</v>
      </c>
      <c r="G6393" s="80">
        <f t="shared" si="517"/>
        <v>33150.437746012511</v>
      </c>
      <c r="H6393" s="80">
        <f t="shared" si="513"/>
        <v>1.9900459058056743</v>
      </c>
      <c r="I6393" s="80">
        <f t="shared" si="515"/>
        <v>15746457.929355942</v>
      </c>
      <c r="K6393" s="82">
        <f t="shared" si="518"/>
        <v>1.1114805470662237E-3</v>
      </c>
      <c r="L6393" s="3">
        <f>IF(AND(O6393&gt;0,O6393&lt;366),+'PL2'!$N$3+1,IF(AND(O6393&gt;365,O6393&lt;731),+'PL2'!$O$3+1,IF(AND(O6393&gt;730,O6393&lt;1096),+'PL2'!$P$3+1,IF(AND(O6393&gt;1095,O6393&lt;1461),+'PL2'!$Q$3+1,IF(AND(O6393&gt;1460,O6393&lt;3000),+'PL2'!$R$3+1,0)))))</f>
        <v>1.5</v>
      </c>
      <c r="M6393" s="3">
        <f>IF(AND(O6393&gt;0,O6393&lt;366),+'PL2'!$N$2+1,IF(AND(O6393&gt;365,O6393&lt;731),+'PL2'!$O$2+1,IF(AND(O6393&gt;730,O6393&lt;1096),+'PL2'!$P$2+1,IF(AND(O6393&gt;1095,O6393&lt;1461),+'PL2'!$Q$2+1,IF(AND(O6393&gt;1460,O6393&lt;1826),+'PL2'!$R$2+1,IF(AND(O6393&gt;1825,O6393&lt;2190),+'PL2'!$S$2+1,0))))))</f>
        <v>1.2</v>
      </c>
      <c r="N6393" s="82">
        <f t="shared" si="519"/>
        <v>4.9963589095569638E-4</v>
      </c>
      <c r="O6393" s="19">
        <f>IF(A6393&gt;'PL2'!$C$2+489,IF(A6393='PL2'!$C$2+490,1,O6392+1), "")</f>
        <v>1830</v>
      </c>
      <c r="Q6393" s="19">
        <f t="shared" si="514"/>
        <v>40.97115608200388</v>
      </c>
    </row>
    <row r="6394" spans="1:17" s="80" customFormat="1" x14ac:dyDescent="0.55000000000000004">
      <c r="A6394" s="80">
        <v>6392</v>
      </c>
      <c r="B6394" s="81">
        <v>46214</v>
      </c>
      <c r="C6394" s="80">
        <v>153.42594192483801</v>
      </c>
      <c r="D6394" s="80">
        <f t="shared" si="516"/>
        <v>1215111410.5848179</v>
      </c>
      <c r="E6394" s="80">
        <v>475</v>
      </c>
      <c r="F6394" s="80">
        <f t="shared" si="520"/>
        <v>5.9975835778896294E-5</v>
      </c>
      <c r="G6394" s="80">
        <f t="shared" si="517"/>
        <v>33167.000894511308</v>
      </c>
      <c r="H6394" s="80">
        <f t="shared" si="513"/>
        <v>1.9892185989277167</v>
      </c>
      <c r="I6394" s="80">
        <f t="shared" si="515"/>
        <v>15754325.424892871</v>
      </c>
      <c r="K6394" s="82">
        <f t="shared" si="518"/>
        <v>1.1114805470662237E-3</v>
      </c>
      <c r="L6394" s="3">
        <f>IF(AND(O6394&gt;0,O6394&lt;366),+'PL2'!$N$3+1,IF(AND(O6394&gt;365,O6394&lt;731),+'PL2'!$O$3+1,IF(AND(O6394&gt;730,O6394&lt;1096),+'PL2'!$P$3+1,IF(AND(O6394&gt;1095,O6394&lt;1461),+'PL2'!$Q$3+1,IF(AND(O6394&gt;1460,O6394&lt;3000),+'PL2'!$R$3+1,0)))))</f>
        <v>1.5</v>
      </c>
      <c r="M6394" s="3">
        <f>IF(AND(O6394&gt;0,O6394&lt;366),+'PL2'!$N$2+1,IF(AND(O6394&gt;365,O6394&lt;731),+'PL2'!$O$2+1,IF(AND(O6394&gt;730,O6394&lt;1096),+'PL2'!$P$2+1,IF(AND(O6394&gt;1095,O6394&lt;1461),+'PL2'!$Q$2+1,IF(AND(O6394&gt;1460,O6394&lt;1826),+'PL2'!$R$2+1,IF(AND(O6394&gt;1825,O6394&lt;2190),+'PL2'!$S$2+1,0))))))</f>
        <v>1.2</v>
      </c>
      <c r="N6394" s="82">
        <f t="shared" si="519"/>
        <v>4.9963589095569638E-4</v>
      </c>
      <c r="O6394" s="19">
        <f>IF(A6394&gt;'PL2'!$C$2+489,IF(A6394='PL2'!$C$2+490,1,O6393+1), "")</f>
        <v>1831</v>
      </c>
      <c r="Q6394" s="19">
        <f t="shared" si="514"/>
        <v>40.991626742076399</v>
      </c>
    </row>
    <row r="6395" spans="1:17" s="80" customFormat="1" x14ac:dyDescent="0.55000000000000004">
      <c r="A6395" s="80">
        <v>6393</v>
      </c>
      <c r="B6395" s="81">
        <v>46215</v>
      </c>
      <c r="C6395" s="80">
        <v>153.455940398959</v>
      </c>
      <c r="D6395" s="80">
        <f t="shared" si="516"/>
        <v>1216461983.2802012</v>
      </c>
      <c r="E6395" s="80">
        <v>475</v>
      </c>
      <c r="F6395" s="80">
        <f t="shared" si="520"/>
        <v>5.9920961519037949E-5</v>
      </c>
      <c r="G6395" s="80">
        <f t="shared" si="517"/>
        <v>33183.572318553568</v>
      </c>
      <c r="H6395" s="80">
        <f t="shared" si="513"/>
        <v>1.9883915599642612</v>
      </c>
      <c r="I6395" s="80">
        <f t="shared" si="515"/>
        <v>15762196.851312945</v>
      </c>
      <c r="K6395" s="82">
        <f t="shared" si="518"/>
        <v>1.1114805470662237E-3</v>
      </c>
      <c r="L6395" s="3">
        <f>IF(AND(O6395&gt;0,O6395&lt;366),+'PL2'!$N$3+1,IF(AND(O6395&gt;365,O6395&lt;731),+'PL2'!$O$3+1,IF(AND(O6395&gt;730,O6395&lt;1096),+'PL2'!$P$3+1,IF(AND(O6395&gt;1095,O6395&lt;1461),+'PL2'!$Q$3+1,IF(AND(O6395&gt;1460,O6395&lt;3000),+'PL2'!$R$3+1,0)))))</f>
        <v>1.5</v>
      </c>
      <c r="M6395" s="3">
        <f>IF(AND(O6395&gt;0,O6395&lt;366),+'PL2'!$N$2+1,IF(AND(O6395&gt;365,O6395&lt;731),+'PL2'!$O$2+1,IF(AND(O6395&gt;730,O6395&lt;1096),+'PL2'!$P$2+1,IF(AND(O6395&gt;1095,O6395&lt;1461),+'PL2'!$Q$2+1,IF(AND(O6395&gt;1460,O6395&lt;1826),+'PL2'!$R$2+1,IF(AND(O6395&gt;1825,O6395&lt;2190),+'PL2'!$S$2+1,0))))))</f>
        <v>1.2</v>
      </c>
      <c r="N6395" s="82">
        <f t="shared" si="519"/>
        <v>4.9963589095569638E-4</v>
      </c>
      <c r="O6395" s="19">
        <f>IF(A6395&gt;'PL2'!$C$2+489,IF(A6395='PL2'!$C$2+490,1,O6394+1), "")</f>
        <v>1832</v>
      </c>
      <c r="Q6395" s="19">
        <f t="shared" si="514"/>
        <v>41.012107630025397</v>
      </c>
    </row>
    <row r="6396" spans="1:17" s="80" customFormat="1" x14ac:dyDescent="0.55000000000000004">
      <c r="A6396" s="80">
        <v>6394</v>
      </c>
      <c r="B6396" s="81">
        <v>46216</v>
      </c>
      <c r="C6396" s="80">
        <v>153.48593887307999</v>
      </c>
      <c r="D6396" s="80">
        <f t="shared" si="516"/>
        <v>1217814057.1108627</v>
      </c>
      <c r="E6396" s="80">
        <v>475</v>
      </c>
      <c r="F6396" s="80">
        <f t="shared" si="520"/>
        <v>5.9866135178037335E-5</v>
      </c>
      <c r="G6396" s="80">
        <f t="shared" si="517"/>
        <v>33200.152022274044</v>
      </c>
      <c r="H6396" s="80">
        <f t="shared" si="513"/>
        <v>1.9875647888968475</v>
      </c>
      <c r="I6396" s="80">
        <f t="shared" si="515"/>
        <v>15770072.21058017</v>
      </c>
      <c r="K6396" s="82">
        <f t="shared" si="518"/>
        <v>1.1114805470662237E-3</v>
      </c>
      <c r="L6396" s="3">
        <f>IF(AND(O6396&gt;0,O6396&lt;366),+'PL2'!$N$3+1,IF(AND(O6396&gt;365,O6396&lt;731),+'PL2'!$O$3+1,IF(AND(O6396&gt;730,O6396&lt;1096),+'PL2'!$P$3+1,IF(AND(O6396&gt;1095,O6396&lt;1461),+'PL2'!$Q$3+1,IF(AND(O6396&gt;1460,O6396&lt;3000),+'PL2'!$R$3+1,0)))))</f>
        <v>1.5</v>
      </c>
      <c r="M6396" s="3">
        <f>IF(AND(O6396&gt;0,O6396&lt;366),+'PL2'!$N$2+1,IF(AND(O6396&gt;365,O6396&lt;731),+'PL2'!$O$2+1,IF(AND(O6396&gt;730,O6396&lt;1096),+'PL2'!$P$2+1,IF(AND(O6396&gt;1095,O6396&lt;1461),+'PL2'!$Q$2+1,IF(AND(O6396&gt;1460,O6396&lt;1826),+'PL2'!$R$2+1,IF(AND(O6396&gt;1825,O6396&lt;2190),+'PL2'!$S$2+1,0))))))</f>
        <v>1.2</v>
      </c>
      <c r="N6396" s="82">
        <f t="shared" si="519"/>
        <v>4.9963589095569638E-4</v>
      </c>
      <c r="O6396" s="19">
        <f>IF(A6396&gt;'PL2'!$C$2+489,IF(A6396='PL2'!$C$2+490,1,O6395+1), "")</f>
        <v>1833</v>
      </c>
      <c r="Q6396" s="19">
        <f t="shared" si="514"/>
        <v>41.0325987509611</v>
      </c>
    </row>
    <row r="6397" spans="1:17" s="80" customFormat="1" x14ac:dyDescent="0.55000000000000004">
      <c r="A6397" s="80">
        <v>6395</v>
      </c>
      <c r="B6397" s="81">
        <v>46217</v>
      </c>
      <c r="C6397" s="80">
        <v>153.515937347201</v>
      </c>
      <c r="D6397" s="80">
        <f t="shared" si="516"/>
        <v>1219167633.7452853</v>
      </c>
      <c r="E6397" s="80">
        <v>475</v>
      </c>
      <c r="F6397" s="80">
        <f t="shared" si="520"/>
        <v>5.9811356717131576E-5</v>
      </c>
      <c r="G6397" s="80">
        <f t="shared" si="517"/>
        <v>33216.74000980956</v>
      </c>
      <c r="H6397" s="80">
        <f t="shared" si="513"/>
        <v>1.9867382857069362</v>
      </c>
      <c r="I6397" s="80">
        <f t="shared" si="515"/>
        <v>15777951.504659541</v>
      </c>
      <c r="K6397" s="82">
        <f t="shared" si="518"/>
        <v>1.1114805470662237E-3</v>
      </c>
      <c r="L6397" s="3">
        <f>IF(AND(O6397&gt;0,O6397&lt;366),+'PL2'!$N$3+1,IF(AND(O6397&gt;365,O6397&lt;731),+'PL2'!$O$3+1,IF(AND(O6397&gt;730,O6397&lt;1096),+'PL2'!$P$3+1,IF(AND(O6397&gt;1095,O6397&lt;1461),+'PL2'!$Q$3+1,IF(AND(O6397&gt;1460,O6397&lt;3000),+'PL2'!$R$3+1,0)))))</f>
        <v>1.5</v>
      </c>
      <c r="M6397" s="3">
        <f>IF(AND(O6397&gt;0,O6397&lt;366),+'PL2'!$N$2+1,IF(AND(O6397&gt;365,O6397&lt;731),+'PL2'!$O$2+1,IF(AND(O6397&gt;730,O6397&lt;1096),+'PL2'!$P$2+1,IF(AND(O6397&gt;1095,O6397&lt;1461),+'PL2'!$Q$2+1,IF(AND(O6397&gt;1460,O6397&lt;1826),+'PL2'!$R$2+1,IF(AND(O6397&gt;1825,O6397&lt;2190),+'PL2'!$S$2+1,0))))))</f>
        <v>1.2</v>
      </c>
      <c r="N6397" s="82">
        <f t="shared" si="519"/>
        <v>4.9963589095569638E-4</v>
      </c>
      <c r="O6397" s="19">
        <f>IF(A6397&gt;'PL2'!$C$2+489,IF(A6397='PL2'!$C$2+490,1,O6396+1), "")</f>
        <v>1834</v>
      </c>
      <c r="Q6397" s="19">
        <f t="shared" si="514"/>
        <v>41.053100109996265</v>
      </c>
    </row>
    <row r="6398" spans="1:17" s="80" customFormat="1" x14ac:dyDescent="0.55000000000000004">
      <c r="A6398" s="80">
        <v>6396</v>
      </c>
      <c r="B6398" s="81">
        <v>46218</v>
      </c>
      <c r="C6398" s="80">
        <v>153.54593582132199</v>
      </c>
      <c r="D6398" s="80">
        <f t="shared" si="516"/>
        <v>1220522714.853806</v>
      </c>
      <c r="E6398" s="80">
        <v>475</v>
      </c>
      <c r="F6398" s="80">
        <f t="shared" si="520"/>
        <v>5.9756626097584756E-5</v>
      </c>
      <c r="G6398" s="80">
        <f t="shared" si="517"/>
        <v>33233.336285299003</v>
      </c>
      <c r="H6398" s="80">
        <f t="shared" si="513"/>
        <v>1.9859120503759089</v>
      </c>
      <c r="I6398" s="80">
        <f t="shared" si="515"/>
        <v>15785834.735517027</v>
      </c>
      <c r="K6398" s="82">
        <f t="shared" si="518"/>
        <v>1.1114805470662237E-3</v>
      </c>
      <c r="L6398" s="3">
        <f>IF(AND(O6398&gt;0,O6398&lt;366),+'PL2'!$N$3+1,IF(AND(O6398&gt;365,O6398&lt;731),+'PL2'!$O$3+1,IF(AND(O6398&gt;730,O6398&lt;1096),+'PL2'!$P$3+1,IF(AND(O6398&gt;1095,O6398&lt;1461),+'PL2'!$Q$3+1,IF(AND(O6398&gt;1460,O6398&lt;3000),+'PL2'!$R$3+1,0)))))</f>
        <v>1.5</v>
      </c>
      <c r="M6398" s="3">
        <f>IF(AND(O6398&gt;0,O6398&lt;366),+'PL2'!$N$2+1,IF(AND(O6398&gt;365,O6398&lt;731),+'PL2'!$O$2+1,IF(AND(O6398&gt;730,O6398&lt;1096),+'PL2'!$P$2+1,IF(AND(O6398&gt;1095,O6398&lt;1461),+'PL2'!$Q$2+1,IF(AND(O6398&gt;1460,O6398&lt;1826),+'PL2'!$R$2+1,IF(AND(O6398&gt;1825,O6398&lt;2190),+'PL2'!$S$2+1,0))))))</f>
        <v>1.2</v>
      </c>
      <c r="N6398" s="82">
        <f t="shared" si="519"/>
        <v>4.9963589095569638E-4</v>
      </c>
      <c r="O6398" s="19">
        <f>IF(A6398&gt;'PL2'!$C$2+489,IF(A6398='PL2'!$C$2+490,1,O6397+1), "")</f>
        <v>1835</v>
      </c>
      <c r="Q6398" s="19">
        <f t="shared" si="514"/>
        <v>41.073611712246219</v>
      </c>
    </row>
    <row r="6399" spans="1:17" s="80" customFormat="1" x14ac:dyDescent="0.55000000000000004">
      <c r="A6399" s="80">
        <v>6397</v>
      </c>
      <c r="B6399" s="81">
        <v>46219</v>
      </c>
      <c r="C6399" s="80">
        <v>153.57593429544301</v>
      </c>
      <c r="D6399" s="80">
        <f t="shared" si="516"/>
        <v>1221879302.1086185</v>
      </c>
      <c r="E6399" s="80">
        <v>475</v>
      </c>
      <c r="F6399" s="80">
        <f t="shared" si="520"/>
        <v>5.9701943280688033E-5</v>
      </c>
      <c r="G6399" s="80">
        <f t="shared" si="517"/>
        <v>33249.940852883337</v>
      </c>
      <c r="H6399" s="80">
        <f t="shared" si="513"/>
        <v>1.9850860828850729</v>
      </c>
      <c r="I6399" s="80">
        <f t="shared" si="515"/>
        <v>15793721.905119585</v>
      </c>
      <c r="K6399" s="82">
        <f t="shared" si="518"/>
        <v>1.1114805470662237E-3</v>
      </c>
      <c r="L6399" s="3">
        <f>IF(AND(O6399&gt;0,O6399&lt;366),+'PL2'!$N$3+1,IF(AND(O6399&gt;365,O6399&lt;731),+'PL2'!$O$3+1,IF(AND(O6399&gt;730,O6399&lt;1096),+'PL2'!$P$3+1,IF(AND(O6399&gt;1095,O6399&lt;1461),+'PL2'!$Q$3+1,IF(AND(O6399&gt;1460,O6399&lt;3000),+'PL2'!$R$3+1,0)))))</f>
        <v>1.5</v>
      </c>
      <c r="M6399" s="3">
        <f>IF(AND(O6399&gt;0,O6399&lt;366),+'PL2'!$N$2+1,IF(AND(O6399&gt;365,O6399&lt;731),+'PL2'!$O$2+1,IF(AND(O6399&gt;730,O6399&lt;1096),+'PL2'!$P$2+1,IF(AND(O6399&gt;1095,O6399&lt;1461),+'PL2'!$Q$2+1,IF(AND(O6399&gt;1460,O6399&lt;1826),+'PL2'!$R$2+1,IF(AND(O6399&gt;1825,O6399&lt;2190),+'PL2'!$S$2+1,0))))))</f>
        <v>1.2</v>
      </c>
      <c r="N6399" s="82">
        <f t="shared" si="519"/>
        <v>4.9963589095569638E-4</v>
      </c>
      <c r="O6399" s="19">
        <f>IF(A6399&gt;'PL2'!$C$2+489,IF(A6399='PL2'!$C$2+490,1,O6398+1), "")</f>
        <v>1836</v>
      </c>
      <c r="Q6399" s="19">
        <f t="shared" si="514"/>
        <v>41.094133562828837</v>
      </c>
    </row>
    <row r="6400" spans="1:17" s="80" customFormat="1" x14ac:dyDescent="0.55000000000000004">
      <c r="A6400" s="80">
        <v>6398</v>
      </c>
      <c r="B6400" s="81">
        <v>46220</v>
      </c>
      <c r="C6400" s="80">
        <v>153.60593276956399</v>
      </c>
      <c r="D6400" s="80">
        <f t="shared" si="516"/>
        <v>1223237397.1837752</v>
      </c>
      <c r="E6400" s="80">
        <v>475</v>
      </c>
      <c r="F6400" s="80">
        <f t="shared" si="520"/>
        <v>5.9647308227759491E-5</v>
      </c>
      <c r="G6400" s="80">
        <f t="shared" si="517"/>
        <v>33266.553716705595</v>
      </c>
      <c r="H6400" s="80">
        <f t="shared" si="513"/>
        <v>1.9842603832156567</v>
      </c>
      <c r="I6400" s="80">
        <f t="shared" si="515"/>
        <v>15801613.015435157</v>
      </c>
      <c r="K6400" s="82">
        <f t="shared" si="518"/>
        <v>1.1114805470662237E-3</v>
      </c>
      <c r="L6400" s="3">
        <f>IF(AND(O6400&gt;0,O6400&lt;366),+'PL2'!$N$3+1,IF(AND(O6400&gt;365,O6400&lt;731),+'PL2'!$O$3+1,IF(AND(O6400&gt;730,O6400&lt;1096),+'PL2'!$P$3+1,IF(AND(O6400&gt;1095,O6400&lt;1461),+'PL2'!$Q$3+1,IF(AND(O6400&gt;1460,O6400&lt;3000),+'PL2'!$R$3+1,0)))))</f>
        <v>1.5</v>
      </c>
      <c r="M6400" s="3">
        <f>IF(AND(O6400&gt;0,O6400&lt;366),+'PL2'!$N$2+1,IF(AND(O6400&gt;365,O6400&lt;731),+'PL2'!$O$2+1,IF(AND(O6400&gt;730,O6400&lt;1096),+'PL2'!$P$2+1,IF(AND(O6400&gt;1095,O6400&lt;1461),+'PL2'!$Q$2+1,IF(AND(O6400&gt;1460,O6400&lt;1826),+'PL2'!$R$2+1,IF(AND(O6400&gt;1825,O6400&lt;2190),+'PL2'!$S$2+1,0))))))</f>
        <v>1.2</v>
      </c>
      <c r="N6400" s="82">
        <f t="shared" si="519"/>
        <v>4.9963589095569638E-4</v>
      </c>
      <c r="O6400" s="19">
        <f>IF(A6400&gt;'PL2'!$C$2+489,IF(A6400='PL2'!$C$2+490,1,O6399+1), "")</f>
        <v>1837</v>
      </c>
      <c r="Q6400" s="19">
        <f t="shared" si="514"/>
        <v>41.114665666864553</v>
      </c>
    </row>
    <row r="6401" spans="1:17" s="80" customFormat="1" x14ac:dyDescent="0.55000000000000004">
      <c r="A6401" s="80">
        <v>6399</v>
      </c>
      <c r="B6401" s="81">
        <v>46221</v>
      </c>
      <c r="C6401" s="80">
        <v>153.63593124368501</v>
      </c>
      <c r="D6401" s="80">
        <f t="shared" si="516"/>
        <v>1224597001.7551889</v>
      </c>
      <c r="E6401" s="80">
        <v>475</v>
      </c>
      <c r="F6401" s="80">
        <f t="shared" si="520"/>
        <v>5.9592720900144201E-5</v>
      </c>
      <c r="G6401" s="80">
        <f t="shared" si="517"/>
        <v>33283.174880910869</v>
      </c>
      <c r="H6401" s="80">
        <f t="shared" si="513"/>
        <v>1.9834349513488116</v>
      </c>
      <c r="I6401" s="80">
        <f t="shared" si="515"/>
        <v>15809508.068432663</v>
      </c>
      <c r="K6401" s="82">
        <f t="shared" si="518"/>
        <v>1.1114805470662237E-3</v>
      </c>
      <c r="L6401" s="3">
        <f>IF(AND(O6401&gt;0,O6401&lt;366),+'PL2'!$N$3+1,IF(AND(O6401&gt;365,O6401&lt;731),+'PL2'!$O$3+1,IF(AND(O6401&gt;730,O6401&lt;1096),+'PL2'!$P$3+1,IF(AND(O6401&gt;1095,O6401&lt;1461),+'PL2'!$Q$3+1,IF(AND(O6401&gt;1460,O6401&lt;3000),+'PL2'!$R$3+1,0)))))</f>
        <v>1.5</v>
      </c>
      <c r="M6401" s="3">
        <f>IF(AND(O6401&gt;0,O6401&lt;366),+'PL2'!$N$2+1,IF(AND(O6401&gt;365,O6401&lt;731),+'PL2'!$O$2+1,IF(AND(O6401&gt;730,O6401&lt;1096),+'PL2'!$P$2+1,IF(AND(O6401&gt;1095,O6401&lt;1461),+'PL2'!$Q$2+1,IF(AND(O6401&gt;1460,O6401&lt;1826),+'PL2'!$R$2+1,IF(AND(O6401&gt;1825,O6401&lt;2190),+'PL2'!$S$2+1,0))))))</f>
        <v>1.2</v>
      </c>
      <c r="N6401" s="82">
        <f t="shared" si="519"/>
        <v>4.9963589095569638E-4</v>
      </c>
      <c r="O6401" s="19">
        <f>IF(A6401&gt;'PL2'!$C$2+489,IF(A6401='PL2'!$C$2+490,1,O6400+1), "")</f>
        <v>1838</v>
      </c>
      <c r="Q6401" s="19">
        <f t="shared" si="514"/>
        <v>41.13520802947636</v>
      </c>
    </row>
    <row r="6402" spans="1:17" s="80" customFormat="1" x14ac:dyDescent="0.55000000000000004">
      <c r="A6402" s="80">
        <v>6400</v>
      </c>
      <c r="B6402" s="81">
        <v>46222</v>
      </c>
      <c r="C6402" s="80">
        <v>153.66592971780599</v>
      </c>
      <c r="D6402" s="80">
        <f t="shared" si="516"/>
        <v>1225958117.5006354</v>
      </c>
      <c r="E6402" s="80">
        <v>475</v>
      </c>
      <c r="F6402" s="80">
        <f t="shared" si="520"/>
        <v>5.95381812592142E-5</v>
      </c>
      <c r="G6402" s="80">
        <f t="shared" si="517"/>
        <v>33299.804349646329</v>
      </c>
      <c r="H6402" s="80">
        <f t="shared" si="513"/>
        <v>1.9826097872656125</v>
      </c>
      <c r="I6402" s="80">
        <f t="shared" si="515"/>
        <v>15817407.066082006</v>
      </c>
      <c r="K6402" s="82">
        <f t="shared" si="518"/>
        <v>1.1114805470662237E-3</v>
      </c>
      <c r="L6402" s="3">
        <f>IF(AND(O6402&gt;0,O6402&lt;366),+'PL2'!$N$3+1,IF(AND(O6402&gt;365,O6402&lt;731),+'PL2'!$O$3+1,IF(AND(O6402&gt;730,O6402&lt;1096),+'PL2'!$P$3+1,IF(AND(O6402&gt;1095,O6402&lt;1461),+'PL2'!$Q$3+1,IF(AND(O6402&gt;1460,O6402&lt;3000),+'PL2'!$R$3+1,0)))))</f>
        <v>1.5</v>
      </c>
      <c r="M6402" s="3">
        <f>IF(AND(O6402&gt;0,O6402&lt;366),+'PL2'!$N$2+1,IF(AND(O6402&gt;365,O6402&lt;731),+'PL2'!$O$2+1,IF(AND(O6402&gt;730,O6402&lt;1096),+'PL2'!$P$2+1,IF(AND(O6402&gt;1095,O6402&lt;1461),+'PL2'!$Q$2+1,IF(AND(O6402&gt;1460,O6402&lt;1826),+'PL2'!$R$2+1,IF(AND(O6402&gt;1825,O6402&lt;2190),+'PL2'!$S$2+1,0))))))</f>
        <v>1.2</v>
      </c>
      <c r="N6402" s="82">
        <f t="shared" si="519"/>
        <v>4.9963589095569638E-4</v>
      </c>
      <c r="O6402" s="19">
        <f>IF(A6402&gt;'PL2'!$C$2+489,IF(A6402='PL2'!$C$2+490,1,O6401+1), "")</f>
        <v>1839</v>
      </c>
      <c r="Q6402" s="19">
        <f t="shared" si="514"/>
        <v>41.155760655789813</v>
      </c>
    </row>
    <row r="6403" spans="1:17" s="80" customFormat="1" x14ac:dyDescent="0.55000000000000004">
      <c r="A6403" s="80">
        <v>6401</v>
      </c>
      <c r="B6403" s="81">
        <v>46223</v>
      </c>
      <c r="C6403" s="80">
        <v>153.69592819192701</v>
      </c>
      <c r="D6403" s="80">
        <f t="shared" si="516"/>
        <v>1227320746.0997553</v>
      </c>
      <c r="E6403" s="80">
        <v>475</v>
      </c>
      <c r="F6403" s="80">
        <f t="shared" si="520"/>
        <v>5.9483689266368454E-5</v>
      </c>
      <c r="G6403" s="80">
        <f t="shared" si="517"/>
        <v>33316.442127061215</v>
      </c>
      <c r="H6403" s="80">
        <f t="shared" si="513"/>
        <v>1.981784890947057</v>
      </c>
      <c r="I6403" s="80">
        <f t="shared" si="515"/>
        <v>15825310.010354077</v>
      </c>
      <c r="K6403" s="82">
        <f t="shared" si="518"/>
        <v>1.1114805470662237E-3</v>
      </c>
      <c r="L6403" s="3">
        <f>IF(AND(O6403&gt;0,O6403&lt;366),+'PL2'!$N$3+1,IF(AND(O6403&gt;365,O6403&lt;731),+'PL2'!$O$3+1,IF(AND(O6403&gt;730,O6403&lt;1096),+'PL2'!$P$3+1,IF(AND(O6403&gt;1095,O6403&lt;1461),+'PL2'!$Q$3+1,IF(AND(O6403&gt;1460,O6403&lt;3000),+'PL2'!$R$3+1,0)))))</f>
        <v>1.5</v>
      </c>
      <c r="M6403" s="3">
        <f>IF(AND(O6403&gt;0,O6403&lt;366),+'PL2'!$N$2+1,IF(AND(O6403&gt;365,O6403&lt;731),+'PL2'!$O$2+1,IF(AND(O6403&gt;730,O6403&lt;1096),+'PL2'!$P$2+1,IF(AND(O6403&gt;1095,O6403&lt;1461),+'PL2'!$Q$2+1,IF(AND(O6403&gt;1460,O6403&lt;1826),+'PL2'!$R$2+1,IF(AND(O6403&gt;1825,O6403&lt;2190),+'PL2'!$S$2+1,0))))))</f>
        <v>1.2</v>
      </c>
      <c r="N6403" s="82">
        <f t="shared" si="519"/>
        <v>4.9963589095569638E-4</v>
      </c>
      <c r="O6403" s="19">
        <f>IF(A6403&gt;'PL2'!$C$2+489,IF(A6403='PL2'!$C$2+490,1,O6402+1), "")</f>
        <v>1840</v>
      </c>
      <c r="Q6403" s="19">
        <f t="shared" si="514"/>
        <v>41.176323550933027</v>
      </c>
    </row>
    <row r="6404" spans="1:17" s="80" customFormat="1" x14ac:dyDescent="0.55000000000000004">
      <c r="A6404" s="80">
        <v>6402</v>
      </c>
      <c r="B6404" s="81">
        <v>46224</v>
      </c>
      <c r="C6404" s="80">
        <v>153.725926666048</v>
      </c>
      <c r="D6404" s="80">
        <f t="shared" si="516"/>
        <v>1228684889.234056</v>
      </c>
      <c r="E6404" s="80">
        <v>475</v>
      </c>
      <c r="F6404" s="80">
        <f t="shared" si="520"/>
        <v>5.9429244883032848E-5</v>
      </c>
      <c r="G6404" s="80">
        <f t="shared" si="517"/>
        <v>33333.088217306846</v>
      </c>
      <c r="H6404" s="80">
        <f t="shared" si="513"/>
        <v>1.9809602623740654</v>
      </c>
      <c r="I6404" s="80">
        <f t="shared" si="515"/>
        <v>15833216.903220752</v>
      </c>
      <c r="K6404" s="82">
        <f t="shared" si="518"/>
        <v>1.1114805470662237E-3</v>
      </c>
      <c r="L6404" s="3">
        <f>IF(AND(O6404&gt;0,O6404&lt;366),+'PL2'!$N$3+1,IF(AND(O6404&gt;365,O6404&lt;731),+'PL2'!$O$3+1,IF(AND(O6404&gt;730,O6404&lt;1096),+'PL2'!$P$3+1,IF(AND(O6404&gt;1095,O6404&lt;1461),+'PL2'!$Q$3+1,IF(AND(O6404&gt;1460,O6404&lt;3000),+'PL2'!$R$3+1,0)))))</f>
        <v>1.5</v>
      </c>
      <c r="M6404" s="3">
        <f>IF(AND(O6404&gt;0,O6404&lt;366),+'PL2'!$N$2+1,IF(AND(O6404&gt;365,O6404&lt;731),+'PL2'!$O$2+1,IF(AND(O6404&gt;730,O6404&lt;1096),+'PL2'!$P$2+1,IF(AND(O6404&gt;1095,O6404&lt;1461),+'PL2'!$Q$2+1,IF(AND(O6404&gt;1460,O6404&lt;1826),+'PL2'!$R$2+1,IF(AND(O6404&gt;1825,O6404&lt;2190),+'PL2'!$S$2+1,0))))))</f>
        <v>1.2</v>
      </c>
      <c r="N6404" s="82">
        <f t="shared" si="519"/>
        <v>4.9963589095569638E-4</v>
      </c>
      <c r="O6404" s="19">
        <f>IF(A6404&gt;'PL2'!$C$2+489,IF(A6404='PL2'!$C$2+490,1,O6403+1), "")</f>
        <v>1841</v>
      </c>
      <c r="Q6404" s="19">
        <f t="shared" si="514"/>
        <v>41.196896720036676</v>
      </c>
    </row>
    <row r="6405" spans="1:17" s="80" customFormat="1" x14ac:dyDescent="0.55000000000000004">
      <c r="A6405" s="80">
        <v>6403</v>
      </c>
      <c r="B6405" s="81">
        <v>46225</v>
      </c>
      <c r="C6405" s="80">
        <v>153.75592514016901</v>
      </c>
      <c r="D6405" s="80">
        <f t="shared" si="516"/>
        <v>1230050548.5869138</v>
      </c>
      <c r="E6405" s="80">
        <v>475</v>
      </c>
      <c r="F6405" s="80">
        <f t="shared" si="520"/>
        <v>5.9374848070660231E-5</v>
      </c>
      <c r="G6405" s="80">
        <f t="shared" si="517"/>
        <v>33349.742624536608</v>
      </c>
      <c r="H6405" s="80">
        <f t="shared" si="513"/>
        <v>1.9801359015274826</v>
      </c>
      <c r="I6405" s="80">
        <f t="shared" si="515"/>
        <v>15841127.746654889</v>
      </c>
      <c r="K6405" s="82">
        <f t="shared" si="518"/>
        <v>1.1114805470662237E-3</v>
      </c>
      <c r="L6405" s="3">
        <f>IF(AND(O6405&gt;0,O6405&lt;366),+'PL2'!$N$3+1,IF(AND(O6405&gt;365,O6405&lt;731),+'PL2'!$O$3+1,IF(AND(O6405&gt;730,O6405&lt;1096),+'PL2'!$P$3+1,IF(AND(O6405&gt;1095,O6405&lt;1461),+'PL2'!$Q$3+1,IF(AND(O6405&gt;1460,O6405&lt;3000),+'PL2'!$R$3+1,0)))))</f>
        <v>1.5</v>
      </c>
      <c r="M6405" s="3">
        <f>IF(AND(O6405&gt;0,O6405&lt;366),+'PL2'!$N$2+1,IF(AND(O6405&gt;365,O6405&lt;731),+'PL2'!$O$2+1,IF(AND(O6405&gt;730,O6405&lt;1096),+'PL2'!$P$2+1,IF(AND(O6405&gt;1095,O6405&lt;1461),+'PL2'!$Q$2+1,IF(AND(O6405&gt;1460,O6405&lt;1826),+'PL2'!$R$2+1,IF(AND(O6405&gt;1825,O6405&lt;2190),+'PL2'!$S$2+1,0))))))</f>
        <v>1.2</v>
      </c>
      <c r="N6405" s="82">
        <f t="shared" si="519"/>
        <v>4.9963589095569638E-4</v>
      </c>
      <c r="O6405" s="19">
        <f>IF(A6405&gt;'PL2'!$C$2+489,IF(A6405='PL2'!$C$2+490,1,O6404+1), "")</f>
        <v>1842</v>
      </c>
      <c r="Q6405" s="19">
        <f t="shared" si="514"/>
        <v>41.217480168234005</v>
      </c>
    </row>
    <row r="6406" spans="1:17" s="80" customFormat="1" x14ac:dyDescent="0.55000000000000004">
      <c r="A6406" s="80">
        <v>6404</v>
      </c>
      <c r="B6406" s="81">
        <v>46226</v>
      </c>
      <c r="C6406" s="80">
        <v>153.78592361429</v>
      </c>
      <c r="D6406" s="80">
        <f t="shared" si="516"/>
        <v>1231417725.8435764</v>
      </c>
      <c r="E6406" s="80">
        <v>475</v>
      </c>
      <c r="F6406" s="80">
        <f t="shared" si="520"/>
        <v>5.9320498790730318E-5</v>
      </c>
      <c r="G6406" s="80">
        <f t="shared" si="517"/>
        <v>33366.40535290596</v>
      </c>
      <c r="H6406" s="80">
        <f t="shared" si="513"/>
        <v>1.9793118083880756</v>
      </c>
      <c r="I6406" s="80">
        <f t="shared" si="515"/>
        <v>15849042.542630332</v>
      </c>
      <c r="K6406" s="82">
        <f t="shared" si="518"/>
        <v>1.1114805470662237E-3</v>
      </c>
      <c r="L6406" s="3">
        <f>IF(AND(O6406&gt;0,O6406&lt;366),+'PL2'!$N$3+1,IF(AND(O6406&gt;365,O6406&lt;731),+'PL2'!$O$3+1,IF(AND(O6406&gt;730,O6406&lt;1096),+'PL2'!$P$3+1,IF(AND(O6406&gt;1095,O6406&lt;1461),+'PL2'!$Q$3+1,IF(AND(O6406&gt;1460,O6406&lt;3000),+'PL2'!$R$3+1,0)))))</f>
        <v>1.5</v>
      </c>
      <c r="M6406" s="3">
        <f>IF(AND(O6406&gt;0,O6406&lt;366),+'PL2'!$N$2+1,IF(AND(O6406&gt;365,O6406&lt;731),+'PL2'!$O$2+1,IF(AND(O6406&gt;730,O6406&lt;1096),+'PL2'!$P$2+1,IF(AND(O6406&gt;1095,O6406&lt;1461),+'PL2'!$Q$2+1,IF(AND(O6406&gt;1460,O6406&lt;1826),+'PL2'!$R$2+1,IF(AND(O6406&gt;1825,O6406&lt;2190),+'PL2'!$S$2+1,0))))))</f>
        <v>1.2</v>
      </c>
      <c r="N6406" s="82">
        <f t="shared" si="519"/>
        <v>4.9963589095569638E-4</v>
      </c>
      <c r="O6406" s="19">
        <f>IF(A6406&gt;'PL2'!$C$2+489,IF(A6406='PL2'!$C$2+490,1,O6405+1), "")</f>
        <v>1843</v>
      </c>
      <c r="Q6406" s="19">
        <f t="shared" si="514"/>
        <v>41.238073900660808</v>
      </c>
    </row>
    <row r="6407" spans="1:17" s="80" customFormat="1" x14ac:dyDescent="0.55000000000000004">
      <c r="A6407" s="80">
        <v>6405</v>
      </c>
      <c r="B6407" s="81">
        <v>46227</v>
      </c>
      <c r="C6407" s="80">
        <v>153.81592208841101</v>
      </c>
      <c r="D6407" s="80">
        <f t="shared" si="516"/>
        <v>1232786422.691164</v>
      </c>
      <c r="E6407" s="80">
        <v>475</v>
      </c>
      <c r="F6407" s="80">
        <f t="shared" si="520"/>
        <v>5.9266197004749758E-5</v>
      </c>
      <c r="G6407" s="80">
        <f t="shared" si="517"/>
        <v>33383.076406572451</v>
      </c>
      <c r="H6407" s="80">
        <f t="shared" si="513"/>
        <v>1.9784879829365365</v>
      </c>
      <c r="I6407" s="80">
        <f t="shared" si="515"/>
        <v>15856961.293121913</v>
      </c>
      <c r="K6407" s="82">
        <f t="shared" si="518"/>
        <v>1.1114805470662237E-3</v>
      </c>
      <c r="L6407" s="3">
        <f>IF(AND(O6407&gt;0,O6407&lt;366),+'PL2'!$N$3+1,IF(AND(O6407&gt;365,O6407&lt;731),+'PL2'!$O$3+1,IF(AND(O6407&gt;730,O6407&lt;1096),+'PL2'!$P$3+1,IF(AND(O6407&gt;1095,O6407&lt;1461),+'PL2'!$Q$3+1,IF(AND(O6407&gt;1460,O6407&lt;3000),+'PL2'!$R$3+1,0)))))</f>
        <v>1.5</v>
      </c>
      <c r="M6407" s="3">
        <f>IF(AND(O6407&gt;0,O6407&lt;366),+'PL2'!$N$2+1,IF(AND(O6407&gt;365,O6407&lt;731),+'PL2'!$O$2+1,IF(AND(O6407&gt;730,O6407&lt;1096),+'PL2'!$P$2+1,IF(AND(O6407&gt;1095,O6407&lt;1461),+'PL2'!$Q$2+1,IF(AND(O6407&gt;1460,O6407&lt;1826),+'PL2'!$R$2+1,IF(AND(O6407&gt;1825,O6407&lt;2190),+'PL2'!$S$2+1,0))))))</f>
        <v>1.2</v>
      </c>
      <c r="N6407" s="82">
        <f t="shared" si="519"/>
        <v>4.9963589095569638E-4</v>
      </c>
      <c r="O6407" s="19">
        <f>IF(A6407&gt;'PL2'!$C$2+489,IF(A6407='PL2'!$C$2+490,1,O6406+1), "")</f>
        <v>1844</v>
      </c>
      <c r="Q6407" s="19">
        <f t="shared" si="514"/>
        <v>41.258677922455462</v>
      </c>
    </row>
    <row r="6408" spans="1:17" s="80" customFormat="1" x14ac:dyDescent="0.55000000000000004">
      <c r="A6408" s="80">
        <v>6406</v>
      </c>
      <c r="B6408" s="81">
        <v>46228</v>
      </c>
      <c r="C6408" s="80">
        <v>153.845920562532</v>
      </c>
      <c r="D6408" s="80">
        <f t="shared" si="516"/>
        <v>1234156640.8186727</v>
      </c>
      <c r="E6408" s="80">
        <v>475</v>
      </c>
      <c r="F6408" s="80">
        <f t="shared" si="520"/>
        <v>5.9211942674252025E-5</v>
      </c>
      <c r="G6408" s="80">
        <f t="shared" si="517"/>
        <v>33399.755789695693</v>
      </c>
      <c r="H6408" s="80">
        <f t="shared" si="513"/>
        <v>1.9776644251534785</v>
      </c>
      <c r="I6408" s="80">
        <f t="shared" si="515"/>
        <v>15864884.000105454</v>
      </c>
      <c r="K6408" s="82">
        <f t="shared" si="518"/>
        <v>1.1114805470662237E-3</v>
      </c>
      <c r="L6408" s="3">
        <f>IF(AND(O6408&gt;0,O6408&lt;366),+'PL2'!$N$3+1,IF(AND(O6408&gt;365,O6408&lt;731),+'PL2'!$O$3+1,IF(AND(O6408&gt;730,O6408&lt;1096),+'PL2'!$P$3+1,IF(AND(O6408&gt;1095,O6408&lt;1461),+'PL2'!$Q$3+1,IF(AND(O6408&gt;1460,O6408&lt;3000),+'PL2'!$R$3+1,0)))))</f>
        <v>1.5</v>
      </c>
      <c r="M6408" s="3">
        <f>IF(AND(O6408&gt;0,O6408&lt;366),+'PL2'!$N$2+1,IF(AND(O6408&gt;365,O6408&lt;731),+'PL2'!$O$2+1,IF(AND(O6408&gt;730,O6408&lt;1096),+'PL2'!$P$2+1,IF(AND(O6408&gt;1095,O6408&lt;1461),+'PL2'!$Q$2+1,IF(AND(O6408&gt;1460,O6408&lt;1826),+'PL2'!$R$2+1,IF(AND(O6408&gt;1825,O6408&lt;2190),+'PL2'!$S$2+1,0))))))</f>
        <v>1.2</v>
      </c>
      <c r="N6408" s="82">
        <f t="shared" si="519"/>
        <v>4.9963589095569638E-4</v>
      </c>
      <c r="O6408" s="19">
        <f>IF(A6408&gt;'PL2'!$C$2+489,IF(A6408='PL2'!$C$2+490,1,O6407+1), "")</f>
        <v>1845</v>
      </c>
      <c r="Q6408" s="19">
        <f t="shared" si="514"/>
        <v>41.279292238758899</v>
      </c>
    </row>
    <row r="6409" spans="1:17" s="80" customFormat="1" x14ac:dyDescent="0.55000000000000004">
      <c r="A6409" s="80">
        <v>6407</v>
      </c>
      <c r="B6409" s="81">
        <v>46229</v>
      </c>
      <c r="C6409" s="80">
        <v>153.87591903665299</v>
      </c>
      <c r="D6409" s="80">
        <f t="shared" si="516"/>
        <v>1235528381.9169753</v>
      </c>
      <c r="E6409" s="80">
        <v>475</v>
      </c>
      <c r="F6409" s="80">
        <f t="shared" si="520"/>
        <v>5.9157735760797546E-5</v>
      </c>
      <c r="G6409" s="80">
        <f t="shared" si="517"/>
        <v>33416.443506437383</v>
      </c>
      <c r="H6409" s="80">
        <f t="shared" si="513"/>
        <v>1.9768411350194417</v>
      </c>
      <c r="I6409" s="80">
        <f t="shared" si="515"/>
        <v>15872810.665557757</v>
      </c>
      <c r="K6409" s="82">
        <f t="shared" si="518"/>
        <v>1.1114805470662237E-3</v>
      </c>
      <c r="L6409" s="3">
        <f>IF(AND(O6409&gt;0,O6409&lt;366),+'PL2'!$N$3+1,IF(AND(O6409&gt;365,O6409&lt;731),+'PL2'!$O$3+1,IF(AND(O6409&gt;730,O6409&lt;1096),+'PL2'!$P$3+1,IF(AND(O6409&gt;1095,O6409&lt;1461),+'PL2'!$Q$3+1,IF(AND(O6409&gt;1460,O6409&lt;3000),+'PL2'!$R$3+1,0)))))</f>
        <v>1.5</v>
      </c>
      <c r="M6409" s="3">
        <f>IF(AND(O6409&gt;0,O6409&lt;366),+'PL2'!$N$2+1,IF(AND(O6409&gt;365,O6409&lt;731),+'PL2'!$O$2+1,IF(AND(O6409&gt;730,O6409&lt;1096),+'PL2'!$P$2+1,IF(AND(O6409&gt;1095,O6409&lt;1461),+'PL2'!$Q$2+1,IF(AND(O6409&gt;1460,O6409&lt;1826),+'PL2'!$R$2+1,IF(AND(O6409&gt;1825,O6409&lt;2190),+'PL2'!$S$2+1,0))))))</f>
        <v>1.2</v>
      </c>
      <c r="N6409" s="82">
        <f t="shared" si="519"/>
        <v>4.9963589095569638E-4</v>
      </c>
      <c r="O6409" s="19">
        <f>IF(A6409&gt;'PL2'!$C$2+489,IF(A6409='PL2'!$C$2+490,1,O6408+1), "")</f>
        <v>1846</v>
      </c>
      <c r="Q6409" s="19">
        <f t="shared" si="514"/>
        <v>41.299916854714631</v>
      </c>
    </row>
    <row r="6410" spans="1:17" s="80" customFormat="1" x14ac:dyDescent="0.55000000000000004">
      <c r="A6410" s="80">
        <v>6408</v>
      </c>
      <c r="B6410" s="81">
        <v>46230</v>
      </c>
      <c r="C6410" s="80">
        <v>153.905917510774</v>
      </c>
      <c r="D6410" s="80">
        <f t="shared" si="516"/>
        <v>1236901647.6788242</v>
      </c>
      <c r="E6410" s="80">
        <v>475</v>
      </c>
      <c r="F6410" s="80">
        <f t="shared" si="520"/>
        <v>5.9103576225973532E-5</v>
      </c>
      <c r="G6410" s="80">
        <f t="shared" si="517"/>
        <v>33433.139560961296</v>
      </c>
      <c r="H6410" s="80">
        <f t="shared" si="513"/>
        <v>1.9760181125148872</v>
      </c>
      <c r="I6410" s="80">
        <f t="shared" si="515"/>
        <v>15880741.291456616</v>
      </c>
      <c r="K6410" s="82">
        <f t="shared" si="518"/>
        <v>1.1114805470662237E-3</v>
      </c>
      <c r="L6410" s="3">
        <f>IF(AND(O6410&gt;0,O6410&lt;366),+'PL2'!$N$3+1,IF(AND(O6410&gt;365,O6410&lt;731),+'PL2'!$O$3+1,IF(AND(O6410&gt;730,O6410&lt;1096),+'PL2'!$P$3+1,IF(AND(O6410&gt;1095,O6410&lt;1461),+'PL2'!$Q$3+1,IF(AND(O6410&gt;1460,O6410&lt;3000),+'PL2'!$R$3+1,0)))))</f>
        <v>1.5</v>
      </c>
      <c r="M6410" s="3">
        <f>IF(AND(O6410&gt;0,O6410&lt;366),+'PL2'!$N$2+1,IF(AND(O6410&gt;365,O6410&lt;731),+'PL2'!$O$2+1,IF(AND(O6410&gt;730,O6410&lt;1096),+'PL2'!$P$2+1,IF(AND(O6410&gt;1095,O6410&lt;1461),+'PL2'!$Q$2+1,IF(AND(O6410&gt;1460,O6410&lt;1826),+'PL2'!$R$2+1,IF(AND(O6410&gt;1825,O6410&lt;2190),+'PL2'!$S$2+1,0))))))</f>
        <v>1.2</v>
      </c>
      <c r="N6410" s="82">
        <f t="shared" si="519"/>
        <v>4.9963589095569638E-4</v>
      </c>
      <c r="O6410" s="19">
        <f>IF(A6410&gt;'PL2'!$C$2+489,IF(A6410='PL2'!$C$2+490,1,O6409+1), "")</f>
        <v>1847</v>
      </c>
      <c r="Q6410" s="19">
        <f t="shared" si="514"/>
        <v>41.320551775468729</v>
      </c>
    </row>
    <row r="6411" spans="1:17" s="80" customFormat="1" x14ac:dyDescent="0.55000000000000004">
      <c r="A6411" s="80">
        <v>6409</v>
      </c>
      <c r="B6411" s="81">
        <v>46231</v>
      </c>
      <c r="C6411" s="80">
        <v>153.93591598489499</v>
      </c>
      <c r="D6411" s="80">
        <f t="shared" si="516"/>
        <v>1238276439.7988534</v>
      </c>
      <c r="E6411" s="80">
        <v>475</v>
      </c>
      <c r="F6411" s="80">
        <f t="shared" si="520"/>
        <v>5.904946403139409E-5</v>
      </c>
      <c r="G6411" s="80">
        <f t="shared" si="517"/>
        <v>33449.843957433281</v>
      </c>
      <c r="H6411" s="80">
        <f t="shared" si="513"/>
        <v>1.9751953576202015</v>
      </c>
      <c r="I6411" s="80">
        <f t="shared" si="515"/>
        <v>15888675.879780808</v>
      </c>
      <c r="K6411" s="82">
        <f t="shared" si="518"/>
        <v>1.1114805470662237E-3</v>
      </c>
      <c r="L6411" s="3">
        <f>IF(AND(O6411&gt;0,O6411&lt;366),+'PL2'!$N$3+1,IF(AND(O6411&gt;365,O6411&lt;731),+'PL2'!$O$3+1,IF(AND(O6411&gt;730,O6411&lt;1096),+'PL2'!$P$3+1,IF(AND(O6411&gt;1095,O6411&lt;1461),+'PL2'!$Q$3+1,IF(AND(O6411&gt;1460,O6411&lt;3000),+'PL2'!$R$3+1,0)))))</f>
        <v>1.5</v>
      </c>
      <c r="M6411" s="3">
        <f>IF(AND(O6411&gt;0,O6411&lt;366),+'PL2'!$N$2+1,IF(AND(O6411&gt;365,O6411&lt;731),+'PL2'!$O$2+1,IF(AND(O6411&gt;730,O6411&lt;1096),+'PL2'!$P$2+1,IF(AND(O6411&gt;1095,O6411&lt;1461),+'PL2'!$Q$2+1,IF(AND(O6411&gt;1460,O6411&lt;1826),+'PL2'!$R$2+1,IF(AND(O6411&gt;1825,O6411&lt;2190),+'PL2'!$S$2+1,0))))))</f>
        <v>1.2</v>
      </c>
      <c r="N6411" s="82">
        <f t="shared" si="519"/>
        <v>4.9963589095569638E-4</v>
      </c>
      <c r="O6411" s="19">
        <f>IF(A6411&gt;'PL2'!$C$2+489,IF(A6411='PL2'!$C$2+490,1,O6410+1), "")</f>
        <v>1848</v>
      </c>
      <c r="Q6411" s="19">
        <f t="shared" si="514"/>
        <v>41.34119700616985</v>
      </c>
    </row>
    <row r="6412" spans="1:17" s="80" customFormat="1" x14ac:dyDescent="0.55000000000000004">
      <c r="A6412" s="80">
        <v>6410</v>
      </c>
      <c r="B6412" s="81">
        <v>46232</v>
      </c>
      <c r="C6412" s="80">
        <v>153.96591445901601</v>
      </c>
      <c r="D6412" s="80">
        <f t="shared" si="516"/>
        <v>1239652759.9735804</v>
      </c>
      <c r="E6412" s="80">
        <v>475</v>
      </c>
      <c r="F6412" s="80">
        <f t="shared" si="520"/>
        <v>5.8995399138700132E-5</v>
      </c>
      <c r="G6412" s="80">
        <f t="shared" si="517"/>
        <v>33466.556700021283</v>
      </c>
      <c r="H6412" s="80">
        <f t="shared" si="513"/>
        <v>1.9743728703156946</v>
      </c>
      <c r="I6412" s="80">
        <f t="shared" si="515"/>
        <v>15896614.43251011</v>
      </c>
      <c r="K6412" s="82">
        <f t="shared" si="518"/>
        <v>1.1114805470662237E-3</v>
      </c>
      <c r="L6412" s="3">
        <f>IF(AND(O6412&gt;0,O6412&lt;366),+'PL2'!$N$3+1,IF(AND(O6412&gt;365,O6412&lt;731),+'PL2'!$O$3+1,IF(AND(O6412&gt;730,O6412&lt;1096),+'PL2'!$P$3+1,IF(AND(O6412&gt;1095,O6412&lt;1461),+'PL2'!$Q$3+1,IF(AND(O6412&gt;1460,O6412&lt;3000),+'PL2'!$R$3+1,0)))))</f>
        <v>1.5</v>
      </c>
      <c r="M6412" s="3">
        <f>IF(AND(O6412&gt;0,O6412&lt;366),+'PL2'!$N$2+1,IF(AND(O6412&gt;365,O6412&lt;731),+'PL2'!$O$2+1,IF(AND(O6412&gt;730,O6412&lt;1096),+'PL2'!$P$2+1,IF(AND(O6412&gt;1095,O6412&lt;1461),+'PL2'!$Q$2+1,IF(AND(O6412&gt;1460,O6412&lt;1826),+'PL2'!$R$2+1,IF(AND(O6412&gt;1825,O6412&lt;2190),+'PL2'!$S$2+1,0))))))</f>
        <v>1.2</v>
      </c>
      <c r="N6412" s="82">
        <f t="shared" si="519"/>
        <v>4.9963589095569638E-4</v>
      </c>
      <c r="O6412" s="19">
        <f>IF(A6412&gt;'PL2'!$C$2+489,IF(A6412='PL2'!$C$2+490,1,O6411+1), "")</f>
        <v>1849</v>
      </c>
      <c r="Q6412" s="19">
        <f t="shared" si="514"/>
        <v>41.3618525519692</v>
      </c>
    </row>
    <row r="6413" spans="1:17" s="80" customFormat="1" x14ac:dyDescent="0.55000000000000004">
      <c r="A6413" s="80">
        <v>6411</v>
      </c>
      <c r="B6413" s="81">
        <v>46233</v>
      </c>
      <c r="C6413" s="80">
        <v>153.99591293313699</v>
      </c>
      <c r="D6413" s="80">
        <f t="shared" si="516"/>
        <v>1241030609.901408</v>
      </c>
      <c r="E6413" s="80">
        <v>475</v>
      </c>
      <c r="F6413" s="80">
        <f t="shared" si="520"/>
        <v>5.8941381509559401E-5</v>
      </c>
      <c r="G6413" s="80">
        <f t="shared" si="517"/>
        <v>33483.277792895315</v>
      </c>
      <c r="H6413" s="80">
        <f t="shared" si="513"/>
        <v>1.9735506505816007</v>
      </c>
      <c r="I6413" s="80">
        <f t="shared" si="515"/>
        <v>15904556.951625274</v>
      </c>
      <c r="K6413" s="82">
        <f t="shared" si="518"/>
        <v>1.1114805470662237E-3</v>
      </c>
      <c r="L6413" s="3">
        <f>IF(AND(O6413&gt;0,O6413&lt;366),+'PL2'!$N$3+1,IF(AND(O6413&gt;365,O6413&lt;731),+'PL2'!$O$3+1,IF(AND(O6413&gt;730,O6413&lt;1096),+'PL2'!$P$3+1,IF(AND(O6413&gt;1095,O6413&lt;1461),+'PL2'!$Q$3+1,IF(AND(O6413&gt;1460,O6413&lt;3000),+'PL2'!$R$3+1,0)))))</f>
        <v>1.5</v>
      </c>
      <c r="M6413" s="3">
        <f>IF(AND(O6413&gt;0,O6413&lt;366),+'PL2'!$N$2+1,IF(AND(O6413&gt;365,O6413&lt;731),+'PL2'!$O$2+1,IF(AND(O6413&gt;730,O6413&lt;1096),+'PL2'!$P$2+1,IF(AND(O6413&gt;1095,O6413&lt;1461),+'PL2'!$Q$2+1,IF(AND(O6413&gt;1460,O6413&lt;1826),+'PL2'!$R$2+1,IF(AND(O6413&gt;1825,O6413&lt;2190),+'PL2'!$S$2+1,0))))))</f>
        <v>1.2</v>
      </c>
      <c r="N6413" s="82">
        <f t="shared" si="519"/>
        <v>4.9963589095569638E-4</v>
      </c>
      <c r="O6413" s="19">
        <f>IF(A6413&gt;'PL2'!$C$2+489,IF(A6413='PL2'!$C$2+490,1,O6412+1), "")</f>
        <v>1850</v>
      </c>
      <c r="Q6413" s="19">
        <f t="shared" si="514"/>
        <v>41.382518418020581</v>
      </c>
    </row>
    <row r="6414" spans="1:17" s="80" customFormat="1" x14ac:dyDescent="0.55000000000000004">
      <c r="A6414" s="80">
        <v>6412</v>
      </c>
      <c r="B6414" s="81">
        <v>46234</v>
      </c>
      <c r="C6414" s="80">
        <v>154.02591140725801</v>
      </c>
      <c r="D6414" s="80">
        <f t="shared" si="516"/>
        <v>1242409991.2826271</v>
      </c>
      <c r="E6414" s="80">
        <v>475</v>
      </c>
      <c r="F6414" s="80">
        <f t="shared" si="520"/>
        <v>5.8887411105666464E-5</v>
      </c>
      <c r="G6414" s="80">
        <f t="shared" si="517"/>
        <v>33500.007240227482</v>
      </c>
      <c r="H6414" s="80">
        <f t="shared" si="513"/>
        <v>1.9727286983980787</v>
      </c>
      <c r="I6414" s="80">
        <f t="shared" si="515"/>
        <v>15912503.439108053</v>
      </c>
      <c r="K6414" s="82">
        <f t="shared" si="518"/>
        <v>1.1114805470662237E-3</v>
      </c>
      <c r="L6414" s="3">
        <f>IF(AND(O6414&gt;0,O6414&lt;366),+'PL2'!$N$3+1,IF(AND(O6414&gt;365,O6414&lt;731),+'PL2'!$O$3+1,IF(AND(O6414&gt;730,O6414&lt;1096),+'PL2'!$P$3+1,IF(AND(O6414&gt;1095,O6414&lt;1461),+'PL2'!$Q$3+1,IF(AND(O6414&gt;1460,O6414&lt;3000),+'PL2'!$R$3+1,0)))))</f>
        <v>1.5</v>
      </c>
      <c r="M6414" s="3">
        <f>IF(AND(O6414&gt;0,O6414&lt;366),+'PL2'!$N$2+1,IF(AND(O6414&gt;365,O6414&lt;731),+'PL2'!$O$2+1,IF(AND(O6414&gt;730,O6414&lt;1096),+'PL2'!$P$2+1,IF(AND(O6414&gt;1095,O6414&lt;1461),+'PL2'!$Q$2+1,IF(AND(O6414&gt;1460,O6414&lt;1826),+'PL2'!$R$2+1,IF(AND(O6414&gt;1825,O6414&lt;2190),+'PL2'!$S$2+1,0))))))</f>
        <v>1.2</v>
      </c>
      <c r="N6414" s="82">
        <f t="shared" si="519"/>
        <v>4.9963589095569638E-4</v>
      </c>
      <c r="O6414" s="19">
        <f>IF(A6414&gt;'PL2'!$C$2+489,IF(A6414='PL2'!$C$2+490,1,O6413+1), "")</f>
        <v>1851</v>
      </c>
      <c r="Q6414" s="19">
        <f t="shared" si="514"/>
        <v>41.403194609480359</v>
      </c>
    </row>
    <row r="6415" spans="1:17" s="80" customFormat="1" x14ac:dyDescent="0.55000000000000004">
      <c r="A6415" s="80">
        <v>6413</v>
      </c>
      <c r="B6415" s="81">
        <v>46235</v>
      </c>
      <c r="C6415" s="80">
        <v>154.05590988137899</v>
      </c>
      <c r="D6415" s="80">
        <f t="shared" si="516"/>
        <v>1243790905.8194184</v>
      </c>
      <c r="E6415" s="80">
        <v>475</v>
      </c>
      <c r="F6415" s="80">
        <f t="shared" si="520"/>
        <v>5.8833487888742662E-5</v>
      </c>
      <c r="G6415" s="80">
        <f t="shared" si="517"/>
        <v>33516.745046191973</v>
      </c>
      <c r="H6415" s="80">
        <f t="shared" si="513"/>
        <v>1.971907013745211</v>
      </c>
      <c r="I6415" s="80">
        <f t="shared" si="515"/>
        <v>15920453.896941187</v>
      </c>
      <c r="K6415" s="82">
        <f t="shared" si="518"/>
        <v>1.1114805470662237E-3</v>
      </c>
      <c r="L6415" s="3">
        <f>IF(AND(O6415&gt;0,O6415&lt;366),+'PL2'!$N$3+1,IF(AND(O6415&gt;365,O6415&lt;731),+'PL2'!$O$3+1,IF(AND(O6415&gt;730,O6415&lt;1096),+'PL2'!$P$3+1,IF(AND(O6415&gt;1095,O6415&lt;1461),+'PL2'!$Q$3+1,IF(AND(O6415&gt;1460,O6415&lt;3000),+'PL2'!$R$3+1,0)))))</f>
        <v>1.5</v>
      </c>
      <c r="M6415" s="3">
        <f>IF(AND(O6415&gt;0,O6415&lt;366),+'PL2'!$N$2+1,IF(AND(O6415&gt;365,O6415&lt;731),+'PL2'!$O$2+1,IF(AND(O6415&gt;730,O6415&lt;1096),+'PL2'!$P$2+1,IF(AND(O6415&gt;1095,O6415&lt;1461),+'PL2'!$Q$2+1,IF(AND(O6415&gt;1460,O6415&lt;1826),+'PL2'!$R$2+1,IF(AND(O6415&gt;1825,O6415&lt;2190),+'PL2'!$S$2+1,0))))))</f>
        <v>1.2</v>
      </c>
      <c r="N6415" s="82">
        <f t="shared" si="519"/>
        <v>4.9963589095569638E-4</v>
      </c>
      <c r="O6415" s="19">
        <f>IF(A6415&gt;'PL2'!$C$2+489,IF(A6415='PL2'!$C$2+490,1,O6414+1), "")</f>
        <v>1852</v>
      </c>
      <c r="Q6415" s="19">
        <f t="shared" si="514"/>
        <v>41.423881131507478</v>
      </c>
    </row>
    <row r="6416" spans="1:17" s="80" customFormat="1" x14ac:dyDescent="0.55000000000000004">
      <c r="A6416" s="80">
        <v>6414</v>
      </c>
      <c r="B6416" s="81">
        <v>46236</v>
      </c>
      <c r="C6416" s="80">
        <v>154.08590835550001</v>
      </c>
      <c r="D6416" s="80">
        <f t="shared" si="516"/>
        <v>1245173355.2158546</v>
      </c>
      <c r="E6416" s="80">
        <v>475</v>
      </c>
      <c r="F6416" s="80">
        <f t="shared" si="520"/>
        <v>5.877961182053615E-5</v>
      </c>
      <c r="G6416" s="80">
        <f t="shared" si="517"/>
        <v>33533.491214965063</v>
      </c>
      <c r="H6416" s="80">
        <f t="shared" si="513"/>
        <v>1.9710855966030054</v>
      </c>
      <c r="I6416" s="80">
        <f t="shared" si="515"/>
        <v>15928408.327108406</v>
      </c>
      <c r="K6416" s="82">
        <f t="shared" si="518"/>
        <v>1.1114805470662237E-3</v>
      </c>
      <c r="L6416" s="3">
        <f>IF(AND(O6416&gt;0,O6416&lt;366),+'PL2'!$N$3+1,IF(AND(O6416&gt;365,O6416&lt;731),+'PL2'!$O$3+1,IF(AND(O6416&gt;730,O6416&lt;1096),+'PL2'!$P$3+1,IF(AND(O6416&gt;1095,O6416&lt;1461),+'PL2'!$Q$3+1,IF(AND(O6416&gt;1460,O6416&lt;3000),+'PL2'!$R$3+1,0)))))</f>
        <v>1.5</v>
      </c>
      <c r="M6416" s="3">
        <f>IF(AND(O6416&gt;0,O6416&lt;366),+'PL2'!$N$2+1,IF(AND(O6416&gt;365,O6416&lt;731),+'PL2'!$O$2+1,IF(AND(O6416&gt;730,O6416&lt;1096),+'PL2'!$P$2+1,IF(AND(O6416&gt;1095,O6416&lt;1461),+'PL2'!$Q$2+1,IF(AND(O6416&gt;1460,O6416&lt;1826),+'PL2'!$R$2+1,IF(AND(O6416&gt;1825,O6416&lt;2190),+'PL2'!$S$2+1,0))))))</f>
        <v>1.2</v>
      </c>
      <c r="N6416" s="82">
        <f t="shared" si="519"/>
        <v>4.9963589095569638E-4</v>
      </c>
      <c r="O6416" s="19">
        <f>IF(A6416&gt;'PL2'!$C$2+489,IF(A6416='PL2'!$C$2+490,1,O6415+1), "")</f>
        <v>1853</v>
      </c>
      <c r="Q6416" s="19">
        <f t="shared" si="514"/>
        <v>41.444577989263465</v>
      </c>
    </row>
    <row r="6417" spans="1:17" s="80" customFormat="1" x14ac:dyDescent="0.55000000000000004">
      <c r="A6417" s="80">
        <v>6415</v>
      </c>
      <c r="B6417" s="81">
        <v>46237</v>
      </c>
      <c r="C6417" s="80">
        <v>154.115906829621</v>
      </c>
      <c r="D6417" s="80">
        <f t="shared" si="516"/>
        <v>1246557341.1779022</v>
      </c>
      <c r="E6417" s="80">
        <v>475</v>
      </c>
      <c r="F6417" s="80">
        <f t="shared" si="520"/>
        <v>5.8725782862821808E-5</v>
      </c>
      <c r="G6417" s="80">
        <f t="shared" si="517"/>
        <v>33550.245750725109</v>
      </c>
      <c r="H6417" s="80">
        <f t="shared" si="513"/>
        <v>1.9702644469513928</v>
      </c>
      <c r="I6417" s="80">
        <f t="shared" si="515"/>
        <v>15936366.731594427</v>
      </c>
      <c r="K6417" s="82">
        <f t="shared" si="518"/>
        <v>1.1114805470662237E-3</v>
      </c>
      <c r="L6417" s="3">
        <f>IF(AND(O6417&gt;0,O6417&lt;366),+'PL2'!$N$3+1,IF(AND(O6417&gt;365,O6417&lt;731),+'PL2'!$O$3+1,IF(AND(O6417&gt;730,O6417&lt;1096),+'PL2'!$P$3+1,IF(AND(O6417&gt;1095,O6417&lt;1461),+'PL2'!$Q$3+1,IF(AND(O6417&gt;1460,O6417&lt;3000),+'PL2'!$R$3+1,0)))))</f>
        <v>1.5</v>
      </c>
      <c r="M6417" s="3">
        <f>IF(AND(O6417&gt;0,O6417&lt;366),+'PL2'!$N$2+1,IF(AND(O6417&gt;365,O6417&lt;731),+'PL2'!$O$2+1,IF(AND(O6417&gt;730,O6417&lt;1096),+'PL2'!$P$2+1,IF(AND(O6417&gt;1095,O6417&lt;1461),+'PL2'!$Q$2+1,IF(AND(O6417&gt;1460,O6417&lt;1826),+'PL2'!$R$2+1,IF(AND(O6417&gt;1825,O6417&lt;2190),+'PL2'!$S$2+1,0))))))</f>
        <v>1.2</v>
      </c>
      <c r="N6417" s="82">
        <f t="shared" si="519"/>
        <v>4.9963589095569638E-4</v>
      </c>
      <c r="O6417" s="19">
        <f>IF(A6417&gt;'PL2'!$C$2+489,IF(A6417='PL2'!$C$2+490,1,O6416+1), "")</f>
        <v>1854</v>
      </c>
      <c r="Q6417" s="19">
        <f t="shared" si="514"/>
        <v>41.465285187912414</v>
      </c>
    </row>
    <row r="6418" spans="1:17" s="80" customFormat="1" x14ac:dyDescent="0.55000000000000004">
      <c r="A6418" s="80">
        <v>6416</v>
      </c>
      <c r="B6418" s="81">
        <v>46238</v>
      </c>
      <c r="C6418" s="80">
        <v>154.14590530374201</v>
      </c>
      <c r="D6418" s="80">
        <f t="shared" si="516"/>
        <v>1247942865.413424</v>
      </c>
      <c r="E6418" s="80">
        <v>475</v>
      </c>
      <c r="F6418" s="80">
        <f t="shared" si="520"/>
        <v>5.8672000977401357E-5</v>
      </c>
      <c r="G6418" s="80">
        <f t="shared" si="517"/>
        <v>33567.008657652557</v>
      </c>
      <c r="H6418" s="80">
        <f t="shared" si="513"/>
        <v>1.9694435647702306</v>
      </c>
      <c r="I6418" s="80">
        <f t="shared" si="515"/>
        <v>15944329.112384966</v>
      </c>
      <c r="K6418" s="82">
        <f t="shared" si="518"/>
        <v>1.1114805470662237E-3</v>
      </c>
      <c r="L6418" s="3">
        <f>IF(AND(O6418&gt;0,O6418&lt;366),+'PL2'!$N$3+1,IF(AND(O6418&gt;365,O6418&lt;731),+'PL2'!$O$3+1,IF(AND(O6418&gt;730,O6418&lt;1096),+'PL2'!$P$3+1,IF(AND(O6418&gt;1095,O6418&lt;1461),+'PL2'!$Q$3+1,IF(AND(O6418&gt;1460,O6418&lt;3000),+'PL2'!$R$3+1,0)))))</f>
        <v>1.5</v>
      </c>
      <c r="M6418" s="3">
        <f>IF(AND(O6418&gt;0,O6418&lt;366),+'PL2'!$N$2+1,IF(AND(O6418&gt;365,O6418&lt;731),+'PL2'!$O$2+1,IF(AND(O6418&gt;730,O6418&lt;1096),+'PL2'!$P$2+1,IF(AND(O6418&gt;1095,O6418&lt;1461),+'PL2'!$Q$2+1,IF(AND(O6418&gt;1460,O6418&lt;1826),+'PL2'!$R$2+1,IF(AND(O6418&gt;1825,O6418&lt;2190),+'PL2'!$S$2+1,0))))))</f>
        <v>1.2</v>
      </c>
      <c r="N6418" s="82">
        <f t="shared" si="519"/>
        <v>4.9963589095569638E-4</v>
      </c>
      <c r="O6418" s="19">
        <f>IF(A6418&gt;'PL2'!$C$2+489,IF(A6418='PL2'!$C$2+490,1,O6417+1), "")</f>
        <v>1855</v>
      </c>
      <c r="Q6418" s="19">
        <f t="shared" si="514"/>
        <v>41.48600273262101</v>
      </c>
    </row>
    <row r="6419" spans="1:17" s="80" customFormat="1" x14ac:dyDescent="0.55000000000000004">
      <c r="A6419" s="80">
        <v>6417</v>
      </c>
      <c r="B6419" s="81">
        <v>46239</v>
      </c>
      <c r="C6419" s="80">
        <v>154.175903777863</v>
      </c>
      <c r="D6419" s="80">
        <f t="shared" si="516"/>
        <v>1249329929.6321812</v>
      </c>
      <c r="E6419" s="80">
        <v>475</v>
      </c>
      <c r="F6419" s="80">
        <f t="shared" si="520"/>
        <v>5.8618266126103149E-5</v>
      </c>
      <c r="G6419" s="80">
        <f t="shared" si="517"/>
        <v>33583.77993992994</v>
      </c>
      <c r="H6419" s="80">
        <f t="shared" si="513"/>
        <v>1.9686229500392978</v>
      </c>
      <c r="I6419" s="80">
        <f t="shared" si="515"/>
        <v>15952295.471466722</v>
      </c>
      <c r="K6419" s="82">
        <f t="shared" si="518"/>
        <v>1.1114805470662237E-3</v>
      </c>
      <c r="L6419" s="3">
        <f>IF(AND(O6419&gt;0,O6419&lt;366),+'PL2'!$N$3+1,IF(AND(O6419&gt;365,O6419&lt;731),+'PL2'!$O$3+1,IF(AND(O6419&gt;730,O6419&lt;1096),+'PL2'!$P$3+1,IF(AND(O6419&gt;1095,O6419&lt;1461),+'PL2'!$Q$3+1,IF(AND(O6419&gt;1460,O6419&lt;3000),+'PL2'!$R$3+1,0)))))</f>
        <v>1.5</v>
      </c>
      <c r="M6419" s="3">
        <f>IF(AND(O6419&gt;0,O6419&lt;366),+'PL2'!$N$2+1,IF(AND(O6419&gt;365,O6419&lt;731),+'PL2'!$O$2+1,IF(AND(O6419&gt;730,O6419&lt;1096),+'PL2'!$P$2+1,IF(AND(O6419&gt;1095,O6419&lt;1461),+'PL2'!$Q$2+1,IF(AND(O6419&gt;1460,O6419&lt;1826),+'PL2'!$R$2+1,IF(AND(O6419&gt;1825,O6419&lt;2190),+'PL2'!$S$2+1,0))))))</f>
        <v>1.2</v>
      </c>
      <c r="N6419" s="82">
        <f t="shared" si="519"/>
        <v>4.9963589095569638E-4</v>
      </c>
      <c r="O6419" s="19">
        <f>IF(A6419&gt;'PL2'!$C$2+489,IF(A6419='PL2'!$C$2+490,1,O6418+1), "")</f>
        <v>1856</v>
      </c>
      <c r="Q6419" s="19">
        <f t="shared" si="514"/>
        <v>41.506730628558515</v>
      </c>
    </row>
    <row r="6420" spans="1:17" s="80" customFormat="1" x14ac:dyDescent="0.55000000000000004">
      <c r="A6420" s="80">
        <v>6418</v>
      </c>
      <c r="B6420" s="81">
        <v>46240</v>
      </c>
      <c r="C6420" s="80">
        <v>154.20590225198501</v>
      </c>
      <c r="D6420" s="80">
        <f t="shared" si="516"/>
        <v>1250718535.545835</v>
      </c>
      <c r="E6420" s="80">
        <v>475</v>
      </c>
      <c r="F6420" s="80">
        <f t="shared" si="520"/>
        <v>5.8564578270782791E-5</v>
      </c>
      <c r="G6420" s="80">
        <f t="shared" si="517"/>
        <v>33600.559601741887</v>
      </c>
      <c r="H6420" s="80">
        <f t="shared" si="513"/>
        <v>1.9678026027383149</v>
      </c>
      <c r="I6420" s="80">
        <f t="shared" si="515"/>
        <v>15960265.810827397</v>
      </c>
      <c r="K6420" s="82">
        <f t="shared" si="518"/>
        <v>1.1114805470662237E-3</v>
      </c>
      <c r="L6420" s="3">
        <f>IF(AND(O6420&gt;0,O6420&lt;366),+'PL2'!$N$3+1,IF(AND(O6420&gt;365,O6420&lt;731),+'PL2'!$O$3+1,IF(AND(O6420&gt;730,O6420&lt;1096),+'PL2'!$P$3+1,IF(AND(O6420&gt;1095,O6420&lt;1461),+'PL2'!$Q$3+1,IF(AND(O6420&gt;1460,O6420&lt;3000),+'PL2'!$R$3+1,0)))))</f>
        <v>1.5</v>
      </c>
      <c r="M6420" s="3">
        <f>IF(AND(O6420&gt;0,O6420&lt;366),+'PL2'!$N$2+1,IF(AND(O6420&gt;365,O6420&lt;731),+'PL2'!$O$2+1,IF(AND(O6420&gt;730,O6420&lt;1096),+'PL2'!$P$2+1,IF(AND(O6420&gt;1095,O6420&lt;1461),+'PL2'!$Q$2+1,IF(AND(O6420&gt;1460,O6420&lt;1826),+'PL2'!$R$2+1,IF(AND(O6420&gt;1825,O6420&lt;2190),+'PL2'!$S$2+1,0))))))</f>
        <v>1.2</v>
      </c>
      <c r="N6420" s="82">
        <f t="shared" si="519"/>
        <v>4.9963589095569638E-4</v>
      </c>
      <c r="O6420" s="19">
        <f>IF(A6420&gt;'PL2'!$C$2+489,IF(A6420='PL2'!$C$2+490,1,O6419+1), "")</f>
        <v>1857</v>
      </c>
      <c r="Q6420" s="19">
        <f t="shared" si="514"/>
        <v>41.52746888089677</v>
      </c>
    </row>
    <row r="6421" spans="1:17" s="80" customFormat="1" x14ac:dyDescent="0.55000000000000004">
      <c r="A6421" s="80">
        <v>6419</v>
      </c>
      <c r="B6421" s="81">
        <v>46241</v>
      </c>
      <c r="C6421" s="80">
        <v>154.235900726106</v>
      </c>
      <c r="D6421" s="80">
        <f t="shared" si="516"/>
        <v>1252108684.8679495</v>
      </c>
      <c r="E6421" s="80">
        <v>475</v>
      </c>
      <c r="F6421" s="80">
        <f t="shared" si="520"/>
        <v>5.8510937373321352E-5</v>
      </c>
      <c r="G6421" s="80">
        <f t="shared" si="517"/>
        <v>33617.347647275114</v>
      </c>
      <c r="H6421" s="80">
        <f t="shared" si="513"/>
        <v>1.966982522846886</v>
      </c>
      <c r="I6421" s="80">
        <f t="shared" si="515"/>
        <v>15968240.132455679</v>
      </c>
      <c r="K6421" s="82">
        <f t="shared" si="518"/>
        <v>1.1114805470662237E-3</v>
      </c>
      <c r="L6421" s="3">
        <f>IF(AND(O6421&gt;0,O6421&lt;366),+'PL2'!$N$3+1,IF(AND(O6421&gt;365,O6421&lt;731),+'PL2'!$O$3+1,IF(AND(O6421&gt;730,O6421&lt;1096),+'PL2'!$P$3+1,IF(AND(O6421&gt;1095,O6421&lt;1461),+'PL2'!$Q$3+1,IF(AND(O6421&gt;1460,O6421&lt;3000),+'PL2'!$R$3+1,0)))))</f>
        <v>1.5</v>
      </c>
      <c r="M6421" s="3">
        <f>IF(AND(O6421&gt;0,O6421&lt;366),+'PL2'!$N$2+1,IF(AND(O6421&gt;365,O6421&lt;731),+'PL2'!$O$2+1,IF(AND(O6421&gt;730,O6421&lt;1096),+'PL2'!$P$2+1,IF(AND(O6421&gt;1095,O6421&lt;1461),+'PL2'!$Q$2+1,IF(AND(O6421&gt;1460,O6421&lt;1826),+'PL2'!$R$2+1,IF(AND(O6421&gt;1825,O6421&lt;2190),+'PL2'!$S$2+1,0))))))</f>
        <v>1.2</v>
      </c>
      <c r="N6421" s="82">
        <f t="shared" si="519"/>
        <v>4.9963589095569638E-4</v>
      </c>
      <c r="O6421" s="19">
        <f>IF(A6421&gt;'PL2'!$C$2+489,IF(A6421='PL2'!$C$2+490,1,O6420+1), "")</f>
        <v>1858</v>
      </c>
      <c r="Q6421" s="19">
        <f t="shared" si="514"/>
        <v>41.54821749481021</v>
      </c>
    </row>
    <row r="6422" spans="1:17" s="80" customFormat="1" x14ac:dyDescent="0.55000000000000004">
      <c r="A6422" s="80">
        <v>6420</v>
      </c>
      <c r="B6422" s="81">
        <v>46242</v>
      </c>
      <c r="C6422" s="80">
        <v>154.26589920022599</v>
      </c>
      <c r="D6422" s="80">
        <f t="shared" si="516"/>
        <v>1253500379.313993</v>
      </c>
      <c r="E6422" s="80">
        <v>475</v>
      </c>
      <c r="F6422" s="80">
        <f t="shared" si="520"/>
        <v>5.8457343395627444E-5</v>
      </c>
      <c r="G6422" s="80">
        <f t="shared" si="517"/>
        <v>33634.144080718426</v>
      </c>
      <c r="H6422" s="80">
        <f t="shared" si="513"/>
        <v>1.9661627103445671</v>
      </c>
      <c r="I6422" s="80">
        <f t="shared" si="515"/>
        <v>15976218.438341253</v>
      </c>
      <c r="K6422" s="82">
        <f t="shared" si="518"/>
        <v>1.1114805470662237E-3</v>
      </c>
      <c r="L6422" s="3">
        <f>IF(AND(O6422&gt;0,O6422&lt;366),+'PL2'!$N$3+1,IF(AND(O6422&gt;365,O6422&lt;731),+'PL2'!$O$3+1,IF(AND(O6422&gt;730,O6422&lt;1096),+'PL2'!$P$3+1,IF(AND(O6422&gt;1095,O6422&lt;1461),+'PL2'!$Q$3+1,IF(AND(O6422&gt;1460,O6422&lt;3000),+'PL2'!$R$3+1,0)))))</f>
        <v>1.5</v>
      </c>
      <c r="M6422" s="3">
        <f>IF(AND(O6422&gt;0,O6422&lt;366),+'PL2'!$N$2+1,IF(AND(O6422&gt;365,O6422&lt;731),+'PL2'!$O$2+1,IF(AND(O6422&gt;730,O6422&lt;1096),+'PL2'!$P$2+1,IF(AND(O6422&gt;1095,O6422&lt;1461),+'PL2'!$Q$2+1,IF(AND(O6422&gt;1460,O6422&lt;1826),+'PL2'!$R$2+1,IF(AND(O6422&gt;1825,O6422&lt;2190),+'PL2'!$S$2+1,0))))))</f>
        <v>1.2</v>
      </c>
      <c r="N6422" s="82">
        <f t="shared" si="519"/>
        <v>4.9963589095569638E-4</v>
      </c>
      <c r="O6422" s="19">
        <f>IF(A6422&gt;'PL2'!$C$2+489,IF(A6422='PL2'!$C$2+490,1,O6421+1), "")</f>
        <v>1859</v>
      </c>
      <c r="Q6422" s="19">
        <f t="shared" si="514"/>
        <v>41.56897647547585</v>
      </c>
    </row>
    <row r="6423" spans="1:17" s="80" customFormat="1" x14ac:dyDescent="0.55000000000000004">
      <c r="A6423" s="80">
        <v>6421</v>
      </c>
      <c r="B6423" s="81">
        <v>46243</v>
      </c>
      <c r="C6423" s="80">
        <v>154.295897674347</v>
      </c>
      <c r="D6423" s="80">
        <f t="shared" si="516"/>
        <v>1254893620.6013405</v>
      </c>
      <c r="E6423" s="80">
        <v>475</v>
      </c>
      <c r="F6423" s="80">
        <f t="shared" si="520"/>
        <v>5.8403796299637147E-5</v>
      </c>
      <c r="G6423" s="80">
        <f t="shared" si="517"/>
        <v>33650.948906262725</v>
      </c>
      <c r="H6423" s="80">
        <f t="shared" si="513"/>
        <v>1.9653431652108657</v>
      </c>
      <c r="I6423" s="80">
        <f t="shared" si="515"/>
        <v>15984200.730474794</v>
      </c>
      <c r="K6423" s="82">
        <f t="shared" si="518"/>
        <v>1.1114805470662237E-3</v>
      </c>
      <c r="L6423" s="3">
        <f>IF(AND(O6423&gt;0,O6423&lt;366),+'PL2'!$N$3+1,IF(AND(O6423&gt;365,O6423&lt;731),+'PL2'!$O$3+1,IF(AND(O6423&gt;730,O6423&lt;1096),+'PL2'!$P$3+1,IF(AND(O6423&gt;1095,O6423&lt;1461),+'PL2'!$Q$3+1,IF(AND(O6423&gt;1460,O6423&lt;3000),+'PL2'!$R$3+1,0)))))</f>
        <v>1.5</v>
      </c>
      <c r="M6423" s="3">
        <f>IF(AND(O6423&gt;0,O6423&lt;366),+'PL2'!$N$2+1,IF(AND(O6423&gt;365,O6423&lt;731),+'PL2'!$O$2+1,IF(AND(O6423&gt;730,O6423&lt;1096),+'PL2'!$P$2+1,IF(AND(O6423&gt;1095,O6423&lt;1461),+'PL2'!$Q$2+1,IF(AND(O6423&gt;1460,O6423&lt;1826),+'PL2'!$R$2+1,IF(AND(O6423&gt;1825,O6423&lt;2190),+'PL2'!$S$2+1,0))))))</f>
        <v>1.2</v>
      </c>
      <c r="N6423" s="82">
        <f t="shared" si="519"/>
        <v>4.9963589095569638E-4</v>
      </c>
      <c r="O6423" s="19">
        <f>IF(A6423&gt;'PL2'!$C$2+489,IF(A6423='PL2'!$C$2+490,1,O6422+1), "")</f>
        <v>1860</v>
      </c>
      <c r="Q6423" s="19">
        <f t="shared" si="514"/>
        <v>41.589745828073291</v>
      </c>
    </row>
    <row r="6424" spans="1:17" s="80" customFormat="1" x14ac:dyDescent="0.55000000000000004">
      <c r="A6424" s="80">
        <v>6422</v>
      </c>
      <c r="B6424" s="81">
        <v>46244</v>
      </c>
      <c r="C6424" s="80">
        <v>154.32589614846901</v>
      </c>
      <c r="D6424" s="80">
        <f t="shared" si="516"/>
        <v>1256288410.4492764</v>
      </c>
      <c r="E6424" s="80">
        <v>475</v>
      </c>
      <c r="F6424" s="80">
        <f t="shared" si="520"/>
        <v>5.8350296047312386E-5</v>
      </c>
      <c r="G6424" s="80">
        <f t="shared" si="517"/>
        <v>33667.762128101007</v>
      </c>
      <c r="H6424" s="80">
        <f t="shared" si="513"/>
        <v>1.9645238874251858</v>
      </c>
      <c r="I6424" s="80">
        <f t="shared" si="515"/>
        <v>15992187.010847978</v>
      </c>
      <c r="K6424" s="82">
        <f t="shared" si="518"/>
        <v>1.1114805470662237E-3</v>
      </c>
      <c r="L6424" s="3">
        <f>IF(AND(O6424&gt;0,O6424&lt;366),+'PL2'!$N$3+1,IF(AND(O6424&gt;365,O6424&lt;731),+'PL2'!$O$3+1,IF(AND(O6424&gt;730,O6424&lt;1096),+'PL2'!$P$3+1,IF(AND(O6424&gt;1095,O6424&lt;1461),+'PL2'!$Q$3+1,IF(AND(O6424&gt;1460,O6424&lt;3000),+'PL2'!$R$3+1,0)))))</f>
        <v>1.5</v>
      </c>
      <c r="M6424" s="3">
        <f>IF(AND(O6424&gt;0,O6424&lt;366),+'PL2'!$N$2+1,IF(AND(O6424&gt;365,O6424&lt;731),+'PL2'!$O$2+1,IF(AND(O6424&gt;730,O6424&lt;1096),+'PL2'!$P$2+1,IF(AND(O6424&gt;1095,O6424&lt;1461),+'PL2'!$Q$2+1,IF(AND(O6424&gt;1460,O6424&lt;1826),+'PL2'!$R$2+1,IF(AND(O6424&gt;1825,O6424&lt;2190),+'PL2'!$S$2+1,0))))))</f>
        <v>1.2</v>
      </c>
      <c r="N6424" s="82">
        <f t="shared" si="519"/>
        <v>4.9963589095569638E-4</v>
      </c>
      <c r="O6424" s="19">
        <f>IF(A6424&gt;'PL2'!$C$2+489,IF(A6424='PL2'!$C$2+490,1,O6423+1), "")</f>
        <v>1861</v>
      </c>
      <c r="Q6424" s="19">
        <f t="shared" si="514"/>
        <v>41.610525557784719</v>
      </c>
    </row>
    <row r="6425" spans="1:17" s="80" customFormat="1" x14ac:dyDescent="0.55000000000000004">
      <c r="A6425" s="80">
        <v>6423</v>
      </c>
      <c r="B6425" s="81">
        <v>46245</v>
      </c>
      <c r="C6425" s="80">
        <v>154.35589462259</v>
      </c>
      <c r="D6425" s="80">
        <f t="shared" si="516"/>
        <v>1257684750.5789955</v>
      </c>
      <c r="E6425" s="80">
        <v>475</v>
      </c>
      <c r="F6425" s="80">
        <f t="shared" si="520"/>
        <v>5.8296842600641094E-5</v>
      </c>
      <c r="G6425" s="80">
        <f t="shared" si="517"/>
        <v>33684.583750428363</v>
      </c>
      <c r="H6425" s="80">
        <f t="shared" ref="H6425:H6488" si="521">+F6425*G6425</f>
        <v>1.9637048769668348</v>
      </c>
      <c r="I6425" s="80">
        <f t="shared" si="515"/>
        <v>16000177.281453472</v>
      </c>
      <c r="K6425" s="82">
        <f t="shared" si="518"/>
        <v>1.1114805470662237E-3</v>
      </c>
      <c r="L6425" s="3">
        <f>IF(AND(O6425&gt;0,O6425&lt;366),+'PL2'!$N$3+1,IF(AND(O6425&gt;365,O6425&lt;731),+'PL2'!$O$3+1,IF(AND(O6425&gt;730,O6425&lt;1096),+'PL2'!$P$3+1,IF(AND(O6425&gt;1095,O6425&lt;1461),+'PL2'!$Q$3+1,IF(AND(O6425&gt;1460,O6425&lt;3000),+'PL2'!$R$3+1,0)))))</f>
        <v>1.5</v>
      </c>
      <c r="M6425" s="3">
        <f>IF(AND(O6425&gt;0,O6425&lt;366),+'PL2'!$N$2+1,IF(AND(O6425&gt;365,O6425&lt;731),+'PL2'!$O$2+1,IF(AND(O6425&gt;730,O6425&lt;1096),+'PL2'!$P$2+1,IF(AND(O6425&gt;1095,O6425&lt;1461),+'PL2'!$Q$2+1,IF(AND(O6425&gt;1460,O6425&lt;1826),+'PL2'!$R$2+1,IF(AND(O6425&gt;1825,O6425&lt;2190),+'PL2'!$S$2+1,0))))))</f>
        <v>1.2</v>
      </c>
      <c r="N6425" s="82">
        <f t="shared" si="519"/>
        <v>4.9963589095569638E-4</v>
      </c>
      <c r="O6425" s="19">
        <f>IF(A6425&gt;'PL2'!$C$2+489,IF(A6425='PL2'!$C$2+490,1,O6424+1), "")</f>
        <v>1862</v>
      </c>
      <c r="Q6425" s="19">
        <f t="shared" si="514"/>
        <v>41.631315669794915</v>
      </c>
    </row>
    <row r="6426" spans="1:17" s="80" customFormat="1" x14ac:dyDescent="0.55000000000000004">
      <c r="A6426" s="80">
        <v>6424</v>
      </c>
      <c r="B6426" s="81">
        <v>46246</v>
      </c>
      <c r="C6426" s="80">
        <v>154.38589309671099</v>
      </c>
      <c r="D6426" s="80">
        <f t="shared" si="516"/>
        <v>1259082642.7136059</v>
      </c>
      <c r="E6426" s="80">
        <v>475</v>
      </c>
      <c r="F6426" s="80">
        <f t="shared" si="520"/>
        <v>5.824343592163894E-5</v>
      </c>
      <c r="G6426" s="80">
        <f t="shared" si="517"/>
        <v>33701.41377744198</v>
      </c>
      <c r="H6426" s="80">
        <f t="shared" si="521"/>
        <v>1.9628861338150816</v>
      </c>
      <c r="I6426" s="80">
        <f t="shared" si="515"/>
        <v>16008171.54428494</v>
      </c>
      <c r="K6426" s="82">
        <f t="shared" si="518"/>
        <v>1.1114805470662237E-3</v>
      </c>
      <c r="L6426" s="3">
        <f>IF(AND(O6426&gt;0,O6426&lt;366),+'PL2'!$N$3+1,IF(AND(O6426&gt;365,O6426&lt;731),+'PL2'!$O$3+1,IF(AND(O6426&gt;730,O6426&lt;1096),+'PL2'!$P$3+1,IF(AND(O6426&gt;1095,O6426&lt;1461),+'PL2'!$Q$3+1,IF(AND(O6426&gt;1460,O6426&lt;3000),+'PL2'!$R$3+1,0)))))</f>
        <v>1.5</v>
      </c>
      <c r="M6426" s="3">
        <f>IF(AND(O6426&gt;0,O6426&lt;366),+'PL2'!$N$2+1,IF(AND(O6426&gt;365,O6426&lt;731),+'PL2'!$O$2+1,IF(AND(O6426&gt;730,O6426&lt;1096),+'PL2'!$P$2+1,IF(AND(O6426&gt;1095,O6426&lt;1461),+'PL2'!$Q$2+1,IF(AND(O6426&gt;1460,O6426&lt;1826),+'PL2'!$R$2+1,IF(AND(O6426&gt;1825,O6426&lt;2190),+'PL2'!$S$2+1,0))))))</f>
        <v>1.2</v>
      </c>
      <c r="N6426" s="82">
        <f t="shared" si="519"/>
        <v>4.9963589095569638E-4</v>
      </c>
      <c r="O6426" s="19">
        <f>IF(A6426&gt;'PL2'!$C$2+489,IF(A6426='PL2'!$C$2+490,1,O6425+1), "")</f>
        <v>1863</v>
      </c>
      <c r="Q6426" s="19">
        <f t="shared" si="514"/>
        <v>41.652116169291254</v>
      </c>
    </row>
    <row r="6427" spans="1:17" s="80" customFormat="1" x14ac:dyDescent="0.55000000000000004">
      <c r="A6427" s="80">
        <v>6425</v>
      </c>
      <c r="B6427" s="81">
        <v>46247</v>
      </c>
      <c r="C6427" s="80">
        <v>154.41589157083101</v>
      </c>
      <c r="D6427" s="80">
        <f t="shared" si="516"/>
        <v>1260482088.5781307</v>
      </c>
      <c r="E6427" s="80">
        <v>475</v>
      </c>
      <c r="F6427" s="80">
        <f t="shared" si="520"/>
        <v>5.8190075972347537E-5</v>
      </c>
      <c r="G6427" s="80">
        <f t="shared" si="517"/>
        <v>33718.25221334114</v>
      </c>
      <c r="H6427" s="80">
        <f t="shared" si="521"/>
        <v>1.9620676579490965</v>
      </c>
      <c r="I6427" s="80">
        <f t="shared" si="515"/>
        <v>16016169.801337041</v>
      </c>
      <c r="K6427" s="82">
        <f t="shared" si="518"/>
        <v>1.1114805470662237E-3</v>
      </c>
      <c r="L6427" s="3">
        <f>IF(AND(O6427&gt;0,O6427&lt;366),+'PL2'!$N$3+1,IF(AND(O6427&gt;365,O6427&lt;731),+'PL2'!$O$3+1,IF(AND(O6427&gt;730,O6427&lt;1096),+'PL2'!$P$3+1,IF(AND(O6427&gt;1095,O6427&lt;1461),+'PL2'!$Q$3+1,IF(AND(O6427&gt;1460,O6427&lt;3000),+'PL2'!$R$3+1,0)))))</f>
        <v>1.5</v>
      </c>
      <c r="M6427" s="3">
        <f>IF(AND(O6427&gt;0,O6427&lt;366),+'PL2'!$N$2+1,IF(AND(O6427&gt;365,O6427&lt;731),+'PL2'!$O$2+1,IF(AND(O6427&gt;730,O6427&lt;1096),+'PL2'!$P$2+1,IF(AND(O6427&gt;1095,O6427&lt;1461),+'PL2'!$Q$2+1,IF(AND(O6427&gt;1460,O6427&lt;1826),+'PL2'!$R$2+1,IF(AND(O6427&gt;1825,O6427&lt;2190),+'PL2'!$S$2+1,0))))))</f>
        <v>1.2</v>
      </c>
      <c r="N6427" s="82">
        <f t="shared" si="519"/>
        <v>4.9963589095569638E-4</v>
      </c>
      <c r="O6427" s="19">
        <f>IF(A6427&gt;'PL2'!$C$2+489,IF(A6427='PL2'!$C$2+490,1,O6426+1), "")</f>
        <v>1864</v>
      </c>
      <c r="Q6427" s="19">
        <f t="shared" ref="Q6427:Q6490" si="522">+Q6426*(1+N6427)</f>
        <v>41.672927061463689</v>
      </c>
    </row>
    <row r="6428" spans="1:17" s="80" customFormat="1" x14ac:dyDescent="0.55000000000000004">
      <c r="A6428" s="80">
        <v>6426</v>
      </c>
      <c r="B6428" s="81">
        <v>46248</v>
      </c>
      <c r="C6428" s="80">
        <v>154.44589004495299</v>
      </c>
      <c r="D6428" s="80">
        <f t="shared" si="516"/>
        <v>1261883089.8995106</v>
      </c>
      <c r="E6428" s="80">
        <v>475</v>
      </c>
      <c r="F6428" s="80">
        <f t="shared" si="520"/>
        <v>5.8136762714836601E-5</v>
      </c>
      <c r="G6428" s="80">
        <f t="shared" si="517"/>
        <v>33735.099062327223</v>
      </c>
      <c r="H6428" s="80">
        <f t="shared" si="521"/>
        <v>1.9612494493480246</v>
      </c>
      <c r="I6428" s="80">
        <f t="shared" si="515"/>
        <v>16024172.05460543</v>
      </c>
      <c r="K6428" s="82">
        <f t="shared" si="518"/>
        <v>1.1114805470662237E-3</v>
      </c>
      <c r="L6428" s="3">
        <f>IF(AND(O6428&gt;0,O6428&lt;366),+'PL2'!$N$3+1,IF(AND(O6428&gt;365,O6428&lt;731),+'PL2'!$O$3+1,IF(AND(O6428&gt;730,O6428&lt;1096),+'PL2'!$P$3+1,IF(AND(O6428&gt;1095,O6428&lt;1461),+'PL2'!$Q$3+1,IF(AND(O6428&gt;1460,O6428&lt;3000),+'PL2'!$R$3+1,0)))))</f>
        <v>1.5</v>
      </c>
      <c r="M6428" s="3">
        <f>IF(AND(O6428&gt;0,O6428&lt;366),+'PL2'!$N$2+1,IF(AND(O6428&gt;365,O6428&lt;731),+'PL2'!$O$2+1,IF(AND(O6428&gt;730,O6428&lt;1096),+'PL2'!$P$2+1,IF(AND(O6428&gt;1095,O6428&lt;1461),+'PL2'!$Q$2+1,IF(AND(O6428&gt;1460,O6428&lt;1826),+'PL2'!$R$2+1,IF(AND(O6428&gt;1825,O6428&lt;2190),+'PL2'!$S$2+1,0))))))</f>
        <v>1.2</v>
      </c>
      <c r="N6428" s="82">
        <f t="shared" si="519"/>
        <v>4.9963589095569638E-4</v>
      </c>
      <c r="O6428" s="19">
        <f>IF(A6428&gt;'PL2'!$C$2+489,IF(A6428='PL2'!$C$2+490,1,O6427+1), "")</f>
        <v>1865</v>
      </c>
      <c r="Q6428" s="19">
        <f t="shared" si="522"/>
        <v>41.693748351504773</v>
      </c>
    </row>
    <row r="6429" spans="1:17" s="80" customFormat="1" x14ac:dyDescent="0.55000000000000004">
      <c r="A6429" s="80">
        <v>6427</v>
      </c>
      <c r="B6429" s="81">
        <v>46249</v>
      </c>
      <c r="C6429" s="80">
        <v>154.475888519074</v>
      </c>
      <c r="D6429" s="80">
        <f t="shared" si="516"/>
        <v>1263285648.4066057</v>
      </c>
      <c r="E6429" s="80">
        <v>475</v>
      </c>
      <c r="F6429" s="80">
        <f t="shared" si="520"/>
        <v>5.8083496111200243E-5</v>
      </c>
      <c r="G6429" s="80">
        <f t="shared" si="517"/>
        <v>33751.954328603708</v>
      </c>
      <c r="H6429" s="80">
        <f t="shared" si="521"/>
        <v>1.9604315079908616</v>
      </c>
      <c r="I6429" s="80">
        <f t="shared" si="515"/>
        <v>16032178.306086762</v>
      </c>
      <c r="K6429" s="82">
        <f t="shared" si="518"/>
        <v>1.1114805470662237E-3</v>
      </c>
      <c r="L6429" s="3">
        <f>IF(AND(O6429&gt;0,O6429&lt;366),+'PL2'!$N$3+1,IF(AND(O6429&gt;365,O6429&lt;731),+'PL2'!$O$3+1,IF(AND(O6429&gt;730,O6429&lt;1096),+'PL2'!$P$3+1,IF(AND(O6429&gt;1095,O6429&lt;1461),+'PL2'!$Q$3+1,IF(AND(O6429&gt;1460,O6429&lt;3000),+'PL2'!$R$3+1,0)))))</f>
        <v>1.5</v>
      </c>
      <c r="M6429" s="3">
        <f>IF(AND(O6429&gt;0,O6429&lt;366),+'PL2'!$N$2+1,IF(AND(O6429&gt;365,O6429&lt;731),+'PL2'!$O$2+1,IF(AND(O6429&gt;730,O6429&lt;1096),+'PL2'!$P$2+1,IF(AND(O6429&gt;1095,O6429&lt;1461),+'PL2'!$Q$2+1,IF(AND(O6429&gt;1460,O6429&lt;1826),+'PL2'!$R$2+1,IF(AND(O6429&gt;1825,O6429&lt;2190),+'PL2'!$S$2+1,0))))))</f>
        <v>1.2</v>
      </c>
      <c r="N6429" s="82">
        <f t="shared" si="519"/>
        <v>4.9963589095569638E-4</v>
      </c>
      <c r="O6429" s="19">
        <f>IF(A6429&gt;'PL2'!$C$2+489,IF(A6429='PL2'!$C$2+490,1,O6428+1), "")</f>
        <v>1866</v>
      </c>
      <c r="Q6429" s="19">
        <f t="shared" si="522"/>
        <v>41.714580044609662</v>
      </c>
    </row>
    <row r="6430" spans="1:17" s="80" customFormat="1" x14ac:dyDescent="0.55000000000000004">
      <c r="A6430" s="80">
        <v>6428</v>
      </c>
      <c r="B6430" s="81">
        <v>46250</v>
      </c>
      <c r="C6430" s="80">
        <v>154.50588699319499</v>
      </c>
      <c r="D6430" s="80">
        <f t="shared" si="516"/>
        <v>1264689765.8301976</v>
      </c>
      <c r="E6430" s="80">
        <v>475</v>
      </c>
      <c r="F6430" s="80">
        <f t="shared" si="520"/>
        <v>5.8030276123560653E-5</v>
      </c>
      <c r="G6430" s="80">
        <f t="shared" si="517"/>
        <v>33768.818016376179</v>
      </c>
      <c r="H6430" s="80">
        <f t="shared" si="521"/>
        <v>1.9596138338565794</v>
      </c>
      <c r="I6430" s="80">
        <f t="shared" si="515"/>
        <v>16040188.557778684</v>
      </c>
      <c r="K6430" s="82">
        <f t="shared" si="518"/>
        <v>1.1114805470662237E-3</v>
      </c>
      <c r="L6430" s="3">
        <f>IF(AND(O6430&gt;0,O6430&lt;366),+'PL2'!$N$3+1,IF(AND(O6430&gt;365,O6430&lt;731),+'PL2'!$O$3+1,IF(AND(O6430&gt;730,O6430&lt;1096),+'PL2'!$P$3+1,IF(AND(O6430&gt;1095,O6430&lt;1461),+'PL2'!$Q$3+1,IF(AND(O6430&gt;1460,O6430&lt;3000),+'PL2'!$R$3+1,0)))))</f>
        <v>1.5</v>
      </c>
      <c r="M6430" s="3">
        <f>IF(AND(O6430&gt;0,O6430&lt;366),+'PL2'!$N$2+1,IF(AND(O6430&gt;365,O6430&lt;731),+'PL2'!$O$2+1,IF(AND(O6430&gt;730,O6430&lt;1096),+'PL2'!$P$2+1,IF(AND(O6430&gt;1095,O6430&lt;1461),+'PL2'!$Q$2+1,IF(AND(O6430&gt;1460,O6430&lt;1826),+'PL2'!$R$2+1,IF(AND(O6430&gt;1825,O6430&lt;2190),+'PL2'!$S$2+1,0))))))</f>
        <v>1.2</v>
      </c>
      <c r="N6430" s="82">
        <f t="shared" si="519"/>
        <v>4.9963589095569638E-4</v>
      </c>
      <c r="O6430" s="19">
        <f>IF(A6430&gt;'PL2'!$C$2+489,IF(A6430='PL2'!$C$2+490,1,O6429+1), "")</f>
        <v>1867</v>
      </c>
      <c r="Q6430" s="19">
        <f t="shared" si="522"/>
        <v>41.735422145976095</v>
      </c>
    </row>
    <row r="6431" spans="1:17" s="80" customFormat="1" x14ac:dyDescent="0.55000000000000004">
      <c r="A6431" s="80">
        <v>6429</v>
      </c>
      <c r="B6431" s="81">
        <v>46251</v>
      </c>
      <c r="C6431" s="80">
        <v>154.53588546731501</v>
      </c>
      <c r="D6431" s="80">
        <f t="shared" si="516"/>
        <v>1266095443.9029915</v>
      </c>
      <c r="E6431" s="80">
        <v>475</v>
      </c>
      <c r="F6431" s="80">
        <f t="shared" si="520"/>
        <v>5.7977102714065928E-5</v>
      </c>
      <c r="G6431" s="80">
        <f t="shared" si="517"/>
        <v>33785.690129852315</v>
      </c>
      <c r="H6431" s="80">
        <f t="shared" si="521"/>
        <v>1.9587964269240512</v>
      </c>
      <c r="I6431" s="80">
        <f t="shared" ref="I6431:I6494" si="523">+E6431*G6431</f>
        <v>16048202.811679849</v>
      </c>
      <c r="K6431" s="82">
        <f t="shared" si="518"/>
        <v>1.1114805470662237E-3</v>
      </c>
      <c r="L6431" s="3">
        <f>IF(AND(O6431&gt;0,O6431&lt;366),+'PL2'!$N$3+1,IF(AND(O6431&gt;365,O6431&lt;731),+'PL2'!$O$3+1,IF(AND(O6431&gt;730,O6431&lt;1096),+'PL2'!$P$3+1,IF(AND(O6431&gt;1095,O6431&lt;1461),+'PL2'!$Q$3+1,IF(AND(O6431&gt;1460,O6431&lt;3000),+'PL2'!$R$3+1,0)))))</f>
        <v>1.5</v>
      </c>
      <c r="M6431" s="3">
        <f>IF(AND(O6431&gt;0,O6431&lt;366),+'PL2'!$N$2+1,IF(AND(O6431&gt;365,O6431&lt;731),+'PL2'!$O$2+1,IF(AND(O6431&gt;730,O6431&lt;1096),+'PL2'!$P$2+1,IF(AND(O6431&gt;1095,O6431&lt;1461),+'PL2'!$Q$2+1,IF(AND(O6431&gt;1460,O6431&lt;1826),+'PL2'!$R$2+1,IF(AND(O6431&gt;1825,O6431&lt;2190),+'PL2'!$S$2+1,0))))))</f>
        <v>1.2</v>
      </c>
      <c r="N6431" s="82">
        <f t="shared" si="519"/>
        <v>4.9963589095569638E-4</v>
      </c>
      <c r="O6431" s="19">
        <f>IF(A6431&gt;'PL2'!$C$2+489,IF(A6431='PL2'!$C$2+490,1,O6430+1), "")</f>
        <v>1868</v>
      </c>
      <c r="Q6431" s="19">
        <f t="shared" si="522"/>
        <v>41.756274660804415</v>
      </c>
    </row>
    <row r="6432" spans="1:17" s="80" customFormat="1" x14ac:dyDescent="0.55000000000000004">
      <c r="A6432" s="80">
        <v>6430</v>
      </c>
      <c r="B6432" s="81">
        <v>46252</v>
      </c>
      <c r="C6432" s="80">
        <v>154.56588394143699</v>
      </c>
      <c r="D6432" s="80">
        <f t="shared" si="516"/>
        <v>1267502684.3596189</v>
      </c>
      <c r="E6432" s="80">
        <v>475</v>
      </c>
      <c r="F6432" s="80">
        <f t="shared" si="520"/>
        <v>5.7923975844892185E-5</v>
      </c>
      <c r="G6432" s="80">
        <f t="shared" si="517"/>
        <v>33802.570673241898</v>
      </c>
      <c r="H6432" s="80">
        <f t="shared" si="521"/>
        <v>1.9579792871721247</v>
      </c>
      <c r="I6432" s="80">
        <f t="shared" si="523"/>
        <v>16056221.069789901</v>
      </c>
      <c r="K6432" s="82">
        <f t="shared" si="518"/>
        <v>1.1114805470662237E-3</v>
      </c>
      <c r="L6432" s="3">
        <f>IF(AND(O6432&gt;0,O6432&lt;366),+'PL2'!$N$3+1,IF(AND(O6432&gt;365,O6432&lt;731),+'PL2'!$O$3+1,IF(AND(O6432&gt;730,O6432&lt;1096),+'PL2'!$P$3+1,IF(AND(O6432&gt;1095,O6432&lt;1461),+'PL2'!$Q$3+1,IF(AND(O6432&gt;1460,O6432&lt;3000),+'PL2'!$R$3+1,0)))))</f>
        <v>1.5</v>
      </c>
      <c r="M6432" s="3">
        <f>IF(AND(O6432&gt;0,O6432&lt;366),+'PL2'!$N$2+1,IF(AND(O6432&gt;365,O6432&lt;731),+'PL2'!$O$2+1,IF(AND(O6432&gt;730,O6432&lt;1096),+'PL2'!$P$2+1,IF(AND(O6432&gt;1095,O6432&lt;1461),+'PL2'!$Q$2+1,IF(AND(O6432&gt;1460,O6432&lt;1826),+'PL2'!$R$2+1,IF(AND(O6432&gt;1825,O6432&lt;2190),+'PL2'!$S$2+1,0))))))</f>
        <v>1.2</v>
      </c>
      <c r="N6432" s="82">
        <f t="shared" si="519"/>
        <v>4.9963589095569638E-4</v>
      </c>
      <c r="O6432" s="19">
        <f>IF(A6432&gt;'PL2'!$C$2+489,IF(A6432='PL2'!$C$2+490,1,O6431+1), "")</f>
        <v>1869</v>
      </c>
      <c r="Q6432" s="19">
        <f t="shared" si="522"/>
        <v>41.777137594297557</v>
      </c>
    </row>
    <row r="6433" spans="1:17" s="80" customFormat="1" x14ac:dyDescent="0.55000000000000004">
      <c r="A6433" s="80">
        <v>6431</v>
      </c>
      <c r="B6433" s="81">
        <v>46253</v>
      </c>
      <c r="C6433" s="80">
        <v>154.59588241555801</v>
      </c>
      <c r="D6433" s="80">
        <f t="shared" si="516"/>
        <v>1268911488.9366388</v>
      </c>
      <c r="E6433" s="80">
        <v>475</v>
      </c>
      <c r="F6433" s="80">
        <f t="shared" si="520"/>
        <v>5.7870895478239953E-5</v>
      </c>
      <c r="G6433" s="80">
        <f t="shared" si="517"/>
        <v>33819.459650756813</v>
      </c>
      <c r="H6433" s="80">
        <f t="shared" si="521"/>
        <v>1.957162414579501</v>
      </c>
      <c r="I6433" s="80">
        <f t="shared" si="523"/>
        <v>16064243.334109487</v>
      </c>
      <c r="K6433" s="82">
        <f t="shared" si="518"/>
        <v>1.1114805470662237E-3</v>
      </c>
      <c r="L6433" s="3">
        <f>IF(AND(O6433&gt;0,O6433&lt;366),+'PL2'!$N$3+1,IF(AND(O6433&gt;365,O6433&lt;731),+'PL2'!$O$3+1,IF(AND(O6433&gt;730,O6433&lt;1096),+'PL2'!$P$3+1,IF(AND(O6433&gt;1095,O6433&lt;1461),+'PL2'!$Q$3+1,IF(AND(O6433&gt;1460,O6433&lt;3000),+'PL2'!$R$3+1,0)))))</f>
        <v>1.5</v>
      </c>
      <c r="M6433" s="3">
        <f>IF(AND(O6433&gt;0,O6433&lt;366),+'PL2'!$N$2+1,IF(AND(O6433&gt;365,O6433&lt;731),+'PL2'!$O$2+1,IF(AND(O6433&gt;730,O6433&lt;1096),+'PL2'!$P$2+1,IF(AND(O6433&gt;1095,O6433&lt;1461),+'PL2'!$Q$2+1,IF(AND(O6433&gt;1460,O6433&lt;1826),+'PL2'!$R$2+1,IF(AND(O6433&gt;1825,O6433&lt;2190),+'PL2'!$S$2+1,0))))))</f>
        <v>1.2</v>
      </c>
      <c r="N6433" s="82">
        <f t="shared" si="519"/>
        <v>4.9963589095569638E-4</v>
      </c>
      <c r="O6433" s="19">
        <f>IF(A6433&gt;'PL2'!$C$2+489,IF(A6433='PL2'!$C$2+490,1,O6432+1), "")</f>
        <v>1870</v>
      </c>
      <c r="Q6433" s="19">
        <f t="shared" si="522"/>
        <v>41.798010951661063</v>
      </c>
    </row>
    <row r="6434" spans="1:17" s="80" customFormat="1" x14ac:dyDescent="0.55000000000000004">
      <c r="A6434" s="80">
        <v>6432</v>
      </c>
      <c r="B6434" s="81">
        <v>46254</v>
      </c>
      <c r="C6434" s="80">
        <v>154.625880889679</v>
      </c>
      <c r="D6434" s="80">
        <f t="shared" si="516"/>
        <v>1270321859.3725407</v>
      </c>
      <c r="E6434" s="80">
        <v>475</v>
      </c>
      <c r="F6434" s="80">
        <f t="shared" si="520"/>
        <v>5.7817861576337725E-5</v>
      </c>
      <c r="G6434" s="80">
        <f t="shared" si="517"/>
        <v>33836.357066611061</v>
      </c>
      <c r="H6434" s="80">
        <f t="shared" si="521"/>
        <v>1.9563458091248551</v>
      </c>
      <c r="I6434" s="80">
        <f t="shared" si="523"/>
        <v>16072269.606640253</v>
      </c>
      <c r="K6434" s="82">
        <f t="shared" si="518"/>
        <v>1.1114805470662237E-3</v>
      </c>
      <c r="L6434" s="3">
        <f>IF(AND(O6434&gt;0,O6434&lt;366),+'PL2'!$N$3+1,IF(AND(O6434&gt;365,O6434&lt;731),+'PL2'!$O$3+1,IF(AND(O6434&gt;730,O6434&lt;1096),+'PL2'!$P$3+1,IF(AND(O6434&gt;1095,O6434&lt;1461),+'PL2'!$Q$3+1,IF(AND(O6434&gt;1460,O6434&lt;3000),+'PL2'!$R$3+1,0)))))</f>
        <v>1.5</v>
      </c>
      <c r="M6434" s="3">
        <f>IF(AND(O6434&gt;0,O6434&lt;366),+'PL2'!$N$2+1,IF(AND(O6434&gt;365,O6434&lt;731),+'PL2'!$O$2+1,IF(AND(O6434&gt;730,O6434&lt;1096),+'PL2'!$P$2+1,IF(AND(O6434&gt;1095,O6434&lt;1461),+'PL2'!$Q$2+1,IF(AND(O6434&gt;1460,O6434&lt;1826),+'PL2'!$R$2+1,IF(AND(O6434&gt;1825,O6434&lt;2190),+'PL2'!$S$2+1,0))))))</f>
        <v>1.2</v>
      </c>
      <c r="N6434" s="82">
        <f t="shared" si="519"/>
        <v>4.9963589095569638E-4</v>
      </c>
      <c r="O6434" s="19">
        <f>IF(A6434&gt;'PL2'!$C$2+489,IF(A6434='PL2'!$C$2+490,1,O6433+1), "")</f>
        <v>1871</v>
      </c>
      <c r="Q6434" s="19">
        <f t="shared" si="522"/>
        <v>41.818894738103069</v>
      </c>
    </row>
    <row r="6435" spans="1:17" s="80" customFormat="1" x14ac:dyDescent="0.55000000000000004">
      <c r="A6435" s="80">
        <v>6433</v>
      </c>
      <c r="B6435" s="81">
        <v>46255</v>
      </c>
      <c r="C6435" s="80">
        <v>154.65587936379899</v>
      </c>
      <c r="D6435" s="80">
        <f t="shared" ref="D6435:D6498" si="524">+D6434*(1+K6435)</f>
        <v>1271733797.4077463</v>
      </c>
      <c r="E6435" s="80">
        <v>475</v>
      </c>
      <c r="F6435" s="80">
        <f t="shared" si="520"/>
        <v>5.7764874101439882E-5</v>
      </c>
      <c r="G6435" s="80">
        <f t="shared" ref="G6435:G6498" si="525">+G6434*(1+N6435)</f>
        <v>33853.262925020732</v>
      </c>
      <c r="H6435" s="80">
        <f t="shared" si="521"/>
        <v>1.955529470786765</v>
      </c>
      <c r="I6435" s="80">
        <f t="shared" si="523"/>
        <v>16080299.889384847</v>
      </c>
      <c r="K6435" s="82">
        <f t="shared" si="518"/>
        <v>1.1114805470662237E-3</v>
      </c>
      <c r="L6435" s="3">
        <f>IF(AND(O6435&gt;0,O6435&lt;366),+'PL2'!$N$3+1,IF(AND(O6435&gt;365,O6435&lt;731),+'PL2'!$O$3+1,IF(AND(O6435&gt;730,O6435&lt;1096),+'PL2'!$P$3+1,IF(AND(O6435&gt;1095,O6435&lt;1461),+'PL2'!$Q$3+1,IF(AND(O6435&gt;1460,O6435&lt;3000),+'PL2'!$R$3+1,0)))))</f>
        <v>1.5</v>
      </c>
      <c r="M6435" s="3">
        <f>IF(AND(O6435&gt;0,O6435&lt;366),+'PL2'!$N$2+1,IF(AND(O6435&gt;365,O6435&lt;731),+'PL2'!$O$2+1,IF(AND(O6435&gt;730,O6435&lt;1096),+'PL2'!$P$2+1,IF(AND(O6435&gt;1095,O6435&lt;1461),+'PL2'!$Q$2+1,IF(AND(O6435&gt;1460,O6435&lt;1826),+'PL2'!$R$2+1,IF(AND(O6435&gt;1825,O6435&lt;2190),+'PL2'!$S$2+1,0))))))</f>
        <v>1.2</v>
      </c>
      <c r="N6435" s="82">
        <f t="shared" si="519"/>
        <v>4.9963589095569638E-4</v>
      </c>
      <c r="O6435" s="19">
        <f>IF(A6435&gt;'PL2'!$C$2+489,IF(A6435='PL2'!$C$2+490,1,O6434+1), "")</f>
        <v>1872</v>
      </c>
      <c r="Q6435" s="19">
        <f t="shared" si="522"/>
        <v>41.839788958834326</v>
      </c>
    </row>
    <row r="6436" spans="1:17" s="80" customFormat="1" x14ac:dyDescent="0.55000000000000004">
      <c r="A6436" s="80">
        <v>6434</v>
      </c>
      <c r="B6436" s="81">
        <v>46256</v>
      </c>
      <c r="C6436" s="80">
        <v>154.68587783792</v>
      </c>
      <c r="D6436" s="80">
        <f t="shared" si="524"/>
        <v>1273147304.7846117</v>
      </c>
      <c r="E6436" s="80">
        <v>475</v>
      </c>
      <c r="F6436" s="80">
        <f t="shared" si="520"/>
        <v>5.7711933015828426E-5</v>
      </c>
      <c r="G6436" s="80">
        <f t="shared" si="525"/>
        <v>33870.177230204034</v>
      </c>
      <c r="H6436" s="80">
        <f t="shared" si="521"/>
        <v>1.9547133995437724</v>
      </c>
      <c r="I6436" s="80">
        <f t="shared" si="523"/>
        <v>16088334.184346916</v>
      </c>
      <c r="K6436" s="82">
        <f t="shared" ref="K6436:K6499" si="526">+L6436^(0.00273972602739726)-1</f>
        <v>1.1114805470662237E-3</v>
      </c>
      <c r="L6436" s="3">
        <f>IF(AND(O6436&gt;0,O6436&lt;366),+'PL2'!$N$3+1,IF(AND(O6436&gt;365,O6436&lt;731),+'PL2'!$O$3+1,IF(AND(O6436&gt;730,O6436&lt;1096),+'PL2'!$P$3+1,IF(AND(O6436&gt;1095,O6436&lt;1461),+'PL2'!$Q$3+1,IF(AND(O6436&gt;1460,O6436&lt;3000),+'PL2'!$R$3+1,0)))))</f>
        <v>1.5</v>
      </c>
      <c r="M6436" s="3">
        <f>IF(AND(O6436&gt;0,O6436&lt;366),+'PL2'!$N$2+1,IF(AND(O6436&gt;365,O6436&lt;731),+'PL2'!$O$2+1,IF(AND(O6436&gt;730,O6436&lt;1096),+'PL2'!$P$2+1,IF(AND(O6436&gt;1095,O6436&lt;1461),+'PL2'!$Q$2+1,IF(AND(O6436&gt;1460,O6436&lt;1826),+'PL2'!$R$2+1,IF(AND(O6436&gt;1825,O6436&lt;2190),+'PL2'!$S$2+1,0))))))</f>
        <v>1.2</v>
      </c>
      <c r="N6436" s="82">
        <f t="shared" ref="N6436:N6499" si="527">+M6436^(0.00273972602739726)-1</f>
        <v>4.9963589095569638E-4</v>
      </c>
      <c r="O6436" s="19">
        <f>IF(A6436&gt;'PL2'!$C$2+489,IF(A6436='PL2'!$C$2+490,1,O6435+1), "")</f>
        <v>1873</v>
      </c>
      <c r="Q6436" s="19">
        <f t="shared" si="522"/>
        <v>41.860693619068172</v>
      </c>
    </row>
    <row r="6437" spans="1:17" s="80" customFormat="1" x14ac:dyDescent="0.55000000000000004">
      <c r="A6437" s="80">
        <v>6435</v>
      </c>
      <c r="B6437" s="81">
        <v>46257</v>
      </c>
      <c r="C6437" s="80">
        <v>154.71587631204201</v>
      </c>
      <c r="D6437" s="80">
        <f t="shared" si="524"/>
        <v>1274562383.2474296</v>
      </c>
      <c r="E6437" s="80">
        <v>475</v>
      </c>
      <c r="F6437" s="80">
        <f t="shared" si="520"/>
        <v>5.7659038281811116E-5</v>
      </c>
      <c r="G6437" s="80">
        <f t="shared" si="525"/>
        <v>33887.099986381276</v>
      </c>
      <c r="H6437" s="80">
        <f t="shared" si="521"/>
        <v>1.953897595374319</v>
      </c>
      <c r="I6437" s="80">
        <f t="shared" si="523"/>
        <v>16096372.493531106</v>
      </c>
      <c r="K6437" s="82">
        <f t="shared" si="526"/>
        <v>1.1114805470662237E-3</v>
      </c>
      <c r="L6437" s="3">
        <f>IF(AND(O6437&gt;0,O6437&lt;366),+'PL2'!$N$3+1,IF(AND(O6437&gt;365,O6437&lt;731),+'PL2'!$O$3+1,IF(AND(O6437&gt;730,O6437&lt;1096),+'PL2'!$P$3+1,IF(AND(O6437&gt;1095,O6437&lt;1461),+'PL2'!$Q$3+1,IF(AND(O6437&gt;1460,O6437&lt;3000),+'PL2'!$R$3+1,0)))))</f>
        <v>1.5</v>
      </c>
      <c r="M6437" s="3">
        <f>IF(AND(O6437&gt;0,O6437&lt;366),+'PL2'!$N$2+1,IF(AND(O6437&gt;365,O6437&lt;731),+'PL2'!$O$2+1,IF(AND(O6437&gt;730,O6437&lt;1096),+'PL2'!$P$2+1,IF(AND(O6437&gt;1095,O6437&lt;1461),+'PL2'!$Q$2+1,IF(AND(O6437&gt;1460,O6437&lt;1826),+'PL2'!$R$2+1,IF(AND(O6437&gt;1825,O6437&lt;2190),+'PL2'!$S$2+1,0))))))</f>
        <v>1.2</v>
      </c>
      <c r="N6437" s="82">
        <f t="shared" si="527"/>
        <v>4.9963589095569638E-4</v>
      </c>
      <c r="O6437" s="19">
        <f>IF(A6437&gt;'PL2'!$C$2+489,IF(A6437='PL2'!$C$2+490,1,O6436+1), "")</f>
        <v>1874</v>
      </c>
      <c r="Q6437" s="19">
        <f t="shared" si="522"/>
        <v>41.881608724020559</v>
      </c>
    </row>
    <row r="6438" spans="1:17" s="80" customFormat="1" x14ac:dyDescent="0.55000000000000004">
      <c r="A6438" s="80">
        <v>6436</v>
      </c>
      <c r="B6438" s="81">
        <v>46258</v>
      </c>
      <c r="C6438" s="80">
        <v>154.745874786163</v>
      </c>
      <c r="D6438" s="80">
        <f t="shared" si="524"/>
        <v>1275979034.5424316</v>
      </c>
      <c r="E6438" s="80">
        <v>475</v>
      </c>
      <c r="F6438" s="80">
        <f t="shared" si="520"/>
        <v>5.7606189861721509E-5</v>
      </c>
      <c r="G6438" s="80">
        <f t="shared" si="525"/>
        <v>33904.031197774879</v>
      </c>
      <c r="H6438" s="80">
        <f t="shared" si="521"/>
        <v>1.953082058256749</v>
      </c>
      <c r="I6438" s="80">
        <f t="shared" si="523"/>
        <v>16104414.818943067</v>
      </c>
      <c r="K6438" s="82">
        <f t="shared" si="526"/>
        <v>1.1114805470662237E-3</v>
      </c>
      <c r="L6438" s="3">
        <f>IF(AND(O6438&gt;0,O6438&lt;366),+'PL2'!$N$3+1,IF(AND(O6438&gt;365,O6438&lt;731),+'PL2'!$O$3+1,IF(AND(O6438&gt;730,O6438&lt;1096),+'PL2'!$P$3+1,IF(AND(O6438&gt;1095,O6438&lt;1461),+'PL2'!$Q$3+1,IF(AND(O6438&gt;1460,O6438&lt;3000),+'PL2'!$R$3+1,0)))))</f>
        <v>1.5</v>
      </c>
      <c r="M6438" s="3">
        <f>IF(AND(O6438&gt;0,O6438&lt;366),+'PL2'!$N$2+1,IF(AND(O6438&gt;365,O6438&lt;731),+'PL2'!$O$2+1,IF(AND(O6438&gt;730,O6438&lt;1096),+'PL2'!$P$2+1,IF(AND(O6438&gt;1095,O6438&lt;1461),+'PL2'!$Q$2+1,IF(AND(O6438&gt;1460,O6438&lt;1826),+'PL2'!$R$2+1,IF(AND(O6438&gt;1825,O6438&lt;2190),+'PL2'!$S$2+1,0))))))</f>
        <v>1.2</v>
      </c>
      <c r="N6438" s="82">
        <f t="shared" si="527"/>
        <v>4.9963589095569638E-4</v>
      </c>
      <c r="O6438" s="19">
        <f>IF(A6438&gt;'PL2'!$C$2+489,IF(A6438='PL2'!$C$2+490,1,O6437+1), "")</f>
        <v>1875</v>
      </c>
      <c r="Q6438" s="19">
        <f t="shared" si="522"/>
        <v>41.902534278910046</v>
      </c>
    </row>
    <row r="6439" spans="1:17" s="80" customFormat="1" x14ac:dyDescent="0.55000000000000004">
      <c r="A6439" s="80">
        <v>6437</v>
      </c>
      <c r="B6439" s="81">
        <v>46259</v>
      </c>
      <c r="C6439" s="80">
        <v>154.77587326028399</v>
      </c>
      <c r="D6439" s="80">
        <f t="shared" si="524"/>
        <v>1277397260.4177899</v>
      </c>
      <c r="E6439" s="80">
        <v>475</v>
      </c>
      <c r="F6439" s="80">
        <f t="shared" si="520"/>
        <v>5.7553387717920787E-5</v>
      </c>
      <c r="G6439" s="80">
        <f t="shared" si="525"/>
        <v>33920.970868609365</v>
      </c>
      <c r="H6439" s="80">
        <f t="shared" si="521"/>
        <v>1.9522667881693712</v>
      </c>
      <c r="I6439" s="80">
        <f t="shared" si="523"/>
        <v>16112461.162589449</v>
      </c>
      <c r="K6439" s="82">
        <f t="shared" si="526"/>
        <v>1.1114805470662237E-3</v>
      </c>
      <c r="L6439" s="3">
        <f>IF(AND(O6439&gt;0,O6439&lt;366),+'PL2'!$N$3+1,IF(AND(O6439&gt;365,O6439&lt;731),+'PL2'!$O$3+1,IF(AND(O6439&gt;730,O6439&lt;1096),+'PL2'!$P$3+1,IF(AND(O6439&gt;1095,O6439&lt;1461),+'PL2'!$Q$3+1,IF(AND(O6439&gt;1460,O6439&lt;3000),+'PL2'!$R$3+1,0)))))</f>
        <v>1.5</v>
      </c>
      <c r="M6439" s="3">
        <f>IF(AND(O6439&gt;0,O6439&lt;366),+'PL2'!$N$2+1,IF(AND(O6439&gt;365,O6439&lt;731),+'PL2'!$O$2+1,IF(AND(O6439&gt;730,O6439&lt;1096),+'PL2'!$P$2+1,IF(AND(O6439&gt;1095,O6439&lt;1461),+'PL2'!$Q$2+1,IF(AND(O6439&gt;1460,O6439&lt;1826),+'PL2'!$R$2+1,IF(AND(O6439&gt;1825,O6439&lt;2190),+'PL2'!$S$2+1,0))))))</f>
        <v>1.2</v>
      </c>
      <c r="N6439" s="82">
        <f t="shared" si="527"/>
        <v>4.9963589095569638E-4</v>
      </c>
      <c r="O6439" s="19">
        <f>IF(A6439&gt;'PL2'!$C$2+489,IF(A6439='PL2'!$C$2+490,1,O6438+1), "")</f>
        <v>1876</v>
      </c>
      <c r="Q6439" s="19">
        <f t="shared" si="522"/>
        <v>41.923470288957795</v>
      </c>
    </row>
    <row r="6440" spans="1:17" s="80" customFormat="1" x14ac:dyDescent="0.55000000000000004">
      <c r="A6440" s="80">
        <v>6438</v>
      </c>
      <c r="B6440" s="81">
        <v>46260</v>
      </c>
      <c r="C6440" s="80">
        <v>154.80587173440401</v>
      </c>
      <c r="D6440" s="80">
        <f t="shared" si="524"/>
        <v>1278817062.62362</v>
      </c>
      <c r="E6440" s="80">
        <v>475</v>
      </c>
      <c r="F6440" s="80">
        <f t="shared" si="520"/>
        <v>5.750063181279587E-5</v>
      </c>
      <c r="G6440" s="80">
        <f t="shared" si="525"/>
        <v>33937.919003111383</v>
      </c>
      <c r="H6440" s="80">
        <f t="shared" si="521"/>
        <v>1.9514517850903959</v>
      </c>
      <c r="I6440" s="80">
        <f t="shared" si="523"/>
        <v>16120511.526477907</v>
      </c>
      <c r="K6440" s="82">
        <f t="shared" si="526"/>
        <v>1.1114805470662237E-3</v>
      </c>
      <c r="L6440" s="3">
        <f>IF(AND(O6440&gt;0,O6440&lt;366),+'PL2'!$N$3+1,IF(AND(O6440&gt;365,O6440&lt;731),+'PL2'!$O$3+1,IF(AND(O6440&gt;730,O6440&lt;1096),+'PL2'!$P$3+1,IF(AND(O6440&gt;1095,O6440&lt;1461),+'PL2'!$Q$3+1,IF(AND(O6440&gt;1460,O6440&lt;3000),+'PL2'!$R$3+1,0)))))</f>
        <v>1.5</v>
      </c>
      <c r="M6440" s="3">
        <f>IF(AND(O6440&gt;0,O6440&lt;366),+'PL2'!$N$2+1,IF(AND(O6440&gt;365,O6440&lt;731),+'PL2'!$O$2+1,IF(AND(O6440&gt;730,O6440&lt;1096),+'PL2'!$P$2+1,IF(AND(O6440&gt;1095,O6440&lt;1461),+'PL2'!$Q$2+1,IF(AND(O6440&gt;1460,O6440&lt;1826),+'PL2'!$R$2+1,IF(AND(O6440&gt;1825,O6440&lt;2190),+'PL2'!$S$2+1,0))))))</f>
        <v>1.2</v>
      </c>
      <c r="N6440" s="82">
        <f t="shared" si="527"/>
        <v>4.9963589095569638E-4</v>
      </c>
      <c r="O6440" s="19">
        <f>IF(A6440&gt;'PL2'!$C$2+489,IF(A6440='PL2'!$C$2+490,1,O6439+1), "")</f>
        <v>1877</v>
      </c>
      <c r="Q6440" s="19">
        <f t="shared" si="522"/>
        <v>41.944416759387572</v>
      </c>
    </row>
    <row r="6441" spans="1:17" s="80" customFormat="1" x14ac:dyDescent="0.55000000000000004">
      <c r="A6441" s="80">
        <v>6439</v>
      </c>
      <c r="B6441" s="81">
        <v>46261</v>
      </c>
      <c r="C6441" s="80">
        <v>154.83587020852599</v>
      </c>
      <c r="D6441" s="80">
        <f t="shared" si="524"/>
        <v>1280238442.9119825</v>
      </c>
      <c r="E6441" s="80">
        <v>475</v>
      </c>
      <c r="F6441" s="80">
        <f t="shared" si="520"/>
        <v>5.7447922108761629E-5</v>
      </c>
      <c r="G6441" s="80">
        <f t="shared" si="525"/>
        <v>33954.875605509682</v>
      </c>
      <c r="H6441" s="80">
        <f t="shared" si="521"/>
        <v>1.9506370489980105</v>
      </c>
      <c r="I6441" s="80">
        <f t="shared" si="523"/>
        <v>16128565.912617099</v>
      </c>
      <c r="K6441" s="82">
        <f t="shared" si="526"/>
        <v>1.1114805470662237E-3</v>
      </c>
      <c r="L6441" s="3">
        <f>IF(AND(O6441&gt;0,O6441&lt;366),+'PL2'!$N$3+1,IF(AND(O6441&gt;365,O6441&lt;731),+'PL2'!$O$3+1,IF(AND(O6441&gt;730,O6441&lt;1096),+'PL2'!$P$3+1,IF(AND(O6441&gt;1095,O6441&lt;1461),+'PL2'!$Q$3+1,IF(AND(O6441&gt;1460,O6441&lt;3000),+'PL2'!$R$3+1,0)))))</f>
        <v>1.5</v>
      </c>
      <c r="M6441" s="3">
        <f>IF(AND(O6441&gt;0,O6441&lt;366),+'PL2'!$N$2+1,IF(AND(O6441&gt;365,O6441&lt;731),+'PL2'!$O$2+1,IF(AND(O6441&gt;730,O6441&lt;1096),+'PL2'!$P$2+1,IF(AND(O6441&gt;1095,O6441&lt;1461),+'PL2'!$Q$2+1,IF(AND(O6441&gt;1460,O6441&lt;1826),+'PL2'!$R$2+1,IF(AND(O6441&gt;1825,O6441&lt;2190),+'PL2'!$S$2+1,0))))))</f>
        <v>1.2</v>
      </c>
      <c r="N6441" s="82">
        <f t="shared" si="527"/>
        <v>4.9963589095569638E-4</v>
      </c>
      <c r="O6441" s="19">
        <f>IF(A6441&gt;'PL2'!$C$2+489,IF(A6441='PL2'!$C$2+490,1,O6440+1), "")</f>
        <v>1878</v>
      </c>
      <c r="Q6441" s="19">
        <f t="shared" si="522"/>
        <v>41.965373695425768</v>
      </c>
    </row>
    <row r="6442" spans="1:17" s="80" customFormat="1" x14ac:dyDescent="0.55000000000000004">
      <c r="A6442" s="80">
        <v>6440</v>
      </c>
      <c r="B6442" s="81">
        <v>46262</v>
      </c>
      <c r="C6442" s="80">
        <v>154.865868682647</v>
      </c>
      <c r="D6442" s="80">
        <f t="shared" si="524"/>
        <v>1281661403.0368855</v>
      </c>
      <c r="E6442" s="80">
        <v>475</v>
      </c>
      <c r="F6442" s="80">
        <f t="shared" si="520"/>
        <v>5.7395258568257187E-5</v>
      </c>
      <c r="G6442" s="80">
        <f t="shared" si="525"/>
        <v>33971.840680035129</v>
      </c>
      <c r="H6442" s="80">
        <f t="shared" si="521"/>
        <v>1.9498225798702544</v>
      </c>
      <c r="I6442" s="80">
        <f t="shared" si="523"/>
        <v>16136624.323016686</v>
      </c>
      <c r="K6442" s="82">
        <f t="shared" si="526"/>
        <v>1.1114805470662237E-3</v>
      </c>
      <c r="L6442" s="3">
        <f>IF(AND(O6442&gt;0,O6442&lt;366),+'PL2'!$N$3+1,IF(AND(O6442&gt;365,O6442&lt;731),+'PL2'!$O$3+1,IF(AND(O6442&gt;730,O6442&lt;1096),+'PL2'!$P$3+1,IF(AND(O6442&gt;1095,O6442&lt;1461),+'PL2'!$Q$3+1,IF(AND(O6442&gt;1460,O6442&lt;3000),+'PL2'!$R$3+1,0)))))</f>
        <v>1.5</v>
      </c>
      <c r="M6442" s="3">
        <f>IF(AND(O6442&gt;0,O6442&lt;366),+'PL2'!$N$2+1,IF(AND(O6442&gt;365,O6442&lt;731),+'PL2'!$O$2+1,IF(AND(O6442&gt;730,O6442&lt;1096),+'PL2'!$P$2+1,IF(AND(O6442&gt;1095,O6442&lt;1461),+'PL2'!$Q$2+1,IF(AND(O6442&gt;1460,O6442&lt;1826),+'PL2'!$R$2+1,IF(AND(O6442&gt;1825,O6442&lt;2190),+'PL2'!$S$2+1,0))))))</f>
        <v>1.2</v>
      </c>
      <c r="N6442" s="82">
        <f t="shared" si="527"/>
        <v>4.9963589095569638E-4</v>
      </c>
      <c r="O6442" s="19">
        <f>IF(A6442&gt;'PL2'!$C$2+489,IF(A6442='PL2'!$C$2+490,1,O6441+1), "")</f>
        <v>1879</v>
      </c>
      <c r="Q6442" s="19">
        <f t="shared" si="522"/>
        <v>41.986341102301374</v>
      </c>
    </row>
    <row r="6443" spans="1:17" s="80" customFormat="1" x14ac:dyDescent="0.55000000000000004">
      <c r="A6443" s="80">
        <v>6441</v>
      </c>
      <c r="B6443" s="81">
        <v>46263</v>
      </c>
      <c r="C6443" s="80">
        <v>154.89586715676799</v>
      </c>
      <c r="D6443" s="80">
        <f t="shared" si="524"/>
        <v>1283085944.7542865</v>
      </c>
      <c r="E6443" s="80">
        <v>475</v>
      </c>
      <c r="F6443" s="80">
        <f t="shared" si="520"/>
        <v>5.7342641153749573E-5</v>
      </c>
      <c r="G6443" s="80">
        <f t="shared" si="525"/>
        <v>33988.814230920703</v>
      </c>
      <c r="H6443" s="80">
        <f t="shared" si="521"/>
        <v>1.9490083776851426</v>
      </c>
      <c r="I6443" s="80">
        <f t="shared" si="523"/>
        <v>16144686.759687334</v>
      </c>
      <c r="K6443" s="82">
        <f t="shared" si="526"/>
        <v>1.1114805470662237E-3</v>
      </c>
      <c r="L6443" s="3">
        <f>IF(AND(O6443&gt;0,O6443&lt;366),+'PL2'!$N$3+1,IF(AND(O6443&gt;365,O6443&lt;731),+'PL2'!$O$3+1,IF(AND(O6443&gt;730,O6443&lt;1096),+'PL2'!$P$3+1,IF(AND(O6443&gt;1095,O6443&lt;1461),+'PL2'!$Q$3+1,IF(AND(O6443&gt;1460,O6443&lt;3000),+'PL2'!$R$3+1,0)))))</f>
        <v>1.5</v>
      </c>
      <c r="M6443" s="3">
        <f>IF(AND(O6443&gt;0,O6443&lt;366),+'PL2'!$N$2+1,IF(AND(O6443&gt;365,O6443&lt;731),+'PL2'!$O$2+1,IF(AND(O6443&gt;730,O6443&lt;1096),+'PL2'!$P$2+1,IF(AND(O6443&gt;1095,O6443&lt;1461),+'PL2'!$Q$2+1,IF(AND(O6443&gt;1460,O6443&lt;1826),+'PL2'!$R$2+1,IF(AND(O6443&gt;1825,O6443&lt;2190),+'PL2'!$S$2+1,0))))))</f>
        <v>1.2</v>
      </c>
      <c r="N6443" s="82">
        <f t="shared" si="527"/>
        <v>4.9963589095569638E-4</v>
      </c>
      <c r="O6443" s="19">
        <f>IF(A6443&gt;'PL2'!$C$2+489,IF(A6443='PL2'!$C$2+490,1,O6442+1), "")</f>
        <v>1880</v>
      </c>
      <c r="Q6443" s="19">
        <f t="shared" si="522"/>
        <v>42.007318985245995</v>
      </c>
    </row>
    <row r="6444" spans="1:17" s="80" customFormat="1" x14ac:dyDescent="0.55000000000000004">
      <c r="A6444" s="80">
        <v>6442</v>
      </c>
      <c r="B6444" s="81">
        <v>46264</v>
      </c>
      <c r="C6444" s="80">
        <v>154.92586563088801</v>
      </c>
      <c r="D6444" s="80">
        <f t="shared" si="524"/>
        <v>1284512069.8220949</v>
      </c>
      <c r="E6444" s="80">
        <v>475</v>
      </c>
      <c r="F6444" s="80">
        <f t="shared" si="520"/>
        <v>5.7290069827731551E-5</v>
      </c>
      <c r="G6444" s="80">
        <f t="shared" si="525"/>
        <v>34005.796262401498</v>
      </c>
      <c r="H6444" s="80">
        <f t="shared" si="521"/>
        <v>1.9481944424205944</v>
      </c>
      <c r="I6444" s="80">
        <f t="shared" si="523"/>
        <v>16152753.224640712</v>
      </c>
      <c r="K6444" s="82">
        <f t="shared" si="526"/>
        <v>1.1114805470662237E-3</v>
      </c>
      <c r="L6444" s="3">
        <f>IF(AND(O6444&gt;0,O6444&lt;366),+'PL2'!$N$3+1,IF(AND(O6444&gt;365,O6444&lt;731),+'PL2'!$O$3+1,IF(AND(O6444&gt;730,O6444&lt;1096),+'PL2'!$P$3+1,IF(AND(O6444&gt;1095,O6444&lt;1461),+'PL2'!$Q$3+1,IF(AND(O6444&gt;1460,O6444&lt;3000),+'PL2'!$R$3+1,0)))))</f>
        <v>1.5</v>
      </c>
      <c r="M6444" s="3">
        <f>IF(AND(O6444&gt;0,O6444&lt;366),+'PL2'!$N$2+1,IF(AND(O6444&gt;365,O6444&lt;731),+'PL2'!$O$2+1,IF(AND(O6444&gt;730,O6444&lt;1096),+'PL2'!$P$2+1,IF(AND(O6444&gt;1095,O6444&lt;1461),+'PL2'!$Q$2+1,IF(AND(O6444&gt;1460,O6444&lt;1826),+'PL2'!$R$2+1,IF(AND(O6444&gt;1825,O6444&lt;2190),+'PL2'!$S$2+1,0))))))</f>
        <v>1.2</v>
      </c>
      <c r="N6444" s="82">
        <f t="shared" si="527"/>
        <v>4.9963589095569638E-4</v>
      </c>
      <c r="O6444" s="19">
        <f>IF(A6444&gt;'PL2'!$C$2+489,IF(A6444='PL2'!$C$2+490,1,O6443+1), "")</f>
        <v>1881</v>
      </c>
      <c r="Q6444" s="19">
        <f t="shared" si="522"/>
        <v>42.028307349493851</v>
      </c>
    </row>
    <row r="6445" spans="1:17" s="80" customFormat="1" x14ac:dyDescent="0.55000000000000004">
      <c r="A6445" s="80">
        <v>6443</v>
      </c>
      <c r="B6445" s="81">
        <v>46265</v>
      </c>
      <c r="C6445" s="80">
        <v>154.95586410500999</v>
      </c>
      <c r="D6445" s="80">
        <f t="shared" si="524"/>
        <v>1285939780.000174</v>
      </c>
      <c r="E6445" s="80">
        <v>475</v>
      </c>
      <c r="F6445" s="80">
        <f t="shared" si="520"/>
        <v>5.7237544552723763E-5</v>
      </c>
      <c r="G6445" s="80">
        <f t="shared" si="525"/>
        <v>34022.786778714719</v>
      </c>
      <c r="H6445" s="80">
        <f t="shared" si="521"/>
        <v>1.9473807740545046</v>
      </c>
      <c r="I6445" s="80">
        <f t="shared" si="523"/>
        <v>16160823.719889492</v>
      </c>
      <c r="K6445" s="82">
        <f t="shared" si="526"/>
        <v>1.1114805470662237E-3</v>
      </c>
      <c r="L6445" s="3">
        <f>IF(AND(O6445&gt;0,O6445&lt;366),+'PL2'!$N$3+1,IF(AND(O6445&gt;365,O6445&lt;731),+'PL2'!$O$3+1,IF(AND(O6445&gt;730,O6445&lt;1096),+'PL2'!$P$3+1,IF(AND(O6445&gt;1095,O6445&lt;1461),+'PL2'!$Q$3+1,IF(AND(O6445&gt;1460,O6445&lt;3000),+'PL2'!$R$3+1,0)))))</f>
        <v>1.5</v>
      </c>
      <c r="M6445" s="3">
        <f>IF(AND(O6445&gt;0,O6445&lt;366),+'PL2'!$N$2+1,IF(AND(O6445&gt;365,O6445&lt;731),+'PL2'!$O$2+1,IF(AND(O6445&gt;730,O6445&lt;1096),+'PL2'!$P$2+1,IF(AND(O6445&gt;1095,O6445&lt;1461),+'PL2'!$Q$2+1,IF(AND(O6445&gt;1460,O6445&lt;1826),+'PL2'!$R$2+1,IF(AND(O6445&gt;1825,O6445&lt;2190),+'PL2'!$S$2+1,0))))))</f>
        <v>1.2</v>
      </c>
      <c r="N6445" s="82">
        <f t="shared" si="527"/>
        <v>4.9963589095569638E-4</v>
      </c>
      <c r="O6445" s="19">
        <f>IF(A6445&gt;'PL2'!$C$2+489,IF(A6445='PL2'!$C$2+490,1,O6444+1), "")</f>
        <v>1882</v>
      </c>
      <c r="Q6445" s="19">
        <f t="shared" si="522"/>
        <v>42.049306200281777</v>
      </c>
    </row>
    <row r="6446" spans="1:17" s="80" customFormat="1" x14ac:dyDescent="0.55000000000000004">
      <c r="A6446" s="80">
        <v>6444</v>
      </c>
      <c r="B6446" s="81">
        <v>46266</v>
      </c>
      <c r="C6446" s="80">
        <v>154.98586257913101</v>
      </c>
      <c r="D6446" s="80">
        <f t="shared" si="524"/>
        <v>1287369077.0503428</v>
      </c>
      <c r="E6446" s="80">
        <v>475</v>
      </c>
      <c r="F6446" s="80">
        <f t="shared" si="520"/>
        <v>5.7185065291271076E-5</v>
      </c>
      <c r="G6446" s="80">
        <f t="shared" si="525"/>
        <v>34039.785784099695</v>
      </c>
      <c r="H6446" s="80">
        <f t="shared" si="521"/>
        <v>1.946567372564622</v>
      </c>
      <c r="I6446" s="80">
        <f t="shared" si="523"/>
        <v>16168898.247447355</v>
      </c>
      <c r="K6446" s="82">
        <f t="shared" si="526"/>
        <v>1.1114805470662237E-3</v>
      </c>
      <c r="L6446" s="3">
        <f>IF(AND(O6446&gt;0,O6446&lt;366),+'PL2'!$N$3+1,IF(AND(O6446&gt;365,O6446&lt;731),+'PL2'!$O$3+1,IF(AND(O6446&gt;730,O6446&lt;1096),+'PL2'!$P$3+1,IF(AND(O6446&gt;1095,O6446&lt;1461),+'PL2'!$Q$3+1,IF(AND(O6446&gt;1460,O6446&lt;3000),+'PL2'!$R$3+1,0)))))</f>
        <v>1.5</v>
      </c>
      <c r="M6446" s="3">
        <f>IF(AND(O6446&gt;0,O6446&lt;366),+'PL2'!$N$2+1,IF(AND(O6446&gt;365,O6446&lt;731),+'PL2'!$O$2+1,IF(AND(O6446&gt;730,O6446&lt;1096),+'PL2'!$P$2+1,IF(AND(O6446&gt;1095,O6446&lt;1461),+'PL2'!$Q$2+1,IF(AND(O6446&gt;1460,O6446&lt;1826),+'PL2'!$R$2+1,IF(AND(O6446&gt;1825,O6446&lt;2190),+'PL2'!$S$2+1,0))))))</f>
        <v>1.2</v>
      </c>
      <c r="N6446" s="82">
        <f t="shared" si="527"/>
        <v>4.9963589095569638E-4</v>
      </c>
      <c r="O6446" s="19">
        <f>IF(A6446&gt;'PL2'!$C$2+489,IF(A6446='PL2'!$C$2+490,1,O6445+1), "")</f>
        <v>1883</v>
      </c>
      <c r="Q6446" s="19">
        <f t="shared" si="522"/>
        <v>42.070315542849222</v>
      </c>
    </row>
    <row r="6447" spans="1:17" s="80" customFormat="1" x14ac:dyDescent="0.55000000000000004">
      <c r="A6447" s="80">
        <v>6445</v>
      </c>
      <c r="B6447" s="81">
        <v>46267</v>
      </c>
      <c r="C6447" s="80">
        <v>155.015861053252</v>
      </c>
      <c r="D6447" s="80">
        <f t="shared" si="524"/>
        <v>1288799962.7363789</v>
      </c>
      <c r="E6447" s="80">
        <v>475</v>
      </c>
      <c r="F6447" s="80">
        <f t="shared" si="520"/>
        <v>5.7132632005946195E-5</v>
      </c>
      <c r="G6447" s="80">
        <f t="shared" si="525"/>
        <v>34056.793282797873</v>
      </c>
      <c r="H6447" s="80">
        <f t="shared" si="521"/>
        <v>1.9457542379286712</v>
      </c>
      <c r="I6447" s="80">
        <f t="shared" si="523"/>
        <v>16176976.80932899</v>
      </c>
      <c r="K6447" s="82">
        <f t="shared" si="526"/>
        <v>1.1114805470662237E-3</v>
      </c>
      <c r="L6447" s="3">
        <f>IF(AND(O6447&gt;0,O6447&lt;366),+'PL2'!$N$3+1,IF(AND(O6447&gt;365,O6447&lt;731),+'PL2'!$O$3+1,IF(AND(O6447&gt;730,O6447&lt;1096),+'PL2'!$P$3+1,IF(AND(O6447&gt;1095,O6447&lt;1461),+'PL2'!$Q$3+1,IF(AND(O6447&gt;1460,O6447&lt;3000),+'PL2'!$R$3+1,0)))))</f>
        <v>1.5</v>
      </c>
      <c r="M6447" s="3">
        <f>IF(AND(O6447&gt;0,O6447&lt;366),+'PL2'!$N$2+1,IF(AND(O6447&gt;365,O6447&lt;731),+'PL2'!$O$2+1,IF(AND(O6447&gt;730,O6447&lt;1096),+'PL2'!$P$2+1,IF(AND(O6447&gt;1095,O6447&lt;1461),+'PL2'!$Q$2+1,IF(AND(O6447&gt;1460,O6447&lt;1826),+'PL2'!$R$2+1,IF(AND(O6447&gt;1825,O6447&lt;2190),+'PL2'!$S$2+1,0))))))</f>
        <v>1.2</v>
      </c>
      <c r="N6447" s="82">
        <f t="shared" si="527"/>
        <v>4.9963589095569638E-4</v>
      </c>
      <c r="O6447" s="19">
        <f>IF(A6447&gt;'PL2'!$C$2+489,IF(A6447='PL2'!$C$2+490,1,O6446+1), "")</f>
        <v>1884</v>
      </c>
      <c r="Q6447" s="19">
        <f t="shared" si="522"/>
        <v>42.09133538243826</v>
      </c>
    </row>
    <row r="6448" spans="1:17" s="80" customFormat="1" x14ac:dyDescent="0.55000000000000004">
      <c r="A6448" s="80">
        <v>6446</v>
      </c>
      <c r="B6448" s="81">
        <v>46268</v>
      </c>
      <c r="C6448" s="80">
        <v>155.04585952737199</v>
      </c>
      <c r="D6448" s="80">
        <f t="shared" si="524"/>
        <v>1290232438.8240201</v>
      </c>
      <c r="E6448" s="80">
        <v>475</v>
      </c>
      <c r="F6448" s="80">
        <f t="shared" si="520"/>
        <v>5.7080244659347512E-5</v>
      </c>
      <c r="G6448" s="80">
        <f t="shared" si="525"/>
        <v>34073.809279052817</v>
      </c>
      <c r="H6448" s="80">
        <f t="shared" si="521"/>
        <v>1.9449413701242804</v>
      </c>
      <c r="I6448" s="80">
        <f t="shared" si="523"/>
        <v>16185059.407550089</v>
      </c>
      <c r="K6448" s="82">
        <f t="shared" si="526"/>
        <v>1.1114805470662237E-3</v>
      </c>
      <c r="L6448" s="3">
        <f>IF(AND(O6448&gt;0,O6448&lt;366),+'PL2'!$N$3+1,IF(AND(O6448&gt;365,O6448&lt;731),+'PL2'!$O$3+1,IF(AND(O6448&gt;730,O6448&lt;1096),+'PL2'!$P$3+1,IF(AND(O6448&gt;1095,O6448&lt;1461),+'PL2'!$Q$3+1,IF(AND(O6448&gt;1460,O6448&lt;3000),+'PL2'!$R$3+1,0)))))</f>
        <v>1.5</v>
      </c>
      <c r="M6448" s="3">
        <f>IF(AND(O6448&gt;0,O6448&lt;366),+'PL2'!$N$2+1,IF(AND(O6448&gt;365,O6448&lt;731),+'PL2'!$O$2+1,IF(AND(O6448&gt;730,O6448&lt;1096),+'PL2'!$P$2+1,IF(AND(O6448&gt;1095,O6448&lt;1461),+'PL2'!$Q$2+1,IF(AND(O6448&gt;1460,O6448&lt;1826),+'PL2'!$R$2+1,IF(AND(O6448&gt;1825,O6448&lt;2190),+'PL2'!$S$2+1,0))))))</f>
        <v>1.2</v>
      </c>
      <c r="N6448" s="82">
        <f t="shared" si="527"/>
        <v>4.9963589095569638E-4</v>
      </c>
      <c r="O6448" s="19">
        <f>IF(A6448&gt;'PL2'!$C$2+489,IF(A6448='PL2'!$C$2+490,1,O6447+1), "")</f>
        <v>1885</v>
      </c>
      <c r="Q6448" s="19">
        <f t="shared" si="522"/>
        <v>42.112365724293582</v>
      </c>
    </row>
    <row r="6449" spans="1:17" s="80" customFormat="1" x14ac:dyDescent="0.55000000000000004">
      <c r="A6449" s="80">
        <v>6447</v>
      </c>
      <c r="B6449" s="81">
        <v>46269</v>
      </c>
      <c r="C6449" s="80">
        <v>155.075858001493</v>
      </c>
      <c r="D6449" s="80">
        <f t="shared" si="524"/>
        <v>1291666507.0809669</v>
      </c>
      <c r="E6449" s="80">
        <v>475</v>
      </c>
      <c r="F6449" s="80">
        <f t="shared" si="520"/>
        <v>5.7027903214100918E-5</v>
      </c>
      <c r="G6449" s="80">
        <f t="shared" si="525"/>
        <v>34090.833777110209</v>
      </c>
      <c r="H6449" s="80">
        <f t="shared" si="521"/>
        <v>1.9441287691290434</v>
      </c>
      <c r="I6449" s="80">
        <f t="shared" si="523"/>
        <v>16193146.044127349</v>
      </c>
      <c r="K6449" s="82">
        <f t="shared" si="526"/>
        <v>1.1114805470662237E-3</v>
      </c>
      <c r="L6449" s="3">
        <f>IF(AND(O6449&gt;0,O6449&lt;366),+'PL2'!$N$3+1,IF(AND(O6449&gt;365,O6449&lt;731),+'PL2'!$O$3+1,IF(AND(O6449&gt;730,O6449&lt;1096),+'PL2'!$P$3+1,IF(AND(O6449&gt;1095,O6449&lt;1461),+'PL2'!$Q$3+1,IF(AND(O6449&gt;1460,O6449&lt;3000),+'PL2'!$R$3+1,0)))))</f>
        <v>1.5</v>
      </c>
      <c r="M6449" s="3">
        <f>IF(AND(O6449&gt;0,O6449&lt;366),+'PL2'!$N$2+1,IF(AND(O6449&gt;365,O6449&lt;731),+'PL2'!$O$2+1,IF(AND(O6449&gt;730,O6449&lt;1096),+'PL2'!$P$2+1,IF(AND(O6449&gt;1095,O6449&lt;1461),+'PL2'!$Q$2+1,IF(AND(O6449&gt;1460,O6449&lt;1826),+'PL2'!$R$2+1,IF(AND(O6449&gt;1825,O6449&lt;2190),+'PL2'!$S$2+1,0))))))</f>
        <v>1.2</v>
      </c>
      <c r="N6449" s="82">
        <f t="shared" si="527"/>
        <v>4.9963589095569638E-4</v>
      </c>
      <c r="O6449" s="19">
        <f>IF(A6449&gt;'PL2'!$C$2+489,IF(A6449='PL2'!$C$2+490,1,O6448+1), "")</f>
        <v>1886</v>
      </c>
      <c r="Q6449" s="19">
        <f t="shared" si="522"/>
        <v>42.133406573662491</v>
      </c>
    </row>
    <row r="6450" spans="1:17" s="80" customFormat="1" x14ac:dyDescent="0.55000000000000004">
      <c r="A6450" s="80">
        <v>6448</v>
      </c>
      <c r="B6450" s="81">
        <v>46270</v>
      </c>
      <c r="C6450" s="80">
        <v>155.10585647561501</v>
      </c>
      <c r="D6450" s="80">
        <f t="shared" si="524"/>
        <v>1293102169.2768843</v>
      </c>
      <c r="E6450" s="80">
        <v>475</v>
      </c>
      <c r="F6450" s="80">
        <f t="shared" si="520"/>
        <v>5.6975607632857878E-5</v>
      </c>
      <c r="G6450" s="80">
        <f t="shared" si="525"/>
        <v>34107.866781217861</v>
      </c>
      <c r="H6450" s="80">
        <f t="shared" si="521"/>
        <v>1.9433164349204559</v>
      </c>
      <c r="I6450" s="80">
        <f t="shared" si="523"/>
        <v>16201236.721078483</v>
      </c>
      <c r="K6450" s="82">
        <f t="shared" si="526"/>
        <v>1.1114805470662237E-3</v>
      </c>
      <c r="L6450" s="3">
        <f>IF(AND(O6450&gt;0,O6450&lt;366),+'PL2'!$N$3+1,IF(AND(O6450&gt;365,O6450&lt;731),+'PL2'!$O$3+1,IF(AND(O6450&gt;730,O6450&lt;1096),+'PL2'!$P$3+1,IF(AND(O6450&gt;1095,O6450&lt;1461),+'PL2'!$Q$3+1,IF(AND(O6450&gt;1460,O6450&lt;3000),+'PL2'!$R$3+1,0)))))</f>
        <v>1.5</v>
      </c>
      <c r="M6450" s="3">
        <f>IF(AND(O6450&gt;0,O6450&lt;366),+'PL2'!$N$2+1,IF(AND(O6450&gt;365,O6450&lt;731),+'PL2'!$O$2+1,IF(AND(O6450&gt;730,O6450&lt;1096),+'PL2'!$P$2+1,IF(AND(O6450&gt;1095,O6450&lt;1461),+'PL2'!$Q$2+1,IF(AND(O6450&gt;1460,O6450&lt;1826),+'PL2'!$R$2+1,IF(AND(O6450&gt;1825,O6450&lt;2190),+'PL2'!$S$2+1,0))))))</f>
        <v>1.2</v>
      </c>
      <c r="N6450" s="82">
        <f t="shared" si="527"/>
        <v>4.9963589095569638E-4</v>
      </c>
      <c r="O6450" s="19">
        <f>IF(A6450&gt;'PL2'!$C$2+489,IF(A6450='PL2'!$C$2+490,1,O6449+1), "")</f>
        <v>1887</v>
      </c>
      <c r="Q6450" s="19">
        <f t="shared" si="522"/>
        <v>42.154457935794923</v>
      </c>
    </row>
    <row r="6451" spans="1:17" s="80" customFormat="1" x14ac:dyDescent="0.55000000000000004">
      <c r="A6451" s="80">
        <v>6449</v>
      </c>
      <c r="B6451" s="81">
        <v>46271</v>
      </c>
      <c r="C6451" s="80">
        <v>155.135854949736</v>
      </c>
      <c r="D6451" s="80">
        <f t="shared" si="524"/>
        <v>1294539427.1834047</v>
      </c>
      <c r="E6451" s="80">
        <v>475</v>
      </c>
      <c r="F6451" s="80">
        <f t="shared" si="520"/>
        <v>5.6923357878295497E-5</v>
      </c>
      <c r="G6451" s="80">
        <f t="shared" si="525"/>
        <v>34124.90829562569</v>
      </c>
      <c r="H6451" s="80">
        <f t="shared" si="521"/>
        <v>1.9425043674759159</v>
      </c>
      <c r="I6451" s="80">
        <f t="shared" si="523"/>
        <v>16209331.440422203</v>
      </c>
      <c r="K6451" s="82">
        <f t="shared" si="526"/>
        <v>1.1114805470662237E-3</v>
      </c>
      <c r="L6451" s="3">
        <f>IF(AND(O6451&gt;0,O6451&lt;366),+'PL2'!$N$3+1,IF(AND(O6451&gt;365,O6451&lt;731),+'PL2'!$O$3+1,IF(AND(O6451&gt;730,O6451&lt;1096),+'PL2'!$P$3+1,IF(AND(O6451&gt;1095,O6451&lt;1461),+'PL2'!$Q$3+1,IF(AND(O6451&gt;1460,O6451&lt;3000),+'PL2'!$R$3+1,0)))))</f>
        <v>1.5</v>
      </c>
      <c r="M6451" s="3">
        <f>IF(AND(O6451&gt;0,O6451&lt;366),+'PL2'!$N$2+1,IF(AND(O6451&gt;365,O6451&lt;731),+'PL2'!$O$2+1,IF(AND(O6451&gt;730,O6451&lt;1096),+'PL2'!$P$2+1,IF(AND(O6451&gt;1095,O6451&lt;1461),+'PL2'!$Q$2+1,IF(AND(O6451&gt;1460,O6451&lt;1826),+'PL2'!$R$2+1,IF(AND(O6451&gt;1825,O6451&lt;2190),+'PL2'!$S$2+1,0))))))</f>
        <v>1.2</v>
      </c>
      <c r="N6451" s="82">
        <f t="shared" si="527"/>
        <v>4.9963589095569638E-4</v>
      </c>
      <c r="O6451" s="19">
        <f>IF(A6451&gt;'PL2'!$C$2+489,IF(A6451='PL2'!$C$2+490,1,O6450+1), "")</f>
        <v>1888</v>
      </c>
      <c r="Q6451" s="19">
        <f t="shared" si="522"/>
        <v>42.175519815943431</v>
      </c>
    </row>
    <row r="6452" spans="1:17" s="80" customFormat="1" x14ac:dyDescent="0.55000000000000004">
      <c r="A6452" s="80">
        <v>6450</v>
      </c>
      <c r="B6452" s="81">
        <v>46272</v>
      </c>
      <c r="C6452" s="80">
        <v>155.16585342385699</v>
      </c>
      <c r="D6452" s="80">
        <f t="shared" si="524"/>
        <v>1295978282.5741293</v>
      </c>
      <c r="E6452" s="80">
        <v>475</v>
      </c>
      <c r="F6452" s="80">
        <f t="shared" si="520"/>
        <v>5.6871153913118332E-5</v>
      </c>
      <c r="G6452" s="80">
        <f t="shared" si="525"/>
        <v>34141.958324585758</v>
      </c>
      <c r="H6452" s="80">
        <f t="shared" si="521"/>
        <v>1.9416925667727882</v>
      </c>
      <c r="I6452" s="80">
        <f t="shared" si="523"/>
        <v>16217430.204178235</v>
      </c>
      <c r="K6452" s="82">
        <f t="shared" si="526"/>
        <v>1.1114805470662237E-3</v>
      </c>
      <c r="L6452" s="3">
        <f>IF(AND(O6452&gt;0,O6452&lt;366),+'PL2'!$N$3+1,IF(AND(O6452&gt;365,O6452&lt;731),+'PL2'!$O$3+1,IF(AND(O6452&gt;730,O6452&lt;1096),+'PL2'!$P$3+1,IF(AND(O6452&gt;1095,O6452&lt;1461),+'PL2'!$Q$3+1,IF(AND(O6452&gt;1460,O6452&lt;3000),+'PL2'!$R$3+1,0)))))</f>
        <v>1.5</v>
      </c>
      <c r="M6452" s="3">
        <f>IF(AND(O6452&gt;0,O6452&lt;366),+'PL2'!$N$2+1,IF(AND(O6452&gt;365,O6452&lt;731),+'PL2'!$O$2+1,IF(AND(O6452&gt;730,O6452&lt;1096),+'PL2'!$P$2+1,IF(AND(O6452&gt;1095,O6452&lt;1461),+'PL2'!$Q$2+1,IF(AND(O6452&gt;1460,O6452&lt;1826),+'PL2'!$R$2+1,IF(AND(O6452&gt;1825,O6452&lt;2190),+'PL2'!$S$2+1,0))))))</f>
        <v>1.2</v>
      </c>
      <c r="N6452" s="82">
        <f t="shared" si="527"/>
        <v>4.9963589095569638E-4</v>
      </c>
      <c r="O6452" s="19">
        <f>IF(A6452&gt;'PL2'!$C$2+489,IF(A6452='PL2'!$C$2+490,1,O6451+1), "")</f>
        <v>1889</v>
      </c>
      <c r="Q6452" s="19">
        <f t="shared" si="522"/>
        <v>42.19659221936319</v>
      </c>
    </row>
    <row r="6453" spans="1:17" s="80" customFormat="1" x14ac:dyDescent="0.55000000000000004">
      <c r="A6453" s="80">
        <v>6451</v>
      </c>
      <c r="B6453" s="81">
        <v>46273</v>
      </c>
      <c r="C6453" s="80">
        <v>155.19585189797701</v>
      </c>
      <c r="D6453" s="80">
        <f t="shared" si="524"/>
        <v>1297418737.2246308</v>
      </c>
      <c r="E6453" s="80">
        <v>475</v>
      </c>
      <c r="F6453" s="80">
        <f t="shared" si="520"/>
        <v>5.6818995700056541E-5</v>
      </c>
      <c r="G6453" s="80">
        <f t="shared" si="525"/>
        <v>34159.016872352237</v>
      </c>
      <c r="H6453" s="80">
        <f t="shared" si="521"/>
        <v>1.9408810327883406</v>
      </c>
      <c r="I6453" s="80">
        <f t="shared" si="523"/>
        <v>16225533.014367312</v>
      </c>
      <c r="K6453" s="82">
        <f t="shared" si="526"/>
        <v>1.1114805470662237E-3</v>
      </c>
      <c r="L6453" s="3">
        <f>IF(AND(O6453&gt;0,O6453&lt;366),+'PL2'!$N$3+1,IF(AND(O6453&gt;365,O6453&lt;731),+'PL2'!$O$3+1,IF(AND(O6453&gt;730,O6453&lt;1096),+'PL2'!$P$3+1,IF(AND(O6453&gt;1095,O6453&lt;1461),+'PL2'!$Q$3+1,IF(AND(O6453&gt;1460,O6453&lt;3000),+'PL2'!$R$3+1,0)))))</f>
        <v>1.5</v>
      </c>
      <c r="M6453" s="3">
        <f>IF(AND(O6453&gt;0,O6453&lt;366),+'PL2'!$N$2+1,IF(AND(O6453&gt;365,O6453&lt;731),+'PL2'!$O$2+1,IF(AND(O6453&gt;730,O6453&lt;1096),+'PL2'!$P$2+1,IF(AND(O6453&gt;1095,O6453&lt;1461),+'PL2'!$Q$2+1,IF(AND(O6453&gt;1460,O6453&lt;1826),+'PL2'!$R$2+1,IF(AND(O6453&gt;1825,O6453&lt;2190),+'PL2'!$S$2+1,0))))))</f>
        <v>1.2</v>
      </c>
      <c r="N6453" s="82">
        <f t="shared" si="527"/>
        <v>4.9963589095569638E-4</v>
      </c>
      <c r="O6453" s="19">
        <f>IF(A6453&gt;'PL2'!$C$2+489,IF(A6453='PL2'!$C$2+490,1,O6452+1), "")</f>
        <v>1890</v>
      </c>
      <c r="Q6453" s="19">
        <f t="shared" si="522"/>
        <v>42.217675151312008</v>
      </c>
    </row>
    <row r="6454" spans="1:17" s="80" customFormat="1" x14ac:dyDescent="0.55000000000000004">
      <c r="A6454" s="80">
        <v>6452</v>
      </c>
      <c r="B6454" s="81">
        <v>46274</v>
      </c>
      <c r="C6454" s="80">
        <v>155.22585037209899</v>
      </c>
      <c r="D6454" s="80">
        <f t="shared" si="524"/>
        <v>1298860792.9124553</v>
      </c>
      <c r="E6454" s="80">
        <v>475</v>
      </c>
      <c r="F6454" s="80">
        <f t="shared" ref="F6454:F6517" si="528">+(C6454/D6454)*E6454</f>
        <v>5.6766883201868009E-5</v>
      </c>
      <c r="G6454" s="80">
        <f t="shared" si="525"/>
        <v>34176.083943181424</v>
      </c>
      <c r="H6454" s="80">
        <f t="shared" si="521"/>
        <v>1.9400697654998165</v>
      </c>
      <c r="I6454" s="80">
        <f t="shared" si="523"/>
        <v>16233639.873011176</v>
      </c>
      <c r="K6454" s="82">
        <f t="shared" si="526"/>
        <v>1.1114805470662237E-3</v>
      </c>
      <c r="L6454" s="3">
        <f>IF(AND(O6454&gt;0,O6454&lt;366),+'PL2'!$N$3+1,IF(AND(O6454&gt;365,O6454&lt;731),+'PL2'!$O$3+1,IF(AND(O6454&gt;730,O6454&lt;1096),+'PL2'!$P$3+1,IF(AND(O6454&gt;1095,O6454&lt;1461),+'PL2'!$Q$3+1,IF(AND(O6454&gt;1460,O6454&lt;3000),+'PL2'!$R$3+1,0)))))</f>
        <v>1.5</v>
      </c>
      <c r="M6454" s="3">
        <f>IF(AND(O6454&gt;0,O6454&lt;366),+'PL2'!$N$2+1,IF(AND(O6454&gt;365,O6454&lt;731),+'PL2'!$O$2+1,IF(AND(O6454&gt;730,O6454&lt;1096),+'PL2'!$P$2+1,IF(AND(O6454&gt;1095,O6454&lt;1461),+'PL2'!$Q$2+1,IF(AND(O6454&gt;1460,O6454&lt;1826),+'PL2'!$R$2+1,IF(AND(O6454&gt;1825,O6454&lt;2190),+'PL2'!$S$2+1,0))))))</f>
        <v>1.2</v>
      </c>
      <c r="N6454" s="82">
        <f t="shared" si="527"/>
        <v>4.9963589095569638E-4</v>
      </c>
      <c r="O6454" s="19">
        <f>IF(A6454&gt;'PL2'!$C$2+489,IF(A6454='PL2'!$C$2+490,1,O6453+1), "")</f>
        <v>1891</v>
      </c>
      <c r="Q6454" s="19">
        <f t="shared" si="522"/>
        <v>42.238768617050312</v>
      </c>
    </row>
    <row r="6455" spans="1:17" s="80" customFormat="1" x14ac:dyDescent="0.55000000000000004">
      <c r="A6455" s="80">
        <v>6453</v>
      </c>
      <c r="B6455" s="81">
        <v>46275</v>
      </c>
      <c r="C6455" s="80">
        <v>155.25584884622</v>
      </c>
      <c r="D6455" s="80">
        <f t="shared" si="524"/>
        <v>1300304451.4171245</v>
      </c>
      <c r="E6455" s="80">
        <v>475</v>
      </c>
      <c r="F6455" s="80">
        <f t="shared" si="528"/>
        <v>5.6714816381334807E-5</v>
      </c>
      <c r="G6455" s="80">
        <f t="shared" si="525"/>
        <v>34193.159541331755</v>
      </c>
      <c r="H6455" s="80">
        <f t="shared" si="521"/>
        <v>1.9392587648843167</v>
      </c>
      <c r="I6455" s="80">
        <f t="shared" si="523"/>
        <v>16241750.782132585</v>
      </c>
      <c r="K6455" s="82">
        <f t="shared" si="526"/>
        <v>1.1114805470662237E-3</v>
      </c>
      <c r="L6455" s="3">
        <f>IF(AND(O6455&gt;0,O6455&lt;366),+'PL2'!$N$3+1,IF(AND(O6455&gt;365,O6455&lt;731),+'PL2'!$O$3+1,IF(AND(O6455&gt;730,O6455&lt;1096),+'PL2'!$P$3+1,IF(AND(O6455&gt;1095,O6455&lt;1461),+'PL2'!$Q$3+1,IF(AND(O6455&gt;1460,O6455&lt;3000),+'PL2'!$R$3+1,0)))))</f>
        <v>1.5</v>
      </c>
      <c r="M6455" s="3">
        <f>IF(AND(O6455&gt;0,O6455&lt;366),+'PL2'!$N$2+1,IF(AND(O6455&gt;365,O6455&lt;731),+'PL2'!$O$2+1,IF(AND(O6455&gt;730,O6455&lt;1096),+'PL2'!$P$2+1,IF(AND(O6455&gt;1095,O6455&lt;1461),+'PL2'!$Q$2+1,IF(AND(O6455&gt;1460,O6455&lt;1826),+'PL2'!$R$2+1,IF(AND(O6455&gt;1825,O6455&lt;2190),+'PL2'!$S$2+1,0))))))</f>
        <v>1.2</v>
      </c>
      <c r="N6455" s="82">
        <f t="shared" si="527"/>
        <v>4.9963589095569638E-4</v>
      </c>
      <c r="O6455" s="19">
        <f>IF(A6455&gt;'PL2'!$C$2+489,IF(A6455='PL2'!$C$2+490,1,O6454+1), "")</f>
        <v>1892</v>
      </c>
      <c r="Q6455" s="19">
        <f t="shared" si="522"/>
        <v>42.259872621841161</v>
      </c>
    </row>
    <row r="6456" spans="1:17" s="80" customFormat="1" x14ac:dyDescent="0.55000000000000004">
      <c r="A6456" s="80">
        <v>6454</v>
      </c>
      <c r="B6456" s="81">
        <v>46276</v>
      </c>
      <c r="C6456" s="80">
        <v>155.28584732034099</v>
      </c>
      <c r="D6456" s="80">
        <f t="shared" si="524"/>
        <v>1301749714.5201383</v>
      </c>
      <c r="E6456" s="80">
        <v>475</v>
      </c>
      <c r="F6456" s="80">
        <f t="shared" si="528"/>
        <v>5.6662795201266692E-5</v>
      </c>
      <c r="G6456" s="80">
        <f t="shared" si="525"/>
        <v>34210.243671063778</v>
      </c>
      <c r="H6456" s="80">
        <f t="shared" si="521"/>
        <v>1.9384480309189169</v>
      </c>
      <c r="I6456" s="80">
        <f t="shared" si="523"/>
        <v>16249865.743755294</v>
      </c>
      <c r="K6456" s="82">
        <f t="shared" si="526"/>
        <v>1.1114805470662237E-3</v>
      </c>
      <c r="L6456" s="3">
        <f>IF(AND(O6456&gt;0,O6456&lt;366),+'PL2'!$N$3+1,IF(AND(O6456&gt;365,O6456&lt;731),+'PL2'!$O$3+1,IF(AND(O6456&gt;730,O6456&lt;1096),+'PL2'!$P$3+1,IF(AND(O6456&gt;1095,O6456&lt;1461),+'PL2'!$Q$3+1,IF(AND(O6456&gt;1460,O6456&lt;3000),+'PL2'!$R$3+1,0)))))</f>
        <v>1.5</v>
      </c>
      <c r="M6456" s="3">
        <f>IF(AND(O6456&gt;0,O6456&lt;366),+'PL2'!$N$2+1,IF(AND(O6456&gt;365,O6456&lt;731),+'PL2'!$O$2+1,IF(AND(O6456&gt;730,O6456&lt;1096),+'PL2'!$P$2+1,IF(AND(O6456&gt;1095,O6456&lt;1461),+'PL2'!$Q$2+1,IF(AND(O6456&gt;1460,O6456&lt;1826),+'PL2'!$R$2+1,IF(AND(O6456&gt;1825,O6456&lt;2190),+'PL2'!$S$2+1,0))))))</f>
        <v>1.2</v>
      </c>
      <c r="N6456" s="82">
        <f t="shared" si="527"/>
        <v>4.9963589095569638E-4</v>
      </c>
      <c r="O6456" s="19">
        <f>IF(A6456&gt;'PL2'!$C$2+489,IF(A6456='PL2'!$C$2+490,1,O6455+1), "")</f>
        <v>1893</v>
      </c>
      <c r="Q6456" s="19">
        <f t="shared" si="522"/>
        <v>42.280987170950247</v>
      </c>
    </row>
    <row r="6457" spans="1:17" s="80" customFormat="1" x14ac:dyDescent="0.55000000000000004">
      <c r="A6457" s="80">
        <v>6455</v>
      </c>
      <c r="B6457" s="81">
        <v>46277</v>
      </c>
      <c r="C6457" s="80">
        <v>155.31584579446101</v>
      </c>
      <c r="D6457" s="80">
        <f t="shared" si="524"/>
        <v>1303196584.0049765</v>
      </c>
      <c r="E6457" s="80">
        <v>475</v>
      </c>
      <c r="F6457" s="80">
        <f t="shared" si="528"/>
        <v>5.6610819624498997E-5</v>
      </c>
      <c r="G6457" s="80">
        <f t="shared" si="525"/>
        <v>34227.336336640183</v>
      </c>
      <c r="H6457" s="80">
        <f t="shared" si="521"/>
        <v>1.9376375635805976</v>
      </c>
      <c r="I6457" s="80">
        <f t="shared" si="523"/>
        <v>16257984.759904087</v>
      </c>
      <c r="K6457" s="82">
        <f t="shared" si="526"/>
        <v>1.1114805470662237E-3</v>
      </c>
      <c r="L6457" s="3">
        <f>IF(AND(O6457&gt;0,O6457&lt;366),+'PL2'!$N$3+1,IF(AND(O6457&gt;365,O6457&lt;731),+'PL2'!$O$3+1,IF(AND(O6457&gt;730,O6457&lt;1096),+'PL2'!$P$3+1,IF(AND(O6457&gt;1095,O6457&lt;1461),+'PL2'!$Q$3+1,IF(AND(O6457&gt;1460,O6457&lt;3000),+'PL2'!$R$3+1,0)))))</f>
        <v>1.5</v>
      </c>
      <c r="M6457" s="3">
        <f>IF(AND(O6457&gt;0,O6457&lt;366),+'PL2'!$N$2+1,IF(AND(O6457&gt;365,O6457&lt;731),+'PL2'!$O$2+1,IF(AND(O6457&gt;730,O6457&lt;1096),+'PL2'!$P$2+1,IF(AND(O6457&gt;1095,O6457&lt;1461),+'PL2'!$Q$2+1,IF(AND(O6457&gt;1460,O6457&lt;1826),+'PL2'!$R$2+1,IF(AND(O6457&gt;1825,O6457&lt;2190),+'PL2'!$S$2+1,0))))))</f>
        <v>1.2</v>
      </c>
      <c r="N6457" s="82">
        <f t="shared" si="527"/>
        <v>4.9963589095569638E-4</v>
      </c>
      <c r="O6457" s="19">
        <f>IF(A6457&gt;'PL2'!$C$2+489,IF(A6457='PL2'!$C$2+490,1,O6456+1), "")</f>
        <v>1894</v>
      </c>
      <c r="Q6457" s="19">
        <f t="shared" si="522"/>
        <v>42.302112269645889</v>
      </c>
    </row>
    <row r="6458" spans="1:17" s="80" customFormat="1" x14ac:dyDescent="0.55000000000000004">
      <c r="A6458" s="80">
        <v>6456</v>
      </c>
      <c r="B6458" s="81">
        <v>46278</v>
      </c>
      <c r="C6458" s="80">
        <v>155.34584426858299</v>
      </c>
      <c r="D6458" s="80">
        <f t="shared" si="524"/>
        <v>1304645061.6571012</v>
      </c>
      <c r="E6458" s="80">
        <v>475</v>
      </c>
      <c r="F6458" s="80">
        <f t="shared" si="528"/>
        <v>5.6558889613894767E-5</v>
      </c>
      <c r="G6458" s="80">
        <f t="shared" si="525"/>
        <v>34244.437542325781</v>
      </c>
      <c r="H6458" s="80">
        <f t="shared" si="521"/>
        <v>1.9368273628463177</v>
      </c>
      <c r="I6458" s="80">
        <f t="shared" si="523"/>
        <v>16266107.832604745</v>
      </c>
      <c r="K6458" s="82">
        <f t="shared" si="526"/>
        <v>1.1114805470662237E-3</v>
      </c>
      <c r="L6458" s="3">
        <f>IF(AND(O6458&gt;0,O6458&lt;366),+'PL2'!$N$3+1,IF(AND(O6458&gt;365,O6458&lt;731),+'PL2'!$O$3+1,IF(AND(O6458&gt;730,O6458&lt;1096),+'PL2'!$P$3+1,IF(AND(O6458&gt;1095,O6458&lt;1461),+'PL2'!$Q$3+1,IF(AND(O6458&gt;1460,O6458&lt;3000),+'PL2'!$R$3+1,0)))))</f>
        <v>1.5</v>
      </c>
      <c r="M6458" s="3">
        <f>IF(AND(O6458&gt;0,O6458&lt;366),+'PL2'!$N$2+1,IF(AND(O6458&gt;365,O6458&lt;731),+'PL2'!$O$2+1,IF(AND(O6458&gt;730,O6458&lt;1096),+'PL2'!$P$2+1,IF(AND(O6458&gt;1095,O6458&lt;1461),+'PL2'!$Q$2+1,IF(AND(O6458&gt;1460,O6458&lt;1826),+'PL2'!$R$2+1,IF(AND(O6458&gt;1825,O6458&lt;2190),+'PL2'!$S$2+1,0))))))</f>
        <v>1.2</v>
      </c>
      <c r="N6458" s="82">
        <f t="shared" si="527"/>
        <v>4.9963589095569638E-4</v>
      </c>
      <c r="O6458" s="19">
        <f>IF(A6458&gt;'PL2'!$C$2+489,IF(A6458='PL2'!$C$2+490,1,O6457+1), "")</f>
        <v>1895</v>
      </c>
      <c r="Q6458" s="19">
        <f t="shared" si="522"/>
        <v>42.323247923199041</v>
      </c>
    </row>
    <row r="6459" spans="1:17" s="80" customFormat="1" x14ac:dyDescent="0.55000000000000004">
      <c r="A6459" s="80">
        <v>6457</v>
      </c>
      <c r="B6459" s="81">
        <v>46279</v>
      </c>
      <c r="C6459" s="80">
        <v>155.37584274270401</v>
      </c>
      <c r="D6459" s="80">
        <f t="shared" si="524"/>
        <v>1306095149.2639589</v>
      </c>
      <c r="E6459" s="80">
        <v>475</v>
      </c>
      <c r="F6459" s="80">
        <f t="shared" si="528"/>
        <v>5.6507005132341146E-5</v>
      </c>
      <c r="G6459" s="80">
        <f t="shared" si="525"/>
        <v>34261.54729238752</v>
      </c>
      <c r="H6459" s="80">
        <f t="shared" si="521"/>
        <v>1.9360174286928904</v>
      </c>
      <c r="I6459" s="80">
        <f t="shared" si="523"/>
        <v>16274234.963884072</v>
      </c>
      <c r="K6459" s="82">
        <f t="shared" si="526"/>
        <v>1.1114805470662237E-3</v>
      </c>
      <c r="L6459" s="3">
        <f>IF(AND(O6459&gt;0,O6459&lt;366),+'PL2'!$N$3+1,IF(AND(O6459&gt;365,O6459&lt;731),+'PL2'!$O$3+1,IF(AND(O6459&gt;730,O6459&lt;1096),+'PL2'!$P$3+1,IF(AND(O6459&gt;1095,O6459&lt;1461),+'PL2'!$Q$3+1,IF(AND(O6459&gt;1460,O6459&lt;3000),+'PL2'!$R$3+1,0)))))</f>
        <v>1.5</v>
      </c>
      <c r="M6459" s="3">
        <f>IF(AND(O6459&gt;0,O6459&lt;366),+'PL2'!$N$2+1,IF(AND(O6459&gt;365,O6459&lt;731),+'PL2'!$O$2+1,IF(AND(O6459&gt;730,O6459&lt;1096),+'PL2'!$P$2+1,IF(AND(O6459&gt;1095,O6459&lt;1461),+'PL2'!$Q$2+1,IF(AND(O6459&gt;1460,O6459&lt;1826),+'PL2'!$R$2+1,IF(AND(O6459&gt;1825,O6459&lt;2190),+'PL2'!$S$2+1,0))))))</f>
        <v>1.2</v>
      </c>
      <c r="N6459" s="82">
        <f t="shared" si="527"/>
        <v>4.9963589095569638E-4</v>
      </c>
      <c r="O6459" s="19">
        <f>IF(A6459&gt;'PL2'!$C$2+489,IF(A6459='PL2'!$C$2+490,1,O6458+1), "")</f>
        <v>1896</v>
      </c>
      <c r="Q6459" s="19">
        <f t="shared" si="522"/>
        <v>42.344394136883288</v>
      </c>
    </row>
    <row r="6460" spans="1:17" s="80" customFormat="1" x14ac:dyDescent="0.55000000000000004">
      <c r="A6460" s="80">
        <v>6458</v>
      </c>
      <c r="B6460" s="81">
        <v>46280</v>
      </c>
      <c r="C6460" s="80">
        <v>155.405841216825</v>
      </c>
      <c r="D6460" s="80">
        <f t="shared" si="524"/>
        <v>1307546848.6149833</v>
      </c>
      <c r="E6460" s="80">
        <v>475</v>
      </c>
      <c r="F6460" s="80">
        <f t="shared" si="528"/>
        <v>5.6455166142752917E-5</v>
      </c>
      <c r="G6460" s="80">
        <f t="shared" si="525"/>
        <v>34278.665591094476</v>
      </c>
      <c r="H6460" s="80">
        <f t="shared" si="521"/>
        <v>1.9352077610971063</v>
      </c>
      <c r="I6460" s="80">
        <f t="shared" si="523"/>
        <v>16282366.155769875</v>
      </c>
      <c r="K6460" s="82">
        <f t="shared" si="526"/>
        <v>1.1114805470662237E-3</v>
      </c>
      <c r="L6460" s="3">
        <f>IF(AND(O6460&gt;0,O6460&lt;366),+'PL2'!$N$3+1,IF(AND(O6460&gt;365,O6460&lt;731),+'PL2'!$O$3+1,IF(AND(O6460&gt;730,O6460&lt;1096),+'PL2'!$P$3+1,IF(AND(O6460&gt;1095,O6460&lt;1461),+'PL2'!$Q$3+1,IF(AND(O6460&gt;1460,O6460&lt;3000),+'PL2'!$R$3+1,0)))))</f>
        <v>1.5</v>
      </c>
      <c r="M6460" s="3">
        <f>IF(AND(O6460&gt;0,O6460&lt;366),+'PL2'!$N$2+1,IF(AND(O6460&gt;365,O6460&lt;731),+'PL2'!$O$2+1,IF(AND(O6460&gt;730,O6460&lt;1096),+'PL2'!$P$2+1,IF(AND(O6460&gt;1095,O6460&lt;1461),+'PL2'!$Q$2+1,IF(AND(O6460&gt;1460,O6460&lt;1826),+'PL2'!$R$2+1,IF(AND(O6460&gt;1825,O6460&lt;2190),+'PL2'!$S$2+1,0))))))</f>
        <v>1.2</v>
      </c>
      <c r="N6460" s="82">
        <f t="shared" si="527"/>
        <v>4.9963589095569638E-4</v>
      </c>
      <c r="O6460" s="19">
        <f>IF(A6460&gt;'PL2'!$C$2+489,IF(A6460='PL2'!$C$2+490,1,O6459+1), "")</f>
        <v>1897</v>
      </c>
      <c r="Q6460" s="19">
        <f t="shared" si="522"/>
        <v>42.36555091597485</v>
      </c>
    </row>
    <row r="6461" spans="1:17" s="80" customFormat="1" x14ac:dyDescent="0.55000000000000004">
      <c r="A6461" s="80">
        <v>6459</v>
      </c>
      <c r="B6461" s="81">
        <v>46281</v>
      </c>
      <c r="C6461" s="80">
        <v>155.43583969094499</v>
      </c>
      <c r="D6461" s="80">
        <f t="shared" si="524"/>
        <v>1309000161.5015967</v>
      </c>
      <c r="E6461" s="80">
        <v>475</v>
      </c>
      <c r="F6461" s="80">
        <f t="shared" si="528"/>
        <v>5.6403372608070383E-5</v>
      </c>
      <c r="G6461" s="80">
        <f t="shared" si="525"/>
        <v>34295.792442717851</v>
      </c>
      <c r="H6461" s="80">
        <f t="shared" si="521"/>
        <v>1.9343983600356593</v>
      </c>
      <c r="I6461" s="80">
        <f t="shared" si="523"/>
        <v>16290501.410290979</v>
      </c>
      <c r="K6461" s="82">
        <f t="shared" si="526"/>
        <v>1.1114805470662237E-3</v>
      </c>
      <c r="L6461" s="3">
        <f>IF(AND(O6461&gt;0,O6461&lt;366),+'PL2'!$N$3+1,IF(AND(O6461&gt;365,O6461&lt;731),+'PL2'!$O$3+1,IF(AND(O6461&gt;730,O6461&lt;1096),+'PL2'!$P$3+1,IF(AND(O6461&gt;1095,O6461&lt;1461),+'PL2'!$Q$3+1,IF(AND(O6461&gt;1460,O6461&lt;3000),+'PL2'!$R$3+1,0)))))</f>
        <v>1.5</v>
      </c>
      <c r="M6461" s="3">
        <f>IF(AND(O6461&gt;0,O6461&lt;366),+'PL2'!$N$2+1,IF(AND(O6461&gt;365,O6461&lt;731),+'PL2'!$O$2+1,IF(AND(O6461&gt;730,O6461&lt;1096),+'PL2'!$P$2+1,IF(AND(O6461&gt;1095,O6461&lt;1461),+'PL2'!$Q$2+1,IF(AND(O6461&gt;1460,O6461&lt;1826),+'PL2'!$R$2+1,IF(AND(O6461&gt;1825,O6461&lt;2190),+'PL2'!$S$2+1,0))))))</f>
        <v>1.2</v>
      </c>
      <c r="N6461" s="82">
        <f t="shared" si="527"/>
        <v>4.9963589095569638E-4</v>
      </c>
      <c r="O6461" s="19">
        <f>IF(A6461&gt;'PL2'!$C$2+489,IF(A6461='PL2'!$C$2+490,1,O6460+1), "")</f>
        <v>1898</v>
      </c>
      <c r="Q6461" s="19">
        <f t="shared" si="522"/>
        <v>42.386718265752585</v>
      </c>
    </row>
    <row r="6462" spans="1:17" s="80" customFormat="1" x14ac:dyDescent="0.55000000000000004">
      <c r="A6462" s="80">
        <v>6460</v>
      </c>
      <c r="B6462" s="81">
        <v>46282</v>
      </c>
      <c r="C6462" s="80">
        <v>155.465838165066</v>
      </c>
      <c r="D6462" s="80">
        <f t="shared" si="524"/>
        <v>1310455089.7172122</v>
      </c>
      <c r="E6462" s="80">
        <v>475</v>
      </c>
      <c r="F6462" s="80">
        <f t="shared" si="528"/>
        <v>5.6351624491261203E-5</v>
      </c>
      <c r="G6462" s="80">
        <f t="shared" si="525"/>
        <v>34312.927851531</v>
      </c>
      <c r="H6462" s="80">
        <f t="shared" si="521"/>
        <v>1.9335892254852129</v>
      </c>
      <c r="I6462" s="80">
        <f t="shared" si="523"/>
        <v>16298640.729477225</v>
      </c>
      <c r="K6462" s="82">
        <f t="shared" si="526"/>
        <v>1.1114805470662237E-3</v>
      </c>
      <c r="L6462" s="3">
        <f>IF(AND(O6462&gt;0,O6462&lt;366),+'PL2'!$N$3+1,IF(AND(O6462&gt;365,O6462&lt;731),+'PL2'!$O$3+1,IF(AND(O6462&gt;730,O6462&lt;1096),+'PL2'!$P$3+1,IF(AND(O6462&gt;1095,O6462&lt;1461),+'PL2'!$Q$3+1,IF(AND(O6462&gt;1460,O6462&lt;3000),+'PL2'!$R$3+1,0)))))</f>
        <v>1.5</v>
      </c>
      <c r="M6462" s="3">
        <f>IF(AND(O6462&gt;0,O6462&lt;366),+'PL2'!$N$2+1,IF(AND(O6462&gt;365,O6462&lt;731),+'PL2'!$O$2+1,IF(AND(O6462&gt;730,O6462&lt;1096),+'PL2'!$P$2+1,IF(AND(O6462&gt;1095,O6462&lt;1461),+'PL2'!$Q$2+1,IF(AND(O6462&gt;1460,O6462&lt;1826),+'PL2'!$R$2+1,IF(AND(O6462&gt;1825,O6462&lt;2190),+'PL2'!$S$2+1,0))))))</f>
        <v>1.2</v>
      </c>
      <c r="N6462" s="82">
        <f t="shared" si="527"/>
        <v>4.9963589095569638E-4</v>
      </c>
      <c r="O6462" s="19">
        <f>IF(A6462&gt;'PL2'!$C$2+489,IF(A6462='PL2'!$C$2+490,1,O6461+1), "")</f>
        <v>1899</v>
      </c>
      <c r="Q6462" s="19">
        <f t="shared" si="522"/>
        <v>42.407896191497983</v>
      </c>
    </row>
    <row r="6463" spans="1:17" s="80" customFormat="1" x14ac:dyDescent="0.55000000000000004">
      <c r="A6463" s="80">
        <v>6461</v>
      </c>
      <c r="B6463" s="81">
        <v>46283</v>
      </c>
      <c r="C6463" s="80">
        <v>155.49583663918801</v>
      </c>
      <c r="D6463" s="80">
        <f t="shared" si="524"/>
        <v>1311911635.0572369</v>
      </c>
      <c r="E6463" s="80">
        <v>475</v>
      </c>
      <c r="F6463" s="80">
        <f t="shared" si="528"/>
        <v>5.6299921755318432E-5</v>
      </c>
      <c r="G6463" s="80">
        <f t="shared" si="525"/>
        <v>34330.071821809397</v>
      </c>
      <c r="H6463" s="80">
        <f t="shared" si="521"/>
        <v>1.9327803574223312</v>
      </c>
      <c r="I6463" s="80">
        <f t="shared" si="523"/>
        <v>16306784.115359463</v>
      </c>
      <c r="K6463" s="82">
        <f t="shared" si="526"/>
        <v>1.1114805470662237E-3</v>
      </c>
      <c r="L6463" s="3">
        <f>IF(AND(O6463&gt;0,O6463&lt;366),+'PL2'!$N$3+1,IF(AND(O6463&gt;365,O6463&lt;731),+'PL2'!$O$3+1,IF(AND(O6463&gt;730,O6463&lt;1096),+'PL2'!$P$3+1,IF(AND(O6463&gt;1095,O6463&lt;1461),+'PL2'!$Q$3+1,IF(AND(O6463&gt;1460,O6463&lt;3000),+'PL2'!$R$3+1,0)))))</f>
        <v>1.5</v>
      </c>
      <c r="M6463" s="3">
        <f>IF(AND(O6463&gt;0,O6463&lt;366),+'PL2'!$N$2+1,IF(AND(O6463&gt;365,O6463&lt;731),+'PL2'!$O$2+1,IF(AND(O6463&gt;730,O6463&lt;1096),+'PL2'!$P$2+1,IF(AND(O6463&gt;1095,O6463&lt;1461),+'PL2'!$Q$2+1,IF(AND(O6463&gt;1460,O6463&lt;1826),+'PL2'!$R$2+1,IF(AND(O6463&gt;1825,O6463&lt;2190),+'PL2'!$S$2+1,0))))))</f>
        <v>1.2</v>
      </c>
      <c r="N6463" s="82">
        <f t="shared" si="527"/>
        <v>4.9963589095569638E-4</v>
      </c>
      <c r="O6463" s="19">
        <f>IF(A6463&gt;'PL2'!$C$2+489,IF(A6463='PL2'!$C$2+490,1,O6462+1), "")</f>
        <v>1900</v>
      </c>
      <c r="Q6463" s="19">
        <f t="shared" si="522"/>
        <v>42.429084698495181</v>
      </c>
    </row>
    <row r="6464" spans="1:17" s="80" customFormat="1" x14ac:dyDescent="0.55000000000000004">
      <c r="A6464" s="80">
        <v>6462</v>
      </c>
      <c r="B6464" s="81">
        <v>46284</v>
      </c>
      <c r="C6464" s="80">
        <v>155.525835113309</v>
      </c>
      <c r="D6464" s="80">
        <f t="shared" si="524"/>
        <v>1313369799.319073</v>
      </c>
      <c r="E6464" s="80">
        <v>475</v>
      </c>
      <c r="F6464" s="80">
        <f t="shared" si="528"/>
        <v>5.6248264363260633E-5</v>
      </c>
      <c r="G6464" s="80">
        <f t="shared" si="525"/>
        <v>34347.224357830659</v>
      </c>
      <c r="H6464" s="80">
        <f t="shared" si="521"/>
        <v>1.9319717558234839</v>
      </c>
      <c r="I6464" s="80">
        <f t="shared" si="523"/>
        <v>16314931.569969563</v>
      </c>
      <c r="K6464" s="82">
        <f t="shared" si="526"/>
        <v>1.1114805470662237E-3</v>
      </c>
      <c r="L6464" s="3">
        <f>IF(AND(O6464&gt;0,O6464&lt;366),+'PL2'!$N$3+1,IF(AND(O6464&gt;365,O6464&lt;731),+'PL2'!$O$3+1,IF(AND(O6464&gt;730,O6464&lt;1096),+'PL2'!$P$3+1,IF(AND(O6464&gt;1095,O6464&lt;1461),+'PL2'!$Q$3+1,IF(AND(O6464&gt;1460,O6464&lt;3000),+'PL2'!$R$3+1,0)))))</f>
        <v>1.5</v>
      </c>
      <c r="M6464" s="3">
        <f>IF(AND(O6464&gt;0,O6464&lt;366),+'PL2'!$N$2+1,IF(AND(O6464&gt;365,O6464&lt;731),+'PL2'!$O$2+1,IF(AND(O6464&gt;730,O6464&lt;1096),+'PL2'!$P$2+1,IF(AND(O6464&gt;1095,O6464&lt;1461),+'PL2'!$Q$2+1,IF(AND(O6464&gt;1460,O6464&lt;1826),+'PL2'!$R$2+1,IF(AND(O6464&gt;1825,O6464&lt;2190),+'PL2'!$S$2+1,0))))))</f>
        <v>1.2</v>
      </c>
      <c r="N6464" s="82">
        <f t="shared" si="527"/>
        <v>4.9963589095569638E-4</v>
      </c>
      <c r="O6464" s="19">
        <f>IF(A6464&gt;'PL2'!$C$2+489,IF(A6464='PL2'!$C$2+490,1,O6463+1), "")</f>
        <v>1901</v>
      </c>
      <c r="Q6464" s="19">
        <f t="shared" si="522"/>
        <v>42.450283792030952</v>
      </c>
    </row>
    <row r="6465" spans="1:17" s="80" customFormat="1" x14ac:dyDescent="0.55000000000000004">
      <c r="A6465" s="80">
        <v>6463</v>
      </c>
      <c r="B6465" s="81">
        <v>46285</v>
      </c>
      <c r="C6465" s="80">
        <v>155.55583358742999</v>
      </c>
      <c r="D6465" s="80">
        <f t="shared" si="524"/>
        <v>1314829584.3021204</v>
      </c>
      <c r="E6465" s="80">
        <v>475</v>
      </c>
      <c r="F6465" s="80">
        <f t="shared" si="528"/>
        <v>5.6196652278133628E-5</v>
      </c>
      <c r="G6465" s="80">
        <f t="shared" si="525"/>
        <v>34364.38546387454</v>
      </c>
      <c r="H6465" s="80">
        <f t="shared" si="521"/>
        <v>1.9311634206651074</v>
      </c>
      <c r="I6465" s="80">
        <f t="shared" si="523"/>
        <v>16323083.095340407</v>
      </c>
      <c r="K6465" s="82">
        <f t="shared" si="526"/>
        <v>1.1114805470662237E-3</v>
      </c>
      <c r="L6465" s="3">
        <f>IF(AND(O6465&gt;0,O6465&lt;366),+'PL2'!$N$3+1,IF(AND(O6465&gt;365,O6465&lt;731),+'PL2'!$O$3+1,IF(AND(O6465&gt;730,O6465&lt;1096),+'PL2'!$P$3+1,IF(AND(O6465&gt;1095,O6465&lt;1461),+'PL2'!$Q$3+1,IF(AND(O6465&gt;1460,O6465&lt;3000),+'PL2'!$R$3+1,0)))))</f>
        <v>1.5</v>
      </c>
      <c r="M6465" s="3">
        <f>IF(AND(O6465&gt;0,O6465&lt;366),+'PL2'!$N$2+1,IF(AND(O6465&gt;365,O6465&lt;731),+'PL2'!$O$2+1,IF(AND(O6465&gt;730,O6465&lt;1096),+'PL2'!$P$2+1,IF(AND(O6465&gt;1095,O6465&lt;1461),+'PL2'!$Q$2+1,IF(AND(O6465&gt;1460,O6465&lt;1826),+'PL2'!$R$2+1,IF(AND(O6465&gt;1825,O6465&lt;2190),+'PL2'!$S$2+1,0))))))</f>
        <v>1.2</v>
      </c>
      <c r="N6465" s="82">
        <f t="shared" si="527"/>
        <v>4.9963589095569638E-4</v>
      </c>
      <c r="O6465" s="19">
        <f>IF(A6465&gt;'PL2'!$C$2+489,IF(A6465='PL2'!$C$2+490,1,O6464+1), "")</f>
        <v>1902</v>
      </c>
      <c r="Q6465" s="19">
        <f t="shared" si="522"/>
        <v>42.471493477394702</v>
      </c>
    </row>
    <row r="6466" spans="1:17" s="80" customFormat="1" x14ac:dyDescent="0.55000000000000004">
      <c r="A6466" s="80">
        <v>6464</v>
      </c>
      <c r="B6466" s="81">
        <v>46286</v>
      </c>
      <c r="C6466" s="80">
        <v>155.58583206155001</v>
      </c>
      <c r="D6466" s="80">
        <f t="shared" si="524"/>
        <v>1316290991.8077793</v>
      </c>
      <c r="E6466" s="80">
        <v>475</v>
      </c>
      <c r="F6466" s="80">
        <f t="shared" si="528"/>
        <v>5.6145085463008705E-5</v>
      </c>
      <c r="G6466" s="80">
        <f t="shared" si="525"/>
        <v>34381.555144222926</v>
      </c>
      <c r="H6466" s="80">
        <f t="shared" si="521"/>
        <v>1.9303553519235428</v>
      </c>
      <c r="I6466" s="80">
        <f t="shared" si="523"/>
        <v>16331238.693505891</v>
      </c>
      <c r="K6466" s="82">
        <f t="shared" si="526"/>
        <v>1.1114805470662237E-3</v>
      </c>
      <c r="L6466" s="3">
        <f>IF(AND(O6466&gt;0,O6466&lt;366),+'PL2'!$N$3+1,IF(AND(O6466&gt;365,O6466&lt;731),+'PL2'!$O$3+1,IF(AND(O6466&gt;730,O6466&lt;1096),+'PL2'!$P$3+1,IF(AND(O6466&gt;1095,O6466&lt;1461),+'PL2'!$Q$3+1,IF(AND(O6466&gt;1460,O6466&lt;3000),+'PL2'!$R$3+1,0)))))</f>
        <v>1.5</v>
      </c>
      <c r="M6466" s="3">
        <f>IF(AND(O6466&gt;0,O6466&lt;366),+'PL2'!$N$2+1,IF(AND(O6466&gt;365,O6466&lt;731),+'PL2'!$O$2+1,IF(AND(O6466&gt;730,O6466&lt;1096),+'PL2'!$P$2+1,IF(AND(O6466&gt;1095,O6466&lt;1461),+'PL2'!$Q$2+1,IF(AND(O6466&gt;1460,O6466&lt;1826),+'PL2'!$R$2+1,IF(AND(O6466&gt;1825,O6466&lt;2190),+'PL2'!$S$2+1,0))))))</f>
        <v>1.2</v>
      </c>
      <c r="N6466" s="82">
        <f t="shared" si="527"/>
        <v>4.9963589095569638E-4</v>
      </c>
      <c r="O6466" s="19">
        <f>IF(A6466&gt;'PL2'!$C$2+489,IF(A6466='PL2'!$C$2+490,1,O6465+1), "")</f>
        <v>1903</v>
      </c>
      <c r="Q6466" s="19">
        <f t="shared" si="522"/>
        <v>42.492713759878498</v>
      </c>
    </row>
    <row r="6467" spans="1:17" s="80" customFormat="1" x14ac:dyDescent="0.55000000000000004">
      <c r="A6467" s="80">
        <v>6465</v>
      </c>
      <c r="B6467" s="81">
        <v>46287</v>
      </c>
      <c r="C6467" s="80">
        <v>155.61583053567199</v>
      </c>
      <c r="D6467" s="80">
        <f t="shared" si="524"/>
        <v>1317754023.6394522</v>
      </c>
      <c r="E6467" s="80">
        <v>475</v>
      </c>
      <c r="F6467" s="80">
        <f t="shared" si="528"/>
        <v>5.609356388098467E-5</v>
      </c>
      <c r="G6467" s="80">
        <f t="shared" si="525"/>
        <v>34398.733403159851</v>
      </c>
      <c r="H6467" s="80">
        <f t="shared" si="521"/>
        <v>1.9295475495751082</v>
      </c>
      <c r="I6467" s="80">
        <f t="shared" si="523"/>
        <v>16339398.366500929</v>
      </c>
      <c r="K6467" s="82">
        <f t="shared" si="526"/>
        <v>1.1114805470662237E-3</v>
      </c>
      <c r="L6467" s="3">
        <f>IF(AND(O6467&gt;0,O6467&lt;366),+'PL2'!$N$3+1,IF(AND(O6467&gt;365,O6467&lt;731),+'PL2'!$O$3+1,IF(AND(O6467&gt;730,O6467&lt;1096),+'PL2'!$P$3+1,IF(AND(O6467&gt;1095,O6467&lt;1461),+'PL2'!$Q$3+1,IF(AND(O6467&gt;1460,O6467&lt;3000),+'PL2'!$R$3+1,0)))))</f>
        <v>1.5</v>
      </c>
      <c r="M6467" s="3">
        <f>IF(AND(O6467&gt;0,O6467&lt;366),+'PL2'!$N$2+1,IF(AND(O6467&gt;365,O6467&lt;731),+'PL2'!$O$2+1,IF(AND(O6467&gt;730,O6467&lt;1096),+'PL2'!$P$2+1,IF(AND(O6467&gt;1095,O6467&lt;1461),+'PL2'!$Q$2+1,IF(AND(O6467&gt;1460,O6467&lt;1826),+'PL2'!$R$2+1,IF(AND(O6467&gt;1825,O6467&lt;2190),+'PL2'!$S$2+1,0))))))</f>
        <v>1.2</v>
      </c>
      <c r="N6467" s="82">
        <f t="shared" si="527"/>
        <v>4.9963589095569638E-4</v>
      </c>
      <c r="O6467" s="19">
        <f>IF(A6467&gt;'PL2'!$C$2+489,IF(A6467='PL2'!$C$2+490,1,O6466+1), "")</f>
        <v>1904</v>
      </c>
      <c r="Q6467" s="19">
        <f t="shared" si="522"/>
        <v>42.513944644777041</v>
      </c>
    </row>
    <row r="6468" spans="1:17" s="80" customFormat="1" x14ac:dyDescent="0.55000000000000004">
      <c r="A6468" s="80">
        <v>6466</v>
      </c>
      <c r="B6468" s="81">
        <v>46288</v>
      </c>
      <c r="C6468" s="80">
        <v>155.645829009793</v>
      </c>
      <c r="D6468" s="80">
        <f t="shared" si="524"/>
        <v>1319218681.6025457</v>
      </c>
      <c r="E6468" s="80">
        <v>475</v>
      </c>
      <c r="F6468" s="80">
        <f t="shared" si="528"/>
        <v>5.6042087495184393E-5</v>
      </c>
      <c r="G6468" s="80">
        <f t="shared" si="525"/>
        <v>34415.920244971487</v>
      </c>
      <c r="H6468" s="80">
        <f t="shared" si="521"/>
        <v>1.92874001359598</v>
      </c>
      <c r="I6468" s="80">
        <f t="shared" si="523"/>
        <v>16347562.116361456</v>
      </c>
      <c r="K6468" s="82">
        <f t="shared" si="526"/>
        <v>1.1114805470662237E-3</v>
      </c>
      <c r="L6468" s="3">
        <f>IF(AND(O6468&gt;0,O6468&lt;366),+'PL2'!$N$3+1,IF(AND(O6468&gt;365,O6468&lt;731),+'PL2'!$O$3+1,IF(AND(O6468&gt;730,O6468&lt;1096),+'PL2'!$P$3+1,IF(AND(O6468&gt;1095,O6468&lt;1461),+'PL2'!$Q$3+1,IF(AND(O6468&gt;1460,O6468&lt;3000),+'PL2'!$R$3+1,0)))))</f>
        <v>1.5</v>
      </c>
      <c r="M6468" s="3">
        <f>IF(AND(O6468&gt;0,O6468&lt;366),+'PL2'!$N$2+1,IF(AND(O6468&gt;365,O6468&lt;731),+'PL2'!$O$2+1,IF(AND(O6468&gt;730,O6468&lt;1096),+'PL2'!$P$2+1,IF(AND(O6468&gt;1095,O6468&lt;1461),+'PL2'!$Q$2+1,IF(AND(O6468&gt;1460,O6468&lt;1826),+'PL2'!$R$2+1,IF(AND(O6468&gt;1825,O6468&lt;2190),+'PL2'!$S$2+1,0))))))</f>
        <v>1.2</v>
      </c>
      <c r="N6468" s="82">
        <f t="shared" si="527"/>
        <v>4.9963589095569638E-4</v>
      </c>
      <c r="O6468" s="19">
        <f>IF(A6468&gt;'PL2'!$C$2+489,IF(A6468='PL2'!$C$2+490,1,O6467+1), "")</f>
        <v>1905</v>
      </c>
      <c r="Q6468" s="19">
        <f t="shared" si="522"/>
        <v>42.535186137387676</v>
      </c>
    </row>
    <row r="6469" spans="1:17" s="80" customFormat="1" x14ac:dyDescent="0.55000000000000004">
      <c r="A6469" s="80">
        <v>6467</v>
      </c>
      <c r="B6469" s="81">
        <v>46289</v>
      </c>
      <c r="C6469" s="80">
        <v>155.67582748391399</v>
      </c>
      <c r="D6469" s="80">
        <f t="shared" si="524"/>
        <v>1320684967.5044732</v>
      </c>
      <c r="E6469" s="80">
        <v>475</v>
      </c>
      <c r="F6469" s="80">
        <f t="shared" si="528"/>
        <v>5.5990656268758274E-5</v>
      </c>
      <c r="G6469" s="80">
        <f t="shared" si="525"/>
        <v>34433.115673946144</v>
      </c>
      <c r="H6469" s="80">
        <f t="shared" si="521"/>
        <v>1.9279327439623115</v>
      </c>
      <c r="I6469" s="80">
        <f t="shared" si="523"/>
        <v>16355729.945124418</v>
      </c>
      <c r="K6469" s="82">
        <f t="shared" si="526"/>
        <v>1.1114805470662237E-3</v>
      </c>
      <c r="L6469" s="3">
        <f>IF(AND(O6469&gt;0,O6469&lt;366),+'PL2'!$N$3+1,IF(AND(O6469&gt;365,O6469&lt;731),+'PL2'!$O$3+1,IF(AND(O6469&gt;730,O6469&lt;1096),+'PL2'!$P$3+1,IF(AND(O6469&gt;1095,O6469&lt;1461),+'PL2'!$Q$3+1,IF(AND(O6469&gt;1460,O6469&lt;3000),+'PL2'!$R$3+1,0)))))</f>
        <v>1.5</v>
      </c>
      <c r="M6469" s="3">
        <f>IF(AND(O6469&gt;0,O6469&lt;366),+'PL2'!$N$2+1,IF(AND(O6469&gt;365,O6469&lt;731),+'PL2'!$O$2+1,IF(AND(O6469&gt;730,O6469&lt;1096),+'PL2'!$P$2+1,IF(AND(O6469&gt;1095,O6469&lt;1461),+'PL2'!$Q$2+1,IF(AND(O6469&gt;1460,O6469&lt;1826),+'PL2'!$R$2+1,IF(AND(O6469&gt;1825,O6469&lt;2190),+'PL2'!$S$2+1,0))))))</f>
        <v>1.2</v>
      </c>
      <c r="N6469" s="82">
        <f t="shared" si="527"/>
        <v>4.9963589095569638E-4</v>
      </c>
      <c r="O6469" s="19">
        <f>IF(A6469&gt;'PL2'!$C$2+489,IF(A6469='PL2'!$C$2+490,1,O6468+1), "")</f>
        <v>1906</v>
      </c>
      <c r="Q6469" s="19">
        <f t="shared" si="522"/>
        <v>42.556438243010398</v>
      </c>
    </row>
    <row r="6470" spans="1:17" s="80" customFormat="1" x14ac:dyDescent="0.55000000000000004">
      <c r="A6470" s="80">
        <v>6468</v>
      </c>
      <c r="B6470" s="81">
        <v>46290</v>
      </c>
      <c r="C6470" s="80">
        <v>155.70582595803401</v>
      </c>
      <c r="D6470" s="80">
        <f t="shared" si="524"/>
        <v>1322152883.1546571</v>
      </c>
      <c r="E6470" s="80">
        <v>475</v>
      </c>
      <c r="F6470" s="80">
        <f t="shared" si="528"/>
        <v>5.5939270164882098E-5</v>
      </c>
      <c r="G6470" s="80">
        <f t="shared" si="525"/>
        <v>34450.319694374273</v>
      </c>
      <c r="H6470" s="80">
        <f t="shared" si="521"/>
        <v>1.927125740650161</v>
      </c>
      <c r="I6470" s="80">
        <f t="shared" si="523"/>
        <v>16363901.85482778</v>
      </c>
      <c r="K6470" s="82">
        <f t="shared" si="526"/>
        <v>1.1114805470662237E-3</v>
      </c>
      <c r="L6470" s="3">
        <f>IF(AND(O6470&gt;0,O6470&lt;366),+'PL2'!$N$3+1,IF(AND(O6470&gt;365,O6470&lt;731),+'PL2'!$O$3+1,IF(AND(O6470&gt;730,O6470&lt;1096),+'PL2'!$P$3+1,IF(AND(O6470&gt;1095,O6470&lt;1461),+'PL2'!$Q$3+1,IF(AND(O6470&gt;1460,O6470&lt;3000),+'PL2'!$R$3+1,0)))))</f>
        <v>1.5</v>
      </c>
      <c r="M6470" s="3">
        <f>IF(AND(O6470&gt;0,O6470&lt;366),+'PL2'!$N$2+1,IF(AND(O6470&gt;365,O6470&lt;731),+'PL2'!$O$2+1,IF(AND(O6470&gt;730,O6470&lt;1096),+'PL2'!$P$2+1,IF(AND(O6470&gt;1095,O6470&lt;1461),+'PL2'!$Q$2+1,IF(AND(O6470&gt;1460,O6470&lt;1826),+'PL2'!$R$2+1,IF(AND(O6470&gt;1825,O6470&lt;2190),+'PL2'!$S$2+1,0))))))</f>
        <v>1.2</v>
      </c>
      <c r="N6470" s="82">
        <f t="shared" si="527"/>
        <v>4.9963589095569638E-4</v>
      </c>
      <c r="O6470" s="19">
        <f>IF(A6470&gt;'PL2'!$C$2+489,IF(A6470='PL2'!$C$2+490,1,O6469+1), "")</f>
        <v>1907</v>
      </c>
      <c r="Q6470" s="19">
        <f t="shared" si="522"/>
        <v>42.577700966947845</v>
      </c>
    </row>
    <row r="6471" spans="1:17" s="80" customFormat="1" x14ac:dyDescent="0.55000000000000004">
      <c r="A6471" s="80">
        <v>6469</v>
      </c>
      <c r="B6471" s="81">
        <v>46291</v>
      </c>
      <c r="C6471" s="80">
        <v>155.73582443215599</v>
      </c>
      <c r="D6471" s="80">
        <f t="shared" si="524"/>
        <v>1323622430.364531</v>
      </c>
      <c r="E6471" s="80">
        <v>475</v>
      </c>
      <c r="F6471" s="80">
        <f t="shared" si="528"/>
        <v>5.5887929146759182E-5</v>
      </c>
      <c r="G6471" s="80">
        <f t="shared" si="525"/>
        <v>34467.532310548479</v>
      </c>
      <c r="H6471" s="80">
        <f t="shared" si="521"/>
        <v>1.9263190036355662</v>
      </c>
      <c r="I6471" s="80">
        <f t="shared" si="523"/>
        <v>16372077.847510528</v>
      </c>
      <c r="K6471" s="82">
        <f t="shared" si="526"/>
        <v>1.1114805470662237E-3</v>
      </c>
      <c r="L6471" s="3">
        <f>IF(AND(O6471&gt;0,O6471&lt;366),+'PL2'!$N$3+1,IF(AND(O6471&gt;365,O6471&lt;731),+'PL2'!$O$3+1,IF(AND(O6471&gt;730,O6471&lt;1096),+'PL2'!$P$3+1,IF(AND(O6471&gt;1095,O6471&lt;1461),+'PL2'!$Q$3+1,IF(AND(O6471&gt;1460,O6471&lt;3000),+'PL2'!$R$3+1,0)))))</f>
        <v>1.5</v>
      </c>
      <c r="M6471" s="3">
        <f>IF(AND(O6471&gt;0,O6471&lt;366),+'PL2'!$N$2+1,IF(AND(O6471&gt;365,O6471&lt;731),+'PL2'!$O$2+1,IF(AND(O6471&gt;730,O6471&lt;1096),+'PL2'!$P$2+1,IF(AND(O6471&gt;1095,O6471&lt;1461),+'PL2'!$Q$2+1,IF(AND(O6471&gt;1460,O6471&lt;1826),+'PL2'!$R$2+1,IF(AND(O6471&gt;1825,O6471&lt;2190),+'PL2'!$S$2+1,0))))))</f>
        <v>1.2</v>
      </c>
      <c r="N6471" s="82">
        <f t="shared" si="527"/>
        <v>4.9963589095569638E-4</v>
      </c>
      <c r="O6471" s="19">
        <f>IF(A6471&gt;'PL2'!$C$2+489,IF(A6471='PL2'!$C$2+490,1,O6470+1), "")</f>
        <v>1908</v>
      </c>
      <c r="Q6471" s="19">
        <f t="shared" si="522"/>
        <v>42.598974314505313</v>
      </c>
    </row>
    <row r="6472" spans="1:17" s="80" customFormat="1" x14ac:dyDescent="0.55000000000000004">
      <c r="A6472" s="80">
        <v>6470</v>
      </c>
      <c r="B6472" s="81">
        <v>46292</v>
      </c>
      <c r="C6472" s="80">
        <v>155.76582290627701</v>
      </c>
      <c r="D6472" s="80">
        <f t="shared" si="524"/>
        <v>1325093610.9475417</v>
      </c>
      <c r="E6472" s="80">
        <v>475</v>
      </c>
      <c r="F6472" s="80">
        <f t="shared" si="528"/>
        <v>5.5836633177616822E-5</v>
      </c>
      <c r="G6472" s="80">
        <f t="shared" si="525"/>
        <v>34484.753526763503</v>
      </c>
      <c r="H6472" s="80">
        <f t="shared" si="521"/>
        <v>1.9255125328944218</v>
      </c>
      <c r="I6472" s="80">
        <f t="shared" si="523"/>
        <v>16380257.925212665</v>
      </c>
      <c r="K6472" s="82">
        <f t="shared" si="526"/>
        <v>1.1114805470662237E-3</v>
      </c>
      <c r="L6472" s="3">
        <f>IF(AND(O6472&gt;0,O6472&lt;366),+'PL2'!$N$3+1,IF(AND(O6472&gt;365,O6472&lt;731),+'PL2'!$O$3+1,IF(AND(O6472&gt;730,O6472&lt;1096),+'PL2'!$P$3+1,IF(AND(O6472&gt;1095,O6472&lt;1461),+'PL2'!$Q$3+1,IF(AND(O6472&gt;1460,O6472&lt;3000),+'PL2'!$R$3+1,0)))))</f>
        <v>1.5</v>
      </c>
      <c r="M6472" s="3">
        <f>IF(AND(O6472&gt;0,O6472&lt;366),+'PL2'!$N$2+1,IF(AND(O6472&gt;365,O6472&lt;731),+'PL2'!$O$2+1,IF(AND(O6472&gt;730,O6472&lt;1096),+'PL2'!$P$2+1,IF(AND(O6472&gt;1095,O6472&lt;1461),+'PL2'!$Q$2+1,IF(AND(O6472&gt;1460,O6472&lt;1826),+'PL2'!$R$2+1,IF(AND(O6472&gt;1825,O6472&lt;2190),+'PL2'!$S$2+1,0))))))</f>
        <v>1.2</v>
      </c>
      <c r="N6472" s="82">
        <f t="shared" si="527"/>
        <v>4.9963589095569638E-4</v>
      </c>
      <c r="O6472" s="19">
        <f>IF(A6472&gt;'PL2'!$C$2+489,IF(A6472='PL2'!$C$2+490,1,O6471+1), "")</f>
        <v>1909</v>
      </c>
      <c r="Q6472" s="19">
        <f t="shared" si="522"/>
        <v>42.620258290990741</v>
      </c>
    </row>
    <row r="6473" spans="1:17" s="80" customFormat="1" x14ac:dyDescent="0.55000000000000004">
      <c r="A6473" s="80">
        <v>6471</v>
      </c>
      <c r="B6473" s="81">
        <v>46293</v>
      </c>
      <c r="C6473" s="80">
        <v>155.795821380398</v>
      </c>
      <c r="D6473" s="80">
        <f t="shared" si="524"/>
        <v>1326566426.7191517</v>
      </c>
      <c r="E6473" s="80">
        <v>475</v>
      </c>
      <c r="F6473" s="80">
        <f t="shared" si="528"/>
        <v>5.5785382220709763E-5</v>
      </c>
      <c r="G6473" s="80">
        <f t="shared" si="525"/>
        <v>34501.983347316236</v>
      </c>
      <c r="H6473" s="80">
        <f t="shared" si="521"/>
        <v>1.9247063284025994</v>
      </c>
      <c r="I6473" s="80">
        <f t="shared" si="523"/>
        <v>16388442.089975212</v>
      </c>
      <c r="K6473" s="82">
        <f t="shared" si="526"/>
        <v>1.1114805470662237E-3</v>
      </c>
      <c r="L6473" s="3">
        <f>IF(AND(O6473&gt;0,O6473&lt;366),+'PL2'!$N$3+1,IF(AND(O6473&gt;365,O6473&lt;731),+'PL2'!$O$3+1,IF(AND(O6473&gt;730,O6473&lt;1096),+'PL2'!$P$3+1,IF(AND(O6473&gt;1095,O6473&lt;1461),+'PL2'!$Q$3+1,IF(AND(O6473&gt;1460,O6473&lt;3000),+'PL2'!$R$3+1,0)))))</f>
        <v>1.5</v>
      </c>
      <c r="M6473" s="3">
        <f>IF(AND(O6473&gt;0,O6473&lt;366),+'PL2'!$N$2+1,IF(AND(O6473&gt;365,O6473&lt;731),+'PL2'!$O$2+1,IF(AND(O6473&gt;730,O6473&lt;1096),+'PL2'!$P$2+1,IF(AND(O6473&gt;1095,O6473&lt;1461),+'PL2'!$Q$2+1,IF(AND(O6473&gt;1460,O6473&lt;1826),+'PL2'!$R$2+1,IF(AND(O6473&gt;1825,O6473&lt;2190),+'PL2'!$S$2+1,0))))))</f>
        <v>1.2</v>
      </c>
      <c r="N6473" s="82">
        <f t="shared" si="527"/>
        <v>4.9963589095569638E-4</v>
      </c>
      <c r="O6473" s="19">
        <f>IF(A6473&gt;'PL2'!$C$2+489,IF(A6473='PL2'!$C$2+490,1,O6472+1), "")</f>
        <v>1910</v>
      </c>
      <c r="Q6473" s="19">
        <f t="shared" si="522"/>
        <v>42.641552901714725</v>
      </c>
    </row>
    <row r="6474" spans="1:17" s="80" customFormat="1" x14ac:dyDescent="0.55000000000000004">
      <c r="A6474" s="80">
        <v>6472</v>
      </c>
      <c r="B6474" s="81">
        <v>46294</v>
      </c>
      <c r="C6474" s="80">
        <v>155.82581985451799</v>
      </c>
      <c r="D6474" s="80">
        <f t="shared" si="524"/>
        <v>1328040879.4968412</v>
      </c>
      <c r="E6474" s="80">
        <v>475</v>
      </c>
      <c r="F6474" s="80">
        <f t="shared" si="528"/>
        <v>5.5734176239318161E-5</v>
      </c>
      <c r="G6474" s="80">
        <f t="shared" si="525"/>
        <v>34519.221776505714</v>
      </c>
      <c r="H6474" s="80">
        <f t="shared" si="521"/>
        <v>1.9239003901358789</v>
      </c>
      <c r="I6474" s="80">
        <f t="shared" si="523"/>
        <v>16396630.343840213</v>
      </c>
      <c r="K6474" s="82">
        <f t="shared" si="526"/>
        <v>1.1114805470662237E-3</v>
      </c>
      <c r="L6474" s="3">
        <f>IF(AND(O6474&gt;0,O6474&lt;366),+'PL2'!$N$3+1,IF(AND(O6474&gt;365,O6474&lt;731),+'PL2'!$O$3+1,IF(AND(O6474&gt;730,O6474&lt;1096),+'PL2'!$P$3+1,IF(AND(O6474&gt;1095,O6474&lt;1461),+'PL2'!$Q$3+1,IF(AND(O6474&gt;1460,O6474&lt;3000),+'PL2'!$R$3+1,0)))))</f>
        <v>1.5</v>
      </c>
      <c r="M6474" s="3">
        <f>IF(AND(O6474&gt;0,O6474&lt;366),+'PL2'!$N$2+1,IF(AND(O6474&gt;365,O6474&lt;731),+'PL2'!$O$2+1,IF(AND(O6474&gt;730,O6474&lt;1096),+'PL2'!$P$2+1,IF(AND(O6474&gt;1095,O6474&lt;1461),+'PL2'!$Q$2+1,IF(AND(O6474&gt;1460,O6474&lt;1826),+'PL2'!$R$2+1,IF(AND(O6474&gt;1825,O6474&lt;2190),+'PL2'!$S$2+1,0))))))</f>
        <v>1.2</v>
      </c>
      <c r="N6474" s="82">
        <f t="shared" si="527"/>
        <v>4.9963589095569638E-4</v>
      </c>
      <c r="O6474" s="19">
        <f>IF(A6474&gt;'PL2'!$C$2+489,IF(A6474='PL2'!$C$2+490,1,O6473+1), "")</f>
        <v>1911</v>
      </c>
      <c r="Q6474" s="19">
        <f t="shared" si="522"/>
        <v>42.662858151990505</v>
      </c>
    </row>
    <row r="6475" spans="1:17" s="80" customFormat="1" x14ac:dyDescent="0.55000000000000004">
      <c r="A6475" s="80">
        <v>6473</v>
      </c>
      <c r="B6475" s="81">
        <v>46295</v>
      </c>
      <c r="C6475" s="80">
        <v>155.855818328639</v>
      </c>
      <c r="D6475" s="80">
        <f t="shared" si="524"/>
        <v>1329516971.1001108</v>
      </c>
      <c r="E6475" s="80">
        <v>475</v>
      </c>
      <c r="F6475" s="80">
        <f t="shared" si="528"/>
        <v>5.568301519674927E-5</v>
      </c>
      <c r="G6475" s="80">
        <f t="shared" si="525"/>
        <v>34536.468818633119</v>
      </c>
      <c r="H6475" s="80">
        <f t="shared" si="521"/>
        <v>1.9230947180700053</v>
      </c>
      <c r="I6475" s="80">
        <f t="shared" si="523"/>
        <v>16404822.688850731</v>
      </c>
      <c r="K6475" s="82">
        <f t="shared" si="526"/>
        <v>1.1114805470662237E-3</v>
      </c>
      <c r="L6475" s="3">
        <f>IF(AND(O6475&gt;0,O6475&lt;366),+'PL2'!$N$3+1,IF(AND(O6475&gt;365,O6475&lt;731),+'PL2'!$O$3+1,IF(AND(O6475&gt;730,O6475&lt;1096),+'PL2'!$P$3+1,IF(AND(O6475&gt;1095,O6475&lt;1461),+'PL2'!$Q$3+1,IF(AND(O6475&gt;1460,O6475&lt;3000),+'PL2'!$R$3+1,0)))))</f>
        <v>1.5</v>
      </c>
      <c r="M6475" s="3">
        <f>IF(AND(O6475&gt;0,O6475&lt;366),+'PL2'!$N$2+1,IF(AND(O6475&gt;365,O6475&lt;731),+'PL2'!$O$2+1,IF(AND(O6475&gt;730,O6475&lt;1096),+'PL2'!$P$2+1,IF(AND(O6475&gt;1095,O6475&lt;1461),+'PL2'!$Q$2+1,IF(AND(O6475&gt;1460,O6475&lt;1826),+'PL2'!$R$2+1,IF(AND(O6475&gt;1825,O6475&lt;2190),+'PL2'!$S$2+1,0))))))</f>
        <v>1.2</v>
      </c>
      <c r="N6475" s="82">
        <f t="shared" si="527"/>
        <v>4.9963589095569638E-4</v>
      </c>
      <c r="O6475" s="19">
        <f>IF(A6475&gt;'PL2'!$C$2+489,IF(A6475='PL2'!$C$2+490,1,O6474+1), "")</f>
        <v>1912</v>
      </c>
      <c r="Q6475" s="19">
        <f t="shared" si="522"/>
        <v>42.684174047133993</v>
      </c>
    </row>
    <row r="6476" spans="1:17" s="80" customFormat="1" x14ac:dyDescent="0.55000000000000004">
      <c r="A6476" s="80">
        <v>6474</v>
      </c>
      <c r="B6476" s="81">
        <v>46296</v>
      </c>
      <c r="C6476" s="80">
        <v>155.88581680276101</v>
      </c>
      <c r="D6476" s="80">
        <f t="shared" si="524"/>
        <v>1330994703.3504829</v>
      </c>
      <c r="E6476" s="80">
        <v>475</v>
      </c>
      <c r="F6476" s="80">
        <f t="shared" si="528"/>
        <v>5.5631899056335655E-5</v>
      </c>
      <c r="G6476" s="80">
        <f t="shared" si="525"/>
        <v>34553.724478001779</v>
      </c>
      <c r="H6476" s="80">
        <f t="shared" si="521"/>
        <v>1.9222893121806295</v>
      </c>
      <c r="I6476" s="80">
        <f t="shared" si="523"/>
        <v>16413019.127050845</v>
      </c>
      <c r="K6476" s="82">
        <f t="shared" si="526"/>
        <v>1.1114805470662237E-3</v>
      </c>
      <c r="L6476" s="3">
        <f>IF(AND(O6476&gt;0,O6476&lt;366),+'PL2'!$N$3+1,IF(AND(O6476&gt;365,O6476&lt;731),+'PL2'!$O$3+1,IF(AND(O6476&gt;730,O6476&lt;1096),+'PL2'!$P$3+1,IF(AND(O6476&gt;1095,O6476&lt;1461),+'PL2'!$Q$3+1,IF(AND(O6476&gt;1460,O6476&lt;3000),+'PL2'!$R$3+1,0)))))</f>
        <v>1.5</v>
      </c>
      <c r="M6476" s="3">
        <f>IF(AND(O6476&gt;0,O6476&lt;366),+'PL2'!$N$2+1,IF(AND(O6476&gt;365,O6476&lt;731),+'PL2'!$O$2+1,IF(AND(O6476&gt;730,O6476&lt;1096),+'PL2'!$P$2+1,IF(AND(O6476&gt;1095,O6476&lt;1461),+'PL2'!$Q$2+1,IF(AND(O6476&gt;1460,O6476&lt;1826),+'PL2'!$R$2+1,IF(AND(O6476&gt;1825,O6476&lt;2190),+'PL2'!$S$2+1,0))))))</f>
        <v>1.2</v>
      </c>
      <c r="N6476" s="82">
        <f t="shared" si="527"/>
        <v>4.9963589095569638E-4</v>
      </c>
      <c r="O6476" s="19">
        <f>IF(A6476&gt;'PL2'!$C$2+489,IF(A6476='PL2'!$C$2+490,1,O6475+1), "")</f>
        <v>1913</v>
      </c>
      <c r="Q6476" s="19">
        <f t="shared" si="522"/>
        <v>42.705500592463743</v>
      </c>
    </row>
    <row r="6477" spans="1:17" s="80" customFormat="1" x14ac:dyDescent="0.55000000000000004">
      <c r="A6477" s="80">
        <v>6475</v>
      </c>
      <c r="B6477" s="81">
        <v>46297</v>
      </c>
      <c r="C6477" s="80">
        <v>155.915815276882</v>
      </c>
      <c r="D6477" s="80">
        <f t="shared" si="524"/>
        <v>1332474078.0715051</v>
      </c>
      <c r="E6477" s="80">
        <v>475</v>
      </c>
      <c r="F6477" s="80">
        <f t="shared" si="528"/>
        <v>5.5580827781435187E-5</v>
      </c>
      <c r="G6477" s="80">
        <f t="shared" si="525"/>
        <v>34570.988758917185</v>
      </c>
      <c r="H6477" s="80">
        <f t="shared" si="521"/>
        <v>1.9214841724433078</v>
      </c>
      <c r="I6477" s="80">
        <f t="shared" si="523"/>
        <v>16421219.660485663</v>
      </c>
      <c r="K6477" s="82">
        <f t="shared" si="526"/>
        <v>1.1114805470662237E-3</v>
      </c>
      <c r="L6477" s="3">
        <f>IF(AND(O6477&gt;0,O6477&lt;366),+'PL2'!$N$3+1,IF(AND(O6477&gt;365,O6477&lt;731),+'PL2'!$O$3+1,IF(AND(O6477&gt;730,O6477&lt;1096),+'PL2'!$P$3+1,IF(AND(O6477&gt;1095,O6477&lt;1461),+'PL2'!$Q$3+1,IF(AND(O6477&gt;1460,O6477&lt;3000),+'PL2'!$R$3+1,0)))))</f>
        <v>1.5</v>
      </c>
      <c r="M6477" s="3">
        <f>IF(AND(O6477&gt;0,O6477&lt;366),+'PL2'!$N$2+1,IF(AND(O6477&gt;365,O6477&lt;731),+'PL2'!$O$2+1,IF(AND(O6477&gt;730,O6477&lt;1096),+'PL2'!$P$2+1,IF(AND(O6477&gt;1095,O6477&lt;1461),+'PL2'!$Q$2+1,IF(AND(O6477&gt;1460,O6477&lt;1826),+'PL2'!$R$2+1,IF(AND(O6477&gt;1825,O6477&lt;2190),+'PL2'!$S$2+1,0))))))</f>
        <v>1.2</v>
      </c>
      <c r="N6477" s="82">
        <f t="shared" si="527"/>
        <v>4.9963589095569638E-4</v>
      </c>
      <c r="O6477" s="19">
        <f>IF(A6477&gt;'PL2'!$C$2+489,IF(A6477='PL2'!$C$2+490,1,O6476+1), "")</f>
        <v>1914</v>
      </c>
      <c r="Q6477" s="19">
        <f t="shared" si="522"/>
        <v>42.726837793300966</v>
      </c>
    </row>
    <row r="6478" spans="1:17" s="80" customFormat="1" x14ac:dyDescent="0.55000000000000004">
      <c r="A6478" s="80">
        <v>6476</v>
      </c>
      <c r="B6478" s="81">
        <v>46298</v>
      </c>
      <c r="C6478" s="80">
        <v>155.94581375100299</v>
      </c>
      <c r="D6478" s="80">
        <f t="shared" si="524"/>
        <v>1333955097.0887516</v>
      </c>
      <c r="E6478" s="80">
        <v>475</v>
      </c>
      <c r="F6478" s="80">
        <f t="shared" si="528"/>
        <v>5.5529801335432854E-5</v>
      </c>
      <c r="G6478" s="80">
        <f t="shared" si="525"/>
        <v>34588.261665686965</v>
      </c>
      <c r="H6478" s="80">
        <f t="shared" si="521"/>
        <v>1.920679298833565</v>
      </c>
      <c r="I6478" s="80">
        <f t="shared" si="523"/>
        <v>16429424.291201308</v>
      </c>
      <c r="K6478" s="82">
        <f t="shared" si="526"/>
        <v>1.1114805470662237E-3</v>
      </c>
      <c r="L6478" s="3">
        <f>IF(AND(O6478&gt;0,O6478&lt;366),+'PL2'!$N$3+1,IF(AND(O6478&gt;365,O6478&lt;731),+'PL2'!$O$3+1,IF(AND(O6478&gt;730,O6478&lt;1096),+'PL2'!$P$3+1,IF(AND(O6478&gt;1095,O6478&lt;1461),+'PL2'!$Q$3+1,IF(AND(O6478&gt;1460,O6478&lt;3000),+'PL2'!$R$3+1,0)))))</f>
        <v>1.5</v>
      </c>
      <c r="M6478" s="3">
        <f>IF(AND(O6478&gt;0,O6478&lt;366),+'PL2'!$N$2+1,IF(AND(O6478&gt;365,O6478&lt;731),+'PL2'!$O$2+1,IF(AND(O6478&gt;730,O6478&lt;1096),+'PL2'!$P$2+1,IF(AND(O6478&gt;1095,O6478&lt;1461),+'PL2'!$Q$2+1,IF(AND(O6478&gt;1460,O6478&lt;1826),+'PL2'!$R$2+1,IF(AND(O6478&gt;1825,O6478&lt;2190),+'PL2'!$S$2+1,0))))))</f>
        <v>1.2</v>
      </c>
      <c r="N6478" s="82">
        <f t="shared" si="527"/>
        <v>4.9963589095569638E-4</v>
      </c>
      <c r="O6478" s="19">
        <f>IF(A6478&gt;'PL2'!$C$2+489,IF(A6478='PL2'!$C$2+490,1,O6477+1), "")</f>
        <v>1915</v>
      </c>
      <c r="Q6478" s="19">
        <f t="shared" si="522"/>
        <v>42.748185654969539</v>
      </c>
    </row>
    <row r="6479" spans="1:17" s="80" customFormat="1" x14ac:dyDescent="0.55000000000000004">
      <c r="A6479" s="80">
        <v>6477</v>
      </c>
      <c r="B6479" s="81">
        <v>46299</v>
      </c>
      <c r="C6479" s="80">
        <v>155.97581222512301</v>
      </c>
      <c r="D6479" s="80">
        <f t="shared" si="524"/>
        <v>1335437762.2298255</v>
      </c>
      <c r="E6479" s="80">
        <v>475</v>
      </c>
      <c r="F6479" s="80">
        <f t="shared" si="528"/>
        <v>5.5478819681738927E-5</v>
      </c>
      <c r="G6479" s="80">
        <f t="shared" si="525"/>
        <v>34605.543202620909</v>
      </c>
      <c r="H6479" s="80">
        <f t="shared" si="521"/>
        <v>1.9198746913268316</v>
      </c>
      <c r="I6479" s="80">
        <f t="shared" si="523"/>
        <v>16437633.021244932</v>
      </c>
      <c r="K6479" s="82">
        <f t="shared" si="526"/>
        <v>1.1114805470662237E-3</v>
      </c>
      <c r="L6479" s="3">
        <f>IF(AND(O6479&gt;0,O6479&lt;366),+'PL2'!$N$3+1,IF(AND(O6479&gt;365,O6479&lt;731),+'PL2'!$O$3+1,IF(AND(O6479&gt;730,O6479&lt;1096),+'PL2'!$P$3+1,IF(AND(O6479&gt;1095,O6479&lt;1461),+'PL2'!$Q$3+1,IF(AND(O6479&gt;1460,O6479&lt;3000),+'PL2'!$R$3+1,0)))))</f>
        <v>1.5</v>
      </c>
      <c r="M6479" s="3">
        <f>IF(AND(O6479&gt;0,O6479&lt;366),+'PL2'!$N$2+1,IF(AND(O6479&gt;365,O6479&lt;731),+'PL2'!$O$2+1,IF(AND(O6479&gt;730,O6479&lt;1096),+'PL2'!$P$2+1,IF(AND(O6479&gt;1095,O6479&lt;1461),+'PL2'!$Q$2+1,IF(AND(O6479&gt;1460,O6479&lt;1826),+'PL2'!$R$2+1,IF(AND(O6479&gt;1825,O6479&lt;2190),+'PL2'!$S$2+1,0))))))</f>
        <v>1.2</v>
      </c>
      <c r="N6479" s="82">
        <f t="shared" si="527"/>
        <v>4.9963589095569638E-4</v>
      </c>
      <c r="O6479" s="19">
        <f>IF(A6479&gt;'PL2'!$C$2+489,IF(A6479='PL2'!$C$2+490,1,O6478+1), "")</f>
        <v>1916</v>
      </c>
      <c r="Q6479" s="19">
        <f t="shared" si="522"/>
        <v>42.769544182795997</v>
      </c>
    </row>
    <row r="6480" spans="1:17" s="80" customFormat="1" x14ac:dyDescent="0.55000000000000004">
      <c r="A6480" s="80">
        <v>6478</v>
      </c>
      <c r="B6480" s="81">
        <v>46300</v>
      </c>
      <c r="C6480" s="80">
        <v>156.00581069924499</v>
      </c>
      <c r="D6480" s="80">
        <f t="shared" si="524"/>
        <v>1336922075.3243616</v>
      </c>
      <c r="E6480" s="80">
        <v>475</v>
      </c>
      <c r="F6480" s="80">
        <f t="shared" si="528"/>
        <v>5.5427882783791037E-5</v>
      </c>
      <c r="G6480" s="80">
        <f t="shared" si="525"/>
        <v>34622.833374030954</v>
      </c>
      <c r="H6480" s="80">
        <f t="shared" si="521"/>
        <v>1.919070349898516</v>
      </c>
      <c r="I6480" s="80">
        <f t="shared" si="523"/>
        <v>16445845.852664704</v>
      </c>
      <c r="K6480" s="82">
        <f t="shared" si="526"/>
        <v>1.1114805470662237E-3</v>
      </c>
      <c r="L6480" s="3">
        <f>IF(AND(O6480&gt;0,O6480&lt;366),+'PL2'!$N$3+1,IF(AND(O6480&gt;365,O6480&lt;731),+'PL2'!$O$3+1,IF(AND(O6480&gt;730,O6480&lt;1096),+'PL2'!$P$3+1,IF(AND(O6480&gt;1095,O6480&lt;1461),+'PL2'!$Q$3+1,IF(AND(O6480&gt;1460,O6480&lt;3000),+'PL2'!$R$3+1,0)))))</f>
        <v>1.5</v>
      </c>
      <c r="M6480" s="3">
        <f>IF(AND(O6480&gt;0,O6480&lt;366),+'PL2'!$N$2+1,IF(AND(O6480&gt;365,O6480&lt;731),+'PL2'!$O$2+1,IF(AND(O6480&gt;730,O6480&lt;1096),+'PL2'!$P$2+1,IF(AND(O6480&gt;1095,O6480&lt;1461),+'PL2'!$Q$2+1,IF(AND(O6480&gt;1460,O6480&lt;1826),+'PL2'!$R$2+1,IF(AND(O6480&gt;1825,O6480&lt;2190),+'PL2'!$S$2+1,0))))))</f>
        <v>1.2</v>
      </c>
      <c r="N6480" s="82">
        <f t="shared" si="527"/>
        <v>4.9963589095569638E-4</v>
      </c>
      <c r="O6480" s="19">
        <f>IF(A6480&gt;'PL2'!$C$2+489,IF(A6480='PL2'!$C$2+490,1,O6479+1), "")</f>
        <v>1917</v>
      </c>
      <c r="Q6480" s="19">
        <f t="shared" si="522"/>
        <v>42.790913382109537</v>
      </c>
    </row>
    <row r="6481" spans="1:17" s="80" customFormat="1" x14ac:dyDescent="0.55000000000000004">
      <c r="A6481" s="80">
        <v>6479</v>
      </c>
      <c r="B6481" s="81">
        <v>46301</v>
      </c>
      <c r="C6481" s="80">
        <v>156.035809173366</v>
      </c>
      <c r="D6481" s="80">
        <f t="shared" si="524"/>
        <v>1338408038.2040279</v>
      </c>
      <c r="E6481" s="80">
        <v>475</v>
      </c>
      <c r="F6481" s="80">
        <f t="shared" si="528"/>
        <v>5.5376990605050746E-5</v>
      </c>
      <c r="G6481" s="80">
        <f t="shared" si="525"/>
        <v>34640.132184231195</v>
      </c>
      <c r="H6481" s="80">
        <f t="shared" si="521"/>
        <v>1.918266274523887</v>
      </c>
      <c r="I6481" s="80">
        <f t="shared" si="523"/>
        <v>16454062.787509818</v>
      </c>
      <c r="K6481" s="82">
        <f t="shared" si="526"/>
        <v>1.1114805470662237E-3</v>
      </c>
      <c r="L6481" s="3">
        <f>IF(AND(O6481&gt;0,O6481&lt;366),+'PL2'!$N$3+1,IF(AND(O6481&gt;365,O6481&lt;731),+'PL2'!$O$3+1,IF(AND(O6481&gt;730,O6481&lt;1096),+'PL2'!$P$3+1,IF(AND(O6481&gt;1095,O6481&lt;1461),+'PL2'!$Q$3+1,IF(AND(O6481&gt;1460,O6481&lt;3000),+'PL2'!$R$3+1,0)))))</f>
        <v>1.5</v>
      </c>
      <c r="M6481" s="3">
        <f>IF(AND(O6481&gt;0,O6481&lt;366),+'PL2'!$N$2+1,IF(AND(O6481&gt;365,O6481&lt;731),+'PL2'!$O$2+1,IF(AND(O6481&gt;730,O6481&lt;1096),+'PL2'!$P$2+1,IF(AND(O6481&gt;1095,O6481&lt;1461),+'PL2'!$Q$2+1,IF(AND(O6481&gt;1460,O6481&lt;1826),+'PL2'!$R$2+1,IF(AND(O6481&gt;1825,O6481&lt;2190),+'PL2'!$S$2+1,0))))))</f>
        <v>1.2</v>
      </c>
      <c r="N6481" s="82">
        <f t="shared" si="527"/>
        <v>4.9963589095569638E-4</v>
      </c>
      <c r="O6481" s="19">
        <f>IF(A6481&gt;'PL2'!$C$2+489,IF(A6481='PL2'!$C$2+490,1,O6480+1), "")</f>
        <v>1918</v>
      </c>
      <c r="Q6481" s="19">
        <f t="shared" si="522"/>
        <v>42.812293258242015</v>
      </c>
    </row>
    <row r="6482" spans="1:17" s="80" customFormat="1" x14ac:dyDescent="0.55000000000000004">
      <c r="A6482" s="80">
        <v>6480</v>
      </c>
      <c r="B6482" s="81">
        <v>46302</v>
      </c>
      <c r="C6482" s="80">
        <v>156.06580764748699</v>
      </c>
      <c r="D6482" s="80">
        <f t="shared" si="524"/>
        <v>1339895652.7025287</v>
      </c>
      <c r="E6482" s="80">
        <v>475</v>
      </c>
      <c r="F6482" s="80">
        <f t="shared" si="528"/>
        <v>5.5326143109006909E-5</v>
      </c>
      <c r="G6482" s="80">
        <f t="shared" si="525"/>
        <v>34657.439637537886</v>
      </c>
      <c r="H6482" s="80">
        <f t="shared" si="521"/>
        <v>1.9174624651781895</v>
      </c>
      <c r="I6482" s="80">
        <f t="shared" si="523"/>
        <v>16462283.827830495</v>
      </c>
      <c r="K6482" s="82">
        <f t="shared" si="526"/>
        <v>1.1114805470662237E-3</v>
      </c>
      <c r="L6482" s="3">
        <f>IF(AND(O6482&gt;0,O6482&lt;366),+'PL2'!$N$3+1,IF(AND(O6482&gt;365,O6482&lt;731),+'PL2'!$O$3+1,IF(AND(O6482&gt;730,O6482&lt;1096),+'PL2'!$P$3+1,IF(AND(O6482&gt;1095,O6482&lt;1461),+'PL2'!$Q$3+1,IF(AND(O6482&gt;1460,O6482&lt;3000),+'PL2'!$R$3+1,0)))))</f>
        <v>1.5</v>
      </c>
      <c r="M6482" s="3">
        <f>IF(AND(O6482&gt;0,O6482&lt;366),+'PL2'!$N$2+1,IF(AND(O6482&gt;365,O6482&lt;731),+'PL2'!$O$2+1,IF(AND(O6482&gt;730,O6482&lt;1096),+'PL2'!$P$2+1,IF(AND(O6482&gt;1095,O6482&lt;1461),+'PL2'!$Q$2+1,IF(AND(O6482&gt;1460,O6482&lt;1826),+'PL2'!$R$2+1,IF(AND(O6482&gt;1825,O6482&lt;2190),+'PL2'!$S$2+1,0))))))</f>
        <v>1.2</v>
      </c>
      <c r="N6482" s="82">
        <f t="shared" si="527"/>
        <v>4.9963589095569638E-4</v>
      </c>
      <c r="O6482" s="19">
        <f>IF(A6482&gt;'PL2'!$C$2+489,IF(A6482='PL2'!$C$2+490,1,O6481+1), "")</f>
        <v>1919</v>
      </c>
      <c r="Q6482" s="19">
        <f t="shared" si="522"/>
        <v>42.833683816527952</v>
      </c>
    </row>
    <row r="6483" spans="1:17" s="80" customFormat="1" x14ac:dyDescent="0.55000000000000004">
      <c r="A6483" s="80">
        <v>6481</v>
      </c>
      <c r="B6483" s="81">
        <v>46303</v>
      </c>
      <c r="C6483" s="80">
        <v>156.09580612160701</v>
      </c>
      <c r="D6483" s="80">
        <f t="shared" si="524"/>
        <v>1341384920.6556063</v>
      </c>
      <c r="E6483" s="80">
        <v>475</v>
      </c>
      <c r="F6483" s="80">
        <f t="shared" si="528"/>
        <v>5.5275340259173683E-5</v>
      </c>
      <c r="G6483" s="80">
        <f t="shared" si="525"/>
        <v>34674.755738269429</v>
      </c>
      <c r="H6483" s="80">
        <f t="shared" si="521"/>
        <v>1.9166589218365777</v>
      </c>
      <c r="I6483" s="80">
        <f t="shared" si="523"/>
        <v>16470508.975677978</v>
      </c>
      <c r="K6483" s="82">
        <f t="shared" si="526"/>
        <v>1.1114805470662237E-3</v>
      </c>
      <c r="L6483" s="3">
        <f>IF(AND(O6483&gt;0,O6483&lt;366),+'PL2'!$N$3+1,IF(AND(O6483&gt;365,O6483&lt;731),+'PL2'!$O$3+1,IF(AND(O6483&gt;730,O6483&lt;1096),+'PL2'!$P$3+1,IF(AND(O6483&gt;1095,O6483&lt;1461),+'PL2'!$Q$3+1,IF(AND(O6483&gt;1460,O6483&lt;3000),+'PL2'!$R$3+1,0)))))</f>
        <v>1.5</v>
      </c>
      <c r="M6483" s="3">
        <f>IF(AND(O6483&gt;0,O6483&lt;366),+'PL2'!$N$2+1,IF(AND(O6483&gt;365,O6483&lt;731),+'PL2'!$O$2+1,IF(AND(O6483&gt;730,O6483&lt;1096),+'PL2'!$P$2+1,IF(AND(O6483&gt;1095,O6483&lt;1461),+'PL2'!$Q$2+1,IF(AND(O6483&gt;1460,O6483&lt;1826),+'PL2'!$R$2+1,IF(AND(O6483&gt;1825,O6483&lt;2190),+'PL2'!$S$2+1,0))))))</f>
        <v>1.2</v>
      </c>
      <c r="N6483" s="82">
        <f t="shared" si="527"/>
        <v>4.9963589095569638E-4</v>
      </c>
      <c r="O6483" s="19">
        <f>IF(A6483&gt;'PL2'!$C$2+489,IF(A6483='PL2'!$C$2+490,1,O6482+1), "")</f>
        <v>1920</v>
      </c>
      <c r="Q6483" s="19">
        <f t="shared" si="522"/>
        <v>42.855085062304539</v>
      </c>
    </row>
    <row r="6484" spans="1:17" s="80" customFormat="1" x14ac:dyDescent="0.55000000000000004">
      <c r="A6484" s="80">
        <v>6482</v>
      </c>
      <c r="B6484" s="81">
        <v>46304</v>
      </c>
      <c r="C6484" s="80">
        <v>156.12580459572899</v>
      </c>
      <c r="D6484" s="80">
        <f t="shared" si="524"/>
        <v>1342875843.9010429</v>
      </c>
      <c r="E6484" s="80">
        <v>475</v>
      </c>
      <c r="F6484" s="80">
        <f t="shared" si="528"/>
        <v>5.5224582019092553E-5</v>
      </c>
      <c r="G6484" s="80">
        <f t="shared" si="525"/>
        <v>34692.08049074639</v>
      </c>
      <c r="H6484" s="80">
        <f t="shared" si="521"/>
        <v>1.9158556444741845</v>
      </c>
      <c r="I6484" s="80">
        <f t="shared" si="523"/>
        <v>16478738.233104534</v>
      </c>
      <c r="K6484" s="82">
        <f t="shared" si="526"/>
        <v>1.1114805470662237E-3</v>
      </c>
      <c r="L6484" s="3">
        <f>IF(AND(O6484&gt;0,O6484&lt;366),+'PL2'!$N$3+1,IF(AND(O6484&gt;365,O6484&lt;731),+'PL2'!$O$3+1,IF(AND(O6484&gt;730,O6484&lt;1096),+'PL2'!$P$3+1,IF(AND(O6484&gt;1095,O6484&lt;1461),+'PL2'!$Q$3+1,IF(AND(O6484&gt;1460,O6484&lt;3000),+'PL2'!$R$3+1,0)))))</f>
        <v>1.5</v>
      </c>
      <c r="M6484" s="3">
        <f>IF(AND(O6484&gt;0,O6484&lt;366),+'PL2'!$N$2+1,IF(AND(O6484&gt;365,O6484&lt;731),+'PL2'!$O$2+1,IF(AND(O6484&gt;730,O6484&lt;1096),+'PL2'!$P$2+1,IF(AND(O6484&gt;1095,O6484&lt;1461),+'PL2'!$Q$2+1,IF(AND(O6484&gt;1460,O6484&lt;1826),+'PL2'!$R$2+1,IF(AND(O6484&gt;1825,O6484&lt;2190),+'PL2'!$S$2+1,0))))))</f>
        <v>1.2</v>
      </c>
      <c r="N6484" s="82">
        <f t="shared" si="527"/>
        <v>4.9963589095569638E-4</v>
      </c>
      <c r="O6484" s="19">
        <f>IF(A6484&gt;'PL2'!$C$2+489,IF(A6484='PL2'!$C$2+490,1,O6483+1), "")</f>
        <v>1921</v>
      </c>
      <c r="Q6484" s="19">
        <f t="shared" si="522"/>
        <v>42.876497000911627</v>
      </c>
    </row>
    <row r="6485" spans="1:17" s="80" customFormat="1" x14ac:dyDescent="0.55000000000000004">
      <c r="A6485" s="80">
        <v>6483</v>
      </c>
      <c r="B6485" s="81">
        <v>46305</v>
      </c>
      <c r="C6485" s="80">
        <v>156.15580306985001</v>
      </c>
      <c r="D6485" s="80">
        <f t="shared" si="524"/>
        <v>1344368424.2786641</v>
      </c>
      <c r="E6485" s="80">
        <v>475</v>
      </c>
      <c r="F6485" s="80">
        <f t="shared" si="528"/>
        <v>5.5173868352328826E-5</v>
      </c>
      <c r="G6485" s="80">
        <f t="shared" si="525"/>
        <v>34709.413899291489</v>
      </c>
      <c r="H6485" s="80">
        <f t="shared" si="521"/>
        <v>1.9150526330660009</v>
      </c>
      <c r="I6485" s="80">
        <f t="shared" si="523"/>
        <v>16486971.602163456</v>
      </c>
      <c r="K6485" s="82">
        <f t="shared" si="526"/>
        <v>1.1114805470662237E-3</v>
      </c>
      <c r="L6485" s="3">
        <f>IF(AND(O6485&gt;0,O6485&lt;366),+'PL2'!$N$3+1,IF(AND(O6485&gt;365,O6485&lt;731),+'PL2'!$O$3+1,IF(AND(O6485&gt;730,O6485&lt;1096),+'PL2'!$P$3+1,IF(AND(O6485&gt;1095,O6485&lt;1461),+'PL2'!$Q$3+1,IF(AND(O6485&gt;1460,O6485&lt;3000),+'PL2'!$R$3+1,0)))))</f>
        <v>1.5</v>
      </c>
      <c r="M6485" s="3">
        <f>IF(AND(O6485&gt;0,O6485&lt;366),+'PL2'!$N$2+1,IF(AND(O6485&gt;365,O6485&lt;731),+'PL2'!$O$2+1,IF(AND(O6485&gt;730,O6485&lt;1096),+'PL2'!$P$2+1,IF(AND(O6485&gt;1095,O6485&lt;1461),+'PL2'!$Q$2+1,IF(AND(O6485&gt;1460,O6485&lt;1826),+'PL2'!$R$2+1,IF(AND(O6485&gt;1825,O6485&lt;2190),+'PL2'!$S$2+1,0))))))</f>
        <v>1.2</v>
      </c>
      <c r="N6485" s="82">
        <f t="shared" si="527"/>
        <v>4.9963589095569638E-4</v>
      </c>
      <c r="O6485" s="19">
        <f>IF(A6485&gt;'PL2'!$C$2+489,IF(A6485='PL2'!$C$2+490,1,O6484+1), "")</f>
        <v>1922</v>
      </c>
      <c r="Q6485" s="19">
        <f t="shared" si="522"/>
        <v>42.897919637691736</v>
      </c>
    </row>
    <row r="6486" spans="1:17" s="80" customFormat="1" x14ac:dyDescent="0.55000000000000004">
      <c r="A6486" s="80">
        <v>6484</v>
      </c>
      <c r="B6486" s="81">
        <v>46306</v>
      </c>
      <c r="C6486" s="80">
        <v>156.185801543971</v>
      </c>
      <c r="D6486" s="80">
        <f t="shared" si="524"/>
        <v>1345862663.6303399</v>
      </c>
      <c r="E6486" s="80">
        <v>475</v>
      </c>
      <c r="F6486" s="80">
        <f t="shared" si="528"/>
        <v>5.5123199222475106E-5</v>
      </c>
      <c r="G6486" s="80">
        <f t="shared" si="525"/>
        <v>34726.755968229612</v>
      </c>
      <c r="H6486" s="80">
        <f t="shared" si="521"/>
        <v>1.9142498875869973</v>
      </c>
      <c r="I6486" s="80">
        <f t="shared" si="523"/>
        <v>16495209.084909067</v>
      </c>
      <c r="K6486" s="82">
        <f t="shared" si="526"/>
        <v>1.1114805470662237E-3</v>
      </c>
      <c r="L6486" s="3">
        <f>IF(AND(O6486&gt;0,O6486&lt;366),+'PL2'!$N$3+1,IF(AND(O6486&gt;365,O6486&lt;731),+'PL2'!$O$3+1,IF(AND(O6486&gt;730,O6486&lt;1096),+'PL2'!$P$3+1,IF(AND(O6486&gt;1095,O6486&lt;1461),+'PL2'!$Q$3+1,IF(AND(O6486&gt;1460,O6486&lt;3000),+'PL2'!$R$3+1,0)))))</f>
        <v>1.5</v>
      </c>
      <c r="M6486" s="3">
        <f>IF(AND(O6486&gt;0,O6486&lt;366),+'PL2'!$N$2+1,IF(AND(O6486&gt;365,O6486&lt;731),+'PL2'!$O$2+1,IF(AND(O6486&gt;730,O6486&lt;1096),+'PL2'!$P$2+1,IF(AND(O6486&gt;1095,O6486&lt;1461),+'PL2'!$Q$2+1,IF(AND(O6486&gt;1460,O6486&lt;1826),+'PL2'!$R$2+1,IF(AND(O6486&gt;1825,O6486&lt;2190),+'PL2'!$S$2+1,0))))))</f>
        <v>1.2</v>
      </c>
      <c r="N6486" s="82">
        <f t="shared" si="527"/>
        <v>4.9963589095569638E-4</v>
      </c>
      <c r="O6486" s="19">
        <f>IF(A6486&gt;'PL2'!$C$2+489,IF(A6486='PL2'!$C$2+490,1,O6485+1), "")</f>
        <v>1923</v>
      </c>
      <c r="Q6486" s="19">
        <f t="shared" si="522"/>
        <v>42.919352977990059</v>
      </c>
    </row>
    <row r="6487" spans="1:17" s="80" customFormat="1" x14ac:dyDescent="0.55000000000000004">
      <c r="A6487" s="80">
        <v>6485</v>
      </c>
      <c r="B6487" s="81">
        <v>46307</v>
      </c>
      <c r="C6487" s="80">
        <v>156.21580001809099</v>
      </c>
      <c r="D6487" s="80">
        <f t="shared" si="524"/>
        <v>1347358563.7999878</v>
      </c>
      <c r="E6487" s="80">
        <v>475</v>
      </c>
      <c r="F6487" s="80">
        <f t="shared" si="528"/>
        <v>5.5072574593149208E-5</v>
      </c>
      <c r="G6487" s="80">
        <f t="shared" si="525"/>
        <v>34744.106701887802</v>
      </c>
      <c r="H6487" s="80">
        <f t="shared" si="521"/>
        <v>1.9134474080120514</v>
      </c>
      <c r="I6487" s="80">
        <f t="shared" si="523"/>
        <v>16503450.683396706</v>
      </c>
      <c r="K6487" s="82">
        <f t="shared" si="526"/>
        <v>1.1114805470662237E-3</v>
      </c>
      <c r="L6487" s="3">
        <f>IF(AND(O6487&gt;0,O6487&lt;366),+'PL2'!$N$3+1,IF(AND(O6487&gt;365,O6487&lt;731),+'PL2'!$O$3+1,IF(AND(O6487&gt;730,O6487&lt;1096),+'PL2'!$P$3+1,IF(AND(O6487&gt;1095,O6487&lt;1461),+'PL2'!$Q$3+1,IF(AND(O6487&gt;1460,O6487&lt;3000),+'PL2'!$R$3+1,0)))))</f>
        <v>1.5</v>
      </c>
      <c r="M6487" s="3">
        <f>IF(AND(O6487&gt;0,O6487&lt;366),+'PL2'!$N$2+1,IF(AND(O6487&gt;365,O6487&lt;731),+'PL2'!$O$2+1,IF(AND(O6487&gt;730,O6487&lt;1096),+'PL2'!$P$2+1,IF(AND(O6487&gt;1095,O6487&lt;1461),+'PL2'!$Q$2+1,IF(AND(O6487&gt;1460,O6487&lt;1826),+'PL2'!$R$2+1,IF(AND(O6487&gt;1825,O6487&lt;2190),+'PL2'!$S$2+1,0))))))</f>
        <v>1.2</v>
      </c>
      <c r="N6487" s="82">
        <f t="shared" si="527"/>
        <v>4.9963589095569638E-4</v>
      </c>
      <c r="O6487" s="19">
        <f>IF(A6487&gt;'PL2'!$C$2+489,IF(A6487='PL2'!$C$2+490,1,O6486+1), "")</f>
        <v>1924</v>
      </c>
      <c r="Q6487" s="19">
        <f t="shared" si="522"/>
        <v>42.94079702715446</v>
      </c>
    </row>
    <row r="6488" spans="1:17" s="80" customFormat="1" x14ac:dyDescent="0.55000000000000004">
      <c r="A6488" s="80">
        <v>6486</v>
      </c>
      <c r="B6488" s="81">
        <v>46308</v>
      </c>
      <c r="C6488" s="80">
        <v>156.245798492212</v>
      </c>
      <c r="D6488" s="80">
        <f t="shared" si="524"/>
        <v>1348856126.6335745</v>
      </c>
      <c r="E6488" s="80">
        <v>475</v>
      </c>
      <c r="F6488" s="80">
        <f t="shared" si="528"/>
        <v>5.5021994427995922E-5</v>
      </c>
      <c r="G6488" s="80">
        <f t="shared" si="525"/>
        <v>34761.46610459526</v>
      </c>
      <c r="H6488" s="80">
        <f t="shared" si="521"/>
        <v>1.9126451943160094</v>
      </c>
      <c r="I6488" s="80">
        <f t="shared" si="523"/>
        <v>16511696.399682749</v>
      </c>
      <c r="K6488" s="82">
        <f t="shared" si="526"/>
        <v>1.1114805470662237E-3</v>
      </c>
      <c r="L6488" s="3">
        <f>IF(AND(O6488&gt;0,O6488&lt;366),+'PL2'!$N$3+1,IF(AND(O6488&gt;365,O6488&lt;731),+'PL2'!$O$3+1,IF(AND(O6488&gt;730,O6488&lt;1096),+'PL2'!$P$3+1,IF(AND(O6488&gt;1095,O6488&lt;1461),+'PL2'!$Q$3+1,IF(AND(O6488&gt;1460,O6488&lt;3000),+'PL2'!$R$3+1,0)))))</f>
        <v>1.5</v>
      </c>
      <c r="M6488" s="3">
        <f>IF(AND(O6488&gt;0,O6488&lt;366),+'PL2'!$N$2+1,IF(AND(O6488&gt;365,O6488&lt;731),+'PL2'!$O$2+1,IF(AND(O6488&gt;730,O6488&lt;1096),+'PL2'!$P$2+1,IF(AND(O6488&gt;1095,O6488&lt;1461),+'PL2'!$Q$2+1,IF(AND(O6488&gt;1460,O6488&lt;1826),+'PL2'!$R$2+1,IF(AND(O6488&gt;1825,O6488&lt;2190),+'PL2'!$S$2+1,0))))))</f>
        <v>1.2</v>
      </c>
      <c r="N6488" s="82">
        <f t="shared" si="527"/>
        <v>4.9963589095569638E-4</v>
      </c>
      <c r="O6488" s="19">
        <f>IF(A6488&gt;'PL2'!$C$2+489,IF(A6488='PL2'!$C$2+490,1,O6487+1), "")</f>
        <v>1925</v>
      </c>
      <c r="Q6488" s="19">
        <f t="shared" si="522"/>
        <v>42.962251790535468</v>
      </c>
    </row>
    <row r="6489" spans="1:17" s="80" customFormat="1" x14ac:dyDescent="0.55000000000000004">
      <c r="A6489" s="80">
        <v>6487</v>
      </c>
      <c r="B6489" s="81">
        <v>46309</v>
      </c>
      <c r="C6489" s="80">
        <v>156.27579696633401</v>
      </c>
      <c r="D6489" s="80">
        <f t="shared" si="524"/>
        <v>1350355353.9791188</v>
      </c>
      <c r="E6489" s="80">
        <v>475</v>
      </c>
      <c r="F6489" s="80">
        <f t="shared" si="528"/>
        <v>5.4971458690685152E-5</v>
      </c>
      <c r="G6489" s="80">
        <f t="shared" si="525"/>
        <v>34778.834180683356</v>
      </c>
      <c r="H6489" s="80">
        <f t="shared" ref="H6489:H6552" si="529">+F6489*G6489</f>
        <v>1.9118432464736239</v>
      </c>
      <c r="I6489" s="80">
        <f t="shared" si="523"/>
        <v>16519946.235824594</v>
      </c>
      <c r="K6489" s="82">
        <f t="shared" si="526"/>
        <v>1.1114805470662237E-3</v>
      </c>
      <c r="L6489" s="3">
        <f>IF(AND(O6489&gt;0,O6489&lt;366),+'PL2'!$N$3+1,IF(AND(O6489&gt;365,O6489&lt;731),+'PL2'!$O$3+1,IF(AND(O6489&gt;730,O6489&lt;1096),+'PL2'!$P$3+1,IF(AND(O6489&gt;1095,O6489&lt;1461),+'PL2'!$Q$3+1,IF(AND(O6489&gt;1460,O6489&lt;3000),+'PL2'!$R$3+1,0)))))</f>
        <v>1.5</v>
      </c>
      <c r="M6489" s="3">
        <f>IF(AND(O6489&gt;0,O6489&lt;366),+'PL2'!$N$2+1,IF(AND(O6489&gt;365,O6489&lt;731),+'PL2'!$O$2+1,IF(AND(O6489&gt;730,O6489&lt;1096),+'PL2'!$P$2+1,IF(AND(O6489&gt;1095,O6489&lt;1461),+'PL2'!$Q$2+1,IF(AND(O6489&gt;1460,O6489&lt;1826),+'PL2'!$R$2+1,IF(AND(O6489&gt;1825,O6489&lt;2190),+'PL2'!$S$2+1,0))))))</f>
        <v>1.2</v>
      </c>
      <c r="N6489" s="82">
        <f t="shared" si="527"/>
        <v>4.9963589095569638E-4</v>
      </c>
      <c r="O6489" s="19">
        <f>IF(A6489&gt;'PL2'!$C$2+489,IF(A6489='PL2'!$C$2+490,1,O6488+1), "")</f>
        <v>1926</v>
      </c>
      <c r="Q6489" s="19">
        <f t="shared" si="522"/>
        <v>42.983717273486299</v>
      </c>
    </row>
    <row r="6490" spans="1:17" s="80" customFormat="1" x14ac:dyDescent="0.55000000000000004">
      <c r="A6490" s="80">
        <v>6488</v>
      </c>
      <c r="B6490" s="81">
        <v>46310</v>
      </c>
      <c r="C6490" s="80">
        <v>156.305795440455</v>
      </c>
      <c r="D6490" s="80">
        <f t="shared" si="524"/>
        <v>1351856247.6866934</v>
      </c>
      <c r="E6490" s="80">
        <v>475</v>
      </c>
      <c r="F6490" s="80">
        <f t="shared" si="528"/>
        <v>5.492096734491198E-5</v>
      </c>
      <c r="G6490" s="80">
        <f t="shared" si="525"/>
        <v>34796.210934485622</v>
      </c>
      <c r="H6490" s="80">
        <f t="shared" si="529"/>
        <v>1.911041564459554</v>
      </c>
      <c r="I6490" s="80">
        <f t="shared" si="523"/>
        <v>16528200.19388067</v>
      </c>
      <c r="K6490" s="82">
        <f t="shared" si="526"/>
        <v>1.1114805470662237E-3</v>
      </c>
      <c r="L6490" s="3">
        <f>IF(AND(O6490&gt;0,O6490&lt;366),+'PL2'!$N$3+1,IF(AND(O6490&gt;365,O6490&lt;731),+'PL2'!$O$3+1,IF(AND(O6490&gt;730,O6490&lt;1096),+'PL2'!$P$3+1,IF(AND(O6490&gt;1095,O6490&lt;1461),+'PL2'!$Q$3+1,IF(AND(O6490&gt;1460,O6490&lt;3000),+'PL2'!$R$3+1,0)))))</f>
        <v>1.5</v>
      </c>
      <c r="M6490" s="3">
        <f>IF(AND(O6490&gt;0,O6490&lt;366),+'PL2'!$N$2+1,IF(AND(O6490&gt;365,O6490&lt;731),+'PL2'!$O$2+1,IF(AND(O6490&gt;730,O6490&lt;1096),+'PL2'!$P$2+1,IF(AND(O6490&gt;1095,O6490&lt;1461),+'PL2'!$Q$2+1,IF(AND(O6490&gt;1460,O6490&lt;1826),+'PL2'!$R$2+1,IF(AND(O6490&gt;1825,O6490&lt;2190),+'PL2'!$S$2+1,0))))))</f>
        <v>1.2</v>
      </c>
      <c r="N6490" s="82">
        <f t="shared" si="527"/>
        <v>4.9963589095569638E-4</v>
      </c>
      <c r="O6490" s="19">
        <f>IF(A6490&gt;'PL2'!$C$2+489,IF(A6490='PL2'!$C$2+490,1,O6489+1), "")</f>
        <v>1927</v>
      </c>
      <c r="Q6490" s="19">
        <f t="shared" si="522"/>
        <v>43.005193481362824</v>
      </c>
    </row>
    <row r="6491" spans="1:17" s="80" customFormat="1" x14ac:dyDescent="0.55000000000000004">
      <c r="A6491" s="80">
        <v>6489</v>
      </c>
      <c r="B6491" s="81">
        <v>46311</v>
      </c>
      <c r="C6491" s="80">
        <v>156.33579391457599</v>
      </c>
      <c r="D6491" s="80">
        <f t="shared" si="524"/>
        <v>1353358809.608427</v>
      </c>
      <c r="E6491" s="80">
        <v>475</v>
      </c>
      <c r="F6491" s="80">
        <f t="shared" si="528"/>
        <v>5.4870520354398406E-5</v>
      </c>
      <c r="G6491" s="80">
        <f t="shared" si="525"/>
        <v>34813.596370337757</v>
      </c>
      <c r="H6491" s="80">
        <f t="shared" si="529"/>
        <v>1.9102401482484284</v>
      </c>
      <c r="I6491" s="80">
        <f t="shared" si="523"/>
        <v>16536458.275910435</v>
      </c>
      <c r="K6491" s="82">
        <f t="shared" si="526"/>
        <v>1.1114805470662237E-3</v>
      </c>
      <c r="L6491" s="3">
        <f>IF(AND(O6491&gt;0,O6491&lt;366),+'PL2'!$N$3+1,IF(AND(O6491&gt;365,O6491&lt;731),+'PL2'!$O$3+1,IF(AND(O6491&gt;730,O6491&lt;1096),+'PL2'!$P$3+1,IF(AND(O6491&gt;1095,O6491&lt;1461),+'PL2'!$Q$3+1,IF(AND(O6491&gt;1460,O6491&lt;3000),+'PL2'!$R$3+1,0)))))</f>
        <v>1.5</v>
      </c>
      <c r="M6491" s="3">
        <f>IF(AND(O6491&gt;0,O6491&lt;366),+'PL2'!$N$2+1,IF(AND(O6491&gt;365,O6491&lt;731),+'PL2'!$O$2+1,IF(AND(O6491&gt;730,O6491&lt;1096),+'PL2'!$P$2+1,IF(AND(O6491&gt;1095,O6491&lt;1461),+'PL2'!$Q$2+1,IF(AND(O6491&gt;1460,O6491&lt;1826),+'PL2'!$R$2+1,IF(AND(O6491&gt;1825,O6491&lt;2190),+'PL2'!$S$2+1,0))))))</f>
        <v>1.2</v>
      </c>
      <c r="N6491" s="82">
        <f t="shared" si="527"/>
        <v>4.9963589095569638E-4</v>
      </c>
      <c r="O6491" s="19">
        <f>IF(A6491&gt;'PL2'!$C$2+489,IF(A6491='PL2'!$C$2+490,1,O6490+1), "")</f>
        <v>1928</v>
      </c>
      <c r="Q6491" s="19">
        <f t="shared" ref="Q6491:Q6554" si="530">+Q6490*(1+N6491)</f>
        <v>43.026680419523608</v>
      </c>
    </row>
    <row r="6492" spans="1:17" s="80" customFormat="1" x14ac:dyDescent="0.55000000000000004">
      <c r="A6492" s="80">
        <v>6490</v>
      </c>
      <c r="B6492" s="81">
        <v>46312</v>
      </c>
      <c r="C6492" s="80">
        <v>156.36579238869601</v>
      </c>
      <c r="D6492" s="80">
        <f t="shared" si="524"/>
        <v>1354863041.5985074</v>
      </c>
      <c r="E6492" s="80">
        <v>475</v>
      </c>
      <c r="F6492" s="80">
        <f t="shared" si="528"/>
        <v>5.4820117682891583E-5</v>
      </c>
      <c r="G6492" s="80">
        <f t="shared" si="525"/>
        <v>34830.990492577621</v>
      </c>
      <c r="H6492" s="80">
        <f t="shared" si="529"/>
        <v>1.909438997814783</v>
      </c>
      <c r="I6492" s="80">
        <f t="shared" si="523"/>
        <v>16544720.483974369</v>
      </c>
      <c r="K6492" s="82">
        <f t="shared" si="526"/>
        <v>1.1114805470662237E-3</v>
      </c>
      <c r="L6492" s="3">
        <f>IF(AND(O6492&gt;0,O6492&lt;366),+'PL2'!$N$3+1,IF(AND(O6492&gt;365,O6492&lt;731),+'PL2'!$O$3+1,IF(AND(O6492&gt;730,O6492&lt;1096),+'PL2'!$P$3+1,IF(AND(O6492&gt;1095,O6492&lt;1461),+'PL2'!$Q$3+1,IF(AND(O6492&gt;1460,O6492&lt;3000),+'PL2'!$R$3+1,0)))))</f>
        <v>1.5</v>
      </c>
      <c r="M6492" s="3">
        <f>IF(AND(O6492&gt;0,O6492&lt;366),+'PL2'!$N$2+1,IF(AND(O6492&gt;365,O6492&lt;731),+'PL2'!$O$2+1,IF(AND(O6492&gt;730,O6492&lt;1096),+'PL2'!$P$2+1,IF(AND(O6492&gt;1095,O6492&lt;1461),+'PL2'!$Q$2+1,IF(AND(O6492&gt;1460,O6492&lt;1826),+'PL2'!$R$2+1,IF(AND(O6492&gt;1825,O6492&lt;2190),+'PL2'!$S$2+1,0))))))</f>
        <v>1.2</v>
      </c>
      <c r="N6492" s="82">
        <f t="shared" si="527"/>
        <v>4.9963589095569638E-4</v>
      </c>
      <c r="O6492" s="19">
        <f>IF(A6492&gt;'PL2'!$C$2+489,IF(A6492='PL2'!$C$2+490,1,O6491+1), "")</f>
        <v>1929</v>
      </c>
      <c r="Q6492" s="19">
        <f t="shared" si="530"/>
        <v>43.048178093329881</v>
      </c>
    </row>
    <row r="6493" spans="1:17" s="80" customFormat="1" x14ac:dyDescent="0.55000000000000004">
      <c r="A6493" s="80">
        <v>6491</v>
      </c>
      <c r="B6493" s="81">
        <v>46313</v>
      </c>
      <c r="C6493" s="80">
        <v>156.39579086281799</v>
      </c>
      <c r="D6493" s="80">
        <f t="shared" si="524"/>
        <v>1356368945.5131831</v>
      </c>
      <c r="E6493" s="80">
        <v>475</v>
      </c>
      <c r="F6493" s="80">
        <f t="shared" si="528"/>
        <v>5.4769759294165815E-5</v>
      </c>
      <c r="G6493" s="80">
        <f t="shared" si="525"/>
        <v>34848.393305545251</v>
      </c>
      <c r="H6493" s="80">
        <f t="shared" si="529"/>
        <v>1.9086381131331327</v>
      </c>
      <c r="I6493" s="80">
        <f t="shared" si="523"/>
        <v>16552986.820133993</v>
      </c>
      <c r="K6493" s="82">
        <f t="shared" si="526"/>
        <v>1.1114805470662237E-3</v>
      </c>
      <c r="L6493" s="3">
        <f>IF(AND(O6493&gt;0,O6493&lt;366),+'PL2'!$N$3+1,IF(AND(O6493&gt;365,O6493&lt;731),+'PL2'!$O$3+1,IF(AND(O6493&gt;730,O6493&lt;1096),+'PL2'!$P$3+1,IF(AND(O6493&gt;1095,O6493&lt;1461),+'PL2'!$Q$3+1,IF(AND(O6493&gt;1460,O6493&lt;3000),+'PL2'!$R$3+1,0)))))</f>
        <v>1.5</v>
      </c>
      <c r="M6493" s="3">
        <f>IF(AND(O6493&gt;0,O6493&lt;366),+'PL2'!$N$2+1,IF(AND(O6493&gt;365,O6493&lt;731),+'PL2'!$O$2+1,IF(AND(O6493&gt;730,O6493&lt;1096),+'PL2'!$P$2+1,IF(AND(O6493&gt;1095,O6493&lt;1461),+'PL2'!$Q$2+1,IF(AND(O6493&gt;1460,O6493&lt;1826),+'PL2'!$R$2+1,IF(AND(O6493&gt;1825,O6493&lt;2190),+'PL2'!$S$2+1,0))))))</f>
        <v>1.2</v>
      </c>
      <c r="N6493" s="82">
        <f t="shared" si="527"/>
        <v>4.9963589095569638E-4</v>
      </c>
      <c r="O6493" s="19">
        <f>IF(A6493&gt;'PL2'!$C$2+489,IF(A6493='PL2'!$C$2+490,1,O6492+1), "")</f>
        <v>1930</v>
      </c>
      <c r="Q6493" s="19">
        <f t="shared" si="530"/>
        <v>43.069686508145558</v>
      </c>
    </row>
    <row r="6494" spans="1:17" s="80" customFormat="1" x14ac:dyDescent="0.55000000000000004">
      <c r="A6494" s="80">
        <v>6492</v>
      </c>
      <c r="B6494" s="81">
        <v>46314</v>
      </c>
      <c r="C6494" s="80">
        <v>156.425789336939</v>
      </c>
      <c r="D6494" s="80">
        <f t="shared" si="524"/>
        <v>1357876523.2107658</v>
      </c>
      <c r="E6494" s="80">
        <v>475</v>
      </c>
      <c r="F6494" s="80">
        <f t="shared" si="528"/>
        <v>5.4719445152019198E-5</v>
      </c>
      <c r="G6494" s="80">
        <f t="shared" si="525"/>
        <v>34865.804813582843</v>
      </c>
      <c r="H6494" s="80">
        <f t="shared" si="529"/>
        <v>1.9078374941778533</v>
      </c>
      <c r="I6494" s="80">
        <f t="shared" si="523"/>
        <v>16561257.28645185</v>
      </c>
      <c r="K6494" s="82">
        <f t="shared" si="526"/>
        <v>1.1114805470662237E-3</v>
      </c>
      <c r="L6494" s="3">
        <f>IF(AND(O6494&gt;0,O6494&lt;366),+'PL2'!$N$3+1,IF(AND(O6494&gt;365,O6494&lt;731),+'PL2'!$O$3+1,IF(AND(O6494&gt;730,O6494&lt;1096),+'PL2'!$P$3+1,IF(AND(O6494&gt;1095,O6494&lt;1461),+'PL2'!$Q$3+1,IF(AND(O6494&gt;1460,O6494&lt;3000),+'PL2'!$R$3+1,0)))))</f>
        <v>1.5</v>
      </c>
      <c r="M6494" s="3">
        <f>IF(AND(O6494&gt;0,O6494&lt;366),+'PL2'!$N$2+1,IF(AND(O6494&gt;365,O6494&lt;731),+'PL2'!$O$2+1,IF(AND(O6494&gt;730,O6494&lt;1096),+'PL2'!$P$2+1,IF(AND(O6494&gt;1095,O6494&lt;1461),+'PL2'!$Q$2+1,IF(AND(O6494&gt;1460,O6494&lt;1826),+'PL2'!$R$2+1,IF(AND(O6494&gt;1825,O6494&lt;2190),+'PL2'!$S$2+1,0))))))</f>
        <v>1.2</v>
      </c>
      <c r="N6494" s="82">
        <f t="shared" si="527"/>
        <v>4.9963589095569638E-4</v>
      </c>
      <c r="O6494" s="19">
        <f>IF(A6494&gt;'PL2'!$C$2+489,IF(A6494='PL2'!$C$2+490,1,O6493+1), "")</f>
        <v>1931</v>
      </c>
      <c r="Q6494" s="19">
        <f t="shared" si="530"/>
        <v>43.091205669337235</v>
      </c>
    </row>
    <row r="6495" spans="1:17" s="80" customFormat="1" x14ac:dyDescent="0.55000000000000004">
      <c r="A6495" s="80">
        <v>6493</v>
      </c>
      <c r="B6495" s="81">
        <v>46315</v>
      </c>
      <c r="C6495" s="80">
        <v>156.45578781105999</v>
      </c>
      <c r="D6495" s="80">
        <f t="shared" si="524"/>
        <v>1359385776.5516324</v>
      </c>
      <c r="E6495" s="80">
        <v>475</v>
      </c>
      <c r="F6495" s="80">
        <f t="shared" si="528"/>
        <v>5.4669175220276989E-5</v>
      </c>
      <c r="G6495" s="80">
        <f t="shared" si="525"/>
        <v>34883.225021034763</v>
      </c>
      <c r="H6495" s="80">
        <f t="shared" si="529"/>
        <v>1.9070371409233</v>
      </c>
      <c r="I6495" s="80">
        <f t="shared" ref="I6495:I6558" si="531">+E6495*G6495</f>
        <v>16569531.884991512</v>
      </c>
      <c r="K6495" s="82">
        <f t="shared" si="526"/>
        <v>1.1114805470662237E-3</v>
      </c>
      <c r="L6495" s="3">
        <f>IF(AND(O6495&gt;0,O6495&lt;366),+'PL2'!$N$3+1,IF(AND(O6495&gt;365,O6495&lt;731),+'PL2'!$O$3+1,IF(AND(O6495&gt;730,O6495&lt;1096),+'PL2'!$P$3+1,IF(AND(O6495&gt;1095,O6495&lt;1461),+'PL2'!$Q$3+1,IF(AND(O6495&gt;1460,O6495&lt;3000),+'PL2'!$R$3+1,0)))))</f>
        <v>1.5</v>
      </c>
      <c r="M6495" s="3">
        <f>IF(AND(O6495&gt;0,O6495&lt;366),+'PL2'!$N$2+1,IF(AND(O6495&gt;365,O6495&lt;731),+'PL2'!$O$2+1,IF(AND(O6495&gt;730,O6495&lt;1096),+'PL2'!$P$2+1,IF(AND(O6495&gt;1095,O6495&lt;1461),+'PL2'!$Q$2+1,IF(AND(O6495&gt;1460,O6495&lt;1826),+'PL2'!$R$2+1,IF(AND(O6495&gt;1825,O6495&lt;2190),+'PL2'!$S$2+1,0))))))</f>
        <v>1.2</v>
      </c>
      <c r="N6495" s="82">
        <f t="shared" si="527"/>
        <v>4.9963589095569638E-4</v>
      </c>
      <c r="O6495" s="19">
        <f>IF(A6495&gt;'PL2'!$C$2+489,IF(A6495='PL2'!$C$2+490,1,O6494+1), "")</f>
        <v>1932</v>
      </c>
      <c r="Q6495" s="19">
        <f t="shared" si="530"/>
        <v>43.11273558227419</v>
      </c>
    </row>
    <row r="6496" spans="1:17" s="80" customFormat="1" x14ac:dyDescent="0.55000000000000004">
      <c r="A6496" s="80">
        <v>6494</v>
      </c>
      <c r="B6496" s="81">
        <v>46316</v>
      </c>
      <c r="C6496" s="80">
        <v>156.48578628518001</v>
      </c>
      <c r="D6496" s="80">
        <f t="shared" si="524"/>
        <v>1360896707.3982282</v>
      </c>
      <c r="E6496" s="80">
        <v>475</v>
      </c>
      <c r="F6496" s="80">
        <f t="shared" si="528"/>
        <v>5.4618949462789536E-5</v>
      </c>
      <c r="G6496" s="80">
        <f t="shared" si="525"/>
        <v>34900.653932247558</v>
      </c>
      <c r="H6496" s="80">
        <f t="shared" si="529"/>
        <v>1.9062370533437363</v>
      </c>
      <c r="I6496" s="80">
        <f t="shared" si="531"/>
        <v>16577810.61781759</v>
      </c>
      <c r="K6496" s="82">
        <f t="shared" si="526"/>
        <v>1.1114805470662237E-3</v>
      </c>
      <c r="L6496" s="3">
        <f>IF(AND(O6496&gt;0,O6496&lt;366),+'PL2'!$N$3+1,IF(AND(O6496&gt;365,O6496&lt;731),+'PL2'!$O$3+1,IF(AND(O6496&gt;730,O6496&lt;1096),+'PL2'!$P$3+1,IF(AND(O6496&gt;1095,O6496&lt;1461),+'PL2'!$Q$3+1,IF(AND(O6496&gt;1460,O6496&lt;3000),+'PL2'!$R$3+1,0)))))</f>
        <v>1.5</v>
      </c>
      <c r="M6496" s="3">
        <f>IF(AND(O6496&gt;0,O6496&lt;366),+'PL2'!$N$2+1,IF(AND(O6496&gt;365,O6496&lt;731),+'PL2'!$O$2+1,IF(AND(O6496&gt;730,O6496&lt;1096),+'PL2'!$P$2+1,IF(AND(O6496&gt;1095,O6496&lt;1461),+'PL2'!$Q$2+1,IF(AND(O6496&gt;1460,O6496&lt;1826),+'PL2'!$R$2+1,IF(AND(O6496&gt;1825,O6496&lt;2190),+'PL2'!$S$2+1,0))))))</f>
        <v>1.2</v>
      </c>
      <c r="N6496" s="82">
        <f t="shared" si="527"/>
        <v>4.9963589095569638E-4</v>
      </c>
      <c r="O6496" s="19">
        <f>IF(A6496&gt;'PL2'!$C$2+489,IF(A6496='PL2'!$C$2+490,1,O6495+1), "")</f>
        <v>1933</v>
      </c>
      <c r="Q6496" s="19">
        <f t="shared" si="530"/>
        <v>43.134276252328377</v>
      </c>
    </row>
    <row r="6497" spans="1:17" s="80" customFormat="1" x14ac:dyDescent="0.55000000000000004">
      <c r="A6497" s="80">
        <v>6495</v>
      </c>
      <c r="B6497" s="81">
        <v>46317</v>
      </c>
      <c r="C6497" s="80">
        <v>156.51578475930199</v>
      </c>
      <c r="D6497" s="80">
        <f t="shared" si="524"/>
        <v>1362409317.6150677</v>
      </c>
      <c r="E6497" s="80">
        <v>475</v>
      </c>
      <c r="F6497" s="80">
        <f t="shared" si="528"/>
        <v>5.4568767843434353E-5</v>
      </c>
      <c r="G6497" s="80">
        <f t="shared" si="525"/>
        <v>34918.091551569931</v>
      </c>
      <c r="H6497" s="80">
        <f t="shared" si="529"/>
        <v>1.905437231413406</v>
      </c>
      <c r="I6497" s="80">
        <f t="shared" si="531"/>
        <v>16586093.486995718</v>
      </c>
      <c r="K6497" s="82">
        <f t="shared" si="526"/>
        <v>1.1114805470662237E-3</v>
      </c>
      <c r="L6497" s="3">
        <f>IF(AND(O6497&gt;0,O6497&lt;366),+'PL2'!$N$3+1,IF(AND(O6497&gt;365,O6497&lt;731),+'PL2'!$O$3+1,IF(AND(O6497&gt;730,O6497&lt;1096),+'PL2'!$P$3+1,IF(AND(O6497&gt;1095,O6497&lt;1461),+'PL2'!$Q$3+1,IF(AND(O6497&gt;1460,O6497&lt;3000),+'PL2'!$R$3+1,0)))))</f>
        <v>1.5</v>
      </c>
      <c r="M6497" s="3">
        <f>IF(AND(O6497&gt;0,O6497&lt;366),+'PL2'!$N$2+1,IF(AND(O6497&gt;365,O6497&lt;731),+'PL2'!$O$2+1,IF(AND(O6497&gt;730,O6497&lt;1096),+'PL2'!$P$2+1,IF(AND(O6497&gt;1095,O6497&lt;1461),+'PL2'!$Q$2+1,IF(AND(O6497&gt;1460,O6497&lt;1826),+'PL2'!$R$2+1,IF(AND(O6497&gt;1825,O6497&lt;2190),+'PL2'!$S$2+1,0))))))</f>
        <v>1.2</v>
      </c>
      <c r="N6497" s="82">
        <f t="shared" si="527"/>
        <v>4.9963589095569638E-4</v>
      </c>
      <c r="O6497" s="19">
        <f>IF(A6497&gt;'PL2'!$C$2+489,IF(A6497='PL2'!$C$2+490,1,O6496+1), "")</f>
        <v>1934</v>
      </c>
      <c r="Q6497" s="19">
        <f t="shared" si="530"/>
        <v>43.155827684874438</v>
      </c>
    </row>
    <row r="6498" spans="1:17" s="80" customFormat="1" x14ac:dyDescent="0.55000000000000004">
      <c r="A6498" s="80">
        <v>6496</v>
      </c>
      <c r="B6498" s="81">
        <v>46318</v>
      </c>
      <c r="C6498" s="80">
        <v>156.54578323342301</v>
      </c>
      <c r="D6498" s="80">
        <f t="shared" si="524"/>
        <v>1363923609.0687387</v>
      </c>
      <c r="E6498" s="80">
        <v>475</v>
      </c>
      <c r="F6498" s="80">
        <f t="shared" si="528"/>
        <v>5.451863032611263E-5</v>
      </c>
      <c r="G6498" s="80">
        <f t="shared" si="525"/>
        <v>34935.537883352772</v>
      </c>
      <c r="H6498" s="80">
        <f t="shared" si="529"/>
        <v>1.9046376751064131</v>
      </c>
      <c r="I6498" s="80">
        <f t="shared" si="531"/>
        <v>16594380.494592566</v>
      </c>
      <c r="K6498" s="82">
        <f t="shared" si="526"/>
        <v>1.1114805470662237E-3</v>
      </c>
      <c r="L6498" s="3">
        <f>IF(AND(O6498&gt;0,O6498&lt;366),+'PL2'!$N$3+1,IF(AND(O6498&gt;365,O6498&lt;731),+'PL2'!$O$3+1,IF(AND(O6498&gt;730,O6498&lt;1096),+'PL2'!$P$3+1,IF(AND(O6498&gt;1095,O6498&lt;1461),+'PL2'!$Q$3+1,IF(AND(O6498&gt;1460,O6498&lt;3000),+'PL2'!$R$3+1,0)))))</f>
        <v>1.5</v>
      </c>
      <c r="M6498" s="3">
        <f>IF(AND(O6498&gt;0,O6498&lt;366),+'PL2'!$N$2+1,IF(AND(O6498&gt;365,O6498&lt;731),+'PL2'!$O$2+1,IF(AND(O6498&gt;730,O6498&lt;1096),+'PL2'!$P$2+1,IF(AND(O6498&gt;1095,O6498&lt;1461),+'PL2'!$Q$2+1,IF(AND(O6498&gt;1460,O6498&lt;1826),+'PL2'!$R$2+1,IF(AND(O6498&gt;1825,O6498&lt;2190),+'PL2'!$S$2+1,0))))))</f>
        <v>1.2</v>
      </c>
      <c r="N6498" s="82">
        <f t="shared" si="527"/>
        <v>4.9963589095569638E-4</v>
      </c>
      <c r="O6498" s="19">
        <f>IF(A6498&gt;'PL2'!$C$2+489,IF(A6498='PL2'!$C$2+490,1,O6497+1), "")</f>
        <v>1935</v>
      </c>
      <c r="Q6498" s="19">
        <f t="shared" si="530"/>
        <v>43.177389885289699</v>
      </c>
    </row>
    <row r="6499" spans="1:17" s="80" customFormat="1" x14ac:dyDescent="0.55000000000000004">
      <c r="A6499" s="80">
        <v>6497</v>
      </c>
      <c r="B6499" s="81">
        <v>46319</v>
      </c>
      <c r="C6499" s="80">
        <v>156.575781707544</v>
      </c>
      <c r="D6499" s="80">
        <f t="shared" ref="D6499:D6562" si="532">+D6498*(1+K6499)</f>
        <v>1365439583.627903</v>
      </c>
      <c r="E6499" s="80">
        <v>475</v>
      </c>
      <c r="F6499" s="80">
        <f t="shared" si="528"/>
        <v>5.446853687475269E-5</v>
      </c>
      <c r="G6499" s="80">
        <f t="shared" ref="G6499:G6562" si="533">+G6498*(1+N6499)</f>
        <v>34952.992931949135</v>
      </c>
      <c r="H6499" s="80">
        <f t="shared" si="529"/>
        <v>1.9038383843968416</v>
      </c>
      <c r="I6499" s="80">
        <f t="shared" si="531"/>
        <v>16602671.642675839</v>
      </c>
      <c r="K6499" s="82">
        <f t="shared" si="526"/>
        <v>1.1114805470662237E-3</v>
      </c>
      <c r="L6499" s="3">
        <f>IF(AND(O6499&gt;0,O6499&lt;366),+'PL2'!$N$3+1,IF(AND(O6499&gt;365,O6499&lt;731),+'PL2'!$O$3+1,IF(AND(O6499&gt;730,O6499&lt;1096),+'PL2'!$P$3+1,IF(AND(O6499&gt;1095,O6499&lt;1461),+'PL2'!$Q$3+1,IF(AND(O6499&gt;1460,O6499&lt;3000),+'PL2'!$R$3+1,0)))))</f>
        <v>1.5</v>
      </c>
      <c r="M6499" s="3">
        <f>IF(AND(O6499&gt;0,O6499&lt;366),+'PL2'!$N$2+1,IF(AND(O6499&gt;365,O6499&lt;731),+'PL2'!$O$2+1,IF(AND(O6499&gt;730,O6499&lt;1096),+'PL2'!$P$2+1,IF(AND(O6499&gt;1095,O6499&lt;1461),+'PL2'!$Q$2+1,IF(AND(O6499&gt;1460,O6499&lt;1826),+'PL2'!$R$2+1,IF(AND(O6499&gt;1825,O6499&lt;2190),+'PL2'!$S$2+1,0))))))</f>
        <v>1.2</v>
      </c>
      <c r="N6499" s="82">
        <f t="shared" si="527"/>
        <v>4.9963589095569638E-4</v>
      </c>
      <c r="O6499" s="19">
        <f>IF(A6499&gt;'PL2'!$C$2+489,IF(A6499='PL2'!$C$2+490,1,O6498+1), "")</f>
        <v>1936</v>
      </c>
      <c r="Q6499" s="19">
        <f t="shared" si="530"/>
        <v>43.198962858954175</v>
      </c>
    </row>
    <row r="6500" spans="1:17" s="80" customFormat="1" x14ac:dyDescent="0.55000000000000004">
      <c r="A6500" s="80">
        <v>6498</v>
      </c>
      <c r="B6500" s="81">
        <v>46320</v>
      </c>
      <c r="C6500" s="80">
        <v>156.60578018166399</v>
      </c>
      <c r="D6500" s="80">
        <f t="shared" si="532"/>
        <v>1366957243.1632996</v>
      </c>
      <c r="E6500" s="80">
        <v>475</v>
      </c>
      <c r="F6500" s="80">
        <f t="shared" si="528"/>
        <v>5.4418487453307915E-5</v>
      </c>
      <c r="G6500" s="80">
        <f t="shared" si="533"/>
        <v>34970.456701714254</v>
      </c>
      <c r="H6500" s="80">
        <f t="shared" si="529"/>
        <v>1.9030393592586849</v>
      </c>
      <c r="I6500" s="80">
        <f t="shared" si="531"/>
        <v>16610966.933314271</v>
      </c>
      <c r="K6500" s="82">
        <f t="shared" ref="K6500:K6563" si="534">+L6500^(0.00273972602739726)-1</f>
        <v>1.1114805470662237E-3</v>
      </c>
      <c r="L6500" s="3">
        <f>IF(AND(O6500&gt;0,O6500&lt;366),+'PL2'!$N$3+1,IF(AND(O6500&gt;365,O6500&lt;731),+'PL2'!$O$3+1,IF(AND(O6500&gt;730,O6500&lt;1096),+'PL2'!$P$3+1,IF(AND(O6500&gt;1095,O6500&lt;1461),+'PL2'!$Q$3+1,IF(AND(O6500&gt;1460,O6500&lt;3000),+'PL2'!$R$3+1,0)))))</f>
        <v>1.5</v>
      </c>
      <c r="M6500" s="3">
        <f>IF(AND(O6500&gt;0,O6500&lt;366),+'PL2'!$N$2+1,IF(AND(O6500&gt;365,O6500&lt;731),+'PL2'!$O$2+1,IF(AND(O6500&gt;730,O6500&lt;1096),+'PL2'!$P$2+1,IF(AND(O6500&gt;1095,O6500&lt;1461),+'PL2'!$Q$2+1,IF(AND(O6500&gt;1460,O6500&lt;1826),+'PL2'!$R$2+1,IF(AND(O6500&gt;1825,O6500&lt;2190),+'PL2'!$S$2+1,0))))))</f>
        <v>1.2</v>
      </c>
      <c r="N6500" s="82">
        <f t="shared" ref="N6500:N6563" si="535">+M6500^(0.00273972602739726)-1</f>
        <v>4.9963589095569638E-4</v>
      </c>
      <c r="O6500" s="19">
        <f>IF(A6500&gt;'PL2'!$C$2+489,IF(A6500='PL2'!$C$2+490,1,O6499+1), "")</f>
        <v>1937</v>
      </c>
      <c r="Q6500" s="19">
        <f t="shared" si="530"/>
        <v>43.220546611250569</v>
      </c>
    </row>
    <row r="6501" spans="1:17" s="80" customFormat="1" x14ac:dyDescent="0.55000000000000004">
      <c r="A6501" s="80">
        <v>6499</v>
      </c>
      <c r="B6501" s="81">
        <v>46321</v>
      </c>
      <c r="C6501" s="80">
        <v>156.635778655785</v>
      </c>
      <c r="D6501" s="80">
        <f t="shared" si="532"/>
        <v>1368476589.5477469</v>
      </c>
      <c r="E6501" s="80">
        <v>475</v>
      </c>
      <c r="F6501" s="80">
        <f t="shared" si="528"/>
        <v>5.4368482025758432E-5</v>
      </c>
      <c r="G6501" s="80">
        <f t="shared" si="533"/>
        <v>34987.929197005542</v>
      </c>
      <c r="H6501" s="80">
        <f t="shared" si="529"/>
        <v>1.9022405996659044</v>
      </c>
      <c r="I6501" s="80">
        <f t="shared" si="531"/>
        <v>16619266.368577633</v>
      </c>
      <c r="K6501" s="82">
        <f t="shared" si="534"/>
        <v>1.1114805470662237E-3</v>
      </c>
      <c r="L6501" s="3">
        <f>IF(AND(O6501&gt;0,O6501&lt;366),+'PL2'!$N$3+1,IF(AND(O6501&gt;365,O6501&lt;731),+'PL2'!$O$3+1,IF(AND(O6501&gt;730,O6501&lt;1096),+'PL2'!$P$3+1,IF(AND(O6501&gt;1095,O6501&lt;1461),+'PL2'!$Q$3+1,IF(AND(O6501&gt;1460,O6501&lt;3000),+'PL2'!$R$3+1,0)))))</f>
        <v>1.5</v>
      </c>
      <c r="M6501" s="3">
        <f>IF(AND(O6501&gt;0,O6501&lt;366),+'PL2'!$N$2+1,IF(AND(O6501&gt;365,O6501&lt;731),+'PL2'!$O$2+1,IF(AND(O6501&gt;730,O6501&lt;1096),+'PL2'!$P$2+1,IF(AND(O6501&gt;1095,O6501&lt;1461),+'PL2'!$Q$2+1,IF(AND(O6501&gt;1460,O6501&lt;1826),+'PL2'!$R$2+1,IF(AND(O6501&gt;1825,O6501&lt;2190),+'PL2'!$S$2+1,0))))))</f>
        <v>1.2</v>
      </c>
      <c r="N6501" s="82">
        <f t="shared" si="535"/>
        <v>4.9963589095569638E-4</v>
      </c>
      <c r="O6501" s="19">
        <f>IF(A6501&gt;'PL2'!$C$2+489,IF(A6501='PL2'!$C$2+490,1,O6500+1), "")</f>
        <v>1938</v>
      </c>
      <c r="Q6501" s="19">
        <f t="shared" si="530"/>
        <v>43.242141147564276</v>
      </c>
    </row>
    <row r="6502" spans="1:17" s="80" customFormat="1" x14ac:dyDescent="0.55000000000000004">
      <c r="A6502" s="80">
        <v>6500</v>
      </c>
      <c r="B6502" s="81">
        <v>46322</v>
      </c>
      <c r="C6502" s="80">
        <v>156.66577712990701</v>
      </c>
      <c r="D6502" s="80">
        <f t="shared" si="532"/>
        <v>1369997624.6561449</v>
      </c>
      <c r="E6502" s="80">
        <v>475</v>
      </c>
      <c r="F6502" s="80">
        <f t="shared" si="528"/>
        <v>5.4318520556109385E-5</v>
      </c>
      <c r="G6502" s="80">
        <f t="shared" si="533"/>
        <v>35005.410422182584</v>
      </c>
      <c r="H6502" s="80">
        <f t="shared" si="529"/>
        <v>1.9014421055923703</v>
      </c>
      <c r="I6502" s="80">
        <f t="shared" si="531"/>
        <v>16627569.950536728</v>
      </c>
      <c r="K6502" s="82">
        <f t="shared" si="534"/>
        <v>1.1114805470662237E-3</v>
      </c>
      <c r="L6502" s="3">
        <f>IF(AND(O6502&gt;0,O6502&lt;366),+'PL2'!$N$3+1,IF(AND(O6502&gt;365,O6502&lt;731),+'PL2'!$O$3+1,IF(AND(O6502&gt;730,O6502&lt;1096),+'PL2'!$P$3+1,IF(AND(O6502&gt;1095,O6502&lt;1461),+'PL2'!$Q$3+1,IF(AND(O6502&gt;1460,O6502&lt;3000),+'PL2'!$R$3+1,0)))))</f>
        <v>1.5</v>
      </c>
      <c r="M6502" s="3">
        <f>IF(AND(O6502&gt;0,O6502&lt;366),+'PL2'!$N$2+1,IF(AND(O6502&gt;365,O6502&lt;731),+'PL2'!$O$2+1,IF(AND(O6502&gt;730,O6502&lt;1096),+'PL2'!$P$2+1,IF(AND(O6502&gt;1095,O6502&lt;1461),+'PL2'!$Q$2+1,IF(AND(O6502&gt;1460,O6502&lt;1826),+'PL2'!$R$2+1,IF(AND(O6502&gt;1825,O6502&lt;2190),+'PL2'!$S$2+1,0))))))</f>
        <v>1.2</v>
      </c>
      <c r="N6502" s="82">
        <f t="shared" si="535"/>
        <v>4.9963589095569638E-4</v>
      </c>
      <c r="O6502" s="19">
        <f>IF(A6502&gt;'PL2'!$C$2+489,IF(A6502='PL2'!$C$2+490,1,O6501+1), "")</f>
        <v>1939</v>
      </c>
      <c r="Q6502" s="19">
        <f t="shared" si="530"/>
        <v>43.263746473283369</v>
      </c>
    </row>
    <row r="6503" spans="1:17" s="80" customFormat="1" x14ac:dyDescent="0.55000000000000004">
      <c r="A6503" s="80">
        <v>6501</v>
      </c>
      <c r="B6503" s="81">
        <v>46323</v>
      </c>
      <c r="C6503" s="80">
        <v>156.695775604028</v>
      </c>
      <c r="D6503" s="80">
        <f t="shared" si="532"/>
        <v>1371520350.3654771</v>
      </c>
      <c r="E6503" s="80">
        <v>475</v>
      </c>
      <c r="F6503" s="80">
        <f t="shared" si="528"/>
        <v>5.4268603008390917E-5</v>
      </c>
      <c r="G6503" s="80">
        <f t="shared" si="533"/>
        <v>35022.900381607142</v>
      </c>
      <c r="H6503" s="80">
        <f t="shared" si="529"/>
        <v>1.9006438770118608</v>
      </c>
      <c r="I6503" s="80">
        <f t="shared" si="531"/>
        <v>16635877.681263393</v>
      </c>
      <c r="K6503" s="82">
        <f t="shared" si="534"/>
        <v>1.1114805470662237E-3</v>
      </c>
      <c r="L6503" s="3">
        <f>IF(AND(O6503&gt;0,O6503&lt;366),+'PL2'!$N$3+1,IF(AND(O6503&gt;365,O6503&lt;731),+'PL2'!$O$3+1,IF(AND(O6503&gt;730,O6503&lt;1096),+'PL2'!$P$3+1,IF(AND(O6503&gt;1095,O6503&lt;1461),+'PL2'!$Q$3+1,IF(AND(O6503&gt;1460,O6503&lt;3000),+'PL2'!$R$3+1,0)))))</f>
        <v>1.5</v>
      </c>
      <c r="M6503" s="3">
        <f>IF(AND(O6503&gt;0,O6503&lt;366),+'PL2'!$N$2+1,IF(AND(O6503&gt;365,O6503&lt;731),+'PL2'!$O$2+1,IF(AND(O6503&gt;730,O6503&lt;1096),+'PL2'!$P$2+1,IF(AND(O6503&gt;1095,O6503&lt;1461),+'PL2'!$Q$2+1,IF(AND(O6503&gt;1460,O6503&lt;1826),+'PL2'!$R$2+1,IF(AND(O6503&gt;1825,O6503&lt;2190),+'PL2'!$S$2+1,0))))))</f>
        <v>1.2</v>
      </c>
      <c r="N6503" s="82">
        <f t="shared" si="535"/>
        <v>4.9963589095569638E-4</v>
      </c>
      <c r="O6503" s="19">
        <f>IF(A6503&gt;'PL2'!$C$2+489,IF(A6503='PL2'!$C$2+490,1,O6502+1), "")</f>
        <v>1940</v>
      </c>
      <c r="Q6503" s="19">
        <f t="shared" si="530"/>
        <v>43.285362593798631</v>
      </c>
    </row>
    <row r="6504" spans="1:17" s="80" customFormat="1" x14ac:dyDescent="0.55000000000000004">
      <c r="A6504" s="80">
        <v>6502</v>
      </c>
      <c r="B6504" s="81">
        <v>46324</v>
      </c>
      <c r="C6504" s="80">
        <v>156.72577407814899</v>
      </c>
      <c r="D6504" s="80">
        <f t="shared" si="532"/>
        <v>1373044768.5548139</v>
      </c>
      <c r="E6504" s="80">
        <v>475</v>
      </c>
      <c r="F6504" s="80">
        <f t="shared" si="528"/>
        <v>5.4218729346659925E-5</v>
      </c>
      <c r="G6504" s="80">
        <f t="shared" si="533"/>
        <v>35040.399079643161</v>
      </c>
      <c r="H6504" s="80">
        <f t="shared" si="529"/>
        <v>1.8998459138981241</v>
      </c>
      <c r="I6504" s="80">
        <f t="shared" si="531"/>
        <v>16644189.562830502</v>
      </c>
      <c r="K6504" s="82">
        <f t="shared" si="534"/>
        <v>1.1114805470662237E-3</v>
      </c>
      <c r="L6504" s="3">
        <f>IF(AND(O6504&gt;0,O6504&lt;366),+'PL2'!$N$3+1,IF(AND(O6504&gt;365,O6504&lt;731),+'PL2'!$O$3+1,IF(AND(O6504&gt;730,O6504&lt;1096),+'PL2'!$P$3+1,IF(AND(O6504&gt;1095,O6504&lt;1461),+'PL2'!$Q$3+1,IF(AND(O6504&gt;1460,O6504&lt;3000),+'PL2'!$R$3+1,0)))))</f>
        <v>1.5</v>
      </c>
      <c r="M6504" s="3">
        <f>IF(AND(O6504&gt;0,O6504&lt;366),+'PL2'!$N$2+1,IF(AND(O6504&gt;365,O6504&lt;731),+'PL2'!$O$2+1,IF(AND(O6504&gt;730,O6504&lt;1096),+'PL2'!$P$2+1,IF(AND(O6504&gt;1095,O6504&lt;1461),+'PL2'!$Q$2+1,IF(AND(O6504&gt;1460,O6504&lt;1826),+'PL2'!$R$2+1,IF(AND(O6504&gt;1825,O6504&lt;2190),+'PL2'!$S$2+1,0))))))</f>
        <v>1.2</v>
      </c>
      <c r="N6504" s="82">
        <f t="shared" si="535"/>
        <v>4.9963589095569638E-4</v>
      </c>
      <c r="O6504" s="19">
        <f>IF(A6504&gt;'PL2'!$C$2+489,IF(A6504='PL2'!$C$2+490,1,O6503+1), "")</f>
        <v>1941</v>
      </c>
      <c r="Q6504" s="19">
        <f t="shared" si="530"/>
        <v>43.30698951450352</v>
      </c>
    </row>
    <row r="6505" spans="1:17" s="80" customFormat="1" x14ac:dyDescent="0.55000000000000004">
      <c r="A6505" s="80">
        <v>6503</v>
      </c>
      <c r="B6505" s="81">
        <v>46325</v>
      </c>
      <c r="C6505" s="80">
        <v>156.75577255226901</v>
      </c>
      <c r="D6505" s="80">
        <f t="shared" si="532"/>
        <v>1374570881.1053135</v>
      </c>
      <c r="E6505" s="80">
        <v>475</v>
      </c>
      <c r="F6505" s="80">
        <f t="shared" si="528"/>
        <v>5.4168899534998267E-5</v>
      </c>
      <c r="G6505" s="80">
        <f t="shared" si="533"/>
        <v>35057.906520656761</v>
      </c>
      <c r="H6505" s="80">
        <f t="shared" si="529"/>
        <v>1.8990482162248168</v>
      </c>
      <c r="I6505" s="80">
        <f t="shared" si="531"/>
        <v>16652505.597311962</v>
      </c>
      <c r="K6505" s="82">
        <f t="shared" si="534"/>
        <v>1.1114805470662237E-3</v>
      </c>
      <c r="L6505" s="3">
        <f>IF(AND(O6505&gt;0,O6505&lt;366),+'PL2'!$N$3+1,IF(AND(O6505&gt;365,O6505&lt;731),+'PL2'!$O$3+1,IF(AND(O6505&gt;730,O6505&lt;1096),+'PL2'!$P$3+1,IF(AND(O6505&gt;1095,O6505&lt;1461),+'PL2'!$Q$3+1,IF(AND(O6505&gt;1460,O6505&lt;3000),+'PL2'!$R$3+1,0)))))</f>
        <v>1.5</v>
      </c>
      <c r="M6505" s="3">
        <f>IF(AND(O6505&gt;0,O6505&lt;366),+'PL2'!$N$2+1,IF(AND(O6505&gt;365,O6505&lt;731),+'PL2'!$O$2+1,IF(AND(O6505&gt;730,O6505&lt;1096),+'PL2'!$P$2+1,IF(AND(O6505&gt;1095,O6505&lt;1461),+'PL2'!$Q$2+1,IF(AND(O6505&gt;1460,O6505&lt;1826),+'PL2'!$R$2+1,IF(AND(O6505&gt;1825,O6505&lt;2190),+'PL2'!$S$2+1,0))))))</f>
        <v>1.2</v>
      </c>
      <c r="N6505" s="82">
        <f t="shared" si="535"/>
        <v>4.9963589095569638E-4</v>
      </c>
      <c r="O6505" s="19">
        <f>IF(A6505&gt;'PL2'!$C$2+489,IF(A6505='PL2'!$C$2+490,1,O6504+1), "")</f>
        <v>1942</v>
      </c>
      <c r="Q6505" s="19">
        <f t="shared" si="530"/>
        <v>43.328627240794205</v>
      </c>
    </row>
    <row r="6506" spans="1:17" s="80" customFormat="1" x14ac:dyDescent="0.55000000000000004">
      <c r="A6506" s="80">
        <v>6504</v>
      </c>
      <c r="B6506" s="81">
        <v>46326</v>
      </c>
      <c r="C6506" s="80">
        <v>156.78577102639099</v>
      </c>
      <c r="D6506" s="80">
        <f t="shared" si="532"/>
        <v>1376098689.9002259</v>
      </c>
      <c r="E6506" s="80">
        <v>475</v>
      </c>
      <c r="F6506" s="80">
        <f t="shared" si="528"/>
        <v>5.411911353751482E-5</v>
      </c>
      <c r="G6506" s="80">
        <f t="shared" si="533"/>
        <v>35075.422709016253</v>
      </c>
      <c r="H6506" s="80">
        <f t="shared" si="529"/>
        <v>1.8982507839655762</v>
      </c>
      <c r="I6506" s="80">
        <f t="shared" si="531"/>
        <v>16660825.786782721</v>
      </c>
      <c r="K6506" s="82">
        <f t="shared" si="534"/>
        <v>1.1114805470662237E-3</v>
      </c>
      <c r="L6506" s="3">
        <f>IF(AND(O6506&gt;0,O6506&lt;366),+'PL2'!$N$3+1,IF(AND(O6506&gt;365,O6506&lt;731),+'PL2'!$O$3+1,IF(AND(O6506&gt;730,O6506&lt;1096),+'PL2'!$P$3+1,IF(AND(O6506&gt;1095,O6506&lt;1461),+'PL2'!$Q$3+1,IF(AND(O6506&gt;1460,O6506&lt;3000),+'PL2'!$R$3+1,0)))))</f>
        <v>1.5</v>
      </c>
      <c r="M6506" s="3">
        <f>IF(AND(O6506&gt;0,O6506&lt;366),+'PL2'!$N$2+1,IF(AND(O6506&gt;365,O6506&lt;731),+'PL2'!$O$2+1,IF(AND(O6506&gt;730,O6506&lt;1096),+'PL2'!$P$2+1,IF(AND(O6506&gt;1095,O6506&lt;1461),+'PL2'!$Q$2+1,IF(AND(O6506&gt;1460,O6506&lt;1826),+'PL2'!$R$2+1,IF(AND(O6506&gt;1825,O6506&lt;2190),+'PL2'!$S$2+1,0))))))</f>
        <v>1.2</v>
      </c>
      <c r="N6506" s="82">
        <f t="shared" si="535"/>
        <v>4.9963589095569638E-4</v>
      </c>
      <c r="O6506" s="19">
        <f>IF(A6506&gt;'PL2'!$C$2+489,IF(A6506='PL2'!$C$2+490,1,O6505+1), "")</f>
        <v>1943</v>
      </c>
      <c r="Q6506" s="19">
        <f t="shared" si="530"/>
        <v>43.350275778069545</v>
      </c>
    </row>
    <row r="6507" spans="1:17" s="80" customFormat="1" x14ac:dyDescent="0.55000000000000004">
      <c r="A6507" s="80">
        <v>6505</v>
      </c>
      <c r="B6507" s="81">
        <v>46327</v>
      </c>
      <c r="C6507" s="80">
        <v>156.815769500512</v>
      </c>
      <c r="D6507" s="80">
        <f t="shared" si="532"/>
        <v>1377628196.8248932</v>
      </c>
      <c r="E6507" s="80">
        <v>475</v>
      </c>
      <c r="F6507" s="80">
        <f t="shared" si="528"/>
        <v>5.4069371318342082E-5</v>
      </c>
      <c r="G6507" s="80">
        <f t="shared" si="533"/>
        <v>35092.947649092122</v>
      </c>
      <c r="H6507" s="80">
        <f t="shared" si="529"/>
        <v>1.8974536170939018</v>
      </c>
      <c r="I6507" s="80">
        <f t="shared" si="531"/>
        <v>16669150.133318758</v>
      </c>
      <c r="K6507" s="82">
        <f t="shared" si="534"/>
        <v>1.1114805470662237E-3</v>
      </c>
      <c r="L6507" s="3">
        <f>IF(AND(O6507&gt;0,O6507&lt;366),+'PL2'!$N$3+1,IF(AND(O6507&gt;365,O6507&lt;731),+'PL2'!$O$3+1,IF(AND(O6507&gt;730,O6507&lt;1096),+'PL2'!$P$3+1,IF(AND(O6507&gt;1095,O6507&lt;1461),+'PL2'!$Q$3+1,IF(AND(O6507&gt;1460,O6507&lt;3000),+'PL2'!$R$3+1,0)))))</f>
        <v>1.5</v>
      </c>
      <c r="M6507" s="3">
        <f>IF(AND(O6507&gt;0,O6507&lt;366),+'PL2'!$N$2+1,IF(AND(O6507&gt;365,O6507&lt;731),+'PL2'!$O$2+1,IF(AND(O6507&gt;730,O6507&lt;1096),+'PL2'!$P$2+1,IF(AND(O6507&gt;1095,O6507&lt;1461),+'PL2'!$Q$2+1,IF(AND(O6507&gt;1460,O6507&lt;1826),+'PL2'!$R$2+1,IF(AND(O6507&gt;1825,O6507&lt;2190),+'PL2'!$S$2+1,0))))))</f>
        <v>1.2</v>
      </c>
      <c r="N6507" s="82">
        <f t="shared" si="535"/>
        <v>4.9963589095569638E-4</v>
      </c>
      <c r="O6507" s="19">
        <f>IF(A6507&gt;'PL2'!$C$2+489,IF(A6507='PL2'!$C$2+490,1,O6506+1), "")</f>
        <v>1944</v>
      </c>
      <c r="Q6507" s="19">
        <f t="shared" si="530"/>
        <v>43.371935131731092</v>
      </c>
    </row>
    <row r="6508" spans="1:17" s="80" customFormat="1" x14ac:dyDescent="0.55000000000000004">
      <c r="A6508" s="80">
        <v>6506</v>
      </c>
      <c r="B6508" s="81">
        <v>46328</v>
      </c>
      <c r="C6508" s="80">
        <v>156.84576797463299</v>
      </c>
      <c r="D6508" s="80">
        <f t="shared" si="532"/>
        <v>1379159403.7667539</v>
      </c>
      <c r="E6508" s="80">
        <v>475</v>
      </c>
      <c r="F6508" s="80">
        <f t="shared" si="528"/>
        <v>5.4019672841639527E-5</v>
      </c>
      <c r="G6508" s="80">
        <f t="shared" si="533"/>
        <v>35110.481345257038</v>
      </c>
      <c r="H6508" s="80">
        <f t="shared" si="529"/>
        <v>1.8966567155832728</v>
      </c>
      <c r="I6508" s="80">
        <f t="shared" si="531"/>
        <v>16677478.638997093</v>
      </c>
      <c r="K6508" s="82">
        <f t="shared" si="534"/>
        <v>1.1114805470662237E-3</v>
      </c>
      <c r="L6508" s="3">
        <f>IF(AND(O6508&gt;0,O6508&lt;366),+'PL2'!$N$3+1,IF(AND(O6508&gt;365,O6508&lt;731),+'PL2'!$O$3+1,IF(AND(O6508&gt;730,O6508&lt;1096),+'PL2'!$P$3+1,IF(AND(O6508&gt;1095,O6508&lt;1461),+'PL2'!$Q$3+1,IF(AND(O6508&gt;1460,O6508&lt;3000),+'PL2'!$R$3+1,0)))))</f>
        <v>1.5</v>
      </c>
      <c r="M6508" s="3">
        <f>IF(AND(O6508&gt;0,O6508&lt;366),+'PL2'!$N$2+1,IF(AND(O6508&gt;365,O6508&lt;731),+'PL2'!$O$2+1,IF(AND(O6508&gt;730,O6508&lt;1096),+'PL2'!$P$2+1,IF(AND(O6508&gt;1095,O6508&lt;1461),+'PL2'!$Q$2+1,IF(AND(O6508&gt;1460,O6508&lt;1826),+'PL2'!$R$2+1,IF(AND(O6508&gt;1825,O6508&lt;2190),+'PL2'!$S$2+1,0))))))</f>
        <v>1.2</v>
      </c>
      <c r="N6508" s="82">
        <f t="shared" si="535"/>
        <v>4.9963589095569638E-4</v>
      </c>
      <c r="O6508" s="19">
        <f>IF(A6508&gt;'PL2'!$C$2+489,IF(A6508='PL2'!$C$2+490,1,O6507+1), "")</f>
        <v>1945</v>
      </c>
      <c r="Q6508" s="19">
        <f t="shared" si="530"/>
        <v>43.393605307183108</v>
      </c>
    </row>
    <row r="6509" spans="1:17" s="80" customFormat="1" x14ac:dyDescent="0.55000000000000004">
      <c r="A6509" s="80">
        <v>6507</v>
      </c>
      <c r="B6509" s="81">
        <v>46329</v>
      </c>
      <c r="C6509" s="80">
        <v>156.87576644875301</v>
      </c>
      <c r="D6509" s="80">
        <f t="shared" si="532"/>
        <v>1380692312.615344</v>
      </c>
      <c r="E6509" s="80">
        <v>475</v>
      </c>
      <c r="F6509" s="80">
        <f t="shared" si="528"/>
        <v>5.3970018071591573E-5</v>
      </c>
      <c r="G6509" s="80">
        <f t="shared" si="533"/>
        <v>35128.023801885858</v>
      </c>
      <c r="H6509" s="80">
        <f t="shared" si="529"/>
        <v>1.8958600794070786</v>
      </c>
      <c r="I6509" s="80">
        <f t="shared" si="531"/>
        <v>16685811.305895783</v>
      </c>
      <c r="K6509" s="82">
        <f t="shared" si="534"/>
        <v>1.1114805470662237E-3</v>
      </c>
      <c r="L6509" s="3">
        <f>IF(AND(O6509&gt;0,O6509&lt;366),+'PL2'!$N$3+1,IF(AND(O6509&gt;365,O6509&lt;731),+'PL2'!$O$3+1,IF(AND(O6509&gt;730,O6509&lt;1096),+'PL2'!$P$3+1,IF(AND(O6509&gt;1095,O6509&lt;1461),+'PL2'!$Q$3+1,IF(AND(O6509&gt;1460,O6509&lt;3000),+'PL2'!$R$3+1,0)))))</f>
        <v>1.5</v>
      </c>
      <c r="M6509" s="3">
        <f>IF(AND(O6509&gt;0,O6509&lt;366),+'PL2'!$N$2+1,IF(AND(O6509&gt;365,O6509&lt;731),+'PL2'!$O$2+1,IF(AND(O6509&gt;730,O6509&lt;1096),+'PL2'!$P$2+1,IF(AND(O6509&gt;1095,O6509&lt;1461),+'PL2'!$Q$2+1,IF(AND(O6509&gt;1460,O6509&lt;1826),+'PL2'!$R$2+1,IF(AND(O6509&gt;1825,O6509&lt;2190),+'PL2'!$S$2+1,0))))))</f>
        <v>1.2</v>
      </c>
      <c r="N6509" s="82">
        <f t="shared" si="535"/>
        <v>4.9963589095569638E-4</v>
      </c>
      <c r="O6509" s="19">
        <f>IF(A6509&gt;'PL2'!$C$2+489,IF(A6509='PL2'!$C$2+490,1,O6508+1), "")</f>
        <v>1946</v>
      </c>
      <c r="Q6509" s="19">
        <f t="shared" si="530"/>
        <v>43.415286309832545</v>
      </c>
    </row>
    <row r="6510" spans="1:17" s="80" customFormat="1" x14ac:dyDescent="0.55000000000000004">
      <c r="A6510" s="80">
        <v>6508</v>
      </c>
      <c r="B6510" s="81">
        <v>46330</v>
      </c>
      <c r="C6510" s="80">
        <v>156.90576492287499</v>
      </c>
      <c r="D6510" s="80">
        <f t="shared" si="532"/>
        <v>1382226925.2622998</v>
      </c>
      <c r="E6510" s="80">
        <v>475</v>
      </c>
      <c r="F6510" s="80">
        <f t="shared" si="528"/>
        <v>5.3920406972409622E-5</v>
      </c>
      <c r="G6510" s="80">
        <f t="shared" si="533"/>
        <v>35145.575023355625</v>
      </c>
      <c r="H6510" s="80">
        <f t="shared" si="529"/>
        <v>1.8950637085386901</v>
      </c>
      <c r="I6510" s="80">
        <f t="shared" si="531"/>
        <v>16694148.136093922</v>
      </c>
      <c r="K6510" s="82">
        <f t="shared" si="534"/>
        <v>1.1114805470662237E-3</v>
      </c>
      <c r="L6510" s="3">
        <f>IF(AND(O6510&gt;0,O6510&lt;366),+'PL2'!$N$3+1,IF(AND(O6510&gt;365,O6510&lt;731),+'PL2'!$O$3+1,IF(AND(O6510&gt;730,O6510&lt;1096),+'PL2'!$P$3+1,IF(AND(O6510&gt;1095,O6510&lt;1461),+'PL2'!$Q$3+1,IF(AND(O6510&gt;1460,O6510&lt;3000),+'PL2'!$R$3+1,0)))))</f>
        <v>1.5</v>
      </c>
      <c r="M6510" s="3">
        <f>IF(AND(O6510&gt;0,O6510&lt;366),+'PL2'!$N$2+1,IF(AND(O6510&gt;365,O6510&lt;731),+'PL2'!$O$2+1,IF(AND(O6510&gt;730,O6510&lt;1096),+'PL2'!$P$2+1,IF(AND(O6510&gt;1095,O6510&lt;1461),+'PL2'!$Q$2+1,IF(AND(O6510&gt;1460,O6510&lt;1826),+'PL2'!$R$2+1,IF(AND(O6510&gt;1825,O6510&lt;2190),+'PL2'!$S$2+1,0))))))</f>
        <v>1.2</v>
      </c>
      <c r="N6510" s="82">
        <f t="shared" si="535"/>
        <v>4.9963589095569638E-4</v>
      </c>
      <c r="O6510" s="19">
        <f>IF(A6510&gt;'PL2'!$C$2+489,IF(A6510='PL2'!$C$2+490,1,O6509+1), "")</f>
        <v>1947</v>
      </c>
      <c r="Q6510" s="19">
        <f t="shared" si="530"/>
        <v>43.436978145089057</v>
      </c>
    </row>
    <row r="6511" spans="1:17" s="80" customFormat="1" x14ac:dyDescent="0.55000000000000004">
      <c r="A6511" s="80">
        <v>6509</v>
      </c>
      <c r="B6511" s="81">
        <v>46331</v>
      </c>
      <c r="C6511" s="80">
        <v>156.93576339699601</v>
      </c>
      <c r="D6511" s="80">
        <f t="shared" si="532"/>
        <v>1383763243.6013601</v>
      </c>
      <c r="E6511" s="80">
        <v>475</v>
      </c>
      <c r="F6511" s="80">
        <f t="shared" si="528"/>
        <v>5.3870839508328615E-5</v>
      </c>
      <c r="G6511" s="80">
        <f t="shared" si="533"/>
        <v>35163.135014045569</v>
      </c>
      <c r="H6511" s="80">
        <f t="shared" si="529"/>
        <v>1.8942676029513392</v>
      </c>
      <c r="I6511" s="80">
        <f t="shared" si="531"/>
        <v>16702489.131671645</v>
      </c>
      <c r="K6511" s="82">
        <f t="shared" si="534"/>
        <v>1.1114805470662237E-3</v>
      </c>
      <c r="L6511" s="3">
        <f>IF(AND(O6511&gt;0,O6511&lt;366),+'PL2'!$N$3+1,IF(AND(O6511&gt;365,O6511&lt;731),+'PL2'!$O$3+1,IF(AND(O6511&gt;730,O6511&lt;1096),+'PL2'!$P$3+1,IF(AND(O6511&gt;1095,O6511&lt;1461),+'PL2'!$Q$3+1,IF(AND(O6511&gt;1460,O6511&lt;3000),+'PL2'!$R$3+1,0)))))</f>
        <v>1.5</v>
      </c>
      <c r="M6511" s="3">
        <f>IF(AND(O6511&gt;0,O6511&lt;366),+'PL2'!$N$2+1,IF(AND(O6511&gt;365,O6511&lt;731),+'PL2'!$O$2+1,IF(AND(O6511&gt;730,O6511&lt;1096),+'PL2'!$P$2+1,IF(AND(O6511&gt;1095,O6511&lt;1461),+'PL2'!$Q$2+1,IF(AND(O6511&gt;1460,O6511&lt;1826),+'PL2'!$R$2+1,IF(AND(O6511&gt;1825,O6511&lt;2190),+'PL2'!$S$2+1,0))))))</f>
        <v>1.2</v>
      </c>
      <c r="N6511" s="82">
        <f t="shared" si="535"/>
        <v>4.9963589095569638E-4</v>
      </c>
      <c r="O6511" s="19">
        <f>IF(A6511&gt;'PL2'!$C$2+489,IF(A6511='PL2'!$C$2+490,1,O6510+1), "")</f>
        <v>1948</v>
      </c>
      <c r="Q6511" s="19">
        <f t="shared" si="530"/>
        <v>43.458680818365004</v>
      </c>
    </row>
    <row r="6512" spans="1:17" s="80" customFormat="1" x14ac:dyDescent="0.55000000000000004">
      <c r="A6512" s="80">
        <v>6510</v>
      </c>
      <c r="B6512" s="81">
        <v>46332</v>
      </c>
      <c r="C6512" s="80">
        <v>156.965761871117</v>
      </c>
      <c r="D6512" s="80">
        <f t="shared" si="532"/>
        <v>1385301269.5283682</v>
      </c>
      <c r="E6512" s="80">
        <v>475</v>
      </c>
      <c r="F6512" s="80">
        <f t="shared" si="528"/>
        <v>5.3821315643610443E-5</v>
      </c>
      <c r="G6512" s="80">
        <f t="shared" si="533"/>
        <v>35180.703778337105</v>
      </c>
      <c r="H6512" s="80">
        <f t="shared" si="529"/>
        <v>1.8934717626182398</v>
      </c>
      <c r="I6512" s="80">
        <f t="shared" si="531"/>
        <v>16710834.294710126</v>
      </c>
      <c r="K6512" s="82">
        <f t="shared" si="534"/>
        <v>1.1114805470662237E-3</v>
      </c>
      <c r="L6512" s="3">
        <f>IF(AND(O6512&gt;0,O6512&lt;366),+'PL2'!$N$3+1,IF(AND(O6512&gt;365,O6512&lt;731),+'PL2'!$O$3+1,IF(AND(O6512&gt;730,O6512&lt;1096),+'PL2'!$P$3+1,IF(AND(O6512&gt;1095,O6512&lt;1461),+'PL2'!$Q$3+1,IF(AND(O6512&gt;1460,O6512&lt;3000),+'PL2'!$R$3+1,0)))))</f>
        <v>1.5</v>
      </c>
      <c r="M6512" s="3">
        <f>IF(AND(O6512&gt;0,O6512&lt;366),+'PL2'!$N$2+1,IF(AND(O6512&gt;365,O6512&lt;731),+'PL2'!$O$2+1,IF(AND(O6512&gt;730,O6512&lt;1096),+'PL2'!$P$2+1,IF(AND(O6512&gt;1095,O6512&lt;1461),+'PL2'!$Q$2+1,IF(AND(O6512&gt;1460,O6512&lt;1826),+'PL2'!$R$2+1,IF(AND(O6512&gt;1825,O6512&lt;2190),+'PL2'!$S$2+1,0))))))</f>
        <v>1.2</v>
      </c>
      <c r="N6512" s="82">
        <f t="shared" si="535"/>
        <v>4.9963589095569638E-4</v>
      </c>
      <c r="O6512" s="19">
        <f>IF(A6512&gt;'PL2'!$C$2+489,IF(A6512='PL2'!$C$2+490,1,O6511+1), "")</f>
        <v>1949</v>
      </c>
      <c r="Q6512" s="19">
        <f t="shared" si="530"/>
        <v>43.480394335075445</v>
      </c>
    </row>
    <row r="6513" spans="1:17" s="80" customFormat="1" x14ac:dyDescent="0.55000000000000004">
      <c r="A6513" s="80">
        <v>6511</v>
      </c>
      <c r="B6513" s="81">
        <v>46333</v>
      </c>
      <c r="C6513" s="80">
        <v>156.99576034523801</v>
      </c>
      <c r="D6513" s="80">
        <f t="shared" si="532"/>
        <v>1386841004.9412751</v>
      </c>
      <c r="E6513" s="80">
        <v>475</v>
      </c>
      <c r="F6513" s="80">
        <f t="shared" si="528"/>
        <v>5.377183534254224E-5</v>
      </c>
      <c r="G6513" s="80">
        <f t="shared" si="533"/>
        <v>35198.281320613845</v>
      </c>
      <c r="H6513" s="80">
        <f t="shared" si="529"/>
        <v>1.892676187512528</v>
      </c>
      <c r="I6513" s="80">
        <f t="shared" si="531"/>
        <v>16719183.627291577</v>
      </c>
      <c r="K6513" s="82">
        <f t="shared" si="534"/>
        <v>1.1114805470662237E-3</v>
      </c>
      <c r="L6513" s="3">
        <f>IF(AND(O6513&gt;0,O6513&lt;366),+'PL2'!$N$3+1,IF(AND(O6513&gt;365,O6513&lt;731),+'PL2'!$O$3+1,IF(AND(O6513&gt;730,O6513&lt;1096),+'PL2'!$P$3+1,IF(AND(O6513&gt;1095,O6513&lt;1461),+'PL2'!$Q$3+1,IF(AND(O6513&gt;1460,O6513&lt;3000),+'PL2'!$R$3+1,0)))))</f>
        <v>1.5</v>
      </c>
      <c r="M6513" s="3">
        <f>IF(AND(O6513&gt;0,O6513&lt;366),+'PL2'!$N$2+1,IF(AND(O6513&gt;365,O6513&lt;731),+'PL2'!$O$2+1,IF(AND(O6513&gt;730,O6513&lt;1096),+'PL2'!$P$2+1,IF(AND(O6513&gt;1095,O6513&lt;1461),+'PL2'!$Q$2+1,IF(AND(O6513&gt;1460,O6513&lt;1826),+'PL2'!$R$2+1,IF(AND(O6513&gt;1825,O6513&lt;2190),+'PL2'!$S$2+1,0))))))</f>
        <v>1.2</v>
      </c>
      <c r="N6513" s="82">
        <f t="shared" si="535"/>
        <v>4.9963589095569638E-4</v>
      </c>
      <c r="O6513" s="19">
        <f>IF(A6513&gt;'PL2'!$C$2+489,IF(A6513='PL2'!$C$2+490,1,O6512+1), "")</f>
        <v>1950</v>
      </c>
      <c r="Q6513" s="19">
        <f t="shared" si="530"/>
        <v>43.502118700638157</v>
      </c>
    </row>
    <row r="6514" spans="1:17" s="80" customFormat="1" x14ac:dyDescent="0.55000000000000004">
      <c r="A6514" s="80">
        <v>6512</v>
      </c>
      <c r="B6514" s="81">
        <v>46334</v>
      </c>
      <c r="C6514" s="80">
        <v>157.025758819359</v>
      </c>
      <c r="D6514" s="80">
        <f t="shared" si="532"/>
        <v>1388382451.7401412</v>
      </c>
      <c r="E6514" s="80">
        <v>475</v>
      </c>
      <c r="F6514" s="80">
        <f t="shared" si="528"/>
        <v>5.3722398569436663E-5</v>
      </c>
      <c r="G6514" s="80">
        <f t="shared" si="533"/>
        <v>35215.867645261576</v>
      </c>
      <c r="H6514" s="80">
        <f t="shared" si="529"/>
        <v>1.8918808776072713</v>
      </c>
      <c r="I6514" s="80">
        <f t="shared" si="531"/>
        <v>16727537.131499249</v>
      </c>
      <c r="K6514" s="82">
        <f t="shared" si="534"/>
        <v>1.1114805470662237E-3</v>
      </c>
      <c r="L6514" s="3">
        <f>IF(AND(O6514&gt;0,O6514&lt;366),+'PL2'!$N$3+1,IF(AND(O6514&gt;365,O6514&lt;731),+'PL2'!$O$3+1,IF(AND(O6514&gt;730,O6514&lt;1096),+'PL2'!$P$3+1,IF(AND(O6514&gt;1095,O6514&lt;1461),+'PL2'!$Q$3+1,IF(AND(O6514&gt;1460,O6514&lt;3000),+'PL2'!$R$3+1,0)))))</f>
        <v>1.5</v>
      </c>
      <c r="M6514" s="3">
        <f>IF(AND(O6514&gt;0,O6514&lt;366),+'PL2'!$N$2+1,IF(AND(O6514&gt;365,O6514&lt;731),+'PL2'!$O$2+1,IF(AND(O6514&gt;730,O6514&lt;1096),+'PL2'!$P$2+1,IF(AND(O6514&gt;1095,O6514&lt;1461),+'PL2'!$Q$2+1,IF(AND(O6514&gt;1460,O6514&lt;1826),+'PL2'!$R$2+1,IF(AND(O6514&gt;1825,O6514&lt;2190),+'PL2'!$S$2+1,0))))))</f>
        <v>1.2</v>
      </c>
      <c r="N6514" s="82">
        <f t="shared" si="535"/>
        <v>4.9963589095569638E-4</v>
      </c>
      <c r="O6514" s="19">
        <f>IF(A6514&gt;'PL2'!$C$2+489,IF(A6514='PL2'!$C$2+490,1,O6513+1), "")</f>
        <v>1951</v>
      </c>
      <c r="Q6514" s="19">
        <f t="shared" si="530"/>
        <v>43.523853920473613</v>
      </c>
    </row>
    <row r="6515" spans="1:17" s="80" customFormat="1" x14ac:dyDescent="0.55000000000000004">
      <c r="A6515" s="80">
        <v>6513</v>
      </c>
      <c r="B6515" s="81">
        <v>46335</v>
      </c>
      <c r="C6515" s="80">
        <v>157.05575729348001</v>
      </c>
      <c r="D6515" s="80">
        <f t="shared" si="532"/>
        <v>1389925611.8271384</v>
      </c>
      <c r="E6515" s="80">
        <v>475</v>
      </c>
      <c r="F6515" s="80">
        <f t="shared" si="528"/>
        <v>5.3673005288631952E-5</v>
      </c>
      <c r="G6515" s="80">
        <f t="shared" si="533"/>
        <v>35233.462756668298</v>
      </c>
      <c r="H6515" s="80">
        <f t="shared" si="529"/>
        <v>1.8910858328754745</v>
      </c>
      <c r="I6515" s="80">
        <f t="shared" si="531"/>
        <v>16735894.809417441</v>
      </c>
      <c r="K6515" s="82">
        <f t="shared" si="534"/>
        <v>1.1114805470662237E-3</v>
      </c>
      <c r="L6515" s="3">
        <f>IF(AND(O6515&gt;0,O6515&lt;366),+'PL2'!$N$3+1,IF(AND(O6515&gt;365,O6515&lt;731),+'PL2'!$O$3+1,IF(AND(O6515&gt;730,O6515&lt;1096),+'PL2'!$P$3+1,IF(AND(O6515&gt;1095,O6515&lt;1461),+'PL2'!$Q$3+1,IF(AND(O6515&gt;1460,O6515&lt;3000),+'PL2'!$R$3+1,0)))))</f>
        <v>1.5</v>
      </c>
      <c r="M6515" s="3">
        <f>IF(AND(O6515&gt;0,O6515&lt;366),+'PL2'!$N$2+1,IF(AND(O6515&gt;365,O6515&lt;731),+'PL2'!$O$2+1,IF(AND(O6515&gt;730,O6515&lt;1096),+'PL2'!$P$2+1,IF(AND(O6515&gt;1095,O6515&lt;1461),+'PL2'!$Q$2+1,IF(AND(O6515&gt;1460,O6515&lt;1826),+'PL2'!$R$2+1,IF(AND(O6515&gt;1825,O6515&lt;2190),+'PL2'!$S$2+1,0))))))</f>
        <v>1.2</v>
      </c>
      <c r="N6515" s="82">
        <f t="shared" si="535"/>
        <v>4.9963589095569638E-4</v>
      </c>
      <c r="O6515" s="19">
        <f>IF(A6515&gt;'PL2'!$C$2+489,IF(A6515='PL2'!$C$2+490,1,O6514+1), "")</f>
        <v>1952</v>
      </c>
      <c r="Q6515" s="19">
        <f t="shared" si="530"/>
        <v>43.545600000004995</v>
      </c>
    </row>
    <row r="6516" spans="1:17" s="80" customFormat="1" x14ac:dyDescent="0.55000000000000004">
      <c r="A6516" s="80">
        <v>6514</v>
      </c>
      <c r="B6516" s="81">
        <v>46336</v>
      </c>
      <c r="C6516" s="80">
        <v>157.085755767601</v>
      </c>
      <c r="D6516" s="80">
        <f t="shared" si="532"/>
        <v>1391470487.1065533</v>
      </c>
      <c r="E6516" s="80">
        <v>475</v>
      </c>
      <c r="F6516" s="80">
        <f t="shared" si="528"/>
        <v>5.3623655464491858E-5</v>
      </c>
      <c r="G6516" s="80">
        <f t="shared" si="533"/>
        <v>35251.066659224183</v>
      </c>
      <c r="H6516" s="80">
        <f t="shared" si="529"/>
        <v>1.8902910532900736</v>
      </c>
      <c r="I6516" s="80">
        <f t="shared" si="531"/>
        <v>16744256.663131487</v>
      </c>
      <c r="K6516" s="82">
        <f t="shared" si="534"/>
        <v>1.1114805470662237E-3</v>
      </c>
      <c r="L6516" s="3">
        <f>IF(AND(O6516&gt;0,O6516&lt;366),+'PL2'!$N$3+1,IF(AND(O6516&gt;365,O6516&lt;731),+'PL2'!$O$3+1,IF(AND(O6516&gt;730,O6516&lt;1096),+'PL2'!$P$3+1,IF(AND(O6516&gt;1095,O6516&lt;1461),+'PL2'!$Q$3+1,IF(AND(O6516&gt;1460,O6516&lt;3000),+'PL2'!$R$3+1,0)))))</f>
        <v>1.5</v>
      </c>
      <c r="M6516" s="3">
        <f>IF(AND(O6516&gt;0,O6516&lt;366),+'PL2'!$N$2+1,IF(AND(O6516&gt;365,O6516&lt;731),+'PL2'!$O$2+1,IF(AND(O6516&gt;730,O6516&lt;1096),+'PL2'!$P$2+1,IF(AND(O6516&gt;1095,O6516&lt;1461),+'PL2'!$Q$2+1,IF(AND(O6516&gt;1460,O6516&lt;1826),+'PL2'!$R$2+1,IF(AND(O6516&gt;1825,O6516&lt;2190),+'PL2'!$S$2+1,0))))))</f>
        <v>1.2</v>
      </c>
      <c r="N6516" s="82">
        <f t="shared" si="535"/>
        <v>4.9963589095569638E-4</v>
      </c>
      <c r="O6516" s="19">
        <f>IF(A6516&gt;'PL2'!$C$2+489,IF(A6516='PL2'!$C$2+490,1,O6515+1), "")</f>
        <v>1953</v>
      </c>
      <c r="Q6516" s="19">
        <f t="shared" si="530"/>
        <v>43.567356944658201</v>
      </c>
    </row>
    <row r="6517" spans="1:17" s="80" customFormat="1" x14ac:dyDescent="0.55000000000000004">
      <c r="A6517" s="80">
        <v>6515</v>
      </c>
      <c r="B6517" s="81">
        <v>46337</v>
      </c>
      <c r="C6517" s="80">
        <v>157.11575424172199</v>
      </c>
      <c r="D6517" s="80">
        <f t="shared" si="532"/>
        <v>1393017079.4847889</v>
      </c>
      <c r="E6517" s="80">
        <v>475</v>
      </c>
      <c r="F6517" s="80">
        <f t="shared" si="528"/>
        <v>5.3574349061405654E-5</v>
      </c>
      <c r="G6517" s="80">
        <f t="shared" si="533"/>
        <v>35268.679357321605</v>
      </c>
      <c r="H6517" s="80">
        <f t="shared" si="529"/>
        <v>1.8894965388239398</v>
      </c>
      <c r="I6517" s="80">
        <f t="shared" si="531"/>
        <v>16752622.694727764</v>
      </c>
      <c r="K6517" s="82">
        <f t="shared" si="534"/>
        <v>1.1114805470662237E-3</v>
      </c>
      <c r="L6517" s="3">
        <f>IF(AND(O6517&gt;0,O6517&lt;366),+'PL2'!$N$3+1,IF(AND(O6517&gt;365,O6517&lt;731),+'PL2'!$O$3+1,IF(AND(O6517&gt;730,O6517&lt;1096),+'PL2'!$P$3+1,IF(AND(O6517&gt;1095,O6517&lt;1461),+'PL2'!$Q$3+1,IF(AND(O6517&gt;1460,O6517&lt;3000),+'PL2'!$R$3+1,0)))))</f>
        <v>1.5</v>
      </c>
      <c r="M6517" s="3">
        <f>IF(AND(O6517&gt;0,O6517&lt;366),+'PL2'!$N$2+1,IF(AND(O6517&gt;365,O6517&lt;731),+'PL2'!$O$2+1,IF(AND(O6517&gt;730,O6517&lt;1096),+'PL2'!$P$2+1,IF(AND(O6517&gt;1095,O6517&lt;1461),+'PL2'!$Q$2+1,IF(AND(O6517&gt;1460,O6517&lt;1826),+'PL2'!$R$2+1,IF(AND(O6517&gt;1825,O6517&lt;2190),+'PL2'!$S$2+1,0))))))</f>
        <v>1.2</v>
      </c>
      <c r="N6517" s="82">
        <f t="shared" si="535"/>
        <v>4.9963589095569638E-4</v>
      </c>
      <c r="O6517" s="19">
        <f>IF(A6517&gt;'PL2'!$C$2+489,IF(A6517='PL2'!$C$2+490,1,O6516+1), "")</f>
        <v>1954</v>
      </c>
      <c r="Q6517" s="19">
        <f t="shared" si="530"/>
        <v>43.589124759861832</v>
      </c>
    </row>
    <row r="6518" spans="1:17" s="80" customFormat="1" x14ac:dyDescent="0.55000000000000004">
      <c r="A6518" s="80">
        <v>6516</v>
      </c>
      <c r="B6518" s="81">
        <v>46338</v>
      </c>
      <c r="C6518" s="80">
        <v>157.145752715843</v>
      </c>
      <c r="D6518" s="80">
        <f t="shared" si="532"/>
        <v>1394565390.8703673</v>
      </c>
      <c r="E6518" s="80">
        <v>475</v>
      </c>
      <c r="F6518" s="80">
        <f t="shared" ref="F6518:F6581" si="536">+(C6518/D6518)*E6518</f>
        <v>5.3525086043788122E-5</v>
      </c>
      <c r="G6518" s="80">
        <f t="shared" si="533"/>
        <v>35286.300855355134</v>
      </c>
      <c r="H6518" s="80">
        <f t="shared" si="529"/>
        <v>1.8887022894498779</v>
      </c>
      <c r="I6518" s="80">
        <f t="shared" si="531"/>
        <v>16760992.906293688</v>
      </c>
      <c r="K6518" s="82">
        <f t="shared" si="534"/>
        <v>1.1114805470662237E-3</v>
      </c>
      <c r="L6518" s="3">
        <f>IF(AND(O6518&gt;0,O6518&lt;366),+'PL2'!$N$3+1,IF(AND(O6518&gt;365,O6518&lt;731),+'PL2'!$O$3+1,IF(AND(O6518&gt;730,O6518&lt;1096),+'PL2'!$P$3+1,IF(AND(O6518&gt;1095,O6518&lt;1461),+'PL2'!$Q$3+1,IF(AND(O6518&gt;1460,O6518&lt;3000),+'PL2'!$R$3+1,0)))))</f>
        <v>1.5</v>
      </c>
      <c r="M6518" s="3">
        <f>IF(AND(O6518&gt;0,O6518&lt;366),+'PL2'!$N$2+1,IF(AND(O6518&gt;365,O6518&lt;731),+'PL2'!$O$2+1,IF(AND(O6518&gt;730,O6518&lt;1096),+'PL2'!$P$2+1,IF(AND(O6518&gt;1095,O6518&lt;1461),+'PL2'!$Q$2+1,IF(AND(O6518&gt;1460,O6518&lt;1826),+'PL2'!$R$2+1,IF(AND(O6518&gt;1825,O6518&lt;2190),+'PL2'!$S$2+1,0))))))</f>
        <v>1.2</v>
      </c>
      <c r="N6518" s="82">
        <f t="shared" si="535"/>
        <v>4.9963589095569638E-4</v>
      </c>
      <c r="O6518" s="19">
        <f>IF(A6518&gt;'PL2'!$C$2+489,IF(A6518='PL2'!$C$2+490,1,O6517+1), "")</f>
        <v>1955</v>
      </c>
      <c r="Q6518" s="19">
        <f t="shared" si="530"/>
        <v>43.610903451047207</v>
      </c>
    </row>
    <row r="6519" spans="1:17" s="80" customFormat="1" x14ac:dyDescent="0.55000000000000004">
      <c r="A6519" s="80">
        <v>6517</v>
      </c>
      <c r="B6519" s="81">
        <v>46339</v>
      </c>
      <c r="C6519" s="80">
        <v>157.17575118996399</v>
      </c>
      <c r="D6519" s="80">
        <f t="shared" si="532"/>
        <v>1396115423.1739316</v>
      </c>
      <c r="E6519" s="80">
        <v>475</v>
      </c>
      <c r="F6519" s="80">
        <f t="shared" si="536"/>
        <v>5.3475866376079526E-5</v>
      </c>
      <c r="G6519" s="80">
        <f t="shared" si="533"/>
        <v>35303.931157721527</v>
      </c>
      <c r="H6519" s="80">
        <f t="shared" si="529"/>
        <v>1.8879083051406269</v>
      </c>
      <c r="I6519" s="80">
        <f t="shared" si="531"/>
        <v>16769367.299917726</v>
      </c>
      <c r="K6519" s="82">
        <f t="shared" si="534"/>
        <v>1.1114805470662237E-3</v>
      </c>
      <c r="L6519" s="3">
        <f>IF(AND(O6519&gt;0,O6519&lt;366),+'PL2'!$N$3+1,IF(AND(O6519&gt;365,O6519&lt;731),+'PL2'!$O$3+1,IF(AND(O6519&gt;730,O6519&lt;1096),+'PL2'!$P$3+1,IF(AND(O6519&gt;1095,O6519&lt;1461),+'PL2'!$Q$3+1,IF(AND(O6519&gt;1460,O6519&lt;3000),+'PL2'!$R$3+1,0)))))</f>
        <v>1.5</v>
      </c>
      <c r="M6519" s="3">
        <f>IF(AND(O6519&gt;0,O6519&lt;366),+'PL2'!$N$2+1,IF(AND(O6519&gt;365,O6519&lt;731),+'PL2'!$O$2+1,IF(AND(O6519&gt;730,O6519&lt;1096),+'PL2'!$P$2+1,IF(AND(O6519&gt;1095,O6519&lt;1461),+'PL2'!$Q$2+1,IF(AND(O6519&gt;1460,O6519&lt;1826),+'PL2'!$R$2+1,IF(AND(O6519&gt;1825,O6519&lt;2190),+'PL2'!$S$2+1,0))))))</f>
        <v>1.2</v>
      </c>
      <c r="N6519" s="82">
        <f t="shared" si="535"/>
        <v>4.9963589095569638E-4</v>
      </c>
      <c r="O6519" s="19">
        <f>IF(A6519&gt;'PL2'!$C$2+489,IF(A6519='PL2'!$C$2+490,1,O6518+1), "")</f>
        <v>1956</v>
      </c>
      <c r="Q6519" s="19">
        <f t="shared" si="530"/>
        <v>43.632693023648351</v>
      </c>
    </row>
    <row r="6520" spans="1:17" s="80" customFormat="1" x14ac:dyDescent="0.55000000000000004">
      <c r="A6520" s="80">
        <v>6518</v>
      </c>
      <c r="B6520" s="81">
        <v>46340</v>
      </c>
      <c r="C6520" s="80">
        <v>157.205749664085</v>
      </c>
      <c r="D6520" s="80">
        <f t="shared" si="532"/>
        <v>1397667178.3082485</v>
      </c>
      <c r="E6520" s="80">
        <v>475</v>
      </c>
      <c r="F6520" s="80">
        <f t="shared" si="536"/>
        <v>5.3426690022745661E-5</v>
      </c>
      <c r="G6520" s="80">
        <f t="shared" si="533"/>
        <v>35321.570268819756</v>
      </c>
      <c r="H6520" s="80">
        <f t="shared" si="529"/>
        <v>1.8871145858688623</v>
      </c>
      <c r="I6520" s="80">
        <f t="shared" si="531"/>
        <v>16777745.877689384</v>
      </c>
      <c r="K6520" s="82">
        <f t="shared" si="534"/>
        <v>1.1114805470662237E-3</v>
      </c>
      <c r="L6520" s="3">
        <f>IF(AND(O6520&gt;0,O6520&lt;366),+'PL2'!$N$3+1,IF(AND(O6520&gt;365,O6520&lt;731),+'PL2'!$O$3+1,IF(AND(O6520&gt;730,O6520&lt;1096),+'PL2'!$P$3+1,IF(AND(O6520&gt;1095,O6520&lt;1461),+'PL2'!$Q$3+1,IF(AND(O6520&gt;1460,O6520&lt;3000),+'PL2'!$R$3+1,0)))))</f>
        <v>1.5</v>
      </c>
      <c r="M6520" s="3">
        <f>IF(AND(O6520&gt;0,O6520&lt;366),+'PL2'!$N$2+1,IF(AND(O6520&gt;365,O6520&lt;731),+'PL2'!$O$2+1,IF(AND(O6520&gt;730,O6520&lt;1096),+'PL2'!$P$2+1,IF(AND(O6520&gt;1095,O6520&lt;1461),+'PL2'!$Q$2+1,IF(AND(O6520&gt;1460,O6520&lt;1826),+'PL2'!$R$2+1,IF(AND(O6520&gt;1825,O6520&lt;2190),+'PL2'!$S$2+1,0))))))</f>
        <v>1.2</v>
      </c>
      <c r="N6520" s="82">
        <f t="shared" si="535"/>
        <v>4.9963589095569638E-4</v>
      </c>
      <c r="O6520" s="19">
        <f>IF(A6520&gt;'PL2'!$C$2+489,IF(A6520='PL2'!$C$2+490,1,O6519+1), "")</f>
        <v>1957</v>
      </c>
      <c r="Q6520" s="19">
        <f t="shared" si="530"/>
        <v>43.654493483102016</v>
      </c>
    </row>
    <row r="6521" spans="1:17" s="80" customFormat="1" x14ac:dyDescent="0.55000000000000004">
      <c r="A6521" s="80">
        <v>6519</v>
      </c>
      <c r="B6521" s="81">
        <v>46341</v>
      </c>
      <c r="C6521" s="80">
        <v>157.23574813820599</v>
      </c>
      <c r="D6521" s="80">
        <f t="shared" si="532"/>
        <v>1399220658.188211</v>
      </c>
      <c r="E6521" s="80">
        <v>475</v>
      </c>
      <c r="F6521" s="80">
        <f t="shared" si="536"/>
        <v>5.3377556948277706E-5</v>
      </c>
      <c r="G6521" s="80">
        <f t="shared" si="533"/>
        <v>35339.218193050969</v>
      </c>
      <c r="H6521" s="80">
        <f t="shared" si="529"/>
        <v>1.8863211316071897</v>
      </c>
      <c r="I6521" s="80">
        <f t="shared" si="531"/>
        <v>16786128.64169921</v>
      </c>
      <c r="K6521" s="82">
        <f t="shared" si="534"/>
        <v>1.1114805470662237E-3</v>
      </c>
      <c r="L6521" s="3">
        <f>IF(AND(O6521&gt;0,O6521&lt;366),+'PL2'!$N$3+1,IF(AND(O6521&gt;365,O6521&lt;731),+'PL2'!$O$3+1,IF(AND(O6521&gt;730,O6521&lt;1096),+'PL2'!$P$3+1,IF(AND(O6521&gt;1095,O6521&lt;1461),+'PL2'!$Q$3+1,IF(AND(O6521&gt;1460,O6521&lt;3000),+'PL2'!$R$3+1,0)))))</f>
        <v>1.5</v>
      </c>
      <c r="M6521" s="3">
        <f>IF(AND(O6521&gt;0,O6521&lt;366),+'PL2'!$N$2+1,IF(AND(O6521&gt;365,O6521&lt;731),+'PL2'!$O$2+1,IF(AND(O6521&gt;730,O6521&lt;1096),+'PL2'!$P$2+1,IF(AND(O6521&gt;1095,O6521&lt;1461),+'PL2'!$Q$2+1,IF(AND(O6521&gt;1460,O6521&lt;1826),+'PL2'!$R$2+1,IF(AND(O6521&gt;1825,O6521&lt;2190),+'PL2'!$S$2+1,0))))))</f>
        <v>1.2</v>
      </c>
      <c r="N6521" s="82">
        <f t="shared" si="535"/>
        <v>4.9963589095569638E-4</v>
      </c>
      <c r="O6521" s="19">
        <f>IF(A6521&gt;'PL2'!$C$2+489,IF(A6521='PL2'!$C$2+490,1,O6520+1), "")</f>
        <v>1958</v>
      </c>
      <c r="Q6521" s="19">
        <f t="shared" si="530"/>
        <v>43.676304834847663</v>
      </c>
    </row>
    <row r="6522" spans="1:17" s="80" customFormat="1" x14ac:dyDescent="0.55000000000000004">
      <c r="A6522" s="80">
        <v>6520</v>
      </c>
      <c r="B6522" s="81">
        <v>46342</v>
      </c>
      <c r="C6522" s="80">
        <v>157.26574661232701</v>
      </c>
      <c r="D6522" s="80">
        <f t="shared" si="532"/>
        <v>1400775864.7308404</v>
      </c>
      <c r="E6522" s="80">
        <v>475</v>
      </c>
      <c r="F6522" s="80">
        <f t="shared" si="536"/>
        <v>5.3328467117192367E-5</v>
      </c>
      <c r="G6522" s="80">
        <f t="shared" si="533"/>
        <v>35356.87493481853</v>
      </c>
      <c r="H6522" s="80">
        <f t="shared" si="529"/>
        <v>1.885527942328153</v>
      </c>
      <c r="I6522" s="80">
        <f t="shared" si="531"/>
        <v>16794515.594038803</v>
      </c>
      <c r="K6522" s="82">
        <f t="shared" si="534"/>
        <v>1.1114805470662237E-3</v>
      </c>
      <c r="L6522" s="3">
        <f>IF(AND(O6522&gt;0,O6522&lt;366),+'PL2'!$N$3+1,IF(AND(O6522&gt;365,O6522&lt;731),+'PL2'!$O$3+1,IF(AND(O6522&gt;730,O6522&lt;1096),+'PL2'!$P$3+1,IF(AND(O6522&gt;1095,O6522&lt;1461),+'PL2'!$Q$3+1,IF(AND(O6522&gt;1460,O6522&lt;3000),+'PL2'!$R$3+1,0)))))</f>
        <v>1.5</v>
      </c>
      <c r="M6522" s="3">
        <f>IF(AND(O6522&gt;0,O6522&lt;366),+'PL2'!$N$2+1,IF(AND(O6522&gt;365,O6522&lt;731),+'PL2'!$O$2+1,IF(AND(O6522&gt;730,O6522&lt;1096),+'PL2'!$P$2+1,IF(AND(O6522&gt;1095,O6522&lt;1461),+'PL2'!$Q$2+1,IF(AND(O6522&gt;1460,O6522&lt;1826),+'PL2'!$R$2+1,IF(AND(O6522&gt;1825,O6522&lt;2190),+'PL2'!$S$2+1,0))))))</f>
        <v>1.2</v>
      </c>
      <c r="N6522" s="82">
        <f t="shared" si="535"/>
        <v>4.9963589095569638E-4</v>
      </c>
      <c r="O6522" s="19">
        <f>IF(A6522&gt;'PL2'!$C$2+489,IF(A6522='PL2'!$C$2+490,1,O6521+1), "")</f>
        <v>1959</v>
      </c>
      <c r="Q6522" s="19">
        <f t="shared" si="530"/>
        <v>43.698127084327474</v>
      </c>
    </row>
    <row r="6523" spans="1:17" s="80" customFormat="1" x14ac:dyDescent="0.55000000000000004">
      <c r="A6523" s="80">
        <v>6521</v>
      </c>
      <c r="B6523" s="81">
        <v>46343</v>
      </c>
      <c r="C6523" s="80">
        <v>157.29574508644799</v>
      </c>
      <c r="D6523" s="80">
        <f t="shared" si="532"/>
        <v>1402332799.8552887</v>
      </c>
      <c r="E6523" s="80">
        <v>475</v>
      </c>
      <c r="F6523" s="80">
        <f t="shared" si="536"/>
        <v>5.3279420494031748E-5</v>
      </c>
      <c r="G6523" s="80">
        <f t="shared" si="533"/>
        <v>35374.540498527997</v>
      </c>
      <c r="H6523" s="80">
        <f t="shared" si="529"/>
        <v>1.8847350180042286</v>
      </c>
      <c r="I6523" s="80">
        <f t="shared" si="531"/>
        <v>16802906.736800797</v>
      </c>
      <c r="K6523" s="82">
        <f t="shared" si="534"/>
        <v>1.1114805470662237E-3</v>
      </c>
      <c r="L6523" s="3">
        <f>IF(AND(O6523&gt;0,O6523&lt;366),+'PL2'!$N$3+1,IF(AND(O6523&gt;365,O6523&lt;731),+'PL2'!$O$3+1,IF(AND(O6523&gt;730,O6523&lt;1096),+'PL2'!$P$3+1,IF(AND(O6523&gt;1095,O6523&lt;1461),+'PL2'!$Q$3+1,IF(AND(O6523&gt;1460,O6523&lt;3000),+'PL2'!$R$3+1,0)))))</f>
        <v>1.5</v>
      </c>
      <c r="M6523" s="3">
        <f>IF(AND(O6523&gt;0,O6523&lt;366),+'PL2'!$N$2+1,IF(AND(O6523&gt;365,O6523&lt;731),+'PL2'!$O$2+1,IF(AND(O6523&gt;730,O6523&lt;1096),+'PL2'!$P$2+1,IF(AND(O6523&gt;1095,O6523&lt;1461),+'PL2'!$Q$2+1,IF(AND(O6523&gt;1460,O6523&lt;1826),+'PL2'!$R$2+1,IF(AND(O6523&gt;1825,O6523&lt;2190),+'PL2'!$S$2+1,0))))))</f>
        <v>1.2</v>
      </c>
      <c r="N6523" s="82">
        <f t="shared" si="535"/>
        <v>4.9963589095569638E-4</v>
      </c>
      <c r="O6523" s="19">
        <f>IF(A6523&gt;'PL2'!$C$2+489,IF(A6523='PL2'!$C$2+490,1,O6522+1), "")</f>
        <v>1960</v>
      </c>
      <c r="Q6523" s="19">
        <f t="shared" si="530"/>
        <v>43.719960236986346</v>
      </c>
    </row>
    <row r="6524" spans="1:17" s="80" customFormat="1" x14ac:dyDescent="0.55000000000000004">
      <c r="A6524" s="80">
        <v>6522</v>
      </c>
      <c r="B6524" s="81">
        <v>46344</v>
      </c>
      <c r="C6524" s="80">
        <v>157.32574356056901</v>
      </c>
      <c r="D6524" s="80">
        <f t="shared" si="532"/>
        <v>1403891465.4828408</v>
      </c>
      <c r="E6524" s="80">
        <v>475</v>
      </c>
      <c r="F6524" s="80">
        <f t="shared" si="536"/>
        <v>5.3230417043363436E-5</v>
      </c>
      <c r="G6524" s="80">
        <f t="shared" si="533"/>
        <v>35392.214888587128</v>
      </c>
      <c r="H6524" s="80">
        <f t="shared" si="529"/>
        <v>1.8839423586078294</v>
      </c>
      <c r="I6524" s="80">
        <f t="shared" si="531"/>
        <v>16811302.072078887</v>
      </c>
      <c r="K6524" s="82">
        <f t="shared" si="534"/>
        <v>1.1114805470662237E-3</v>
      </c>
      <c r="L6524" s="3">
        <f>IF(AND(O6524&gt;0,O6524&lt;366),+'PL2'!$N$3+1,IF(AND(O6524&gt;365,O6524&lt;731),+'PL2'!$O$3+1,IF(AND(O6524&gt;730,O6524&lt;1096),+'PL2'!$P$3+1,IF(AND(O6524&gt;1095,O6524&lt;1461),+'PL2'!$Q$3+1,IF(AND(O6524&gt;1460,O6524&lt;3000),+'PL2'!$R$3+1,0)))))</f>
        <v>1.5</v>
      </c>
      <c r="M6524" s="3">
        <f>IF(AND(O6524&gt;0,O6524&lt;366),+'PL2'!$N$2+1,IF(AND(O6524&gt;365,O6524&lt;731),+'PL2'!$O$2+1,IF(AND(O6524&gt;730,O6524&lt;1096),+'PL2'!$P$2+1,IF(AND(O6524&gt;1095,O6524&lt;1461),+'PL2'!$Q$2+1,IF(AND(O6524&gt;1460,O6524&lt;1826),+'PL2'!$R$2+1,IF(AND(O6524&gt;1825,O6524&lt;2190),+'PL2'!$S$2+1,0))))))</f>
        <v>1.2</v>
      </c>
      <c r="N6524" s="82">
        <f t="shared" si="535"/>
        <v>4.9963589095569638E-4</v>
      </c>
      <c r="O6524" s="19">
        <f>IF(A6524&gt;'PL2'!$C$2+489,IF(A6524='PL2'!$C$2+490,1,O6523+1), "")</f>
        <v>1961</v>
      </c>
      <c r="Q6524" s="19">
        <f t="shared" si="530"/>
        <v>43.741804298271902</v>
      </c>
    </row>
    <row r="6525" spans="1:17" s="80" customFormat="1" x14ac:dyDescent="0.55000000000000004">
      <c r="A6525" s="80">
        <v>6523</v>
      </c>
      <c r="B6525" s="81">
        <v>46345</v>
      </c>
      <c r="C6525" s="80">
        <v>157.35574203469</v>
      </c>
      <c r="D6525" s="80">
        <f t="shared" si="532"/>
        <v>1405451863.5369172</v>
      </c>
      <c r="E6525" s="80">
        <v>475</v>
      </c>
      <c r="F6525" s="80">
        <f t="shared" si="536"/>
        <v>5.318145672978037E-5</v>
      </c>
      <c r="G6525" s="80">
        <f t="shared" si="533"/>
        <v>35409.898109405884</v>
      </c>
      <c r="H6525" s="80">
        <f t="shared" si="529"/>
        <v>1.8831499641113008</v>
      </c>
      <c r="I6525" s="80">
        <f t="shared" si="531"/>
        <v>16819701.601967793</v>
      </c>
      <c r="K6525" s="82">
        <f t="shared" si="534"/>
        <v>1.1114805470662237E-3</v>
      </c>
      <c r="L6525" s="3">
        <f>IF(AND(O6525&gt;0,O6525&lt;366),+'PL2'!$N$3+1,IF(AND(O6525&gt;365,O6525&lt;731),+'PL2'!$O$3+1,IF(AND(O6525&gt;730,O6525&lt;1096),+'PL2'!$P$3+1,IF(AND(O6525&gt;1095,O6525&lt;1461),+'PL2'!$Q$3+1,IF(AND(O6525&gt;1460,O6525&lt;3000),+'PL2'!$R$3+1,0)))))</f>
        <v>1.5</v>
      </c>
      <c r="M6525" s="3">
        <f>IF(AND(O6525&gt;0,O6525&lt;366),+'PL2'!$N$2+1,IF(AND(O6525&gt;365,O6525&lt;731),+'PL2'!$O$2+1,IF(AND(O6525&gt;730,O6525&lt;1096),+'PL2'!$P$2+1,IF(AND(O6525&gt;1095,O6525&lt;1461),+'PL2'!$Q$2+1,IF(AND(O6525&gt;1460,O6525&lt;1826),+'PL2'!$R$2+1,IF(AND(O6525&gt;1825,O6525&lt;2190),+'PL2'!$S$2+1,0))))))</f>
        <v>1.2</v>
      </c>
      <c r="N6525" s="82">
        <f t="shared" si="535"/>
        <v>4.9963589095569638E-4</v>
      </c>
      <c r="O6525" s="19">
        <f>IF(A6525&gt;'PL2'!$C$2+489,IF(A6525='PL2'!$C$2+490,1,O6524+1), "")</f>
        <v>1962</v>
      </c>
      <c r="Q6525" s="19">
        <f t="shared" si="530"/>
        <v>43.763659273634481</v>
      </c>
    </row>
    <row r="6526" spans="1:17" s="80" customFormat="1" x14ac:dyDescent="0.55000000000000004">
      <c r="A6526" s="80">
        <v>6524</v>
      </c>
      <c r="B6526" s="81">
        <v>46346</v>
      </c>
      <c r="C6526" s="80">
        <v>157.38574050881101</v>
      </c>
      <c r="D6526" s="80">
        <f t="shared" si="532"/>
        <v>1407013995.9430764</v>
      </c>
      <c r="E6526" s="80">
        <v>475</v>
      </c>
      <c r="F6526" s="80">
        <f t="shared" si="536"/>
        <v>5.3132539517900948E-5</v>
      </c>
      <c r="G6526" s="80">
        <f t="shared" si="533"/>
        <v>35427.590165396425</v>
      </c>
      <c r="H6526" s="80">
        <f t="shared" si="529"/>
        <v>1.8823578344869245</v>
      </c>
      <c r="I6526" s="80">
        <f t="shared" si="531"/>
        <v>16828105.328563303</v>
      </c>
      <c r="K6526" s="82">
        <f t="shared" si="534"/>
        <v>1.1114805470662237E-3</v>
      </c>
      <c r="L6526" s="3">
        <f>IF(AND(O6526&gt;0,O6526&lt;366),+'PL2'!$N$3+1,IF(AND(O6526&gt;365,O6526&lt;731),+'PL2'!$O$3+1,IF(AND(O6526&gt;730,O6526&lt;1096),+'PL2'!$P$3+1,IF(AND(O6526&gt;1095,O6526&lt;1461),+'PL2'!$Q$3+1,IF(AND(O6526&gt;1460,O6526&lt;3000),+'PL2'!$R$3+1,0)))))</f>
        <v>1.5</v>
      </c>
      <c r="M6526" s="3">
        <f>IF(AND(O6526&gt;0,O6526&lt;366),+'PL2'!$N$2+1,IF(AND(O6526&gt;365,O6526&lt;731),+'PL2'!$O$2+1,IF(AND(O6526&gt;730,O6526&lt;1096),+'PL2'!$P$2+1,IF(AND(O6526&gt;1095,O6526&lt;1461),+'PL2'!$Q$2+1,IF(AND(O6526&gt;1460,O6526&lt;1826),+'PL2'!$R$2+1,IF(AND(O6526&gt;1825,O6526&lt;2190),+'PL2'!$S$2+1,0))))))</f>
        <v>1.2</v>
      </c>
      <c r="N6526" s="82">
        <f t="shared" si="535"/>
        <v>4.9963589095569638E-4</v>
      </c>
      <c r="O6526" s="19">
        <f>IF(A6526&gt;'PL2'!$C$2+489,IF(A6526='PL2'!$C$2+490,1,O6525+1), "")</f>
        <v>1963</v>
      </c>
      <c r="Q6526" s="19">
        <f t="shared" si="530"/>
        <v>43.785525168527144</v>
      </c>
    </row>
    <row r="6527" spans="1:17" s="80" customFormat="1" x14ac:dyDescent="0.55000000000000004">
      <c r="A6527" s="80">
        <v>6525</v>
      </c>
      <c r="B6527" s="81">
        <v>46347</v>
      </c>
      <c r="C6527" s="80">
        <v>157.415738982932</v>
      </c>
      <c r="D6527" s="80">
        <f t="shared" si="532"/>
        <v>1408577864.6290171</v>
      </c>
      <c r="E6527" s="80">
        <v>475</v>
      </c>
      <c r="F6527" s="80">
        <f t="shared" si="536"/>
        <v>5.308366537236891E-5</v>
      </c>
      <c r="G6527" s="80">
        <f t="shared" si="533"/>
        <v>35445.291060973126</v>
      </c>
      <c r="H6527" s="80">
        <f t="shared" si="529"/>
        <v>1.8815659697069165</v>
      </c>
      <c r="I6527" s="80">
        <f t="shared" si="531"/>
        <v>16836513.253962234</v>
      </c>
      <c r="K6527" s="82">
        <f t="shared" si="534"/>
        <v>1.1114805470662237E-3</v>
      </c>
      <c r="L6527" s="3">
        <f>IF(AND(O6527&gt;0,O6527&lt;366),+'PL2'!$N$3+1,IF(AND(O6527&gt;365,O6527&lt;731),+'PL2'!$O$3+1,IF(AND(O6527&gt;730,O6527&lt;1096),+'PL2'!$P$3+1,IF(AND(O6527&gt;1095,O6527&lt;1461),+'PL2'!$Q$3+1,IF(AND(O6527&gt;1460,O6527&lt;3000),+'PL2'!$R$3+1,0)))))</f>
        <v>1.5</v>
      </c>
      <c r="M6527" s="3">
        <f>IF(AND(O6527&gt;0,O6527&lt;366),+'PL2'!$N$2+1,IF(AND(O6527&gt;365,O6527&lt;731),+'PL2'!$O$2+1,IF(AND(O6527&gt;730,O6527&lt;1096),+'PL2'!$P$2+1,IF(AND(O6527&gt;1095,O6527&lt;1461),+'PL2'!$Q$2+1,IF(AND(O6527&gt;1460,O6527&lt;1826),+'PL2'!$R$2+1,IF(AND(O6527&gt;1825,O6527&lt;2190),+'PL2'!$S$2+1,0))))))</f>
        <v>1.2</v>
      </c>
      <c r="N6527" s="82">
        <f t="shared" si="535"/>
        <v>4.9963589095569638E-4</v>
      </c>
      <c r="O6527" s="19">
        <f>IF(A6527&gt;'PL2'!$C$2+489,IF(A6527='PL2'!$C$2+490,1,O6526+1), "")</f>
        <v>1964</v>
      </c>
      <c r="Q6527" s="19">
        <f t="shared" si="530"/>
        <v>43.807401988405687</v>
      </c>
    </row>
    <row r="6528" spans="1:17" s="80" customFormat="1" x14ac:dyDescent="0.55000000000000004">
      <c r="A6528" s="80">
        <v>6526</v>
      </c>
      <c r="B6528" s="81">
        <v>46348</v>
      </c>
      <c r="C6528" s="80">
        <v>157.44573745705301</v>
      </c>
      <c r="D6528" s="80">
        <f t="shared" si="532"/>
        <v>1410143471.5245802</v>
      </c>
      <c r="E6528" s="80">
        <v>475</v>
      </c>
      <c r="F6528" s="80">
        <f t="shared" si="536"/>
        <v>5.303483425785344E-5</v>
      </c>
      <c r="G6528" s="80">
        <f t="shared" si="533"/>
        <v>35463.00080055256</v>
      </c>
      <c r="H6528" s="80">
        <f t="shared" si="529"/>
        <v>1.8807743697434289</v>
      </c>
      <c r="I6528" s="80">
        <f t="shared" si="531"/>
        <v>16844925.380262464</v>
      </c>
      <c r="K6528" s="82">
        <f t="shared" si="534"/>
        <v>1.1114805470662237E-3</v>
      </c>
      <c r="L6528" s="3">
        <f>IF(AND(O6528&gt;0,O6528&lt;366),+'PL2'!$N$3+1,IF(AND(O6528&gt;365,O6528&lt;731),+'PL2'!$O$3+1,IF(AND(O6528&gt;730,O6528&lt;1096),+'PL2'!$P$3+1,IF(AND(O6528&gt;1095,O6528&lt;1461),+'PL2'!$Q$3+1,IF(AND(O6528&gt;1460,O6528&lt;3000),+'PL2'!$R$3+1,0)))))</f>
        <v>1.5</v>
      </c>
      <c r="M6528" s="3">
        <f>IF(AND(O6528&gt;0,O6528&lt;366),+'PL2'!$N$2+1,IF(AND(O6528&gt;365,O6528&lt;731),+'PL2'!$O$2+1,IF(AND(O6528&gt;730,O6528&lt;1096),+'PL2'!$P$2+1,IF(AND(O6528&gt;1095,O6528&lt;1461),+'PL2'!$Q$2+1,IF(AND(O6528&gt;1460,O6528&lt;1826),+'PL2'!$R$2+1,IF(AND(O6528&gt;1825,O6528&lt;2190),+'PL2'!$S$2+1,0))))))</f>
        <v>1.2</v>
      </c>
      <c r="N6528" s="82">
        <f t="shared" si="535"/>
        <v>4.9963589095569638E-4</v>
      </c>
      <c r="O6528" s="19">
        <f>IF(A6528&gt;'PL2'!$C$2+489,IF(A6528='PL2'!$C$2+490,1,O6527+1), "")</f>
        <v>1965</v>
      </c>
      <c r="Q6528" s="19">
        <f t="shared" si="530"/>
        <v>43.829289738728619</v>
      </c>
    </row>
    <row r="6529" spans="1:17" s="80" customFormat="1" x14ac:dyDescent="0.55000000000000004">
      <c r="A6529" s="80">
        <v>6527</v>
      </c>
      <c r="B6529" s="81">
        <v>46349</v>
      </c>
      <c r="C6529" s="80">
        <v>157.475735931174</v>
      </c>
      <c r="D6529" s="80">
        <f t="shared" si="532"/>
        <v>1411710818.5617523</v>
      </c>
      <c r="E6529" s="80">
        <v>475</v>
      </c>
      <c r="F6529" s="80">
        <f t="shared" si="536"/>
        <v>5.2986046139049006E-5</v>
      </c>
      <c r="G6529" s="80">
        <f t="shared" si="533"/>
        <v>35480.719388553509</v>
      </c>
      <c r="H6529" s="80">
        <f t="shared" si="529"/>
        <v>1.8799830345685469</v>
      </c>
      <c r="I6529" s="80">
        <f t="shared" si="531"/>
        <v>16853341.709562916</v>
      </c>
      <c r="K6529" s="82">
        <f t="shared" si="534"/>
        <v>1.1114805470662237E-3</v>
      </c>
      <c r="L6529" s="3">
        <f>IF(AND(O6529&gt;0,O6529&lt;366),+'PL2'!$N$3+1,IF(AND(O6529&gt;365,O6529&lt;731),+'PL2'!$O$3+1,IF(AND(O6529&gt;730,O6529&lt;1096),+'PL2'!$P$3+1,IF(AND(O6529&gt;1095,O6529&lt;1461),+'PL2'!$Q$3+1,IF(AND(O6529&gt;1460,O6529&lt;3000),+'PL2'!$R$3+1,0)))))</f>
        <v>1.5</v>
      </c>
      <c r="M6529" s="3">
        <f>IF(AND(O6529&gt;0,O6529&lt;366),+'PL2'!$N$2+1,IF(AND(O6529&gt;365,O6529&lt;731),+'PL2'!$O$2+1,IF(AND(O6529&gt;730,O6529&lt;1096),+'PL2'!$P$2+1,IF(AND(O6529&gt;1095,O6529&lt;1461),+'PL2'!$Q$2+1,IF(AND(O6529&gt;1460,O6529&lt;1826),+'PL2'!$R$2+1,IF(AND(O6529&gt;1825,O6529&lt;2190),+'PL2'!$S$2+1,0))))))</f>
        <v>1.2</v>
      </c>
      <c r="N6529" s="82">
        <f t="shared" si="535"/>
        <v>4.9963589095569638E-4</v>
      </c>
      <c r="O6529" s="19">
        <f>IF(A6529&gt;'PL2'!$C$2+489,IF(A6529='PL2'!$C$2+490,1,O6528+1), "")</f>
        <v>1966</v>
      </c>
      <c r="Q6529" s="19">
        <f t="shared" si="530"/>
        <v>43.851188424957186</v>
      </c>
    </row>
    <row r="6530" spans="1:17" s="80" customFormat="1" x14ac:dyDescent="0.55000000000000004">
      <c r="A6530" s="80">
        <v>6528</v>
      </c>
      <c r="B6530" s="81">
        <v>46350</v>
      </c>
      <c r="C6530" s="80">
        <v>157.50573440529499</v>
      </c>
      <c r="D6530" s="80">
        <f t="shared" si="532"/>
        <v>1413279907.6746666</v>
      </c>
      <c r="E6530" s="80">
        <v>475</v>
      </c>
      <c r="F6530" s="80">
        <f t="shared" si="536"/>
        <v>5.2937300980675507E-5</v>
      </c>
      <c r="G6530" s="80">
        <f t="shared" si="533"/>
        <v>35498.446829396955</v>
      </c>
      <c r="H6530" s="80">
        <f t="shared" si="529"/>
        <v>1.8791919641542927</v>
      </c>
      <c r="I6530" s="80">
        <f t="shared" si="531"/>
        <v>16861762.243963555</v>
      </c>
      <c r="K6530" s="82">
        <f t="shared" si="534"/>
        <v>1.1114805470662237E-3</v>
      </c>
      <c r="L6530" s="3">
        <f>IF(AND(O6530&gt;0,O6530&lt;366),+'PL2'!$N$3+1,IF(AND(O6530&gt;365,O6530&lt;731),+'PL2'!$O$3+1,IF(AND(O6530&gt;730,O6530&lt;1096),+'PL2'!$P$3+1,IF(AND(O6530&gt;1095,O6530&lt;1461),+'PL2'!$Q$3+1,IF(AND(O6530&gt;1460,O6530&lt;3000),+'PL2'!$R$3+1,0)))))</f>
        <v>1.5</v>
      </c>
      <c r="M6530" s="3">
        <f>IF(AND(O6530&gt;0,O6530&lt;366),+'PL2'!$N$2+1,IF(AND(O6530&gt;365,O6530&lt;731),+'PL2'!$O$2+1,IF(AND(O6530&gt;730,O6530&lt;1096),+'PL2'!$P$2+1,IF(AND(O6530&gt;1095,O6530&lt;1461),+'PL2'!$Q$2+1,IF(AND(O6530&gt;1460,O6530&lt;1826),+'PL2'!$R$2+1,IF(AND(O6530&gt;1825,O6530&lt;2190),+'PL2'!$S$2+1,0))))))</f>
        <v>1.2</v>
      </c>
      <c r="N6530" s="82">
        <f t="shared" si="535"/>
        <v>4.9963589095569638E-4</v>
      </c>
      <c r="O6530" s="19">
        <f>IF(A6530&gt;'PL2'!$C$2+489,IF(A6530='PL2'!$C$2+490,1,O6529+1), "")</f>
        <v>1967</v>
      </c>
      <c r="Q6530" s="19">
        <f t="shared" si="530"/>
        <v>43.873098052555356</v>
      </c>
    </row>
    <row r="6531" spans="1:17" s="80" customFormat="1" x14ac:dyDescent="0.55000000000000004">
      <c r="A6531" s="80">
        <v>6529</v>
      </c>
      <c r="B6531" s="81">
        <v>46351</v>
      </c>
      <c r="C6531" s="80">
        <v>157.535732879416</v>
      </c>
      <c r="D6531" s="80">
        <f t="shared" si="532"/>
        <v>1414850740.7996066</v>
      </c>
      <c r="E6531" s="80">
        <v>475</v>
      </c>
      <c r="F6531" s="80">
        <f t="shared" si="536"/>
        <v>5.2888598747478144E-5</v>
      </c>
      <c r="G6531" s="80">
        <f t="shared" si="533"/>
        <v>35516.183127506105</v>
      </c>
      <c r="H6531" s="80">
        <f t="shared" si="529"/>
        <v>1.8784011584726237</v>
      </c>
      <c r="I6531" s="80">
        <f t="shared" si="531"/>
        <v>16870186.985565402</v>
      </c>
      <c r="K6531" s="82">
        <f t="shared" si="534"/>
        <v>1.1114805470662237E-3</v>
      </c>
      <c r="L6531" s="3">
        <f>IF(AND(O6531&gt;0,O6531&lt;366),+'PL2'!$N$3+1,IF(AND(O6531&gt;365,O6531&lt;731),+'PL2'!$O$3+1,IF(AND(O6531&gt;730,O6531&lt;1096),+'PL2'!$P$3+1,IF(AND(O6531&gt;1095,O6531&lt;1461),+'PL2'!$Q$3+1,IF(AND(O6531&gt;1460,O6531&lt;3000),+'PL2'!$R$3+1,0)))))</f>
        <v>1.5</v>
      </c>
      <c r="M6531" s="3">
        <f>IF(AND(O6531&gt;0,O6531&lt;366),+'PL2'!$N$2+1,IF(AND(O6531&gt;365,O6531&lt;731),+'PL2'!$O$2+1,IF(AND(O6531&gt;730,O6531&lt;1096),+'PL2'!$P$2+1,IF(AND(O6531&gt;1095,O6531&lt;1461),+'PL2'!$Q$2+1,IF(AND(O6531&gt;1460,O6531&lt;1826),+'PL2'!$R$2+1,IF(AND(O6531&gt;1825,O6531&lt;2190),+'PL2'!$S$2+1,0))))))</f>
        <v>1.2</v>
      </c>
      <c r="N6531" s="82">
        <f t="shared" si="535"/>
        <v>4.9963589095569638E-4</v>
      </c>
      <c r="O6531" s="19">
        <f>IF(A6531&gt;'PL2'!$C$2+489,IF(A6531='PL2'!$C$2+490,1,O6530+1), "")</f>
        <v>1968</v>
      </c>
      <c r="Q6531" s="19">
        <f t="shared" si="530"/>
        <v>43.895018626989831</v>
      </c>
    </row>
    <row r="6532" spans="1:17" s="80" customFormat="1" x14ac:dyDescent="0.55000000000000004">
      <c r="A6532" s="80">
        <v>6530</v>
      </c>
      <c r="B6532" s="81">
        <v>46352</v>
      </c>
      <c r="C6532" s="80">
        <v>157.56573135353699</v>
      </c>
      <c r="D6532" s="80">
        <f t="shared" si="532"/>
        <v>1416423319.8750076</v>
      </c>
      <c r="E6532" s="80">
        <v>475</v>
      </c>
      <c r="F6532" s="80">
        <f t="shared" si="536"/>
        <v>5.2839939404227442E-5</v>
      </c>
      <c r="G6532" s="80">
        <f t="shared" si="533"/>
        <v>35533.928287306364</v>
      </c>
      <c r="H6532" s="80">
        <f t="shared" si="529"/>
        <v>1.8776106174954317</v>
      </c>
      <c r="I6532" s="80">
        <f t="shared" si="531"/>
        <v>16878615.936470523</v>
      </c>
      <c r="K6532" s="82">
        <f t="shared" si="534"/>
        <v>1.1114805470662237E-3</v>
      </c>
      <c r="L6532" s="3">
        <f>IF(AND(O6532&gt;0,O6532&lt;366),+'PL2'!$N$3+1,IF(AND(O6532&gt;365,O6532&lt;731),+'PL2'!$O$3+1,IF(AND(O6532&gt;730,O6532&lt;1096),+'PL2'!$P$3+1,IF(AND(O6532&gt;1095,O6532&lt;1461),+'PL2'!$Q$3+1,IF(AND(O6532&gt;1460,O6532&lt;3000),+'PL2'!$R$3+1,0)))))</f>
        <v>1.5</v>
      </c>
      <c r="M6532" s="3">
        <f>IF(AND(O6532&gt;0,O6532&lt;366),+'PL2'!$N$2+1,IF(AND(O6532&gt;365,O6532&lt;731),+'PL2'!$O$2+1,IF(AND(O6532&gt;730,O6532&lt;1096),+'PL2'!$P$2+1,IF(AND(O6532&gt;1095,O6532&lt;1461),+'PL2'!$Q$2+1,IF(AND(O6532&gt;1460,O6532&lt;1826),+'PL2'!$R$2+1,IF(AND(O6532&gt;1825,O6532&lt;2190),+'PL2'!$S$2+1,0))))))</f>
        <v>1.2</v>
      </c>
      <c r="N6532" s="82">
        <f t="shared" si="535"/>
        <v>4.9963589095569638E-4</v>
      </c>
      <c r="O6532" s="19">
        <f>IF(A6532&gt;'PL2'!$C$2+489,IF(A6532='PL2'!$C$2+490,1,O6531+1), "")</f>
        <v>1969</v>
      </c>
      <c r="Q6532" s="19">
        <f t="shared" si="530"/>
        <v>43.916950153730042</v>
      </c>
    </row>
    <row r="6533" spans="1:17" s="80" customFormat="1" x14ac:dyDescent="0.55000000000000004">
      <c r="A6533" s="80">
        <v>6531</v>
      </c>
      <c r="B6533" s="81">
        <v>46353</v>
      </c>
      <c r="C6533" s="80">
        <v>157.595729827658</v>
      </c>
      <c r="D6533" s="80">
        <f t="shared" si="532"/>
        <v>1417997646.8414598</v>
      </c>
      <c r="E6533" s="80">
        <v>475</v>
      </c>
      <c r="F6533" s="80">
        <f t="shared" si="536"/>
        <v>5.2791322915719266E-5</v>
      </c>
      <c r="G6533" s="80">
        <f t="shared" si="533"/>
        <v>35551.682313225348</v>
      </c>
      <c r="H6533" s="80">
        <f t="shared" si="529"/>
        <v>1.8768203411945448</v>
      </c>
      <c r="I6533" s="80">
        <f t="shared" si="531"/>
        <v>16887049.09878204</v>
      </c>
      <c r="K6533" s="82">
        <f t="shared" si="534"/>
        <v>1.1114805470662237E-3</v>
      </c>
      <c r="L6533" s="3">
        <f>IF(AND(O6533&gt;0,O6533&lt;366),+'PL2'!$N$3+1,IF(AND(O6533&gt;365,O6533&lt;731),+'PL2'!$O$3+1,IF(AND(O6533&gt;730,O6533&lt;1096),+'PL2'!$P$3+1,IF(AND(O6533&gt;1095,O6533&lt;1461),+'PL2'!$Q$3+1,IF(AND(O6533&gt;1460,O6533&lt;3000),+'PL2'!$R$3+1,0)))))</f>
        <v>1.5</v>
      </c>
      <c r="M6533" s="3">
        <f>IF(AND(O6533&gt;0,O6533&lt;366),+'PL2'!$N$2+1,IF(AND(O6533&gt;365,O6533&lt;731),+'PL2'!$O$2+1,IF(AND(O6533&gt;730,O6533&lt;1096),+'PL2'!$P$2+1,IF(AND(O6533&gt;1095,O6533&lt;1461),+'PL2'!$Q$2+1,IF(AND(O6533&gt;1460,O6533&lt;1826),+'PL2'!$R$2+1,IF(AND(O6533&gt;1825,O6533&lt;2190),+'PL2'!$S$2+1,0))))))</f>
        <v>1.2</v>
      </c>
      <c r="N6533" s="82">
        <f t="shared" si="535"/>
        <v>4.9963589095569638E-4</v>
      </c>
      <c r="O6533" s="19">
        <f>IF(A6533&gt;'PL2'!$C$2+489,IF(A6533='PL2'!$C$2+490,1,O6532+1), "")</f>
        <v>1970</v>
      </c>
      <c r="Q6533" s="19">
        <f t="shared" si="530"/>
        <v>43.938892638248156</v>
      </c>
    </row>
    <row r="6534" spans="1:17" s="80" customFormat="1" x14ac:dyDescent="0.55000000000000004">
      <c r="A6534" s="80">
        <v>6532</v>
      </c>
      <c r="B6534" s="81">
        <v>46354</v>
      </c>
      <c r="C6534" s="80">
        <v>157.62572830177899</v>
      </c>
      <c r="D6534" s="80">
        <f t="shared" si="532"/>
        <v>1419573723.6417098</v>
      </c>
      <c r="E6534" s="80">
        <v>475</v>
      </c>
      <c r="F6534" s="80">
        <f t="shared" si="536"/>
        <v>5.2742749246774755E-5</v>
      </c>
      <c r="G6534" s="80">
        <f t="shared" si="533"/>
        <v>35569.445209692887</v>
      </c>
      <c r="H6534" s="80">
        <f t="shared" si="529"/>
        <v>1.8760303295417253</v>
      </c>
      <c r="I6534" s="80">
        <f t="shared" si="531"/>
        <v>16895486.474604122</v>
      </c>
      <c r="K6534" s="82">
        <f t="shared" si="534"/>
        <v>1.1114805470662237E-3</v>
      </c>
      <c r="L6534" s="3">
        <f>IF(AND(O6534&gt;0,O6534&lt;366),+'PL2'!$N$3+1,IF(AND(O6534&gt;365,O6534&lt;731),+'PL2'!$O$3+1,IF(AND(O6534&gt;730,O6534&lt;1096),+'PL2'!$P$3+1,IF(AND(O6534&gt;1095,O6534&lt;1461),+'PL2'!$Q$3+1,IF(AND(O6534&gt;1460,O6534&lt;3000),+'PL2'!$R$3+1,0)))))</f>
        <v>1.5</v>
      </c>
      <c r="M6534" s="3">
        <f>IF(AND(O6534&gt;0,O6534&lt;366),+'PL2'!$N$2+1,IF(AND(O6534&gt;365,O6534&lt;731),+'PL2'!$O$2+1,IF(AND(O6534&gt;730,O6534&lt;1096),+'PL2'!$P$2+1,IF(AND(O6534&gt;1095,O6534&lt;1461),+'PL2'!$Q$2+1,IF(AND(O6534&gt;1460,O6534&lt;1826),+'PL2'!$R$2+1,IF(AND(O6534&gt;1825,O6534&lt;2190),+'PL2'!$S$2+1,0))))))</f>
        <v>1.2</v>
      </c>
      <c r="N6534" s="82">
        <f t="shared" si="535"/>
        <v>4.9963589095569638E-4</v>
      </c>
      <c r="O6534" s="19">
        <f>IF(A6534&gt;'PL2'!$C$2+489,IF(A6534='PL2'!$C$2+490,1,O6533+1), "")</f>
        <v>1971</v>
      </c>
      <c r="Q6534" s="19">
        <f t="shared" si="530"/>
        <v>43.960846086019075</v>
      </c>
    </row>
    <row r="6535" spans="1:17" s="80" customFormat="1" x14ac:dyDescent="0.55000000000000004">
      <c r="A6535" s="80">
        <v>6533</v>
      </c>
      <c r="B6535" s="81">
        <v>46355</v>
      </c>
      <c r="C6535" s="80">
        <v>157.65572677590001</v>
      </c>
      <c r="D6535" s="80">
        <f t="shared" si="532"/>
        <v>1421151552.220664</v>
      </c>
      <c r="E6535" s="80">
        <v>475</v>
      </c>
      <c r="F6535" s="80">
        <f t="shared" si="536"/>
        <v>5.2694218362240359E-5</v>
      </c>
      <c r="G6535" s="80">
        <f t="shared" si="533"/>
        <v>35587.216981141035</v>
      </c>
      <c r="H6535" s="80">
        <f t="shared" si="529"/>
        <v>1.8752405825086738</v>
      </c>
      <c r="I6535" s="80">
        <f t="shared" si="531"/>
        <v>16903928.066041991</v>
      </c>
      <c r="K6535" s="82">
        <f t="shared" si="534"/>
        <v>1.1114805470662237E-3</v>
      </c>
      <c r="L6535" s="3">
        <f>IF(AND(O6535&gt;0,O6535&lt;366),+'PL2'!$N$3+1,IF(AND(O6535&gt;365,O6535&lt;731),+'PL2'!$O$3+1,IF(AND(O6535&gt;730,O6535&lt;1096),+'PL2'!$P$3+1,IF(AND(O6535&gt;1095,O6535&lt;1461),+'PL2'!$Q$3+1,IF(AND(O6535&gt;1460,O6535&lt;3000),+'PL2'!$R$3+1,0)))))</f>
        <v>1.5</v>
      </c>
      <c r="M6535" s="3">
        <f>IF(AND(O6535&gt;0,O6535&lt;366),+'PL2'!$N$2+1,IF(AND(O6535&gt;365,O6535&lt;731),+'PL2'!$O$2+1,IF(AND(O6535&gt;730,O6535&lt;1096),+'PL2'!$P$2+1,IF(AND(O6535&gt;1095,O6535&lt;1461),+'PL2'!$Q$2+1,IF(AND(O6535&gt;1460,O6535&lt;1826),+'PL2'!$R$2+1,IF(AND(O6535&gt;1825,O6535&lt;2190),+'PL2'!$S$2+1,0))))))</f>
        <v>1.2</v>
      </c>
      <c r="N6535" s="82">
        <f t="shared" si="535"/>
        <v>4.9963589095569638E-4</v>
      </c>
      <c r="O6535" s="19">
        <f>IF(A6535&gt;'PL2'!$C$2+489,IF(A6535='PL2'!$C$2+490,1,O6534+1), "")</f>
        <v>1972</v>
      </c>
      <c r="Q6535" s="19">
        <f t="shared" si="530"/>
        <v>43.982810502520429</v>
      </c>
    </row>
    <row r="6536" spans="1:17" s="80" customFormat="1" x14ac:dyDescent="0.55000000000000004">
      <c r="A6536" s="80">
        <v>6534</v>
      </c>
      <c r="B6536" s="81">
        <v>46356</v>
      </c>
      <c r="C6536" s="80">
        <v>157.68572525002099</v>
      </c>
      <c r="D6536" s="80">
        <f t="shared" si="532"/>
        <v>1422731134.5253901</v>
      </c>
      <c r="E6536" s="80">
        <v>475</v>
      </c>
      <c r="F6536" s="80">
        <f t="shared" si="536"/>
        <v>5.26457302269878E-5</v>
      </c>
      <c r="G6536" s="80">
        <f t="shared" si="533"/>
        <v>35604.997632004044</v>
      </c>
      <c r="H6536" s="80">
        <f t="shared" si="529"/>
        <v>1.8744511000670243</v>
      </c>
      <c r="I6536" s="80">
        <f t="shared" si="531"/>
        <v>16912373.875201922</v>
      </c>
      <c r="K6536" s="82">
        <f t="shared" si="534"/>
        <v>1.1114805470662237E-3</v>
      </c>
      <c r="L6536" s="3">
        <f>IF(AND(O6536&gt;0,O6536&lt;366),+'PL2'!$N$3+1,IF(AND(O6536&gt;365,O6536&lt;731),+'PL2'!$O$3+1,IF(AND(O6536&gt;730,O6536&lt;1096),+'PL2'!$P$3+1,IF(AND(O6536&gt;1095,O6536&lt;1461),+'PL2'!$Q$3+1,IF(AND(O6536&gt;1460,O6536&lt;3000),+'PL2'!$R$3+1,0)))))</f>
        <v>1.5</v>
      </c>
      <c r="M6536" s="3">
        <f>IF(AND(O6536&gt;0,O6536&lt;366),+'PL2'!$N$2+1,IF(AND(O6536&gt;365,O6536&lt;731),+'PL2'!$O$2+1,IF(AND(O6536&gt;730,O6536&lt;1096),+'PL2'!$P$2+1,IF(AND(O6536&gt;1095,O6536&lt;1461),+'PL2'!$Q$2+1,IF(AND(O6536&gt;1460,O6536&lt;1826),+'PL2'!$R$2+1,IF(AND(O6536&gt;1825,O6536&lt;2190),+'PL2'!$S$2+1,0))))))</f>
        <v>1.2</v>
      </c>
      <c r="N6536" s="82">
        <f t="shared" si="535"/>
        <v>4.9963589095569638E-4</v>
      </c>
      <c r="O6536" s="19">
        <f>IF(A6536&gt;'PL2'!$C$2+489,IF(A6536='PL2'!$C$2+490,1,O6535+1), "")</f>
        <v>1973</v>
      </c>
      <c r="Q6536" s="19">
        <f t="shared" si="530"/>
        <v>44.004785893232594</v>
      </c>
    </row>
    <row r="6537" spans="1:17" s="80" customFormat="1" x14ac:dyDescent="0.55000000000000004">
      <c r="A6537" s="80">
        <v>6535</v>
      </c>
      <c r="B6537" s="81">
        <v>46357</v>
      </c>
      <c r="C6537" s="80">
        <v>157.71572372414201</v>
      </c>
      <c r="D6537" s="80">
        <f t="shared" si="532"/>
        <v>1424312472.5051205</v>
      </c>
      <c r="E6537" s="80">
        <v>475</v>
      </c>
      <c r="F6537" s="80">
        <f t="shared" si="536"/>
        <v>5.2597284805914053E-5</v>
      </c>
      <c r="G6537" s="80">
        <f t="shared" si="533"/>
        <v>35622.787166718386</v>
      </c>
      <c r="H6537" s="80">
        <f t="shared" si="529"/>
        <v>1.8736618821883471</v>
      </c>
      <c r="I6537" s="80">
        <f t="shared" si="531"/>
        <v>16920823.904191233</v>
      </c>
      <c r="K6537" s="82">
        <f t="shared" si="534"/>
        <v>1.1114805470662237E-3</v>
      </c>
      <c r="L6537" s="3">
        <f>IF(AND(O6537&gt;0,O6537&lt;366),+'PL2'!$N$3+1,IF(AND(O6537&gt;365,O6537&lt;731),+'PL2'!$O$3+1,IF(AND(O6537&gt;730,O6537&lt;1096),+'PL2'!$P$3+1,IF(AND(O6537&gt;1095,O6537&lt;1461),+'PL2'!$Q$3+1,IF(AND(O6537&gt;1460,O6537&lt;3000),+'PL2'!$R$3+1,0)))))</f>
        <v>1.5</v>
      </c>
      <c r="M6537" s="3">
        <f>IF(AND(O6537&gt;0,O6537&lt;366),+'PL2'!$N$2+1,IF(AND(O6537&gt;365,O6537&lt;731),+'PL2'!$O$2+1,IF(AND(O6537&gt;730,O6537&lt;1096),+'PL2'!$P$2+1,IF(AND(O6537&gt;1095,O6537&lt;1461),+'PL2'!$Q$2+1,IF(AND(O6537&gt;1460,O6537&lt;1826),+'PL2'!$R$2+1,IF(AND(O6537&gt;1825,O6537&lt;2190),+'PL2'!$S$2+1,0))))))</f>
        <v>1.2</v>
      </c>
      <c r="N6537" s="82">
        <f t="shared" si="535"/>
        <v>4.9963589095569638E-4</v>
      </c>
      <c r="O6537" s="19">
        <f>IF(A6537&gt;'PL2'!$C$2+489,IF(A6537='PL2'!$C$2+490,1,O6536+1), "")</f>
        <v>1974</v>
      </c>
      <c r="Q6537" s="19">
        <f t="shared" si="530"/>
        <v>44.026772263638676</v>
      </c>
    </row>
    <row r="6538" spans="1:17" s="80" customFormat="1" x14ac:dyDescent="0.55000000000000004">
      <c r="A6538" s="80">
        <v>6536</v>
      </c>
      <c r="B6538" s="81">
        <v>46358</v>
      </c>
      <c r="C6538" s="80">
        <v>157.745722198263</v>
      </c>
      <c r="D6538" s="80">
        <f t="shared" si="532"/>
        <v>1425895568.1112537</v>
      </c>
      <c r="E6538" s="80">
        <v>475</v>
      </c>
      <c r="F6538" s="80">
        <f t="shared" si="536"/>
        <v>5.254888206394135E-5</v>
      </c>
      <c r="G6538" s="80">
        <f t="shared" si="533"/>
        <v>35640.585589722752</v>
      </c>
      <c r="H6538" s="80">
        <f t="shared" si="529"/>
        <v>1.8728729288441486</v>
      </c>
      <c r="I6538" s="80">
        <f t="shared" si="531"/>
        <v>16929278.155118309</v>
      </c>
      <c r="K6538" s="82">
        <f t="shared" si="534"/>
        <v>1.1114805470662237E-3</v>
      </c>
      <c r="L6538" s="3">
        <f>IF(AND(O6538&gt;0,O6538&lt;366),+'PL2'!$N$3+1,IF(AND(O6538&gt;365,O6538&lt;731),+'PL2'!$O$3+1,IF(AND(O6538&gt;730,O6538&lt;1096),+'PL2'!$P$3+1,IF(AND(O6538&gt;1095,O6538&lt;1461),+'PL2'!$Q$3+1,IF(AND(O6538&gt;1460,O6538&lt;3000),+'PL2'!$R$3+1,0)))))</f>
        <v>1.5</v>
      </c>
      <c r="M6538" s="3">
        <f>IF(AND(O6538&gt;0,O6538&lt;366),+'PL2'!$N$2+1,IF(AND(O6538&gt;365,O6538&lt;731),+'PL2'!$O$2+1,IF(AND(O6538&gt;730,O6538&lt;1096),+'PL2'!$P$2+1,IF(AND(O6538&gt;1095,O6538&lt;1461),+'PL2'!$Q$2+1,IF(AND(O6538&gt;1460,O6538&lt;1826),+'PL2'!$R$2+1,IF(AND(O6538&gt;1825,O6538&lt;2190),+'PL2'!$S$2+1,0))))))</f>
        <v>1.2</v>
      </c>
      <c r="N6538" s="82">
        <f t="shared" si="535"/>
        <v>4.9963589095569638E-4</v>
      </c>
      <c r="O6538" s="19">
        <f>IF(A6538&gt;'PL2'!$C$2+489,IF(A6538='PL2'!$C$2+490,1,O6537+1), "")</f>
        <v>1975</v>
      </c>
      <c r="Q6538" s="19">
        <f t="shared" si="530"/>
        <v>44.048769619224522</v>
      </c>
    </row>
    <row r="6539" spans="1:17" s="80" customFormat="1" x14ac:dyDescent="0.55000000000000004">
      <c r="A6539" s="80">
        <v>6537</v>
      </c>
      <c r="B6539" s="81">
        <v>46359</v>
      </c>
      <c r="C6539" s="80">
        <v>157.77572067238401</v>
      </c>
      <c r="D6539" s="80">
        <f t="shared" si="532"/>
        <v>1427480423.2973573</v>
      </c>
      <c r="E6539" s="80">
        <v>475</v>
      </c>
      <c r="F6539" s="80">
        <f t="shared" si="536"/>
        <v>5.2500521966017177E-5</v>
      </c>
      <c r="G6539" s="80">
        <f t="shared" si="533"/>
        <v>35658.392905458059</v>
      </c>
      <c r="H6539" s="80">
        <f t="shared" si="529"/>
        <v>1.8720842400058719</v>
      </c>
      <c r="I6539" s="80">
        <f t="shared" si="531"/>
        <v>16937736.630092576</v>
      </c>
      <c r="K6539" s="82">
        <f t="shared" si="534"/>
        <v>1.1114805470662237E-3</v>
      </c>
      <c r="L6539" s="3">
        <f>IF(AND(O6539&gt;0,O6539&lt;366),+'PL2'!$N$3+1,IF(AND(O6539&gt;365,O6539&lt;731),+'PL2'!$O$3+1,IF(AND(O6539&gt;730,O6539&lt;1096),+'PL2'!$P$3+1,IF(AND(O6539&gt;1095,O6539&lt;1461),+'PL2'!$Q$3+1,IF(AND(O6539&gt;1460,O6539&lt;3000),+'PL2'!$R$3+1,0)))))</f>
        <v>1.5</v>
      </c>
      <c r="M6539" s="3">
        <f>IF(AND(O6539&gt;0,O6539&lt;366),+'PL2'!$N$2+1,IF(AND(O6539&gt;365,O6539&lt;731),+'PL2'!$O$2+1,IF(AND(O6539&gt;730,O6539&lt;1096),+'PL2'!$P$2+1,IF(AND(O6539&gt;1095,O6539&lt;1461),+'PL2'!$Q$2+1,IF(AND(O6539&gt;1460,O6539&lt;1826),+'PL2'!$R$2+1,IF(AND(O6539&gt;1825,O6539&lt;2190),+'PL2'!$S$2+1,0))))))</f>
        <v>1.2</v>
      </c>
      <c r="N6539" s="82">
        <f t="shared" si="535"/>
        <v>4.9963589095569638E-4</v>
      </c>
      <c r="O6539" s="19">
        <f>IF(A6539&gt;'PL2'!$C$2+489,IF(A6539='PL2'!$C$2+490,1,O6538+1), "")</f>
        <v>1976</v>
      </c>
      <c r="Q6539" s="19">
        <f t="shared" si="530"/>
        <v>44.070777965478726</v>
      </c>
    </row>
    <row r="6540" spans="1:17" s="80" customFormat="1" x14ac:dyDescent="0.55000000000000004">
      <c r="A6540" s="80">
        <v>6538</v>
      </c>
      <c r="B6540" s="81">
        <v>46360</v>
      </c>
      <c r="C6540" s="80">
        <v>157.805719146505</v>
      </c>
      <c r="D6540" s="80">
        <f t="shared" si="532"/>
        <v>1429067040.0191703</v>
      </c>
      <c r="E6540" s="80">
        <v>475</v>
      </c>
      <c r="F6540" s="80">
        <f t="shared" si="536"/>
        <v>5.2452204477114208E-5</v>
      </c>
      <c r="G6540" s="80">
        <f t="shared" si="533"/>
        <v>35676.209118367427</v>
      </c>
      <c r="H6540" s="80">
        <f t="shared" si="529"/>
        <v>1.8712958156448947</v>
      </c>
      <c r="I6540" s="80">
        <f t="shared" si="531"/>
        <v>16946199.331224527</v>
      </c>
      <c r="K6540" s="82">
        <f t="shared" si="534"/>
        <v>1.1114805470662237E-3</v>
      </c>
      <c r="L6540" s="3">
        <f>IF(AND(O6540&gt;0,O6540&lt;366),+'PL2'!$N$3+1,IF(AND(O6540&gt;365,O6540&lt;731),+'PL2'!$O$3+1,IF(AND(O6540&gt;730,O6540&lt;1096),+'PL2'!$P$3+1,IF(AND(O6540&gt;1095,O6540&lt;1461),+'PL2'!$Q$3+1,IF(AND(O6540&gt;1460,O6540&lt;3000),+'PL2'!$R$3+1,0)))))</f>
        <v>1.5</v>
      </c>
      <c r="M6540" s="3">
        <f>IF(AND(O6540&gt;0,O6540&lt;366),+'PL2'!$N$2+1,IF(AND(O6540&gt;365,O6540&lt;731),+'PL2'!$O$2+1,IF(AND(O6540&gt;730,O6540&lt;1096),+'PL2'!$P$2+1,IF(AND(O6540&gt;1095,O6540&lt;1461),+'PL2'!$Q$2+1,IF(AND(O6540&gt;1460,O6540&lt;1826),+'PL2'!$R$2+1,IF(AND(O6540&gt;1825,O6540&lt;2190),+'PL2'!$S$2+1,0))))))</f>
        <v>1.2</v>
      </c>
      <c r="N6540" s="82">
        <f t="shared" si="535"/>
        <v>4.9963589095569638E-4</v>
      </c>
      <c r="O6540" s="19">
        <f>IF(A6540&gt;'PL2'!$C$2+489,IF(A6540='PL2'!$C$2+490,1,O6539+1), "")</f>
        <v>1977</v>
      </c>
      <c r="Q6540" s="19">
        <f t="shared" si="530"/>
        <v>44.092797307892617</v>
      </c>
    </row>
    <row r="6541" spans="1:17" s="80" customFormat="1" x14ac:dyDescent="0.55000000000000004">
      <c r="A6541" s="80">
        <v>6539</v>
      </c>
      <c r="B6541" s="81">
        <v>46361</v>
      </c>
      <c r="C6541" s="80">
        <v>157.83571762062601</v>
      </c>
      <c r="D6541" s="80">
        <f t="shared" si="532"/>
        <v>1430655420.2346051</v>
      </c>
      <c r="E6541" s="80">
        <v>475</v>
      </c>
      <c r="F6541" s="80">
        <f t="shared" si="536"/>
        <v>5.2403929562230385E-5</v>
      </c>
      <c r="G6541" s="80">
        <f t="shared" si="533"/>
        <v>35694.034232896207</v>
      </c>
      <c r="H6541" s="80">
        <f t="shared" si="529"/>
        <v>1.8705076557325329</v>
      </c>
      <c r="I6541" s="80">
        <f t="shared" si="531"/>
        <v>16954666.260625698</v>
      </c>
      <c r="K6541" s="82">
        <f t="shared" si="534"/>
        <v>1.1114805470662237E-3</v>
      </c>
      <c r="L6541" s="3">
        <f>IF(AND(O6541&gt;0,O6541&lt;366),+'PL2'!$N$3+1,IF(AND(O6541&gt;365,O6541&lt;731),+'PL2'!$O$3+1,IF(AND(O6541&gt;730,O6541&lt;1096),+'PL2'!$P$3+1,IF(AND(O6541&gt;1095,O6541&lt;1461),+'PL2'!$Q$3+1,IF(AND(O6541&gt;1460,O6541&lt;3000),+'PL2'!$R$3+1,0)))))</f>
        <v>1.5</v>
      </c>
      <c r="M6541" s="3">
        <f>IF(AND(O6541&gt;0,O6541&lt;366),+'PL2'!$N$2+1,IF(AND(O6541&gt;365,O6541&lt;731),+'PL2'!$O$2+1,IF(AND(O6541&gt;730,O6541&lt;1096),+'PL2'!$P$2+1,IF(AND(O6541&gt;1095,O6541&lt;1461),+'PL2'!$Q$2+1,IF(AND(O6541&gt;1460,O6541&lt;1826),+'PL2'!$R$2+1,IF(AND(O6541&gt;1825,O6541&lt;2190),+'PL2'!$S$2+1,0))))))</f>
        <v>1.2</v>
      </c>
      <c r="N6541" s="82">
        <f t="shared" si="535"/>
        <v>4.9963589095569638E-4</v>
      </c>
      <c r="O6541" s="19">
        <f>IF(A6541&gt;'PL2'!$C$2+489,IF(A6541='PL2'!$C$2+490,1,O6540+1), "")</f>
        <v>1978</v>
      </c>
      <c r="Q6541" s="19">
        <f t="shared" si="530"/>
        <v>44.114827651960276</v>
      </c>
    </row>
    <row r="6542" spans="1:17" s="80" customFormat="1" x14ac:dyDescent="0.55000000000000004">
      <c r="A6542" s="80">
        <v>6540</v>
      </c>
      <c r="B6542" s="81">
        <v>46362</v>
      </c>
      <c r="C6542" s="80">
        <v>157.865716094747</v>
      </c>
      <c r="D6542" s="80">
        <f t="shared" si="532"/>
        <v>1432245565.9037507</v>
      </c>
      <c r="E6542" s="80">
        <v>475</v>
      </c>
      <c r="F6542" s="80">
        <f t="shared" si="536"/>
        <v>5.2355697186388796E-5</v>
      </c>
      <c r="G6542" s="80">
        <f t="shared" si="533"/>
        <v>35711.868253491964</v>
      </c>
      <c r="H6542" s="80">
        <f t="shared" si="529"/>
        <v>1.8697197602400366</v>
      </c>
      <c r="I6542" s="80">
        <f t="shared" si="531"/>
        <v>16963137.420408685</v>
      </c>
      <c r="K6542" s="82">
        <f t="shared" si="534"/>
        <v>1.1114805470662237E-3</v>
      </c>
      <c r="L6542" s="3">
        <f>IF(AND(O6542&gt;0,O6542&lt;366),+'PL2'!$N$3+1,IF(AND(O6542&gt;365,O6542&lt;731),+'PL2'!$O$3+1,IF(AND(O6542&gt;730,O6542&lt;1096),+'PL2'!$P$3+1,IF(AND(O6542&gt;1095,O6542&lt;1461),+'PL2'!$Q$3+1,IF(AND(O6542&gt;1460,O6542&lt;3000),+'PL2'!$R$3+1,0)))))</f>
        <v>1.5</v>
      </c>
      <c r="M6542" s="3">
        <f>IF(AND(O6542&gt;0,O6542&lt;366),+'PL2'!$N$2+1,IF(AND(O6542&gt;365,O6542&lt;731),+'PL2'!$O$2+1,IF(AND(O6542&gt;730,O6542&lt;1096),+'PL2'!$P$2+1,IF(AND(O6542&gt;1095,O6542&lt;1461),+'PL2'!$Q$2+1,IF(AND(O6542&gt;1460,O6542&lt;1826),+'PL2'!$R$2+1,IF(AND(O6542&gt;1825,O6542&lt;2190),+'PL2'!$S$2+1,0))))))</f>
        <v>1.2</v>
      </c>
      <c r="N6542" s="82">
        <f t="shared" si="535"/>
        <v>4.9963589095569638E-4</v>
      </c>
      <c r="O6542" s="19">
        <f>IF(A6542&gt;'PL2'!$C$2+489,IF(A6542='PL2'!$C$2+490,1,O6541+1), "")</f>
        <v>1979</v>
      </c>
      <c r="Q6542" s="19">
        <f t="shared" si="530"/>
        <v>44.136869003178518</v>
      </c>
    </row>
    <row r="6543" spans="1:17" s="80" customFormat="1" x14ac:dyDescent="0.55000000000000004">
      <c r="A6543" s="80">
        <v>6541</v>
      </c>
      <c r="B6543" s="81">
        <v>46363</v>
      </c>
      <c r="C6543" s="80">
        <v>157.89571456886799</v>
      </c>
      <c r="D6543" s="80">
        <f t="shared" si="532"/>
        <v>1433837478.9888744</v>
      </c>
      <c r="E6543" s="80">
        <v>475</v>
      </c>
      <c r="F6543" s="80">
        <f t="shared" si="536"/>
        <v>5.2307507314637747E-5</v>
      </c>
      <c r="G6543" s="80">
        <f t="shared" si="533"/>
        <v>35729.711184604494</v>
      </c>
      <c r="H6543" s="80">
        <f t="shared" si="529"/>
        <v>1.8689321291385936</v>
      </c>
      <c r="I6543" s="80">
        <f t="shared" si="531"/>
        <v>16971612.812687136</v>
      </c>
      <c r="K6543" s="82">
        <f t="shared" si="534"/>
        <v>1.1114805470662237E-3</v>
      </c>
      <c r="L6543" s="3">
        <f>IF(AND(O6543&gt;0,O6543&lt;366),+'PL2'!$N$3+1,IF(AND(O6543&gt;365,O6543&lt;731),+'PL2'!$O$3+1,IF(AND(O6543&gt;730,O6543&lt;1096),+'PL2'!$P$3+1,IF(AND(O6543&gt;1095,O6543&lt;1461),+'PL2'!$Q$3+1,IF(AND(O6543&gt;1460,O6543&lt;3000),+'PL2'!$R$3+1,0)))))</f>
        <v>1.5</v>
      </c>
      <c r="M6543" s="3">
        <f>IF(AND(O6543&gt;0,O6543&lt;366),+'PL2'!$N$2+1,IF(AND(O6543&gt;365,O6543&lt;731),+'PL2'!$O$2+1,IF(AND(O6543&gt;730,O6543&lt;1096),+'PL2'!$P$2+1,IF(AND(O6543&gt;1095,O6543&lt;1461),+'PL2'!$Q$2+1,IF(AND(O6543&gt;1460,O6543&lt;1826),+'PL2'!$R$2+1,IF(AND(O6543&gt;1825,O6543&lt;2190),+'PL2'!$S$2+1,0))))))</f>
        <v>1.2</v>
      </c>
      <c r="N6543" s="82">
        <f t="shared" si="535"/>
        <v>4.9963589095569638E-4</v>
      </c>
      <c r="O6543" s="19">
        <f>IF(A6543&gt;'PL2'!$C$2+489,IF(A6543='PL2'!$C$2+490,1,O6542+1), "")</f>
        <v>1980</v>
      </c>
      <c r="Q6543" s="19">
        <f t="shared" si="530"/>
        <v>44.158921367046915</v>
      </c>
    </row>
    <row r="6544" spans="1:17" s="80" customFormat="1" x14ac:dyDescent="0.55000000000000004">
      <c r="A6544" s="80">
        <v>6542</v>
      </c>
      <c r="B6544" s="81">
        <v>46364</v>
      </c>
      <c r="C6544" s="80">
        <v>157.925713042989</v>
      </c>
      <c r="D6544" s="80">
        <f t="shared" si="532"/>
        <v>1435431161.4544251</v>
      </c>
      <c r="E6544" s="80">
        <v>475</v>
      </c>
      <c r="F6544" s="80">
        <f t="shared" si="536"/>
        <v>5.2259359912050713E-5</v>
      </c>
      <c r="G6544" s="80">
        <f t="shared" si="533"/>
        <v>35747.5630306858</v>
      </c>
      <c r="H6544" s="80">
        <f t="shared" si="529"/>
        <v>1.8681447623993277</v>
      </c>
      <c r="I6544" s="80">
        <f t="shared" si="531"/>
        <v>16980092.439575754</v>
      </c>
      <c r="K6544" s="82">
        <f t="shared" si="534"/>
        <v>1.1114805470662237E-3</v>
      </c>
      <c r="L6544" s="3">
        <f>IF(AND(O6544&gt;0,O6544&lt;366),+'PL2'!$N$3+1,IF(AND(O6544&gt;365,O6544&lt;731),+'PL2'!$O$3+1,IF(AND(O6544&gt;730,O6544&lt;1096),+'PL2'!$P$3+1,IF(AND(O6544&gt;1095,O6544&lt;1461),+'PL2'!$Q$3+1,IF(AND(O6544&gt;1460,O6544&lt;3000),+'PL2'!$R$3+1,0)))))</f>
        <v>1.5</v>
      </c>
      <c r="M6544" s="3">
        <f>IF(AND(O6544&gt;0,O6544&lt;366),+'PL2'!$N$2+1,IF(AND(O6544&gt;365,O6544&lt;731),+'PL2'!$O$2+1,IF(AND(O6544&gt;730,O6544&lt;1096),+'PL2'!$P$2+1,IF(AND(O6544&gt;1095,O6544&lt;1461),+'PL2'!$Q$2+1,IF(AND(O6544&gt;1460,O6544&lt;1826),+'PL2'!$R$2+1,IF(AND(O6544&gt;1825,O6544&lt;2190),+'PL2'!$S$2+1,0))))))</f>
        <v>1.2</v>
      </c>
      <c r="N6544" s="82">
        <f t="shared" si="535"/>
        <v>4.9963589095569638E-4</v>
      </c>
      <c r="O6544" s="19">
        <f>IF(A6544&gt;'PL2'!$C$2+489,IF(A6544='PL2'!$C$2+490,1,O6543+1), "")</f>
        <v>1981</v>
      </c>
      <c r="Q6544" s="19">
        <f t="shared" si="530"/>
        <v>44.180984749067783</v>
      </c>
    </row>
    <row r="6545" spans="1:17" s="80" customFormat="1" x14ac:dyDescent="0.55000000000000004">
      <c r="A6545" s="80">
        <v>6543</v>
      </c>
      <c r="B6545" s="81">
        <v>46365</v>
      </c>
      <c r="C6545" s="80">
        <v>157.95571151710999</v>
      </c>
      <c r="D6545" s="80">
        <f t="shared" si="532"/>
        <v>1437026615.2670343</v>
      </c>
      <c r="E6545" s="80">
        <v>475</v>
      </c>
      <c r="F6545" s="80">
        <f t="shared" si="536"/>
        <v>5.2211254943726319E-5</v>
      </c>
      <c r="G6545" s="80">
        <f t="shared" si="533"/>
        <v>35765.423796190131</v>
      </c>
      <c r="H6545" s="80">
        <f t="shared" si="529"/>
        <v>1.8673576599932988</v>
      </c>
      <c r="I6545" s="80">
        <f t="shared" si="531"/>
        <v>16988576.303190313</v>
      </c>
      <c r="K6545" s="82">
        <f t="shared" si="534"/>
        <v>1.1114805470662237E-3</v>
      </c>
      <c r="L6545" s="3">
        <f>IF(AND(O6545&gt;0,O6545&lt;366),+'PL2'!$N$3+1,IF(AND(O6545&gt;365,O6545&lt;731),+'PL2'!$O$3+1,IF(AND(O6545&gt;730,O6545&lt;1096),+'PL2'!$P$3+1,IF(AND(O6545&gt;1095,O6545&lt;1461),+'PL2'!$Q$3+1,IF(AND(O6545&gt;1460,O6545&lt;3000),+'PL2'!$R$3+1,0)))))</f>
        <v>1.5</v>
      </c>
      <c r="M6545" s="3">
        <f>IF(AND(O6545&gt;0,O6545&lt;366),+'PL2'!$N$2+1,IF(AND(O6545&gt;365,O6545&lt;731),+'PL2'!$O$2+1,IF(AND(O6545&gt;730,O6545&lt;1096),+'PL2'!$P$2+1,IF(AND(O6545&gt;1095,O6545&lt;1461),+'PL2'!$Q$2+1,IF(AND(O6545&gt;1460,O6545&lt;1826),+'PL2'!$R$2+1,IF(AND(O6545&gt;1825,O6545&lt;2190),+'PL2'!$S$2+1,0))))))</f>
        <v>1.2</v>
      </c>
      <c r="N6545" s="82">
        <f t="shared" si="535"/>
        <v>4.9963589095569638E-4</v>
      </c>
      <c r="O6545" s="19">
        <f>IF(A6545&gt;'PL2'!$C$2+489,IF(A6545='PL2'!$C$2+490,1,O6544+1), "")</f>
        <v>1982</v>
      </c>
      <c r="Q6545" s="19">
        <f t="shared" si="530"/>
        <v>44.203059154746185</v>
      </c>
    </row>
    <row r="6546" spans="1:17" s="80" customFormat="1" x14ac:dyDescent="0.55000000000000004">
      <c r="A6546" s="80">
        <v>6544</v>
      </c>
      <c r="B6546" s="81">
        <v>46366</v>
      </c>
      <c r="C6546" s="80">
        <v>157.985709991231</v>
      </c>
      <c r="D6546" s="80">
        <f t="shared" si="532"/>
        <v>1438623842.39552</v>
      </c>
      <c r="E6546" s="80">
        <v>475</v>
      </c>
      <c r="F6546" s="80">
        <f t="shared" si="536"/>
        <v>5.2163192374788363E-5</v>
      </c>
      <c r="G6546" s="80">
        <f t="shared" si="533"/>
        <v>35783.293485573951</v>
      </c>
      <c r="H6546" s="80">
        <f t="shared" si="529"/>
        <v>1.8665708218915051</v>
      </c>
      <c r="I6546" s="80">
        <f t="shared" si="531"/>
        <v>16997064.405647628</v>
      </c>
      <c r="K6546" s="82">
        <f t="shared" si="534"/>
        <v>1.1114805470662237E-3</v>
      </c>
      <c r="L6546" s="3">
        <f>IF(AND(O6546&gt;0,O6546&lt;366),+'PL2'!$N$3+1,IF(AND(O6546&gt;365,O6546&lt;731),+'PL2'!$O$3+1,IF(AND(O6546&gt;730,O6546&lt;1096),+'PL2'!$P$3+1,IF(AND(O6546&gt;1095,O6546&lt;1461),+'PL2'!$Q$3+1,IF(AND(O6546&gt;1460,O6546&lt;3000),+'PL2'!$R$3+1,0)))))</f>
        <v>1.5</v>
      </c>
      <c r="M6546" s="3">
        <f>IF(AND(O6546&gt;0,O6546&lt;366),+'PL2'!$N$2+1,IF(AND(O6546&gt;365,O6546&lt;731),+'PL2'!$O$2+1,IF(AND(O6546&gt;730,O6546&lt;1096),+'PL2'!$P$2+1,IF(AND(O6546&gt;1095,O6546&lt;1461),+'PL2'!$Q$2+1,IF(AND(O6546&gt;1460,O6546&lt;1826),+'PL2'!$R$2+1,IF(AND(O6546&gt;1825,O6546&lt;2190),+'PL2'!$S$2+1,0))))))</f>
        <v>1.2</v>
      </c>
      <c r="N6546" s="82">
        <f t="shared" si="535"/>
        <v>4.9963589095569638E-4</v>
      </c>
      <c r="O6546" s="19">
        <f>IF(A6546&gt;'PL2'!$C$2+489,IF(A6546='PL2'!$C$2+490,1,O6545+1), "")</f>
        <v>1983</v>
      </c>
      <c r="Q6546" s="19">
        <f t="shared" si="530"/>
        <v>44.225144589589931</v>
      </c>
    </row>
    <row r="6547" spans="1:17" s="80" customFormat="1" x14ac:dyDescent="0.55000000000000004">
      <c r="A6547" s="80">
        <v>6545</v>
      </c>
      <c r="B6547" s="81">
        <v>46367</v>
      </c>
      <c r="C6547" s="80">
        <v>158.01570846535199</v>
      </c>
      <c r="D6547" s="80">
        <f t="shared" si="532"/>
        <v>1440222844.8108883</v>
      </c>
      <c r="E6547" s="80">
        <v>475</v>
      </c>
      <c r="F6547" s="80">
        <f t="shared" si="536"/>
        <v>5.2115172170385748E-5</v>
      </c>
      <c r="G6547" s="80">
        <f t="shared" si="533"/>
        <v>35801.172103295947</v>
      </c>
      <c r="H6547" s="80">
        <f t="shared" si="529"/>
        <v>1.8657842480648794</v>
      </c>
      <c r="I6547" s="80">
        <f t="shared" si="531"/>
        <v>17005556.749065574</v>
      </c>
      <c r="K6547" s="82">
        <f t="shared" si="534"/>
        <v>1.1114805470662237E-3</v>
      </c>
      <c r="L6547" s="3">
        <f>IF(AND(O6547&gt;0,O6547&lt;366),+'PL2'!$N$3+1,IF(AND(O6547&gt;365,O6547&lt;731),+'PL2'!$O$3+1,IF(AND(O6547&gt;730,O6547&lt;1096),+'PL2'!$P$3+1,IF(AND(O6547&gt;1095,O6547&lt;1461),+'PL2'!$Q$3+1,IF(AND(O6547&gt;1460,O6547&lt;3000),+'PL2'!$R$3+1,0)))))</f>
        <v>1.5</v>
      </c>
      <c r="M6547" s="3">
        <f>IF(AND(O6547&gt;0,O6547&lt;366),+'PL2'!$N$2+1,IF(AND(O6547&gt;365,O6547&lt;731),+'PL2'!$O$2+1,IF(AND(O6547&gt;730,O6547&lt;1096),+'PL2'!$P$2+1,IF(AND(O6547&gt;1095,O6547&lt;1461),+'PL2'!$Q$2+1,IF(AND(O6547&gt;1460,O6547&lt;1826),+'PL2'!$R$2+1,IF(AND(O6547&gt;1825,O6547&lt;2190),+'PL2'!$S$2+1,0))))))</f>
        <v>1.2</v>
      </c>
      <c r="N6547" s="82">
        <f t="shared" si="535"/>
        <v>4.9963589095569638E-4</v>
      </c>
      <c r="O6547" s="19">
        <f>IF(A6547&gt;'PL2'!$C$2+489,IF(A6547='PL2'!$C$2+490,1,O6546+1), "")</f>
        <v>1984</v>
      </c>
      <c r="Q6547" s="19">
        <f t="shared" si="530"/>
        <v>44.247241059109598</v>
      </c>
    </row>
    <row r="6548" spans="1:17" s="80" customFormat="1" x14ac:dyDescent="0.55000000000000004">
      <c r="A6548" s="80">
        <v>6546</v>
      </c>
      <c r="B6548" s="81">
        <v>46368</v>
      </c>
      <c r="C6548" s="80">
        <v>158.04570693947301</v>
      </c>
      <c r="D6548" s="80">
        <f t="shared" si="532"/>
        <v>1441823624.486336</v>
      </c>
      <c r="E6548" s="80">
        <v>475</v>
      </c>
      <c r="F6548" s="80">
        <f t="shared" si="536"/>
        <v>5.2067194295692526E-5</v>
      </c>
      <c r="G6548" s="80">
        <f t="shared" si="533"/>
        <v>35819.059653817036</v>
      </c>
      <c r="H6548" s="80">
        <f t="shared" si="529"/>
        <v>1.8649979384842927</v>
      </c>
      <c r="I6548" s="80">
        <f t="shared" si="531"/>
        <v>17014053.335563093</v>
      </c>
      <c r="K6548" s="82">
        <f t="shared" si="534"/>
        <v>1.1114805470662237E-3</v>
      </c>
      <c r="L6548" s="3">
        <f>IF(AND(O6548&gt;0,O6548&lt;366),+'PL2'!$N$3+1,IF(AND(O6548&gt;365,O6548&lt;731),+'PL2'!$O$3+1,IF(AND(O6548&gt;730,O6548&lt;1096),+'PL2'!$P$3+1,IF(AND(O6548&gt;1095,O6548&lt;1461),+'PL2'!$Q$3+1,IF(AND(O6548&gt;1460,O6548&lt;3000),+'PL2'!$R$3+1,0)))))</f>
        <v>1.5</v>
      </c>
      <c r="M6548" s="3">
        <f>IF(AND(O6548&gt;0,O6548&lt;366),+'PL2'!$N$2+1,IF(AND(O6548&gt;365,O6548&lt;731),+'PL2'!$O$2+1,IF(AND(O6548&gt;730,O6548&lt;1096),+'PL2'!$P$2+1,IF(AND(O6548&gt;1095,O6548&lt;1461),+'PL2'!$Q$2+1,IF(AND(O6548&gt;1460,O6548&lt;1826),+'PL2'!$R$2+1,IF(AND(O6548&gt;1825,O6548&lt;2190),+'PL2'!$S$2+1,0))))))</f>
        <v>1.2</v>
      </c>
      <c r="N6548" s="82">
        <f t="shared" si="535"/>
        <v>4.9963589095569638E-4</v>
      </c>
      <c r="O6548" s="19">
        <f>IF(A6548&gt;'PL2'!$C$2+489,IF(A6548='PL2'!$C$2+490,1,O6547+1), "")</f>
        <v>1985</v>
      </c>
      <c r="Q6548" s="19">
        <f t="shared" si="530"/>
        <v>44.269348568818501</v>
      </c>
    </row>
    <row r="6549" spans="1:17" s="80" customFormat="1" x14ac:dyDescent="0.55000000000000004">
      <c r="A6549" s="80">
        <v>6547</v>
      </c>
      <c r="B6549" s="81">
        <v>46369</v>
      </c>
      <c r="C6549" s="80">
        <v>158.07570541359399</v>
      </c>
      <c r="D6549" s="80">
        <f t="shared" si="532"/>
        <v>1443426183.397253</v>
      </c>
      <c r="E6549" s="80">
        <v>475</v>
      </c>
      <c r="F6549" s="80">
        <f t="shared" si="536"/>
        <v>5.2019258715907839E-5</v>
      </c>
      <c r="G6549" s="80">
        <f t="shared" si="533"/>
        <v>35836.956141600363</v>
      </c>
      <c r="H6549" s="80">
        <f t="shared" si="529"/>
        <v>1.8642118931205516</v>
      </c>
      <c r="I6549" s="80">
        <f t="shared" si="531"/>
        <v>17022554.167260174</v>
      </c>
      <c r="K6549" s="82">
        <f t="shared" si="534"/>
        <v>1.1114805470662237E-3</v>
      </c>
      <c r="L6549" s="3">
        <f>IF(AND(O6549&gt;0,O6549&lt;366),+'PL2'!$N$3+1,IF(AND(O6549&gt;365,O6549&lt;731),+'PL2'!$O$3+1,IF(AND(O6549&gt;730,O6549&lt;1096),+'PL2'!$P$3+1,IF(AND(O6549&gt;1095,O6549&lt;1461),+'PL2'!$Q$3+1,IF(AND(O6549&gt;1460,O6549&lt;3000),+'PL2'!$R$3+1,0)))))</f>
        <v>1.5</v>
      </c>
      <c r="M6549" s="3">
        <f>IF(AND(O6549&gt;0,O6549&lt;366),+'PL2'!$N$2+1,IF(AND(O6549&gt;365,O6549&lt;731),+'PL2'!$O$2+1,IF(AND(O6549&gt;730,O6549&lt;1096),+'PL2'!$P$2+1,IF(AND(O6549&gt;1095,O6549&lt;1461),+'PL2'!$Q$2+1,IF(AND(O6549&gt;1460,O6549&lt;1826),+'PL2'!$R$2+1,IF(AND(O6549&gt;1825,O6549&lt;2190),+'PL2'!$S$2+1,0))))))</f>
        <v>1.2</v>
      </c>
      <c r="N6549" s="82">
        <f t="shared" si="535"/>
        <v>4.9963589095569638E-4</v>
      </c>
      <c r="O6549" s="19">
        <f>IF(A6549&gt;'PL2'!$C$2+489,IF(A6549='PL2'!$C$2+490,1,O6548+1), "")</f>
        <v>1986</v>
      </c>
      <c r="Q6549" s="19">
        <f t="shared" si="530"/>
        <v>44.29146712423271</v>
      </c>
    </row>
    <row r="6550" spans="1:17" s="80" customFormat="1" x14ac:dyDescent="0.55000000000000004">
      <c r="A6550" s="80">
        <v>6548</v>
      </c>
      <c r="B6550" s="81">
        <v>46370</v>
      </c>
      <c r="C6550" s="80">
        <v>158.10570388771501</v>
      </c>
      <c r="D6550" s="80">
        <f t="shared" si="532"/>
        <v>1445030523.5212252</v>
      </c>
      <c r="E6550" s="80">
        <v>475</v>
      </c>
      <c r="F6550" s="80">
        <f t="shared" si="536"/>
        <v>5.1971365396255958E-5</v>
      </c>
      <c r="G6550" s="80">
        <f t="shared" si="533"/>
        <v>35854.861571111309</v>
      </c>
      <c r="H6550" s="80">
        <f t="shared" si="529"/>
        <v>1.8634261119444018</v>
      </c>
      <c r="I6550" s="80">
        <f t="shared" si="531"/>
        <v>17031059.246277872</v>
      </c>
      <c r="K6550" s="82">
        <f t="shared" si="534"/>
        <v>1.1114805470662237E-3</v>
      </c>
      <c r="L6550" s="3">
        <f>IF(AND(O6550&gt;0,O6550&lt;366),+'PL2'!$N$3+1,IF(AND(O6550&gt;365,O6550&lt;731),+'PL2'!$O$3+1,IF(AND(O6550&gt;730,O6550&lt;1096),+'PL2'!$P$3+1,IF(AND(O6550&gt;1095,O6550&lt;1461),+'PL2'!$Q$3+1,IF(AND(O6550&gt;1460,O6550&lt;3000),+'PL2'!$R$3+1,0)))))</f>
        <v>1.5</v>
      </c>
      <c r="M6550" s="3">
        <f>IF(AND(O6550&gt;0,O6550&lt;366),+'PL2'!$N$2+1,IF(AND(O6550&gt;365,O6550&lt;731),+'PL2'!$O$2+1,IF(AND(O6550&gt;730,O6550&lt;1096),+'PL2'!$P$2+1,IF(AND(O6550&gt;1095,O6550&lt;1461),+'PL2'!$Q$2+1,IF(AND(O6550&gt;1460,O6550&lt;1826),+'PL2'!$R$2+1,IF(AND(O6550&gt;1825,O6550&lt;2190),+'PL2'!$S$2+1,0))))))</f>
        <v>1.2</v>
      </c>
      <c r="N6550" s="82">
        <f t="shared" si="535"/>
        <v>4.9963589095569638E-4</v>
      </c>
      <c r="O6550" s="19">
        <f>IF(A6550&gt;'PL2'!$C$2+489,IF(A6550='PL2'!$C$2+490,1,O6549+1), "")</f>
        <v>1987</v>
      </c>
      <c r="Q6550" s="19">
        <f t="shared" si="530"/>
        <v>44.313596730871062</v>
      </c>
    </row>
    <row r="6551" spans="1:17" s="80" customFormat="1" x14ac:dyDescent="0.55000000000000004">
      <c r="A6551" s="80">
        <v>6549</v>
      </c>
      <c r="B6551" s="81">
        <v>46371</v>
      </c>
      <c r="C6551" s="80">
        <v>158.135702361836</v>
      </c>
      <c r="D6551" s="80">
        <f t="shared" si="532"/>
        <v>1446636646.8380361</v>
      </c>
      <c r="E6551" s="80">
        <v>475</v>
      </c>
      <c r="F6551" s="80">
        <f t="shared" si="536"/>
        <v>5.1923514301986182E-5</v>
      </c>
      <c r="G6551" s="80">
        <f t="shared" si="533"/>
        <v>35872.775946817485</v>
      </c>
      <c r="H6551" s="80">
        <f t="shared" si="529"/>
        <v>1.8626405949265235</v>
      </c>
      <c r="I6551" s="80">
        <f t="shared" si="531"/>
        <v>17039568.574738305</v>
      </c>
      <c r="K6551" s="82">
        <f t="shared" si="534"/>
        <v>1.1114805470662237E-3</v>
      </c>
      <c r="L6551" s="3">
        <f>IF(AND(O6551&gt;0,O6551&lt;366),+'PL2'!$N$3+1,IF(AND(O6551&gt;365,O6551&lt;731),+'PL2'!$O$3+1,IF(AND(O6551&gt;730,O6551&lt;1096),+'PL2'!$P$3+1,IF(AND(O6551&gt;1095,O6551&lt;1461),+'PL2'!$Q$3+1,IF(AND(O6551&gt;1460,O6551&lt;3000),+'PL2'!$R$3+1,0)))))</f>
        <v>1.5</v>
      </c>
      <c r="M6551" s="3">
        <f>IF(AND(O6551&gt;0,O6551&lt;366),+'PL2'!$N$2+1,IF(AND(O6551&gt;365,O6551&lt;731),+'PL2'!$O$2+1,IF(AND(O6551&gt;730,O6551&lt;1096),+'PL2'!$P$2+1,IF(AND(O6551&gt;1095,O6551&lt;1461),+'PL2'!$Q$2+1,IF(AND(O6551&gt;1460,O6551&lt;1826),+'PL2'!$R$2+1,IF(AND(O6551&gt;1825,O6551&lt;2190),+'PL2'!$S$2+1,0))))))</f>
        <v>1.2</v>
      </c>
      <c r="N6551" s="82">
        <f t="shared" si="535"/>
        <v>4.9963589095569638E-4</v>
      </c>
      <c r="O6551" s="19">
        <f>IF(A6551&gt;'PL2'!$C$2+489,IF(A6551='PL2'!$C$2+490,1,O6550+1), "")</f>
        <v>1988</v>
      </c>
      <c r="Q6551" s="19">
        <f t="shared" si="530"/>
        <v>44.33573739425514</v>
      </c>
    </row>
    <row r="6552" spans="1:17" s="80" customFormat="1" x14ac:dyDescent="0.55000000000000004">
      <c r="A6552" s="80">
        <v>6550</v>
      </c>
      <c r="B6552" s="81">
        <v>46372</v>
      </c>
      <c r="C6552" s="80">
        <v>158.16570083595701</v>
      </c>
      <c r="D6552" s="80">
        <f t="shared" si="532"/>
        <v>1448244555.3296697</v>
      </c>
      <c r="E6552" s="80">
        <v>475</v>
      </c>
      <c r="F6552" s="80">
        <f t="shared" si="536"/>
        <v>5.1875705398372947E-5</v>
      </c>
      <c r="G6552" s="80">
        <f t="shared" si="533"/>
        <v>35890.699273188729</v>
      </c>
      <c r="H6552" s="80">
        <f t="shared" si="529"/>
        <v>1.8618553420375366</v>
      </c>
      <c r="I6552" s="80">
        <f t="shared" si="531"/>
        <v>17048082.154764645</v>
      </c>
      <c r="K6552" s="82">
        <f t="shared" si="534"/>
        <v>1.1114805470662237E-3</v>
      </c>
      <c r="L6552" s="3">
        <f>IF(AND(O6552&gt;0,O6552&lt;366),+'PL2'!$N$3+1,IF(AND(O6552&gt;365,O6552&lt;731),+'PL2'!$O$3+1,IF(AND(O6552&gt;730,O6552&lt;1096),+'PL2'!$P$3+1,IF(AND(O6552&gt;1095,O6552&lt;1461),+'PL2'!$Q$3+1,IF(AND(O6552&gt;1460,O6552&lt;3000),+'PL2'!$R$3+1,0)))))</f>
        <v>1.5</v>
      </c>
      <c r="M6552" s="3">
        <f>IF(AND(O6552&gt;0,O6552&lt;366),+'PL2'!$N$2+1,IF(AND(O6552&gt;365,O6552&lt;731),+'PL2'!$O$2+1,IF(AND(O6552&gt;730,O6552&lt;1096),+'PL2'!$P$2+1,IF(AND(O6552&gt;1095,O6552&lt;1461),+'PL2'!$Q$2+1,IF(AND(O6552&gt;1460,O6552&lt;1826),+'PL2'!$R$2+1,IF(AND(O6552&gt;1825,O6552&lt;2190),+'PL2'!$S$2+1,0))))))</f>
        <v>1.2</v>
      </c>
      <c r="N6552" s="82">
        <f t="shared" si="535"/>
        <v>4.9963589095569638E-4</v>
      </c>
      <c r="O6552" s="19">
        <f>IF(A6552&gt;'PL2'!$C$2+489,IF(A6552='PL2'!$C$2+490,1,O6551+1), "")</f>
        <v>1989</v>
      </c>
      <c r="Q6552" s="19">
        <f t="shared" si="530"/>
        <v>44.357889119909295</v>
      </c>
    </row>
    <row r="6553" spans="1:17" s="80" customFormat="1" x14ac:dyDescent="0.55000000000000004">
      <c r="A6553" s="80">
        <v>6551</v>
      </c>
      <c r="B6553" s="81">
        <v>46373</v>
      </c>
      <c r="C6553" s="80">
        <v>158.195699310078</v>
      </c>
      <c r="D6553" s="80">
        <f t="shared" si="532"/>
        <v>1449854250.9803133</v>
      </c>
      <c r="E6553" s="80">
        <v>475</v>
      </c>
      <c r="F6553" s="80">
        <f t="shared" si="536"/>
        <v>5.1827938650715704E-5</v>
      </c>
      <c r="G6553" s="80">
        <f t="shared" si="533"/>
        <v>35908.631554697109</v>
      </c>
      <c r="H6553" s="80">
        <f t="shared" ref="H6553:H6616" si="537">+F6553*G6553</f>
        <v>1.8610703532479957</v>
      </c>
      <c r="I6553" s="80">
        <f t="shared" si="531"/>
        <v>17056599.988481127</v>
      </c>
      <c r="K6553" s="82">
        <f t="shared" si="534"/>
        <v>1.1114805470662237E-3</v>
      </c>
      <c r="L6553" s="3">
        <f>IF(AND(O6553&gt;0,O6553&lt;366),+'PL2'!$N$3+1,IF(AND(O6553&gt;365,O6553&lt;731),+'PL2'!$O$3+1,IF(AND(O6553&gt;730,O6553&lt;1096),+'PL2'!$P$3+1,IF(AND(O6553&gt;1095,O6553&lt;1461),+'PL2'!$Q$3+1,IF(AND(O6553&gt;1460,O6553&lt;3000),+'PL2'!$R$3+1,0)))))</f>
        <v>1.5</v>
      </c>
      <c r="M6553" s="3">
        <f>IF(AND(O6553&gt;0,O6553&lt;366),+'PL2'!$N$2+1,IF(AND(O6553&gt;365,O6553&lt;731),+'PL2'!$O$2+1,IF(AND(O6553&gt;730,O6553&lt;1096),+'PL2'!$P$2+1,IF(AND(O6553&gt;1095,O6553&lt;1461),+'PL2'!$Q$2+1,IF(AND(O6553&gt;1460,O6553&lt;1826),+'PL2'!$R$2+1,IF(AND(O6553&gt;1825,O6553&lt;2190),+'PL2'!$S$2+1,0))))))</f>
        <v>1.2</v>
      </c>
      <c r="N6553" s="82">
        <f t="shared" si="535"/>
        <v>4.9963589095569638E-4</v>
      </c>
      <c r="O6553" s="19">
        <f>IF(A6553&gt;'PL2'!$C$2+489,IF(A6553='PL2'!$C$2+490,1,O6552+1), "")</f>
        <v>1990</v>
      </c>
      <c r="Q6553" s="19">
        <f t="shared" si="530"/>
        <v>44.380051913360631</v>
      </c>
    </row>
    <row r="6554" spans="1:17" s="80" customFormat="1" x14ac:dyDescent="0.55000000000000004">
      <c r="A6554" s="80">
        <v>6552</v>
      </c>
      <c r="B6554" s="81">
        <v>46374</v>
      </c>
      <c r="C6554" s="80">
        <v>158.22569778419901</v>
      </c>
      <c r="D6554" s="80">
        <f t="shared" si="532"/>
        <v>1451465735.7763591</v>
      </c>
      <c r="E6554" s="80">
        <v>475</v>
      </c>
      <c r="F6554" s="80">
        <f t="shared" si="536"/>
        <v>5.1780214024338985E-5</v>
      </c>
      <c r="G6554" s="80">
        <f t="shared" si="533"/>
        <v>35926.572795816937</v>
      </c>
      <c r="H6554" s="80">
        <f t="shared" si="537"/>
        <v>1.8602856285283955</v>
      </c>
      <c r="I6554" s="80">
        <f t="shared" si="531"/>
        <v>17065122.078013044</v>
      </c>
      <c r="K6554" s="82">
        <f t="shared" si="534"/>
        <v>1.1114805470662237E-3</v>
      </c>
      <c r="L6554" s="3">
        <f>IF(AND(O6554&gt;0,O6554&lt;366),+'PL2'!$N$3+1,IF(AND(O6554&gt;365,O6554&lt;731),+'PL2'!$O$3+1,IF(AND(O6554&gt;730,O6554&lt;1096),+'PL2'!$P$3+1,IF(AND(O6554&gt;1095,O6554&lt;1461),+'PL2'!$Q$3+1,IF(AND(O6554&gt;1460,O6554&lt;3000),+'PL2'!$R$3+1,0)))))</f>
        <v>1.5</v>
      </c>
      <c r="M6554" s="3">
        <f>IF(AND(O6554&gt;0,O6554&lt;366),+'PL2'!$N$2+1,IF(AND(O6554&gt;365,O6554&lt;731),+'PL2'!$O$2+1,IF(AND(O6554&gt;730,O6554&lt;1096),+'PL2'!$P$2+1,IF(AND(O6554&gt;1095,O6554&lt;1461),+'PL2'!$Q$2+1,IF(AND(O6554&gt;1460,O6554&lt;1826),+'PL2'!$R$2+1,IF(AND(O6554&gt;1825,O6554&lt;2190),+'PL2'!$S$2+1,0))))))</f>
        <v>1.2</v>
      </c>
      <c r="N6554" s="82">
        <f t="shared" si="535"/>
        <v>4.9963589095569638E-4</v>
      </c>
      <c r="O6554" s="19">
        <f>IF(A6554&gt;'PL2'!$C$2+489,IF(A6554='PL2'!$C$2+490,1,O6553+1), "")</f>
        <v>1991</v>
      </c>
      <c r="Q6554" s="19">
        <f t="shared" si="530"/>
        <v>44.402225780139027</v>
      </c>
    </row>
    <row r="6555" spans="1:17" s="80" customFormat="1" x14ac:dyDescent="0.55000000000000004">
      <c r="A6555" s="80">
        <v>6553</v>
      </c>
      <c r="B6555" s="81">
        <v>46375</v>
      </c>
      <c r="C6555" s="80">
        <v>158.25569625832</v>
      </c>
      <c r="D6555" s="80">
        <f t="shared" si="532"/>
        <v>1453079011.7064078</v>
      </c>
      <c r="E6555" s="80">
        <v>475</v>
      </c>
      <c r="F6555" s="80">
        <f t="shared" si="536"/>
        <v>5.1732531484592297E-5</v>
      </c>
      <c r="G6555" s="80">
        <f t="shared" si="533"/>
        <v>35944.523001024761</v>
      </c>
      <c r="H6555" s="80">
        <f t="shared" si="537"/>
        <v>1.8595011678491655</v>
      </c>
      <c r="I6555" s="80">
        <f t="shared" si="531"/>
        <v>17073648.425486762</v>
      </c>
      <c r="K6555" s="82">
        <f t="shared" si="534"/>
        <v>1.1114805470662237E-3</v>
      </c>
      <c r="L6555" s="3">
        <f>IF(AND(O6555&gt;0,O6555&lt;366),+'PL2'!$N$3+1,IF(AND(O6555&gt;365,O6555&lt;731),+'PL2'!$O$3+1,IF(AND(O6555&gt;730,O6555&lt;1096),+'PL2'!$P$3+1,IF(AND(O6555&gt;1095,O6555&lt;1461),+'PL2'!$Q$3+1,IF(AND(O6555&gt;1460,O6555&lt;3000),+'PL2'!$R$3+1,0)))))</f>
        <v>1.5</v>
      </c>
      <c r="M6555" s="3">
        <f>IF(AND(O6555&gt;0,O6555&lt;366),+'PL2'!$N$2+1,IF(AND(O6555&gt;365,O6555&lt;731),+'PL2'!$O$2+1,IF(AND(O6555&gt;730,O6555&lt;1096),+'PL2'!$P$2+1,IF(AND(O6555&gt;1095,O6555&lt;1461),+'PL2'!$Q$2+1,IF(AND(O6555&gt;1460,O6555&lt;1826),+'PL2'!$R$2+1,IF(AND(O6555&gt;1825,O6555&lt;2190),+'PL2'!$S$2+1,0))))))</f>
        <v>1.2</v>
      </c>
      <c r="N6555" s="82">
        <f t="shared" si="535"/>
        <v>4.9963589095569638E-4</v>
      </c>
      <c r="O6555" s="19">
        <f>IF(A6555&gt;'PL2'!$C$2+489,IF(A6555='PL2'!$C$2+490,1,O6554+1), "")</f>
        <v>1992</v>
      </c>
      <c r="Q6555" s="19">
        <f t="shared" ref="Q6555:Q6618" si="538">+Q6554*(1+N6555)</f>
        <v>44.424410725777101</v>
      </c>
    </row>
    <row r="6556" spans="1:17" s="80" customFormat="1" x14ac:dyDescent="0.55000000000000004">
      <c r="A6556" s="80">
        <v>6554</v>
      </c>
      <c r="B6556" s="81">
        <v>46376</v>
      </c>
      <c r="C6556" s="80">
        <v>158.28569473244099</v>
      </c>
      <c r="D6556" s="80">
        <f t="shared" si="532"/>
        <v>1454694080.7612696</v>
      </c>
      <c r="E6556" s="80">
        <v>475</v>
      </c>
      <c r="F6556" s="80">
        <f t="shared" si="536"/>
        <v>5.1684890996850229E-5</v>
      </c>
      <c r="G6556" s="80">
        <f t="shared" si="533"/>
        <v>35962.482174799356</v>
      </c>
      <c r="H6556" s="80">
        <f t="shared" si="537"/>
        <v>1.8587169711806741</v>
      </c>
      <c r="I6556" s="80">
        <f t="shared" si="531"/>
        <v>17082179.033029694</v>
      </c>
      <c r="K6556" s="82">
        <f t="shared" si="534"/>
        <v>1.1114805470662237E-3</v>
      </c>
      <c r="L6556" s="3">
        <f>IF(AND(O6556&gt;0,O6556&lt;366),+'PL2'!$N$3+1,IF(AND(O6556&gt;365,O6556&lt;731),+'PL2'!$O$3+1,IF(AND(O6556&gt;730,O6556&lt;1096),+'PL2'!$P$3+1,IF(AND(O6556&gt;1095,O6556&lt;1461),+'PL2'!$Q$3+1,IF(AND(O6556&gt;1460,O6556&lt;3000),+'PL2'!$R$3+1,0)))))</f>
        <v>1.5</v>
      </c>
      <c r="M6556" s="3">
        <f>IF(AND(O6556&gt;0,O6556&lt;366),+'PL2'!$N$2+1,IF(AND(O6556&gt;365,O6556&lt;731),+'PL2'!$O$2+1,IF(AND(O6556&gt;730,O6556&lt;1096),+'PL2'!$P$2+1,IF(AND(O6556&gt;1095,O6556&lt;1461),+'PL2'!$Q$2+1,IF(AND(O6556&gt;1460,O6556&lt;1826),+'PL2'!$R$2+1,IF(AND(O6556&gt;1825,O6556&lt;2190),+'PL2'!$S$2+1,0))))))</f>
        <v>1.2</v>
      </c>
      <c r="N6556" s="82">
        <f t="shared" si="535"/>
        <v>4.9963589095569638E-4</v>
      </c>
      <c r="O6556" s="19">
        <f>IF(A6556&gt;'PL2'!$C$2+489,IF(A6556='PL2'!$C$2+490,1,O6555+1), "")</f>
        <v>1993</v>
      </c>
      <c r="Q6556" s="19">
        <f t="shared" si="538"/>
        <v>44.446606755810258</v>
      </c>
    </row>
    <row r="6557" spans="1:17" s="80" customFormat="1" x14ac:dyDescent="0.55000000000000004">
      <c r="A6557" s="80">
        <v>6555</v>
      </c>
      <c r="B6557" s="81">
        <v>46377</v>
      </c>
      <c r="C6557" s="80">
        <v>158.315693206562</v>
      </c>
      <c r="D6557" s="80">
        <f t="shared" si="532"/>
        <v>1456310944.9339681</v>
      </c>
      <c r="E6557" s="80">
        <v>475</v>
      </c>
      <c r="F6557" s="80">
        <f t="shared" si="536"/>
        <v>5.1637292526512366E-5</v>
      </c>
      <c r="G6557" s="80">
        <f t="shared" si="533"/>
        <v>35980.450321621742</v>
      </c>
      <c r="H6557" s="80">
        <f t="shared" si="537"/>
        <v>1.8579330384932278</v>
      </c>
      <c r="I6557" s="80">
        <f t="shared" si="531"/>
        <v>17090713.902770326</v>
      </c>
      <c r="K6557" s="82">
        <f t="shared" si="534"/>
        <v>1.1114805470662237E-3</v>
      </c>
      <c r="L6557" s="3">
        <f>IF(AND(O6557&gt;0,O6557&lt;366),+'PL2'!$N$3+1,IF(AND(O6557&gt;365,O6557&lt;731),+'PL2'!$O$3+1,IF(AND(O6557&gt;730,O6557&lt;1096),+'PL2'!$P$3+1,IF(AND(O6557&gt;1095,O6557&lt;1461),+'PL2'!$Q$3+1,IF(AND(O6557&gt;1460,O6557&lt;3000),+'PL2'!$R$3+1,0)))))</f>
        <v>1.5</v>
      </c>
      <c r="M6557" s="3">
        <f>IF(AND(O6557&gt;0,O6557&lt;366),+'PL2'!$N$2+1,IF(AND(O6557&gt;365,O6557&lt;731),+'PL2'!$O$2+1,IF(AND(O6557&gt;730,O6557&lt;1096),+'PL2'!$P$2+1,IF(AND(O6557&gt;1095,O6557&lt;1461),+'PL2'!$Q$2+1,IF(AND(O6557&gt;1460,O6557&lt;1826),+'PL2'!$R$2+1,IF(AND(O6557&gt;1825,O6557&lt;2190),+'PL2'!$S$2+1,0))))))</f>
        <v>1.2</v>
      </c>
      <c r="N6557" s="82">
        <f t="shared" si="535"/>
        <v>4.9963589095569638E-4</v>
      </c>
      <c r="O6557" s="19">
        <f>IF(A6557&gt;'PL2'!$C$2+489,IF(A6557='PL2'!$C$2+490,1,O6556+1), "")</f>
        <v>1994</v>
      </c>
      <c r="Q6557" s="19">
        <f t="shared" si="538"/>
        <v>44.468813875776654</v>
      </c>
    </row>
    <row r="6558" spans="1:17" s="80" customFormat="1" x14ac:dyDescent="0.55000000000000004">
      <c r="A6558" s="80">
        <v>6556</v>
      </c>
      <c r="B6558" s="81">
        <v>46378</v>
      </c>
      <c r="C6558" s="80">
        <v>158.34569168068299</v>
      </c>
      <c r="D6558" s="80">
        <f t="shared" si="532"/>
        <v>1457929606.2197418</v>
      </c>
      <c r="E6558" s="80">
        <v>475</v>
      </c>
      <c r="F6558" s="80">
        <f t="shared" si="536"/>
        <v>5.1589736039003242E-5</v>
      </c>
      <c r="G6558" s="80">
        <f t="shared" si="533"/>
        <v>35998.427445975176</v>
      </c>
      <c r="H6558" s="80">
        <f t="shared" si="537"/>
        <v>1.8571493697570689</v>
      </c>
      <c r="I6558" s="80">
        <f t="shared" si="531"/>
        <v>17099253.036838207</v>
      </c>
      <c r="K6558" s="82">
        <f t="shared" si="534"/>
        <v>1.1114805470662237E-3</v>
      </c>
      <c r="L6558" s="3">
        <f>IF(AND(O6558&gt;0,O6558&lt;366),+'PL2'!$N$3+1,IF(AND(O6558&gt;365,O6558&lt;731),+'PL2'!$O$3+1,IF(AND(O6558&gt;730,O6558&lt;1096),+'PL2'!$P$3+1,IF(AND(O6558&gt;1095,O6558&lt;1461),+'PL2'!$Q$3+1,IF(AND(O6558&gt;1460,O6558&lt;3000),+'PL2'!$R$3+1,0)))))</f>
        <v>1.5</v>
      </c>
      <c r="M6558" s="3">
        <f>IF(AND(O6558&gt;0,O6558&lt;366),+'PL2'!$N$2+1,IF(AND(O6558&gt;365,O6558&lt;731),+'PL2'!$O$2+1,IF(AND(O6558&gt;730,O6558&lt;1096),+'PL2'!$P$2+1,IF(AND(O6558&gt;1095,O6558&lt;1461),+'PL2'!$Q$2+1,IF(AND(O6558&gt;1460,O6558&lt;1826),+'PL2'!$R$2+1,IF(AND(O6558&gt;1825,O6558&lt;2190),+'PL2'!$S$2+1,0))))))</f>
        <v>1.2</v>
      </c>
      <c r="N6558" s="82">
        <f t="shared" si="535"/>
        <v>4.9963589095569638E-4</v>
      </c>
      <c r="O6558" s="19">
        <f>IF(A6558&gt;'PL2'!$C$2+489,IF(A6558='PL2'!$C$2+490,1,O6557+1), "")</f>
        <v>1995</v>
      </c>
      <c r="Q6558" s="19">
        <f t="shared" si="538"/>
        <v>44.491032091217221</v>
      </c>
    </row>
    <row r="6559" spans="1:17" s="80" customFormat="1" x14ac:dyDescent="0.55000000000000004">
      <c r="A6559" s="80">
        <v>6557</v>
      </c>
      <c r="B6559" s="81">
        <v>46379</v>
      </c>
      <c r="C6559" s="80">
        <v>158.375690154804</v>
      </c>
      <c r="D6559" s="80">
        <f t="shared" si="532"/>
        <v>1459550066.6160469</v>
      </c>
      <c r="E6559" s="80">
        <v>475</v>
      </c>
      <c r="F6559" s="80">
        <f t="shared" si="536"/>
        <v>5.1542221499772438E-5</v>
      </c>
      <c r="G6559" s="80">
        <f t="shared" si="533"/>
        <v>36016.413552345148</v>
      </c>
      <c r="H6559" s="80">
        <f t="shared" si="537"/>
        <v>1.8563659649423794</v>
      </c>
      <c r="I6559" s="80">
        <f t="shared" ref="I6559:I6622" si="539">+E6559*G6559</f>
        <v>17107796.437363945</v>
      </c>
      <c r="K6559" s="82">
        <f t="shared" si="534"/>
        <v>1.1114805470662237E-3</v>
      </c>
      <c r="L6559" s="3">
        <f>IF(AND(O6559&gt;0,O6559&lt;366),+'PL2'!$N$3+1,IF(AND(O6559&gt;365,O6559&lt;731),+'PL2'!$O$3+1,IF(AND(O6559&gt;730,O6559&lt;1096),+'PL2'!$P$3+1,IF(AND(O6559&gt;1095,O6559&lt;1461),+'PL2'!$Q$3+1,IF(AND(O6559&gt;1460,O6559&lt;3000),+'PL2'!$R$3+1,0)))))</f>
        <v>1.5</v>
      </c>
      <c r="M6559" s="3">
        <f>IF(AND(O6559&gt;0,O6559&lt;366),+'PL2'!$N$2+1,IF(AND(O6559&gt;365,O6559&lt;731),+'PL2'!$O$2+1,IF(AND(O6559&gt;730,O6559&lt;1096),+'PL2'!$P$2+1,IF(AND(O6559&gt;1095,O6559&lt;1461),+'PL2'!$Q$2+1,IF(AND(O6559&gt;1460,O6559&lt;1826),+'PL2'!$R$2+1,IF(AND(O6559&gt;1825,O6559&lt;2190),+'PL2'!$S$2+1,0))))))</f>
        <v>1.2</v>
      </c>
      <c r="N6559" s="82">
        <f t="shared" si="535"/>
        <v>4.9963589095569638E-4</v>
      </c>
      <c r="O6559" s="19">
        <f>IF(A6559&gt;'PL2'!$C$2+489,IF(A6559='PL2'!$C$2+490,1,O6558+1), "")</f>
        <v>1996</v>
      </c>
      <c r="Q6559" s="19">
        <f t="shared" si="538"/>
        <v>44.513261407675657</v>
      </c>
    </row>
    <row r="6560" spans="1:17" s="80" customFormat="1" x14ac:dyDescent="0.55000000000000004">
      <c r="A6560" s="80">
        <v>6558</v>
      </c>
      <c r="B6560" s="81">
        <v>46380</v>
      </c>
      <c r="C6560" s="80">
        <v>158.40568862892499</v>
      </c>
      <c r="D6560" s="80">
        <f t="shared" si="532"/>
        <v>1461172328.1225598</v>
      </c>
      <c r="E6560" s="80">
        <v>475</v>
      </c>
      <c r="F6560" s="80">
        <f t="shared" si="536"/>
        <v>5.1494748874294443E-5</v>
      </c>
      <c r="G6560" s="80">
        <f t="shared" si="533"/>
        <v>36034.408645219402</v>
      </c>
      <c r="H6560" s="80">
        <f t="shared" si="537"/>
        <v>1.8555828240192778</v>
      </c>
      <c r="I6560" s="80">
        <f t="shared" si="539"/>
        <v>17116344.106479216</v>
      </c>
      <c r="K6560" s="82">
        <f t="shared" si="534"/>
        <v>1.1114805470662237E-3</v>
      </c>
      <c r="L6560" s="3">
        <f>IF(AND(O6560&gt;0,O6560&lt;366),+'PL2'!$N$3+1,IF(AND(O6560&gt;365,O6560&lt;731),+'PL2'!$O$3+1,IF(AND(O6560&gt;730,O6560&lt;1096),+'PL2'!$P$3+1,IF(AND(O6560&gt;1095,O6560&lt;1461),+'PL2'!$Q$3+1,IF(AND(O6560&gt;1460,O6560&lt;3000),+'PL2'!$R$3+1,0)))))</f>
        <v>1.5</v>
      </c>
      <c r="M6560" s="3">
        <f>IF(AND(O6560&gt;0,O6560&lt;366),+'PL2'!$N$2+1,IF(AND(O6560&gt;365,O6560&lt;731),+'PL2'!$O$2+1,IF(AND(O6560&gt;730,O6560&lt;1096),+'PL2'!$P$2+1,IF(AND(O6560&gt;1095,O6560&lt;1461),+'PL2'!$Q$2+1,IF(AND(O6560&gt;1460,O6560&lt;1826),+'PL2'!$R$2+1,IF(AND(O6560&gt;1825,O6560&lt;2190),+'PL2'!$S$2+1,0))))))</f>
        <v>1.2</v>
      </c>
      <c r="N6560" s="82">
        <f t="shared" si="535"/>
        <v>4.9963589095569638E-4</v>
      </c>
      <c r="O6560" s="19">
        <f>IF(A6560&gt;'PL2'!$C$2+489,IF(A6560='PL2'!$C$2+490,1,O6559+1), "")</f>
        <v>1997</v>
      </c>
      <c r="Q6560" s="19">
        <f t="shared" si="538"/>
        <v>44.535501830698422</v>
      </c>
    </row>
    <row r="6561" spans="1:17" s="80" customFormat="1" x14ac:dyDescent="0.55000000000000004">
      <c r="A6561" s="80">
        <v>6559</v>
      </c>
      <c r="B6561" s="81">
        <v>46381</v>
      </c>
      <c r="C6561" s="80">
        <v>158.43568710304601</v>
      </c>
      <c r="D6561" s="80">
        <f t="shared" si="532"/>
        <v>1462796392.7411795</v>
      </c>
      <c r="E6561" s="80">
        <v>475</v>
      </c>
      <c r="F6561" s="80">
        <f t="shared" si="536"/>
        <v>5.1447318128068746E-5</v>
      </c>
      <c r="G6561" s="80">
        <f t="shared" si="533"/>
        <v>36052.412729087919</v>
      </c>
      <c r="H6561" s="80">
        <f t="shared" si="537"/>
        <v>1.8547999469578214</v>
      </c>
      <c r="I6561" s="80">
        <f t="shared" si="539"/>
        <v>17124896.046316762</v>
      </c>
      <c r="K6561" s="82">
        <f t="shared" si="534"/>
        <v>1.1114805470662237E-3</v>
      </c>
      <c r="L6561" s="3">
        <f>IF(AND(O6561&gt;0,O6561&lt;366),+'PL2'!$N$3+1,IF(AND(O6561&gt;365,O6561&lt;731),+'PL2'!$O$3+1,IF(AND(O6561&gt;730,O6561&lt;1096),+'PL2'!$P$3+1,IF(AND(O6561&gt;1095,O6561&lt;1461),+'PL2'!$Q$3+1,IF(AND(O6561&gt;1460,O6561&lt;3000),+'PL2'!$R$3+1,0)))))</f>
        <v>1.5</v>
      </c>
      <c r="M6561" s="3">
        <f>IF(AND(O6561&gt;0,O6561&lt;366),+'PL2'!$N$2+1,IF(AND(O6561&gt;365,O6561&lt;731),+'PL2'!$O$2+1,IF(AND(O6561&gt;730,O6561&lt;1096),+'PL2'!$P$2+1,IF(AND(O6561&gt;1095,O6561&lt;1461),+'PL2'!$Q$2+1,IF(AND(O6561&gt;1460,O6561&lt;1826),+'PL2'!$R$2+1,IF(AND(O6561&gt;1825,O6561&lt;2190),+'PL2'!$S$2+1,0))))))</f>
        <v>1.2</v>
      </c>
      <c r="N6561" s="82">
        <f t="shared" si="535"/>
        <v>4.9963589095569638E-4</v>
      </c>
      <c r="O6561" s="19">
        <f>IF(A6561&gt;'PL2'!$C$2+489,IF(A6561='PL2'!$C$2+490,1,O6560+1), "")</f>
        <v>1998</v>
      </c>
      <c r="Q6561" s="19">
        <f t="shared" si="538"/>
        <v>44.557753365834763</v>
      </c>
    </row>
    <row r="6562" spans="1:17" s="80" customFormat="1" x14ac:dyDescent="0.55000000000000004">
      <c r="A6562" s="80">
        <v>6560</v>
      </c>
      <c r="B6562" s="81">
        <v>46382</v>
      </c>
      <c r="C6562" s="80">
        <v>158.46568557716699</v>
      </c>
      <c r="D6562" s="80">
        <f t="shared" si="532"/>
        <v>1464422262.4760299</v>
      </c>
      <c r="E6562" s="80">
        <v>475</v>
      </c>
      <c r="F6562" s="80">
        <f t="shared" si="536"/>
        <v>5.1399929226619764E-5</v>
      </c>
      <c r="G6562" s="80">
        <f t="shared" si="533"/>
        <v>36070.425808442917</v>
      </c>
      <c r="H6562" s="80">
        <f t="shared" si="537"/>
        <v>1.8540173337280048</v>
      </c>
      <c r="I6562" s="80">
        <f t="shared" si="539"/>
        <v>17133452.259010386</v>
      </c>
      <c r="K6562" s="82">
        <f t="shared" si="534"/>
        <v>1.1114805470662237E-3</v>
      </c>
      <c r="L6562" s="3">
        <f>IF(AND(O6562&gt;0,O6562&lt;366),+'PL2'!$N$3+1,IF(AND(O6562&gt;365,O6562&lt;731),+'PL2'!$O$3+1,IF(AND(O6562&gt;730,O6562&lt;1096),+'PL2'!$P$3+1,IF(AND(O6562&gt;1095,O6562&lt;1461),+'PL2'!$Q$3+1,IF(AND(O6562&gt;1460,O6562&lt;3000),+'PL2'!$R$3+1,0)))))</f>
        <v>1.5</v>
      </c>
      <c r="M6562" s="3">
        <f>IF(AND(O6562&gt;0,O6562&lt;366),+'PL2'!$N$2+1,IF(AND(O6562&gt;365,O6562&lt;731),+'PL2'!$O$2+1,IF(AND(O6562&gt;730,O6562&lt;1096),+'PL2'!$P$2+1,IF(AND(O6562&gt;1095,O6562&lt;1461),+'PL2'!$Q$2+1,IF(AND(O6562&gt;1460,O6562&lt;1826),+'PL2'!$R$2+1,IF(AND(O6562&gt;1825,O6562&lt;2190),+'PL2'!$S$2+1,0))))))</f>
        <v>1.2</v>
      </c>
      <c r="N6562" s="82">
        <f t="shared" si="535"/>
        <v>4.9963589095569638E-4</v>
      </c>
      <c r="O6562" s="19">
        <f>IF(A6562&gt;'PL2'!$C$2+489,IF(A6562='PL2'!$C$2+490,1,O6561+1), "")</f>
        <v>1999</v>
      </c>
      <c r="Q6562" s="19">
        <f t="shared" si="538"/>
        <v>44.580016018636684</v>
      </c>
    </row>
    <row r="6563" spans="1:17" s="80" customFormat="1" x14ac:dyDescent="0.55000000000000004">
      <c r="A6563" s="80">
        <v>6561</v>
      </c>
      <c r="B6563" s="81">
        <v>46383</v>
      </c>
      <c r="C6563" s="80">
        <v>158.49568405128801</v>
      </c>
      <c r="D6563" s="80">
        <f t="shared" ref="D6563:D6626" si="540">+D6562*(1+K6563)</f>
        <v>1466049939.3334627</v>
      </c>
      <c r="E6563" s="80">
        <v>475</v>
      </c>
      <c r="F6563" s="80">
        <f t="shared" si="536"/>
        <v>5.1352582135496836E-5</v>
      </c>
      <c r="G6563" s="80">
        <f t="shared" ref="G6563:G6626" si="541">+G6562*(1+N6563)</f>
        <v>36088.447887778872</v>
      </c>
      <c r="H6563" s="80">
        <f t="shared" si="537"/>
        <v>1.8532349842997617</v>
      </c>
      <c r="I6563" s="80">
        <f t="shared" si="539"/>
        <v>17142012.746694963</v>
      </c>
      <c r="K6563" s="82">
        <f t="shared" si="534"/>
        <v>1.1114805470662237E-3</v>
      </c>
      <c r="L6563" s="3">
        <f>IF(AND(O6563&gt;0,O6563&lt;366),+'PL2'!$N$3+1,IF(AND(O6563&gt;365,O6563&lt;731),+'PL2'!$O$3+1,IF(AND(O6563&gt;730,O6563&lt;1096),+'PL2'!$P$3+1,IF(AND(O6563&gt;1095,O6563&lt;1461),+'PL2'!$Q$3+1,IF(AND(O6563&gt;1460,O6563&lt;3000),+'PL2'!$R$3+1,0)))))</f>
        <v>1.5</v>
      </c>
      <c r="M6563" s="3">
        <f>IF(AND(O6563&gt;0,O6563&lt;366),+'PL2'!$N$2+1,IF(AND(O6563&gt;365,O6563&lt;731),+'PL2'!$O$2+1,IF(AND(O6563&gt;730,O6563&lt;1096),+'PL2'!$P$2+1,IF(AND(O6563&gt;1095,O6563&lt;1461),+'PL2'!$Q$2+1,IF(AND(O6563&gt;1460,O6563&lt;1826),+'PL2'!$R$2+1,IF(AND(O6563&gt;1825,O6563&lt;2190),+'PL2'!$S$2+1,0))))))</f>
        <v>1.2</v>
      </c>
      <c r="N6563" s="82">
        <f t="shared" si="535"/>
        <v>4.9963589095569638E-4</v>
      </c>
      <c r="O6563" s="19">
        <f>IF(A6563&gt;'PL2'!$C$2+489,IF(A6563='PL2'!$C$2+490,1,O6562+1), "")</f>
        <v>2000</v>
      </c>
      <c r="Q6563" s="19">
        <f t="shared" si="538"/>
        <v>44.602289794658972</v>
      </c>
    </row>
    <row r="6564" spans="1:17" s="80" customFormat="1" x14ac:dyDescent="0.55000000000000004">
      <c r="A6564" s="80">
        <v>6562</v>
      </c>
      <c r="B6564" s="81">
        <v>46384</v>
      </c>
      <c r="C6564" s="80">
        <v>158.525682525409</v>
      </c>
      <c r="D6564" s="80">
        <f t="shared" si="540"/>
        <v>1467679425.3220594</v>
      </c>
      <c r="E6564" s="80">
        <v>475</v>
      </c>
      <c r="F6564" s="80">
        <f t="shared" si="536"/>
        <v>5.1305276820274241E-5</v>
      </c>
      <c r="G6564" s="80">
        <f t="shared" si="541"/>
        <v>36106.478971592493</v>
      </c>
      <c r="H6564" s="80">
        <f t="shared" si="537"/>
        <v>1.8524528986429636</v>
      </c>
      <c r="I6564" s="80">
        <f t="shared" si="539"/>
        <v>17150577.511506435</v>
      </c>
      <c r="K6564" s="82">
        <f t="shared" ref="K6564:K6627" si="542">+L6564^(0.00273972602739726)-1</f>
        <v>1.1114805470662237E-3</v>
      </c>
      <c r="L6564" s="3">
        <f>IF(AND(O6564&gt;0,O6564&lt;366),+'PL2'!$N$3+1,IF(AND(O6564&gt;365,O6564&lt;731),+'PL2'!$O$3+1,IF(AND(O6564&gt;730,O6564&lt;1096),+'PL2'!$P$3+1,IF(AND(O6564&gt;1095,O6564&lt;1461),+'PL2'!$Q$3+1,IF(AND(O6564&gt;1460,O6564&lt;3000),+'PL2'!$R$3+1,0)))))</f>
        <v>1.5</v>
      </c>
      <c r="M6564" s="3">
        <f>IF(AND(O6564&gt;0,O6564&lt;366),+'PL2'!$N$2+1,IF(AND(O6564&gt;365,O6564&lt;731),+'PL2'!$O$2+1,IF(AND(O6564&gt;730,O6564&lt;1096),+'PL2'!$P$2+1,IF(AND(O6564&gt;1095,O6564&lt;1461),+'PL2'!$Q$2+1,IF(AND(O6564&gt;1460,O6564&lt;1826),+'PL2'!$R$2+1,IF(AND(O6564&gt;1825,O6564&lt;2190),+'PL2'!$S$2+1,0))))))</f>
        <v>1.2</v>
      </c>
      <c r="N6564" s="82">
        <f t="shared" ref="N6564:N6627" si="543">+M6564^(0.00273972602739726)-1</f>
        <v>4.9963589095569638E-4</v>
      </c>
      <c r="O6564" s="19">
        <f>IF(A6564&gt;'PL2'!$C$2+489,IF(A6564='PL2'!$C$2+490,1,O6563+1), "")</f>
        <v>2001</v>
      </c>
      <c r="Q6564" s="19">
        <f t="shared" si="538"/>
        <v>44.624574699459188</v>
      </c>
    </row>
    <row r="6565" spans="1:17" s="80" customFormat="1" x14ac:dyDescent="0.55000000000000004">
      <c r="A6565" s="80">
        <v>6563</v>
      </c>
      <c r="B6565" s="81">
        <v>46385</v>
      </c>
      <c r="C6565" s="80">
        <v>158.55568099953001</v>
      </c>
      <c r="D6565" s="80">
        <f t="shared" si="540"/>
        <v>1469310722.4526341</v>
      </c>
      <c r="E6565" s="80">
        <v>475</v>
      </c>
      <c r="F6565" s="80">
        <f t="shared" si="536"/>
        <v>5.125801324655115E-5</v>
      </c>
      <c r="G6565" s="80">
        <f t="shared" si="541"/>
        <v>36124.519064382737</v>
      </c>
      <c r="H6565" s="80">
        <f t="shared" si="537"/>
        <v>1.8516710767274198</v>
      </c>
      <c r="I6565" s="80">
        <f t="shared" si="539"/>
        <v>17159146.555581801</v>
      </c>
      <c r="K6565" s="82">
        <f t="shared" si="542"/>
        <v>1.1114805470662237E-3</v>
      </c>
      <c r="L6565" s="3">
        <f>IF(AND(O6565&gt;0,O6565&lt;366),+'PL2'!$N$3+1,IF(AND(O6565&gt;365,O6565&lt;731),+'PL2'!$O$3+1,IF(AND(O6565&gt;730,O6565&lt;1096),+'PL2'!$P$3+1,IF(AND(O6565&gt;1095,O6565&lt;1461),+'PL2'!$Q$3+1,IF(AND(O6565&gt;1460,O6565&lt;3000),+'PL2'!$R$3+1,0)))))</f>
        <v>1.5</v>
      </c>
      <c r="M6565" s="3">
        <f>IF(AND(O6565&gt;0,O6565&lt;366),+'PL2'!$N$2+1,IF(AND(O6565&gt;365,O6565&lt;731),+'PL2'!$O$2+1,IF(AND(O6565&gt;730,O6565&lt;1096),+'PL2'!$P$2+1,IF(AND(O6565&gt;1095,O6565&lt;1461),+'PL2'!$Q$2+1,IF(AND(O6565&gt;1460,O6565&lt;1826),+'PL2'!$R$2+1,IF(AND(O6565&gt;1825,O6565&lt;2190),+'PL2'!$S$2+1,0))))))</f>
        <v>1.2</v>
      </c>
      <c r="N6565" s="82">
        <f t="shared" si="543"/>
        <v>4.9963589095569638E-4</v>
      </c>
      <c r="O6565" s="19">
        <f>IF(A6565&gt;'PL2'!$C$2+489,IF(A6565='PL2'!$C$2+490,1,O6564+1), "")</f>
        <v>2002</v>
      </c>
      <c r="Q6565" s="19">
        <f t="shared" si="538"/>
        <v>44.64687073859767</v>
      </c>
    </row>
    <row r="6566" spans="1:17" s="80" customFormat="1" x14ac:dyDescent="0.55000000000000004">
      <c r="A6566" s="80">
        <v>6564</v>
      </c>
      <c r="B6566" s="81">
        <v>46386</v>
      </c>
      <c r="C6566" s="80">
        <v>158.585679473651</v>
      </c>
      <c r="D6566" s="80">
        <f t="shared" si="540"/>
        <v>1470943832.738236</v>
      </c>
      <c r="E6566" s="80">
        <v>475</v>
      </c>
      <c r="F6566" s="80">
        <f t="shared" si="536"/>
        <v>5.12107913799516E-5</v>
      </c>
      <c r="G6566" s="80">
        <f t="shared" si="541"/>
        <v>36142.568170650819</v>
      </c>
      <c r="H6566" s="80">
        <f t="shared" si="537"/>
        <v>1.850889518522878</v>
      </c>
      <c r="I6566" s="80">
        <f t="shared" si="539"/>
        <v>17167719.88105914</v>
      </c>
      <c r="K6566" s="82">
        <f t="shared" si="542"/>
        <v>1.1114805470662237E-3</v>
      </c>
      <c r="L6566" s="3">
        <f>IF(AND(O6566&gt;0,O6566&lt;366),+'PL2'!$N$3+1,IF(AND(O6566&gt;365,O6566&lt;731),+'PL2'!$O$3+1,IF(AND(O6566&gt;730,O6566&lt;1096),+'PL2'!$P$3+1,IF(AND(O6566&gt;1095,O6566&lt;1461),+'PL2'!$Q$3+1,IF(AND(O6566&gt;1460,O6566&lt;3000),+'PL2'!$R$3+1,0)))))</f>
        <v>1.5</v>
      </c>
      <c r="M6566" s="3">
        <f>IF(AND(O6566&gt;0,O6566&lt;366),+'PL2'!$N$2+1,IF(AND(O6566&gt;365,O6566&lt;731),+'PL2'!$O$2+1,IF(AND(O6566&gt;730,O6566&lt;1096),+'PL2'!$P$2+1,IF(AND(O6566&gt;1095,O6566&lt;1461),+'PL2'!$Q$2+1,IF(AND(O6566&gt;1460,O6566&lt;1826),+'PL2'!$R$2+1,IF(AND(O6566&gt;1825,O6566&lt;2190),+'PL2'!$S$2+1,0))))))</f>
        <v>1.2</v>
      </c>
      <c r="N6566" s="82">
        <f t="shared" si="543"/>
        <v>4.9963589095569638E-4</v>
      </c>
      <c r="O6566" s="19">
        <f>IF(A6566&gt;'PL2'!$C$2+489,IF(A6566='PL2'!$C$2+490,1,O6565+1), "")</f>
        <v>2003</v>
      </c>
      <c r="Q6566" s="19">
        <f t="shared" si="538"/>
        <v>44.669177917637533</v>
      </c>
    </row>
    <row r="6567" spans="1:17" s="80" customFormat="1" x14ac:dyDescent="0.55000000000000004">
      <c r="A6567" s="80">
        <v>6565</v>
      </c>
      <c r="B6567" s="81">
        <v>46387</v>
      </c>
      <c r="C6567" s="80">
        <v>158.61567794777201</v>
      </c>
      <c r="D6567" s="80">
        <f t="shared" si="540"/>
        <v>1472578758.1941516</v>
      </c>
      <c r="E6567" s="80">
        <v>475</v>
      </c>
      <c r="F6567" s="80">
        <f t="shared" si="536"/>
        <v>5.1163611186124556E-5</v>
      </c>
      <c r="G6567" s="80">
        <f t="shared" si="541"/>
        <v>36160.62629490019</v>
      </c>
      <c r="H6567" s="80">
        <f t="shared" si="537"/>
        <v>1.8501082239990252</v>
      </c>
      <c r="I6567" s="80">
        <f t="shared" si="539"/>
        <v>17176297.490077589</v>
      </c>
      <c r="K6567" s="82">
        <f t="shared" si="542"/>
        <v>1.1114805470662237E-3</v>
      </c>
      <c r="L6567" s="3">
        <f>IF(AND(O6567&gt;0,O6567&lt;366),+'PL2'!$N$3+1,IF(AND(O6567&gt;365,O6567&lt;731),+'PL2'!$O$3+1,IF(AND(O6567&gt;730,O6567&lt;1096),+'PL2'!$P$3+1,IF(AND(O6567&gt;1095,O6567&lt;1461),+'PL2'!$Q$3+1,IF(AND(O6567&gt;1460,O6567&lt;3000),+'PL2'!$R$3+1,0)))))</f>
        <v>1.5</v>
      </c>
      <c r="M6567" s="3">
        <f>IF(AND(O6567&gt;0,O6567&lt;366),+'PL2'!$N$2+1,IF(AND(O6567&gt;365,O6567&lt;731),+'PL2'!$O$2+1,IF(AND(O6567&gt;730,O6567&lt;1096),+'PL2'!$P$2+1,IF(AND(O6567&gt;1095,O6567&lt;1461),+'PL2'!$Q$2+1,IF(AND(O6567&gt;1460,O6567&lt;1826),+'PL2'!$R$2+1,IF(AND(O6567&gt;1825,O6567&lt;2190),+'PL2'!$S$2+1,0))))))</f>
        <v>1.2</v>
      </c>
      <c r="N6567" s="82">
        <f t="shared" si="543"/>
        <v>4.9963589095569638E-4</v>
      </c>
      <c r="O6567" s="19">
        <f>IF(A6567&gt;'PL2'!$C$2+489,IF(A6567='PL2'!$C$2+490,1,O6566+1), "")</f>
        <v>2004</v>
      </c>
      <c r="Q6567" s="19">
        <f t="shared" si="538"/>
        <v>44.691496242144673</v>
      </c>
    </row>
    <row r="6568" spans="1:17" s="80" customFormat="1" x14ac:dyDescent="0.55000000000000004">
      <c r="A6568" s="80">
        <v>6566</v>
      </c>
      <c r="B6568" s="81">
        <v>46388</v>
      </c>
      <c r="C6568" s="80">
        <v>158.645676421893</v>
      </c>
      <c r="D6568" s="80">
        <f t="shared" si="540"/>
        <v>1474215500.8379073</v>
      </c>
      <c r="E6568" s="80">
        <v>475</v>
      </c>
      <c r="F6568" s="80">
        <f t="shared" si="536"/>
        <v>5.1116472630743817E-5</v>
      </c>
      <c r="G6568" s="80">
        <f t="shared" si="541"/>
        <v>36178.693441636562</v>
      </c>
      <c r="H6568" s="80">
        <f t="shared" si="537"/>
        <v>1.8493271931254862</v>
      </c>
      <c r="I6568" s="80">
        <f t="shared" si="539"/>
        <v>17184879.384777367</v>
      </c>
      <c r="K6568" s="82">
        <f t="shared" si="542"/>
        <v>1.1114805470662237E-3</v>
      </c>
      <c r="L6568" s="3">
        <f>IF(AND(O6568&gt;0,O6568&lt;366),+'PL2'!$N$3+1,IF(AND(O6568&gt;365,O6568&lt;731),+'PL2'!$O$3+1,IF(AND(O6568&gt;730,O6568&lt;1096),+'PL2'!$P$3+1,IF(AND(O6568&gt;1095,O6568&lt;1461),+'PL2'!$Q$3+1,IF(AND(O6568&gt;1460,O6568&lt;3000),+'PL2'!$R$3+1,0)))))</f>
        <v>1.5</v>
      </c>
      <c r="M6568" s="3">
        <f>IF(AND(O6568&gt;0,O6568&lt;366),+'PL2'!$N$2+1,IF(AND(O6568&gt;365,O6568&lt;731),+'PL2'!$O$2+1,IF(AND(O6568&gt;730,O6568&lt;1096),+'PL2'!$P$2+1,IF(AND(O6568&gt;1095,O6568&lt;1461),+'PL2'!$Q$2+1,IF(AND(O6568&gt;1460,O6568&lt;1826),+'PL2'!$R$2+1,IF(AND(O6568&gt;1825,O6568&lt;2190),+'PL2'!$S$2+1,0))))))</f>
        <v>1.2</v>
      </c>
      <c r="N6568" s="82">
        <f t="shared" si="543"/>
        <v>4.9963589095569638E-4</v>
      </c>
      <c r="O6568" s="19">
        <f>IF(A6568&gt;'PL2'!$C$2+489,IF(A6568='PL2'!$C$2+490,1,O6567+1), "")</f>
        <v>2005</v>
      </c>
      <c r="Q6568" s="19">
        <f t="shared" si="538"/>
        <v>44.713825717687762</v>
      </c>
    </row>
    <row r="6569" spans="1:17" s="80" customFormat="1" x14ac:dyDescent="0.55000000000000004">
      <c r="A6569" s="80">
        <v>6567</v>
      </c>
      <c r="B6569" s="81">
        <v>46389</v>
      </c>
      <c r="C6569" s="80">
        <v>158.67567489601399</v>
      </c>
      <c r="D6569" s="80">
        <f t="shared" si="540"/>
        <v>1475854062.6892722</v>
      </c>
      <c r="E6569" s="80">
        <v>475</v>
      </c>
      <c r="F6569" s="80">
        <f t="shared" si="536"/>
        <v>5.1069375679508032E-5</v>
      </c>
      <c r="G6569" s="80">
        <f t="shared" si="541"/>
        <v>36196.769615367884</v>
      </c>
      <c r="H6569" s="80">
        <f t="shared" si="537"/>
        <v>1.8485464258718241</v>
      </c>
      <c r="I6569" s="80">
        <f t="shared" si="539"/>
        <v>17193465.567299746</v>
      </c>
      <c r="K6569" s="82">
        <f t="shared" si="542"/>
        <v>1.1114805470662237E-3</v>
      </c>
      <c r="L6569" s="3">
        <f>IF(AND(O6569&gt;0,O6569&lt;366),+'PL2'!$N$3+1,IF(AND(O6569&gt;365,O6569&lt;731),+'PL2'!$O$3+1,IF(AND(O6569&gt;730,O6569&lt;1096),+'PL2'!$P$3+1,IF(AND(O6569&gt;1095,O6569&lt;1461),+'PL2'!$Q$3+1,IF(AND(O6569&gt;1460,O6569&lt;3000),+'PL2'!$R$3+1,0)))))</f>
        <v>1.5</v>
      </c>
      <c r="M6569" s="3">
        <f>IF(AND(O6569&gt;0,O6569&lt;366),+'PL2'!$N$2+1,IF(AND(O6569&gt;365,O6569&lt;731),+'PL2'!$O$2+1,IF(AND(O6569&gt;730,O6569&lt;1096),+'PL2'!$P$2+1,IF(AND(O6569&gt;1095,O6569&lt;1461),+'PL2'!$Q$2+1,IF(AND(O6569&gt;1460,O6569&lt;1826),+'PL2'!$R$2+1,IF(AND(O6569&gt;1825,O6569&lt;2190),+'PL2'!$S$2+1,0))))))</f>
        <v>1.2</v>
      </c>
      <c r="N6569" s="82">
        <f t="shared" si="543"/>
        <v>4.9963589095569638E-4</v>
      </c>
      <c r="O6569" s="19">
        <f>IF(A6569&gt;'PL2'!$C$2+489,IF(A6569='PL2'!$C$2+490,1,O6568+1), "")</f>
        <v>2006</v>
      </c>
      <c r="Q6569" s="19">
        <f t="shared" si="538"/>
        <v>44.736166349838257</v>
      </c>
    </row>
    <row r="6570" spans="1:17" s="80" customFormat="1" x14ac:dyDescent="0.55000000000000004">
      <c r="A6570" s="80">
        <v>6568</v>
      </c>
      <c r="B6570" s="81">
        <v>46390</v>
      </c>
      <c r="C6570" s="80">
        <v>158.705673370135</v>
      </c>
      <c r="D6570" s="80">
        <f t="shared" si="540"/>
        <v>1477494445.7702599</v>
      </c>
      <c r="E6570" s="80">
        <v>475</v>
      </c>
      <c r="F6570" s="80">
        <f t="shared" si="536"/>
        <v>5.102232029814074E-5</v>
      </c>
      <c r="G6570" s="80">
        <f t="shared" si="541"/>
        <v>36214.854820604378</v>
      </c>
      <c r="H6570" s="80">
        <f t="shared" si="537"/>
        <v>1.8477659222075427</v>
      </c>
      <c r="I6570" s="80">
        <f t="shared" si="539"/>
        <v>17202056.03978708</v>
      </c>
      <c r="K6570" s="82">
        <f t="shared" si="542"/>
        <v>1.1114805470662237E-3</v>
      </c>
      <c r="L6570" s="3">
        <f>IF(AND(O6570&gt;0,O6570&lt;366),+'PL2'!$N$3+1,IF(AND(O6570&gt;365,O6570&lt;731),+'PL2'!$O$3+1,IF(AND(O6570&gt;730,O6570&lt;1096),+'PL2'!$P$3+1,IF(AND(O6570&gt;1095,O6570&lt;1461),+'PL2'!$Q$3+1,IF(AND(O6570&gt;1460,O6570&lt;3000),+'PL2'!$R$3+1,0)))))</f>
        <v>1.5</v>
      </c>
      <c r="M6570" s="3">
        <f>IF(AND(O6570&gt;0,O6570&lt;366),+'PL2'!$N$2+1,IF(AND(O6570&gt;365,O6570&lt;731),+'PL2'!$O$2+1,IF(AND(O6570&gt;730,O6570&lt;1096),+'PL2'!$P$2+1,IF(AND(O6570&gt;1095,O6570&lt;1461),+'PL2'!$Q$2+1,IF(AND(O6570&gt;1460,O6570&lt;1826),+'PL2'!$R$2+1,IF(AND(O6570&gt;1825,O6570&lt;2190),+'PL2'!$S$2+1,0))))))</f>
        <v>1.2</v>
      </c>
      <c r="N6570" s="82">
        <f t="shared" si="543"/>
        <v>4.9963589095569638E-4</v>
      </c>
      <c r="O6570" s="19">
        <f>IF(A6570&gt;'PL2'!$C$2+489,IF(A6570='PL2'!$C$2+490,1,O6569+1), "")</f>
        <v>2007</v>
      </c>
      <c r="Q6570" s="19">
        <f t="shared" si="538"/>
        <v>44.758518144170402</v>
      </c>
    </row>
    <row r="6571" spans="1:17" s="80" customFormat="1" x14ac:dyDescent="0.55000000000000004">
      <c r="A6571" s="80">
        <v>6569</v>
      </c>
      <c r="B6571" s="81">
        <v>46391</v>
      </c>
      <c r="C6571" s="80">
        <v>158.73567184425599</v>
      </c>
      <c r="D6571" s="80">
        <f t="shared" si="540"/>
        <v>1479136652.1051319</v>
      </c>
      <c r="E6571" s="80">
        <v>475</v>
      </c>
      <c r="F6571" s="80">
        <f t="shared" si="536"/>
        <v>5.0975306452390217E-5</v>
      </c>
      <c r="G6571" s="80">
        <f t="shared" si="541"/>
        <v>36232.949061858504</v>
      </c>
      <c r="H6571" s="80">
        <f t="shared" si="537"/>
        <v>1.8469856821020818</v>
      </c>
      <c r="I6571" s="80">
        <f t="shared" si="539"/>
        <v>17210650.80438279</v>
      </c>
      <c r="K6571" s="82">
        <f t="shared" si="542"/>
        <v>1.1114805470662237E-3</v>
      </c>
      <c r="L6571" s="3">
        <f>IF(AND(O6571&gt;0,O6571&lt;366),+'PL2'!$N$3+1,IF(AND(O6571&gt;365,O6571&lt;731),+'PL2'!$O$3+1,IF(AND(O6571&gt;730,O6571&lt;1096),+'PL2'!$P$3+1,IF(AND(O6571&gt;1095,O6571&lt;1461),+'PL2'!$Q$3+1,IF(AND(O6571&gt;1460,O6571&lt;3000),+'PL2'!$R$3+1,0)))))</f>
        <v>1.5</v>
      </c>
      <c r="M6571" s="3">
        <f>IF(AND(O6571&gt;0,O6571&lt;366),+'PL2'!$N$2+1,IF(AND(O6571&gt;365,O6571&lt;731),+'PL2'!$O$2+1,IF(AND(O6571&gt;730,O6571&lt;1096),+'PL2'!$P$2+1,IF(AND(O6571&gt;1095,O6571&lt;1461),+'PL2'!$Q$2+1,IF(AND(O6571&gt;1460,O6571&lt;1826),+'PL2'!$R$2+1,IF(AND(O6571&gt;1825,O6571&lt;2190),+'PL2'!$S$2+1,0))))))</f>
        <v>1.2</v>
      </c>
      <c r="N6571" s="82">
        <f t="shared" si="543"/>
        <v>4.9963589095569638E-4</v>
      </c>
      <c r="O6571" s="19">
        <f>IF(A6571&gt;'PL2'!$C$2+489,IF(A6571='PL2'!$C$2+490,1,O6570+1), "")</f>
        <v>2008</v>
      </c>
      <c r="Q6571" s="19">
        <f t="shared" si="538"/>
        <v>44.780881106261219</v>
      </c>
    </row>
    <row r="6572" spans="1:17" s="80" customFormat="1" x14ac:dyDescent="0.55000000000000004">
      <c r="A6572" s="80">
        <v>6570</v>
      </c>
      <c r="B6572" s="81">
        <v>46392</v>
      </c>
      <c r="C6572" s="80">
        <v>158.765670318377</v>
      </c>
      <c r="D6572" s="80">
        <f t="shared" si="540"/>
        <v>1480780683.7203994</v>
      </c>
      <c r="E6572" s="80">
        <v>475</v>
      </c>
      <c r="F6572" s="80">
        <f t="shared" si="536"/>
        <v>5.0928334108029645E-5</v>
      </c>
      <c r="G6572" s="80">
        <f t="shared" si="541"/>
        <v>36251.05234364498</v>
      </c>
      <c r="H6572" s="80">
        <f t="shared" si="537"/>
        <v>1.8462057055248227</v>
      </c>
      <c r="I6572" s="80">
        <f t="shared" si="539"/>
        <v>17219249.863231365</v>
      </c>
      <c r="K6572" s="82">
        <f t="shared" si="542"/>
        <v>1.1114805470662237E-3</v>
      </c>
      <c r="L6572" s="3">
        <f>IF(AND(O6572&gt;0,O6572&lt;366),+'PL2'!$N$3+1,IF(AND(O6572&gt;365,O6572&lt;731),+'PL2'!$O$3+1,IF(AND(O6572&gt;730,O6572&lt;1096),+'PL2'!$P$3+1,IF(AND(O6572&gt;1095,O6572&lt;1461),+'PL2'!$Q$3+1,IF(AND(O6572&gt;1460,O6572&lt;3000),+'PL2'!$R$3+1,0)))))</f>
        <v>1.5</v>
      </c>
      <c r="M6572" s="3">
        <f>IF(AND(O6572&gt;0,O6572&lt;366),+'PL2'!$N$2+1,IF(AND(O6572&gt;365,O6572&lt;731),+'PL2'!$O$2+1,IF(AND(O6572&gt;730,O6572&lt;1096),+'PL2'!$P$2+1,IF(AND(O6572&gt;1095,O6572&lt;1461),+'PL2'!$Q$2+1,IF(AND(O6572&gt;1460,O6572&lt;1826),+'PL2'!$R$2+1,IF(AND(O6572&gt;1825,O6572&lt;2190),+'PL2'!$S$2+1,0))))))</f>
        <v>1.2</v>
      </c>
      <c r="N6572" s="82">
        <f t="shared" si="543"/>
        <v>4.9963589095569638E-4</v>
      </c>
      <c r="O6572" s="19">
        <f>IF(A6572&gt;'PL2'!$C$2+489,IF(A6572='PL2'!$C$2+490,1,O6571+1), "")</f>
        <v>2009</v>
      </c>
      <c r="Q6572" s="19">
        <f t="shared" si="538"/>
        <v>44.803255241690529</v>
      </c>
    </row>
    <row r="6573" spans="1:17" s="80" customFormat="1" x14ac:dyDescent="0.55000000000000004">
      <c r="A6573" s="80">
        <v>6571</v>
      </c>
      <c r="B6573" s="81">
        <v>46393</v>
      </c>
      <c r="C6573" s="80">
        <v>158.79566879249799</v>
      </c>
      <c r="D6573" s="80">
        <f t="shared" si="540"/>
        <v>1482426542.6448259</v>
      </c>
      <c r="E6573" s="80">
        <v>475</v>
      </c>
      <c r="F6573" s="80">
        <f t="shared" si="536"/>
        <v>5.0881403230856951E-5</v>
      </c>
      <c r="G6573" s="80">
        <f t="shared" si="541"/>
        <v>36269.164670480779</v>
      </c>
      <c r="H6573" s="80">
        <f t="shared" si="537"/>
        <v>1.8454259924450835</v>
      </c>
      <c r="I6573" s="80">
        <f t="shared" si="539"/>
        <v>17227853.21847837</v>
      </c>
      <c r="K6573" s="82">
        <f t="shared" si="542"/>
        <v>1.1114805470662237E-3</v>
      </c>
      <c r="L6573" s="3">
        <f>IF(AND(O6573&gt;0,O6573&lt;366),+'PL2'!$N$3+1,IF(AND(O6573&gt;365,O6573&lt;731),+'PL2'!$O$3+1,IF(AND(O6573&gt;730,O6573&lt;1096),+'PL2'!$P$3+1,IF(AND(O6573&gt;1095,O6573&lt;1461),+'PL2'!$Q$3+1,IF(AND(O6573&gt;1460,O6573&lt;3000),+'PL2'!$R$3+1,0)))))</f>
        <v>1.5</v>
      </c>
      <c r="M6573" s="3">
        <f>IF(AND(O6573&gt;0,O6573&lt;366),+'PL2'!$N$2+1,IF(AND(O6573&gt;365,O6573&lt;731),+'PL2'!$O$2+1,IF(AND(O6573&gt;730,O6573&lt;1096),+'PL2'!$P$2+1,IF(AND(O6573&gt;1095,O6573&lt;1461),+'PL2'!$Q$2+1,IF(AND(O6573&gt;1460,O6573&lt;1826),+'PL2'!$R$2+1,IF(AND(O6573&gt;1825,O6573&lt;2190),+'PL2'!$S$2+1,0))))))</f>
        <v>1.2</v>
      </c>
      <c r="N6573" s="82">
        <f t="shared" si="543"/>
        <v>4.9963589095569638E-4</v>
      </c>
      <c r="O6573" s="19">
        <f>IF(A6573&gt;'PL2'!$C$2+489,IF(A6573='PL2'!$C$2+490,1,O6572+1), "")</f>
        <v>2010</v>
      </c>
      <c r="Q6573" s="19">
        <f t="shared" si="538"/>
        <v>44.825640556040923</v>
      </c>
    </row>
    <row r="6574" spans="1:17" s="80" customFormat="1" x14ac:dyDescent="0.55000000000000004">
      <c r="A6574" s="80">
        <v>6572</v>
      </c>
      <c r="B6574" s="81">
        <v>46394</v>
      </c>
      <c r="C6574" s="80">
        <v>158.82566726661901</v>
      </c>
      <c r="D6574" s="80">
        <f t="shared" si="540"/>
        <v>1484074230.9094303</v>
      </c>
      <c r="E6574" s="80">
        <v>475</v>
      </c>
      <c r="F6574" s="80">
        <f t="shared" si="536"/>
        <v>5.0834513786694872E-5</v>
      </c>
      <c r="G6574" s="80">
        <f t="shared" si="541"/>
        <v>36287.286046885136</v>
      </c>
      <c r="H6574" s="80">
        <f t="shared" si="537"/>
        <v>1.8446465428321228</v>
      </c>
      <c r="I6574" s="80">
        <f t="shared" si="539"/>
        <v>17236460.872270439</v>
      </c>
      <c r="K6574" s="82">
        <f t="shared" si="542"/>
        <v>1.1114805470662237E-3</v>
      </c>
      <c r="L6574" s="3">
        <f>IF(AND(O6574&gt;0,O6574&lt;366),+'PL2'!$N$3+1,IF(AND(O6574&gt;365,O6574&lt;731),+'PL2'!$O$3+1,IF(AND(O6574&gt;730,O6574&lt;1096),+'PL2'!$P$3+1,IF(AND(O6574&gt;1095,O6574&lt;1461),+'PL2'!$Q$3+1,IF(AND(O6574&gt;1460,O6574&lt;3000),+'PL2'!$R$3+1,0)))))</f>
        <v>1.5</v>
      </c>
      <c r="M6574" s="3">
        <f>IF(AND(O6574&gt;0,O6574&lt;366),+'PL2'!$N$2+1,IF(AND(O6574&gt;365,O6574&lt;731),+'PL2'!$O$2+1,IF(AND(O6574&gt;730,O6574&lt;1096),+'PL2'!$P$2+1,IF(AND(O6574&gt;1095,O6574&lt;1461),+'PL2'!$Q$2+1,IF(AND(O6574&gt;1460,O6574&lt;1826),+'PL2'!$R$2+1,IF(AND(O6574&gt;1825,O6574&lt;2190),+'PL2'!$S$2+1,0))))))</f>
        <v>1.2</v>
      </c>
      <c r="N6574" s="82">
        <f t="shared" si="543"/>
        <v>4.9963589095569638E-4</v>
      </c>
      <c r="O6574" s="19">
        <f>IF(A6574&gt;'PL2'!$C$2+489,IF(A6574='PL2'!$C$2+490,1,O6573+1), "")</f>
        <v>2011</v>
      </c>
      <c r="Q6574" s="19">
        <f t="shared" si="538"/>
        <v>44.848037054897802</v>
      </c>
    </row>
    <row r="6575" spans="1:17" s="80" customFormat="1" x14ac:dyDescent="0.55000000000000004">
      <c r="A6575" s="80">
        <v>6573</v>
      </c>
      <c r="B6575" s="81">
        <v>46395</v>
      </c>
      <c r="C6575" s="80">
        <v>158.85566574073999</v>
      </c>
      <c r="D6575" s="80">
        <f t="shared" si="540"/>
        <v>1485723750.5474885</v>
      </c>
      <c r="E6575" s="80">
        <v>475</v>
      </c>
      <c r="F6575" s="80">
        <f t="shared" si="536"/>
        <v>5.0787665741390909E-5</v>
      </c>
      <c r="G6575" s="80">
        <f t="shared" si="541"/>
        <v>36305.416477379535</v>
      </c>
      <c r="H6575" s="80">
        <f t="shared" si="537"/>
        <v>1.8438673566551376</v>
      </c>
      <c r="I6575" s="80">
        <f t="shared" si="539"/>
        <v>17245072.826755278</v>
      </c>
      <c r="K6575" s="82">
        <f t="shared" si="542"/>
        <v>1.1114805470662237E-3</v>
      </c>
      <c r="L6575" s="3">
        <f>IF(AND(O6575&gt;0,O6575&lt;366),+'PL2'!$N$3+1,IF(AND(O6575&gt;365,O6575&lt;731),+'PL2'!$O$3+1,IF(AND(O6575&gt;730,O6575&lt;1096),+'PL2'!$P$3+1,IF(AND(O6575&gt;1095,O6575&lt;1461),+'PL2'!$Q$3+1,IF(AND(O6575&gt;1460,O6575&lt;3000),+'PL2'!$R$3+1,0)))))</f>
        <v>1.5</v>
      </c>
      <c r="M6575" s="3">
        <f>IF(AND(O6575&gt;0,O6575&lt;366),+'PL2'!$N$2+1,IF(AND(O6575&gt;365,O6575&lt;731),+'PL2'!$O$2+1,IF(AND(O6575&gt;730,O6575&lt;1096),+'PL2'!$P$2+1,IF(AND(O6575&gt;1095,O6575&lt;1461),+'PL2'!$Q$2+1,IF(AND(O6575&gt;1460,O6575&lt;1826),+'PL2'!$R$2+1,IF(AND(O6575&gt;1825,O6575&lt;2190),+'PL2'!$S$2+1,0))))))</f>
        <v>1.2</v>
      </c>
      <c r="N6575" s="82">
        <f t="shared" si="543"/>
        <v>4.9963589095569638E-4</v>
      </c>
      <c r="O6575" s="19">
        <f>IF(A6575&gt;'PL2'!$C$2+489,IF(A6575='PL2'!$C$2+490,1,O6574+1), "")</f>
        <v>2012</v>
      </c>
      <c r="Q6575" s="19">
        <f t="shared" si="538"/>
        <v>44.87044474384934</v>
      </c>
    </row>
    <row r="6576" spans="1:17" s="80" customFormat="1" x14ac:dyDescent="0.55000000000000004">
      <c r="A6576" s="80">
        <v>6574</v>
      </c>
      <c r="B6576" s="81">
        <v>46396</v>
      </c>
      <c r="C6576" s="80">
        <v>158.88566421486101</v>
      </c>
      <c r="D6576" s="80">
        <f t="shared" si="540"/>
        <v>1487375103.5945363</v>
      </c>
      <c r="E6576" s="80">
        <v>475</v>
      </c>
      <c r="F6576" s="80">
        <f t="shared" si="536"/>
        <v>5.0740859060817354E-5</v>
      </c>
      <c r="G6576" s="80">
        <f t="shared" si="541"/>
        <v>36323.555966487729</v>
      </c>
      <c r="H6576" s="80">
        <f t="shared" si="537"/>
        <v>1.8430884338832652</v>
      </c>
      <c r="I6576" s="80">
        <f t="shared" si="539"/>
        <v>17253689.084081672</v>
      </c>
      <c r="K6576" s="82">
        <f t="shared" si="542"/>
        <v>1.1114805470662237E-3</v>
      </c>
      <c r="L6576" s="3">
        <f>IF(AND(O6576&gt;0,O6576&lt;366),+'PL2'!$N$3+1,IF(AND(O6576&gt;365,O6576&lt;731),+'PL2'!$O$3+1,IF(AND(O6576&gt;730,O6576&lt;1096),+'PL2'!$P$3+1,IF(AND(O6576&gt;1095,O6576&lt;1461),+'PL2'!$Q$3+1,IF(AND(O6576&gt;1460,O6576&lt;3000),+'PL2'!$R$3+1,0)))))</f>
        <v>1.5</v>
      </c>
      <c r="M6576" s="3">
        <f>IF(AND(O6576&gt;0,O6576&lt;366),+'PL2'!$N$2+1,IF(AND(O6576&gt;365,O6576&lt;731),+'PL2'!$O$2+1,IF(AND(O6576&gt;730,O6576&lt;1096),+'PL2'!$P$2+1,IF(AND(O6576&gt;1095,O6576&lt;1461),+'PL2'!$Q$2+1,IF(AND(O6576&gt;1460,O6576&lt;1826),+'PL2'!$R$2+1,IF(AND(O6576&gt;1825,O6576&lt;2190),+'PL2'!$S$2+1,0))))))</f>
        <v>1.2</v>
      </c>
      <c r="N6576" s="82">
        <f t="shared" si="543"/>
        <v>4.9963589095569638E-4</v>
      </c>
      <c r="O6576" s="19">
        <f>IF(A6576&gt;'PL2'!$C$2+489,IF(A6576='PL2'!$C$2+490,1,O6575+1), "")</f>
        <v>2013</v>
      </c>
      <c r="Q6576" s="19">
        <f t="shared" si="538"/>
        <v>44.892863628486509</v>
      </c>
    </row>
    <row r="6577" spans="1:17" s="80" customFormat="1" x14ac:dyDescent="0.55000000000000004">
      <c r="A6577" s="80">
        <v>6575</v>
      </c>
      <c r="B6577" s="81">
        <v>46397</v>
      </c>
      <c r="C6577" s="80">
        <v>158.915662688982</v>
      </c>
      <c r="D6577" s="80">
        <f t="shared" si="540"/>
        <v>1489028292.0883722</v>
      </c>
      <c r="E6577" s="80">
        <v>475</v>
      </c>
      <c r="F6577" s="80">
        <f t="shared" si="536"/>
        <v>5.0694093710871209E-5</v>
      </c>
      <c r="G6577" s="80">
        <f t="shared" si="541"/>
        <v>36341.704518735722</v>
      </c>
      <c r="H6577" s="80">
        <f t="shared" si="537"/>
        <v>1.8423097744855803</v>
      </c>
      <c r="I6577" s="80">
        <f t="shared" si="539"/>
        <v>17262309.646399468</v>
      </c>
      <c r="K6577" s="82">
        <f t="shared" si="542"/>
        <v>1.1114805470662237E-3</v>
      </c>
      <c r="L6577" s="3">
        <f>IF(AND(O6577&gt;0,O6577&lt;366),+'PL2'!$N$3+1,IF(AND(O6577&gt;365,O6577&lt;731),+'PL2'!$O$3+1,IF(AND(O6577&gt;730,O6577&lt;1096),+'PL2'!$P$3+1,IF(AND(O6577&gt;1095,O6577&lt;1461),+'PL2'!$Q$3+1,IF(AND(O6577&gt;1460,O6577&lt;3000),+'PL2'!$R$3+1,0)))))</f>
        <v>1.5</v>
      </c>
      <c r="M6577" s="3">
        <f>IF(AND(O6577&gt;0,O6577&lt;366),+'PL2'!$N$2+1,IF(AND(O6577&gt;365,O6577&lt;731),+'PL2'!$O$2+1,IF(AND(O6577&gt;730,O6577&lt;1096),+'PL2'!$P$2+1,IF(AND(O6577&gt;1095,O6577&lt;1461),+'PL2'!$Q$2+1,IF(AND(O6577&gt;1460,O6577&lt;1826),+'PL2'!$R$2+1,IF(AND(O6577&gt;1825,O6577&lt;2190),+'PL2'!$S$2+1,0))))))</f>
        <v>1.2</v>
      </c>
      <c r="N6577" s="82">
        <f t="shared" si="543"/>
        <v>4.9963589095569638E-4</v>
      </c>
      <c r="O6577" s="19">
        <f>IF(A6577&gt;'PL2'!$C$2+489,IF(A6577='PL2'!$C$2+490,1,O6576+1), "")</f>
        <v>2014</v>
      </c>
      <c r="Q6577" s="19">
        <f t="shared" si="538"/>
        <v>44.915293714403077</v>
      </c>
    </row>
    <row r="6578" spans="1:17" s="80" customFormat="1" x14ac:dyDescent="0.55000000000000004">
      <c r="A6578" s="80">
        <v>6576</v>
      </c>
      <c r="B6578" s="81">
        <v>46398</v>
      </c>
      <c r="C6578" s="80">
        <v>158.94566116310301</v>
      </c>
      <c r="D6578" s="80">
        <f t="shared" si="540"/>
        <v>1490683318.0690596</v>
      </c>
      <c r="E6578" s="80">
        <v>475</v>
      </c>
      <c r="F6578" s="80">
        <f t="shared" si="536"/>
        <v>5.0647369657474252E-5</v>
      </c>
      <c r="G6578" s="80">
        <f t="shared" si="541"/>
        <v>36359.862138651792</v>
      </c>
      <c r="H6578" s="80">
        <f t="shared" si="537"/>
        <v>1.8415313784310996</v>
      </c>
      <c r="I6578" s="80">
        <f t="shared" si="539"/>
        <v>17270934.5158596</v>
      </c>
      <c r="K6578" s="82">
        <f t="shared" si="542"/>
        <v>1.1114805470662237E-3</v>
      </c>
      <c r="L6578" s="3">
        <f>IF(AND(O6578&gt;0,O6578&lt;366),+'PL2'!$N$3+1,IF(AND(O6578&gt;365,O6578&lt;731),+'PL2'!$O$3+1,IF(AND(O6578&gt;730,O6578&lt;1096),+'PL2'!$P$3+1,IF(AND(O6578&gt;1095,O6578&lt;1461),+'PL2'!$Q$3+1,IF(AND(O6578&gt;1460,O6578&lt;3000),+'PL2'!$R$3+1,0)))))</f>
        <v>1.5</v>
      </c>
      <c r="M6578" s="3">
        <f>IF(AND(O6578&gt;0,O6578&lt;366),+'PL2'!$N$2+1,IF(AND(O6578&gt;365,O6578&lt;731),+'PL2'!$O$2+1,IF(AND(O6578&gt;730,O6578&lt;1096),+'PL2'!$P$2+1,IF(AND(O6578&gt;1095,O6578&lt;1461),+'PL2'!$Q$2+1,IF(AND(O6578&gt;1460,O6578&lt;1826),+'PL2'!$R$2+1,IF(AND(O6578&gt;1825,O6578&lt;2190),+'PL2'!$S$2+1,0))))))</f>
        <v>1.2</v>
      </c>
      <c r="N6578" s="82">
        <f t="shared" si="543"/>
        <v>4.9963589095569638E-4</v>
      </c>
      <c r="O6578" s="19">
        <f>IF(A6578&gt;'PL2'!$C$2+489,IF(A6578='PL2'!$C$2+490,1,O6577+1), "")</f>
        <v>2015</v>
      </c>
      <c r="Q6578" s="19">
        <f t="shared" si="538"/>
        <v>44.937735007195613</v>
      </c>
    </row>
    <row r="6579" spans="1:17" s="80" customFormat="1" x14ac:dyDescent="0.55000000000000004">
      <c r="A6579" s="80">
        <v>6577</v>
      </c>
      <c r="B6579" s="81">
        <v>46399</v>
      </c>
      <c r="C6579" s="80">
        <v>158.975659637224</v>
      </c>
      <c r="D6579" s="80">
        <f t="shared" si="540"/>
        <v>1492340183.5789294</v>
      </c>
      <c r="E6579" s="80">
        <v>475</v>
      </c>
      <c r="F6579" s="80">
        <f t="shared" si="536"/>
        <v>5.0600686866572947E-5</v>
      </c>
      <c r="G6579" s="80">
        <f t="shared" si="541"/>
        <v>36378.02883076646</v>
      </c>
      <c r="H6579" s="80">
        <f t="shared" si="537"/>
        <v>1.8407532456887765</v>
      </c>
      <c r="I6579" s="80">
        <f t="shared" si="539"/>
        <v>17279563.694614068</v>
      </c>
      <c r="K6579" s="82">
        <f t="shared" si="542"/>
        <v>1.1114805470662237E-3</v>
      </c>
      <c r="L6579" s="3">
        <f>IF(AND(O6579&gt;0,O6579&lt;366),+'PL2'!$N$3+1,IF(AND(O6579&gt;365,O6579&lt;731),+'PL2'!$O$3+1,IF(AND(O6579&gt;730,O6579&lt;1096),+'PL2'!$P$3+1,IF(AND(O6579&gt;1095,O6579&lt;1461),+'PL2'!$Q$3+1,IF(AND(O6579&gt;1460,O6579&lt;3000),+'PL2'!$R$3+1,0)))))</f>
        <v>1.5</v>
      </c>
      <c r="M6579" s="3">
        <f>IF(AND(O6579&gt;0,O6579&lt;366),+'PL2'!$N$2+1,IF(AND(O6579&gt;365,O6579&lt;731),+'PL2'!$O$2+1,IF(AND(O6579&gt;730,O6579&lt;1096),+'PL2'!$P$2+1,IF(AND(O6579&gt;1095,O6579&lt;1461),+'PL2'!$Q$2+1,IF(AND(O6579&gt;1460,O6579&lt;1826),+'PL2'!$R$2+1,IF(AND(O6579&gt;1825,O6579&lt;2190),+'PL2'!$S$2+1,0))))))</f>
        <v>1.2</v>
      </c>
      <c r="N6579" s="82">
        <f t="shared" si="543"/>
        <v>4.9963589095569638E-4</v>
      </c>
      <c r="O6579" s="19">
        <f>IF(A6579&gt;'PL2'!$C$2+489,IF(A6579='PL2'!$C$2+490,1,O6578+1), "")</f>
        <v>2016</v>
      </c>
      <c r="Q6579" s="19">
        <f t="shared" si="538"/>
        <v>44.960187512463463</v>
      </c>
    </row>
    <row r="6580" spans="1:17" s="80" customFormat="1" x14ac:dyDescent="0.55000000000000004">
      <c r="A6580" s="80">
        <v>6578</v>
      </c>
      <c r="B6580" s="81">
        <v>46400</v>
      </c>
      <c r="C6580" s="80">
        <v>159.00565811134501</v>
      </c>
      <c r="D6580" s="80">
        <f t="shared" si="540"/>
        <v>1493998890.6625826</v>
      </c>
      <c r="E6580" s="80">
        <v>475</v>
      </c>
      <c r="F6580" s="80">
        <f t="shared" si="536"/>
        <v>5.055404530413851E-5</v>
      </c>
      <c r="G6580" s="80">
        <f t="shared" si="541"/>
        <v>36396.204599612531</v>
      </c>
      <c r="H6580" s="80">
        <f t="shared" si="537"/>
        <v>1.8399753762275064</v>
      </c>
      <c r="I6580" s="80">
        <f t="shared" si="539"/>
        <v>17288197.184815951</v>
      </c>
      <c r="K6580" s="82">
        <f t="shared" si="542"/>
        <v>1.1114805470662237E-3</v>
      </c>
      <c r="L6580" s="3">
        <f>IF(AND(O6580&gt;0,O6580&lt;366),+'PL2'!$N$3+1,IF(AND(O6580&gt;365,O6580&lt;731),+'PL2'!$O$3+1,IF(AND(O6580&gt;730,O6580&lt;1096),+'PL2'!$P$3+1,IF(AND(O6580&gt;1095,O6580&lt;1461),+'PL2'!$Q$3+1,IF(AND(O6580&gt;1460,O6580&lt;3000),+'PL2'!$R$3+1,0)))))</f>
        <v>1.5</v>
      </c>
      <c r="M6580" s="3">
        <f>IF(AND(O6580&gt;0,O6580&lt;366),+'PL2'!$N$2+1,IF(AND(O6580&gt;365,O6580&lt;731),+'PL2'!$O$2+1,IF(AND(O6580&gt;730,O6580&lt;1096),+'PL2'!$P$2+1,IF(AND(O6580&gt;1095,O6580&lt;1461),+'PL2'!$Q$2+1,IF(AND(O6580&gt;1460,O6580&lt;1826),+'PL2'!$R$2+1,IF(AND(O6580&gt;1825,O6580&lt;2190),+'PL2'!$S$2+1,0))))))</f>
        <v>1.2</v>
      </c>
      <c r="N6580" s="82">
        <f t="shared" si="543"/>
        <v>4.9963589095569638E-4</v>
      </c>
      <c r="O6580" s="19">
        <f>IF(A6580&gt;'PL2'!$C$2+489,IF(A6580='PL2'!$C$2+490,1,O6579+1), "")</f>
        <v>2017</v>
      </c>
      <c r="Q6580" s="19">
        <f t="shared" si="538"/>
        <v>44.982651235808788</v>
      </c>
    </row>
    <row r="6581" spans="1:17" s="80" customFormat="1" x14ac:dyDescent="0.55000000000000004">
      <c r="A6581" s="80">
        <v>6579</v>
      </c>
      <c r="B6581" s="81">
        <v>46401</v>
      </c>
      <c r="C6581" s="80">
        <v>159.035656585466</v>
      </c>
      <c r="D6581" s="80">
        <f t="shared" si="540"/>
        <v>1495659441.3668926</v>
      </c>
      <c r="E6581" s="80">
        <v>475</v>
      </c>
      <c r="F6581" s="80">
        <f t="shared" si="536"/>
        <v>5.0507444936166818E-5</v>
      </c>
      <c r="G6581" s="80">
        <f t="shared" si="541"/>
        <v>36414.389449725066</v>
      </c>
      <c r="H6581" s="80">
        <f t="shared" si="537"/>
        <v>1.8391977700161226</v>
      </c>
      <c r="I6581" s="80">
        <f t="shared" si="539"/>
        <v>17296834.988619406</v>
      </c>
      <c r="K6581" s="82">
        <f t="shared" si="542"/>
        <v>1.1114805470662237E-3</v>
      </c>
      <c r="L6581" s="3">
        <f>IF(AND(O6581&gt;0,O6581&lt;366),+'PL2'!$N$3+1,IF(AND(O6581&gt;365,O6581&lt;731),+'PL2'!$O$3+1,IF(AND(O6581&gt;730,O6581&lt;1096),+'PL2'!$P$3+1,IF(AND(O6581&gt;1095,O6581&lt;1461),+'PL2'!$Q$3+1,IF(AND(O6581&gt;1460,O6581&lt;3000),+'PL2'!$R$3+1,0)))))</f>
        <v>1.5</v>
      </c>
      <c r="M6581" s="3">
        <f>IF(AND(O6581&gt;0,O6581&lt;366),+'PL2'!$N$2+1,IF(AND(O6581&gt;365,O6581&lt;731),+'PL2'!$O$2+1,IF(AND(O6581&gt;730,O6581&lt;1096),+'PL2'!$P$2+1,IF(AND(O6581&gt;1095,O6581&lt;1461),+'PL2'!$Q$2+1,IF(AND(O6581&gt;1460,O6581&lt;1826),+'PL2'!$R$2+1,IF(AND(O6581&gt;1825,O6581&lt;2190),+'PL2'!$S$2+1,0))))))</f>
        <v>1.2</v>
      </c>
      <c r="N6581" s="82">
        <f t="shared" si="543"/>
        <v>4.9963589095569638E-4</v>
      </c>
      <c r="O6581" s="19">
        <f>IF(A6581&gt;'PL2'!$C$2+489,IF(A6581='PL2'!$C$2+490,1,O6580+1), "")</f>
        <v>2018</v>
      </c>
      <c r="Q6581" s="19">
        <f t="shared" si="538"/>
        <v>45.005126182836541</v>
      </c>
    </row>
    <row r="6582" spans="1:17" s="80" customFormat="1" x14ac:dyDescent="0.55000000000000004">
      <c r="A6582" s="80">
        <v>6580</v>
      </c>
      <c r="B6582" s="81">
        <v>46402</v>
      </c>
      <c r="C6582" s="80">
        <v>159.06565505958699</v>
      </c>
      <c r="D6582" s="80">
        <f t="shared" si="540"/>
        <v>1497321837.7410078</v>
      </c>
      <c r="E6582" s="80">
        <v>475</v>
      </c>
      <c r="F6582" s="80">
        <f t="shared" ref="F6582:F6645" si="544">+(C6582/D6582)*E6582</f>
        <v>5.0460885728678459E-5</v>
      </c>
      <c r="G6582" s="80">
        <f t="shared" si="541"/>
        <v>36432.583385641388</v>
      </c>
      <c r="H6582" s="80">
        <f t="shared" si="537"/>
        <v>1.8384204270233995</v>
      </c>
      <c r="I6582" s="80">
        <f t="shared" si="539"/>
        <v>17305477.108179659</v>
      </c>
      <c r="K6582" s="82">
        <f t="shared" si="542"/>
        <v>1.1114805470662237E-3</v>
      </c>
      <c r="L6582" s="3">
        <f>IF(AND(O6582&gt;0,O6582&lt;366),+'PL2'!$N$3+1,IF(AND(O6582&gt;365,O6582&lt;731),+'PL2'!$O$3+1,IF(AND(O6582&gt;730,O6582&lt;1096),+'PL2'!$P$3+1,IF(AND(O6582&gt;1095,O6582&lt;1461),+'PL2'!$Q$3+1,IF(AND(O6582&gt;1460,O6582&lt;3000),+'PL2'!$R$3+1,0)))))</f>
        <v>1.5</v>
      </c>
      <c r="M6582" s="3">
        <f>IF(AND(O6582&gt;0,O6582&lt;366),+'PL2'!$N$2+1,IF(AND(O6582&gt;365,O6582&lt;731),+'PL2'!$O$2+1,IF(AND(O6582&gt;730,O6582&lt;1096),+'PL2'!$P$2+1,IF(AND(O6582&gt;1095,O6582&lt;1461),+'PL2'!$Q$2+1,IF(AND(O6582&gt;1460,O6582&lt;1826),+'PL2'!$R$2+1,IF(AND(O6582&gt;1825,O6582&lt;2190),+'PL2'!$S$2+1,0))))))</f>
        <v>1.2</v>
      </c>
      <c r="N6582" s="82">
        <f t="shared" si="543"/>
        <v>4.9963589095569638E-4</v>
      </c>
      <c r="O6582" s="19">
        <f>IF(A6582&gt;'PL2'!$C$2+489,IF(A6582='PL2'!$C$2+490,1,O6581+1), "")</f>
        <v>2019</v>
      </c>
      <c r="Q6582" s="19">
        <f t="shared" si="538"/>
        <v>45.027612359154475</v>
      </c>
    </row>
    <row r="6583" spans="1:17" s="80" customFormat="1" x14ac:dyDescent="0.55000000000000004">
      <c r="A6583" s="80">
        <v>6581</v>
      </c>
      <c r="B6583" s="81">
        <v>46403</v>
      </c>
      <c r="C6583" s="80">
        <v>159.095653533708</v>
      </c>
      <c r="D6583" s="80">
        <f t="shared" si="540"/>
        <v>1498986081.8363545</v>
      </c>
      <c r="E6583" s="80">
        <v>475</v>
      </c>
      <c r="F6583" s="80">
        <f t="shared" si="544"/>
        <v>5.0414367647718688E-5</v>
      </c>
      <c r="G6583" s="80">
        <f t="shared" si="541"/>
        <v>36450.786411901092</v>
      </c>
      <c r="H6583" s="80">
        <f t="shared" si="537"/>
        <v>1.8376433472180504</v>
      </c>
      <c r="I6583" s="80">
        <f t="shared" si="539"/>
        <v>17314123.545653019</v>
      </c>
      <c r="K6583" s="82">
        <f t="shared" si="542"/>
        <v>1.1114805470662237E-3</v>
      </c>
      <c r="L6583" s="3">
        <f>IF(AND(O6583&gt;0,O6583&lt;366),+'PL2'!$N$3+1,IF(AND(O6583&gt;365,O6583&lt;731),+'PL2'!$O$3+1,IF(AND(O6583&gt;730,O6583&lt;1096),+'PL2'!$P$3+1,IF(AND(O6583&gt;1095,O6583&lt;1461),+'PL2'!$Q$3+1,IF(AND(O6583&gt;1460,O6583&lt;3000),+'PL2'!$R$3+1,0)))))</f>
        <v>1.5</v>
      </c>
      <c r="M6583" s="3">
        <f>IF(AND(O6583&gt;0,O6583&lt;366),+'PL2'!$N$2+1,IF(AND(O6583&gt;365,O6583&lt;731),+'PL2'!$O$2+1,IF(AND(O6583&gt;730,O6583&lt;1096),+'PL2'!$P$2+1,IF(AND(O6583&gt;1095,O6583&lt;1461),+'PL2'!$Q$2+1,IF(AND(O6583&gt;1460,O6583&lt;1826),+'PL2'!$R$2+1,IF(AND(O6583&gt;1825,O6583&lt;2190),+'PL2'!$S$2+1,0))))))</f>
        <v>1.2</v>
      </c>
      <c r="N6583" s="82">
        <f t="shared" si="543"/>
        <v>4.9963589095569638E-4</v>
      </c>
      <c r="O6583" s="19">
        <f>IF(A6583&gt;'PL2'!$C$2+489,IF(A6583='PL2'!$C$2+490,1,O6582+1), "")</f>
        <v>2020</v>
      </c>
      <c r="Q6583" s="19">
        <f t="shared" si="538"/>
        <v>45.050109770373147</v>
      </c>
    </row>
    <row r="6584" spans="1:17" s="80" customFormat="1" x14ac:dyDescent="0.55000000000000004">
      <c r="A6584" s="80">
        <v>6582</v>
      </c>
      <c r="B6584" s="81">
        <v>46404</v>
      </c>
      <c r="C6584" s="80">
        <v>159.12565200782899</v>
      </c>
      <c r="D6584" s="80">
        <f t="shared" si="540"/>
        <v>1500652175.7066386</v>
      </c>
      <c r="E6584" s="80">
        <v>475</v>
      </c>
      <c r="F6584" s="80">
        <f t="shared" si="544"/>
        <v>5.0367890659357404E-5</v>
      </c>
      <c r="G6584" s="80">
        <f t="shared" si="541"/>
        <v>36468.99853304604</v>
      </c>
      <c r="H6584" s="80">
        <f t="shared" si="537"/>
        <v>1.8368665305687286</v>
      </c>
      <c r="I6584" s="80">
        <f t="shared" si="539"/>
        <v>17322774.30319687</v>
      </c>
      <c r="K6584" s="82">
        <f t="shared" si="542"/>
        <v>1.1114805470662237E-3</v>
      </c>
      <c r="L6584" s="3">
        <f>IF(AND(O6584&gt;0,O6584&lt;366),+'PL2'!$N$3+1,IF(AND(O6584&gt;365,O6584&lt;731),+'PL2'!$O$3+1,IF(AND(O6584&gt;730,O6584&lt;1096),+'PL2'!$P$3+1,IF(AND(O6584&gt;1095,O6584&lt;1461),+'PL2'!$Q$3+1,IF(AND(O6584&gt;1460,O6584&lt;3000),+'PL2'!$R$3+1,0)))))</f>
        <v>1.5</v>
      </c>
      <c r="M6584" s="3">
        <f>IF(AND(O6584&gt;0,O6584&lt;366),+'PL2'!$N$2+1,IF(AND(O6584&gt;365,O6584&lt;731),+'PL2'!$O$2+1,IF(AND(O6584&gt;730,O6584&lt;1096),+'PL2'!$P$2+1,IF(AND(O6584&gt;1095,O6584&lt;1461),+'PL2'!$Q$2+1,IF(AND(O6584&gt;1460,O6584&lt;1826),+'PL2'!$R$2+1,IF(AND(O6584&gt;1825,O6584&lt;2190),+'PL2'!$S$2+1,0))))))</f>
        <v>1.2</v>
      </c>
      <c r="N6584" s="82">
        <f t="shared" si="543"/>
        <v>4.9963589095569638E-4</v>
      </c>
      <c r="O6584" s="19">
        <f>IF(A6584&gt;'PL2'!$C$2+489,IF(A6584='PL2'!$C$2+490,1,O6583+1), "")</f>
        <v>2021</v>
      </c>
      <c r="Q6584" s="19">
        <f t="shared" si="538"/>
        <v>45.072618422105919</v>
      </c>
    </row>
    <row r="6585" spans="1:17" s="80" customFormat="1" x14ac:dyDescent="0.55000000000000004">
      <c r="A6585" s="80">
        <v>6583</v>
      </c>
      <c r="B6585" s="81">
        <v>46405</v>
      </c>
      <c r="C6585" s="80">
        <v>159.15565048195</v>
      </c>
      <c r="D6585" s="80">
        <f t="shared" si="540"/>
        <v>1502320121.4078491</v>
      </c>
      <c r="E6585" s="80">
        <v>475</v>
      </c>
      <c r="F6585" s="80">
        <f t="shared" si="544"/>
        <v>5.0321454729689194E-5</v>
      </c>
      <c r="G6585" s="80">
        <f t="shared" si="541"/>
        <v>36487.21975362036</v>
      </c>
      <c r="H6585" s="80">
        <f t="shared" si="537"/>
        <v>1.8360899770440282</v>
      </c>
      <c r="I6585" s="80">
        <f t="shared" si="539"/>
        <v>17331429.38296967</v>
      </c>
      <c r="K6585" s="82">
        <f t="shared" si="542"/>
        <v>1.1114805470662237E-3</v>
      </c>
      <c r="L6585" s="3">
        <f>IF(AND(O6585&gt;0,O6585&lt;366),+'PL2'!$N$3+1,IF(AND(O6585&gt;365,O6585&lt;731),+'PL2'!$O$3+1,IF(AND(O6585&gt;730,O6585&lt;1096),+'PL2'!$P$3+1,IF(AND(O6585&gt;1095,O6585&lt;1461),+'PL2'!$Q$3+1,IF(AND(O6585&gt;1460,O6585&lt;3000),+'PL2'!$R$3+1,0)))))</f>
        <v>1.5</v>
      </c>
      <c r="M6585" s="3">
        <f>IF(AND(O6585&gt;0,O6585&lt;366),+'PL2'!$N$2+1,IF(AND(O6585&gt;365,O6585&lt;731),+'PL2'!$O$2+1,IF(AND(O6585&gt;730,O6585&lt;1096),+'PL2'!$P$2+1,IF(AND(O6585&gt;1095,O6585&lt;1461),+'PL2'!$Q$2+1,IF(AND(O6585&gt;1460,O6585&lt;1826),+'PL2'!$R$2+1,IF(AND(O6585&gt;1825,O6585&lt;2190),+'PL2'!$S$2+1,0))))))</f>
        <v>1.2</v>
      </c>
      <c r="N6585" s="82">
        <f t="shared" si="543"/>
        <v>4.9963589095569638E-4</v>
      </c>
      <c r="O6585" s="19">
        <f>IF(A6585&gt;'PL2'!$C$2+489,IF(A6585='PL2'!$C$2+490,1,O6584+1), "")</f>
        <v>2022</v>
      </c>
      <c r="Q6585" s="19">
        <f t="shared" si="538"/>
        <v>45.095138319968953</v>
      </c>
    </row>
    <row r="6586" spans="1:17" s="80" customFormat="1" x14ac:dyDescent="0.55000000000000004">
      <c r="A6586" s="80">
        <v>6584</v>
      </c>
      <c r="B6586" s="81">
        <v>46406</v>
      </c>
      <c r="C6586" s="80">
        <v>159.18564895607099</v>
      </c>
      <c r="D6586" s="80">
        <f t="shared" si="540"/>
        <v>1503989920.99826</v>
      </c>
      <c r="E6586" s="80">
        <v>475</v>
      </c>
      <c r="F6586" s="80">
        <f t="shared" si="544"/>
        <v>5.0275059824833227E-5</v>
      </c>
      <c r="G6586" s="80">
        <f t="shared" si="541"/>
        <v>36505.450078170456</v>
      </c>
      <c r="H6586" s="80">
        <f t="shared" si="537"/>
        <v>1.8353136866124824</v>
      </c>
      <c r="I6586" s="80">
        <f t="shared" si="539"/>
        <v>17340088.787130967</v>
      </c>
      <c r="K6586" s="82">
        <f t="shared" si="542"/>
        <v>1.1114805470662237E-3</v>
      </c>
      <c r="L6586" s="3">
        <f>IF(AND(O6586&gt;0,O6586&lt;366),+'PL2'!$N$3+1,IF(AND(O6586&gt;365,O6586&lt;731),+'PL2'!$O$3+1,IF(AND(O6586&gt;730,O6586&lt;1096),+'PL2'!$P$3+1,IF(AND(O6586&gt;1095,O6586&lt;1461),+'PL2'!$Q$3+1,IF(AND(O6586&gt;1460,O6586&lt;3000),+'PL2'!$R$3+1,0)))))</f>
        <v>1.5</v>
      </c>
      <c r="M6586" s="3">
        <f>IF(AND(O6586&gt;0,O6586&lt;366),+'PL2'!$N$2+1,IF(AND(O6586&gt;365,O6586&lt;731),+'PL2'!$O$2+1,IF(AND(O6586&gt;730,O6586&lt;1096),+'PL2'!$P$2+1,IF(AND(O6586&gt;1095,O6586&lt;1461),+'PL2'!$Q$2+1,IF(AND(O6586&gt;1460,O6586&lt;1826),+'PL2'!$R$2+1,IF(AND(O6586&gt;1825,O6586&lt;2190),+'PL2'!$S$2+1,0))))))</f>
        <v>1.2</v>
      </c>
      <c r="N6586" s="82">
        <f t="shared" si="543"/>
        <v>4.9963589095569638E-4</v>
      </c>
      <c r="O6586" s="19">
        <f>IF(A6586&gt;'PL2'!$C$2+489,IF(A6586='PL2'!$C$2+490,1,O6585+1), "")</f>
        <v>2023</v>
      </c>
      <c r="Q6586" s="19">
        <f t="shared" si="538"/>
        <v>45.117669469581223</v>
      </c>
    </row>
    <row r="6587" spans="1:17" s="80" customFormat="1" x14ac:dyDescent="0.55000000000000004">
      <c r="A6587" s="80">
        <v>6585</v>
      </c>
      <c r="B6587" s="81">
        <v>46407</v>
      </c>
      <c r="C6587" s="80">
        <v>159.21564743019201</v>
      </c>
      <c r="D6587" s="80">
        <f t="shared" si="540"/>
        <v>1505661576.5384333</v>
      </c>
      <c r="E6587" s="80">
        <v>475</v>
      </c>
      <c r="F6587" s="80">
        <f t="shared" si="544"/>
        <v>5.0228705910933332E-5</v>
      </c>
      <c r="G6587" s="80">
        <f t="shared" si="541"/>
        <v>36523.689511245</v>
      </c>
      <c r="H6587" s="80">
        <f t="shared" si="537"/>
        <v>1.8345376592425655</v>
      </c>
      <c r="I6587" s="80">
        <f t="shared" si="539"/>
        <v>17348752.517841376</v>
      </c>
      <c r="K6587" s="82">
        <f t="shared" si="542"/>
        <v>1.1114805470662237E-3</v>
      </c>
      <c r="L6587" s="3">
        <f>IF(AND(O6587&gt;0,O6587&lt;366),+'PL2'!$N$3+1,IF(AND(O6587&gt;365,O6587&lt;731),+'PL2'!$O$3+1,IF(AND(O6587&gt;730,O6587&lt;1096),+'PL2'!$P$3+1,IF(AND(O6587&gt;1095,O6587&lt;1461),+'PL2'!$Q$3+1,IF(AND(O6587&gt;1460,O6587&lt;3000),+'PL2'!$R$3+1,0)))))</f>
        <v>1.5</v>
      </c>
      <c r="M6587" s="3">
        <f>IF(AND(O6587&gt;0,O6587&lt;366),+'PL2'!$N$2+1,IF(AND(O6587&gt;365,O6587&lt;731),+'PL2'!$O$2+1,IF(AND(O6587&gt;730,O6587&lt;1096),+'PL2'!$P$2+1,IF(AND(O6587&gt;1095,O6587&lt;1461),+'PL2'!$Q$2+1,IF(AND(O6587&gt;1460,O6587&lt;1826),+'PL2'!$R$2+1,IF(AND(O6587&gt;1825,O6587&lt;2190),+'PL2'!$S$2+1,0))))))</f>
        <v>1.2</v>
      </c>
      <c r="N6587" s="82">
        <f t="shared" si="543"/>
        <v>4.9963589095569638E-4</v>
      </c>
      <c r="O6587" s="19">
        <f>IF(A6587&gt;'PL2'!$C$2+489,IF(A6587='PL2'!$C$2+490,1,O6586+1), "")</f>
        <v>2024</v>
      </c>
      <c r="Q6587" s="19">
        <f t="shared" si="538"/>
        <v>45.1402118765645</v>
      </c>
    </row>
    <row r="6588" spans="1:17" s="80" customFormat="1" x14ac:dyDescent="0.55000000000000004">
      <c r="A6588" s="80">
        <v>6586</v>
      </c>
      <c r="B6588" s="81">
        <v>46408</v>
      </c>
      <c r="C6588" s="80">
        <v>159.24564590431299</v>
      </c>
      <c r="D6588" s="80">
        <f t="shared" si="540"/>
        <v>1507335090.0912209</v>
      </c>
      <c r="E6588" s="80">
        <v>475</v>
      </c>
      <c r="F6588" s="80">
        <f t="shared" si="544"/>
        <v>5.0182392954157923E-5</v>
      </c>
      <c r="G6588" s="80">
        <f t="shared" si="541"/>
        <v>36541.938057394938</v>
      </c>
      <c r="H6588" s="80">
        <f t="shared" si="537"/>
        <v>1.833761894902691</v>
      </c>
      <c r="I6588" s="80">
        <f t="shared" si="539"/>
        <v>17357420.577262595</v>
      </c>
      <c r="K6588" s="82">
        <f t="shared" si="542"/>
        <v>1.1114805470662237E-3</v>
      </c>
      <c r="L6588" s="3">
        <f>IF(AND(O6588&gt;0,O6588&lt;366),+'PL2'!$N$3+1,IF(AND(O6588&gt;365,O6588&lt;731),+'PL2'!$O$3+1,IF(AND(O6588&gt;730,O6588&lt;1096),+'PL2'!$P$3+1,IF(AND(O6588&gt;1095,O6588&lt;1461),+'PL2'!$Q$3+1,IF(AND(O6588&gt;1460,O6588&lt;3000),+'PL2'!$R$3+1,0)))))</f>
        <v>1.5</v>
      </c>
      <c r="M6588" s="3">
        <f>IF(AND(O6588&gt;0,O6588&lt;366),+'PL2'!$N$2+1,IF(AND(O6588&gt;365,O6588&lt;731),+'PL2'!$O$2+1,IF(AND(O6588&gt;730,O6588&lt;1096),+'PL2'!$P$2+1,IF(AND(O6588&gt;1095,O6588&lt;1461),+'PL2'!$Q$2+1,IF(AND(O6588&gt;1460,O6588&lt;1826),+'PL2'!$R$2+1,IF(AND(O6588&gt;1825,O6588&lt;2190),+'PL2'!$S$2+1,0))))))</f>
        <v>1.2</v>
      </c>
      <c r="N6588" s="82">
        <f t="shared" si="543"/>
        <v>4.9963589095569638E-4</v>
      </c>
      <c r="O6588" s="19">
        <f>IF(A6588&gt;'PL2'!$C$2+489,IF(A6588='PL2'!$C$2+490,1,O6587+1), "")</f>
        <v>2025</v>
      </c>
      <c r="Q6588" s="19">
        <f t="shared" si="538"/>
        <v>45.162765546543376</v>
      </c>
    </row>
    <row r="6589" spans="1:17" s="80" customFormat="1" x14ac:dyDescent="0.55000000000000004">
      <c r="A6589" s="80">
        <v>6587</v>
      </c>
      <c r="B6589" s="81">
        <v>46409</v>
      </c>
      <c r="C6589" s="80">
        <v>159.27564437843401</v>
      </c>
      <c r="D6589" s="80">
        <f t="shared" si="540"/>
        <v>1509010463.7217677</v>
      </c>
      <c r="E6589" s="80">
        <v>475</v>
      </c>
      <c r="F6589" s="80">
        <f t="shared" si="544"/>
        <v>5.0136120920700017E-5</v>
      </c>
      <c r="G6589" s="80">
        <f t="shared" si="541"/>
        <v>36560.195721173492</v>
      </c>
      <c r="H6589" s="80">
        <f t="shared" si="537"/>
        <v>1.8329863935612136</v>
      </c>
      <c r="I6589" s="80">
        <f t="shared" si="539"/>
        <v>17366092.967557408</v>
      </c>
      <c r="K6589" s="82">
        <f t="shared" si="542"/>
        <v>1.1114805470662237E-3</v>
      </c>
      <c r="L6589" s="3">
        <f>IF(AND(O6589&gt;0,O6589&lt;366),+'PL2'!$N$3+1,IF(AND(O6589&gt;365,O6589&lt;731),+'PL2'!$O$3+1,IF(AND(O6589&gt;730,O6589&lt;1096),+'PL2'!$P$3+1,IF(AND(O6589&gt;1095,O6589&lt;1461),+'PL2'!$Q$3+1,IF(AND(O6589&gt;1460,O6589&lt;3000),+'PL2'!$R$3+1,0)))))</f>
        <v>1.5</v>
      </c>
      <c r="M6589" s="3">
        <f>IF(AND(O6589&gt;0,O6589&lt;366),+'PL2'!$N$2+1,IF(AND(O6589&gt;365,O6589&lt;731),+'PL2'!$O$2+1,IF(AND(O6589&gt;730,O6589&lt;1096),+'PL2'!$P$2+1,IF(AND(O6589&gt;1095,O6589&lt;1461),+'PL2'!$Q$2+1,IF(AND(O6589&gt;1460,O6589&lt;1826),+'PL2'!$R$2+1,IF(AND(O6589&gt;1825,O6589&lt;2190),+'PL2'!$S$2+1,0))))))</f>
        <v>1.2</v>
      </c>
      <c r="N6589" s="82">
        <f t="shared" si="543"/>
        <v>4.9963589095569638E-4</v>
      </c>
      <c r="O6589" s="19">
        <f>IF(A6589&gt;'PL2'!$C$2+489,IF(A6589='PL2'!$C$2+490,1,O6588+1), "")</f>
        <v>2026</v>
      </c>
      <c r="Q6589" s="19">
        <f t="shared" si="538"/>
        <v>45.185330485145244</v>
      </c>
    </row>
    <row r="6590" spans="1:17" s="80" customFormat="1" x14ac:dyDescent="0.55000000000000004">
      <c r="A6590" s="80">
        <v>6588</v>
      </c>
      <c r="B6590" s="81">
        <v>46410</v>
      </c>
      <c r="C6590" s="80">
        <v>159.305642852555</v>
      </c>
      <c r="D6590" s="80">
        <f t="shared" si="540"/>
        <v>1510687699.4975138</v>
      </c>
      <c r="E6590" s="80">
        <v>475</v>
      </c>
      <c r="F6590" s="80">
        <f t="shared" si="544"/>
        <v>5.0089889776777229E-5</v>
      </c>
      <c r="G6590" s="80">
        <f t="shared" si="541"/>
        <v>36578.462507136152</v>
      </c>
      <c r="H6590" s="80">
        <f t="shared" si="537"/>
        <v>1.8322111551864282</v>
      </c>
      <c r="I6590" s="80">
        <f t="shared" si="539"/>
        <v>17374769.690889671</v>
      </c>
      <c r="K6590" s="82">
        <f t="shared" si="542"/>
        <v>1.1114805470662237E-3</v>
      </c>
      <c r="L6590" s="3">
        <f>IF(AND(O6590&gt;0,O6590&lt;366),+'PL2'!$N$3+1,IF(AND(O6590&gt;365,O6590&lt;731),+'PL2'!$O$3+1,IF(AND(O6590&gt;730,O6590&lt;1096),+'PL2'!$P$3+1,IF(AND(O6590&gt;1095,O6590&lt;1461),+'PL2'!$Q$3+1,IF(AND(O6590&gt;1460,O6590&lt;3000),+'PL2'!$R$3+1,0)))))</f>
        <v>1.5</v>
      </c>
      <c r="M6590" s="3">
        <f>IF(AND(O6590&gt;0,O6590&lt;366),+'PL2'!$N$2+1,IF(AND(O6590&gt;365,O6590&lt;731),+'PL2'!$O$2+1,IF(AND(O6590&gt;730,O6590&lt;1096),+'PL2'!$P$2+1,IF(AND(O6590&gt;1095,O6590&lt;1461),+'PL2'!$Q$2+1,IF(AND(O6590&gt;1460,O6590&lt;1826),+'PL2'!$R$2+1,IF(AND(O6590&gt;1825,O6590&lt;2190),+'PL2'!$S$2+1,0))))))</f>
        <v>1.2</v>
      </c>
      <c r="N6590" s="82">
        <f t="shared" si="543"/>
        <v>4.9963589095569638E-4</v>
      </c>
      <c r="O6590" s="19">
        <f>IF(A6590&gt;'PL2'!$C$2+489,IF(A6590='PL2'!$C$2+490,1,O6589+1), "")</f>
        <v>2027</v>
      </c>
      <c r="Q6590" s="19">
        <f t="shared" si="538"/>
        <v>45.207906698000315</v>
      </c>
    </row>
    <row r="6591" spans="1:17" s="80" customFormat="1" x14ac:dyDescent="0.55000000000000004">
      <c r="A6591" s="80">
        <v>6589</v>
      </c>
      <c r="B6591" s="81">
        <v>46411</v>
      </c>
      <c r="C6591" s="80">
        <v>159.33564132667601</v>
      </c>
      <c r="D6591" s="80">
        <f t="shared" si="540"/>
        <v>1512366799.4881976</v>
      </c>
      <c r="E6591" s="80">
        <v>475</v>
      </c>
      <c r="F6591" s="80">
        <f t="shared" si="544"/>
        <v>5.0043699488631725E-5</v>
      </c>
      <c r="G6591" s="80">
        <f t="shared" si="541"/>
        <v>36596.738419840694</v>
      </c>
      <c r="H6591" s="80">
        <f t="shared" si="537"/>
        <v>1.8314361797465708</v>
      </c>
      <c r="I6591" s="80">
        <f t="shared" si="539"/>
        <v>17383450.749424331</v>
      </c>
      <c r="K6591" s="82">
        <f t="shared" si="542"/>
        <v>1.1114805470662237E-3</v>
      </c>
      <c r="L6591" s="3">
        <f>IF(AND(O6591&gt;0,O6591&lt;366),+'PL2'!$N$3+1,IF(AND(O6591&gt;365,O6591&lt;731),+'PL2'!$O$3+1,IF(AND(O6591&gt;730,O6591&lt;1096),+'PL2'!$P$3+1,IF(AND(O6591&gt;1095,O6591&lt;1461),+'PL2'!$Q$3+1,IF(AND(O6591&gt;1460,O6591&lt;3000),+'PL2'!$R$3+1,0)))))</f>
        <v>1.5</v>
      </c>
      <c r="M6591" s="3">
        <f>IF(AND(O6591&gt;0,O6591&lt;366),+'PL2'!$N$2+1,IF(AND(O6591&gt;365,O6591&lt;731),+'PL2'!$O$2+1,IF(AND(O6591&gt;730,O6591&lt;1096),+'PL2'!$P$2+1,IF(AND(O6591&gt;1095,O6591&lt;1461),+'PL2'!$Q$2+1,IF(AND(O6591&gt;1460,O6591&lt;1826),+'PL2'!$R$2+1,IF(AND(O6591&gt;1825,O6591&lt;2190),+'PL2'!$S$2+1,0))))))</f>
        <v>1.2</v>
      </c>
      <c r="N6591" s="82">
        <f t="shared" si="543"/>
        <v>4.9963589095569638E-4</v>
      </c>
      <c r="O6591" s="19">
        <f>IF(A6591&gt;'PL2'!$C$2+489,IF(A6591='PL2'!$C$2+490,1,O6590+1), "")</f>
        <v>2028</v>
      </c>
      <c r="Q6591" s="19">
        <f t="shared" si="538"/>
        <v>45.230494190741609</v>
      </c>
    </row>
    <row r="6592" spans="1:17" s="80" customFormat="1" x14ac:dyDescent="0.55000000000000004">
      <c r="A6592" s="80">
        <v>6590</v>
      </c>
      <c r="B6592" s="81">
        <v>46412</v>
      </c>
      <c r="C6592" s="80">
        <v>159.365639800797</v>
      </c>
      <c r="D6592" s="80">
        <f t="shared" si="540"/>
        <v>1514047765.7658575</v>
      </c>
      <c r="E6592" s="80">
        <v>475</v>
      </c>
      <c r="F6592" s="80">
        <f t="shared" si="544"/>
        <v>4.9997550022530216E-5</v>
      </c>
      <c r="G6592" s="80">
        <f t="shared" si="541"/>
        <v>36615.023463847167</v>
      </c>
      <c r="H6592" s="80">
        <f t="shared" si="537"/>
        <v>1.8306614672098163</v>
      </c>
      <c r="I6592" s="80">
        <f t="shared" si="539"/>
        <v>17392136.145327404</v>
      </c>
      <c r="K6592" s="82">
        <f t="shared" si="542"/>
        <v>1.1114805470662237E-3</v>
      </c>
      <c r="L6592" s="3">
        <f>IF(AND(O6592&gt;0,O6592&lt;366),+'PL2'!$N$3+1,IF(AND(O6592&gt;365,O6592&lt;731),+'PL2'!$O$3+1,IF(AND(O6592&gt;730,O6592&lt;1096),+'PL2'!$P$3+1,IF(AND(O6592&gt;1095,O6592&lt;1461),+'PL2'!$Q$3+1,IF(AND(O6592&gt;1460,O6592&lt;3000),+'PL2'!$R$3+1,0)))))</f>
        <v>1.5</v>
      </c>
      <c r="M6592" s="3">
        <f>IF(AND(O6592&gt;0,O6592&lt;366),+'PL2'!$N$2+1,IF(AND(O6592&gt;365,O6592&lt;731),+'PL2'!$O$2+1,IF(AND(O6592&gt;730,O6592&lt;1096),+'PL2'!$P$2+1,IF(AND(O6592&gt;1095,O6592&lt;1461),+'PL2'!$Q$2+1,IF(AND(O6592&gt;1460,O6592&lt;1826),+'PL2'!$R$2+1,IF(AND(O6592&gt;1825,O6592&lt;2190),+'PL2'!$S$2+1,0))))))</f>
        <v>1.2</v>
      </c>
      <c r="N6592" s="82">
        <f t="shared" si="543"/>
        <v>4.9963589095569638E-4</v>
      </c>
      <c r="O6592" s="19">
        <f>IF(A6592&gt;'PL2'!$C$2+489,IF(A6592='PL2'!$C$2+490,1,O6591+1), "")</f>
        <v>2029</v>
      </c>
      <c r="Q6592" s="19">
        <f t="shared" si="538"/>
        <v>45.253092969004967</v>
      </c>
    </row>
    <row r="6593" spans="1:17" s="80" customFormat="1" x14ac:dyDescent="0.55000000000000004">
      <c r="A6593" s="80">
        <v>6591</v>
      </c>
      <c r="B6593" s="81">
        <v>46413</v>
      </c>
      <c r="C6593" s="80">
        <v>159.39563827491801</v>
      </c>
      <c r="D6593" s="80">
        <f t="shared" si="540"/>
        <v>1515730600.4048352</v>
      </c>
      <c r="E6593" s="80">
        <v>475</v>
      </c>
      <c r="F6593" s="80">
        <f t="shared" si="544"/>
        <v>4.9951441344764002E-5</v>
      </c>
      <c r="G6593" s="80">
        <f t="shared" si="541"/>
        <v>36633.317643717892</v>
      </c>
      <c r="H6593" s="80">
        <f t="shared" si="537"/>
        <v>1.8298870175442825</v>
      </c>
      <c r="I6593" s="80">
        <f t="shared" si="539"/>
        <v>17400825.880765997</v>
      </c>
      <c r="K6593" s="82">
        <f t="shared" si="542"/>
        <v>1.1114805470662237E-3</v>
      </c>
      <c r="L6593" s="3">
        <f>IF(AND(O6593&gt;0,O6593&lt;366),+'PL2'!$N$3+1,IF(AND(O6593&gt;365,O6593&lt;731),+'PL2'!$O$3+1,IF(AND(O6593&gt;730,O6593&lt;1096),+'PL2'!$P$3+1,IF(AND(O6593&gt;1095,O6593&lt;1461),+'PL2'!$Q$3+1,IF(AND(O6593&gt;1460,O6593&lt;3000),+'PL2'!$R$3+1,0)))))</f>
        <v>1.5</v>
      </c>
      <c r="M6593" s="3">
        <f>IF(AND(O6593&gt;0,O6593&lt;366),+'PL2'!$N$2+1,IF(AND(O6593&gt;365,O6593&lt;731),+'PL2'!$O$2+1,IF(AND(O6593&gt;730,O6593&lt;1096),+'PL2'!$P$2+1,IF(AND(O6593&gt;1095,O6593&lt;1461),+'PL2'!$Q$2+1,IF(AND(O6593&gt;1460,O6593&lt;1826),+'PL2'!$R$2+1,IF(AND(O6593&gt;1825,O6593&lt;2190),+'PL2'!$S$2+1,0))))))</f>
        <v>1.2</v>
      </c>
      <c r="N6593" s="82">
        <f t="shared" si="543"/>
        <v>4.9963589095569638E-4</v>
      </c>
      <c r="O6593" s="19">
        <f>IF(A6593&gt;'PL2'!$C$2+489,IF(A6593='PL2'!$C$2+490,1,O6592+1), "")</f>
        <v>2030</v>
      </c>
      <c r="Q6593" s="19">
        <f t="shared" si="538"/>
        <v>45.275703038429036</v>
      </c>
    </row>
    <row r="6594" spans="1:17" s="80" customFormat="1" x14ac:dyDescent="0.55000000000000004">
      <c r="A6594" s="80">
        <v>6592</v>
      </c>
      <c r="B6594" s="81">
        <v>46414</v>
      </c>
      <c r="C6594" s="80">
        <v>159.425636749039</v>
      </c>
      <c r="D6594" s="80">
        <f t="shared" si="540"/>
        <v>1517415305.4817781</v>
      </c>
      <c r="E6594" s="80">
        <v>475</v>
      </c>
      <c r="F6594" s="80">
        <f t="shared" si="544"/>
        <v>4.9905373421648865E-5</v>
      </c>
      <c r="G6594" s="80">
        <f t="shared" si="541"/>
        <v>36651.620964017471</v>
      </c>
      <c r="H6594" s="80">
        <f t="shared" si="537"/>
        <v>1.8291128307180258</v>
      </c>
      <c r="I6594" s="80">
        <f t="shared" si="539"/>
        <v>17409519.957908299</v>
      </c>
      <c r="K6594" s="82">
        <f t="shared" si="542"/>
        <v>1.1114805470662237E-3</v>
      </c>
      <c r="L6594" s="3">
        <f>IF(AND(O6594&gt;0,O6594&lt;366),+'PL2'!$N$3+1,IF(AND(O6594&gt;365,O6594&lt;731),+'PL2'!$O$3+1,IF(AND(O6594&gt;730,O6594&lt;1096),+'PL2'!$P$3+1,IF(AND(O6594&gt;1095,O6594&lt;1461),+'PL2'!$Q$3+1,IF(AND(O6594&gt;1460,O6594&lt;3000),+'PL2'!$R$3+1,0)))))</f>
        <v>1.5</v>
      </c>
      <c r="M6594" s="3">
        <f>IF(AND(O6594&gt;0,O6594&lt;366),+'PL2'!$N$2+1,IF(AND(O6594&gt;365,O6594&lt;731),+'PL2'!$O$2+1,IF(AND(O6594&gt;730,O6594&lt;1096),+'PL2'!$P$2+1,IF(AND(O6594&gt;1095,O6594&lt;1461),+'PL2'!$Q$2+1,IF(AND(O6594&gt;1460,O6594&lt;1826),+'PL2'!$R$2+1,IF(AND(O6594&gt;1825,O6594&lt;2190),+'PL2'!$S$2+1,0))))))</f>
        <v>1.2</v>
      </c>
      <c r="N6594" s="82">
        <f t="shared" si="543"/>
        <v>4.9963589095569638E-4</v>
      </c>
      <c r="O6594" s="19">
        <f>IF(A6594&gt;'PL2'!$C$2+489,IF(A6594='PL2'!$C$2+490,1,O6593+1), "")</f>
        <v>2031</v>
      </c>
      <c r="Q6594" s="19">
        <f t="shared" si="538"/>
        <v>45.29832440465529</v>
      </c>
    </row>
    <row r="6595" spans="1:17" s="80" customFormat="1" x14ac:dyDescent="0.55000000000000004">
      <c r="A6595" s="80">
        <v>6593</v>
      </c>
      <c r="B6595" s="81">
        <v>46415</v>
      </c>
      <c r="C6595" s="80">
        <v>159.45563522315999</v>
      </c>
      <c r="D6595" s="80">
        <f t="shared" si="540"/>
        <v>1519101883.0756416</v>
      </c>
      <c r="E6595" s="80">
        <v>475</v>
      </c>
      <c r="F6595" s="80">
        <f t="shared" si="544"/>
        <v>4.9859346219525127E-5</v>
      </c>
      <c r="G6595" s="80">
        <f t="shared" si="541"/>
        <v>36669.933429312798</v>
      </c>
      <c r="H6595" s="80">
        <f t="shared" si="537"/>
        <v>1.8283389066990452</v>
      </c>
      <c r="I6595" s="80">
        <f t="shared" si="539"/>
        <v>17418218.37892358</v>
      </c>
      <c r="K6595" s="82">
        <f t="shared" si="542"/>
        <v>1.1114805470662237E-3</v>
      </c>
      <c r="L6595" s="3">
        <f>IF(AND(O6595&gt;0,O6595&lt;366),+'PL2'!$N$3+1,IF(AND(O6595&gt;365,O6595&lt;731),+'PL2'!$O$3+1,IF(AND(O6595&gt;730,O6595&lt;1096),+'PL2'!$P$3+1,IF(AND(O6595&gt;1095,O6595&lt;1461),+'PL2'!$Q$3+1,IF(AND(O6595&gt;1460,O6595&lt;3000),+'PL2'!$R$3+1,0)))))</f>
        <v>1.5</v>
      </c>
      <c r="M6595" s="3">
        <f>IF(AND(O6595&gt;0,O6595&lt;366),+'PL2'!$N$2+1,IF(AND(O6595&gt;365,O6595&lt;731),+'PL2'!$O$2+1,IF(AND(O6595&gt;730,O6595&lt;1096),+'PL2'!$P$2+1,IF(AND(O6595&gt;1095,O6595&lt;1461),+'PL2'!$Q$2+1,IF(AND(O6595&gt;1460,O6595&lt;1826),+'PL2'!$R$2+1,IF(AND(O6595&gt;1825,O6595&lt;2190),+'PL2'!$S$2+1,0))))))</f>
        <v>1.2</v>
      </c>
      <c r="N6595" s="82">
        <f t="shared" si="543"/>
        <v>4.9963589095569638E-4</v>
      </c>
      <c r="O6595" s="19">
        <f>IF(A6595&gt;'PL2'!$C$2+489,IF(A6595='PL2'!$C$2+490,1,O6594+1), "")</f>
        <v>2032</v>
      </c>
      <c r="Q6595" s="19">
        <f t="shared" si="538"/>
        <v>45.32095707332801</v>
      </c>
    </row>
    <row r="6596" spans="1:17" s="80" customFormat="1" x14ac:dyDescent="0.55000000000000004">
      <c r="A6596" s="80">
        <v>6594</v>
      </c>
      <c r="B6596" s="81">
        <v>46416</v>
      </c>
      <c r="C6596" s="80">
        <v>159.485633697281</v>
      </c>
      <c r="D6596" s="80">
        <f t="shared" si="540"/>
        <v>1520790335.2676919</v>
      </c>
      <c r="E6596" s="80">
        <v>475</v>
      </c>
      <c r="F6596" s="80">
        <f t="shared" si="544"/>
        <v>4.9813359704757624E-5</v>
      </c>
      <c r="G6596" s="80">
        <f t="shared" si="541"/>
        <v>36688.255044173042</v>
      </c>
      <c r="H6596" s="80">
        <f t="shared" si="537"/>
        <v>1.82756524545528</v>
      </c>
      <c r="I6596" s="80">
        <f t="shared" si="539"/>
        <v>17426921.145982195</v>
      </c>
      <c r="K6596" s="82">
        <f t="shared" si="542"/>
        <v>1.1114805470662237E-3</v>
      </c>
      <c r="L6596" s="3">
        <f>IF(AND(O6596&gt;0,O6596&lt;366),+'PL2'!$N$3+1,IF(AND(O6596&gt;365,O6596&lt;731),+'PL2'!$O$3+1,IF(AND(O6596&gt;730,O6596&lt;1096),+'PL2'!$P$3+1,IF(AND(O6596&gt;1095,O6596&lt;1461),+'PL2'!$Q$3+1,IF(AND(O6596&gt;1460,O6596&lt;3000),+'PL2'!$R$3+1,0)))))</f>
        <v>1.5</v>
      </c>
      <c r="M6596" s="3">
        <f>IF(AND(O6596&gt;0,O6596&lt;366),+'PL2'!$N$2+1,IF(AND(O6596&gt;365,O6596&lt;731),+'PL2'!$O$2+1,IF(AND(O6596&gt;730,O6596&lt;1096),+'PL2'!$P$2+1,IF(AND(O6596&gt;1095,O6596&lt;1461),+'PL2'!$Q$2+1,IF(AND(O6596&gt;1460,O6596&lt;1826),+'PL2'!$R$2+1,IF(AND(O6596&gt;1825,O6596&lt;2190),+'PL2'!$S$2+1,0))))))</f>
        <v>1.2</v>
      </c>
      <c r="N6596" s="82">
        <f t="shared" si="543"/>
        <v>4.9963589095569638E-4</v>
      </c>
      <c r="O6596" s="19">
        <f>IF(A6596&gt;'PL2'!$C$2+489,IF(A6596='PL2'!$C$2+490,1,O6595+1), "")</f>
        <v>2033</v>
      </c>
      <c r="Q6596" s="19">
        <f t="shared" si="538"/>
        <v>45.343601050094307</v>
      </c>
    </row>
    <row r="6597" spans="1:17" s="80" customFormat="1" x14ac:dyDescent="0.55000000000000004">
      <c r="A6597" s="80">
        <v>6595</v>
      </c>
      <c r="B6597" s="81">
        <v>46417</v>
      </c>
      <c r="C6597" s="80">
        <v>159.51563217140199</v>
      </c>
      <c r="D6597" s="80">
        <f t="shared" si="540"/>
        <v>1522480664.1415081</v>
      </c>
      <c r="E6597" s="80">
        <v>475</v>
      </c>
      <c r="F6597" s="80">
        <f t="shared" si="544"/>
        <v>4.9767413843735654E-5</v>
      </c>
      <c r="G6597" s="80">
        <f t="shared" si="541"/>
        <v>36706.585813169644</v>
      </c>
      <c r="H6597" s="80">
        <f t="shared" si="537"/>
        <v>1.8267918469546096</v>
      </c>
      <c r="I6597" s="80">
        <f t="shared" si="539"/>
        <v>17435628.261255581</v>
      </c>
      <c r="K6597" s="82">
        <f t="shared" si="542"/>
        <v>1.1114805470662237E-3</v>
      </c>
      <c r="L6597" s="3">
        <f>IF(AND(O6597&gt;0,O6597&lt;366),+'PL2'!$N$3+1,IF(AND(O6597&gt;365,O6597&lt;731),+'PL2'!$O$3+1,IF(AND(O6597&gt;730,O6597&lt;1096),+'PL2'!$P$3+1,IF(AND(O6597&gt;1095,O6597&lt;1461),+'PL2'!$Q$3+1,IF(AND(O6597&gt;1460,O6597&lt;3000),+'PL2'!$R$3+1,0)))))</f>
        <v>1.5</v>
      </c>
      <c r="M6597" s="3">
        <f>IF(AND(O6597&gt;0,O6597&lt;366),+'PL2'!$N$2+1,IF(AND(O6597&gt;365,O6597&lt;731),+'PL2'!$O$2+1,IF(AND(O6597&gt;730,O6597&lt;1096),+'PL2'!$P$2+1,IF(AND(O6597&gt;1095,O6597&lt;1461),+'PL2'!$Q$2+1,IF(AND(O6597&gt;1460,O6597&lt;1826),+'PL2'!$R$2+1,IF(AND(O6597&gt;1825,O6597&lt;2190),+'PL2'!$S$2+1,0))))))</f>
        <v>1.2</v>
      </c>
      <c r="N6597" s="82">
        <f t="shared" si="543"/>
        <v>4.9963589095569638E-4</v>
      </c>
      <c r="O6597" s="19">
        <f>IF(A6597&gt;'PL2'!$C$2+489,IF(A6597='PL2'!$C$2+490,1,O6596+1), "")</f>
        <v>2034</v>
      </c>
      <c r="Q6597" s="19">
        <f t="shared" si="538"/>
        <v>45.36625634060411</v>
      </c>
    </row>
    <row r="6598" spans="1:17" s="80" customFormat="1" x14ac:dyDescent="0.55000000000000004">
      <c r="A6598" s="80">
        <v>6596</v>
      </c>
      <c r="B6598" s="81">
        <v>46418</v>
      </c>
      <c r="C6598" s="80">
        <v>159.545630645523</v>
      </c>
      <c r="D6598" s="80">
        <f t="shared" si="540"/>
        <v>1524172871.7829859</v>
      </c>
      <c r="E6598" s="80">
        <v>475</v>
      </c>
      <c r="F6598" s="80">
        <f t="shared" si="544"/>
        <v>4.9721508602873027E-5</v>
      </c>
      <c r="G6598" s="80">
        <f t="shared" si="541"/>
        <v>36724.925740876351</v>
      </c>
      <c r="H6598" s="80">
        <f t="shared" si="537"/>
        <v>1.8260187111648565</v>
      </c>
      <c r="I6598" s="80">
        <f t="shared" si="539"/>
        <v>17444339.726916268</v>
      </c>
      <c r="K6598" s="82">
        <f t="shared" si="542"/>
        <v>1.1114805470662237E-3</v>
      </c>
      <c r="L6598" s="3">
        <f>IF(AND(O6598&gt;0,O6598&lt;366),+'PL2'!$N$3+1,IF(AND(O6598&gt;365,O6598&lt;731),+'PL2'!$O$3+1,IF(AND(O6598&gt;730,O6598&lt;1096),+'PL2'!$P$3+1,IF(AND(O6598&gt;1095,O6598&lt;1461),+'PL2'!$Q$3+1,IF(AND(O6598&gt;1460,O6598&lt;3000),+'PL2'!$R$3+1,0)))))</f>
        <v>1.5</v>
      </c>
      <c r="M6598" s="3">
        <f>IF(AND(O6598&gt;0,O6598&lt;366),+'PL2'!$N$2+1,IF(AND(O6598&gt;365,O6598&lt;731),+'PL2'!$O$2+1,IF(AND(O6598&gt;730,O6598&lt;1096),+'PL2'!$P$2+1,IF(AND(O6598&gt;1095,O6598&lt;1461),+'PL2'!$Q$2+1,IF(AND(O6598&gt;1460,O6598&lt;1826),+'PL2'!$R$2+1,IF(AND(O6598&gt;1825,O6598&lt;2190),+'PL2'!$S$2+1,0))))))</f>
        <v>1.2</v>
      </c>
      <c r="N6598" s="82">
        <f t="shared" si="543"/>
        <v>4.9963589095569638E-4</v>
      </c>
      <c r="O6598" s="19">
        <f>IF(A6598&gt;'PL2'!$C$2+489,IF(A6598='PL2'!$C$2+490,1,O6597+1), "")</f>
        <v>2035</v>
      </c>
      <c r="Q6598" s="19">
        <f t="shared" si="538"/>
        <v>45.388922950510171</v>
      </c>
    </row>
    <row r="6599" spans="1:17" s="80" customFormat="1" x14ac:dyDescent="0.55000000000000004">
      <c r="A6599" s="80">
        <v>6597</v>
      </c>
      <c r="B6599" s="81">
        <v>46419</v>
      </c>
      <c r="C6599" s="80">
        <v>159.57562911964399</v>
      </c>
      <c r="D6599" s="80">
        <f t="shared" si="540"/>
        <v>1525866960.2803388</v>
      </c>
      <c r="E6599" s="80">
        <v>475</v>
      </c>
      <c r="F6599" s="80">
        <f t="shared" si="544"/>
        <v>4.9675643948608E-5</v>
      </c>
      <c r="G6599" s="80">
        <f t="shared" si="541"/>
        <v>36743.274831869174</v>
      </c>
      <c r="H6599" s="80">
        <f t="shared" si="537"/>
        <v>1.8252458380537826</v>
      </c>
      <c r="I6599" s="80">
        <f t="shared" si="539"/>
        <v>17453055.545137856</v>
      </c>
      <c r="K6599" s="82">
        <f t="shared" si="542"/>
        <v>1.1114805470662237E-3</v>
      </c>
      <c r="L6599" s="3">
        <f>IF(AND(O6599&gt;0,O6599&lt;366),+'PL2'!$N$3+1,IF(AND(O6599&gt;365,O6599&lt;731),+'PL2'!$O$3+1,IF(AND(O6599&gt;730,O6599&lt;1096),+'PL2'!$P$3+1,IF(AND(O6599&gt;1095,O6599&lt;1461),+'PL2'!$Q$3+1,IF(AND(O6599&gt;1460,O6599&lt;3000),+'PL2'!$R$3+1,0)))))</f>
        <v>1.5</v>
      </c>
      <c r="M6599" s="3">
        <f>IF(AND(O6599&gt;0,O6599&lt;366),+'PL2'!$N$2+1,IF(AND(O6599&gt;365,O6599&lt;731),+'PL2'!$O$2+1,IF(AND(O6599&gt;730,O6599&lt;1096),+'PL2'!$P$2+1,IF(AND(O6599&gt;1095,O6599&lt;1461),+'PL2'!$Q$2+1,IF(AND(O6599&gt;1460,O6599&lt;1826),+'PL2'!$R$2+1,IF(AND(O6599&gt;1825,O6599&lt;2190),+'PL2'!$S$2+1,0))))))</f>
        <v>1.2</v>
      </c>
      <c r="N6599" s="82">
        <f t="shared" si="543"/>
        <v>4.9963589095569638E-4</v>
      </c>
      <c r="O6599" s="19">
        <f>IF(A6599&gt;'PL2'!$C$2+489,IF(A6599='PL2'!$C$2+490,1,O6598+1), "")</f>
        <v>2036</v>
      </c>
      <c r="Q6599" s="19">
        <f t="shared" si="538"/>
        <v>45.411600885468069</v>
      </c>
    </row>
    <row r="6600" spans="1:17" s="80" customFormat="1" x14ac:dyDescent="0.55000000000000004">
      <c r="A6600" s="80">
        <v>6598</v>
      </c>
      <c r="B6600" s="81">
        <v>46420</v>
      </c>
      <c r="C6600" s="80">
        <v>159.60562759376501</v>
      </c>
      <c r="D6600" s="80">
        <f t="shared" si="540"/>
        <v>1527562931.7241015</v>
      </c>
      <c r="E6600" s="80">
        <v>475</v>
      </c>
      <c r="F6600" s="80">
        <f t="shared" si="544"/>
        <v>4.9629819847403293E-5</v>
      </c>
      <c r="G6600" s="80">
        <f t="shared" si="541"/>
        <v>36761.633090726427</v>
      </c>
      <c r="H6600" s="80">
        <f t="shared" si="537"/>
        <v>1.824473227589092</v>
      </c>
      <c r="I6600" s="80">
        <f t="shared" si="539"/>
        <v>17461775.718095053</v>
      </c>
      <c r="K6600" s="82">
        <f t="shared" si="542"/>
        <v>1.1114805470662237E-3</v>
      </c>
      <c r="L6600" s="3">
        <f>IF(AND(O6600&gt;0,O6600&lt;366),+'PL2'!$N$3+1,IF(AND(O6600&gt;365,O6600&lt;731),+'PL2'!$O$3+1,IF(AND(O6600&gt;730,O6600&lt;1096),+'PL2'!$P$3+1,IF(AND(O6600&gt;1095,O6600&lt;1461),+'PL2'!$Q$3+1,IF(AND(O6600&gt;1460,O6600&lt;3000),+'PL2'!$R$3+1,0)))))</f>
        <v>1.5</v>
      </c>
      <c r="M6600" s="3">
        <f>IF(AND(O6600&gt;0,O6600&lt;366),+'PL2'!$N$2+1,IF(AND(O6600&gt;365,O6600&lt;731),+'PL2'!$O$2+1,IF(AND(O6600&gt;730,O6600&lt;1096),+'PL2'!$P$2+1,IF(AND(O6600&gt;1095,O6600&lt;1461),+'PL2'!$Q$2+1,IF(AND(O6600&gt;1460,O6600&lt;1826),+'PL2'!$R$2+1,IF(AND(O6600&gt;1825,O6600&lt;2190),+'PL2'!$S$2+1,0))))))</f>
        <v>1.2</v>
      </c>
      <c r="N6600" s="82">
        <f t="shared" si="543"/>
        <v>4.9963589095569638E-4</v>
      </c>
      <c r="O6600" s="19">
        <f>IF(A6600&gt;'PL2'!$C$2+489,IF(A6600='PL2'!$C$2+490,1,O6599+1), "")</f>
        <v>2037</v>
      </c>
      <c r="Q6600" s="19">
        <f t="shared" si="538"/>
        <v>45.434290151136203</v>
      </c>
    </row>
    <row r="6601" spans="1:17" s="80" customFormat="1" x14ac:dyDescent="0.55000000000000004">
      <c r="A6601" s="80">
        <v>6599</v>
      </c>
      <c r="B6601" s="81">
        <v>46421</v>
      </c>
      <c r="C6601" s="80">
        <v>159.63562606788599</v>
      </c>
      <c r="D6601" s="80">
        <f t="shared" si="540"/>
        <v>1529260788.2071323</v>
      </c>
      <c r="E6601" s="80">
        <v>475</v>
      </c>
      <c r="F6601" s="80">
        <f t="shared" si="544"/>
        <v>4.9584036265746054E-5</v>
      </c>
      <c r="G6601" s="80">
        <f t="shared" si="541"/>
        <v>36780.000522028698</v>
      </c>
      <c r="H6601" s="80">
        <f t="shared" si="537"/>
        <v>1.8237008797384298</v>
      </c>
      <c r="I6601" s="80">
        <f t="shared" si="539"/>
        <v>17470500.247963633</v>
      </c>
      <c r="K6601" s="82">
        <f t="shared" si="542"/>
        <v>1.1114805470662237E-3</v>
      </c>
      <c r="L6601" s="3">
        <f>IF(AND(O6601&gt;0,O6601&lt;366),+'PL2'!$N$3+1,IF(AND(O6601&gt;365,O6601&lt;731),+'PL2'!$O$3+1,IF(AND(O6601&gt;730,O6601&lt;1096),+'PL2'!$P$3+1,IF(AND(O6601&gt;1095,O6601&lt;1461),+'PL2'!$Q$3+1,IF(AND(O6601&gt;1460,O6601&lt;3000),+'PL2'!$R$3+1,0)))))</f>
        <v>1.5</v>
      </c>
      <c r="M6601" s="3">
        <f>IF(AND(O6601&gt;0,O6601&lt;366),+'PL2'!$N$2+1,IF(AND(O6601&gt;365,O6601&lt;731),+'PL2'!$O$2+1,IF(AND(O6601&gt;730,O6601&lt;1096),+'PL2'!$P$2+1,IF(AND(O6601&gt;1095,O6601&lt;1461),+'PL2'!$Q$2+1,IF(AND(O6601&gt;1460,O6601&lt;1826),+'PL2'!$R$2+1,IF(AND(O6601&gt;1825,O6601&lt;2190),+'PL2'!$S$2+1,0))))))</f>
        <v>1.2</v>
      </c>
      <c r="N6601" s="82">
        <f t="shared" si="543"/>
        <v>4.9963589095569638E-4</v>
      </c>
      <c r="O6601" s="19">
        <f>IF(A6601&gt;'PL2'!$C$2+489,IF(A6601='PL2'!$C$2+490,1,O6600+1), "")</f>
        <v>2038</v>
      </c>
      <c r="Q6601" s="19">
        <f t="shared" si="538"/>
        <v>45.456990753175802</v>
      </c>
    </row>
    <row r="6602" spans="1:17" s="80" customFormat="1" x14ac:dyDescent="0.55000000000000004">
      <c r="A6602" s="80">
        <v>6600</v>
      </c>
      <c r="B6602" s="81">
        <v>46422</v>
      </c>
      <c r="C6602" s="80">
        <v>159.66562454200701</v>
      </c>
      <c r="D6602" s="80">
        <f t="shared" si="540"/>
        <v>1530960531.8246157</v>
      </c>
      <c r="E6602" s="80">
        <v>475</v>
      </c>
      <c r="F6602" s="80">
        <f t="shared" si="544"/>
        <v>4.9538293170147886E-5</v>
      </c>
      <c r="G6602" s="80">
        <f t="shared" si="541"/>
        <v>36798.377130358873</v>
      </c>
      <c r="H6602" s="80">
        <f t="shared" si="537"/>
        <v>1.8229287944693831</v>
      </c>
      <c r="I6602" s="80">
        <f t="shared" si="539"/>
        <v>17479229.136920463</v>
      </c>
      <c r="K6602" s="82">
        <f t="shared" si="542"/>
        <v>1.1114805470662237E-3</v>
      </c>
      <c r="L6602" s="3">
        <f>IF(AND(O6602&gt;0,O6602&lt;366),+'PL2'!$N$3+1,IF(AND(O6602&gt;365,O6602&lt;731),+'PL2'!$O$3+1,IF(AND(O6602&gt;730,O6602&lt;1096),+'PL2'!$P$3+1,IF(AND(O6602&gt;1095,O6602&lt;1461),+'PL2'!$Q$3+1,IF(AND(O6602&gt;1460,O6602&lt;3000),+'PL2'!$R$3+1,0)))))</f>
        <v>1.5</v>
      </c>
      <c r="M6602" s="3">
        <f>IF(AND(O6602&gt;0,O6602&lt;366),+'PL2'!$N$2+1,IF(AND(O6602&gt;365,O6602&lt;731),+'PL2'!$O$2+1,IF(AND(O6602&gt;730,O6602&lt;1096),+'PL2'!$P$2+1,IF(AND(O6602&gt;1095,O6602&lt;1461),+'PL2'!$Q$2+1,IF(AND(O6602&gt;1460,O6602&lt;1826),+'PL2'!$R$2+1,IF(AND(O6602&gt;1825,O6602&lt;2190),+'PL2'!$S$2+1,0))))))</f>
        <v>1.2</v>
      </c>
      <c r="N6602" s="82">
        <f t="shared" si="543"/>
        <v>4.9963589095569638E-4</v>
      </c>
      <c r="O6602" s="19">
        <f>IF(A6602&gt;'PL2'!$C$2+489,IF(A6602='PL2'!$C$2+490,1,O6601+1), "")</f>
        <v>2039</v>
      </c>
      <c r="Q6602" s="19">
        <f t="shared" si="538"/>
        <v>45.479702697250929</v>
      </c>
    </row>
    <row r="6603" spans="1:17" s="80" customFormat="1" x14ac:dyDescent="0.55000000000000004">
      <c r="A6603" s="80">
        <v>6601</v>
      </c>
      <c r="B6603" s="81">
        <v>46423</v>
      </c>
      <c r="C6603" s="80">
        <v>159.695623016128</v>
      </c>
      <c r="D6603" s="80">
        <f t="shared" si="540"/>
        <v>1532662164.6740649</v>
      </c>
      <c r="E6603" s="80">
        <v>475</v>
      </c>
      <c r="F6603" s="80">
        <f t="shared" si="544"/>
        <v>4.9492590527144755E-5</v>
      </c>
      <c r="G6603" s="80">
        <f t="shared" si="541"/>
        <v>36816.762920302121</v>
      </c>
      <c r="H6603" s="80">
        <f t="shared" si="537"/>
        <v>1.822156971749479</v>
      </c>
      <c r="I6603" s="80">
        <f t="shared" si="539"/>
        <v>17487962.387143508</v>
      </c>
      <c r="K6603" s="82">
        <f t="shared" si="542"/>
        <v>1.1114805470662237E-3</v>
      </c>
      <c r="L6603" s="3">
        <f>IF(AND(O6603&gt;0,O6603&lt;366),+'PL2'!$N$3+1,IF(AND(O6603&gt;365,O6603&lt;731),+'PL2'!$O$3+1,IF(AND(O6603&gt;730,O6603&lt;1096),+'PL2'!$P$3+1,IF(AND(O6603&gt;1095,O6603&lt;1461),+'PL2'!$Q$3+1,IF(AND(O6603&gt;1460,O6603&lt;3000),+'PL2'!$R$3+1,0)))))</f>
        <v>1.5</v>
      </c>
      <c r="M6603" s="3">
        <f>IF(AND(O6603&gt;0,O6603&lt;366),+'PL2'!$N$2+1,IF(AND(O6603&gt;365,O6603&lt;731),+'PL2'!$O$2+1,IF(AND(O6603&gt;730,O6603&lt;1096),+'PL2'!$P$2+1,IF(AND(O6603&gt;1095,O6603&lt;1461),+'PL2'!$Q$2+1,IF(AND(O6603&gt;1460,O6603&lt;1826),+'PL2'!$R$2+1,IF(AND(O6603&gt;1825,O6603&lt;2190),+'PL2'!$S$2+1,0))))))</f>
        <v>1.2</v>
      </c>
      <c r="N6603" s="82">
        <f t="shared" si="543"/>
        <v>4.9963589095569638E-4</v>
      </c>
      <c r="O6603" s="19">
        <f>IF(A6603&gt;'PL2'!$C$2+489,IF(A6603='PL2'!$C$2+490,1,O6602+1), "")</f>
        <v>2040</v>
      </c>
      <c r="Q6603" s="19">
        <f t="shared" si="538"/>
        <v>45.502425989028467</v>
      </c>
    </row>
    <row r="6604" spans="1:17" s="80" customFormat="1" x14ac:dyDescent="0.55000000000000004">
      <c r="A6604" s="80">
        <v>6602</v>
      </c>
      <c r="B6604" s="81">
        <v>46424</v>
      </c>
      <c r="C6604" s="80">
        <v>159.72562149024901</v>
      </c>
      <c r="D6604" s="80">
        <f t="shared" si="540"/>
        <v>1534365688.8553245</v>
      </c>
      <c r="E6604" s="80">
        <v>475</v>
      </c>
      <c r="F6604" s="80">
        <f t="shared" si="544"/>
        <v>4.9446928303297093E-5</v>
      </c>
      <c r="G6604" s="80">
        <f t="shared" si="541"/>
        <v>36835.157896445911</v>
      </c>
      <c r="H6604" s="80">
        <f t="shared" si="537"/>
        <v>1.8213854115461887</v>
      </c>
      <c r="I6604" s="80">
        <f t="shared" si="539"/>
        <v>17496700.000811808</v>
      </c>
      <c r="K6604" s="82">
        <f t="shared" si="542"/>
        <v>1.1114805470662237E-3</v>
      </c>
      <c r="L6604" s="3">
        <f>IF(AND(O6604&gt;0,O6604&lt;366),+'PL2'!$N$3+1,IF(AND(O6604&gt;365,O6604&lt;731),+'PL2'!$O$3+1,IF(AND(O6604&gt;730,O6604&lt;1096),+'PL2'!$P$3+1,IF(AND(O6604&gt;1095,O6604&lt;1461),+'PL2'!$Q$3+1,IF(AND(O6604&gt;1460,O6604&lt;3000),+'PL2'!$R$3+1,0)))))</f>
        <v>1.5</v>
      </c>
      <c r="M6604" s="3">
        <f>IF(AND(O6604&gt;0,O6604&lt;366),+'PL2'!$N$2+1,IF(AND(O6604&gt;365,O6604&lt;731),+'PL2'!$O$2+1,IF(AND(O6604&gt;730,O6604&lt;1096),+'PL2'!$P$2+1,IF(AND(O6604&gt;1095,O6604&lt;1461),+'PL2'!$Q$2+1,IF(AND(O6604&gt;1460,O6604&lt;1826),+'PL2'!$R$2+1,IF(AND(O6604&gt;1825,O6604&lt;2190),+'PL2'!$S$2+1,0))))))</f>
        <v>1.2</v>
      </c>
      <c r="N6604" s="82">
        <f t="shared" si="543"/>
        <v>4.9963589095569638E-4</v>
      </c>
      <c r="O6604" s="19">
        <f>IF(A6604&gt;'PL2'!$C$2+489,IF(A6604='PL2'!$C$2+490,1,O6603+1), "")</f>
        <v>2041</v>
      </c>
      <c r="Q6604" s="19">
        <f t="shared" si="538"/>
        <v>45.525160634178143</v>
      </c>
    </row>
    <row r="6605" spans="1:17" s="80" customFormat="1" x14ac:dyDescent="0.55000000000000004">
      <c r="A6605" s="80">
        <v>6603</v>
      </c>
      <c r="B6605" s="81">
        <v>46425</v>
      </c>
      <c r="C6605" s="80">
        <v>159.75561996437</v>
      </c>
      <c r="D6605" s="80">
        <f t="shared" si="540"/>
        <v>1536071106.4705729</v>
      </c>
      <c r="E6605" s="80">
        <v>475</v>
      </c>
      <c r="F6605" s="80">
        <f t="shared" si="544"/>
        <v>4.9401306465189662E-5</v>
      </c>
      <c r="G6605" s="80">
        <f t="shared" si="541"/>
        <v>36853.562063379999</v>
      </c>
      <c r="H6605" s="80">
        <f t="shared" si="537"/>
        <v>1.8206141138269227</v>
      </c>
      <c r="I6605" s="80">
        <f t="shared" si="539"/>
        <v>17505441.980105501</v>
      </c>
      <c r="K6605" s="82">
        <f t="shared" si="542"/>
        <v>1.1114805470662237E-3</v>
      </c>
      <c r="L6605" s="3">
        <f>IF(AND(O6605&gt;0,O6605&lt;366),+'PL2'!$N$3+1,IF(AND(O6605&gt;365,O6605&lt;731),+'PL2'!$O$3+1,IF(AND(O6605&gt;730,O6605&lt;1096),+'PL2'!$P$3+1,IF(AND(O6605&gt;1095,O6605&lt;1461),+'PL2'!$Q$3+1,IF(AND(O6605&gt;1460,O6605&lt;3000),+'PL2'!$R$3+1,0)))))</f>
        <v>1.5</v>
      </c>
      <c r="M6605" s="3">
        <f>IF(AND(O6605&gt;0,O6605&lt;366),+'PL2'!$N$2+1,IF(AND(O6605&gt;365,O6605&lt;731),+'PL2'!$O$2+1,IF(AND(O6605&gt;730,O6605&lt;1096),+'PL2'!$P$2+1,IF(AND(O6605&gt;1095,O6605&lt;1461),+'PL2'!$Q$2+1,IF(AND(O6605&gt;1460,O6605&lt;1826),+'PL2'!$R$2+1,IF(AND(O6605&gt;1825,O6605&lt;2190),+'PL2'!$S$2+1,0))))))</f>
        <v>1.2</v>
      </c>
      <c r="N6605" s="82">
        <f t="shared" si="543"/>
        <v>4.9963589095569638E-4</v>
      </c>
      <c r="O6605" s="19">
        <f>IF(A6605&gt;'PL2'!$C$2+489,IF(A6605='PL2'!$C$2+490,1,O6604+1), "")</f>
        <v>2042</v>
      </c>
      <c r="Q6605" s="19">
        <f t="shared" si="538"/>
        <v>45.547906638372503</v>
      </c>
    </row>
    <row r="6606" spans="1:17" s="80" customFormat="1" x14ac:dyDescent="0.55000000000000004">
      <c r="A6606" s="80">
        <v>6604</v>
      </c>
      <c r="B6606" s="81">
        <v>46426</v>
      </c>
      <c r="C6606" s="80">
        <v>159.78561843849101</v>
      </c>
      <c r="D6606" s="80">
        <f t="shared" si="540"/>
        <v>1537778419.6243255</v>
      </c>
      <c r="E6606" s="80">
        <v>475</v>
      </c>
      <c r="F6606" s="80">
        <f t="shared" si="544"/>
        <v>4.9355724979431642E-5</v>
      </c>
      <c r="G6606" s="80">
        <f t="shared" si="541"/>
        <v>36871.97542569643</v>
      </c>
      <c r="H6606" s="80">
        <f t="shared" si="537"/>
        <v>1.8198430785590349</v>
      </c>
      <c r="I6606" s="80">
        <f t="shared" si="539"/>
        <v>17514188.327205803</v>
      </c>
      <c r="K6606" s="82">
        <f t="shared" si="542"/>
        <v>1.1114805470662237E-3</v>
      </c>
      <c r="L6606" s="3">
        <f>IF(AND(O6606&gt;0,O6606&lt;366),+'PL2'!$N$3+1,IF(AND(O6606&gt;365,O6606&lt;731),+'PL2'!$O$3+1,IF(AND(O6606&gt;730,O6606&lt;1096),+'PL2'!$P$3+1,IF(AND(O6606&gt;1095,O6606&lt;1461),+'PL2'!$Q$3+1,IF(AND(O6606&gt;1460,O6606&lt;3000),+'PL2'!$R$3+1,0)))))</f>
        <v>1.5</v>
      </c>
      <c r="M6606" s="3">
        <f>IF(AND(O6606&gt;0,O6606&lt;366),+'PL2'!$N$2+1,IF(AND(O6606&gt;365,O6606&lt;731),+'PL2'!$O$2+1,IF(AND(O6606&gt;730,O6606&lt;1096),+'PL2'!$P$2+1,IF(AND(O6606&gt;1095,O6606&lt;1461),+'PL2'!$Q$2+1,IF(AND(O6606&gt;1460,O6606&lt;1826),+'PL2'!$R$2+1,IF(AND(O6606&gt;1825,O6606&lt;2190),+'PL2'!$S$2+1,0))))))</f>
        <v>1.2</v>
      </c>
      <c r="N6606" s="82">
        <f t="shared" si="543"/>
        <v>4.9963589095569638E-4</v>
      </c>
      <c r="O6606" s="19">
        <f>IF(A6606&gt;'PL2'!$C$2+489,IF(A6606='PL2'!$C$2+490,1,O6605+1), "")</f>
        <v>2043</v>
      </c>
      <c r="Q6606" s="19">
        <f t="shared" si="538"/>
        <v>45.570664007286936</v>
      </c>
    </row>
    <row r="6607" spans="1:17" s="80" customFormat="1" x14ac:dyDescent="0.55000000000000004">
      <c r="A6607" s="80">
        <v>6605</v>
      </c>
      <c r="B6607" s="81">
        <v>46427</v>
      </c>
      <c r="C6607" s="80">
        <v>159.815616912612</v>
      </c>
      <c r="D6607" s="80">
        <f t="shared" si="540"/>
        <v>1539487630.4234362</v>
      </c>
      <c r="E6607" s="80">
        <v>475</v>
      </c>
      <c r="F6607" s="80">
        <f t="shared" si="544"/>
        <v>4.9310183812656543E-5</v>
      </c>
      <c r="G6607" s="80">
        <f t="shared" si="541"/>
        <v>36890.397987989541</v>
      </c>
      <c r="H6607" s="80">
        <f t="shared" si="537"/>
        <v>1.8190723057098195</v>
      </c>
      <c r="I6607" s="80">
        <f t="shared" si="539"/>
        <v>17522939.044295032</v>
      </c>
      <c r="K6607" s="82">
        <f t="shared" si="542"/>
        <v>1.1114805470662237E-3</v>
      </c>
      <c r="L6607" s="3">
        <f>IF(AND(O6607&gt;0,O6607&lt;366),+'PL2'!$N$3+1,IF(AND(O6607&gt;365,O6607&lt;731),+'PL2'!$O$3+1,IF(AND(O6607&gt;730,O6607&lt;1096),+'PL2'!$P$3+1,IF(AND(O6607&gt;1095,O6607&lt;1461),+'PL2'!$Q$3+1,IF(AND(O6607&gt;1460,O6607&lt;3000),+'PL2'!$R$3+1,0)))))</f>
        <v>1.5</v>
      </c>
      <c r="M6607" s="3">
        <f>IF(AND(O6607&gt;0,O6607&lt;366),+'PL2'!$N$2+1,IF(AND(O6607&gt;365,O6607&lt;731),+'PL2'!$O$2+1,IF(AND(O6607&gt;730,O6607&lt;1096),+'PL2'!$P$2+1,IF(AND(O6607&gt;1095,O6607&lt;1461),+'PL2'!$Q$2+1,IF(AND(O6607&gt;1460,O6607&lt;1826),+'PL2'!$R$2+1,IF(AND(O6607&gt;1825,O6607&lt;2190),+'PL2'!$S$2+1,0))))))</f>
        <v>1.2</v>
      </c>
      <c r="N6607" s="82">
        <f t="shared" si="543"/>
        <v>4.9963589095569638E-4</v>
      </c>
      <c r="O6607" s="19">
        <f>IF(A6607&gt;'PL2'!$C$2+489,IF(A6607='PL2'!$C$2+490,1,O6606+1), "")</f>
        <v>2044</v>
      </c>
      <c r="Q6607" s="19">
        <f t="shared" si="538"/>
        <v>45.59343274659966</v>
      </c>
    </row>
    <row r="6608" spans="1:17" s="80" customFormat="1" x14ac:dyDescent="0.55000000000000004">
      <c r="A6608" s="80">
        <v>6606</v>
      </c>
      <c r="B6608" s="81">
        <v>46428</v>
      </c>
      <c r="C6608" s="80">
        <v>159.84561538673299</v>
      </c>
      <c r="D6608" s="80">
        <f t="shared" si="540"/>
        <v>1541198740.9771008</v>
      </c>
      <c r="E6608" s="80">
        <v>475</v>
      </c>
      <c r="F6608" s="80">
        <f t="shared" si="544"/>
        <v>4.9264682931522255E-5</v>
      </c>
      <c r="G6608" s="80">
        <f t="shared" si="541"/>
        <v>36908.829754855979</v>
      </c>
      <c r="H6608" s="80">
        <f t="shared" si="537"/>
        <v>1.8183017952465141</v>
      </c>
      <c r="I6608" s="80">
        <f t="shared" si="539"/>
        <v>17531694.133556589</v>
      </c>
      <c r="K6608" s="82">
        <f t="shared" si="542"/>
        <v>1.1114805470662237E-3</v>
      </c>
      <c r="L6608" s="3">
        <f>IF(AND(O6608&gt;0,O6608&lt;366),+'PL2'!$N$3+1,IF(AND(O6608&gt;365,O6608&lt;731),+'PL2'!$O$3+1,IF(AND(O6608&gt;730,O6608&lt;1096),+'PL2'!$P$3+1,IF(AND(O6608&gt;1095,O6608&lt;1461),+'PL2'!$Q$3+1,IF(AND(O6608&gt;1460,O6608&lt;3000),+'PL2'!$R$3+1,0)))))</f>
        <v>1.5</v>
      </c>
      <c r="M6608" s="3">
        <f>IF(AND(O6608&gt;0,O6608&lt;366),+'PL2'!$N$2+1,IF(AND(O6608&gt;365,O6608&lt;731),+'PL2'!$O$2+1,IF(AND(O6608&gt;730,O6608&lt;1096),+'PL2'!$P$2+1,IF(AND(O6608&gt;1095,O6608&lt;1461),+'PL2'!$Q$2+1,IF(AND(O6608&gt;1460,O6608&lt;1826),+'PL2'!$R$2+1,IF(AND(O6608&gt;1825,O6608&lt;2190),+'PL2'!$S$2+1,0))))))</f>
        <v>1.2</v>
      </c>
      <c r="N6608" s="82">
        <f t="shared" si="543"/>
        <v>4.9963589095569638E-4</v>
      </c>
      <c r="O6608" s="19">
        <f>IF(A6608&gt;'PL2'!$C$2+489,IF(A6608='PL2'!$C$2+490,1,O6607+1), "")</f>
        <v>2045</v>
      </c>
      <c r="Q6608" s="19">
        <f t="shared" si="538"/>
        <v>45.616212861991734</v>
      </c>
    </row>
    <row r="6609" spans="1:17" s="80" customFormat="1" x14ac:dyDescent="0.55000000000000004">
      <c r="A6609" s="80">
        <v>6607</v>
      </c>
      <c r="B6609" s="81">
        <v>46429</v>
      </c>
      <c r="C6609" s="80">
        <v>159.875613860854</v>
      </c>
      <c r="D6609" s="80">
        <f t="shared" si="540"/>
        <v>1542911753.3968599</v>
      </c>
      <c r="E6609" s="80">
        <v>475</v>
      </c>
      <c r="F6609" s="80">
        <f t="shared" si="544"/>
        <v>4.9219222302710993E-5</v>
      </c>
      <c r="G6609" s="80">
        <f t="shared" si="541"/>
        <v>36927.270730894677</v>
      </c>
      <c r="H6609" s="80">
        <f t="shared" si="537"/>
        <v>1.8175315471362983</v>
      </c>
      <c r="I6609" s="80">
        <f t="shared" si="539"/>
        <v>17540453.597174972</v>
      </c>
      <c r="K6609" s="82">
        <f t="shared" si="542"/>
        <v>1.1114805470662237E-3</v>
      </c>
      <c r="L6609" s="3">
        <f>IF(AND(O6609&gt;0,O6609&lt;366),+'PL2'!$N$3+1,IF(AND(O6609&gt;365,O6609&lt;731),+'PL2'!$O$3+1,IF(AND(O6609&gt;730,O6609&lt;1096),+'PL2'!$P$3+1,IF(AND(O6609&gt;1095,O6609&lt;1461),+'PL2'!$Q$3+1,IF(AND(O6609&gt;1460,O6609&lt;3000),+'PL2'!$R$3+1,0)))))</f>
        <v>1.5</v>
      </c>
      <c r="M6609" s="3">
        <f>IF(AND(O6609&gt;0,O6609&lt;366),+'PL2'!$N$2+1,IF(AND(O6609&gt;365,O6609&lt;731),+'PL2'!$O$2+1,IF(AND(O6609&gt;730,O6609&lt;1096),+'PL2'!$P$2+1,IF(AND(O6609&gt;1095,O6609&lt;1461),+'PL2'!$Q$2+1,IF(AND(O6609&gt;1460,O6609&lt;1826),+'PL2'!$R$2+1,IF(AND(O6609&gt;1825,O6609&lt;2190),+'PL2'!$S$2+1,0))))))</f>
        <v>1.2</v>
      </c>
      <c r="N6609" s="82">
        <f t="shared" si="543"/>
        <v>4.9963589095569638E-4</v>
      </c>
      <c r="O6609" s="19">
        <f>IF(A6609&gt;'PL2'!$C$2+489,IF(A6609='PL2'!$C$2+490,1,O6608+1), "")</f>
        <v>2046</v>
      </c>
      <c r="Q6609" s="19">
        <f t="shared" si="538"/>
        <v>45.639004359147059</v>
      </c>
    </row>
    <row r="6610" spans="1:17" s="80" customFormat="1" x14ac:dyDescent="0.55000000000000004">
      <c r="A6610" s="80">
        <v>6608</v>
      </c>
      <c r="B6610" s="81">
        <v>46430</v>
      </c>
      <c r="C6610" s="80">
        <v>159.90561233497499</v>
      </c>
      <c r="D6610" s="80">
        <f t="shared" si="540"/>
        <v>1544626669.7966003</v>
      </c>
      <c r="E6610" s="80">
        <v>475</v>
      </c>
      <c r="F6610" s="80">
        <f t="shared" si="544"/>
        <v>4.9173801892929281E-5</v>
      </c>
      <c r="G6610" s="80">
        <f t="shared" si="541"/>
        <v>36945.720920706874</v>
      </c>
      <c r="H6610" s="80">
        <f t="shared" si="537"/>
        <v>1.8167615613462926</v>
      </c>
      <c r="I6610" s="80">
        <f t="shared" si="539"/>
        <v>17549217.437335763</v>
      </c>
      <c r="K6610" s="82">
        <f t="shared" si="542"/>
        <v>1.1114805470662237E-3</v>
      </c>
      <c r="L6610" s="3">
        <f>IF(AND(O6610&gt;0,O6610&lt;366),+'PL2'!$N$3+1,IF(AND(O6610&gt;365,O6610&lt;731),+'PL2'!$O$3+1,IF(AND(O6610&gt;730,O6610&lt;1096),+'PL2'!$P$3+1,IF(AND(O6610&gt;1095,O6610&lt;1461),+'PL2'!$Q$3+1,IF(AND(O6610&gt;1460,O6610&lt;3000),+'PL2'!$R$3+1,0)))))</f>
        <v>1.5</v>
      </c>
      <c r="M6610" s="3">
        <f>IF(AND(O6610&gt;0,O6610&lt;366),+'PL2'!$N$2+1,IF(AND(O6610&gt;365,O6610&lt;731),+'PL2'!$O$2+1,IF(AND(O6610&gt;730,O6610&lt;1096),+'PL2'!$P$2+1,IF(AND(O6610&gt;1095,O6610&lt;1461),+'PL2'!$Q$2+1,IF(AND(O6610&gt;1460,O6610&lt;1826),+'PL2'!$R$2+1,IF(AND(O6610&gt;1825,O6610&lt;2190),+'PL2'!$S$2+1,0))))))</f>
        <v>1.2</v>
      </c>
      <c r="N6610" s="82">
        <f t="shared" si="543"/>
        <v>4.9963589095569638E-4</v>
      </c>
      <c r="O6610" s="19">
        <f>IF(A6610&gt;'PL2'!$C$2+489,IF(A6610='PL2'!$C$2+490,1,O6609+1), "")</f>
        <v>2047</v>
      </c>
      <c r="Q6610" s="19">
        <f t="shared" si="538"/>
        <v>45.661807243752371</v>
      </c>
    </row>
    <row r="6611" spans="1:17" s="80" customFormat="1" x14ac:dyDescent="0.55000000000000004">
      <c r="A6611" s="80">
        <v>6609</v>
      </c>
      <c r="B6611" s="81">
        <v>46431</v>
      </c>
      <c r="C6611" s="80">
        <v>159.935610809096</v>
      </c>
      <c r="D6611" s="80">
        <f t="shared" si="540"/>
        <v>1546343492.2925589</v>
      </c>
      <c r="E6611" s="80">
        <v>475</v>
      </c>
      <c r="F6611" s="80">
        <f t="shared" si="544"/>
        <v>4.912842166890799E-5</v>
      </c>
      <c r="G6611" s="80">
        <f t="shared" si="541"/>
        <v>36964.180328896095</v>
      </c>
      <c r="H6611" s="80">
        <f t="shared" si="537"/>
        <v>1.8159918378435613</v>
      </c>
      <c r="I6611" s="80">
        <f t="shared" si="539"/>
        <v>17557985.656225644</v>
      </c>
      <c r="K6611" s="82">
        <f t="shared" si="542"/>
        <v>1.1114805470662237E-3</v>
      </c>
      <c r="L6611" s="3">
        <f>IF(AND(O6611&gt;0,O6611&lt;366),+'PL2'!$N$3+1,IF(AND(O6611&gt;365,O6611&lt;731),+'PL2'!$O$3+1,IF(AND(O6611&gt;730,O6611&lt;1096),+'PL2'!$P$3+1,IF(AND(O6611&gt;1095,O6611&lt;1461),+'PL2'!$Q$3+1,IF(AND(O6611&gt;1460,O6611&lt;3000),+'PL2'!$R$3+1,0)))))</f>
        <v>1.5</v>
      </c>
      <c r="M6611" s="3">
        <f>IF(AND(O6611&gt;0,O6611&lt;366),+'PL2'!$N$2+1,IF(AND(O6611&gt;365,O6611&lt;731),+'PL2'!$O$2+1,IF(AND(O6611&gt;730,O6611&lt;1096),+'PL2'!$P$2+1,IF(AND(O6611&gt;1095,O6611&lt;1461),+'PL2'!$Q$2+1,IF(AND(O6611&gt;1460,O6611&lt;1826),+'PL2'!$R$2+1,IF(AND(O6611&gt;1825,O6611&lt;2190),+'PL2'!$S$2+1,0))))))</f>
        <v>1.2</v>
      </c>
      <c r="N6611" s="82">
        <f t="shared" si="543"/>
        <v>4.9963589095569638E-4</v>
      </c>
      <c r="O6611" s="19">
        <f>IF(A6611&gt;'PL2'!$C$2+489,IF(A6611='PL2'!$C$2+490,1,O6610+1), "")</f>
        <v>2048</v>
      </c>
      <c r="Q6611" s="19">
        <f t="shared" si="538"/>
        <v>45.684621521497249</v>
      </c>
    </row>
    <row r="6612" spans="1:17" s="80" customFormat="1" x14ac:dyDescent="0.55000000000000004">
      <c r="A6612" s="80">
        <v>6610</v>
      </c>
      <c r="B6612" s="81">
        <v>46432</v>
      </c>
      <c r="C6612" s="80">
        <v>159.96560928321699</v>
      </c>
      <c r="D6612" s="80">
        <f t="shared" si="540"/>
        <v>1548062223.0033245</v>
      </c>
      <c r="E6612" s="80">
        <v>475</v>
      </c>
      <c r="F6612" s="80">
        <f t="shared" si="544"/>
        <v>4.9083081597402233E-5</v>
      </c>
      <c r="G6612" s="80">
        <f t="shared" si="541"/>
        <v>36982.648960068167</v>
      </c>
      <c r="H6612" s="80">
        <f t="shared" si="537"/>
        <v>1.8152223765951088</v>
      </c>
      <c r="I6612" s="80">
        <f t="shared" si="539"/>
        <v>17566758.256032381</v>
      </c>
      <c r="K6612" s="82">
        <f t="shared" si="542"/>
        <v>1.1114805470662237E-3</v>
      </c>
      <c r="L6612" s="3">
        <f>IF(AND(O6612&gt;0,O6612&lt;366),+'PL2'!$N$3+1,IF(AND(O6612&gt;365,O6612&lt;731),+'PL2'!$O$3+1,IF(AND(O6612&gt;730,O6612&lt;1096),+'PL2'!$P$3+1,IF(AND(O6612&gt;1095,O6612&lt;1461),+'PL2'!$Q$3+1,IF(AND(O6612&gt;1460,O6612&lt;3000),+'PL2'!$R$3+1,0)))))</f>
        <v>1.5</v>
      </c>
      <c r="M6612" s="3">
        <f>IF(AND(O6612&gt;0,O6612&lt;366),+'PL2'!$N$2+1,IF(AND(O6612&gt;365,O6612&lt;731),+'PL2'!$O$2+1,IF(AND(O6612&gt;730,O6612&lt;1096),+'PL2'!$P$2+1,IF(AND(O6612&gt;1095,O6612&lt;1461),+'PL2'!$Q$2+1,IF(AND(O6612&gt;1460,O6612&lt;1826),+'PL2'!$R$2+1,IF(AND(O6612&gt;1825,O6612&lt;2190),+'PL2'!$S$2+1,0))))))</f>
        <v>1.2</v>
      </c>
      <c r="N6612" s="82">
        <f t="shared" si="543"/>
        <v>4.9963589095569638E-4</v>
      </c>
      <c r="O6612" s="19">
        <f>IF(A6612&gt;'PL2'!$C$2+489,IF(A6612='PL2'!$C$2+490,1,O6611+1), "")</f>
        <v>2049</v>
      </c>
      <c r="Q6612" s="19">
        <f t="shared" si="538"/>
        <v>45.707447198074114</v>
      </c>
    </row>
    <row r="6613" spans="1:17" s="80" customFormat="1" x14ac:dyDescent="0.55000000000000004">
      <c r="A6613" s="80">
        <v>6611</v>
      </c>
      <c r="B6613" s="81">
        <v>46433</v>
      </c>
      <c r="C6613" s="80">
        <v>159.99560775733801</v>
      </c>
      <c r="D6613" s="80">
        <f t="shared" si="540"/>
        <v>1549782864.0498407</v>
      </c>
      <c r="E6613" s="80">
        <v>475</v>
      </c>
      <c r="F6613" s="80">
        <f t="shared" si="544"/>
        <v>4.9037781645191475E-5</v>
      </c>
      <c r="G6613" s="80">
        <f t="shared" si="541"/>
        <v>37001.126818831232</v>
      </c>
      <c r="H6613" s="80">
        <f t="shared" si="537"/>
        <v>1.8144531775678843</v>
      </c>
      <c r="I6613" s="80">
        <f t="shared" si="539"/>
        <v>17575535.238944836</v>
      </c>
      <c r="K6613" s="82">
        <f t="shared" si="542"/>
        <v>1.1114805470662237E-3</v>
      </c>
      <c r="L6613" s="3">
        <f>IF(AND(O6613&gt;0,O6613&lt;366),+'PL2'!$N$3+1,IF(AND(O6613&gt;365,O6613&lt;731),+'PL2'!$O$3+1,IF(AND(O6613&gt;730,O6613&lt;1096),+'PL2'!$P$3+1,IF(AND(O6613&gt;1095,O6613&lt;1461),+'PL2'!$Q$3+1,IF(AND(O6613&gt;1460,O6613&lt;3000),+'PL2'!$R$3+1,0)))))</f>
        <v>1.5</v>
      </c>
      <c r="M6613" s="3">
        <f>IF(AND(O6613&gt;0,O6613&lt;366),+'PL2'!$N$2+1,IF(AND(O6613&gt;365,O6613&lt;731),+'PL2'!$O$2+1,IF(AND(O6613&gt;730,O6613&lt;1096),+'PL2'!$P$2+1,IF(AND(O6613&gt;1095,O6613&lt;1461),+'PL2'!$Q$2+1,IF(AND(O6613&gt;1460,O6613&lt;1826),+'PL2'!$R$2+1,IF(AND(O6613&gt;1825,O6613&lt;2190),+'PL2'!$S$2+1,0))))))</f>
        <v>1.2</v>
      </c>
      <c r="N6613" s="82">
        <f t="shared" si="543"/>
        <v>4.9963589095569638E-4</v>
      </c>
      <c r="O6613" s="19">
        <f>IF(A6613&gt;'PL2'!$C$2+489,IF(A6613='PL2'!$C$2+490,1,O6612+1), "")</f>
        <v>2050</v>
      </c>
      <c r="Q6613" s="19">
        <f t="shared" si="538"/>
        <v>45.730284279178235</v>
      </c>
    </row>
    <row r="6614" spans="1:17" s="80" customFormat="1" x14ac:dyDescent="0.55000000000000004">
      <c r="A6614" s="80">
        <v>6612</v>
      </c>
      <c r="B6614" s="81">
        <v>46434</v>
      </c>
      <c r="C6614" s="80">
        <v>160.02560623145899</v>
      </c>
      <c r="D6614" s="80">
        <f t="shared" si="540"/>
        <v>1551505417.5554087</v>
      </c>
      <c r="E6614" s="80">
        <v>475</v>
      </c>
      <c r="F6614" s="80">
        <f t="shared" si="544"/>
        <v>4.899252177907939E-5</v>
      </c>
      <c r="G6614" s="80">
        <f t="shared" si="541"/>
        <v>37019.61390979572</v>
      </c>
      <c r="H6614" s="80">
        <f t="shared" si="537"/>
        <v>1.8136842407287772</v>
      </c>
      <c r="I6614" s="80">
        <f t="shared" si="539"/>
        <v>17584316.607152969</v>
      </c>
      <c r="K6614" s="82">
        <f t="shared" si="542"/>
        <v>1.1114805470662237E-3</v>
      </c>
      <c r="L6614" s="3">
        <f>IF(AND(O6614&gt;0,O6614&lt;366),+'PL2'!$N$3+1,IF(AND(O6614&gt;365,O6614&lt;731),+'PL2'!$O$3+1,IF(AND(O6614&gt;730,O6614&lt;1096),+'PL2'!$P$3+1,IF(AND(O6614&gt;1095,O6614&lt;1461),+'PL2'!$Q$3+1,IF(AND(O6614&gt;1460,O6614&lt;3000),+'PL2'!$R$3+1,0)))))</f>
        <v>1.5</v>
      </c>
      <c r="M6614" s="3">
        <f>IF(AND(O6614&gt;0,O6614&lt;366),+'PL2'!$N$2+1,IF(AND(O6614&gt;365,O6614&lt;731),+'PL2'!$O$2+1,IF(AND(O6614&gt;730,O6614&lt;1096),+'PL2'!$P$2+1,IF(AND(O6614&gt;1095,O6614&lt;1461),+'PL2'!$Q$2+1,IF(AND(O6614&gt;1460,O6614&lt;1826),+'PL2'!$R$2+1,IF(AND(O6614&gt;1825,O6614&lt;2190),+'PL2'!$S$2+1,0))))))</f>
        <v>1.2</v>
      </c>
      <c r="N6614" s="82">
        <f t="shared" si="543"/>
        <v>4.9963589095569638E-4</v>
      </c>
      <c r="O6614" s="19">
        <f>IF(A6614&gt;'PL2'!$C$2+489,IF(A6614='PL2'!$C$2+490,1,O6613+1), "")</f>
        <v>2051</v>
      </c>
      <c r="Q6614" s="19">
        <f t="shared" si="538"/>
        <v>45.753132770507719</v>
      </c>
    </row>
    <row r="6615" spans="1:17" s="80" customFormat="1" x14ac:dyDescent="0.55000000000000004">
      <c r="A6615" s="80">
        <v>6613</v>
      </c>
      <c r="B6615" s="81">
        <v>46435</v>
      </c>
      <c r="C6615" s="80">
        <v>160.05560470558001</v>
      </c>
      <c r="D6615" s="80">
        <f t="shared" si="540"/>
        <v>1553229885.6456895</v>
      </c>
      <c r="E6615" s="80">
        <v>475</v>
      </c>
      <c r="F6615" s="80">
        <f t="shared" si="544"/>
        <v>4.8947301965893958E-5</v>
      </c>
      <c r="G6615" s="80">
        <f t="shared" si="541"/>
        <v>37038.110237574379</v>
      </c>
      <c r="H6615" s="80">
        <f t="shared" si="537"/>
        <v>1.8129155660446215</v>
      </c>
      <c r="I6615" s="80">
        <f t="shared" si="539"/>
        <v>17593102.362847831</v>
      </c>
      <c r="K6615" s="82">
        <f t="shared" si="542"/>
        <v>1.1114805470662237E-3</v>
      </c>
      <c r="L6615" s="3">
        <f>IF(AND(O6615&gt;0,O6615&lt;366),+'PL2'!$N$3+1,IF(AND(O6615&gt;365,O6615&lt;731),+'PL2'!$O$3+1,IF(AND(O6615&gt;730,O6615&lt;1096),+'PL2'!$P$3+1,IF(AND(O6615&gt;1095,O6615&lt;1461),+'PL2'!$Q$3+1,IF(AND(O6615&gt;1460,O6615&lt;3000),+'PL2'!$R$3+1,0)))))</f>
        <v>1.5</v>
      </c>
      <c r="M6615" s="3">
        <f>IF(AND(O6615&gt;0,O6615&lt;366),+'PL2'!$N$2+1,IF(AND(O6615&gt;365,O6615&lt;731),+'PL2'!$O$2+1,IF(AND(O6615&gt;730,O6615&lt;1096),+'PL2'!$P$2+1,IF(AND(O6615&gt;1095,O6615&lt;1461),+'PL2'!$Q$2+1,IF(AND(O6615&gt;1460,O6615&lt;1826),+'PL2'!$R$2+1,IF(AND(O6615&gt;1825,O6615&lt;2190),+'PL2'!$S$2+1,0))))))</f>
        <v>1.2</v>
      </c>
      <c r="N6615" s="82">
        <f t="shared" si="543"/>
        <v>4.9963589095569638E-4</v>
      </c>
      <c r="O6615" s="19">
        <f>IF(A6615&gt;'PL2'!$C$2+489,IF(A6615='PL2'!$C$2+490,1,O6614+1), "")</f>
        <v>2052</v>
      </c>
      <c r="Q6615" s="19">
        <f t="shared" si="538"/>
        <v>45.775992677763526</v>
      </c>
    </row>
    <row r="6616" spans="1:17" s="80" customFormat="1" x14ac:dyDescent="0.55000000000000004">
      <c r="A6616" s="80">
        <v>6614</v>
      </c>
      <c r="B6616" s="81">
        <v>46436</v>
      </c>
      <c r="C6616" s="80">
        <v>160.085603179701</v>
      </c>
      <c r="D6616" s="80">
        <f t="shared" si="540"/>
        <v>1554956270.4487066</v>
      </c>
      <c r="E6616" s="80">
        <v>475</v>
      </c>
      <c r="F6616" s="80">
        <f t="shared" si="544"/>
        <v>4.8902122172487371E-5</v>
      </c>
      <c r="G6616" s="80">
        <f t="shared" si="541"/>
        <v>37056.615806782247</v>
      </c>
      <c r="H6616" s="80">
        <f t="shared" si="537"/>
        <v>1.812147153482192</v>
      </c>
      <c r="I6616" s="80">
        <f t="shared" si="539"/>
        <v>17601892.508221567</v>
      </c>
      <c r="K6616" s="82">
        <f t="shared" si="542"/>
        <v>1.1114805470662237E-3</v>
      </c>
      <c r="L6616" s="3">
        <f>IF(AND(O6616&gt;0,O6616&lt;366),+'PL2'!$N$3+1,IF(AND(O6616&gt;365,O6616&lt;731),+'PL2'!$O$3+1,IF(AND(O6616&gt;730,O6616&lt;1096),+'PL2'!$P$3+1,IF(AND(O6616&gt;1095,O6616&lt;1461),+'PL2'!$Q$3+1,IF(AND(O6616&gt;1460,O6616&lt;3000),+'PL2'!$R$3+1,0)))))</f>
        <v>1.5</v>
      </c>
      <c r="M6616" s="3">
        <f>IF(AND(O6616&gt;0,O6616&lt;366),+'PL2'!$N$2+1,IF(AND(O6616&gt;365,O6616&lt;731),+'PL2'!$O$2+1,IF(AND(O6616&gt;730,O6616&lt;1096),+'PL2'!$P$2+1,IF(AND(O6616&gt;1095,O6616&lt;1461),+'PL2'!$Q$2+1,IF(AND(O6616&gt;1460,O6616&lt;1826),+'PL2'!$R$2+1,IF(AND(O6616&gt;1825,O6616&lt;2190),+'PL2'!$S$2+1,0))))))</f>
        <v>1.2</v>
      </c>
      <c r="N6616" s="82">
        <f t="shared" si="543"/>
        <v>4.9963589095569638E-4</v>
      </c>
      <c r="O6616" s="19">
        <f>IF(A6616&gt;'PL2'!$C$2+489,IF(A6616='PL2'!$C$2+490,1,O6615+1), "")</f>
        <v>2053</v>
      </c>
      <c r="Q6616" s="19">
        <f t="shared" si="538"/>
        <v>45.79886400664946</v>
      </c>
    </row>
    <row r="6617" spans="1:17" s="80" customFormat="1" x14ac:dyDescent="0.55000000000000004">
      <c r="A6617" s="80">
        <v>6615</v>
      </c>
      <c r="B6617" s="81">
        <v>46437</v>
      </c>
      <c r="C6617" s="80">
        <v>160.11560165382201</v>
      </c>
      <c r="D6617" s="80">
        <f t="shared" si="540"/>
        <v>1556684574.0948491</v>
      </c>
      <c r="E6617" s="80">
        <v>475</v>
      </c>
      <c r="F6617" s="80">
        <f t="shared" si="544"/>
        <v>4.8856982365736102E-5</v>
      </c>
      <c r="G6617" s="80">
        <f t="shared" si="541"/>
        <v>37075.130622036675</v>
      </c>
      <c r="H6617" s="80">
        <f t="shared" ref="H6617:H6680" si="545">+F6617*G6617</f>
        <v>1.8113790030082084</v>
      </c>
      <c r="I6617" s="80">
        <f t="shared" si="539"/>
        <v>17610687.045467421</v>
      </c>
      <c r="K6617" s="82">
        <f t="shared" si="542"/>
        <v>1.1114805470662237E-3</v>
      </c>
      <c r="L6617" s="3">
        <f>IF(AND(O6617&gt;0,O6617&lt;366),+'PL2'!$N$3+1,IF(AND(O6617&gt;365,O6617&lt;731),+'PL2'!$O$3+1,IF(AND(O6617&gt;730,O6617&lt;1096),+'PL2'!$P$3+1,IF(AND(O6617&gt;1095,O6617&lt;1461),+'PL2'!$Q$3+1,IF(AND(O6617&gt;1460,O6617&lt;3000),+'PL2'!$R$3+1,0)))))</f>
        <v>1.5</v>
      </c>
      <c r="M6617" s="3">
        <f>IF(AND(O6617&gt;0,O6617&lt;366),+'PL2'!$N$2+1,IF(AND(O6617&gt;365,O6617&lt;731),+'PL2'!$O$2+1,IF(AND(O6617&gt;730,O6617&lt;1096),+'PL2'!$P$2+1,IF(AND(O6617&gt;1095,O6617&lt;1461),+'PL2'!$Q$2+1,IF(AND(O6617&gt;1460,O6617&lt;1826),+'PL2'!$R$2+1,IF(AND(O6617&gt;1825,O6617&lt;2190),+'PL2'!$S$2+1,0))))))</f>
        <v>1.2</v>
      </c>
      <c r="N6617" s="82">
        <f t="shared" si="543"/>
        <v>4.9963589095569638E-4</v>
      </c>
      <c r="O6617" s="19">
        <f>IF(A6617&gt;'PL2'!$C$2+489,IF(A6617='PL2'!$C$2+490,1,O6616+1), "")</f>
        <v>2054</v>
      </c>
      <c r="Q6617" s="19">
        <f t="shared" si="538"/>
        <v>45.821746762872181</v>
      </c>
    </row>
    <row r="6618" spans="1:17" s="80" customFormat="1" x14ac:dyDescent="0.55000000000000004">
      <c r="A6618" s="80">
        <v>6616</v>
      </c>
      <c r="B6618" s="81">
        <v>46438</v>
      </c>
      <c r="C6618" s="80">
        <v>160.145600127943</v>
      </c>
      <c r="D6618" s="80">
        <f t="shared" si="540"/>
        <v>1558414798.7168736</v>
      </c>
      <c r="E6618" s="80">
        <v>475</v>
      </c>
      <c r="F6618" s="80">
        <f t="shared" si="544"/>
        <v>4.8811882512540778E-5</v>
      </c>
      <c r="G6618" s="80">
        <f t="shared" si="541"/>
        <v>37093.654687957314</v>
      </c>
      <c r="H6618" s="80">
        <f t="shared" si="545"/>
        <v>1.81061111458933</v>
      </c>
      <c r="I6618" s="80">
        <f t="shared" si="539"/>
        <v>17619485.976779725</v>
      </c>
      <c r="K6618" s="82">
        <f t="shared" si="542"/>
        <v>1.1114805470662237E-3</v>
      </c>
      <c r="L6618" s="3">
        <f>IF(AND(O6618&gt;0,O6618&lt;366),+'PL2'!$N$3+1,IF(AND(O6618&gt;365,O6618&lt;731),+'PL2'!$O$3+1,IF(AND(O6618&gt;730,O6618&lt;1096),+'PL2'!$P$3+1,IF(AND(O6618&gt;1095,O6618&lt;1461),+'PL2'!$Q$3+1,IF(AND(O6618&gt;1460,O6618&lt;3000),+'PL2'!$R$3+1,0)))))</f>
        <v>1.5</v>
      </c>
      <c r="M6618" s="3">
        <f>IF(AND(O6618&gt;0,O6618&lt;366),+'PL2'!$N$2+1,IF(AND(O6618&gt;365,O6618&lt;731),+'PL2'!$O$2+1,IF(AND(O6618&gt;730,O6618&lt;1096),+'PL2'!$P$2+1,IF(AND(O6618&gt;1095,O6618&lt;1461),+'PL2'!$Q$2+1,IF(AND(O6618&gt;1460,O6618&lt;1826),+'PL2'!$R$2+1,IF(AND(O6618&gt;1825,O6618&lt;2190),+'PL2'!$S$2+1,0))))))</f>
        <v>1.2</v>
      </c>
      <c r="N6618" s="82">
        <f t="shared" si="543"/>
        <v>4.9963589095569638E-4</v>
      </c>
      <c r="O6618" s="19">
        <f>IF(A6618&gt;'PL2'!$C$2+489,IF(A6618='PL2'!$C$2+490,1,O6617+1), "")</f>
        <v>2055</v>
      </c>
      <c r="Q6618" s="19">
        <f t="shared" si="538"/>
        <v>45.844640952141198</v>
      </c>
    </row>
    <row r="6619" spans="1:17" s="80" customFormat="1" x14ac:dyDescent="0.55000000000000004">
      <c r="A6619" s="80">
        <v>6617</v>
      </c>
      <c r="B6619" s="81">
        <v>46439</v>
      </c>
      <c r="C6619" s="80">
        <v>160.17559860206401</v>
      </c>
      <c r="D6619" s="80">
        <f t="shared" si="540"/>
        <v>1560146946.4499075</v>
      </c>
      <c r="E6619" s="80">
        <v>475</v>
      </c>
      <c r="F6619" s="80">
        <f t="shared" si="544"/>
        <v>4.8766822579826303E-5</v>
      </c>
      <c r="G6619" s="80">
        <f t="shared" si="541"/>
        <v>37112.188009166137</v>
      </c>
      <c r="H6619" s="80">
        <f t="shared" si="545"/>
        <v>1.8098434881921621</v>
      </c>
      <c r="I6619" s="80">
        <f t="shared" si="539"/>
        <v>17628289.304353915</v>
      </c>
      <c r="K6619" s="82">
        <f t="shared" si="542"/>
        <v>1.1114805470662237E-3</v>
      </c>
      <c r="L6619" s="3">
        <f>IF(AND(O6619&gt;0,O6619&lt;366),+'PL2'!$N$3+1,IF(AND(O6619&gt;365,O6619&lt;731),+'PL2'!$O$3+1,IF(AND(O6619&gt;730,O6619&lt;1096),+'PL2'!$P$3+1,IF(AND(O6619&gt;1095,O6619&lt;1461),+'PL2'!$Q$3+1,IF(AND(O6619&gt;1460,O6619&lt;3000),+'PL2'!$R$3+1,0)))))</f>
        <v>1.5</v>
      </c>
      <c r="M6619" s="3">
        <f>IF(AND(O6619&gt;0,O6619&lt;366),+'PL2'!$N$2+1,IF(AND(O6619&gt;365,O6619&lt;731),+'PL2'!$O$2+1,IF(AND(O6619&gt;730,O6619&lt;1096),+'PL2'!$P$2+1,IF(AND(O6619&gt;1095,O6619&lt;1461),+'PL2'!$Q$2+1,IF(AND(O6619&gt;1460,O6619&lt;1826),+'PL2'!$R$2+1,IF(AND(O6619&gt;1825,O6619&lt;2190),+'PL2'!$S$2+1,0))))))</f>
        <v>1.2</v>
      </c>
      <c r="N6619" s="82">
        <f t="shared" si="543"/>
        <v>4.9963589095569638E-4</v>
      </c>
      <c r="O6619" s="19">
        <f>IF(A6619&gt;'PL2'!$C$2+489,IF(A6619='PL2'!$C$2+490,1,O6618+1), "")</f>
        <v>2056</v>
      </c>
      <c r="Q6619" s="19">
        <f t="shared" ref="Q6619:Q6682" si="546">+Q6618*(1+N6619)</f>
        <v>45.867546580168863</v>
      </c>
    </row>
    <row r="6620" spans="1:17" s="80" customFormat="1" x14ac:dyDescent="0.55000000000000004">
      <c r="A6620" s="80">
        <v>6618</v>
      </c>
      <c r="B6620" s="81">
        <v>46440</v>
      </c>
      <c r="C6620" s="80">
        <v>160.205597076185</v>
      </c>
      <c r="D6620" s="80">
        <f t="shared" si="540"/>
        <v>1561881019.4314513</v>
      </c>
      <c r="E6620" s="80">
        <v>475</v>
      </c>
      <c r="F6620" s="80">
        <f t="shared" si="544"/>
        <v>4.8721802534541714E-5</v>
      </c>
      <c r="G6620" s="80">
        <f t="shared" si="541"/>
        <v>37130.730590287414</v>
      </c>
      <c r="H6620" s="80">
        <f t="shared" si="545"/>
        <v>1.8090761237832509</v>
      </c>
      <c r="I6620" s="80">
        <f t="shared" si="539"/>
        <v>17637097.030386522</v>
      </c>
      <c r="K6620" s="82">
        <f t="shared" si="542"/>
        <v>1.1114805470662237E-3</v>
      </c>
      <c r="L6620" s="3">
        <f>IF(AND(O6620&gt;0,O6620&lt;366),+'PL2'!$N$3+1,IF(AND(O6620&gt;365,O6620&lt;731),+'PL2'!$O$3+1,IF(AND(O6620&gt;730,O6620&lt;1096),+'PL2'!$P$3+1,IF(AND(O6620&gt;1095,O6620&lt;1461),+'PL2'!$Q$3+1,IF(AND(O6620&gt;1460,O6620&lt;3000),+'PL2'!$R$3+1,0)))))</f>
        <v>1.5</v>
      </c>
      <c r="M6620" s="3">
        <f>IF(AND(O6620&gt;0,O6620&lt;366),+'PL2'!$N$2+1,IF(AND(O6620&gt;365,O6620&lt;731),+'PL2'!$O$2+1,IF(AND(O6620&gt;730,O6620&lt;1096),+'PL2'!$P$2+1,IF(AND(O6620&gt;1095,O6620&lt;1461),+'PL2'!$Q$2+1,IF(AND(O6620&gt;1460,O6620&lt;1826),+'PL2'!$R$2+1,IF(AND(O6620&gt;1825,O6620&lt;2190),+'PL2'!$S$2+1,0))))))</f>
        <v>1.2</v>
      </c>
      <c r="N6620" s="82">
        <f t="shared" si="543"/>
        <v>4.9963589095569638E-4</v>
      </c>
      <c r="O6620" s="19">
        <f>IF(A6620&gt;'PL2'!$C$2+489,IF(A6620='PL2'!$C$2+490,1,O6619+1), "")</f>
        <v>2057</v>
      </c>
      <c r="Q6620" s="19">
        <f t="shared" si="546"/>
        <v>45.890463652670398</v>
      </c>
    </row>
    <row r="6621" spans="1:17" s="80" customFormat="1" x14ac:dyDescent="0.55000000000000004">
      <c r="A6621" s="80">
        <v>6619</v>
      </c>
      <c r="B6621" s="81">
        <v>46441</v>
      </c>
      <c r="C6621" s="80">
        <v>160.23559555030599</v>
      </c>
      <c r="D6621" s="80">
        <f t="shared" si="540"/>
        <v>1563617019.8013813</v>
      </c>
      <c r="E6621" s="80">
        <v>475</v>
      </c>
      <c r="F6621" s="80">
        <f t="shared" si="544"/>
        <v>4.8676822343660255E-5</v>
      </c>
      <c r="G6621" s="80">
        <f t="shared" si="541"/>
        <v>37149.282435947731</v>
      </c>
      <c r="H6621" s="80">
        <f t="shared" si="545"/>
        <v>1.808309021329086</v>
      </c>
      <c r="I6621" s="80">
        <f t="shared" si="539"/>
        <v>17645909.15707517</v>
      </c>
      <c r="K6621" s="82">
        <f t="shared" si="542"/>
        <v>1.1114805470662237E-3</v>
      </c>
      <c r="L6621" s="3">
        <f>IF(AND(O6621&gt;0,O6621&lt;366),+'PL2'!$N$3+1,IF(AND(O6621&gt;365,O6621&lt;731),+'PL2'!$O$3+1,IF(AND(O6621&gt;730,O6621&lt;1096),+'PL2'!$P$3+1,IF(AND(O6621&gt;1095,O6621&lt;1461),+'PL2'!$Q$3+1,IF(AND(O6621&gt;1460,O6621&lt;3000),+'PL2'!$R$3+1,0)))))</f>
        <v>1.5</v>
      </c>
      <c r="M6621" s="3">
        <f>IF(AND(O6621&gt;0,O6621&lt;366),+'PL2'!$N$2+1,IF(AND(O6621&gt;365,O6621&lt;731),+'PL2'!$O$2+1,IF(AND(O6621&gt;730,O6621&lt;1096),+'PL2'!$P$2+1,IF(AND(O6621&gt;1095,O6621&lt;1461),+'PL2'!$Q$2+1,IF(AND(O6621&gt;1460,O6621&lt;1826),+'PL2'!$R$2+1,IF(AND(O6621&gt;1825,O6621&lt;2190),+'PL2'!$S$2+1,0))))))</f>
        <v>1.2</v>
      </c>
      <c r="N6621" s="82">
        <f t="shared" si="543"/>
        <v>4.9963589095569638E-4</v>
      </c>
      <c r="O6621" s="19">
        <f>IF(A6621&gt;'PL2'!$C$2+489,IF(A6621='PL2'!$C$2+490,1,O6620+1), "")</f>
        <v>2058</v>
      </c>
      <c r="Q6621" s="19">
        <f t="shared" si="546"/>
        <v>45.913392175363867</v>
      </c>
    </row>
    <row r="6622" spans="1:17" s="80" customFormat="1" x14ac:dyDescent="0.55000000000000004">
      <c r="A6622" s="80">
        <v>6620</v>
      </c>
      <c r="B6622" s="81">
        <v>46442</v>
      </c>
      <c r="C6622" s="80">
        <v>160.265594024427</v>
      </c>
      <c r="D6622" s="80">
        <f t="shared" si="540"/>
        <v>1565354949.7019522</v>
      </c>
      <c r="E6622" s="80">
        <v>475</v>
      </c>
      <c r="F6622" s="80">
        <f t="shared" si="544"/>
        <v>4.8631881974179375E-5</v>
      </c>
      <c r="G6622" s="80">
        <f t="shared" si="541"/>
        <v>37167.843550775979</v>
      </c>
      <c r="H6622" s="80">
        <f t="shared" si="545"/>
        <v>1.8075421807961014</v>
      </c>
      <c r="I6622" s="80">
        <f t="shared" si="539"/>
        <v>17654725.686618589</v>
      </c>
      <c r="K6622" s="82">
        <f t="shared" si="542"/>
        <v>1.1114805470662237E-3</v>
      </c>
      <c r="L6622" s="3">
        <f>IF(AND(O6622&gt;0,O6622&lt;366),+'PL2'!$N$3+1,IF(AND(O6622&gt;365,O6622&lt;731),+'PL2'!$O$3+1,IF(AND(O6622&gt;730,O6622&lt;1096),+'PL2'!$P$3+1,IF(AND(O6622&gt;1095,O6622&lt;1461),+'PL2'!$Q$3+1,IF(AND(O6622&gt;1460,O6622&lt;3000),+'PL2'!$R$3+1,0)))))</f>
        <v>1.5</v>
      </c>
      <c r="M6622" s="3">
        <f>IF(AND(O6622&gt;0,O6622&lt;366),+'PL2'!$N$2+1,IF(AND(O6622&gt;365,O6622&lt;731),+'PL2'!$O$2+1,IF(AND(O6622&gt;730,O6622&lt;1096),+'PL2'!$P$2+1,IF(AND(O6622&gt;1095,O6622&lt;1461),+'PL2'!$Q$2+1,IF(AND(O6622&gt;1460,O6622&lt;1826),+'PL2'!$R$2+1,IF(AND(O6622&gt;1825,O6622&lt;2190),+'PL2'!$S$2+1,0))))))</f>
        <v>1.2</v>
      </c>
      <c r="N6622" s="82">
        <f t="shared" si="543"/>
        <v>4.9963589095569638E-4</v>
      </c>
      <c r="O6622" s="19">
        <f>IF(A6622&gt;'PL2'!$C$2+489,IF(A6622='PL2'!$C$2+490,1,O6621+1), "")</f>
        <v>2059</v>
      </c>
      <c r="Q6622" s="19">
        <f t="shared" si="546"/>
        <v>45.936332153970206</v>
      </c>
    </row>
    <row r="6623" spans="1:17" s="80" customFormat="1" x14ac:dyDescent="0.55000000000000004">
      <c r="A6623" s="80">
        <v>6621</v>
      </c>
      <c r="B6623" s="81">
        <v>46443</v>
      </c>
      <c r="C6623" s="80">
        <v>160.29559249854799</v>
      </c>
      <c r="D6623" s="80">
        <f t="shared" si="540"/>
        <v>1567094811.2777998</v>
      </c>
      <c r="E6623" s="80">
        <v>475</v>
      </c>
      <c r="F6623" s="80">
        <f t="shared" si="544"/>
        <v>4.8586981393120597E-5</v>
      </c>
      <c r="G6623" s="80">
        <f t="shared" si="541"/>
        <v>37186.41393940337</v>
      </c>
      <c r="H6623" s="80">
        <f t="shared" si="545"/>
        <v>1.806775602150672</v>
      </c>
      <c r="I6623" s="80">
        <f t="shared" ref="I6623:I6686" si="547">+E6623*G6623</f>
        <v>17663546.621216603</v>
      </c>
      <c r="K6623" s="82">
        <f t="shared" si="542"/>
        <v>1.1114805470662237E-3</v>
      </c>
      <c r="L6623" s="3">
        <f>IF(AND(O6623&gt;0,O6623&lt;366),+'PL2'!$N$3+1,IF(AND(O6623&gt;365,O6623&lt;731),+'PL2'!$O$3+1,IF(AND(O6623&gt;730,O6623&lt;1096),+'PL2'!$P$3+1,IF(AND(O6623&gt;1095,O6623&lt;1461),+'PL2'!$Q$3+1,IF(AND(O6623&gt;1460,O6623&lt;3000),+'PL2'!$R$3+1,0)))))</f>
        <v>1.5</v>
      </c>
      <c r="M6623" s="3">
        <f>IF(AND(O6623&gt;0,O6623&lt;366),+'PL2'!$N$2+1,IF(AND(O6623&gt;365,O6623&lt;731),+'PL2'!$O$2+1,IF(AND(O6623&gt;730,O6623&lt;1096),+'PL2'!$P$2+1,IF(AND(O6623&gt;1095,O6623&lt;1461),+'PL2'!$Q$2+1,IF(AND(O6623&gt;1460,O6623&lt;1826),+'PL2'!$R$2+1,IF(AND(O6623&gt;1825,O6623&lt;2190),+'PL2'!$S$2+1,0))))))</f>
        <v>1.2</v>
      </c>
      <c r="N6623" s="82">
        <f t="shared" si="543"/>
        <v>4.9963589095569638E-4</v>
      </c>
      <c r="O6623" s="19">
        <f>IF(A6623&gt;'PL2'!$C$2+489,IF(A6623='PL2'!$C$2+490,1,O6622+1), "")</f>
        <v>2060</v>
      </c>
      <c r="Q6623" s="19">
        <f t="shared" si="546"/>
        <v>45.95928359421319</v>
      </c>
    </row>
    <row r="6624" spans="1:17" s="80" customFormat="1" x14ac:dyDescent="0.55000000000000004">
      <c r="A6624" s="80">
        <v>6622</v>
      </c>
      <c r="B6624" s="81">
        <v>46444</v>
      </c>
      <c r="C6624" s="80">
        <v>160.325590972669</v>
      </c>
      <c r="D6624" s="80">
        <f t="shared" si="540"/>
        <v>1568836606.6759436</v>
      </c>
      <c r="E6624" s="80">
        <v>475</v>
      </c>
      <c r="F6624" s="80">
        <f t="shared" si="544"/>
        <v>4.8542120567529671E-5</v>
      </c>
      <c r="G6624" s="80">
        <f t="shared" si="541"/>
        <v>37204.993606463431</v>
      </c>
      <c r="H6624" s="80">
        <f t="shared" si="545"/>
        <v>1.8060092853591185</v>
      </c>
      <c r="I6624" s="80">
        <f t="shared" si="547"/>
        <v>17672371.963070128</v>
      </c>
      <c r="K6624" s="82">
        <f t="shared" si="542"/>
        <v>1.1114805470662237E-3</v>
      </c>
      <c r="L6624" s="3">
        <f>IF(AND(O6624&gt;0,O6624&lt;366),+'PL2'!$N$3+1,IF(AND(O6624&gt;365,O6624&lt;731),+'PL2'!$O$3+1,IF(AND(O6624&gt;730,O6624&lt;1096),+'PL2'!$P$3+1,IF(AND(O6624&gt;1095,O6624&lt;1461),+'PL2'!$Q$3+1,IF(AND(O6624&gt;1460,O6624&lt;3000),+'PL2'!$R$3+1,0)))))</f>
        <v>1.5</v>
      </c>
      <c r="M6624" s="3">
        <f>IF(AND(O6624&gt;0,O6624&lt;366),+'PL2'!$N$2+1,IF(AND(O6624&gt;365,O6624&lt;731),+'PL2'!$O$2+1,IF(AND(O6624&gt;730,O6624&lt;1096),+'PL2'!$P$2+1,IF(AND(O6624&gt;1095,O6624&lt;1461),+'PL2'!$Q$2+1,IF(AND(O6624&gt;1460,O6624&lt;1826),+'PL2'!$R$2+1,IF(AND(O6624&gt;1825,O6624&lt;2190),+'PL2'!$S$2+1,0))))))</f>
        <v>1.2</v>
      </c>
      <c r="N6624" s="82">
        <f t="shared" si="543"/>
        <v>4.9963589095569638E-4</v>
      </c>
      <c r="O6624" s="19">
        <f>IF(A6624&gt;'PL2'!$C$2+489,IF(A6624='PL2'!$C$2+490,1,O6623+1), "")</f>
        <v>2061</v>
      </c>
      <c r="Q6624" s="19">
        <f t="shared" si="546"/>
        <v>45.982246501819468</v>
      </c>
    </row>
    <row r="6625" spans="1:17" s="80" customFormat="1" x14ac:dyDescent="0.55000000000000004">
      <c r="A6625" s="80">
        <v>6623</v>
      </c>
      <c r="B6625" s="81">
        <v>46445</v>
      </c>
      <c r="C6625" s="80">
        <v>160.35558944678999</v>
      </c>
      <c r="D6625" s="80">
        <f t="shared" si="540"/>
        <v>1570580338.0457892</v>
      </c>
      <c r="E6625" s="80">
        <v>475</v>
      </c>
      <c r="F6625" s="80">
        <f t="shared" si="544"/>
        <v>4.8497299464476417E-5</v>
      </c>
      <c r="G6625" s="80">
        <f t="shared" si="541"/>
        <v>37223.582556591995</v>
      </c>
      <c r="H6625" s="80">
        <f t="shared" si="545"/>
        <v>1.8052432303877026</v>
      </c>
      <c r="I6625" s="80">
        <f t="shared" si="547"/>
        <v>17681201.714381199</v>
      </c>
      <c r="K6625" s="82">
        <f t="shared" si="542"/>
        <v>1.1114805470662237E-3</v>
      </c>
      <c r="L6625" s="3">
        <f>IF(AND(O6625&gt;0,O6625&lt;366),+'PL2'!$N$3+1,IF(AND(O6625&gt;365,O6625&lt;731),+'PL2'!$O$3+1,IF(AND(O6625&gt;730,O6625&lt;1096),+'PL2'!$P$3+1,IF(AND(O6625&gt;1095,O6625&lt;1461),+'PL2'!$Q$3+1,IF(AND(O6625&gt;1460,O6625&lt;3000),+'PL2'!$R$3+1,0)))))</f>
        <v>1.5</v>
      </c>
      <c r="M6625" s="3">
        <f>IF(AND(O6625&gt;0,O6625&lt;366),+'PL2'!$N$2+1,IF(AND(O6625&gt;365,O6625&lt;731),+'PL2'!$O$2+1,IF(AND(O6625&gt;730,O6625&lt;1096),+'PL2'!$P$2+1,IF(AND(O6625&gt;1095,O6625&lt;1461),+'PL2'!$Q$2+1,IF(AND(O6625&gt;1460,O6625&lt;1826),+'PL2'!$R$2+1,IF(AND(O6625&gt;1825,O6625&lt;2190),+'PL2'!$S$2+1,0))))))</f>
        <v>1.2</v>
      </c>
      <c r="N6625" s="82">
        <f t="shared" si="543"/>
        <v>4.9963589095569638E-4</v>
      </c>
      <c r="O6625" s="19">
        <f>IF(A6625&gt;'PL2'!$C$2+489,IF(A6625='PL2'!$C$2+490,1,O6624+1), "")</f>
        <v>2062</v>
      </c>
      <c r="Q6625" s="19">
        <f t="shared" si="546"/>
        <v>46.00522088251855</v>
      </c>
    </row>
    <row r="6626" spans="1:17" s="80" customFormat="1" x14ac:dyDescent="0.55000000000000004">
      <c r="A6626" s="80">
        <v>6624</v>
      </c>
      <c r="B6626" s="81">
        <v>46446</v>
      </c>
      <c r="C6626" s="80">
        <v>160.38558792091101</v>
      </c>
      <c r="D6626" s="80">
        <f t="shared" si="540"/>
        <v>1572326007.5391319</v>
      </c>
      <c r="E6626" s="80">
        <v>475</v>
      </c>
      <c r="F6626" s="80">
        <f t="shared" si="544"/>
        <v>4.8452518051054809E-5</v>
      </c>
      <c r="G6626" s="80">
        <f t="shared" si="541"/>
        <v>37242.180794427222</v>
      </c>
      <c r="H6626" s="80">
        <f t="shared" si="545"/>
        <v>1.8044774372026318</v>
      </c>
      <c r="I6626" s="80">
        <f t="shared" si="547"/>
        <v>17690035.877352931</v>
      </c>
      <c r="K6626" s="82">
        <f t="shared" si="542"/>
        <v>1.1114805470662237E-3</v>
      </c>
      <c r="L6626" s="3">
        <f>IF(AND(O6626&gt;0,O6626&lt;366),+'PL2'!$N$3+1,IF(AND(O6626&gt;365,O6626&lt;731),+'PL2'!$O$3+1,IF(AND(O6626&gt;730,O6626&lt;1096),+'PL2'!$P$3+1,IF(AND(O6626&gt;1095,O6626&lt;1461),+'PL2'!$Q$3+1,IF(AND(O6626&gt;1460,O6626&lt;3000),+'PL2'!$R$3+1,0)))))</f>
        <v>1.5</v>
      </c>
      <c r="M6626" s="3">
        <f>IF(AND(O6626&gt;0,O6626&lt;366),+'PL2'!$N$2+1,IF(AND(O6626&gt;365,O6626&lt;731),+'PL2'!$O$2+1,IF(AND(O6626&gt;730,O6626&lt;1096),+'PL2'!$P$2+1,IF(AND(O6626&gt;1095,O6626&lt;1461),+'PL2'!$Q$2+1,IF(AND(O6626&gt;1460,O6626&lt;1826),+'PL2'!$R$2+1,IF(AND(O6626&gt;1825,O6626&lt;2190),+'PL2'!$S$2+1,0))))))</f>
        <v>1.2</v>
      </c>
      <c r="N6626" s="82">
        <f t="shared" si="543"/>
        <v>4.9963589095569638E-4</v>
      </c>
      <c r="O6626" s="19">
        <f>IF(A6626&gt;'PL2'!$C$2+489,IF(A6626='PL2'!$C$2+490,1,O6625+1), "")</f>
        <v>2063</v>
      </c>
      <c r="Q6626" s="19">
        <f t="shared" si="546"/>
        <v>46.028206742042798</v>
      </c>
    </row>
    <row r="6627" spans="1:17" s="80" customFormat="1" x14ac:dyDescent="0.55000000000000004">
      <c r="A6627" s="80">
        <v>6625</v>
      </c>
      <c r="B6627" s="81">
        <v>46447</v>
      </c>
      <c r="C6627" s="80">
        <v>160.41558639503199</v>
      </c>
      <c r="D6627" s="80">
        <f t="shared" ref="D6627:D6690" si="548">+D6626*(1+K6627)</f>
        <v>1574073617.310158</v>
      </c>
      <c r="E6627" s="80">
        <v>475</v>
      </c>
      <c r="F6627" s="80">
        <f t="shared" si="544"/>
        <v>4.8407776294382888E-5</v>
      </c>
      <c r="G6627" s="80">
        <f t="shared" ref="G6627:G6690" si="549">+G6626*(1+N6627)</f>
        <v>37260.788324609581</v>
      </c>
      <c r="H6627" s="80">
        <f t="shared" si="545"/>
        <v>1.8037119057700544</v>
      </c>
      <c r="I6627" s="80">
        <f t="shared" si="547"/>
        <v>17698874.45418955</v>
      </c>
      <c r="K6627" s="82">
        <f t="shared" si="542"/>
        <v>1.1114805470662237E-3</v>
      </c>
      <c r="L6627" s="3">
        <f>IF(AND(O6627&gt;0,O6627&lt;366),+'PL2'!$N$3+1,IF(AND(O6627&gt;365,O6627&lt;731),+'PL2'!$O$3+1,IF(AND(O6627&gt;730,O6627&lt;1096),+'PL2'!$P$3+1,IF(AND(O6627&gt;1095,O6627&lt;1461),+'PL2'!$Q$3+1,IF(AND(O6627&gt;1460,O6627&lt;3000),+'PL2'!$R$3+1,0)))))</f>
        <v>1.5</v>
      </c>
      <c r="M6627" s="3">
        <f>IF(AND(O6627&gt;0,O6627&lt;366),+'PL2'!$N$2+1,IF(AND(O6627&gt;365,O6627&lt;731),+'PL2'!$O$2+1,IF(AND(O6627&gt;730,O6627&lt;1096),+'PL2'!$P$2+1,IF(AND(O6627&gt;1095,O6627&lt;1461),+'PL2'!$Q$2+1,IF(AND(O6627&gt;1460,O6627&lt;1826),+'PL2'!$R$2+1,IF(AND(O6627&gt;1825,O6627&lt;2190),+'PL2'!$S$2+1,0))))))</f>
        <v>1.2</v>
      </c>
      <c r="N6627" s="82">
        <f t="shared" si="543"/>
        <v>4.9963589095569638E-4</v>
      </c>
      <c r="O6627" s="19">
        <f>IF(A6627&gt;'PL2'!$C$2+489,IF(A6627='PL2'!$C$2+490,1,O6626+1), "")</f>
        <v>2064</v>
      </c>
      <c r="Q6627" s="19">
        <f t="shared" si="546"/>
        <v>46.051204086127449</v>
      </c>
    </row>
    <row r="6628" spans="1:17" s="80" customFormat="1" x14ac:dyDescent="0.55000000000000004">
      <c r="A6628" s="80">
        <v>6626</v>
      </c>
      <c r="B6628" s="81">
        <v>46448</v>
      </c>
      <c r="C6628" s="80">
        <v>160.44558486915301</v>
      </c>
      <c r="D6628" s="80">
        <f t="shared" si="548"/>
        <v>1575823169.5154483</v>
      </c>
      <c r="E6628" s="80">
        <v>475</v>
      </c>
      <c r="F6628" s="80">
        <f t="shared" si="544"/>
        <v>4.8363074161602848E-5</v>
      </c>
      <c r="G6628" s="80">
        <f t="shared" si="549"/>
        <v>37279.405151781859</v>
      </c>
      <c r="H6628" s="80">
        <f t="shared" si="545"/>
        <v>1.8029466360560653</v>
      </c>
      <c r="I6628" s="80">
        <f t="shared" si="547"/>
        <v>17707717.447096381</v>
      </c>
      <c r="K6628" s="82">
        <f t="shared" ref="K6628:K6691" si="550">+L6628^(0.00273972602739726)-1</f>
        <v>1.1114805470662237E-3</v>
      </c>
      <c r="L6628" s="3">
        <f>IF(AND(O6628&gt;0,O6628&lt;366),+'PL2'!$N$3+1,IF(AND(O6628&gt;365,O6628&lt;731),+'PL2'!$O$3+1,IF(AND(O6628&gt;730,O6628&lt;1096),+'PL2'!$P$3+1,IF(AND(O6628&gt;1095,O6628&lt;1461),+'PL2'!$Q$3+1,IF(AND(O6628&gt;1460,O6628&lt;3000),+'PL2'!$R$3+1,0)))))</f>
        <v>1.5</v>
      </c>
      <c r="M6628" s="3">
        <f>IF(AND(O6628&gt;0,O6628&lt;366),+'PL2'!$N$2+1,IF(AND(O6628&gt;365,O6628&lt;731),+'PL2'!$O$2+1,IF(AND(O6628&gt;730,O6628&lt;1096),+'PL2'!$P$2+1,IF(AND(O6628&gt;1095,O6628&lt;1461),+'PL2'!$Q$2+1,IF(AND(O6628&gt;1460,O6628&lt;1826),+'PL2'!$R$2+1,IF(AND(O6628&gt;1825,O6628&lt;2190),+'PL2'!$S$2+1,0))))))</f>
        <v>1.2</v>
      </c>
      <c r="N6628" s="82">
        <f t="shared" ref="N6628:N6691" si="551">+M6628^(0.00273972602739726)-1</f>
        <v>4.9963589095569638E-4</v>
      </c>
      <c r="O6628" s="19">
        <f>IF(A6628&gt;'PL2'!$C$2+489,IF(A6628='PL2'!$C$2+490,1,O6627+1), "")</f>
        <v>2065</v>
      </c>
      <c r="Q6628" s="19">
        <f t="shared" si="546"/>
        <v>46.074212920510604</v>
      </c>
    </row>
    <row r="6629" spans="1:17" s="80" customFormat="1" x14ac:dyDescent="0.55000000000000004">
      <c r="A6629" s="80">
        <v>6627</v>
      </c>
      <c r="B6629" s="81">
        <v>46449</v>
      </c>
      <c r="C6629" s="80">
        <v>160.475583343274</v>
      </c>
      <c r="D6629" s="80">
        <f t="shared" si="548"/>
        <v>1577574666.3139811</v>
      </c>
      <c r="E6629" s="80">
        <v>475</v>
      </c>
      <c r="F6629" s="80">
        <f t="shared" si="544"/>
        <v>4.8318411619880874E-5</v>
      </c>
      <c r="G6629" s="80">
        <f t="shared" si="549"/>
        <v>37298.031280589166</v>
      </c>
      <c r="H6629" s="80">
        <f t="shared" si="545"/>
        <v>1.8021816280266998</v>
      </c>
      <c r="I6629" s="80">
        <f t="shared" si="547"/>
        <v>17716564.858279854</v>
      </c>
      <c r="K6629" s="82">
        <f t="shared" si="550"/>
        <v>1.1114805470662237E-3</v>
      </c>
      <c r="L6629" s="3">
        <f>IF(AND(O6629&gt;0,O6629&lt;366),+'PL2'!$N$3+1,IF(AND(O6629&gt;365,O6629&lt;731),+'PL2'!$O$3+1,IF(AND(O6629&gt;730,O6629&lt;1096),+'PL2'!$P$3+1,IF(AND(O6629&gt;1095,O6629&lt;1461),+'PL2'!$Q$3+1,IF(AND(O6629&gt;1460,O6629&lt;3000),+'PL2'!$R$3+1,0)))))</f>
        <v>1.5</v>
      </c>
      <c r="M6629" s="3">
        <f>IF(AND(O6629&gt;0,O6629&lt;366),+'PL2'!$N$2+1,IF(AND(O6629&gt;365,O6629&lt;731),+'PL2'!$O$2+1,IF(AND(O6629&gt;730,O6629&lt;1096),+'PL2'!$P$2+1,IF(AND(O6629&gt;1095,O6629&lt;1461),+'PL2'!$Q$2+1,IF(AND(O6629&gt;1460,O6629&lt;1826),+'PL2'!$R$2+1,IF(AND(O6629&gt;1825,O6629&lt;2190),+'PL2'!$S$2+1,0))))))</f>
        <v>1.2</v>
      </c>
      <c r="N6629" s="82">
        <f t="shared" si="551"/>
        <v>4.9963589095569638E-4</v>
      </c>
      <c r="O6629" s="19">
        <f>IF(A6629&gt;'PL2'!$C$2+489,IF(A6629='PL2'!$C$2+490,1,O6628+1), "")</f>
        <v>2066</v>
      </c>
      <c r="Q6629" s="19">
        <f t="shared" si="546"/>
        <v>46.097233250933229</v>
      </c>
    </row>
    <row r="6630" spans="1:17" s="80" customFormat="1" x14ac:dyDescent="0.55000000000000004">
      <c r="A6630" s="80">
        <v>6628</v>
      </c>
      <c r="B6630" s="81">
        <v>46450</v>
      </c>
      <c r="C6630" s="80">
        <v>160.50558181739501</v>
      </c>
      <c r="D6630" s="80">
        <f t="shared" si="548"/>
        <v>1579328109.8671336</v>
      </c>
      <c r="E6630" s="80">
        <v>475</v>
      </c>
      <c r="F6630" s="80">
        <f t="shared" si="544"/>
        <v>4.8273788636407281E-5</v>
      </c>
      <c r="G6630" s="80">
        <f t="shared" si="549"/>
        <v>37316.666715678934</v>
      </c>
      <c r="H6630" s="80">
        <f t="shared" si="545"/>
        <v>1.8014168816479394</v>
      </c>
      <c r="I6630" s="80">
        <f t="shared" si="547"/>
        <v>17725416.689947493</v>
      </c>
      <c r="K6630" s="82">
        <f t="shared" si="550"/>
        <v>1.1114805470662237E-3</v>
      </c>
      <c r="L6630" s="3">
        <f>IF(AND(O6630&gt;0,O6630&lt;366),+'PL2'!$N$3+1,IF(AND(O6630&gt;365,O6630&lt;731),+'PL2'!$O$3+1,IF(AND(O6630&gt;730,O6630&lt;1096),+'PL2'!$P$3+1,IF(AND(O6630&gt;1095,O6630&lt;1461),+'PL2'!$Q$3+1,IF(AND(O6630&gt;1460,O6630&lt;3000),+'PL2'!$R$3+1,0)))))</f>
        <v>1.5</v>
      </c>
      <c r="M6630" s="3">
        <f>IF(AND(O6630&gt;0,O6630&lt;366),+'PL2'!$N$2+1,IF(AND(O6630&gt;365,O6630&lt;731),+'PL2'!$O$2+1,IF(AND(O6630&gt;730,O6630&lt;1096),+'PL2'!$P$2+1,IF(AND(O6630&gt;1095,O6630&lt;1461),+'PL2'!$Q$2+1,IF(AND(O6630&gt;1460,O6630&lt;1826),+'PL2'!$R$2+1,IF(AND(O6630&gt;1825,O6630&lt;2190),+'PL2'!$S$2+1,0))))))</f>
        <v>1.2</v>
      </c>
      <c r="N6630" s="82">
        <f t="shared" si="551"/>
        <v>4.9963589095569638E-4</v>
      </c>
      <c r="O6630" s="19">
        <f>IF(A6630&gt;'PL2'!$C$2+489,IF(A6630='PL2'!$C$2+490,1,O6629+1), "")</f>
        <v>2067</v>
      </c>
      <c r="Q6630" s="19">
        <f t="shared" si="546"/>
        <v>46.120265083139152</v>
      </c>
    </row>
    <row r="6631" spans="1:17" s="80" customFormat="1" x14ac:dyDescent="0.55000000000000004">
      <c r="A6631" s="80">
        <v>6629</v>
      </c>
      <c r="B6631" s="81">
        <v>46451</v>
      </c>
      <c r="C6631" s="80">
        <v>160.535580291516</v>
      </c>
      <c r="D6631" s="80">
        <f t="shared" si="548"/>
        <v>1581083502.3386858</v>
      </c>
      <c r="E6631" s="80">
        <v>475</v>
      </c>
      <c r="F6631" s="80">
        <f t="shared" si="544"/>
        <v>4.8229205178396424E-5</v>
      </c>
      <c r="G6631" s="80">
        <f t="shared" si="549"/>
        <v>37335.31146170092</v>
      </c>
      <c r="H6631" s="80">
        <f t="shared" si="545"/>
        <v>1.8006523968857093</v>
      </c>
      <c r="I6631" s="80">
        <f t="shared" si="547"/>
        <v>17734272.944307938</v>
      </c>
      <c r="K6631" s="82">
        <f t="shared" si="550"/>
        <v>1.1114805470662237E-3</v>
      </c>
      <c r="L6631" s="3">
        <f>IF(AND(O6631&gt;0,O6631&lt;366),+'PL2'!$N$3+1,IF(AND(O6631&gt;365,O6631&lt;731),+'PL2'!$O$3+1,IF(AND(O6631&gt;730,O6631&lt;1096),+'PL2'!$P$3+1,IF(AND(O6631&gt;1095,O6631&lt;1461),+'PL2'!$Q$3+1,IF(AND(O6631&gt;1460,O6631&lt;3000),+'PL2'!$R$3+1,0)))))</f>
        <v>1.5</v>
      </c>
      <c r="M6631" s="3">
        <f>IF(AND(O6631&gt;0,O6631&lt;366),+'PL2'!$N$2+1,IF(AND(O6631&gt;365,O6631&lt;731),+'PL2'!$O$2+1,IF(AND(O6631&gt;730,O6631&lt;1096),+'PL2'!$P$2+1,IF(AND(O6631&gt;1095,O6631&lt;1461),+'PL2'!$Q$2+1,IF(AND(O6631&gt;1460,O6631&lt;1826),+'PL2'!$R$2+1,IF(AND(O6631&gt;1825,O6631&lt;2190),+'PL2'!$S$2+1,0))))))</f>
        <v>1.2</v>
      </c>
      <c r="N6631" s="82">
        <f t="shared" si="551"/>
        <v>4.9963589095569638E-4</v>
      </c>
      <c r="O6631" s="19">
        <f>IF(A6631&gt;'PL2'!$C$2+489,IF(A6631='PL2'!$C$2+490,1,O6630+1), "")</f>
        <v>2068</v>
      </c>
      <c r="Q6631" s="19">
        <f t="shared" si="546"/>
        <v>46.14330842287508</v>
      </c>
    </row>
    <row r="6632" spans="1:17" s="80" customFormat="1" x14ac:dyDescent="0.55000000000000004">
      <c r="A6632" s="80">
        <v>6630</v>
      </c>
      <c r="B6632" s="81">
        <v>46452</v>
      </c>
      <c r="C6632" s="80">
        <v>160.56557876563701</v>
      </c>
      <c r="D6632" s="80">
        <f t="shared" si="548"/>
        <v>1582840845.8948226</v>
      </c>
      <c r="E6632" s="80">
        <v>475</v>
      </c>
      <c r="F6632" s="80">
        <f t="shared" si="544"/>
        <v>4.8184661213086689E-5</v>
      </c>
      <c r="G6632" s="80">
        <f t="shared" si="549"/>
        <v>37353.965523307197</v>
      </c>
      <c r="H6632" s="80">
        <f t="shared" si="545"/>
        <v>1.7998881737058778</v>
      </c>
      <c r="I6632" s="80">
        <f t="shared" si="547"/>
        <v>17743133.623570919</v>
      </c>
      <c r="K6632" s="82">
        <f t="shared" si="550"/>
        <v>1.1114805470662237E-3</v>
      </c>
      <c r="L6632" s="3">
        <f>IF(AND(O6632&gt;0,O6632&lt;366),+'PL2'!$N$3+1,IF(AND(O6632&gt;365,O6632&lt;731),+'PL2'!$O$3+1,IF(AND(O6632&gt;730,O6632&lt;1096),+'PL2'!$P$3+1,IF(AND(O6632&gt;1095,O6632&lt;1461),+'PL2'!$Q$3+1,IF(AND(O6632&gt;1460,O6632&lt;3000),+'PL2'!$R$3+1,0)))))</f>
        <v>1.5</v>
      </c>
      <c r="M6632" s="3">
        <f>IF(AND(O6632&gt;0,O6632&lt;366),+'PL2'!$N$2+1,IF(AND(O6632&gt;365,O6632&lt;731),+'PL2'!$O$2+1,IF(AND(O6632&gt;730,O6632&lt;1096),+'PL2'!$P$2+1,IF(AND(O6632&gt;1095,O6632&lt;1461),+'PL2'!$Q$2+1,IF(AND(O6632&gt;1460,O6632&lt;1826),+'PL2'!$R$2+1,IF(AND(O6632&gt;1825,O6632&lt;2190),+'PL2'!$S$2+1,0))))))</f>
        <v>1.2</v>
      </c>
      <c r="N6632" s="82">
        <f t="shared" si="551"/>
        <v>4.9963589095569638E-4</v>
      </c>
      <c r="O6632" s="19">
        <f>IF(A6632&gt;'PL2'!$C$2+489,IF(A6632='PL2'!$C$2+490,1,O6631+1), "")</f>
        <v>2069</v>
      </c>
      <c r="Q6632" s="19">
        <f t="shared" si="546"/>
        <v>46.166363275890589</v>
      </c>
    </row>
    <row r="6633" spans="1:17" s="80" customFormat="1" x14ac:dyDescent="0.55000000000000004">
      <c r="A6633" s="80">
        <v>6631</v>
      </c>
      <c r="B6633" s="81">
        <v>46453</v>
      </c>
      <c r="C6633" s="80">
        <v>160.595577239758</v>
      </c>
      <c r="D6633" s="80">
        <f t="shared" si="548"/>
        <v>1584600142.7041366</v>
      </c>
      <c r="E6633" s="80">
        <v>475</v>
      </c>
      <c r="F6633" s="80">
        <f t="shared" si="544"/>
        <v>4.814015670774047E-5</v>
      </c>
      <c r="G6633" s="80">
        <f t="shared" si="549"/>
        <v>37372.62890515216</v>
      </c>
      <c r="H6633" s="80">
        <f t="shared" si="545"/>
        <v>1.7991242120742561</v>
      </c>
      <c r="I6633" s="80">
        <f t="shared" si="547"/>
        <v>17751998.729947276</v>
      </c>
      <c r="K6633" s="82">
        <f t="shared" si="550"/>
        <v>1.1114805470662237E-3</v>
      </c>
      <c r="L6633" s="3">
        <f>IF(AND(O6633&gt;0,O6633&lt;366),+'PL2'!$N$3+1,IF(AND(O6633&gt;365,O6633&lt;731),+'PL2'!$O$3+1,IF(AND(O6633&gt;730,O6633&lt;1096),+'PL2'!$P$3+1,IF(AND(O6633&gt;1095,O6633&lt;1461),+'PL2'!$Q$3+1,IF(AND(O6633&gt;1460,O6633&lt;3000),+'PL2'!$R$3+1,0)))))</f>
        <v>1.5</v>
      </c>
      <c r="M6633" s="3">
        <f>IF(AND(O6633&gt;0,O6633&lt;366),+'PL2'!$N$2+1,IF(AND(O6633&gt;365,O6633&lt;731),+'PL2'!$O$2+1,IF(AND(O6633&gt;730,O6633&lt;1096),+'PL2'!$P$2+1,IF(AND(O6633&gt;1095,O6633&lt;1461),+'PL2'!$Q$2+1,IF(AND(O6633&gt;1460,O6633&lt;1826),+'PL2'!$R$2+1,IF(AND(O6633&gt;1825,O6633&lt;2190),+'PL2'!$S$2+1,0))))))</f>
        <v>1.2</v>
      </c>
      <c r="N6633" s="82">
        <f t="shared" si="551"/>
        <v>4.9963589095569638E-4</v>
      </c>
      <c r="O6633" s="19">
        <f>IF(A6633&gt;'PL2'!$C$2+489,IF(A6633='PL2'!$C$2+490,1,O6632+1), "")</f>
        <v>2070</v>
      </c>
      <c r="Q6633" s="19">
        <f t="shared" si="546"/>
        <v>46.18942964793812</v>
      </c>
    </row>
    <row r="6634" spans="1:17" s="80" customFormat="1" x14ac:dyDescent="0.55000000000000004">
      <c r="A6634" s="80">
        <v>6632</v>
      </c>
      <c r="B6634" s="81">
        <v>46454</v>
      </c>
      <c r="C6634" s="80">
        <v>160.62557571387899</v>
      </c>
      <c r="D6634" s="80">
        <f t="shared" si="548"/>
        <v>1586361394.9376307</v>
      </c>
      <c r="E6634" s="80">
        <v>475</v>
      </c>
      <c r="F6634" s="80">
        <f t="shared" si="544"/>
        <v>4.8095691629644214E-5</v>
      </c>
      <c r="G6634" s="80">
        <f t="shared" si="549"/>
        <v>37391.301611892544</v>
      </c>
      <c r="H6634" s="80">
        <f t="shared" si="545"/>
        <v>1.7983605119566024</v>
      </c>
      <c r="I6634" s="80">
        <f t="shared" si="547"/>
        <v>17760868.265648957</v>
      </c>
      <c r="K6634" s="82">
        <f t="shared" si="550"/>
        <v>1.1114805470662237E-3</v>
      </c>
      <c r="L6634" s="3">
        <f>IF(AND(O6634&gt;0,O6634&lt;366),+'PL2'!$N$3+1,IF(AND(O6634&gt;365,O6634&lt;731),+'PL2'!$O$3+1,IF(AND(O6634&gt;730,O6634&lt;1096),+'PL2'!$P$3+1,IF(AND(O6634&gt;1095,O6634&lt;1461),+'PL2'!$Q$3+1,IF(AND(O6634&gt;1460,O6634&lt;3000),+'PL2'!$R$3+1,0)))))</f>
        <v>1.5</v>
      </c>
      <c r="M6634" s="3">
        <f>IF(AND(O6634&gt;0,O6634&lt;366),+'PL2'!$N$2+1,IF(AND(O6634&gt;365,O6634&lt;731),+'PL2'!$O$2+1,IF(AND(O6634&gt;730,O6634&lt;1096),+'PL2'!$P$2+1,IF(AND(O6634&gt;1095,O6634&lt;1461),+'PL2'!$Q$2+1,IF(AND(O6634&gt;1460,O6634&lt;1826),+'PL2'!$R$2+1,IF(AND(O6634&gt;1825,O6634&lt;2190),+'PL2'!$S$2+1,0))))))</f>
        <v>1.2</v>
      </c>
      <c r="N6634" s="82">
        <f t="shared" si="551"/>
        <v>4.9963589095569638E-4</v>
      </c>
      <c r="O6634" s="19">
        <f>IF(A6634&gt;'PL2'!$C$2+489,IF(A6634='PL2'!$C$2+490,1,O6633+1), "")</f>
        <v>2071</v>
      </c>
      <c r="Q6634" s="19">
        <f t="shared" si="546"/>
        <v>46.212507544773004</v>
      </c>
    </row>
    <row r="6635" spans="1:17" s="80" customFormat="1" x14ac:dyDescent="0.55000000000000004">
      <c r="A6635" s="80">
        <v>6633</v>
      </c>
      <c r="B6635" s="81">
        <v>46455</v>
      </c>
      <c r="C6635" s="80">
        <v>160.655574188</v>
      </c>
      <c r="D6635" s="80">
        <f t="shared" si="548"/>
        <v>1588124604.7687206</v>
      </c>
      <c r="E6635" s="80">
        <v>475</v>
      </c>
      <c r="F6635" s="80">
        <f t="shared" si="544"/>
        <v>4.8051265946108347E-5</v>
      </c>
      <c r="G6635" s="80">
        <f t="shared" si="549"/>
        <v>37409.983648187394</v>
      </c>
      <c r="H6635" s="80">
        <f t="shared" si="545"/>
        <v>1.7975970733186171</v>
      </c>
      <c r="I6635" s="80">
        <f t="shared" si="547"/>
        <v>17769742.232889012</v>
      </c>
      <c r="K6635" s="82">
        <f t="shared" si="550"/>
        <v>1.1114805470662237E-3</v>
      </c>
      <c r="L6635" s="3">
        <f>IF(AND(O6635&gt;0,O6635&lt;366),+'PL2'!$N$3+1,IF(AND(O6635&gt;365,O6635&lt;731),+'PL2'!$O$3+1,IF(AND(O6635&gt;730,O6635&lt;1096),+'PL2'!$P$3+1,IF(AND(O6635&gt;1095,O6635&lt;1461),+'PL2'!$Q$3+1,IF(AND(O6635&gt;1460,O6635&lt;3000),+'PL2'!$R$3+1,0)))))</f>
        <v>1.5</v>
      </c>
      <c r="M6635" s="3">
        <f>IF(AND(O6635&gt;0,O6635&lt;366),+'PL2'!$N$2+1,IF(AND(O6635&gt;365,O6635&lt;731),+'PL2'!$O$2+1,IF(AND(O6635&gt;730,O6635&lt;1096),+'PL2'!$P$2+1,IF(AND(O6635&gt;1095,O6635&lt;1461),+'PL2'!$Q$2+1,IF(AND(O6635&gt;1460,O6635&lt;1826),+'PL2'!$R$2+1,IF(AND(O6635&gt;1825,O6635&lt;2190),+'PL2'!$S$2+1,0))))))</f>
        <v>1.2</v>
      </c>
      <c r="N6635" s="82">
        <f t="shared" si="551"/>
        <v>4.9963589095569638E-4</v>
      </c>
      <c r="O6635" s="19">
        <f>IF(A6635&gt;'PL2'!$C$2+489,IF(A6635='PL2'!$C$2+490,1,O6634+1), "")</f>
        <v>2072</v>
      </c>
      <c r="Q6635" s="19">
        <f t="shared" si="546"/>
        <v>46.235596972153431</v>
      </c>
    </row>
    <row r="6636" spans="1:17" s="80" customFormat="1" x14ac:dyDescent="0.55000000000000004">
      <c r="A6636" s="80">
        <v>6634</v>
      </c>
      <c r="B6636" s="81">
        <v>46456</v>
      </c>
      <c r="C6636" s="80">
        <v>160.68557266212099</v>
      </c>
      <c r="D6636" s="80">
        <f t="shared" si="548"/>
        <v>1589889774.3732383</v>
      </c>
      <c r="E6636" s="80">
        <v>475</v>
      </c>
      <c r="F6636" s="80">
        <f t="shared" si="544"/>
        <v>4.800687962446726E-5</v>
      </c>
      <c r="G6636" s="80">
        <f t="shared" si="549"/>
        <v>37428.675018698093</v>
      </c>
      <c r="H6636" s="80">
        <f t="shared" si="545"/>
        <v>1.7968338961259442</v>
      </c>
      <c r="I6636" s="80">
        <f t="shared" si="547"/>
        <v>17778620.633881595</v>
      </c>
      <c r="K6636" s="82">
        <f t="shared" si="550"/>
        <v>1.1114805470662237E-3</v>
      </c>
      <c r="L6636" s="3">
        <f>IF(AND(O6636&gt;0,O6636&lt;366),+'PL2'!$N$3+1,IF(AND(O6636&gt;365,O6636&lt;731),+'PL2'!$O$3+1,IF(AND(O6636&gt;730,O6636&lt;1096),+'PL2'!$P$3+1,IF(AND(O6636&gt;1095,O6636&lt;1461),+'PL2'!$Q$3+1,IF(AND(O6636&gt;1460,O6636&lt;3000),+'PL2'!$R$3+1,0)))))</f>
        <v>1.5</v>
      </c>
      <c r="M6636" s="3">
        <f>IF(AND(O6636&gt;0,O6636&lt;366),+'PL2'!$N$2+1,IF(AND(O6636&gt;365,O6636&lt;731),+'PL2'!$O$2+1,IF(AND(O6636&gt;730,O6636&lt;1096),+'PL2'!$P$2+1,IF(AND(O6636&gt;1095,O6636&lt;1461),+'PL2'!$Q$2+1,IF(AND(O6636&gt;1460,O6636&lt;1826),+'PL2'!$R$2+1,IF(AND(O6636&gt;1825,O6636&lt;2190),+'PL2'!$S$2+1,0))))))</f>
        <v>1.2</v>
      </c>
      <c r="N6636" s="82">
        <f t="shared" si="551"/>
        <v>4.9963589095569638E-4</v>
      </c>
      <c r="O6636" s="19">
        <f>IF(A6636&gt;'PL2'!$C$2+489,IF(A6636='PL2'!$C$2+490,1,O6635+1), "")</f>
        <v>2073</v>
      </c>
      <c r="Q6636" s="19">
        <f t="shared" si="546"/>
        <v>46.25869793584048</v>
      </c>
    </row>
    <row r="6637" spans="1:17" s="80" customFormat="1" x14ac:dyDescent="0.55000000000000004">
      <c r="A6637" s="80">
        <v>6635</v>
      </c>
      <c r="B6637" s="81">
        <v>46457</v>
      </c>
      <c r="C6637" s="80">
        <v>160.715571136242</v>
      </c>
      <c r="D6637" s="80">
        <f t="shared" si="548"/>
        <v>1591656905.9294336</v>
      </c>
      <c r="E6637" s="80">
        <v>475</v>
      </c>
      <c r="F6637" s="80">
        <f t="shared" si="544"/>
        <v>4.7962532632079378E-5</v>
      </c>
      <c r="G6637" s="80">
        <f t="shared" si="549"/>
        <v>37447.375728088351</v>
      </c>
      <c r="H6637" s="80">
        <f t="shared" si="545"/>
        <v>1.7960709803441748</v>
      </c>
      <c r="I6637" s="80">
        <f t="shared" si="547"/>
        <v>17787503.470841967</v>
      </c>
      <c r="K6637" s="82">
        <f t="shared" si="550"/>
        <v>1.1114805470662237E-3</v>
      </c>
      <c r="L6637" s="3">
        <f>IF(AND(O6637&gt;0,O6637&lt;366),+'PL2'!$N$3+1,IF(AND(O6637&gt;365,O6637&lt;731),+'PL2'!$O$3+1,IF(AND(O6637&gt;730,O6637&lt;1096),+'PL2'!$P$3+1,IF(AND(O6637&gt;1095,O6637&lt;1461),+'PL2'!$Q$3+1,IF(AND(O6637&gt;1460,O6637&lt;3000),+'PL2'!$R$3+1,0)))))</f>
        <v>1.5</v>
      </c>
      <c r="M6637" s="3">
        <f>IF(AND(O6637&gt;0,O6637&lt;366),+'PL2'!$N$2+1,IF(AND(O6637&gt;365,O6637&lt;731),+'PL2'!$O$2+1,IF(AND(O6637&gt;730,O6637&lt;1096),+'PL2'!$P$2+1,IF(AND(O6637&gt;1095,O6637&lt;1461),+'PL2'!$Q$2+1,IF(AND(O6637&gt;1460,O6637&lt;1826),+'PL2'!$R$2+1,IF(AND(O6637&gt;1825,O6637&lt;2190),+'PL2'!$S$2+1,0))))))</f>
        <v>1.2</v>
      </c>
      <c r="N6637" s="82">
        <f t="shared" si="551"/>
        <v>4.9963589095569638E-4</v>
      </c>
      <c r="O6637" s="19">
        <f>IF(A6637&gt;'PL2'!$C$2+489,IF(A6637='PL2'!$C$2+490,1,O6636+1), "")</f>
        <v>2074</v>
      </c>
      <c r="Q6637" s="19">
        <f t="shared" si="546"/>
        <v>46.281810441598104</v>
      </c>
    </row>
    <row r="6638" spans="1:17" s="80" customFormat="1" x14ac:dyDescent="0.55000000000000004">
      <c r="A6638" s="80">
        <v>6636</v>
      </c>
      <c r="B6638" s="81">
        <v>46458</v>
      </c>
      <c r="C6638" s="80">
        <v>160.74556961036299</v>
      </c>
      <c r="D6638" s="80">
        <f t="shared" si="548"/>
        <v>1593426001.6179779</v>
      </c>
      <c r="E6638" s="80">
        <v>475</v>
      </c>
      <c r="F6638" s="80">
        <f t="shared" si="544"/>
        <v>4.7918224936327002E-5</v>
      </c>
      <c r="G6638" s="80">
        <f t="shared" si="549"/>
        <v>37466.085781024209</v>
      </c>
      <c r="H6638" s="80">
        <f t="shared" si="545"/>
        <v>1.7953083259388407</v>
      </c>
      <c r="I6638" s="80">
        <f t="shared" si="547"/>
        <v>17796390.745986499</v>
      </c>
      <c r="K6638" s="82">
        <f t="shared" si="550"/>
        <v>1.1114805470662237E-3</v>
      </c>
      <c r="L6638" s="3">
        <f>IF(AND(O6638&gt;0,O6638&lt;366),+'PL2'!$N$3+1,IF(AND(O6638&gt;365,O6638&lt;731),+'PL2'!$O$3+1,IF(AND(O6638&gt;730,O6638&lt;1096),+'PL2'!$P$3+1,IF(AND(O6638&gt;1095,O6638&lt;1461),+'PL2'!$Q$3+1,IF(AND(O6638&gt;1460,O6638&lt;3000),+'PL2'!$R$3+1,0)))))</f>
        <v>1.5</v>
      </c>
      <c r="M6638" s="3">
        <f>IF(AND(O6638&gt;0,O6638&lt;366),+'PL2'!$N$2+1,IF(AND(O6638&gt;365,O6638&lt;731),+'PL2'!$O$2+1,IF(AND(O6638&gt;730,O6638&lt;1096),+'PL2'!$P$2+1,IF(AND(O6638&gt;1095,O6638&lt;1461),+'PL2'!$Q$2+1,IF(AND(O6638&gt;1460,O6638&lt;1826),+'PL2'!$R$2+1,IF(AND(O6638&gt;1825,O6638&lt;2190),+'PL2'!$S$2+1,0))))))</f>
        <v>1.2</v>
      </c>
      <c r="N6638" s="82">
        <f t="shared" si="551"/>
        <v>4.9963589095569638E-4</v>
      </c>
      <c r="O6638" s="19">
        <f>IF(A6638&gt;'PL2'!$C$2+489,IF(A6638='PL2'!$C$2+490,1,O6637+1), "")</f>
        <v>2075</v>
      </c>
      <c r="Q6638" s="19">
        <f t="shared" si="546"/>
        <v>46.304934495193137</v>
      </c>
    </row>
    <row r="6639" spans="1:17" s="80" customFormat="1" x14ac:dyDescent="0.55000000000000004">
      <c r="A6639" s="80">
        <v>6637</v>
      </c>
      <c r="B6639" s="81">
        <v>46459</v>
      </c>
      <c r="C6639" s="80">
        <v>160.77556808448401</v>
      </c>
      <c r="D6639" s="80">
        <f t="shared" si="548"/>
        <v>1595197063.6219656</v>
      </c>
      <c r="E6639" s="80">
        <v>475</v>
      </c>
      <c r="F6639" s="80">
        <f t="shared" si="544"/>
        <v>4.7873956504616472E-5</v>
      </c>
      <c r="G6639" s="80">
        <f t="shared" si="549"/>
        <v>37484.80518217403</v>
      </c>
      <c r="H6639" s="80">
        <f t="shared" si="545"/>
        <v>1.7945459328754216</v>
      </c>
      <c r="I6639" s="80">
        <f t="shared" si="547"/>
        <v>17805282.461532664</v>
      </c>
      <c r="K6639" s="82">
        <f t="shared" si="550"/>
        <v>1.1114805470662237E-3</v>
      </c>
      <c r="L6639" s="3">
        <f>IF(AND(O6639&gt;0,O6639&lt;366),+'PL2'!$N$3+1,IF(AND(O6639&gt;365,O6639&lt;731),+'PL2'!$O$3+1,IF(AND(O6639&gt;730,O6639&lt;1096),+'PL2'!$P$3+1,IF(AND(O6639&gt;1095,O6639&lt;1461),+'PL2'!$Q$3+1,IF(AND(O6639&gt;1460,O6639&lt;3000),+'PL2'!$R$3+1,0)))))</f>
        <v>1.5</v>
      </c>
      <c r="M6639" s="3">
        <f>IF(AND(O6639&gt;0,O6639&lt;366),+'PL2'!$N$2+1,IF(AND(O6639&gt;365,O6639&lt;731),+'PL2'!$O$2+1,IF(AND(O6639&gt;730,O6639&lt;1096),+'PL2'!$P$2+1,IF(AND(O6639&gt;1095,O6639&lt;1461),+'PL2'!$Q$2+1,IF(AND(O6639&gt;1460,O6639&lt;1826),+'PL2'!$R$2+1,IF(AND(O6639&gt;1825,O6639&lt;2190),+'PL2'!$S$2+1,0))))))</f>
        <v>1.2</v>
      </c>
      <c r="N6639" s="82">
        <f t="shared" si="551"/>
        <v>4.9963589095569638E-4</v>
      </c>
      <c r="O6639" s="19">
        <f>IF(A6639&gt;'PL2'!$C$2+489,IF(A6639='PL2'!$C$2+490,1,O6638+1), "")</f>
        <v>2076</v>
      </c>
      <c r="Q6639" s="19">
        <f t="shared" si="546"/>
        <v>46.328070102395287</v>
      </c>
    </row>
    <row r="6640" spans="1:17" s="80" customFormat="1" x14ac:dyDescent="0.55000000000000004">
      <c r="A6640" s="80">
        <v>6638</v>
      </c>
      <c r="B6640" s="81">
        <v>46460</v>
      </c>
      <c r="C6640" s="80">
        <v>160.80556655860499</v>
      </c>
      <c r="D6640" s="80">
        <f t="shared" si="548"/>
        <v>1596970094.1269186</v>
      </c>
      <c r="E6640" s="80">
        <v>475</v>
      </c>
      <c r="F6640" s="80">
        <f t="shared" si="544"/>
        <v>4.7829727304377997E-5</v>
      </c>
      <c r="G6640" s="80">
        <f t="shared" si="549"/>
        <v>37503.533936208529</v>
      </c>
      <c r="H6640" s="80">
        <f t="shared" si="545"/>
        <v>1.7937838011193399</v>
      </c>
      <c r="I6640" s="80">
        <f t="shared" si="547"/>
        <v>17814178.61969905</v>
      </c>
      <c r="K6640" s="82">
        <f t="shared" si="550"/>
        <v>1.1114805470662237E-3</v>
      </c>
      <c r="L6640" s="3">
        <f>IF(AND(O6640&gt;0,O6640&lt;366),+'PL2'!$N$3+1,IF(AND(O6640&gt;365,O6640&lt;731),+'PL2'!$O$3+1,IF(AND(O6640&gt;730,O6640&lt;1096),+'PL2'!$P$3+1,IF(AND(O6640&gt;1095,O6640&lt;1461),+'PL2'!$Q$3+1,IF(AND(O6640&gt;1460,O6640&lt;3000),+'PL2'!$R$3+1,0)))))</f>
        <v>1.5</v>
      </c>
      <c r="M6640" s="3">
        <f>IF(AND(O6640&gt;0,O6640&lt;366),+'PL2'!$N$2+1,IF(AND(O6640&gt;365,O6640&lt;731),+'PL2'!$O$2+1,IF(AND(O6640&gt;730,O6640&lt;1096),+'PL2'!$P$2+1,IF(AND(O6640&gt;1095,O6640&lt;1461),+'PL2'!$Q$2+1,IF(AND(O6640&gt;1460,O6640&lt;1826),+'PL2'!$R$2+1,IF(AND(O6640&gt;1825,O6640&lt;2190),+'PL2'!$S$2+1,0))))))</f>
        <v>1.2</v>
      </c>
      <c r="N6640" s="82">
        <f t="shared" si="551"/>
        <v>4.9963589095569638E-4</v>
      </c>
      <c r="O6640" s="19">
        <f>IF(A6640&gt;'PL2'!$C$2+489,IF(A6640='PL2'!$C$2+490,1,O6639+1), "")</f>
        <v>2077</v>
      </c>
      <c r="Q6640" s="19">
        <f t="shared" si="546"/>
        <v>46.351217268977159</v>
      </c>
    </row>
    <row r="6641" spans="1:17" s="80" customFormat="1" x14ac:dyDescent="0.55000000000000004">
      <c r="A6641" s="80">
        <v>6639</v>
      </c>
      <c r="B6641" s="81">
        <v>46461</v>
      </c>
      <c r="C6641" s="80">
        <v>160.83556503272601</v>
      </c>
      <c r="D6641" s="80">
        <f t="shared" si="548"/>
        <v>1598745095.3207872</v>
      </c>
      <c r="E6641" s="80">
        <v>475</v>
      </c>
      <c r="F6641" s="80">
        <f t="shared" si="544"/>
        <v>4.7785537303065732E-5</v>
      </c>
      <c r="G6641" s="80">
        <f t="shared" si="549"/>
        <v>37522.272047800732</v>
      </c>
      <c r="H6641" s="80">
        <f t="shared" si="545"/>
        <v>1.7930219306359625</v>
      </c>
      <c r="I6641" s="80">
        <f t="shared" si="547"/>
        <v>17823079.222705349</v>
      </c>
      <c r="K6641" s="82">
        <f t="shared" si="550"/>
        <v>1.1114805470662237E-3</v>
      </c>
      <c r="L6641" s="3">
        <f>IF(AND(O6641&gt;0,O6641&lt;366),+'PL2'!$N$3+1,IF(AND(O6641&gt;365,O6641&lt;731),+'PL2'!$O$3+1,IF(AND(O6641&gt;730,O6641&lt;1096),+'PL2'!$P$3+1,IF(AND(O6641&gt;1095,O6641&lt;1461),+'PL2'!$Q$3+1,IF(AND(O6641&gt;1460,O6641&lt;3000),+'PL2'!$R$3+1,0)))))</f>
        <v>1.5</v>
      </c>
      <c r="M6641" s="3">
        <f>IF(AND(O6641&gt;0,O6641&lt;366),+'PL2'!$N$2+1,IF(AND(O6641&gt;365,O6641&lt;731),+'PL2'!$O$2+1,IF(AND(O6641&gt;730,O6641&lt;1096),+'PL2'!$P$2+1,IF(AND(O6641&gt;1095,O6641&lt;1461),+'PL2'!$Q$2+1,IF(AND(O6641&gt;1460,O6641&lt;1826),+'PL2'!$R$2+1,IF(AND(O6641&gt;1825,O6641&lt;2190),+'PL2'!$S$2+1,0))))))</f>
        <v>1.2</v>
      </c>
      <c r="N6641" s="82">
        <f t="shared" si="551"/>
        <v>4.9963589095569638E-4</v>
      </c>
      <c r="O6641" s="19">
        <f>IF(A6641&gt;'PL2'!$C$2+489,IF(A6641='PL2'!$C$2+490,1,O6640+1), "")</f>
        <v>2078</v>
      </c>
      <c r="Q6641" s="19">
        <f t="shared" si="546"/>
        <v>46.374376000714228</v>
      </c>
    </row>
    <row r="6642" spans="1:17" s="80" customFormat="1" x14ac:dyDescent="0.55000000000000004">
      <c r="A6642" s="80">
        <v>6640</v>
      </c>
      <c r="B6642" s="81">
        <v>46462</v>
      </c>
      <c r="C6642" s="80">
        <v>160.865563506847</v>
      </c>
      <c r="D6642" s="80">
        <f t="shared" si="548"/>
        <v>1600522069.3939538</v>
      </c>
      <c r="E6642" s="80">
        <v>475</v>
      </c>
      <c r="F6642" s="80">
        <f t="shared" si="544"/>
        <v>4.7741386468157737E-5</v>
      </c>
      <c r="G6642" s="80">
        <f t="shared" si="549"/>
        <v>37541.019521626018</v>
      </c>
      <c r="H6642" s="80">
        <f t="shared" si="545"/>
        <v>1.7922603213906019</v>
      </c>
      <c r="I6642" s="80">
        <f t="shared" si="547"/>
        <v>17831984.272772357</v>
      </c>
      <c r="K6642" s="82">
        <f t="shared" si="550"/>
        <v>1.1114805470662237E-3</v>
      </c>
      <c r="L6642" s="3">
        <f>IF(AND(O6642&gt;0,O6642&lt;366),+'PL2'!$N$3+1,IF(AND(O6642&gt;365,O6642&lt;731),+'PL2'!$O$3+1,IF(AND(O6642&gt;730,O6642&lt;1096),+'PL2'!$P$3+1,IF(AND(O6642&gt;1095,O6642&lt;1461),+'PL2'!$Q$3+1,IF(AND(O6642&gt;1460,O6642&lt;3000),+'PL2'!$R$3+1,0)))))</f>
        <v>1.5</v>
      </c>
      <c r="M6642" s="3">
        <f>IF(AND(O6642&gt;0,O6642&lt;366),+'PL2'!$N$2+1,IF(AND(O6642&gt;365,O6642&lt;731),+'PL2'!$O$2+1,IF(AND(O6642&gt;730,O6642&lt;1096),+'PL2'!$P$2+1,IF(AND(O6642&gt;1095,O6642&lt;1461),+'PL2'!$Q$2+1,IF(AND(O6642&gt;1460,O6642&lt;1826),+'PL2'!$R$2+1,IF(AND(O6642&gt;1825,O6642&lt;2190),+'PL2'!$S$2+1,0))))))</f>
        <v>1.2</v>
      </c>
      <c r="N6642" s="82">
        <f t="shared" si="551"/>
        <v>4.9963589095569638E-4</v>
      </c>
      <c r="O6642" s="19">
        <f>IF(A6642&gt;'PL2'!$C$2+489,IF(A6642='PL2'!$C$2+490,1,O6641+1), "")</f>
        <v>2079</v>
      </c>
      <c r="Q6642" s="19">
        <f t="shared" si="546"/>
        <v>46.397546303384857</v>
      </c>
    </row>
    <row r="6643" spans="1:17" s="80" customFormat="1" x14ac:dyDescent="0.55000000000000004">
      <c r="A6643" s="80">
        <v>6641</v>
      </c>
      <c r="B6643" s="81">
        <v>46463</v>
      </c>
      <c r="C6643" s="80">
        <v>160.89556198096801</v>
      </c>
      <c r="D6643" s="80">
        <f t="shared" si="548"/>
        <v>1602301018.5392354</v>
      </c>
      <c r="E6643" s="80">
        <v>475</v>
      </c>
      <c r="F6643" s="80">
        <f t="shared" si="544"/>
        <v>4.7697274767155982E-5</v>
      </c>
      <c r="G6643" s="80">
        <f t="shared" si="549"/>
        <v>37559.776362362092</v>
      </c>
      <c r="H6643" s="80">
        <f t="shared" si="545"/>
        <v>1.7914989733485152</v>
      </c>
      <c r="I6643" s="80">
        <f t="shared" si="547"/>
        <v>17840893.772121992</v>
      </c>
      <c r="K6643" s="82">
        <f t="shared" si="550"/>
        <v>1.1114805470662237E-3</v>
      </c>
      <c r="L6643" s="3">
        <f>IF(AND(O6643&gt;0,O6643&lt;366),+'PL2'!$N$3+1,IF(AND(O6643&gt;365,O6643&lt;731),+'PL2'!$O$3+1,IF(AND(O6643&gt;730,O6643&lt;1096),+'PL2'!$P$3+1,IF(AND(O6643&gt;1095,O6643&lt;1461),+'PL2'!$Q$3+1,IF(AND(O6643&gt;1460,O6643&lt;3000),+'PL2'!$R$3+1,0)))))</f>
        <v>1.5</v>
      </c>
      <c r="M6643" s="3">
        <f>IF(AND(O6643&gt;0,O6643&lt;366),+'PL2'!$N$2+1,IF(AND(O6643&gt;365,O6643&lt;731),+'PL2'!$O$2+1,IF(AND(O6643&gt;730,O6643&lt;1096),+'PL2'!$P$2+1,IF(AND(O6643&gt;1095,O6643&lt;1461),+'PL2'!$Q$2+1,IF(AND(O6643&gt;1460,O6643&lt;1826),+'PL2'!$R$2+1,IF(AND(O6643&gt;1825,O6643&lt;2190),+'PL2'!$S$2+1,0))))))</f>
        <v>1.2</v>
      </c>
      <c r="N6643" s="82">
        <f t="shared" si="551"/>
        <v>4.9963589095569638E-4</v>
      </c>
      <c r="O6643" s="19">
        <f>IF(A6643&gt;'PL2'!$C$2+489,IF(A6643='PL2'!$C$2+490,1,O6642+1), "")</f>
        <v>2080</v>
      </c>
      <c r="Q6643" s="19">
        <f t="shared" si="546"/>
        <v>46.420728182770304</v>
      </c>
    </row>
    <row r="6644" spans="1:17" s="80" customFormat="1" x14ac:dyDescent="0.55000000000000004">
      <c r="A6644" s="80">
        <v>6642</v>
      </c>
      <c r="B6644" s="81">
        <v>46464</v>
      </c>
      <c r="C6644" s="80">
        <v>160.925560455089</v>
      </c>
      <c r="D6644" s="80">
        <f t="shared" si="548"/>
        <v>1604081944.9518862</v>
      </c>
      <c r="E6644" s="80">
        <v>475</v>
      </c>
      <c r="F6644" s="80">
        <f t="shared" si="544"/>
        <v>4.7653202167586301E-5</v>
      </c>
      <c r="G6644" s="80">
        <f t="shared" si="549"/>
        <v>37578.542574688996</v>
      </c>
      <c r="H6644" s="80">
        <f t="shared" si="545"/>
        <v>1.7907378864749037</v>
      </c>
      <c r="I6644" s="80">
        <f t="shared" si="547"/>
        <v>17849807.722977273</v>
      </c>
      <c r="K6644" s="82">
        <f t="shared" si="550"/>
        <v>1.1114805470662237E-3</v>
      </c>
      <c r="L6644" s="3">
        <f>IF(AND(O6644&gt;0,O6644&lt;366),+'PL2'!$N$3+1,IF(AND(O6644&gt;365,O6644&lt;731),+'PL2'!$O$3+1,IF(AND(O6644&gt;730,O6644&lt;1096),+'PL2'!$P$3+1,IF(AND(O6644&gt;1095,O6644&lt;1461),+'PL2'!$Q$3+1,IF(AND(O6644&gt;1460,O6644&lt;3000),+'PL2'!$R$3+1,0)))))</f>
        <v>1.5</v>
      </c>
      <c r="M6644" s="3">
        <f>IF(AND(O6644&gt;0,O6644&lt;366),+'PL2'!$N$2+1,IF(AND(O6644&gt;365,O6644&lt;731),+'PL2'!$O$2+1,IF(AND(O6644&gt;730,O6644&lt;1096),+'PL2'!$P$2+1,IF(AND(O6644&gt;1095,O6644&lt;1461),+'PL2'!$Q$2+1,IF(AND(O6644&gt;1460,O6644&lt;1826),+'PL2'!$R$2+1,IF(AND(O6644&gt;1825,O6644&lt;2190),+'PL2'!$S$2+1,0))))))</f>
        <v>1.2</v>
      </c>
      <c r="N6644" s="82">
        <f t="shared" si="551"/>
        <v>4.9963589095569638E-4</v>
      </c>
      <c r="O6644" s="19">
        <f>IF(A6644&gt;'PL2'!$C$2+489,IF(A6644='PL2'!$C$2+490,1,O6643+1), "")</f>
        <v>2081</v>
      </c>
      <c r="Q6644" s="19">
        <f t="shared" si="546"/>
        <v>46.443921644654715</v>
      </c>
    </row>
    <row r="6645" spans="1:17" s="80" customFormat="1" x14ac:dyDescent="0.55000000000000004">
      <c r="A6645" s="80">
        <v>6643</v>
      </c>
      <c r="B6645" s="81">
        <v>46465</v>
      </c>
      <c r="C6645" s="80">
        <v>160.95555892921001</v>
      </c>
      <c r="D6645" s="80">
        <f t="shared" si="548"/>
        <v>1605864850.8296003</v>
      </c>
      <c r="E6645" s="80">
        <v>475</v>
      </c>
      <c r="F6645" s="80">
        <f t="shared" si="544"/>
        <v>4.7609168636998426E-5</v>
      </c>
      <c r="G6645" s="80">
        <f t="shared" si="549"/>
        <v>37597.318163289114</v>
      </c>
      <c r="H6645" s="80">
        <f t="shared" si="545"/>
        <v>1.7899770607349152</v>
      </c>
      <c r="I6645" s="80">
        <f t="shared" si="547"/>
        <v>17858726.127562329</v>
      </c>
      <c r="K6645" s="82">
        <f t="shared" si="550"/>
        <v>1.1114805470662237E-3</v>
      </c>
      <c r="L6645" s="3">
        <f>IF(AND(O6645&gt;0,O6645&lt;366),+'PL2'!$N$3+1,IF(AND(O6645&gt;365,O6645&lt;731),+'PL2'!$O$3+1,IF(AND(O6645&gt;730,O6645&lt;1096),+'PL2'!$P$3+1,IF(AND(O6645&gt;1095,O6645&lt;1461),+'PL2'!$Q$3+1,IF(AND(O6645&gt;1460,O6645&lt;3000),+'PL2'!$R$3+1,0)))))</f>
        <v>1.5</v>
      </c>
      <c r="M6645" s="3">
        <f>IF(AND(O6645&gt;0,O6645&lt;366),+'PL2'!$N$2+1,IF(AND(O6645&gt;365,O6645&lt;731),+'PL2'!$O$2+1,IF(AND(O6645&gt;730,O6645&lt;1096),+'PL2'!$P$2+1,IF(AND(O6645&gt;1095,O6645&lt;1461),+'PL2'!$Q$2+1,IF(AND(O6645&gt;1460,O6645&lt;1826),+'PL2'!$R$2+1,IF(AND(O6645&gt;1825,O6645&lt;2190),+'PL2'!$S$2+1,0))))))</f>
        <v>1.2</v>
      </c>
      <c r="N6645" s="82">
        <f t="shared" si="551"/>
        <v>4.9963589095569638E-4</v>
      </c>
      <c r="O6645" s="19">
        <f>IF(A6645&gt;'PL2'!$C$2+489,IF(A6645='PL2'!$C$2+490,1,O6644+1), "")</f>
        <v>2082</v>
      </c>
      <c r="Q6645" s="19">
        <f t="shared" si="546"/>
        <v>46.467126694825119</v>
      </c>
    </row>
    <row r="6646" spans="1:17" s="80" customFormat="1" x14ac:dyDescent="0.55000000000000004">
      <c r="A6646" s="80">
        <v>6644</v>
      </c>
      <c r="B6646" s="81">
        <v>46466</v>
      </c>
      <c r="C6646" s="80">
        <v>160.985557403331</v>
      </c>
      <c r="D6646" s="80">
        <f t="shared" si="548"/>
        <v>1607649738.3725147</v>
      </c>
      <c r="E6646" s="80">
        <v>475</v>
      </c>
      <c r="F6646" s="80">
        <f t="shared" ref="F6646:F6709" si="552">+(C6646/D6646)*E6646</f>
        <v>4.7565174142965899E-5</v>
      </c>
      <c r="G6646" s="80">
        <f t="shared" si="549"/>
        <v>37616.103132847173</v>
      </c>
      <c r="H6646" s="80">
        <f t="shared" si="545"/>
        <v>1.789216496093641</v>
      </c>
      <c r="I6646" s="80">
        <f t="shared" si="547"/>
        <v>17867648.988102406</v>
      </c>
      <c r="K6646" s="82">
        <f t="shared" si="550"/>
        <v>1.1114805470662237E-3</v>
      </c>
      <c r="L6646" s="3">
        <f>IF(AND(O6646&gt;0,O6646&lt;366),+'PL2'!$N$3+1,IF(AND(O6646&gt;365,O6646&lt;731),+'PL2'!$O$3+1,IF(AND(O6646&gt;730,O6646&lt;1096),+'PL2'!$P$3+1,IF(AND(O6646&gt;1095,O6646&lt;1461),+'PL2'!$Q$3+1,IF(AND(O6646&gt;1460,O6646&lt;3000),+'PL2'!$R$3+1,0)))))</f>
        <v>1.5</v>
      </c>
      <c r="M6646" s="3">
        <f>IF(AND(O6646&gt;0,O6646&lt;366),+'PL2'!$N$2+1,IF(AND(O6646&gt;365,O6646&lt;731),+'PL2'!$O$2+1,IF(AND(O6646&gt;730,O6646&lt;1096),+'PL2'!$P$2+1,IF(AND(O6646&gt;1095,O6646&lt;1461),+'PL2'!$Q$2+1,IF(AND(O6646&gt;1460,O6646&lt;1826),+'PL2'!$R$2+1,IF(AND(O6646&gt;1825,O6646&lt;2190),+'PL2'!$S$2+1,0))))))</f>
        <v>1.2</v>
      </c>
      <c r="N6646" s="82">
        <f t="shared" si="551"/>
        <v>4.9963589095569638E-4</v>
      </c>
      <c r="O6646" s="19">
        <f>IF(A6646&gt;'PL2'!$C$2+489,IF(A6646='PL2'!$C$2+490,1,O6645+1), "")</f>
        <v>2083</v>
      </c>
      <c r="Q6646" s="19">
        <f t="shared" si="546"/>
        <v>46.490343339071437</v>
      </c>
    </row>
    <row r="6647" spans="1:17" s="80" customFormat="1" x14ac:dyDescent="0.55000000000000004">
      <c r="A6647" s="80">
        <v>6645</v>
      </c>
      <c r="B6647" s="81">
        <v>46467</v>
      </c>
      <c r="C6647" s="80">
        <v>161.01555587745199</v>
      </c>
      <c r="D6647" s="80">
        <f t="shared" si="548"/>
        <v>1609436609.7832119</v>
      </c>
      <c r="E6647" s="80">
        <v>475</v>
      </c>
      <c r="F6647" s="80">
        <f t="shared" si="552"/>
        <v>4.7521218653086144E-5</v>
      </c>
      <c r="G6647" s="80">
        <f t="shared" si="549"/>
        <v>37634.897488050236</v>
      </c>
      <c r="H6647" s="80">
        <f t="shared" si="545"/>
        <v>1.7884561925161178</v>
      </c>
      <c r="I6647" s="80">
        <f t="shared" si="547"/>
        <v>17876576.306823861</v>
      </c>
      <c r="K6647" s="82">
        <f t="shared" si="550"/>
        <v>1.1114805470662237E-3</v>
      </c>
      <c r="L6647" s="3">
        <f>IF(AND(O6647&gt;0,O6647&lt;366),+'PL2'!$N$3+1,IF(AND(O6647&gt;365,O6647&lt;731),+'PL2'!$O$3+1,IF(AND(O6647&gt;730,O6647&lt;1096),+'PL2'!$P$3+1,IF(AND(O6647&gt;1095,O6647&lt;1461),+'PL2'!$Q$3+1,IF(AND(O6647&gt;1460,O6647&lt;3000),+'PL2'!$R$3+1,0)))))</f>
        <v>1.5</v>
      </c>
      <c r="M6647" s="3">
        <f>IF(AND(O6647&gt;0,O6647&lt;366),+'PL2'!$N$2+1,IF(AND(O6647&gt;365,O6647&lt;731),+'PL2'!$O$2+1,IF(AND(O6647&gt;730,O6647&lt;1096),+'PL2'!$P$2+1,IF(AND(O6647&gt;1095,O6647&lt;1461),+'PL2'!$Q$2+1,IF(AND(O6647&gt;1460,O6647&lt;1826),+'PL2'!$R$2+1,IF(AND(O6647&gt;1825,O6647&lt;2190),+'PL2'!$S$2+1,0))))))</f>
        <v>1.2</v>
      </c>
      <c r="N6647" s="82">
        <f t="shared" si="551"/>
        <v>4.9963589095569638E-4</v>
      </c>
      <c r="O6647" s="19">
        <f>IF(A6647&gt;'PL2'!$C$2+489,IF(A6647='PL2'!$C$2+490,1,O6646+1), "")</f>
        <v>2084</v>
      </c>
      <c r="Q6647" s="19">
        <f t="shared" si="546"/>
        <v>46.51357158318649</v>
      </c>
    </row>
    <row r="6648" spans="1:17" s="80" customFormat="1" x14ac:dyDescent="0.55000000000000004">
      <c r="A6648" s="80">
        <v>6646</v>
      </c>
      <c r="B6648" s="81">
        <v>46468</v>
      </c>
      <c r="C6648" s="80">
        <v>161.045554351573</v>
      </c>
      <c r="D6648" s="80">
        <f t="shared" si="548"/>
        <v>1611225467.2667222</v>
      </c>
      <c r="E6648" s="80">
        <v>475</v>
      </c>
      <c r="F6648" s="80">
        <f t="shared" si="552"/>
        <v>4.7477302134980418E-5</v>
      </c>
      <c r="G6648" s="80">
        <f t="shared" si="549"/>
        <v>37653.701233587701</v>
      </c>
      <c r="H6648" s="80">
        <f t="shared" si="545"/>
        <v>1.7876961499673281</v>
      </c>
      <c r="I6648" s="80">
        <f t="shared" si="547"/>
        <v>17885508.085954159</v>
      </c>
      <c r="K6648" s="82">
        <f t="shared" si="550"/>
        <v>1.1114805470662237E-3</v>
      </c>
      <c r="L6648" s="3">
        <f>IF(AND(O6648&gt;0,O6648&lt;366),+'PL2'!$N$3+1,IF(AND(O6648&gt;365,O6648&lt;731),+'PL2'!$O$3+1,IF(AND(O6648&gt;730,O6648&lt;1096),+'PL2'!$P$3+1,IF(AND(O6648&gt;1095,O6648&lt;1461),+'PL2'!$Q$3+1,IF(AND(O6648&gt;1460,O6648&lt;3000),+'PL2'!$R$3+1,0)))))</f>
        <v>1.5</v>
      </c>
      <c r="M6648" s="3">
        <f>IF(AND(O6648&gt;0,O6648&lt;366),+'PL2'!$N$2+1,IF(AND(O6648&gt;365,O6648&lt;731),+'PL2'!$O$2+1,IF(AND(O6648&gt;730,O6648&lt;1096),+'PL2'!$P$2+1,IF(AND(O6648&gt;1095,O6648&lt;1461),+'PL2'!$Q$2+1,IF(AND(O6648&gt;1460,O6648&lt;1826),+'PL2'!$R$2+1,IF(AND(O6648&gt;1825,O6648&lt;2190),+'PL2'!$S$2+1,0))))))</f>
        <v>1.2</v>
      </c>
      <c r="N6648" s="82">
        <f t="shared" si="551"/>
        <v>4.9963589095569638E-4</v>
      </c>
      <c r="O6648" s="19">
        <f>IF(A6648&gt;'PL2'!$C$2+489,IF(A6648='PL2'!$C$2+490,1,O6647+1), "")</f>
        <v>2085</v>
      </c>
      <c r="Q6648" s="19">
        <f t="shared" si="546"/>
        <v>46.53681143296599</v>
      </c>
    </row>
    <row r="6649" spans="1:17" s="80" customFormat="1" x14ac:dyDescent="0.55000000000000004">
      <c r="A6649" s="80">
        <v>6647</v>
      </c>
      <c r="B6649" s="81">
        <v>46469</v>
      </c>
      <c r="C6649" s="80">
        <v>161.07555282569399</v>
      </c>
      <c r="D6649" s="80">
        <f t="shared" si="548"/>
        <v>1613016313.0305269</v>
      </c>
      <c r="E6649" s="80">
        <v>475</v>
      </c>
      <c r="F6649" s="80">
        <f t="shared" si="552"/>
        <v>4.7433424556293778E-5</v>
      </c>
      <c r="G6649" s="80">
        <f t="shared" si="549"/>
        <v>37672.514374151324</v>
      </c>
      <c r="H6649" s="80">
        <f t="shared" si="545"/>
        <v>1.7869363684121997</v>
      </c>
      <c r="I6649" s="80">
        <f t="shared" si="547"/>
        <v>17894444.327721879</v>
      </c>
      <c r="K6649" s="82">
        <f t="shared" si="550"/>
        <v>1.1114805470662237E-3</v>
      </c>
      <c r="L6649" s="3">
        <f>IF(AND(O6649&gt;0,O6649&lt;366),+'PL2'!$N$3+1,IF(AND(O6649&gt;365,O6649&lt;731),+'PL2'!$O$3+1,IF(AND(O6649&gt;730,O6649&lt;1096),+'PL2'!$P$3+1,IF(AND(O6649&gt;1095,O6649&lt;1461),+'PL2'!$Q$3+1,IF(AND(O6649&gt;1460,O6649&lt;3000),+'PL2'!$R$3+1,0)))))</f>
        <v>1.5</v>
      </c>
      <c r="M6649" s="3">
        <f>IF(AND(O6649&gt;0,O6649&lt;366),+'PL2'!$N$2+1,IF(AND(O6649&gt;365,O6649&lt;731),+'PL2'!$O$2+1,IF(AND(O6649&gt;730,O6649&lt;1096),+'PL2'!$P$2+1,IF(AND(O6649&gt;1095,O6649&lt;1461),+'PL2'!$Q$2+1,IF(AND(O6649&gt;1460,O6649&lt;1826),+'PL2'!$R$2+1,IF(AND(O6649&gt;1825,O6649&lt;2190),+'PL2'!$S$2+1,0))))))</f>
        <v>1.2</v>
      </c>
      <c r="N6649" s="82">
        <f t="shared" si="551"/>
        <v>4.9963589095569638E-4</v>
      </c>
      <c r="O6649" s="19">
        <f>IF(A6649&gt;'PL2'!$C$2+489,IF(A6649='PL2'!$C$2+490,1,O6648+1), "")</f>
        <v>2086</v>
      </c>
      <c r="Q6649" s="19">
        <f t="shared" si="546"/>
        <v>46.560062894208535</v>
      </c>
    </row>
    <row r="6650" spans="1:17" s="80" customFormat="1" x14ac:dyDescent="0.55000000000000004">
      <c r="A6650" s="80">
        <v>6648</v>
      </c>
      <c r="B6650" s="81">
        <v>46470</v>
      </c>
      <c r="C6650" s="80">
        <v>161.105551299815</v>
      </c>
      <c r="D6650" s="80">
        <f t="shared" si="548"/>
        <v>1614809149.2845607</v>
      </c>
      <c r="E6650" s="80">
        <v>475</v>
      </c>
      <c r="F6650" s="80">
        <f t="shared" si="552"/>
        <v>4.7389585884695105E-5</v>
      </c>
      <c r="G6650" s="80">
        <f t="shared" si="549"/>
        <v>37691.336914435196</v>
      </c>
      <c r="H6650" s="80">
        <f t="shared" si="545"/>
        <v>1.7861768478156057</v>
      </c>
      <c r="I6650" s="80">
        <f t="shared" si="547"/>
        <v>17903385.034356717</v>
      </c>
      <c r="K6650" s="82">
        <f t="shared" si="550"/>
        <v>1.1114805470662237E-3</v>
      </c>
      <c r="L6650" s="3">
        <f>IF(AND(O6650&gt;0,O6650&lt;366),+'PL2'!$N$3+1,IF(AND(O6650&gt;365,O6650&lt;731),+'PL2'!$O$3+1,IF(AND(O6650&gt;730,O6650&lt;1096),+'PL2'!$P$3+1,IF(AND(O6650&gt;1095,O6650&lt;1461),+'PL2'!$Q$3+1,IF(AND(O6650&gt;1460,O6650&lt;3000),+'PL2'!$R$3+1,0)))))</f>
        <v>1.5</v>
      </c>
      <c r="M6650" s="3">
        <f>IF(AND(O6650&gt;0,O6650&lt;366),+'PL2'!$N$2+1,IF(AND(O6650&gt;365,O6650&lt;731),+'PL2'!$O$2+1,IF(AND(O6650&gt;730,O6650&lt;1096),+'PL2'!$P$2+1,IF(AND(O6650&gt;1095,O6650&lt;1461),+'PL2'!$Q$2+1,IF(AND(O6650&gt;1460,O6650&lt;1826),+'PL2'!$R$2+1,IF(AND(O6650&gt;1825,O6650&lt;2190),+'PL2'!$S$2+1,0))))))</f>
        <v>1.2</v>
      </c>
      <c r="N6650" s="82">
        <f t="shared" si="551"/>
        <v>4.9963589095569638E-4</v>
      </c>
      <c r="O6650" s="19">
        <f>IF(A6650&gt;'PL2'!$C$2+489,IF(A6650='PL2'!$C$2+490,1,O6649+1), "")</f>
        <v>2087</v>
      </c>
      <c r="Q6650" s="19">
        <f t="shared" si="546"/>
        <v>46.583325972715635</v>
      </c>
    </row>
    <row r="6651" spans="1:17" s="80" customFormat="1" x14ac:dyDescent="0.55000000000000004">
      <c r="A6651" s="80">
        <v>6649</v>
      </c>
      <c r="B6651" s="81">
        <v>46471</v>
      </c>
      <c r="C6651" s="80">
        <v>161.13554977393599</v>
      </c>
      <c r="D6651" s="80">
        <f t="shared" si="548"/>
        <v>1616603978.241215</v>
      </c>
      <c r="E6651" s="80">
        <v>475</v>
      </c>
      <c r="F6651" s="80">
        <f t="shared" si="552"/>
        <v>4.7345786087877037E-5</v>
      </c>
      <c r="G6651" s="80">
        <f t="shared" si="549"/>
        <v>37710.168859135752</v>
      </c>
      <c r="H6651" s="80">
        <f t="shared" si="545"/>
        <v>1.7854175881423633</v>
      </c>
      <c r="I6651" s="80">
        <f t="shared" si="547"/>
        <v>17912330.208089482</v>
      </c>
      <c r="K6651" s="82">
        <f t="shared" si="550"/>
        <v>1.1114805470662237E-3</v>
      </c>
      <c r="L6651" s="3">
        <f>IF(AND(O6651&gt;0,O6651&lt;366),+'PL2'!$N$3+1,IF(AND(O6651&gt;365,O6651&lt;731),+'PL2'!$O$3+1,IF(AND(O6651&gt;730,O6651&lt;1096),+'PL2'!$P$3+1,IF(AND(O6651&gt;1095,O6651&lt;1461),+'PL2'!$Q$3+1,IF(AND(O6651&gt;1460,O6651&lt;3000),+'PL2'!$R$3+1,0)))))</f>
        <v>1.5</v>
      </c>
      <c r="M6651" s="3">
        <f>IF(AND(O6651&gt;0,O6651&lt;366),+'PL2'!$N$2+1,IF(AND(O6651&gt;365,O6651&lt;731),+'PL2'!$O$2+1,IF(AND(O6651&gt;730,O6651&lt;1096),+'PL2'!$P$2+1,IF(AND(O6651&gt;1095,O6651&lt;1461),+'PL2'!$Q$2+1,IF(AND(O6651&gt;1460,O6651&lt;1826),+'PL2'!$R$2+1,IF(AND(O6651&gt;1825,O6651&lt;2190),+'PL2'!$S$2+1,0))))))</f>
        <v>1.2</v>
      </c>
      <c r="N6651" s="82">
        <f t="shared" si="551"/>
        <v>4.9963589095569638E-4</v>
      </c>
      <c r="O6651" s="19">
        <f>IF(A6651&gt;'PL2'!$C$2+489,IF(A6651='PL2'!$C$2+490,1,O6650+1), "")</f>
        <v>2088</v>
      </c>
      <c r="Q6651" s="19">
        <f t="shared" si="546"/>
        <v>46.606600674291691</v>
      </c>
    </row>
    <row r="6652" spans="1:17" s="80" customFormat="1" x14ac:dyDescent="0.55000000000000004">
      <c r="A6652" s="80">
        <v>6650</v>
      </c>
      <c r="B6652" s="81">
        <v>46472</v>
      </c>
      <c r="C6652" s="80">
        <v>161.16554824805701</v>
      </c>
      <c r="D6652" s="80">
        <f t="shared" si="548"/>
        <v>1618400802.11534</v>
      </c>
      <c r="E6652" s="80">
        <v>475</v>
      </c>
      <c r="F6652" s="80">
        <f t="shared" si="552"/>
        <v>4.7302025133556046E-5</v>
      </c>
      <c r="G6652" s="80">
        <f t="shared" si="549"/>
        <v>37729.010212951776</v>
      </c>
      <c r="H6652" s="80">
        <f t="shared" si="545"/>
        <v>1.7846585893572378</v>
      </c>
      <c r="I6652" s="80">
        <f t="shared" si="547"/>
        <v>17921279.851152092</v>
      </c>
      <c r="K6652" s="82">
        <f t="shared" si="550"/>
        <v>1.1114805470662237E-3</v>
      </c>
      <c r="L6652" s="3">
        <f>IF(AND(O6652&gt;0,O6652&lt;366),+'PL2'!$N$3+1,IF(AND(O6652&gt;365,O6652&lt;731),+'PL2'!$O$3+1,IF(AND(O6652&gt;730,O6652&lt;1096),+'PL2'!$P$3+1,IF(AND(O6652&gt;1095,O6652&lt;1461),+'PL2'!$Q$3+1,IF(AND(O6652&gt;1460,O6652&lt;3000),+'PL2'!$R$3+1,0)))))</f>
        <v>1.5</v>
      </c>
      <c r="M6652" s="3">
        <f>IF(AND(O6652&gt;0,O6652&lt;366),+'PL2'!$N$2+1,IF(AND(O6652&gt;365,O6652&lt;731),+'PL2'!$O$2+1,IF(AND(O6652&gt;730,O6652&lt;1096),+'PL2'!$P$2+1,IF(AND(O6652&gt;1095,O6652&lt;1461),+'PL2'!$Q$2+1,IF(AND(O6652&gt;1460,O6652&lt;1826),+'PL2'!$R$2+1,IF(AND(O6652&gt;1825,O6652&lt;2190),+'PL2'!$S$2+1,0))))))</f>
        <v>1.2</v>
      </c>
      <c r="N6652" s="82">
        <f t="shared" si="551"/>
        <v>4.9963589095569638E-4</v>
      </c>
      <c r="O6652" s="19">
        <f>IF(A6652&gt;'PL2'!$C$2+489,IF(A6652='PL2'!$C$2+490,1,O6651+1), "")</f>
        <v>2089</v>
      </c>
      <c r="Q6652" s="19">
        <f t="shared" si="546"/>
        <v>46.629887004744006</v>
      </c>
    </row>
    <row r="6653" spans="1:17" s="80" customFormat="1" x14ac:dyDescent="0.55000000000000004">
      <c r="A6653" s="80">
        <v>6651</v>
      </c>
      <c r="B6653" s="81">
        <v>46473</v>
      </c>
      <c r="C6653" s="80">
        <v>161.19554672217799</v>
      </c>
      <c r="D6653" s="80">
        <f t="shared" si="548"/>
        <v>1620199623.1242476</v>
      </c>
      <c r="E6653" s="80">
        <v>475</v>
      </c>
      <c r="F6653" s="80">
        <f t="shared" si="552"/>
        <v>4.7258302989472312E-5</v>
      </c>
      <c r="G6653" s="80">
        <f t="shared" si="549"/>
        <v>37747.860980584403</v>
      </c>
      <c r="H6653" s="80">
        <f t="shared" si="545"/>
        <v>1.7838998514249371</v>
      </c>
      <c r="I6653" s="80">
        <f t="shared" si="547"/>
        <v>17930233.965777591</v>
      </c>
      <c r="K6653" s="82">
        <f t="shared" si="550"/>
        <v>1.1114805470662237E-3</v>
      </c>
      <c r="L6653" s="3">
        <f>IF(AND(O6653&gt;0,O6653&lt;366),+'PL2'!$N$3+1,IF(AND(O6653&gt;365,O6653&lt;731),+'PL2'!$O$3+1,IF(AND(O6653&gt;730,O6653&lt;1096),+'PL2'!$P$3+1,IF(AND(O6653&gt;1095,O6653&lt;1461),+'PL2'!$Q$3+1,IF(AND(O6653&gt;1460,O6653&lt;3000),+'PL2'!$R$3+1,0)))))</f>
        <v>1.5</v>
      </c>
      <c r="M6653" s="3">
        <f>IF(AND(O6653&gt;0,O6653&lt;366),+'PL2'!$N$2+1,IF(AND(O6653&gt;365,O6653&lt;731),+'PL2'!$O$2+1,IF(AND(O6653&gt;730,O6653&lt;1096),+'PL2'!$P$2+1,IF(AND(O6653&gt;1095,O6653&lt;1461),+'PL2'!$Q$2+1,IF(AND(O6653&gt;1460,O6653&lt;1826),+'PL2'!$R$2+1,IF(AND(O6653&gt;1825,O6653&lt;2190),+'PL2'!$S$2+1,0))))))</f>
        <v>1.2</v>
      </c>
      <c r="N6653" s="82">
        <f t="shared" si="551"/>
        <v>4.9963589095569638E-4</v>
      </c>
      <c r="O6653" s="19">
        <f>IF(A6653&gt;'PL2'!$C$2+489,IF(A6653='PL2'!$C$2+490,1,O6652+1), "")</f>
        <v>2090</v>
      </c>
      <c r="Q6653" s="19">
        <f t="shared" si="546"/>
        <v>46.653184969882787</v>
      </c>
    </row>
    <row r="6654" spans="1:17" s="80" customFormat="1" x14ac:dyDescent="0.55000000000000004">
      <c r="A6654" s="80">
        <v>6652</v>
      </c>
      <c r="B6654" s="81">
        <v>46474</v>
      </c>
      <c r="C6654" s="80">
        <v>161.22554519629901</v>
      </c>
      <c r="D6654" s="80">
        <f t="shared" si="548"/>
        <v>1622000443.4877143</v>
      </c>
      <c r="E6654" s="80">
        <v>475</v>
      </c>
      <c r="F6654" s="80">
        <f t="shared" si="552"/>
        <v>4.7214619623389821E-5</v>
      </c>
      <c r="G6654" s="80">
        <f t="shared" si="549"/>
        <v>37766.721166737108</v>
      </c>
      <c r="H6654" s="80">
        <f t="shared" si="545"/>
        <v>1.7831413743101177</v>
      </c>
      <c r="I6654" s="80">
        <f t="shared" si="547"/>
        <v>17939192.554200128</v>
      </c>
      <c r="K6654" s="82">
        <f t="shared" si="550"/>
        <v>1.1114805470662237E-3</v>
      </c>
      <c r="L6654" s="3">
        <f>IF(AND(O6654&gt;0,O6654&lt;366),+'PL2'!$N$3+1,IF(AND(O6654&gt;365,O6654&lt;731),+'PL2'!$O$3+1,IF(AND(O6654&gt;730,O6654&lt;1096),+'PL2'!$P$3+1,IF(AND(O6654&gt;1095,O6654&lt;1461),+'PL2'!$Q$3+1,IF(AND(O6654&gt;1460,O6654&lt;3000),+'PL2'!$R$3+1,0)))))</f>
        <v>1.5</v>
      </c>
      <c r="M6654" s="3">
        <f>IF(AND(O6654&gt;0,O6654&lt;366),+'PL2'!$N$2+1,IF(AND(O6654&gt;365,O6654&lt;731),+'PL2'!$O$2+1,IF(AND(O6654&gt;730,O6654&lt;1096),+'PL2'!$P$2+1,IF(AND(O6654&gt;1095,O6654&lt;1461),+'PL2'!$Q$2+1,IF(AND(O6654&gt;1460,O6654&lt;1826),+'PL2'!$R$2+1,IF(AND(O6654&gt;1825,O6654&lt;2190),+'PL2'!$S$2+1,0))))))</f>
        <v>1.2</v>
      </c>
      <c r="N6654" s="82">
        <f t="shared" si="551"/>
        <v>4.9963589095569638E-4</v>
      </c>
      <c r="O6654" s="19">
        <f>IF(A6654&gt;'PL2'!$C$2+489,IF(A6654='PL2'!$C$2+490,1,O6653+1), "")</f>
        <v>2091</v>
      </c>
      <c r="Q6654" s="19">
        <f t="shared" si="546"/>
        <v>46.676494575521133</v>
      </c>
    </row>
    <row r="6655" spans="1:17" s="80" customFormat="1" x14ac:dyDescent="0.55000000000000004">
      <c r="A6655" s="80">
        <v>6653</v>
      </c>
      <c r="B6655" s="81">
        <v>46475</v>
      </c>
      <c r="C6655" s="80">
        <v>161.25554367042</v>
      </c>
      <c r="D6655" s="80">
        <f t="shared" si="548"/>
        <v>1623803265.4279838</v>
      </c>
      <c r="E6655" s="80">
        <v>475</v>
      </c>
      <c r="F6655" s="80">
        <f t="shared" si="552"/>
        <v>4.7170975003096256E-5</v>
      </c>
      <c r="G6655" s="80">
        <f t="shared" si="549"/>
        <v>37785.590776115729</v>
      </c>
      <c r="H6655" s="80">
        <f t="shared" si="545"/>
        <v>1.7823831579773795</v>
      </c>
      <c r="I6655" s="80">
        <f t="shared" si="547"/>
        <v>17948155.61865497</v>
      </c>
      <c r="K6655" s="82">
        <f t="shared" si="550"/>
        <v>1.1114805470662237E-3</v>
      </c>
      <c r="L6655" s="3">
        <f>IF(AND(O6655&gt;0,O6655&lt;366),+'PL2'!$N$3+1,IF(AND(O6655&gt;365,O6655&lt;731),+'PL2'!$O$3+1,IF(AND(O6655&gt;730,O6655&lt;1096),+'PL2'!$P$3+1,IF(AND(O6655&gt;1095,O6655&lt;1461),+'PL2'!$Q$3+1,IF(AND(O6655&gt;1460,O6655&lt;3000),+'PL2'!$R$3+1,0)))))</f>
        <v>1.5</v>
      </c>
      <c r="M6655" s="3">
        <f>IF(AND(O6655&gt;0,O6655&lt;366),+'PL2'!$N$2+1,IF(AND(O6655&gt;365,O6655&lt;731),+'PL2'!$O$2+1,IF(AND(O6655&gt;730,O6655&lt;1096),+'PL2'!$P$2+1,IF(AND(O6655&gt;1095,O6655&lt;1461),+'PL2'!$Q$2+1,IF(AND(O6655&gt;1460,O6655&lt;1826),+'PL2'!$R$2+1,IF(AND(O6655&gt;1825,O6655&lt;2190),+'PL2'!$S$2+1,0))))))</f>
        <v>1.2</v>
      </c>
      <c r="N6655" s="82">
        <f t="shared" si="551"/>
        <v>4.9963589095569638E-4</v>
      </c>
      <c r="O6655" s="19">
        <f>IF(A6655&gt;'PL2'!$C$2+489,IF(A6655='PL2'!$C$2+490,1,O6654+1), "")</f>
        <v>2092</v>
      </c>
      <c r="Q6655" s="19">
        <f t="shared" si="546"/>
        <v>46.699815827475064</v>
      </c>
    </row>
    <row r="6656" spans="1:17" s="80" customFormat="1" x14ac:dyDescent="0.55000000000000004">
      <c r="A6656" s="80">
        <v>6654</v>
      </c>
      <c r="B6656" s="81">
        <v>46476</v>
      </c>
      <c r="C6656" s="80">
        <v>161.28554214454101</v>
      </c>
      <c r="D6656" s="80">
        <f t="shared" si="548"/>
        <v>1625608091.1697695</v>
      </c>
      <c r="E6656" s="80">
        <v>475</v>
      </c>
      <c r="F6656" s="80">
        <f t="shared" si="552"/>
        <v>4.712736909640307E-5</v>
      </c>
      <c r="G6656" s="80">
        <f t="shared" si="549"/>
        <v>37804.469813428441</v>
      </c>
      <c r="H6656" s="80">
        <f t="shared" si="545"/>
        <v>1.7816252023912702</v>
      </c>
      <c r="I6656" s="80">
        <f t="shared" si="547"/>
        <v>17957123.16137851</v>
      </c>
      <c r="K6656" s="82">
        <f t="shared" si="550"/>
        <v>1.1114805470662237E-3</v>
      </c>
      <c r="L6656" s="3">
        <f>IF(AND(O6656&gt;0,O6656&lt;366),+'PL2'!$N$3+1,IF(AND(O6656&gt;365,O6656&lt;731),+'PL2'!$O$3+1,IF(AND(O6656&gt;730,O6656&lt;1096),+'PL2'!$P$3+1,IF(AND(O6656&gt;1095,O6656&lt;1461),+'PL2'!$Q$3+1,IF(AND(O6656&gt;1460,O6656&lt;3000),+'PL2'!$R$3+1,0)))))</f>
        <v>1.5</v>
      </c>
      <c r="M6656" s="3">
        <f>IF(AND(O6656&gt;0,O6656&lt;366),+'PL2'!$N$2+1,IF(AND(O6656&gt;365,O6656&lt;731),+'PL2'!$O$2+1,IF(AND(O6656&gt;730,O6656&lt;1096),+'PL2'!$P$2+1,IF(AND(O6656&gt;1095,O6656&lt;1461),+'PL2'!$Q$2+1,IF(AND(O6656&gt;1460,O6656&lt;1826),+'PL2'!$R$2+1,IF(AND(O6656&gt;1825,O6656&lt;2190),+'PL2'!$S$2+1,0))))))</f>
        <v>1.2</v>
      </c>
      <c r="N6656" s="82">
        <f t="shared" si="551"/>
        <v>4.9963589095569638E-4</v>
      </c>
      <c r="O6656" s="19">
        <f>IF(A6656&gt;'PL2'!$C$2+489,IF(A6656='PL2'!$C$2+490,1,O6655+1), "")</f>
        <v>2093</v>
      </c>
      <c r="Q6656" s="19">
        <f t="shared" si="546"/>
        <v>46.723148731563491</v>
      </c>
    </row>
    <row r="6657" spans="1:17" s="80" customFormat="1" x14ac:dyDescent="0.55000000000000004">
      <c r="A6657" s="80">
        <v>6655</v>
      </c>
      <c r="B6657" s="81">
        <v>46477</v>
      </c>
      <c r="C6657" s="80">
        <v>161.315540618662</v>
      </c>
      <c r="D6657" s="80">
        <f t="shared" si="548"/>
        <v>1627414922.9402583</v>
      </c>
      <c r="E6657" s="80">
        <v>475</v>
      </c>
      <c r="F6657" s="80">
        <f t="shared" si="552"/>
        <v>4.7083801871145381E-5</v>
      </c>
      <c r="G6657" s="80">
        <f t="shared" si="549"/>
        <v>37823.35828338578</v>
      </c>
      <c r="H6657" s="80">
        <f t="shared" si="545"/>
        <v>1.7808675075162814</v>
      </c>
      <c r="I6657" s="80">
        <f t="shared" si="547"/>
        <v>17966095.184608247</v>
      </c>
      <c r="K6657" s="82">
        <f t="shared" si="550"/>
        <v>1.1114805470662237E-3</v>
      </c>
      <c r="L6657" s="3">
        <f>IF(AND(O6657&gt;0,O6657&lt;366),+'PL2'!$N$3+1,IF(AND(O6657&gt;365,O6657&lt;731),+'PL2'!$O$3+1,IF(AND(O6657&gt;730,O6657&lt;1096),+'PL2'!$P$3+1,IF(AND(O6657&gt;1095,O6657&lt;1461),+'PL2'!$Q$3+1,IF(AND(O6657&gt;1460,O6657&lt;3000),+'PL2'!$R$3+1,0)))))</f>
        <v>1.5</v>
      </c>
      <c r="M6657" s="3">
        <f>IF(AND(O6657&gt;0,O6657&lt;366),+'PL2'!$N$2+1,IF(AND(O6657&gt;365,O6657&lt;731),+'PL2'!$O$2+1,IF(AND(O6657&gt;730,O6657&lt;1096),+'PL2'!$P$2+1,IF(AND(O6657&gt;1095,O6657&lt;1461),+'PL2'!$Q$2+1,IF(AND(O6657&gt;1460,O6657&lt;1826),+'PL2'!$R$2+1,IF(AND(O6657&gt;1825,O6657&lt;2190),+'PL2'!$S$2+1,0))))))</f>
        <v>1.2</v>
      </c>
      <c r="N6657" s="82">
        <f t="shared" si="551"/>
        <v>4.9963589095569638E-4</v>
      </c>
      <c r="O6657" s="19">
        <f>IF(A6657&gt;'PL2'!$C$2+489,IF(A6657='PL2'!$C$2+490,1,O6656+1), "")</f>
        <v>2094</v>
      </c>
      <c r="Q6657" s="19">
        <f t="shared" si="546"/>
        <v>46.746493293608239</v>
      </c>
    </row>
    <row r="6658" spans="1:17" s="80" customFormat="1" x14ac:dyDescent="0.55000000000000004">
      <c r="A6658" s="80">
        <v>6656</v>
      </c>
      <c r="B6658" s="81">
        <v>46478</v>
      </c>
      <c r="C6658" s="80">
        <v>161.34553909278301</v>
      </c>
      <c r="D6658" s="80">
        <f t="shared" si="548"/>
        <v>1629223762.9691117</v>
      </c>
      <c r="E6658" s="80">
        <v>475</v>
      </c>
      <c r="F6658" s="80">
        <f t="shared" si="552"/>
        <v>4.7040273295182062E-5</v>
      </c>
      <c r="G6658" s="80">
        <f t="shared" si="549"/>
        <v>37842.256190700638</v>
      </c>
      <c r="H6658" s="80">
        <f t="shared" si="545"/>
        <v>1.7801100733168533</v>
      </c>
      <c r="I6658" s="80">
        <f t="shared" si="547"/>
        <v>17975071.690582804</v>
      </c>
      <c r="K6658" s="82">
        <f t="shared" si="550"/>
        <v>1.1114805470662237E-3</v>
      </c>
      <c r="L6658" s="3">
        <f>IF(AND(O6658&gt;0,O6658&lt;366),+'PL2'!$N$3+1,IF(AND(O6658&gt;365,O6658&lt;731),+'PL2'!$O$3+1,IF(AND(O6658&gt;730,O6658&lt;1096),+'PL2'!$P$3+1,IF(AND(O6658&gt;1095,O6658&lt;1461),+'PL2'!$Q$3+1,IF(AND(O6658&gt;1460,O6658&lt;3000),+'PL2'!$R$3+1,0)))))</f>
        <v>1.5</v>
      </c>
      <c r="M6658" s="3">
        <f>IF(AND(O6658&gt;0,O6658&lt;366),+'PL2'!$N$2+1,IF(AND(O6658&gt;365,O6658&lt;731),+'PL2'!$O$2+1,IF(AND(O6658&gt;730,O6658&lt;1096),+'PL2'!$P$2+1,IF(AND(O6658&gt;1095,O6658&lt;1461),+'PL2'!$Q$2+1,IF(AND(O6658&gt;1460,O6658&lt;1826),+'PL2'!$R$2+1,IF(AND(O6658&gt;1825,O6658&lt;2190),+'PL2'!$S$2+1,0))))))</f>
        <v>1.2</v>
      </c>
      <c r="N6658" s="82">
        <f t="shared" si="551"/>
        <v>4.9963589095569638E-4</v>
      </c>
      <c r="O6658" s="19">
        <f>IF(A6658&gt;'PL2'!$C$2+489,IF(A6658='PL2'!$C$2+490,1,O6657+1), "")</f>
        <v>2095</v>
      </c>
      <c r="Q6658" s="19">
        <f t="shared" si="546"/>
        <v>46.769849519434047</v>
      </c>
    </row>
    <row r="6659" spans="1:17" s="80" customFormat="1" x14ac:dyDescent="0.55000000000000004">
      <c r="A6659" s="80">
        <v>6657</v>
      </c>
      <c r="B6659" s="81">
        <v>46479</v>
      </c>
      <c r="C6659" s="80">
        <v>161.375537566904</v>
      </c>
      <c r="D6659" s="80">
        <f t="shared" si="548"/>
        <v>1631034613.4884698</v>
      </c>
      <c r="E6659" s="80">
        <v>475</v>
      </c>
      <c r="F6659" s="80">
        <f t="shared" si="552"/>
        <v>4.6996783336395629E-5</v>
      </c>
      <c r="G6659" s="80">
        <f t="shared" si="549"/>
        <v>37861.163540088251</v>
      </c>
      <c r="H6659" s="80">
        <f t="shared" si="545"/>
        <v>1.7793528997573693</v>
      </c>
      <c r="I6659" s="80">
        <f t="shared" si="547"/>
        <v>17984052.68154192</v>
      </c>
      <c r="K6659" s="82">
        <f t="shared" si="550"/>
        <v>1.1114805470662237E-3</v>
      </c>
      <c r="L6659" s="3">
        <f>IF(AND(O6659&gt;0,O6659&lt;366),+'PL2'!$N$3+1,IF(AND(O6659&gt;365,O6659&lt;731),+'PL2'!$O$3+1,IF(AND(O6659&gt;730,O6659&lt;1096),+'PL2'!$P$3+1,IF(AND(O6659&gt;1095,O6659&lt;1461),+'PL2'!$Q$3+1,IF(AND(O6659&gt;1460,O6659&lt;3000),+'PL2'!$R$3+1,0)))))</f>
        <v>1.5</v>
      </c>
      <c r="M6659" s="3">
        <f>IF(AND(O6659&gt;0,O6659&lt;366),+'PL2'!$N$2+1,IF(AND(O6659&gt;365,O6659&lt;731),+'PL2'!$O$2+1,IF(AND(O6659&gt;730,O6659&lt;1096),+'PL2'!$P$2+1,IF(AND(O6659&gt;1095,O6659&lt;1461),+'PL2'!$Q$2+1,IF(AND(O6659&gt;1460,O6659&lt;1826),+'PL2'!$R$2+1,IF(AND(O6659&gt;1825,O6659&lt;2190),+'PL2'!$S$2+1,0))))))</f>
        <v>1.2</v>
      </c>
      <c r="N6659" s="82">
        <f t="shared" si="551"/>
        <v>4.9963589095569638E-4</v>
      </c>
      <c r="O6659" s="19">
        <f>IF(A6659&gt;'PL2'!$C$2+489,IF(A6659='PL2'!$C$2+490,1,O6658+1), "")</f>
        <v>2096</v>
      </c>
      <c r="Q6659" s="19">
        <f t="shared" si="546"/>
        <v>46.79321741486855</v>
      </c>
    </row>
    <row r="6660" spans="1:17" s="80" customFormat="1" x14ac:dyDescent="0.55000000000000004">
      <c r="A6660" s="80">
        <v>6658</v>
      </c>
      <c r="B6660" s="81">
        <v>46480</v>
      </c>
      <c r="C6660" s="80">
        <v>161.40553604102499</v>
      </c>
      <c r="D6660" s="80">
        <f t="shared" si="548"/>
        <v>1632847476.732954</v>
      </c>
      <c r="E6660" s="80">
        <v>475</v>
      </c>
      <c r="F6660" s="80">
        <f t="shared" si="552"/>
        <v>4.6953331962692289E-5</v>
      </c>
      <c r="G6660" s="80">
        <f t="shared" si="549"/>
        <v>37880.080336266226</v>
      </c>
      <c r="H6660" s="80">
        <f t="shared" si="545"/>
        <v>1.7785959868021606</v>
      </c>
      <c r="I6660" s="80">
        <f t="shared" si="547"/>
        <v>17993038.159726456</v>
      </c>
      <c r="K6660" s="82">
        <f t="shared" si="550"/>
        <v>1.1114805470662237E-3</v>
      </c>
      <c r="L6660" s="3">
        <f>IF(AND(O6660&gt;0,O6660&lt;366),+'PL2'!$N$3+1,IF(AND(O6660&gt;365,O6660&lt;731),+'PL2'!$O$3+1,IF(AND(O6660&gt;730,O6660&lt;1096),+'PL2'!$P$3+1,IF(AND(O6660&gt;1095,O6660&lt;1461),+'PL2'!$Q$3+1,IF(AND(O6660&gt;1460,O6660&lt;3000),+'PL2'!$R$3+1,0)))))</f>
        <v>1.5</v>
      </c>
      <c r="M6660" s="3">
        <f>IF(AND(O6660&gt;0,O6660&lt;366),+'PL2'!$N$2+1,IF(AND(O6660&gt;365,O6660&lt;731),+'PL2'!$O$2+1,IF(AND(O6660&gt;730,O6660&lt;1096),+'PL2'!$P$2+1,IF(AND(O6660&gt;1095,O6660&lt;1461),+'PL2'!$Q$2+1,IF(AND(O6660&gt;1460,O6660&lt;1826),+'PL2'!$R$2+1,IF(AND(O6660&gt;1825,O6660&lt;2190),+'PL2'!$S$2+1,0))))))</f>
        <v>1.2</v>
      </c>
      <c r="N6660" s="82">
        <f t="shared" si="551"/>
        <v>4.9963589095569638E-4</v>
      </c>
      <c r="O6660" s="19">
        <f>IF(A6660&gt;'PL2'!$C$2+489,IF(A6660='PL2'!$C$2+490,1,O6659+1), "")</f>
        <v>2097</v>
      </c>
      <c r="Q6660" s="19">
        <f t="shared" si="546"/>
        <v>46.816596985742315</v>
      </c>
    </row>
    <row r="6661" spans="1:17" s="80" customFormat="1" x14ac:dyDescent="0.55000000000000004">
      <c r="A6661" s="80">
        <v>6659</v>
      </c>
      <c r="B6661" s="81">
        <v>46481</v>
      </c>
      <c r="C6661" s="80">
        <v>161.435534515146</v>
      </c>
      <c r="D6661" s="80">
        <f t="shared" si="548"/>
        <v>1634662354.9396689</v>
      </c>
      <c r="E6661" s="80">
        <v>475</v>
      </c>
      <c r="F6661" s="80">
        <f t="shared" si="552"/>
        <v>4.6909919142001945E-5</v>
      </c>
      <c r="G6661" s="80">
        <f t="shared" si="549"/>
        <v>37899.006583954513</v>
      </c>
      <c r="H6661" s="80">
        <f t="shared" si="545"/>
        <v>1.7778393344155055</v>
      </c>
      <c r="I6661" s="80">
        <f t="shared" si="547"/>
        <v>18002028.127378393</v>
      </c>
      <c r="K6661" s="82">
        <f t="shared" si="550"/>
        <v>1.1114805470662237E-3</v>
      </c>
      <c r="L6661" s="3">
        <f>IF(AND(O6661&gt;0,O6661&lt;366),+'PL2'!$N$3+1,IF(AND(O6661&gt;365,O6661&lt;731),+'PL2'!$O$3+1,IF(AND(O6661&gt;730,O6661&lt;1096),+'PL2'!$P$3+1,IF(AND(O6661&gt;1095,O6661&lt;1461),+'PL2'!$Q$3+1,IF(AND(O6661&gt;1460,O6661&lt;3000),+'PL2'!$R$3+1,0)))))</f>
        <v>1.5</v>
      </c>
      <c r="M6661" s="3">
        <f>IF(AND(O6661&gt;0,O6661&lt;366),+'PL2'!$N$2+1,IF(AND(O6661&gt;365,O6661&lt;731),+'PL2'!$O$2+1,IF(AND(O6661&gt;730,O6661&lt;1096),+'PL2'!$P$2+1,IF(AND(O6661&gt;1095,O6661&lt;1461),+'PL2'!$Q$2+1,IF(AND(O6661&gt;1460,O6661&lt;1826),+'PL2'!$R$2+1,IF(AND(O6661&gt;1825,O6661&lt;2190),+'PL2'!$S$2+1,0))))))</f>
        <v>1.2</v>
      </c>
      <c r="N6661" s="82">
        <f t="shared" si="551"/>
        <v>4.9963589095569638E-4</v>
      </c>
      <c r="O6661" s="19">
        <f>IF(A6661&gt;'PL2'!$C$2+489,IF(A6661='PL2'!$C$2+490,1,O6660+1), "")</f>
        <v>2098</v>
      </c>
      <c r="Q6661" s="19">
        <f t="shared" si="546"/>
        <v>46.839988237888797</v>
      </c>
    </row>
    <row r="6662" spans="1:17" s="80" customFormat="1" x14ac:dyDescent="0.55000000000000004">
      <c r="A6662" s="80">
        <v>6660</v>
      </c>
      <c r="B6662" s="81">
        <v>46482</v>
      </c>
      <c r="C6662" s="80">
        <v>161.46553298926699</v>
      </c>
      <c r="D6662" s="80">
        <f t="shared" si="548"/>
        <v>1636479250.3482058</v>
      </c>
      <c r="E6662" s="80">
        <v>475</v>
      </c>
      <c r="F6662" s="80">
        <f t="shared" si="552"/>
        <v>4.6866544842278087E-5</v>
      </c>
      <c r="G6662" s="80">
        <f t="shared" si="549"/>
        <v>37917.942287875427</v>
      </c>
      <c r="H6662" s="80">
        <f t="shared" si="545"/>
        <v>1.7770829425616261</v>
      </c>
      <c r="I6662" s="80">
        <f t="shared" si="547"/>
        <v>18011022.586740829</v>
      </c>
      <c r="K6662" s="82">
        <f t="shared" si="550"/>
        <v>1.1114805470662237E-3</v>
      </c>
      <c r="L6662" s="3">
        <f>IF(AND(O6662&gt;0,O6662&lt;366),+'PL2'!$N$3+1,IF(AND(O6662&gt;365,O6662&lt;731),+'PL2'!$O$3+1,IF(AND(O6662&gt;730,O6662&lt;1096),+'PL2'!$P$3+1,IF(AND(O6662&gt;1095,O6662&lt;1461),+'PL2'!$Q$3+1,IF(AND(O6662&gt;1460,O6662&lt;3000),+'PL2'!$R$3+1,0)))))</f>
        <v>1.5</v>
      </c>
      <c r="M6662" s="3">
        <f>IF(AND(O6662&gt;0,O6662&lt;366),+'PL2'!$N$2+1,IF(AND(O6662&gt;365,O6662&lt;731),+'PL2'!$O$2+1,IF(AND(O6662&gt;730,O6662&lt;1096),+'PL2'!$P$2+1,IF(AND(O6662&gt;1095,O6662&lt;1461),+'PL2'!$Q$2+1,IF(AND(O6662&gt;1460,O6662&lt;1826),+'PL2'!$R$2+1,IF(AND(O6662&gt;1825,O6662&lt;2190),+'PL2'!$S$2+1,0))))))</f>
        <v>1.2</v>
      </c>
      <c r="N6662" s="82">
        <f t="shared" si="551"/>
        <v>4.9963589095569638E-4</v>
      </c>
      <c r="O6662" s="19">
        <f>IF(A6662&gt;'PL2'!$C$2+489,IF(A6662='PL2'!$C$2+490,1,O6661+1), "")</f>
        <v>2099</v>
      </c>
      <c r="Q6662" s="19">
        <f t="shared" si="546"/>
        <v>46.863391177144386</v>
      </c>
    </row>
    <row r="6663" spans="1:17" s="80" customFormat="1" x14ac:dyDescent="0.55000000000000004">
      <c r="A6663" s="80">
        <v>6661</v>
      </c>
      <c r="B6663" s="81">
        <v>46483</v>
      </c>
      <c r="C6663" s="80">
        <v>161.49553146338801</v>
      </c>
      <c r="D6663" s="80">
        <f t="shared" si="548"/>
        <v>1638298165.2006454</v>
      </c>
      <c r="E6663" s="80">
        <v>475</v>
      </c>
      <c r="F6663" s="80">
        <f t="shared" si="552"/>
        <v>4.6823209031497896E-5</v>
      </c>
      <c r="G6663" s="80">
        <f t="shared" si="549"/>
        <v>37936.887452753639</v>
      </c>
      <c r="H6663" s="80">
        <f t="shared" si="545"/>
        <v>1.7763268112046935</v>
      </c>
      <c r="I6663" s="80">
        <f t="shared" si="547"/>
        <v>18020021.54005798</v>
      </c>
      <c r="K6663" s="82">
        <f t="shared" si="550"/>
        <v>1.1114805470662237E-3</v>
      </c>
      <c r="L6663" s="3">
        <f>IF(AND(O6663&gt;0,O6663&lt;366),+'PL2'!$N$3+1,IF(AND(O6663&gt;365,O6663&lt;731),+'PL2'!$O$3+1,IF(AND(O6663&gt;730,O6663&lt;1096),+'PL2'!$P$3+1,IF(AND(O6663&gt;1095,O6663&lt;1461),+'PL2'!$Q$3+1,IF(AND(O6663&gt;1460,O6663&lt;3000),+'PL2'!$R$3+1,0)))))</f>
        <v>1.5</v>
      </c>
      <c r="M6663" s="3">
        <f>IF(AND(O6663&gt;0,O6663&lt;366),+'PL2'!$N$2+1,IF(AND(O6663&gt;365,O6663&lt;731),+'PL2'!$O$2+1,IF(AND(O6663&gt;730,O6663&lt;1096),+'PL2'!$P$2+1,IF(AND(O6663&gt;1095,O6663&lt;1461),+'PL2'!$Q$2+1,IF(AND(O6663&gt;1460,O6663&lt;1826),+'PL2'!$R$2+1,IF(AND(O6663&gt;1825,O6663&lt;2190),+'PL2'!$S$2+1,0))))))</f>
        <v>1.2</v>
      </c>
      <c r="N6663" s="82">
        <f t="shared" si="551"/>
        <v>4.9963589095569638E-4</v>
      </c>
      <c r="O6663" s="19">
        <f>IF(A6663&gt;'PL2'!$C$2+489,IF(A6663='PL2'!$C$2+490,1,O6662+1), "")</f>
        <v>2100</v>
      </c>
      <c r="Q6663" s="19">
        <f t="shared" si="546"/>
        <v>46.886805809348381</v>
      </c>
    </row>
    <row r="6664" spans="1:17" s="80" customFormat="1" x14ac:dyDescent="0.55000000000000004">
      <c r="A6664" s="80">
        <v>6662</v>
      </c>
      <c r="B6664" s="81">
        <v>46484</v>
      </c>
      <c r="C6664" s="80">
        <v>161.52552993750899</v>
      </c>
      <c r="D6664" s="80">
        <f t="shared" si="548"/>
        <v>1640119101.7415602</v>
      </c>
      <c r="E6664" s="80">
        <v>475</v>
      </c>
      <c r="F6664" s="80">
        <f t="shared" si="552"/>
        <v>4.6779911677662149E-5</v>
      </c>
      <c r="G6664" s="80">
        <f t="shared" si="549"/>
        <v>37955.84208331618</v>
      </c>
      <c r="H6664" s="80">
        <f t="shared" si="545"/>
        <v>1.7755709403088229</v>
      </c>
      <c r="I6664" s="80">
        <f t="shared" si="547"/>
        <v>18029024.989575185</v>
      </c>
      <c r="K6664" s="82">
        <f t="shared" si="550"/>
        <v>1.1114805470662237E-3</v>
      </c>
      <c r="L6664" s="3">
        <f>IF(AND(O6664&gt;0,O6664&lt;366),+'PL2'!$N$3+1,IF(AND(O6664&gt;365,O6664&lt;731),+'PL2'!$O$3+1,IF(AND(O6664&gt;730,O6664&lt;1096),+'PL2'!$P$3+1,IF(AND(O6664&gt;1095,O6664&lt;1461),+'PL2'!$Q$3+1,IF(AND(O6664&gt;1460,O6664&lt;3000),+'PL2'!$R$3+1,0)))))</f>
        <v>1.5</v>
      </c>
      <c r="M6664" s="3">
        <f>IF(AND(O6664&gt;0,O6664&lt;366),+'PL2'!$N$2+1,IF(AND(O6664&gt;365,O6664&lt;731),+'PL2'!$O$2+1,IF(AND(O6664&gt;730,O6664&lt;1096),+'PL2'!$P$2+1,IF(AND(O6664&gt;1095,O6664&lt;1461),+'PL2'!$Q$2+1,IF(AND(O6664&gt;1460,O6664&lt;1826),+'PL2'!$R$2+1,IF(AND(O6664&gt;1825,O6664&lt;2190),+'PL2'!$S$2+1,0))))))</f>
        <v>1.2</v>
      </c>
      <c r="N6664" s="82">
        <f t="shared" si="551"/>
        <v>4.9963589095569638E-4</v>
      </c>
      <c r="O6664" s="19">
        <f>IF(A6664&gt;'PL2'!$C$2+489,IF(A6664='PL2'!$C$2+490,1,O6663+1), "")</f>
        <v>2101</v>
      </c>
      <c r="Q6664" s="19">
        <f t="shared" si="546"/>
        <v>46.910232140342998</v>
      </c>
    </row>
    <row r="6665" spans="1:17" s="80" customFormat="1" x14ac:dyDescent="0.55000000000000004">
      <c r="A6665" s="80">
        <v>6663</v>
      </c>
      <c r="B6665" s="81">
        <v>46485</v>
      </c>
      <c r="C6665" s="80">
        <v>161.55552841163001</v>
      </c>
      <c r="D6665" s="80">
        <f t="shared" si="548"/>
        <v>1641942062.2180176</v>
      </c>
      <c r="E6665" s="80">
        <v>475</v>
      </c>
      <c r="F6665" s="80">
        <f t="shared" si="552"/>
        <v>4.673665274879525E-5</v>
      </c>
      <c r="G6665" s="80">
        <f t="shared" si="549"/>
        <v>37974.806184292451</v>
      </c>
      <c r="H6665" s="80">
        <f t="shared" si="545"/>
        <v>1.7748153298380787</v>
      </c>
      <c r="I6665" s="80">
        <f t="shared" si="547"/>
        <v>18038032.937538914</v>
      </c>
      <c r="K6665" s="82">
        <f t="shared" si="550"/>
        <v>1.1114805470662237E-3</v>
      </c>
      <c r="L6665" s="3">
        <f>IF(AND(O6665&gt;0,O6665&lt;366),+'PL2'!$N$3+1,IF(AND(O6665&gt;365,O6665&lt;731),+'PL2'!$O$3+1,IF(AND(O6665&gt;730,O6665&lt;1096),+'PL2'!$P$3+1,IF(AND(O6665&gt;1095,O6665&lt;1461),+'PL2'!$Q$3+1,IF(AND(O6665&gt;1460,O6665&lt;3000),+'PL2'!$R$3+1,0)))))</f>
        <v>1.5</v>
      </c>
      <c r="M6665" s="3">
        <f>IF(AND(O6665&gt;0,O6665&lt;366),+'PL2'!$N$2+1,IF(AND(O6665&gt;365,O6665&lt;731),+'PL2'!$O$2+1,IF(AND(O6665&gt;730,O6665&lt;1096),+'PL2'!$P$2+1,IF(AND(O6665&gt;1095,O6665&lt;1461),+'PL2'!$Q$2+1,IF(AND(O6665&gt;1460,O6665&lt;1826),+'PL2'!$R$2+1,IF(AND(O6665&gt;1825,O6665&lt;2190),+'PL2'!$S$2+1,0))))))</f>
        <v>1.2</v>
      </c>
      <c r="N6665" s="82">
        <f t="shared" si="551"/>
        <v>4.9963589095569638E-4</v>
      </c>
      <c r="O6665" s="19">
        <f>IF(A6665&gt;'PL2'!$C$2+489,IF(A6665='PL2'!$C$2+490,1,O6664+1), "")</f>
        <v>2102</v>
      </c>
      <c r="Q6665" s="19">
        <f t="shared" si="546"/>
        <v>46.933670175973376</v>
      </c>
    </row>
    <row r="6666" spans="1:17" s="80" customFormat="1" x14ac:dyDescent="0.55000000000000004">
      <c r="A6666" s="80">
        <v>6664</v>
      </c>
      <c r="B6666" s="81">
        <v>46486</v>
      </c>
      <c r="C6666" s="80">
        <v>161.58552688575099</v>
      </c>
      <c r="D6666" s="80">
        <f t="shared" si="548"/>
        <v>1643767048.8795826</v>
      </c>
      <c r="E6666" s="80">
        <v>475</v>
      </c>
      <c r="F6666" s="80">
        <f t="shared" si="552"/>
        <v>4.6693432212945171E-5</v>
      </c>
      <c r="G6666" s="80">
        <f t="shared" si="549"/>
        <v>37993.779760414211</v>
      </c>
      <c r="H6666" s="80">
        <f t="shared" si="545"/>
        <v>1.7740599797564691</v>
      </c>
      <c r="I6666" s="80">
        <f t="shared" si="547"/>
        <v>18047045.386196751</v>
      </c>
      <c r="K6666" s="82">
        <f t="shared" si="550"/>
        <v>1.1114805470662237E-3</v>
      </c>
      <c r="L6666" s="3">
        <f>IF(AND(O6666&gt;0,O6666&lt;366),+'PL2'!$N$3+1,IF(AND(O6666&gt;365,O6666&lt;731),+'PL2'!$O$3+1,IF(AND(O6666&gt;730,O6666&lt;1096),+'PL2'!$P$3+1,IF(AND(O6666&gt;1095,O6666&lt;1461),+'PL2'!$Q$3+1,IF(AND(O6666&gt;1460,O6666&lt;3000),+'PL2'!$R$3+1,0)))))</f>
        <v>1.5</v>
      </c>
      <c r="M6666" s="3">
        <f>IF(AND(O6666&gt;0,O6666&lt;366),+'PL2'!$N$2+1,IF(AND(O6666&gt;365,O6666&lt;731),+'PL2'!$O$2+1,IF(AND(O6666&gt;730,O6666&lt;1096),+'PL2'!$P$2+1,IF(AND(O6666&gt;1095,O6666&lt;1461),+'PL2'!$Q$2+1,IF(AND(O6666&gt;1460,O6666&lt;1826),+'PL2'!$R$2+1,IF(AND(O6666&gt;1825,O6666&lt;2190),+'PL2'!$S$2+1,0))))))</f>
        <v>1.2</v>
      </c>
      <c r="N6666" s="82">
        <f t="shared" si="551"/>
        <v>4.9963589095569638E-4</v>
      </c>
      <c r="O6666" s="19">
        <f>IF(A6666&gt;'PL2'!$C$2+489,IF(A6666='PL2'!$C$2+490,1,O6665+1), "")</f>
        <v>2103</v>
      </c>
      <c r="Q6666" s="19">
        <f t="shared" si="546"/>
        <v>46.957119922087571</v>
      </c>
    </row>
    <row r="6667" spans="1:17" s="80" customFormat="1" x14ac:dyDescent="0.55000000000000004">
      <c r="A6667" s="80">
        <v>6665</v>
      </c>
      <c r="B6667" s="81">
        <v>46487</v>
      </c>
      <c r="C6667" s="80">
        <v>161.61552535987201</v>
      </c>
      <c r="D6667" s="80">
        <f t="shared" si="548"/>
        <v>1645594063.9783208</v>
      </c>
      <c r="E6667" s="80">
        <v>475</v>
      </c>
      <c r="F6667" s="80">
        <f t="shared" si="552"/>
        <v>4.6650250038183499E-5</v>
      </c>
      <c r="G6667" s="80">
        <f t="shared" si="549"/>
        <v>38012.762816415583</v>
      </c>
      <c r="H6667" s="80">
        <f t="shared" si="545"/>
        <v>1.7733048900279513</v>
      </c>
      <c r="I6667" s="80">
        <f t="shared" si="547"/>
        <v>18056062.337797403</v>
      </c>
      <c r="K6667" s="82">
        <f t="shared" si="550"/>
        <v>1.1114805470662237E-3</v>
      </c>
      <c r="L6667" s="3">
        <f>IF(AND(O6667&gt;0,O6667&lt;366),+'PL2'!$N$3+1,IF(AND(O6667&gt;365,O6667&lt;731),+'PL2'!$O$3+1,IF(AND(O6667&gt;730,O6667&lt;1096),+'PL2'!$P$3+1,IF(AND(O6667&gt;1095,O6667&lt;1461),+'PL2'!$Q$3+1,IF(AND(O6667&gt;1460,O6667&lt;3000),+'PL2'!$R$3+1,0)))))</f>
        <v>1.5</v>
      </c>
      <c r="M6667" s="3">
        <f>IF(AND(O6667&gt;0,O6667&lt;366),+'PL2'!$N$2+1,IF(AND(O6667&gt;365,O6667&lt;731),+'PL2'!$O$2+1,IF(AND(O6667&gt;730,O6667&lt;1096),+'PL2'!$P$2+1,IF(AND(O6667&gt;1095,O6667&lt;1461),+'PL2'!$Q$2+1,IF(AND(O6667&gt;1460,O6667&lt;1826),+'PL2'!$R$2+1,IF(AND(O6667&gt;1825,O6667&lt;2190),+'PL2'!$S$2+1,0))))))</f>
        <v>1.2</v>
      </c>
      <c r="N6667" s="82">
        <f t="shared" si="551"/>
        <v>4.9963589095569638E-4</v>
      </c>
      <c r="O6667" s="19">
        <f>IF(A6667&gt;'PL2'!$C$2+489,IF(A6667='PL2'!$C$2+490,1,O6666+1), "")</f>
        <v>2104</v>
      </c>
      <c r="Q6667" s="19">
        <f t="shared" si="546"/>
        <v>46.980581384536556</v>
      </c>
    </row>
    <row r="6668" spans="1:17" s="80" customFormat="1" x14ac:dyDescent="0.55000000000000004">
      <c r="A6668" s="80">
        <v>6666</v>
      </c>
      <c r="B6668" s="81">
        <v>46488</v>
      </c>
      <c r="C6668" s="80">
        <v>161.645523833993</v>
      </c>
      <c r="D6668" s="80">
        <f t="shared" si="548"/>
        <v>1647423109.7688005</v>
      </c>
      <c r="E6668" s="80">
        <v>475</v>
      </c>
      <c r="F6668" s="80">
        <f t="shared" si="552"/>
        <v>4.6607106192605378E-5</v>
      </c>
      <c r="G6668" s="80">
        <f t="shared" si="549"/>
        <v>38031.755357033049</v>
      </c>
      <c r="H6668" s="80">
        <f t="shared" si="545"/>
        <v>1.7725500606164277</v>
      </c>
      <c r="I6668" s="80">
        <f t="shared" si="547"/>
        <v>18065083.794590697</v>
      </c>
      <c r="K6668" s="82">
        <f t="shared" si="550"/>
        <v>1.1114805470662237E-3</v>
      </c>
      <c r="L6668" s="3">
        <f>IF(AND(O6668&gt;0,O6668&lt;366),+'PL2'!$N$3+1,IF(AND(O6668&gt;365,O6668&lt;731),+'PL2'!$O$3+1,IF(AND(O6668&gt;730,O6668&lt;1096),+'PL2'!$P$3+1,IF(AND(O6668&gt;1095,O6668&lt;1461),+'PL2'!$Q$3+1,IF(AND(O6668&gt;1460,O6668&lt;3000),+'PL2'!$R$3+1,0)))))</f>
        <v>1.5</v>
      </c>
      <c r="M6668" s="3">
        <f>IF(AND(O6668&gt;0,O6668&lt;366),+'PL2'!$N$2+1,IF(AND(O6668&gt;365,O6668&lt;731),+'PL2'!$O$2+1,IF(AND(O6668&gt;730,O6668&lt;1096),+'PL2'!$P$2+1,IF(AND(O6668&gt;1095,O6668&lt;1461),+'PL2'!$Q$2+1,IF(AND(O6668&gt;1460,O6668&lt;1826),+'PL2'!$R$2+1,IF(AND(O6668&gt;1825,O6668&lt;2190),+'PL2'!$S$2+1,0))))))</f>
        <v>1.2</v>
      </c>
      <c r="N6668" s="82">
        <f t="shared" si="551"/>
        <v>4.9963589095569638E-4</v>
      </c>
      <c r="O6668" s="19">
        <f>IF(A6668&gt;'PL2'!$C$2+489,IF(A6668='PL2'!$C$2+490,1,O6667+1), "")</f>
        <v>2105</v>
      </c>
      <c r="Q6668" s="19">
        <f t="shared" si="546"/>
        <v>47.004054569174237</v>
      </c>
    </row>
    <row r="6669" spans="1:17" s="80" customFormat="1" x14ac:dyDescent="0.55000000000000004">
      <c r="A6669" s="80">
        <v>6667</v>
      </c>
      <c r="B6669" s="81">
        <v>46489</v>
      </c>
      <c r="C6669" s="80">
        <v>161.67552230811401</v>
      </c>
      <c r="D6669" s="80">
        <f t="shared" si="548"/>
        <v>1649254188.508096</v>
      </c>
      <c r="E6669" s="80">
        <v>475</v>
      </c>
      <c r="F6669" s="80">
        <f t="shared" si="552"/>
        <v>4.6564000644329523E-5</v>
      </c>
      <c r="G6669" s="80">
        <f t="shared" si="549"/>
        <v>38050.757387005469</v>
      </c>
      <c r="H6669" s="80">
        <f t="shared" si="545"/>
        <v>1.771795491485749</v>
      </c>
      <c r="I6669" s="80">
        <f t="shared" si="547"/>
        <v>18074109.758827597</v>
      </c>
      <c r="K6669" s="82">
        <f t="shared" si="550"/>
        <v>1.1114805470662237E-3</v>
      </c>
      <c r="L6669" s="3">
        <f>IF(AND(O6669&gt;0,O6669&lt;366),+'PL2'!$N$3+1,IF(AND(O6669&gt;365,O6669&lt;731),+'PL2'!$O$3+1,IF(AND(O6669&gt;730,O6669&lt;1096),+'PL2'!$P$3+1,IF(AND(O6669&gt;1095,O6669&lt;1461),+'PL2'!$Q$3+1,IF(AND(O6669&gt;1460,O6669&lt;3000),+'PL2'!$R$3+1,0)))))</f>
        <v>1.5</v>
      </c>
      <c r="M6669" s="3">
        <f>IF(AND(O6669&gt;0,O6669&lt;366),+'PL2'!$N$2+1,IF(AND(O6669&gt;365,O6669&lt;731),+'PL2'!$O$2+1,IF(AND(O6669&gt;730,O6669&lt;1096),+'PL2'!$P$2+1,IF(AND(O6669&gt;1095,O6669&lt;1461),+'PL2'!$Q$2+1,IF(AND(O6669&gt;1460,O6669&lt;1826),+'PL2'!$R$2+1,IF(AND(O6669&gt;1825,O6669&lt;2190),+'PL2'!$S$2+1,0))))))</f>
        <v>1.2</v>
      </c>
      <c r="N6669" s="82">
        <f t="shared" si="551"/>
        <v>4.9963589095569638E-4</v>
      </c>
      <c r="O6669" s="19">
        <f>IF(A6669&gt;'PL2'!$C$2+489,IF(A6669='PL2'!$C$2+490,1,O6668+1), "")</f>
        <v>2106</v>
      </c>
      <c r="Q6669" s="19">
        <f t="shared" si="546"/>
        <v>47.027539481857438</v>
      </c>
    </row>
    <row r="6670" spans="1:17" s="80" customFormat="1" x14ac:dyDescent="0.55000000000000004">
      <c r="A6670" s="80">
        <v>6668</v>
      </c>
      <c r="B6670" s="81">
        <v>46490</v>
      </c>
      <c r="C6670" s="80">
        <v>161.705520782235</v>
      </c>
      <c r="D6670" s="80">
        <f t="shared" si="548"/>
        <v>1651087302.4557903</v>
      </c>
      <c r="E6670" s="80">
        <v>475</v>
      </c>
      <c r="F6670" s="80">
        <f t="shared" si="552"/>
        <v>4.6520933361498186E-5</v>
      </c>
      <c r="G6670" s="80">
        <f t="shared" si="549"/>
        <v>38069.768911074068</v>
      </c>
      <c r="H6670" s="80">
        <f t="shared" si="545"/>
        <v>1.7710411825997121</v>
      </c>
      <c r="I6670" s="80">
        <f t="shared" si="547"/>
        <v>18083140.232760184</v>
      </c>
      <c r="K6670" s="82">
        <f t="shared" si="550"/>
        <v>1.1114805470662237E-3</v>
      </c>
      <c r="L6670" s="3">
        <f>IF(AND(O6670&gt;0,O6670&lt;366),+'PL2'!$N$3+1,IF(AND(O6670&gt;365,O6670&lt;731),+'PL2'!$O$3+1,IF(AND(O6670&gt;730,O6670&lt;1096),+'PL2'!$P$3+1,IF(AND(O6670&gt;1095,O6670&lt;1461),+'PL2'!$Q$3+1,IF(AND(O6670&gt;1460,O6670&lt;3000),+'PL2'!$R$3+1,0)))))</f>
        <v>1.5</v>
      </c>
      <c r="M6670" s="3">
        <f>IF(AND(O6670&gt;0,O6670&lt;366),+'PL2'!$N$2+1,IF(AND(O6670&gt;365,O6670&lt;731),+'PL2'!$O$2+1,IF(AND(O6670&gt;730,O6670&lt;1096),+'PL2'!$P$2+1,IF(AND(O6670&gt;1095,O6670&lt;1461),+'PL2'!$Q$2+1,IF(AND(O6670&gt;1460,O6670&lt;1826),+'PL2'!$R$2+1,IF(AND(O6670&gt;1825,O6670&lt;2190),+'PL2'!$S$2+1,0))))))</f>
        <v>1.2</v>
      </c>
      <c r="N6670" s="82">
        <f t="shared" si="551"/>
        <v>4.9963589095569638E-4</v>
      </c>
      <c r="O6670" s="19">
        <f>IF(A6670&gt;'PL2'!$C$2+489,IF(A6670='PL2'!$C$2+490,1,O6669+1), "")</f>
        <v>2107</v>
      </c>
      <c r="Q6670" s="19">
        <f t="shared" si="546"/>
        <v>47.051036128445908</v>
      </c>
    </row>
    <row r="6671" spans="1:17" s="80" customFormat="1" x14ac:dyDescent="0.55000000000000004">
      <c r="A6671" s="80">
        <v>6669</v>
      </c>
      <c r="B6671" s="81">
        <v>46491</v>
      </c>
      <c r="C6671" s="80">
        <v>161.73551925635601</v>
      </c>
      <c r="D6671" s="80">
        <f t="shared" si="548"/>
        <v>1652922453.8739779</v>
      </c>
      <c r="E6671" s="80">
        <v>475</v>
      </c>
      <c r="F6671" s="80">
        <f t="shared" si="552"/>
        <v>4.6477904312277163E-5</v>
      </c>
      <c r="G6671" s="80">
        <f t="shared" si="549"/>
        <v>38088.789933982429</v>
      </c>
      <c r="H6671" s="80">
        <f t="shared" si="545"/>
        <v>1.7702871339220609</v>
      </c>
      <c r="I6671" s="80">
        <f t="shared" si="547"/>
        <v>18092175.218641654</v>
      </c>
      <c r="K6671" s="82">
        <f t="shared" si="550"/>
        <v>1.1114805470662237E-3</v>
      </c>
      <c r="L6671" s="3">
        <f>IF(AND(O6671&gt;0,O6671&lt;366),+'PL2'!$N$3+1,IF(AND(O6671&gt;365,O6671&lt;731),+'PL2'!$O$3+1,IF(AND(O6671&gt;730,O6671&lt;1096),+'PL2'!$P$3+1,IF(AND(O6671&gt;1095,O6671&lt;1461),+'PL2'!$Q$3+1,IF(AND(O6671&gt;1460,O6671&lt;3000),+'PL2'!$R$3+1,0)))))</f>
        <v>1.5</v>
      </c>
      <c r="M6671" s="3">
        <f>IF(AND(O6671&gt;0,O6671&lt;366),+'PL2'!$N$2+1,IF(AND(O6671&gt;365,O6671&lt;731),+'PL2'!$O$2+1,IF(AND(O6671&gt;730,O6671&lt;1096),+'PL2'!$P$2+1,IF(AND(O6671&gt;1095,O6671&lt;1461),+'PL2'!$Q$2+1,IF(AND(O6671&gt;1460,O6671&lt;1826),+'PL2'!$R$2+1,IF(AND(O6671&gt;1825,O6671&lt;2190),+'PL2'!$S$2+1,0))))))</f>
        <v>1.2</v>
      </c>
      <c r="N6671" s="82">
        <f t="shared" si="551"/>
        <v>4.9963589095569638E-4</v>
      </c>
      <c r="O6671" s="19">
        <f>IF(A6671&gt;'PL2'!$C$2+489,IF(A6671='PL2'!$C$2+490,1,O6670+1), "")</f>
        <v>2108</v>
      </c>
      <c r="Q6671" s="19">
        <f t="shared" si="546"/>
        <v>47.074544514802334</v>
      </c>
    </row>
    <row r="6672" spans="1:17" s="80" customFormat="1" x14ac:dyDescent="0.55000000000000004">
      <c r="A6672" s="80">
        <v>6670</v>
      </c>
      <c r="B6672" s="81">
        <v>46492</v>
      </c>
      <c r="C6672" s="80">
        <v>161.765517730477</v>
      </c>
      <c r="D6672" s="80">
        <f t="shared" si="548"/>
        <v>1654759645.0272677</v>
      </c>
      <c r="E6672" s="80">
        <v>475</v>
      </c>
      <c r="F6672" s="80">
        <f t="shared" si="552"/>
        <v>4.6434913464855734E-5</v>
      </c>
      <c r="G6672" s="80">
        <f t="shared" si="549"/>
        <v>38107.82046047652</v>
      </c>
      <c r="H6672" s="80">
        <f t="shared" si="545"/>
        <v>1.7695333454164859</v>
      </c>
      <c r="I6672" s="80">
        <f t="shared" si="547"/>
        <v>18101214.718726348</v>
      </c>
      <c r="K6672" s="82">
        <f t="shared" si="550"/>
        <v>1.1114805470662237E-3</v>
      </c>
      <c r="L6672" s="3">
        <f>IF(AND(O6672&gt;0,O6672&lt;366),+'PL2'!$N$3+1,IF(AND(O6672&gt;365,O6672&lt;731),+'PL2'!$O$3+1,IF(AND(O6672&gt;730,O6672&lt;1096),+'PL2'!$P$3+1,IF(AND(O6672&gt;1095,O6672&lt;1461),+'PL2'!$Q$3+1,IF(AND(O6672&gt;1460,O6672&lt;3000),+'PL2'!$R$3+1,0)))))</f>
        <v>1.5</v>
      </c>
      <c r="M6672" s="3">
        <f>IF(AND(O6672&gt;0,O6672&lt;366),+'PL2'!$N$2+1,IF(AND(O6672&gt;365,O6672&lt;731),+'PL2'!$O$2+1,IF(AND(O6672&gt;730,O6672&lt;1096),+'PL2'!$P$2+1,IF(AND(O6672&gt;1095,O6672&lt;1461),+'PL2'!$Q$2+1,IF(AND(O6672&gt;1460,O6672&lt;1826),+'PL2'!$R$2+1,IF(AND(O6672&gt;1825,O6672&lt;2190),+'PL2'!$S$2+1,0))))))</f>
        <v>1.2</v>
      </c>
      <c r="N6672" s="82">
        <f t="shared" si="551"/>
        <v>4.9963589095569638E-4</v>
      </c>
      <c r="O6672" s="19">
        <f>IF(A6672&gt;'PL2'!$C$2+489,IF(A6672='PL2'!$C$2+490,1,O6671+1), "")</f>
        <v>2109</v>
      </c>
      <c r="Q6672" s="19">
        <f t="shared" si="546"/>
        <v>47.098064646792324</v>
      </c>
    </row>
    <row r="6673" spans="1:17" s="80" customFormat="1" x14ac:dyDescent="0.55000000000000004">
      <c r="A6673" s="80">
        <v>6671</v>
      </c>
      <c r="B6673" s="81">
        <v>46493</v>
      </c>
      <c r="C6673" s="80">
        <v>161.79551620459799</v>
      </c>
      <c r="D6673" s="80">
        <f t="shared" si="548"/>
        <v>1656598878.1827857</v>
      </c>
      <c r="E6673" s="80">
        <v>475</v>
      </c>
      <c r="F6673" s="80">
        <f t="shared" si="552"/>
        <v>4.6391960787446737E-5</v>
      </c>
      <c r="G6673" s="80">
        <f t="shared" si="549"/>
        <v>38126.860495304667</v>
      </c>
      <c r="H6673" s="80">
        <f t="shared" si="545"/>
        <v>1.7687798170466262</v>
      </c>
      <c r="I6673" s="80">
        <f t="shared" si="547"/>
        <v>18110258.735269718</v>
      </c>
      <c r="K6673" s="82">
        <f t="shared" si="550"/>
        <v>1.1114805470662237E-3</v>
      </c>
      <c r="L6673" s="3">
        <f>IF(AND(O6673&gt;0,O6673&lt;366),+'PL2'!$N$3+1,IF(AND(O6673&gt;365,O6673&lt;731),+'PL2'!$O$3+1,IF(AND(O6673&gt;730,O6673&lt;1096),+'PL2'!$P$3+1,IF(AND(O6673&gt;1095,O6673&lt;1461),+'PL2'!$Q$3+1,IF(AND(O6673&gt;1460,O6673&lt;3000),+'PL2'!$R$3+1,0)))))</f>
        <v>1.5</v>
      </c>
      <c r="M6673" s="3">
        <f>IF(AND(O6673&gt;0,O6673&lt;366),+'PL2'!$N$2+1,IF(AND(O6673&gt;365,O6673&lt;731),+'PL2'!$O$2+1,IF(AND(O6673&gt;730,O6673&lt;1096),+'PL2'!$P$2+1,IF(AND(O6673&gt;1095,O6673&lt;1461),+'PL2'!$Q$2+1,IF(AND(O6673&gt;1460,O6673&lt;1826),+'PL2'!$R$2+1,IF(AND(O6673&gt;1825,O6673&lt;2190),+'PL2'!$S$2+1,0))))))</f>
        <v>1.2</v>
      </c>
      <c r="N6673" s="82">
        <f t="shared" si="551"/>
        <v>4.9963589095569638E-4</v>
      </c>
      <c r="O6673" s="19">
        <f>IF(A6673&gt;'PL2'!$C$2+489,IF(A6673='PL2'!$C$2+490,1,O6672+1), "")</f>
        <v>2110</v>
      </c>
      <c r="Q6673" s="19">
        <f t="shared" si="546"/>
        <v>47.121596530284414</v>
      </c>
    </row>
    <row r="6674" spans="1:17" s="80" customFormat="1" x14ac:dyDescent="0.55000000000000004">
      <c r="A6674" s="80">
        <v>6672</v>
      </c>
      <c r="B6674" s="81">
        <v>46494</v>
      </c>
      <c r="C6674" s="80">
        <v>161.825514678719</v>
      </c>
      <c r="D6674" s="80">
        <f t="shared" si="548"/>
        <v>1658440155.6101778</v>
      </c>
      <c r="E6674" s="80">
        <v>475</v>
      </c>
      <c r="F6674" s="80">
        <f t="shared" si="552"/>
        <v>4.6349046248286464E-5</v>
      </c>
      <c r="G6674" s="80">
        <f t="shared" si="549"/>
        <v>38145.910043217584</v>
      </c>
      <c r="H6674" s="80">
        <f t="shared" si="545"/>
        <v>1.7680265487760669</v>
      </c>
      <c r="I6674" s="80">
        <f t="shared" si="547"/>
        <v>18119307.270528354</v>
      </c>
      <c r="K6674" s="82">
        <f t="shared" si="550"/>
        <v>1.1114805470662237E-3</v>
      </c>
      <c r="L6674" s="3">
        <f>IF(AND(O6674&gt;0,O6674&lt;366),+'PL2'!$N$3+1,IF(AND(O6674&gt;365,O6674&lt;731),+'PL2'!$O$3+1,IF(AND(O6674&gt;730,O6674&lt;1096),+'PL2'!$P$3+1,IF(AND(O6674&gt;1095,O6674&lt;1461),+'PL2'!$Q$3+1,IF(AND(O6674&gt;1460,O6674&lt;3000),+'PL2'!$R$3+1,0)))))</f>
        <v>1.5</v>
      </c>
      <c r="M6674" s="3">
        <f>IF(AND(O6674&gt;0,O6674&lt;366),+'PL2'!$N$2+1,IF(AND(O6674&gt;365,O6674&lt;731),+'PL2'!$O$2+1,IF(AND(O6674&gt;730,O6674&lt;1096),+'PL2'!$P$2+1,IF(AND(O6674&gt;1095,O6674&lt;1461),+'PL2'!$Q$2+1,IF(AND(O6674&gt;1460,O6674&lt;1826),+'PL2'!$R$2+1,IF(AND(O6674&gt;1825,O6674&lt;2190),+'PL2'!$S$2+1,0))))))</f>
        <v>1.2</v>
      </c>
      <c r="N6674" s="82">
        <f t="shared" si="551"/>
        <v>4.9963589095569638E-4</v>
      </c>
      <c r="O6674" s="19">
        <f>IF(A6674&gt;'PL2'!$C$2+489,IF(A6674='PL2'!$C$2+490,1,O6673+1), "")</f>
        <v>2111</v>
      </c>
      <c r="Q6674" s="19">
        <f t="shared" si="546"/>
        <v>47.145140171150075</v>
      </c>
    </row>
    <row r="6675" spans="1:17" s="80" customFormat="1" x14ac:dyDescent="0.55000000000000004">
      <c r="A6675" s="80">
        <v>6673</v>
      </c>
      <c r="B6675" s="81">
        <v>46495</v>
      </c>
      <c r="C6675" s="80">
        <v>161.85551315283999</v>
      </c>
      <c r="D6675" s="80">
        <f t="shared" si="548"/>
        <v>1660283479.5816119</v>
      </c>
      <c r="E6675" s="80">
        <v>475</v>
      </c>
      <c r="F6675" s="80">
        <f t="shared" si="552"/>
        <v>4.6306169815634706E-5</v>
      </c>
      <c r="G6675" s="80">
        <f t="shared" si="549"/>
        <v>38164.96910896834</v>
      </c>
      <c r="H6675" s="80">
        <f t="shared" si="545"/>
        <v>1.7672735405683406</v>
      </c>
      <c r="I6675" s="80">
        <f t="shared" si="547"/>
        <v>18128360.326759961</v>
      </c>
      <c r="K6675" s="82">
        <f t="shared" si="550"/>
        <v>1.1114805470662237E-3</v>
      </c>
      <c r="L6675" s="3">
        <f>IF(AND(O6675&gt;0,O6675&lt;366),+'PL2'!$N$3+1,IF(AND(O6675&gt;365,O6675&lt;731),+'PL2'!$O$3+1,IF(AND(O6675&gt;730,O6675&lt;1096),+'PL2'!$P$3+1,IF(AND(O6675&gt;1095,O6675&lt;1461),+'PL2'!$Q$3+1,IF(AND(O6675&gt;1460,O6675&lt;3000),+'PL2'!$R$3+1,0)))))</f>
        <v>1.5</v>
      </c>
      <c r="M6675" s="3">
        <f>IF(AND(O6675&gt;0,O6675&lt;366),+'PL2'!$N$2+1,IF(AND(O6675&gt;365,O6675&lt;731),+'PL2'!$O$2+1,IF(AND(O6675&gt;730,O6675&lt;1096),+'PL2'!$P$2+1,IF(AND(O6675&gt;1095,O6675&lt;1461),+'PL2'!$Q$2+1,IF(AND(O6675&gt;1460,O6675&lt;1826),+'PL2'!$R$2+1,IF(AND(O6675&gt;1825,O6675&lt;2190),+'PL2'!$S$2+1,0))))))</f>
        <v>1.2</v>
      </c>
      <c r="N6675" s="82">
        <f t="shared" si="551"/>
        <v>4.9963589095569638E-4</v>
      </c>
      <c r="O6675" s="19">
        <f>IF(A6675&gt;'PL2'!$C$2+489,IF(A6675='PL2'!$C$2+490,1,O6674+1), "")</f>
        <v>2112</v>
      </c>
      <c r="Q6675" s="19">
        <f t="shared" si="546"/>
        <v>47.168695575263719</v>
      </c>
    </row>
    <row r="6676" spans="1:17" s="80" customFormat="1" x14ac:dyDescent="0.55000000000000004">
      <c r="A6676" s="80">
        <v>6674</v>
      </c>
      <c r="B6676" s="81">
        <v>46496</v>
      </c>
      <c r="C6676" s="80">
        <v>161.88551162696101</v>
      </c>
      <c r="D6676" s="80">
        <f t="shared" si="548"/>
        <v>1662128852.3717823</v>
      </c>
      <c r="E6676" s="80">
        <v>475</v>
      </c>
      <c r="F6676" s="80">
        <f t="shared" si="552"/>
        <v>4.6263331457774721E-5</v>
      </c>
      <c r="G6676" s="80">
        <f t="shared" si="549"/>
        <v>38184.037697312393</v>
      </c>
      <c r="H6676" s="80">
        <f t="shared" si="545"/>
        <v>1.7665207923869282</v>
      </c>
      <c r="I6676" s="80">
        <f t="shared" si="547"/>
        <v>18137417.906223387</v>
      </c>
      <c r="K6676" s="82">
        <f t="shared" si="550"/>
        <v>1.1114805470662237E-3</v>
      </c>
      <c r="L6676" s="3">
        <f>IF(AND(O6676&gt;0,O6676&lt;366),+'PL2'!$N$3+1,IF(AND(O6676&gt;365,O6676&lt;731),+'PL2'!$O$3+1,IF(AND(O6676&gt;730,O6676&lt;1096),+'PL2'!$P$3+1,IF(AND(O6676&gt;1095,O6676&lt;1461),+'PL2'!$Q$3+1,IF(AND(O6676&gt;1460,O6676&lt;3000),+'PL2'!$R$3+1,0)))))</f>
        <v>1.5</v>
      </c>
      <c r="M6676" s="3">
        <f>IF(AND(O6676&gt;0,O6676&lt;366),+'PL2'!$N$2+1,IF(AND(O6676&gt;365,O6676&lt;731),+'PL2'!$O$2+1,IF(AND(O6676&gt;730,O6676&lt;1096),+'PL2'!$P$2+1,IF(AND(O6676&gt;1095,O6676&lt;1461),+'PL2'!$Q$2+1,IF(AND(O6676&gt;1460,O6676&lt;1826),+'PL2'!$R$2+1,IF(AND(O6676&gt;1825,O6676&lt;2190),+'PL2'!$S$2+1,0))))))</f>
        <v>1.2</v>
      </c>
      <c r="N6676" s="82">
        <f t="shared" si="551"/>
        <v>4.9963589095569638E-4</v>
      </c>
      <c r="O6676" s="19">
        <f>IF(A6676&gt;'PL2'!$C$2+489,IF(A6676='PL2'!$C$2+490,1,O6675+1), "")</f>
        <v>2113</v>
      </c>
      <c r="Q6676" s="19">
        <f t="shared" si="546"/>
        <v>47.192262748502685</v>
      </c>
    </row>
    <row r="6677" spans="1:17" s="80" customFormat="1" x14ac:dyDescent="0.55000000000000004">
      <c r="A6677" s="80">
        <v>6675</v>
      </c>
      <c r="B6677" s="81">
        <v>46497</v>
      </c>
      <c r="C6677" s="80">
        <v>161.91551010108199</v>
      </c>
      <c r="D6677" s="80">
        <f t="shared" si="548"/>
        <v>1663976276.257911</v>
      </c>
      <c r="E6677" s="80">
        <v>475</v>
      </c>
      <c r="F6677" s="80">
        <f t="shared" si="552"/>
        <v>4.622053114301322E-5</v>
      </c>
      <c r="G6677" s="80">
        <f t="shared" si="549"/>
        <v>38203.115813007578</v>
      </c>
      <c r="H6677" s="80">
        <f t="shared" si="545"/>
        <v>1.7657683041952577</v>
      </c>
      <c r="I6677" s="80">
        <f t="shared" si="547"/>
        <v>18146480.011178598</v>
      </c>
      <c r="K6677" s="82">
        <f t="shared" si="550"/>
        <v>1.1114805470662237E-3</v>
      </c>
      <c r="L6677" s="3">
        <f>IF(AND(O6677&gt;0,O6677&lt;366),+'PL2'!$N$3+1,IF(AND(O6677&gt;365,O6677&lt;731),+'PL2'!$O$3+1,IF(AND(O6677&gt;730,O6677&lt;1096),+'PL2'!$P$3+1,IF(AND(O6677&gt;1095,O6677&lt;1461),+'PL2'!$Q$3+1,IF(AND(O6677&gt;1460,O6677&lt;3000),+'PL2'!$R$3+1,0)))))</f>
        <v>1.5</v>
      </c>
      <c r="M6677" s="3">
        <f>IF(AND(O6677&gt;0,O6677&lt;366),+'PL2'!$N$2+1,IF(AND(O6677&gt;365,O6677&lt;731),+'PL2'!$O$2+1,IF(AND(O6677&gt;730,O6677&lt;1096),+'PL2'!$P$2+1,IF(AND(O6677&gt;1095,O6677&lt;1461),+'PL2'!$Q$2+1,IF(AND(O6677&gt;1460,O6677&lt;1826),+'PL2'!$R$2+1,IF(AND(O6677&gt;1825,O6677&lt;2190),+'PL2'!$S$2+1,0))))))</f>
        <v>1.2</v>
      </c>
      <c r="N6677" s="82">
        <f t="shared" si="551"/>
        <v>4.9963589095569638E-4</v>
      </c>
      <c r="O6677" s="19">
        <f>IF(A6677&gt;'PL2'!$C$2+489,IF(A6677='PL2'!$C$2+490,1,O6676+1), "")</f>
        <v>2114</v>
      </c>
      <c r="Q6677" s="19">
        <f t="shared" si="546"/>
        <v>47.215841696747248</v>
      </c>
    </row>
    <row r="6678" spans="1:17" s="80" customFormat="1" x14ac:dyDescent="0.55000000000000004">
      <c r="A6678" s="80">
        <v>6676</v>
      </c>
      <c r="B6678" s="81">
        <v>46498</v>
      </c>
      <c r="C6678" s="80">
        <v>161.94550857520301</v>
      </c>
      <c r="D6678" s="80">
        <f t="shared" si="548"/>
        <v>1665825753.5197513</v>
      </c>
      <c r="E6678" s="80">
        <v>475</v>
      </c>
      <c r="F6678" s="80">
        <f t="shared" si="552"/>
        <v>4.6177768839680358E-5</v>
      </c>
      <c r="G6678" s="80">
        <f t="shared" si="549"/>
        <v>38222.203460814097</v>
      </c>
      <c r="H6678" s="80">
        <f t="shared" si="545"/>
        <v>1.765016075956704</v>
      </c>
      <c r="I6678" s="80">
        <f t="shared" si="547"/>
        <v>18155546.643886697</v>
      </c>
      <c r="K6678" s="82">
        <f t="shared" si="550"/>
        <v>1.1114805470662237E-3</v>
      </c>
      <c r="L6678" s="3">
        <f>IF(AND(O6678&gt;0,O6678&lt;366),+'PL2'!$N$3+1,IF(AND(O6678&gt;365,O6678&lt;731),+'PL2'!$O$3+1,IF(AND(O6678&gt;730,O6678&lt;1096),+'PL2'!$P$3+1,IF(AND(O6678&gt;1095,O6678&lt;1461),+'PL2'!$Q$3+1,IF(AND(O6678&gt;1460,O6678&lt;3000),+'PL2'!$R$3+1,0)))))</f>
        <v>1.5</v>
      </c>
      <c r="M6678" s="3">
        <f>IF(AND(O6678&gt;0,O6678&lt;366),+'PL2'!$N$2+1,IF(AND(O6678&gt;365,O6678&lt;731),+'PL2'!$O$2+1,IF(AND(O6678&gt;730,O6678&lt;1096),+'PL2'!$P$2+1,IF(AND(O6678&gt;1095,O6678&lt;1461),+'PL2'!$Q$2+1,IF(AND(O6678&gt;1460,O6678&lt;1826),+'PL2'!$R$2+1,IF(AND(O6678&gt;1825,O6678&lt;2190),+'PL2'!$S$2+1,0))))))</f>
        <v>1.2</v>
      </c>
      <c r="N6678" s="82">
        <f t="shared" si="551"/>
        <v>4.9963589095569638E-4</v>
      </c>
      <c r="O6678" s="19">
        <f>IF(A6678&gt;'PL2'!$C$2+489,IF(A6678='PL2'!$C$2+490,1,O6677+1), "")</f>
        <v>2115</v>
      </c>
      <c r="Q6678" s="19">
        <f t="shared" si="546"/>
        <v>47.239432425880622</v>
      </c>
    </row>
    <row r="6679" spans="1:17" s="80" customFormat="1" x14ac:dyDescent="0.55000000000000004">
      <c r="A6679" s="80">
        <v>6677</v>
      </c>
      <c r="B6679" s="81">
        <v>46499</v>
      </c>
      <c r="C6679" s="80">
        <v>161.97550704932399</v>
      </c>
      <c r="D6679" s="80">
        <f t="shared" si="548"/>
        <v>1667677286.4395905</v>
      </c>
      <c r="E6679" s="80">
        <v>475</v>
      </c>
      <c r="F6679" s="80">
        <f t="shared" si="552"/>
        <v>4.6135044516129706E-5</v>
      </c>
      <c r="G6679" s="80">
        <f t="shared" si="549"/>
        <v>38241.300645494528</v>
      </c>
      <c r="H6679" s="80">
        <f t="shared" si="545"/>
        <v>1.7642641076345897</v>
      </c>
      <c r="I6679" s="80">
        <f t="shared" si="547"/>
        <v>18164617.806609903</v>
      </c>
      <c r="K6679" s="82">
        <f t="shared" si="550"/>
        <v>1.1114805470662237E-3</v>
      </c>
      <c r="L6679" s="3">
        <f>IF(AND(O6679&gt;0,O6679&lt;366),+'PL2'!$N$3+1,IF(AND(O6679&gt;365,O6679&lt;731),+'PL2'!$O$3+1,IF(AND(O6679&gt;730,O6679&lt;1096),+'PL2'!$P$3+1,IF(AND(O6679&gt;1095,O6679&lt;1461),+'PL2'!$Q$3+1,IF(AND(O6679&gt;1460,O6679&lt;3000),+'PL2'!$R$3+1,0)))))</f>
        <v>1.5</v>
      </c>
      <c r="M6679" s="3">
        <f>IF(AND(O6679&gt;0,O6679&lt;366),+'PL2'!$N$2+1,IF(AND(O6679&gt;365,O6679&lt;731),+'PL2'!$O$2+1,IF(AND(O6679&gt;730,O6679&lt;1096),+'PL2'!$P$2+1,IF(AND(O6679&gt;1095,O6679&lt;1461),+'PL2'!$Q$2+1,IF(AND(O6679&gt;1460,O6679&lt;1826),+'PL2'!$R$2+1,IF(AND(O6679&gt;1825,O6679&lt;2190),+'PL2'!$S$2+1,0))))))</f>
        <v>1.2</v>
      </c>
      <c r="N6679" s="82">
        <f t="shared" si="551"/>
        <v>4.9963589095569638E-4</v>
      </c>
      <c r="O6679" s="19">
        <f>IF(A6679&gt;'PL2'!$C$2+489,IF(A6679='PL2'!$C$2+490,1,O6678+1), "")</f>
        <v>2116</v>
      </c>
      <c r="Q6679" s="19">
        <f t="shared" si="546"/>
        <v>47.263034941788966</v>
      </c>
    </row>
    <row r="6680" spans="1:17" s="80" customFormat="1" x14ac:dyDescent="0.55000000000000004">
      <c r="A6680" s="80">
        <v>6678</v>
      </c>
      <c r="B6680" s="81">
        <v>46500</v>
      </c>
      <c r="C6680" s="80">
        <v>162.00550552344501</v>
      </c>
      <c r="D6680" s="80">
        <f t="shared" si="548"/>
        <v>1669530877.3022523</v>
      </c>
      <c r="E6680" s="80">
        <v>475</v>
      </c>
      <c r="F6680" s="80">
        <f t="shared" si="552"/>
        <v>4.6092358140738269E-5</v>
      </c>
      <c r="G6680" s="80">
        <f t="shared" si="549"/>
        <v>38260.407371813846</v>
      </c>
      <c r="H6680" s="80">
        <f t="shared" si="545"/>
        <v>1.7635123991921864</v>
      </c>
      <c r="I6680" s="80">
        <f t="shared" si="547"/>
        <v>18173693.501611575</v>
      </c>
      <c r="K6680" s="82">
        <f t="shared" si="550"/>
        <v>1.1114805470662237E-3</v>
      </c>
      <c r="L6680" s="3">
        <f>IF(AND(O6680&gt;0,O6680&lt;366),+'PL2'!$N$3+1,IF(AND(O6680&gt;365,O6680&lt;731),+'PL2'!$O$3+1,IF(AND(O6680&gt;730,O6680&lt;1096),+'PL2'!$P$3+1,IF(AND(O6680&gt;1095,O6680&lt;1461),+'PL2'!$Q$3+1,IF(AND(O6680&gt;1460,O6680&lt;3000),+'PL2'!$R$3+1,0)))))</f>
        <v>1.5</v>
      </c>
      <c r="M6680" s="3">
        <f>IF(AND(O6680&gt;0,O6680&lt;366),+'PL2'!$N$2+1,IF(AND(O6680&gt;365,O6680&lt;731),+'PL2'!$O$2+1,IF(AND(O6680&gt;730,O6680&lt;1096),+'PL2'!$P$2+1,IF(AND(O6680&gt;1095,O6680&lt;1461),+'PL2'!$Q$2+1,IF(AND(O6680&gt;1460,O6680&lt;1826),+'PL2'!$R$2+1,IF(AND(O6680&gt;1825,O6680&lt;2190),+'PL2'!$S$2+1,0))))))</f>
        <v>1.2</v>
      </c>
      <c r="N6680" s="82">
        <f t="shared" si="551"/>
        <v>4.9963589095569638E-4</v>
      </c>
      <c r="O6680" s="19">
        <f>IF(A6680&gt;'PL2'!$C$2+489,IF(A6680='PL2'!$C$2+490,1,O6679+1), "")</f>
        <v>2117</v>
      </c>
      <c r="Q6680" s="19">
        <f t="shared" si="546"/>
        <v>47.286649250361378</v>
      </c>
    </row>
    <row r="6681" spans="1:17" s="80" customFormat="1" x14ac:dyDescent="0.55000000000000004">
      <c r="A6681" s="80">
        <v>6679</v>
      </c>
      <c r="B6681" s="81">
        <v>46501</v>
      </c>
      <c r="C6681" s="80">
        <v>162.035503997566</v>
      </c>
      <c r="D6681" s="80">
        <f t="shared" si="548"/>
        <v>1671386528.3951001</v>
      </c>
      <c r="E6681" s="80">
        <v>475</v>
      </c>
      <c r="F6681" s="80">
        <f t="shared" si="552"/>
        <v>4.6049709681906448E-5</v>
      </c>
      <c r="G6681" s="80">
        <f t="shared" si="549"/>
        <v>38279.523644539389</v>
      </c>
      <c r="H6681" s="80">
        <f t="shared" ref="H6681:H6722" si="553">+F6681*G6681</f>
        <v>1.7627609505927122</v>
      </c>
      <c r="I6681" s="80">
        <f t="shared" si="547"/>
        <v>18182773.731156211</v>
      </c>
      <c r="K6681" s="82">
        <f t="shared" si="550"/>
        <v>1.1114805470662237E-3</v>
      </c>
      <c r="L6681" s="3">
        <f>IF(AND(O6681&gt;0,O6681&lt;366),+'PL2'!$N$3+1,IF(AND(O6681&gt;365,O6681&lt;731),+'PL2'!$O$3+1,IF(AND(O6681&gt;730,O6681&lt;1096),+'PL2'!$P$3+1,IF(AND(O6681&gt;1095,O6681&lt;1461),+'PL2'!$Q$3+1,IF(AND(O6681&gt;1460,O6681&lt;3000),+'PL2'!$R$3+1,0)))))</f>
        <v>1.5</v>
      </c>
      <c r="M6681" s="3">
        <f>IF(AND(O6681&gt;0,O6681&lt;366),+'PL2'!$N$2+1,IF(AND(O6681&gt;365,O6681&lt;731),+'PL2'!$O$2+1,IF(AND(O6681&gt;730,O6681&lt;1096),+'PL2'!$P$2+1,IF(AND(O6681&gt;1095,O6681&lt;1461),+'PL2'!$Q$2+1,IF(AND(O6681&gt;1460,O6681&lt;1826),+'PL2'!$R$2+1,IF(AND(O6681&gt;1825,O6681&lt;2190),+'PL2'!$S$2+1,0))))))</f>
        <v>1.2</v>
      </c>
      <c r="N6681" s="82">
        <f t="shared" si="551"/>
        <v>4.9963589095569638E-4</v>
      </c>
      <c r="O6681" s="19">
        <f>IF(A6681&gt;'PL2'!$C$2+489,IF(A6681='PL2'!$C$2+490,1,O6680+1), "")</f>
        <v>2118</v>
      </c>
      <c r="Q6681" s="19">
        <f t="shared" si="546"/>
        <v>47.310275357489893</v>
      </c>
    </row>
    <row r="6682" spans="1:17" s="80" customFormat="1" x14ac:dyDescent="0.55000000000000004">
      <c r="A6682" s="80">
        <v>6680</v>
      </c>
      <c r="B6682" s="81">
        <v>46502</v>
      </c>
      <c r="C6682" s="80">
        <v>162.06550247168701</v>
      </c>
      <c r="D6682" s="80">
        <f t="shared" si="548"/>
        <v>1673244242.0080397</v>
      </c>
      <c r="E6682" s="80">
        <v>475</v>
      </c>
      <c r="F6682" s="80">
        <f t="shared" si="552"/>
        <v>4.6007099108058039E-5</v>
      </c>
      <c r="G6682" s="80">
        <f t="shared" si="549"/>
        <v>38298.64946844089</v>
      </c>
      <c r="H6682" s="80">
        <f t="shared" si="553"/>
        <v>1.7620097617993344</v>
      </c>
      <c r="I6682" s="80">
        <f t="shared" si="547"/>
        <v>18191858.497509424</v>
      </c>
      <c r="K6682" s="82">
        <f t="shared" si="550"/>
        <v>1.1114805470662237E-3</v>
      </c>
      <c r="L6682" s="3">
        <f>IF(AND(O6682&gt;0,O6682&lt;366),+'PL2'!$N$3+1,IF(AND(O6682&gt;365,O6682&lt;731),+'PL2'!$O$3+1,IF(AND(O6682&gt;730,O6682&lt;1096),+'PL2'!$P$3+1,IF(AND(O6682&gt;1095,O6682&lt;1461),+'PL2'!$Q$3+1,IF(AND(O6682&gt;1460,O6682&lt;3000),+'PL2'!$R$3+1,0)))))</f>
        <v>1.5</v>
      </c>
      <c r="M6682" s="3">
        <f>IF(AND(O6682&gt;0,O6682&lt;366),+'PL2'!$N$2+1,IF(AND(O6682&gt;365,O6682&lt;731),+'PL2'!$O$2+1,IF(AND(O6682&gt;730,O6682&lt;1096),+'PL2'!$P$2+1,IF(AND(O6682&gt;1095,O6682&lt;1461),+'PL2'!$Q$2+1,IF(AND(O6682&gt;1460,O6682&lt;1826),+'PL2'!$R$2+1,IF(AND(O6682&gt;1825,O6682&lt;2190),+'PL2'!$S$2+1,0))))))</f>
        <v>1.2</v>
      </c>
      <c r="N6682" s="82">
        <f t="shared" si="551"/>
        <v>4.9963589095569638E-4</v>
      </c>
      <c r="O6682" s="19">
        <f>IF(A6682&gt;'PL2'!$C$2+489,IF(A6682='PL2'!$C$2+490,1,O6681+1), "")</f>
        <v>2119</v>
      </c>
      <c r="Q6682" s="19">
        <f t="shared" si="546"/>
        <v>47.333913269069491</v>
      </c>
    </row>
    <row r="6683" spans="1:17" s="80" customFormat="1" x14ac:dyDescent="0.55000000000000004">
      <c r="A6683" s="80">
        <v>6681</v>
      </c>
      <c r="B6683" s="81">
        <v>46503</v>
      </c>
      <c r="C6683" s="80">
        <v>162.095500945808</v>
      </c>
      <c r="D6683" s="80">
        <f t="shared" si="548"/>
        <v>1675104020.4335222</v>
      </c>
      <c r="E6683" s="80">
        <v>475</v>
      </c>
      <c r="F6683" s="80">
        <f t="shared" si="552"/>
        <v>4.5964526387640191E-5</v>
      </c>
      <c r="G6683" s="80">
        <f t="shared" si="549"/>
        <v>38317.784848290452</v>
      </c>
      <c r="H6683" s="80">
        <f t="shared" si="553"/>
        <v>1.7612588327751659</v>
      </c>
      <c r="I6683" s="80">
        <f t="shared" si="547"/>
        <v>18200947.802937966</v>
      </c>
      <c r="K6683" s="82">
        <f t="shared" si="550"/>
        <v>1.1114805470662237E-3</v>
      </c>
      <c r="L6683" s="3">
        <f>IF(AND(O6683&gt;0,O6683&lt;366),+'PL2'!$N$3+1,IF(AND(O6683&gt;365,O6683&lt;731),+'PL2'!$O$3+1,IF(AND(O6683&gt;730,O6683&lt;1096),+'PL2'!$P$3+1,IF(AND(O6683&gt;1095,O6683&lt;1461),+'PL2'!$Q$3+1,IF(AND(O6683&gt;1460,O6683&lt;3000),+'PL2'!$R$3+1,0)))))</f>
        <v>1.5</v>
      </c>
      <c r="M6683" s="3">
        <f>IF(AND(O6683&gt;0,O6683&lt;366),+'PL2'!$N$2+1,IF(AND(O6683&gt;365,O6683&lt;731),+'PL2'!$O$2+1,IF(AND(O6683&gt;730,O6683&lt;1096),+'PL2'!$P$2+1,IF(AND(O6683&gt;1095,O6683&lt;1461),+'PL2'!$Q$2+1,IF(AND(O6683&gt;1460,O6683&lt;1826),+'PL2'!$R$2+1,IF(AND(O6683&gt;1825,O6683&lt;2190),+'PL2'!$S$2+1,0))))))</f>
        <v>1.2</v>
      </c>
      <c r="N6683" s="82">
        <f t="shared" si="551"/>
        <v>4.9963589095569638E-4</v>
      </c>
      <c r="O6683" s="19">
        <f>IF(A6683&gt;'PL2'!$C$2+489,IF(A6683='PL2'!$C$2+490,1,O6682+1), "")</f>
        <v>2120</v>
      </c>
      <c r="Q6683" s="19">
        <f t="shared" ref="Q6683:Q6746" si="554">+Q6682*(1+N6683)</f>
        <v>47.357562990998105</v>
      </c>
    </row>
    <row r="6684" spans="1:17" s="80" customFormat="1" x14ac:dyDescent="0.55000000000000004">
      <c r="A6684" s="80">
        <v>6682</v>
      </c>
      <c r="B6684" s="81">
        <v>46504</v>
      </c>
      <c r="C6684" s="80">
        <v>162.12549941992901</v>
      </c>
      <c r="D6684" s="80">
        <f t="shared" si="548"/>
        <v>1676965865.9665465</v>
      </c>
      <c r="E6684" s="80">
        <v>475</v>
      </c>
      <c r="F6684" s="80">
        <f t="shared" si="552"/>
        <v>4.5921991489123445E-5</v>
      </c>
      <c r="G6684" s="80">
        <f t="shared" si="549"/>
        <v>38336.929788862573</v>
      </c>
      <c r="H6684" s="80">
        <f t="shared" si="553"/>
        <v>1.7605081634832702</v>
      </c>
      <c r="I6684" s="80">
        <f t="shared" si="547"/>
        <v>18210041.649709724</v>
      </c>
      <c r="K6684" s="82">
        <f t="shared" si="550"/>
        <v>1.1114805470662237E-3</v>
      </c>
      <c r="L6684" s="3">
        <f>IF(AND(O6684&gt;0,O6684&lt;366),+'PL2'!$N$3+1,IF(AND(O6684&gt;365,O6684&lt;731),+'PL2'!$O$3+1,IF(AND(O6684&gt;730,O6684&lt;1096),+'PL2'!$P$3+1,IF(AND(O6684&gt;1095,O6684&lt;1461),+'PL2'!$Q$3+1,IF(AND(O6684&gt;1460,O6684&lt;3000),+'PL2'!$R$3+1,0)))))</f>
        <v>1.5</v>
      </c>
      <c r="M6684" s="3">
        <f>IF(AND(O6684&gt;0,O6684&lt;366),+'PL2'!$N$2+1,IF(AND(O6684&gt;365,O6684&lt;731),+'PL2'!$O$2+1,IF(AND(O6684&gt;730,O6684&lt;1096),+'PL2'!$P$2+1,IF(AND(O6684&gt;1095,O6684&lt;1461),+'PL2'!$Q$2+1,IF(AND(O6684&gt;1460,O6684&lt;1826),+'PL2'!$R$2+1,IF(AND(O6684&gt;1825,O6684&lt;2190),+'PL2'!$S$2+1,0))))))</f>
        <v>1.2</v>
      </c>
      <c r="N6684" s="82">
        <f t="shared" si="551"/>
        <v>4.9963589095569638E-4</v>
      </c>
      <c r="O6684" s="19">
        <f>IF(A6684&gt;'PL2'!$C$2+489,IF(A6684='PL2'!$C$2+490,1,O6683+1), "")</f>
        <v>2121</v>
      </c>
      <c r="Q6684" s="19">
        <f t="shared" si="554"/>
        <v>47.381224529176599</v>
      </c>
    </row>
    <row r="6685" spans="1:17" s="80" customFormat="1" x14ac:dyDescent="0.55000000000000004">
      <c r="A6685" s="80">
        <v>6683</v>
      </c>
      <c r="B6685" s="81">
        <v>46505</v>
      </c>
      <c r="C6685" s="80">
        <v>162.15549789405</v>
      </c>
      <c r="D6685" s="80">
        <f t="shared" si="548"/>
        <v>1678829780.9046624</v>
      </c>
      <c r="E6685" s="80">
        <v>475</v>
      </c>
      <c r="F6685" s="80">
        <f t="shared" si="552"/>
        <v>4.5879494381001691E-5</v>
      </c>
      <c r="G6685" s="80">
        <f t="shared" si="549"/>
        <v>38356.084294934139</v>
      </c>
      <c r="H6685" s="80">
        <f t="shared" si="553"/>
        <v>1.759757753886658</v>
      </c>
      <c r="I6685" s="80">
        <f t="shared" si="547"/>
        <v>18219140.040093716</v>
      </c>
      <c r="K6685" s="82">
        <f t="shared" si="550"/>
        <v>1.1114805470662237E-3</v>
      </c>
      <c r="L6685" s="3">
        <f>IF(AND(O6685&gt;0,O6685&lt;366),+'PL2'!$N$3+1,IF(AND(O6685&gt;365,O6685&lt;731),+'PL2'!$O$3+1,IF(AND(O6685&gt;730,O6685&lt;1096),+'PL2'!$P$3+1,IF(AND(O6685&gt;1095,O6685&lt;1461),+'PL2'!$Q$3+1,IF(AND(O6685&gt;1460,O6685&lt;3000),+'PL2'!$R$3+1,0)))))</f>
        <v>1.5</v>
      </c>
      <c r="M6685" s="3">
        <f>IF(AND(O6685&gt;0,O6685&lt;366),+'PL2'!$N$2+1,IF(AND(O6685&gt;365,O6685&lt;731),+'PL2'!$O$2+1,IF(AND(O6685&gt;730,O6685&lt;1096),+'PL2'!$P$2+1,IF(AND(O6685&gt;1095,O6685&lt;1461),+'PL2'!$Q$2+1,IF(AND(O6685&gt;1460,O6685&lt;1826),+'PL2'!$R$2+1,IF(AND(O6685&gt;1825,O6685&lt;2190),+'PL2'!$S$2+1,0))))))</f>
        <v>1.2</v>
      </c>
      <c r="N6685" s="82">
        <f t="shared" si="551"/>
        <v>4.9963589095569638E-4</v>
      </c>
      <c r="O6685" s="19">
        <f>IF(A6685&gt;'PL2'!$C$2+489,IF(A6685='PL2'!$C$2+490,1,O6684+1), "")</f>
        <v>2122</v>
      </c>
      <c r="Q6685" s="19">
        <f t="shared" si="554"/>
        <v>47.404897889508803</v>
      </c>
    </row>
    <row r="6686" spans="1:17" s="80" customFormat="1" x14ac:dyDescent="0.55000000000000004">
      <c r="A6686" s="80">
        <v>6684</v>
      </c>
      <c r="B6686" s="81">
        <v>46506</v>
      </c>
      <c r="C6686" s="80">
        <v>162.18549636817099</v>
      </c>
      <c r="D6686" s="80">
        <f t="shared" si="548"/>
        <v>1680695767.5479734</v>
      </c>
      <c r="E6686" s="80">
        <v>475</v>
      </c>
      <c r="F6686" s="80">
        <f t="shared" si="552"/>
        <v>4.5837035031792126E-5</v>
      </c>
      <c r="G6686" s="80">
        <f t="shared" si="549"/>
        <v>38375.248371284411</v>
      </c>
      <c r="H6686" s="80">
        <f t="shared" si="553"/>
        <v>1.7590076039482874</v>
      </c>
      <c r="I6686" s="80">
        <f t="shared" si="547"/>
        <v>18228242.976360094</v>
      </c>
      <c r="K6686" s="82">
        <f t="shared" si="550"/>
        <v>1.1114805470662237E-3</v>
      </c>
      <c r="L6686" s="3">
        <f>IF(AND(O6686&gt;0,O6686&lt;366),+'PL2'!$N$3+1,IF(AND(O6686&gt;365,O6686&lt;731),+'PL2'!$O$3+1,IF(AND(O6686&gt;730,O6686&lt;1096),+'PL2'!$P$3+1,IF(AND(O6686&gt;1095,O6686&lt;1461),+'PL2'!$Q$3+1,IF(AND(O6686&gt;1460,O6686&lt;3000),+'PL2'!$R$3+1,0)))))</f>
        <v>1.5</v>
      </c>
      <c r="M6686" s="3">
        <f>IF(AND(O6686&gt;0,O6686&lt;366),+'PL2'!$N$2+1,IF(AND(O6686&gt;365,O6686&lt;731),+'PL2'!$O$2+1,IF(AND(O6686&gt;730,O6686&lt;1096),+'PL2'!$P$2+1,IF(AND(O6686&gt;1095,O6686&lt;1461),+'PL2'!$Q$2+1,IF(AND(O6686&gt;1460,O6686&lt;1826),+'PL2'!$R$2+1,IF(AND(O6686&gt;1825,O6686&lt;2190),+'PL2'!$S$2+1,0))))))</f>
        <v>1.2</v>
      </c>
      <c r="N6686" s="82">
        <f t="shared" si="551"/>
        <v>4.9963589095569638E-4</v>
      </c>
      <c r="O6686" s="19">
        <f>IF(A6686&gt;'PL2'!$C$2+489,IF(A6686='PL2'!$C$2+490,1,O6685+1), "")</f>
        <v>2123</v>
      </c>
      <c r="Q6686" s="19">
        <f t="shared" si="554"/>
        <v>47.428583077901493</v>
      </c>
    </row>
    <row r="6687" spans="1:17" s="80" customFormat="1" x14ac:dyDescent="0.55000000000000004">
      <c r="A6687" s="80">
        <v>6685</v>
      </c>
      <c r="B6687" s="81">
        <v>46507</v>
      </c>
      <c r="C6687" s="80">
        <v>162.215494842292</v>
      </c>
      <c r="D6687" s="80">
        <f t="shared" si="548"/>
        <v>1682563828.1991396</v>
      </c>
      <c r="E6687" s="80">
        <v>475</v>
      </c>
      <c r="F6687" s="80">
        <f t="shared" si="552"/>
        <v>4.5794613410035327E-5</v>
      </c>
      <c r="G6687" s="80">
        <f t="shared" si="549"/>
        <v>38394.422022695042</v>
      </c>
      <c r="H6687" s="80">
        <f t="shared" si="553"/>
        <v>1.758257713631066</v>
      </c>
      <c r="I6687" s="80">
        <f t="shared" ref="I6687:I6722" si="555">+E6687*G6687</f>
        <v>18237350.460780144</v>
      </c>
      <c r="K6687" s="82">
        <f t="shared" si="550"/>
        <v>1.1114805470662237E-3</v>
      </c>
      <c r="L6687" s="3">
        <f>IF(AND(O6687&gt;0,O6687&lt;366),+'PL2'!$N$3+1,IF(AND(O6687&gt;365,O6687&lt;731),+'PL2'!$O$3+1,IF(AND(O6687&gt;730,O6687&lt;1096),+'PL2'!$P$3+1,IF(AND(O6687&gt;1095,O6687&lt;1461),+'PL2'!$Q$3+1,IF(AND(O6687&gt;1460,O6687&lt;3000),+'PL2'!$R$3+1,0)))))</f>
        <v>1.5</v>
      </c>
      <c r="M6687" s="3">
        <f>IF(AND(O6687&gt;0,O6687&lt;366),+'PL2'!$N$2+1,IF(AND(O6687&gt;365,O6687&lt;731),+'PL2'!$O$2+1,IF(AND(O6687&gt;730,O6687&lt;1096),+'PL2'!$P$2+1,IF(AND(O6687&gt;1095,O6687&lt;1461),+'PL2'!$Q$2+1,IF(AND(O6687&gt;1460,O6687&lt;1826),+'PL2'!$R$2+1,IF(AND(O6687&gt;1825,O6687&lt;2190),+'PL2'!$S$2+1,0))))))</f>
        <v>1.2</v>
      </c>
      <c r="N6687" s="82">
        <f t="shared" si="551"/>
        <v>4.9963589095569638E-4</v>
      </c>
      <c r="O6687" s="19">
        <f>IF(A6687&gt;'PL2'!$C$2+489,IF(A6687='PL2'!$C$2+490,1,O6686+1), "")</f>
        <v>2124</v>
      </c>
      <c r="Q6687" s="19">
        <f t="shared" si="554"/>
        <v>47.452280100264389</v>
      </c>
    </row>
    <row r="6688" spans="1:17" s="80" customFormat="1" x14ac:dyDescent="0.55000000000000004">
      <c r="A6688" s="80">
        <v>6686</v>
      </c>
      <c r="B6688" s="81">
        <v>46508</v>
      </c>
      <c r="C6688" s="80">
        <v>162.24549331641299</v>
      </c>
      <c r="D6688" s="80">
        <f t="shared" si="548"/>
        <v>1684433965.1633801</v>
      </c>
      <c r="E6688" s="80">
        <v>475</v>
      </c>
      <c r="F6688" s="80">
        <f t="shared" si="552"/>
        <v>4.5752229484295138E-5</v>
      </c>
      <c r="G6688" s="80">
        <f t="shared" si="549"/>
        <v>38413.605253950082</v>
      </c>
      <c r="H6688" s="80">
        <f t="shared" si="553"/>
        <v>1.7575080828978495</v>
      </c>
      <c r="I6688" s="80">
        <f t="shared" si="555"/>
        <v>18246462.495626289</v>
      </c>
      <c r="K6688" s="82">
        <f t="shared" si="550"/>
        <v>1.1114805470662237E-3</v>
      </c>
      <c r="L6688" s="3">
        <f>IF(AND(O6688&gt;0,O6688&lt;366),+'PL2'!$N$3+1,IF(AND(O6688&gt;365,O6688&lt;731),+'PL2'!$O$3+1,IF(AND(O6688&gt;730,O6688&lt;1096),+'PL2'!$P$3+1,IF(AND(O6688&gt;1095,O6688&lt;1461),+'PL2'!$Q$3+1,IF(AND(O6688&gt;1460,O6688&lt;3000),+'PL2'!$R$3+1,0)))))</f>
        <v>1.5</v>
      </c>
      <c r="M6688" s="3">
        <f>IF(AND(O6688&gt;0,O6688&lt;366),+'PL2'!$N$2+1,IF(AND(O6688&gt;365,O6688&lt;731),+'PL2'!$O$2+1,IF(AND(O6688&gt;730,O6688&lt;1096),+'PL2'!$P$2+1,IF(AND(O6688&gt;1095,O6688&lt;1461),+'PL2'!$Q$2+1,IF(AND(O6688&gt;1460,O6688&lt;1826),+'PL2'!$R$2+1,IF(AND(O6688&gt;1825,O6688&lt;2190),+'PL2'!$S$2+1,0))))))</f>
        <v>1.2</v>
      </c>
      <c r="N6688" s="82">
        <f t="shared" si="551"/>
        <v>4.9963589095569638E-4</v>
      </c>
      <c r="O6688" s="19">
        <f>IF(A6688&gt;'PL2'!$C$2+489,IF(A6688='PL2'!$C$2+490,1,O6687+1), "")</f>
        <v>2125</v>
      </c>
      <c r="Q6688" s="19">
        <f t="shared" si="554"/>
        <v>47.475988962510165</v>
      </c>
    </row>
    <row r="6689" spans="1:17" s="80" customFormat="1" x14ac:dyDescent="0.55000000000000004">
      <c r="A6689" s="80">
        <v>6687</v>
      </c>
      <c r="B6689" s="81">
        <v>46509</v>
      </c>
      <c r="C6689" s="80">
        <v>162.27549179053401</v>
      </c>
      <c r="D6689" s="80">
        <f t="shared" si="548"/>
        <v>1686306180.748477</v>
      </c>
      <c r="E6689" s="80">
        <v>475</v>
      </c>
      <c r="F6689" s="80">
        <f t="shared" si="552"/>
        <v>4.5709883223158712E-5</v>
      </c>
      <c r="G6689" s="80">
        <f t="shared" si="549"/>
        <v>38432.798069835961</v>
      </c>
      <c r="H6689" s="80">
        <f t="shared" si="553"/>
        <v>1.7567587117114414</v>
      </c>
      <c r="I6689" s="80">
        <f t="shared" si="555"/>
        <v>18255579.083172083</v>
      </c>
      <c r="K6689" s="82">
        <f t="shared" si="550"/>
        <v>1.1114805470662237E-3</v>
      </c>
      <c r="L6689" s="3">
        <f>IF(AND(O6689&gt;0,O6689&lt;366),+'PL2'!$N$3+1,IF(AND(O6689&gt;365,O6689&lt;731),+'PL2'!$O$3+1,IF(AND(O6689&gt;730,O6689&lt;1096),+'PL2'!$P$3+1,IF(AND(O6689&gt;1095,O6689&lt;1461),+'PL2'!$Q$3+1,IF(AND(O6689&gt;1460,O6689&lt;3000),+'PL2'!$R$3+1,0)))))</f>
        <v>1.5</v>
      </c>
      <c r="M6689" s="3">
        <f>IF(AND(O6689&gt;0,O6689&lt;366),+'PL2'!$N$2+1,IF(AND(O6689&gt;365,O6689&lt;731),+'PL2'!$O$2+1,IF(AND(O6689&gt;730,O6689&lt;1096),+'PL2'!$P$2+1,IF(AND(O6689&gt;1095,O6689&lt;1461),+'PL2'!$Q$2+1,IF(AND(O6689&gt;1460,O6689&lt;1826),+'PL2'!$R$2+1,IF(AND(O6689&gt;1825,O6689&lt;2190),+'PL2'!$S$2+1,0))))))</f>
        <v>1.2</v>
      </c>
      <c r="N6689" s="82">
        <f t="shared" si="551"/>
        <v>4.9963589095569638E-4</v>
      </c>
      <c r="O6689" s="19">
        <f>IF(A6689&gt;'PL2'!$C$2+489,IF(A6689='PL2'!$C$2+490,1,O6688+1), "")</f>
        <v>2126</v>
      </c>
      <c r="Q6689" s="19">
        <f t="shared" si="554"/>
        <v>47.499709670554452</v>
      </c>
    </row>
    <row r="6690" spans="1:17" s="80" customFormat="1" x14ac:dyDescent="0.55000000000000004">
      <c r="A6690" s="80">
        <v>6688</v>
      </c>
      <c r="B6690" s="81">
        <v>46510</v>
      </c>
      <c r="C6690" s="80">
        <v>162.30549026465499</v>
      </c>
      <c r="D6690" s="80">
        <f t="shared" si="548"/>
        <v>1688180477.2647765</v>
      </c>
      <c r="E6690" s="80">
        <v>475</v>
      </c>
      <c r="F6690" s="80">
        <f t="shared" si="552"/>
        <v>4.5667574595236492E-5</v>
      </c>
      <c r="G6690" s="80">
        <f t="shared" si="549"/>
        <v>38452.000475141504</v>
      </c>
      <c r="H6690" s="80">
        <f t="shared" si="553"/>
        <v>1.7560096000345937</v>
      </c>
      <c r="I6690" s="80">
        <f t="shared" si="555"/>
        <v>18264700.225692213</v>
      </c>
      <c r="K6690" s="82">
        <f t="shared" si="550"/>
        <v>1.1114805470662237E-3</v>
      </c>
      <c r="L6690" s="3">
        <f>IF(AND(O6690&gt;0,O6690&lt;366),+'PL2'!$N$3+1,IF(AND(O6690&gt;365,O6690&lt;731),+'PL2'!$O$3+1,IF(AND(O6690&gt;730,O6690&lt;1096),+'PL2'!$P$3+1,IF(AND(O6690&gt;1095,O6690&lt;1461),+'PL2'!$Q$3+1,IF(AND(O6690&gt;1460,O6690&lt;3000),+'PL2'!$R$3+1,0)))))</f>
        <v>1.5</v>
      </c>
      <c r="M6690" s="3">
        <f>IF(AND(O6690&gt;0,O6690&lt;366),+'PL2'!$N$2+1,IF(AND(O6690&gt;365,O6690&lt;731),+'PL2'!$O$2+1,IF(AND(O6690&gt;730,O6690&lt;1096),+'PL2'!$P$2+1,IF(AND(O6690&gt;1095,O6690&lt;1461),+'PL2'!$Q$2+1,IF(AND(O6690&gt;1460,O6690&lt;1826),+'PL2'!$R$2+1,IF(AND(O6690&gt;1825,O6690&lt;2190),+'PL2'!$S$2+1,0))))))</f>
        <v>1.2</v>
      </c>
      <c r="N6690" s="82">
        <f t="shared" si="551"/>
        <v>4.9963589095569638E-4</v>
      </c>
      <c r="O6690" s="19">
        <f>IF(A6690&gt;'PL2'!$C$2+489,IF(A6690='PL2'!$C$2+490,1,O6689+1), "")</f>
        <v>2127</v>
      </c>
      <c r="Q6690" s="19">
        <f t="shared" si="554"/>
        <v>47.523442230315837</v>
      </c>
    </row>
    <row r="6691" spans="1:17" s="80" customFormat="1" x14ac:dyDescent="0.55000000000000004">
      <c r="A6691" s="80">
        <v>6689</v>
      </c>
      <c r="B6691" s="81">
        <v>46511</v>
      </c>
      <c r="C6691" s="80">
        <v>162.33548873877601</v>
      </c>
      <c r="D6691" s="80">
        <f t="shared" ref="D6691:D6722" si="556">+D6690*(1+K6691)</f>
        <v>1690056857.0251932</v>
      </c>
      <c r="E6691" s="80">
        <v>475</v>
      </c>
      <c r="F6691" s="80">
        <f t="shared" si="552"/>
        <v>4.5625303569162203E-5</v>
      </c>
      <c r="G6691" s="80">
        <f t="shared" ref="G6691:G6722" si="557">+G6690*(1+N6691)</f>
        <v>38471.212474657928</v>
      </c>
      <c r="H6691" s="80">
        <f t="shared" si="553"/>
        <v>1.755260747830008</v>
      </c>
      <c r="I6691" s="80">
        <f t="shared" si="555"/>
        <v>18273825.925462514</v>
      </c>
      <c r="K6691" s="82">
        <f t="shared" si="550"/>
        <v>1.1114805470662237E-3</v>
      </c>
      <c r="L6691" s="3">
        <f>IF(AND(O6691&gt;0,O6691&lt;366),+'PL2'!$N$3+1,IF(AND(O6691&gt;365,O6691&lt;731),+'PL2'!$O$3+1,IF(AND(O6691&gt;730,O6691&lt;1096),+'PL2'!$P$3+1,IF(AND(O6691&gt;1095,O6691&lt;1461),+'PL2'!$Q$3+1,IF(AND(O6691&gt;1460,O6691&lt;3000),+'PL2'!$R$3+1,0)))))</f>
        <v>1.5</v>
      </c>
      <c r="M6691" s="3">
        <f>IF(AND(O6691&gt;0,O6691&lt;366),+'PL2'!$N$2+1,IF(AND(O6691&gt;365,O6691&lt;731),+'PL2'!$O$2+1,IF(AND(O6691&gt;730,O6691&lt;1096),+'PL2'!$P$2+1,IF(AND(O6691&gt;1095,O6691&lt;1461),+'PL2'!$Q$2+1,IF(AND(O6691&gt;1460,O6691&lt;1826),+'PL2'!$R$2+1,IF(AND(O6691&gt;1825,O6691&lt;2190),+'PL2'!$S$2+1,0))))))</f>
        <v>1.2</v>
      </c>
      <c r="N6691" s="82">
        <f t="shared" si="551"/>
        <v>4.9963589095569638E-4</v>
      </c>
      <c r="O6691" s="19">
        <f>IF(A6691&gt;'PL2'!$C$2+489,IF(A6691='PL2'!$C$2+490,1,O6690+1), "")</f>
        <v>2128</v>
      </c>
      <c r="Q6691" s="19">
        <f t="shared" si="554"/>
        <v>47.547186647715861</v>
      </c>
    </row>
    <row r="6692" spans="1:17" s="80" customFormat="1" x14ac:dyDescent="0.55000000000000004">
      <c r="A6692" s="80">
        <v>6690</v>
      </c>
      <c r="B6692" s="81">
        <v>46512</v>
      </c>
      <c r="C6692" s="80">
        <v>162.36548721289699</v>
      </c>
      <c r="D6692" s="80">
        <f t="shared" si="556"/>
        <v>1691935322.3452127</v>
      </c>
      <c r="E6692" s="80">
        <v>475</v>
      </c>
      <c r="F6692" s="80">
        <f t="shared" si="552"/>
        <v>4.5583070113592809E-5</v>
      </c>
      <c r="G6692" s="80">
        <f t="shared" si="557"/>
        <v>38490.434073178847</v>
      </c>
      <c r="H6692" s="80">
        <f t="shared" si="553"/>
        <v>1.7545121550603331</v>
      </c>
      <c r="I6692" s="80">
        <f t="shared" si="555"/>
        <v>18282956.184759952</v>
      </c>
      <c r="K6692" s="82">
        <f t="shared" ref="K6692:K6755" si="558">+L6692^(0.00273972602739726)-1</f>
        <v>1.1114805470662237E-3</v>
      </c>
      <c r="L6692" s="3">
        <f>IF(AND(O6692&gt;0,O6692&lt;366),+'PL2'!$N$3+1,IF(AND(O6692&gt;365,O6692&lt;731),+'PL2'!$O$3+1,IF(AND(O6692&gt;730,O6692&lt;1096),+'PL2'!$P$3+1,IF(AND(O6692&gt;1095,O6692&lt;1461),+'PL2'!$Q$3+1,IF(AND(O6692&gt;1460,O6692&lt;3000),+'PL2'!$R$3+1,0)))))</f>
        <v>1.5</v>
      </c>
      <c r="M6692" s="3">
        <f>IF(AND(O6692&gt;0,O6692&lt;366),+'PL2'!$N$2+1,IF(AND(O6692&gt;365,O6692&lt;731),+'PL2'!$O$2+1,IF(AND(O6692&gt;730,O6692&lt;1096),+'PL2'!$P$2+1,IF(AND(O6692&gt;1095,O6692&lt;1461),+'PL2'!$Q$2+1,IF(AND(O6692&gt;1460,O6692&lt;1826),+'PL2'!$R$2+1,IF(AND(O6692&gt;1825,O6692&lt;2190),+'PL2'!$S$2+1,0))))))</f>
        <v>1.2</v>
      </c>
      <c r="N6692" s="82">
        <f t="shared" ref="N6692:N6755" si="559">+M6692^(0.00273972602739726)-1</f>
        <v>4.9963589095569638E-4</v>
      </c>
      <c r="O6692" s="19">
        <f>IF(A6692&gt;'PL2'!$C$2+489,IF(A6692='PL2'!$C$2+490,1,O6691+1), "")</f>
        <v>2129</v>
      </c>
      <c r="Q6692" s="19">
        <f t="shared" si="554"/>
        <v>47.570942928679031</v>
      </c>
    </row>
    <row r="6693" spans="1:17" s="80" customFormat="1" x14ac:dyDescent="0.55000000000000004">
      <c r="A6693" s="80">
        <v>6691</v>
      </c>
      <c r="B6693" s="81">
        <v>46513</v>
      </c>
      <c r="C6693" s="80">
        <v>162.39548568701801</v>
      </c>
      <c r="D6693" s="80">
        <f t="shared" si="556"/>
        <v>1693815875.5428936</v>
      </c>
      <c r="E6693" s="80">
        <v>475</v>
      </c>
      <c r="F6693" s="80">
        <f t="shared" si="552"/>
        <v>4.554087419720854E-5</v>
      </c>
      <c r="G6693" s="80">
        <f t="shared" si="557"/>
        <v>38509.665275500272</v>
      </c>
      <c r="H6693" s="80">
        <f t="shared" si="553"/>
        <v>1.7537638216881681</v>
      </c>
      <c r="I6693" s="80">
        <f t="shared" si="555"/>
        <v>18292091.005862631</v>
      </c>
      <c r="K6693" s="82">
        <f t="shared" si="558"/>
        <v>1.1114805470662237E-3</v>
      </c>
      <c r="L6693" s="3">
        <f>IF(AND(O6693&gt;0,O6693&lt;366),+'PL2'!$N$3+1,IF(AND(O6693&gt;365,O6693&lt;731),+'PL2'!$O$3+1,IF(AND(O6693&gt;730,O6693&lt;1096),+'PL2'!$P$3+1,IF(AND(O6693&gt;1095,O6693&lt;1461),+'PL2'!$Q$3+1,IF(AND(O6693&gt;1460,O6693&lt;3000),+'PL2'!$R$3+1,0)))))</f>
        <v>1.5</v>
      </c>
      <c r="M6693" s="3">
        <f>IF(AND(O6693&gt;0,O6693&lt;366),+'PL2'!$N$2+1,IF(AND(O6693&gt;365,O6693&lt;731),+'PL2'!$O$2+1,IF(AND(O6693&gt;730,O6693&lt;1096),+'PL2'!$P$2+1,IF(AND(O6693&gt;1095,O6693&lt;1461),+'PL2'!$Q$2+1,IF(AND(O6693&gt;1460,O6693&lt;1826),+'PL2'!$R$2+1,IF(AND(O6693&gt;1825,O6693&lt;2190),+'PL2'!$S$2+1,0))))))</f>
        <v>1.2</v>
      </c>
      <c r="N6693" s="82">
        <f t="shared" si="559"/>
        <v>4.9963589095569638E-4</v>
      </c>
      <c r="O6693" s="19">
        <f>IF(A6693&gt;'PL2'!$C$2+489,IF(A6693='PL2'!$C$2+490,1,O6692+1), "")</f>
        <v>2130</v>
      </c>
      <c r="Q6693" s="19">
        <f t="shared" si="554"/>
        <v>47.594711079132807</v>
      </c>
    </row>
    <row r="6694" spans="1:17" s="80" customFormat="1" x14ac:dyDescent="0.55000000000000004">
      <c r="A6694" s="80">
        <v>6692</v>
      </c>
      <c r="B6694" s="81">
        <v>46514</v>
      </c>
      <c r="C6694" s="80">
        <v>162.425484161139</v>
      </c>
      <c r="D6694" s="80">
        <f t="shared" si="556"/>
        <v>1695698518.9388716</v>
      </c>
      <c r="E6694" s="80">
        <v>475</v>
      </c>
      <c r="F6694" s="80">
        <f t="shared" si="552"/>
        <v>4.5498715788712845E-5</v>
      </c>
      <c r="G6694" s="80">
        <f t="shared" si="557"/>
        <v>38528.906086420604</v>
      </c>
      <c r="H6694" s="80">
        <f t="shared" si="553"/>
        <v>1.7530157476760595</v>
      </c>
      <c r="I6694" s="80">
        <f t="shared" si="555"/>
        <v>18301230.391049787</v>
      </c>
      <c r="K6694" s="82">
        <f t="shared" si="558"/>
        <v>1.1114805470662237E-3</v>
      </c>
      <c r="L6694" s="3">
        <f>IF(AND(O6694&gt;0,O6694&lt;366),+'PL2'!$N$3+1,IF(AND(O6694&gt;365,O6694&lt;731),+'PL2'!$O$3+1,IF(AND(O6694&gt;730,O6694&lt;1096),+'PL2'!$P$3+1,IF(AND(O6694&gt;1095,O6694&lt;1461),+'PL2'!$Q$3+1,IF(AND(O6694&gt;1460,O6694&lt;3000),+'PL2'!$R$3+1,0)))))</f>
        <v>1.5</v>
      </c>
      <c r="M6694" s="3">
        <f>IF(AND(O6694&gt;0,O6694&lt;366),+'PL2'!$N$2+1,IF(AND(O6694&gt;365,O6694&lt;731),+'PL2'!$O$2+1,IF(AND(O6694&gt;730,O6694&lt;1096),+'PL2'!$P$2+1,IF(AND(O6694&gt;1095,O6694&lt;1461),+'PL2'!$Q$2+1,IF(AND(O6694&gt;1460,O6694&lt;1826),+'PL2'!$R$2+1,IF(AND(O6694&gt;1825,O6694&lt;2190),+'PL2'!$S$2+1,0))))))</f>
        <v>1.2</v>
      </c>
      <c r="N6694" s="82">
        <f t="shared" si="559"/>
        <v>4.9963589095569638E-4</v>
      </c>
      <c r="O6694" s="19">
        <f>IF(A6694&gt;'PL2'!$C$2+489,IF(A6694='PL2'!$C$2+490,1,O6693+1), "")</f>
        <v>2131</v>
      </c>
      <c r="Q6694" s="19">
        <f t="shared" si="554"/>
        <v>47.618491105007607</v>
      </c>
    </row>
    <row r="6695" spans="1:17" s="80" customFormat="1" x14ac:dyDescent="0.55000000000000004">
      <c r="A6695" s="80">
        <v>6693</v>
      </c>
      <c r="B6695" s="81">
        <v>46515</v>
      </c>
      <c r="C6695" s="80">
        <v>162.45548263526001</v>
      </c>
      <c r="D6695" s="80">
        <f t="shared" si="556"/>
        <v>1697583254.8563612</v>
      </c>
      <c r="E6695" s="80">
        <v>475</v>
      </c>
      <c r="F6695" s="80">
        <f t="shared" si="552"/>
        <v>4.5456594856832419E-5</v>
      </c>
      <c r="G6695" s="80">
        <f t="shared" si="557"/>
        <v>38548.156510740642</v>
      </c>
      <c r="H6695" s="80">
        <f t="shared" si="553"/>
        <v>1.7522679329865043</v>
      </c>
      <c r="I6695" s="80">
        <f t="shared" si="555"/>
        <v>18310374.342601806</v>
      </c>
      <c r="K6695" s="82">
        <f t="shared" si="558"/>
        <v>1.1114805470662237E-3</v>
      </c>
      <c r="L6695" s="3">
        <f>IF(AND(O6695&gt;0,O6695&lt;366),+'PL2'!$N$3+1,IF(AND(O6695&gt;365,O6695&lt;731),+'PL2'!$O$3+1,IF(AND(O6695&gt;730,O6695&lt;1096),+'PL2'!$P$3+1,IF(AND(O6695&gt;1095,O6695&lt;1461),+'PL2'!$Q$3+1,IF(AND(O6695&gt;1460,O6695&lt;3000),+'PL2'!$R$3+1,0)))))</f>
        <v>1.5</v>
      </c>
      <c r="M6695" s="3">
        <f>IF(AND(O6695&gt;0,O6695&lt;366),+'PL2'!$N$2+1,IF(AND(O6695&gt;365,O6695&lt;731),+'PL2'!$O$2+1,IF(AND(O6695&gt;730,O6695&lt;1096),+'PL2'!$P$2+1,IF(AND(O6695&gt;1095,O6695&lt;1461),+'PL2'!$Q$2+1,IF(AND(O6695&gt;1460,O6695&lt;1826),+'PL2'!$R$2+1,IF(AND(O6695&gt;1825,O6695&lt;2190),+'PL2'!$S$2+1,0))))))</f>
        <v>1.2</v>
      </c>
      <c r="N6695" s="82">
        <f t="shared" si="559"/>
        <v>4.9963589095569638E-4</v>
      </c>
      <c r="O6695" s="19">
        <f>IF(A6695&gt;'PL2'!$C$2+489,IF(A6695='PL2'!$C$2+490,1,O6694+1), "")</f>
        <v>2132</v>
      </c>
      <c r="Q6695" s="19">
        <f t="shared" si="554"/>
        <v>47.642283012236824</v>
      </c>
    </row>
    <row r="6696" spans="1:17" s="80" customFormat="1" x14ac:dyDescent="0.55000000000000004">
      <c r="A6696" s="80">
        <v>6694</v>
      </c>
      <c r="B6696" s="81">
        <v>46516</v>
      </c>
      <c r="C6696" s="80">
        <v>162.485481109381</v>
      </c>
      <c r="D6696" s="80">
        <f t="shared" si="556"/>
        <v>1699470085.6211593</v>
      </c>
      <c r="E6696" s="80">
        <v>475</v>
      </c>
      <c r="F6696" s="80">
        <f t="shared" si="552"/>
        <v>4.5414511370317133E-5</v>
      </c>
      <c r="G6696" s="80">
        <f t="shared" si="557"/>
        <v>38567.416553263589</v>
      </c>
      <c r="H6696" s="80">
        <f t="shared" si="553"/>
        <v>1.7515203775819466</v>
      </c>
      <c r="I6696" s="80">
        <f t="shared" si="555"/>
        <v>18319522.862800203</v>
      </c>
      <c r="K6696" s="82">
        <f t="shared" si="558"/>
        <v>1.1114805470662237E-3</v>
      </c>
      <c r="L6696" s="3">
        <f>IF(AND(O6696&gt;0,O6696&lt;366),+'PL2'!$N$3+1,IF(AND(O6696&gt;365,O6696&lt;731),+'PL2'!$O$3+1,IF(AND(O6696&gt;730,O6696&lt;1096),+'PL2'!$P$3+1,IF(AND(O6696&gt;1095,O6696&lt;1461),+'PL2'!$Q$3+1,IF(AND(O6696&gt;1460,O6696&lt;3000),+'PL2'!$R$3+1,0)))))</f>
        <v>1.5</v>
      </c>
      <c r="M6696" s="3">
        <f>IF(AND(O6696&gt;0,O6696&lt;366),+'PL2'!$N$2+1,IF(AND(O6696&gt;365,O6696&lt;731),+'PL2'!$O$2+1,IF(AND(O6696&gt;730,O6696&lt;1096),+'PL2'!$P$2+1,IF(AND(O6696&gt;1095,O6696&lt;1461),+'PL2'!$Q$2+1,IF(AND(O6696&gt;1460,O6696&lt;1826),+'PL2'!$R$2+1,IF(AND(O6696&gt;1825,O6696&lt;2190),+'PL2'!$S$2+1,0))))))</f>
        <v>1.2</v>
      </c>
      <c r="N6696" s="82">
        <f t="shared" si="559"/>
        <v>4.9963589095569638E-4</v>
      </c>
      <c r="O6696" s="19">
        <f>IF(A6696&gt;'PL2'!$C$2+489,IF(A6696='PL2'!$C$2+490,1,O6695+1), "")</f>
        <v>2133</v>
      </c>
      <c r="Q6696" s="19">
        <f t="shared" si="554"/>
        <v>47.666086806756809</v>
      </c>
    </row>
    <row r="6697" spans="1:17" s="80" customFormat="1" x14ac:dyDescent="0.55000000000000004">
      <c r="A6697" s="80">
        <v>6695</v>
      </c>
      <c r="B6697" s="81">
        <v>46517</v>
      </c>
      <c r="C6697" s="80">
        <v>162.51547958350201</v>
      </c>
      <c r="D6697" s="80">
        <f t="shared" si="556"/>
        <v>1701359013.5616481</v>
      </c>
      <c r="E6697" s="80">
        <v>475</v>
      </c>
      <c r="F6697" s="80">
        <f t="shared" si="552"/>
        <v>4.5372465297940082E-5</v>
      </c>
      <c r="G6697" s="80">
        <f t="shared" si="557"/>
        <v>38586.686218795039</v>
      </c>
      <c r="H6697" s="80">
        <f t="shared" si="553"/>
        <v>1.7507730814247808</v>
      </c>
      <c r="I6697" s="80">
        <f t="shared" si="555"/>
        <v>18328675.953927644</v>
      </c>
      <c r="K6697" s="82">
        <f t="shared" si="558"/>
        <v>1.1114805470662237E-3</v>
      </c>
      <c r="L6697" s="3">
        <f>IF(AND(O6697&gt;0,O6697&lt;366),+'PL2'!$N$3+1,IF(AND(O6697&gt;365,O6697&lt;731),+'PL2'!$O$3+1,IF(AND(O6697&gt;730,O6697&lt;1096),+'PL2'!$P$3+1,IF(AND(O6697&gt;1095,O6697&lt;1461),+'PL2'!$Q$3+1,IF(AND(O6697&gt;1460,O6697&lt;3000),+'PL2'!$R$3+1,0)))))</f>
        <v>1.5</v>
      </c>
      <c r="M6697" s="3">
        <f>IF(AND(O6697&gt;0,O6697&lt;366),+'PL2'!$N$2+1,IF(AND(O6697&gt;365,O6697&lt;731),+'PL2'!$O$2+1,IF(AND(O6697&gt;730,O6697&lt;1096),+'PL2'!$P$2+1,IF(AND(O6697&gt;1095,O6697&lt;1461),+'PL2'!$Q$2+1,IF(AND(O6697&gt;1460,O6697&lt;1826),+'PL2'!$R$2+1,IF(AND(O6697&gt;1825,O6697&lt;2190),+'PL2'!$S$2+1,0))))))</f>
        <v>1.2</v>
      </c>
      <c r="N6697" s="82">
        <f t="shared" si="559"/>
        <v>4.9963589095569638E-4</v>
      </c>
      <c r="O6697" s="19">
        <f>IF(A6697&gt;'PL2'!$C$2+489,IF(A6697='PL2'!$C$2+490,1,O6696+1), "")</f>
        <v>2134</v>
      </c>
      <c r="Q6697" s="19">
        <f t="shared" si="554"/>
        <v>47.689902494506875</v>
      </c>
    </row>
    <row r="6698" spans="1:17" s="80" customFormat="1" x14ac:dyDescent="0.55000000000000004">
      <c r="A6698" s="80">
        <v>6696</v>
      </c>
      <c r="B6698" s="81">
        <v>46518</v>
      </c>
      <c r="C6698" s="80">
        <v>162.545478057623</v>
      </c>
      <c r="D6698" s="80">
        <f t="shared" si="556"/>
        <v>1703250041.0087976</v>
      </c>
      <c r="E6698" s="80">
        <v>475</v>
      </c>
      <c r="F6698" s="80">
        <f t="shared" si="552"/>
        <v>4.5330456608497521E-5</v>
      </c>
      <c r="G6698" s="80">
        <f t="shared" si="557"/>
        <v>38605.965512142997</v>
      </c>
      <c r="H6698" s="80">
        <f t="shared" si="553"/>
        <v>1.7500260444773499</v>
      </c>
      <c r="I6698" s="80">
        <f t="shared" si="555"/>
        <v>18337833.618267924</v>
      </c>
      <c r="K6698" s="82">
        <f t="shared" si="558"/>
        <v>1.1114805470662237E-3</v>
      </c>
      <c r="L6698" s="3">
        <f>IF(AND(O6698&gt;0,O6698&lt;366),+'PL2'!$N$3+1,IF(AND(O6698&gt;365,O6698&lt;731),+'PL2'!$O$3+1,IF(AND(O6698&gt;730,O6698&lt;1096),+'PL2'!$P$3+1,IF(AND(O6698&gt;1095,O6698&lt;1461),+'PL2'!$Q$3+1,IF(AND(O6698&gt;1460,O6698&lt;3000),+'PL2'!$R$3+1,0)))))</f>
        <v>1.5</v>
      </c>
      <c r="M6698" s="3">
        <f>IF(AND(O6698&gt;0,O6698&lt;366),+'PL2'!$N$2+1,IF(AND(O6698&gt;365,O6698&lt;731),+'PL2'!$O$2+1,IF(AND(O6698&gt;730,O6698&lt;1096),+'PL2'!$P$2+1,IF(AND(O6698&gt;1095,O6698&lt;1461),+'PL2'!$Q$2+1,IF(AND(O6698&gt;1460,O6698&lt;1826),+'PL2'!$R$2+1,IF(AND(O6698&gt;1825,O6698&lt;2190),+'PL2'!$S$2+1,0))))))</f>
        <v>1.2</v>
      </c>
      <c r="N6698" s="82">
        <f t="shared" si="559"/>
        <v>4.9963589095569638E-4</v>
      </c>
      <c r="O6698" s="19">
        <f>IF(A6698&gt;'PL2'!$C$2+489,IF(A6698='PL2'!$C$2+490,1,O6697+1), "")</f>
        <v>2135</v>
      </c>
      <c r="Q6698" s="19">
        <f t="shared" si="554"/>
        <v>47.713730081429311</v>
      </c>
    </row>
    <row r="6699" spans="1:17" s="80" customFormat="1" x14ac:dyDescent="0.55000000000000004">
      <c r="A6699" s="80">
        <v>6697</v>
      </c>
      <c r="B6699" s="81">
        <v>46519</v>
      </c>
      <c r="C6699" s="80">
        <v>162.57547653174399</v>
      </c>
      <c r="D6699" s="80">
        <f t="shared" si="556"/>
        <v>1705143170.2961686</v>
      </c>
      <c r="E6699" s="80">
        <v>475</v>
      </c>
      <c r="F6699" s="80">
        <f t="shared" si="552"/>
        <v>4.5288485270808879E-5</v>
      </c>
      <c r="G6699" s="80">
        <f t="shared" si="557"/>
        <v>38625.25443811786</v>
      </c>
      <c r="H6699" s="80">
        <f t="shared" si="553"/>
        <v>1.7492792667019459</v>
      </c>
      <c r="I6699" s="80">
        <f t="shared" si="555"/>
        <v>18346995.858105984</v>
      </c>
      <c r="K6699" s="82">
        <f t="shared" si="558"/>
        <v>1.1114805470662237E-3</v>
      </c>
      <c r="L6699" s="3">
        <f>IF(AND(O6699&gt;0,O6699&lt;366),+'PL2'!$N$3+1,IF(AND(O6699&gt;365,O6699&lt;731),+'PL2'!$O$3+1,IF(AND(O6699&gt;730,O6699&lt;1096),+'PL2'!$P$3+1,IF(AND(O6699&gt;1095,O6699&lt;1461),+'PL2'!$Q$3+1,IF(AND(O6699&gt;1460,O6699&lt;3000),+'PL2'!$R$3+1,0)))))</f>
        <v>1.5</v>
      </c>
      <c r="M6699" s="3">
        <f>IF(AND(O6699&gt;0,O6699&lt;366),+'PL2'!$N$2+1,IF(AND(O6699&gt;365,O6699&lt;731),+'PL2'!$O$2+1,IF(AND(O6699&gt;730,O6699&lt;1096),+'PL2'!$P$2+1,IF(AND(O6699&gt;1095,O6699&lt;1461),+'PL2'!$Q$2+1,IF(AND(O6699&gt;1460,O6699&lt;1826),+'PL2'!$R$2+1,IF(AND(O6699&gt;1825,O6699&lt;2190),+'PL2'!$S$2+1,0))))))</f>
        <v>1.2</v>
      </c>
      <c r="N6699" s="82">
        <f t="shared" si="559"/>
        <v>4.9963589095569638E-4</v>
      </c>
      <c r="O6699" s="19">
        <f>IF(A6699&gt;'PL2'!$C$2+489,IF(A6699='PL2'!$C$2+490,1,O6698+1), "")</f>
        <v>2136</v>
      </c>
      <c r="Q6699" s="19">
        <f t="shared" si="554"/>
        <v>47.737569573469365</v>
      </c>
    </row>
    <row r="6700" spans="1:17" s="80" customFormat="1" x14ac:dyDescent="0.55000000000000004">
      <c r="A6700" s="80">
        <v>6698</v>
      </c>
      <c r="B6700" s="81">
        <v>46520</v>
      </c>
      <c r="C6700" s="80">
        <v>162.605475005865</v>
      </c>
      <c r="D6700" s="80">
        <f t="shared" si="556"/>
        <v>1707038403.7599156</v>
      </c>
      <c r="E6700" s="80">
        <v>475</v>
      </c>
      <c r="F6700" s="80">
        <f t="shared" si="552"/>
        <v>4.5246551253716767E-5</v>
      </c>
      <c r="G6700" s="80">
        <f t="shared" si="557"/>
        <v>38644.55300153244</v>
      </c>
      <c r="H6700" s="80">
        <f t="shared" si="553"/>
        <v>1.7485327480608117</v>
      </c>
      <c r="I6700" s="80">
        <f t="shared" si="555"/>
        <v>18356162.675727908</v>
      </c>
      <c r="K6700" s="82">
        <f t="shared" si="558"/>
        <v>1.1114805470662237E-3</v>
      </c>
      <c r="L6700" s="3">
        <f>IF(AND(O6700&gt;0,O6700&lt;366),+'PL2'!$N$3+1,IF(AND(O6700&gt;365,O6700&lt;731),+'PL2'!$O$3+1,IF(AND(O6700&gt;730,O6700&lt;1096),+'PL2'!$P$3+1,IF(AND(O6700&gt;1095,O6700&lt;1461),+'PL2'!$Q$3+1,IF(AND(O6700&gt;1460,O6700&lt;3000),+'PL2'!$R$3+1,0)))))</f>
        <v>1.5</v>
      </c>
      <c r="M6700" s="3">
        <f>IF(AND(O6700&gt;0,O6700&lt;366),+'PL2'!$N$2+1,IF(AND(O6700&gt;365,O6700&lt;731),+'PL2'!$O$2+1,IF(AND(O6700&gt;730,O6700&lt;1096),+'PL2'!$P$2+1,IF(AND(O6700&gt;1095,O6700&lt;1461),+'PL2'!$Q$2+1,IF(AND(O6700&gt;1460,O6700&lt;1826),+'PL2'!$R$2+1,IF(AND(O6700&gt;1825,O6700&lt;2190),+'PL2'!$S$2+1,0))))))</f>
        <v>1.2</v>
      </c>
      <c r="N6700" s="82">
        <f t="shared" si="559"/>
        <v>4.9963589095569638E-4</v>
      </c>
      <c r="O6700" s="19">
        <f>IF(A6700&gt;'PL2'!$C$2+489,IF(A6700='PL2'!$C$2+490,1,O6699+1), "")</f>
        <v>2137</v>
      </c>
      <c r="Q6700" s="19">
        <f t="shared" si="554"/>
        <v>47.761420976575266</v>
      </c>
    </row>
    <row r="6701" spans="1:17" s="80" customFormat="1" x14ac:dyDescent="0.55000000000000004">
      <c r="A6701" s="80">
        <v>6699</v>
      </c>
      <c r="B6701" s="81">
        <v>46521</v>
      </c>
      <c r="C6701" s="80">
        <v>162.63547347998599</v>
      </c>
      <c r="D6701" s="80">
        <f t="shared" si="556"/>
        <v>1708935743.7387898</v>
      </c>
      <c r="E6701" s="80">
        <v>475</v>
      </c>
      <c r="F6701" s="80">
        <f t="shared" si="552"/>
        <v>4.5204654526086883E-5</v>
      </c>
      <c r="G6701" s="80">
        <f t="shared" si="557"/>
        <v>38663.861207201946</v>
      </c>
      <c r="H6701" s="80">
        <f t="shared" si="553"/>
        <v>1.7477864885161365</v>
      </c>
      <c r="I6701" s="80">
        <f t="shared" si="555"/>
        <v>18365334.073420923</v>
      </c>
      <c r="K6701" s="82">
        <f t="shared" si="558"/>
        <v>1.1114805470662237E-3</v>
      </c>
      <c r="L6701" s="3">
        <f>IF(AND(O6701&gt;0,O6701&lt;366),+'PL2'!$N$3+1,IF(AND(O6701&gt;365,O6701&lt;731),+'PL2'!$O$3+1,IF(AND(O6701&gt;730,O6701&lt;1096),+'PL2'!$P$3+1,IF(AND(O6701&gt;1095,O6701&lt;1461),+'PL2'!$Q$3+1,IF(AND(O6701&gt;1460,O6701&lt;3000),+'PL2'!$R$3+1,0)))))</f>
        <v>1.5</v>
      </c>
      <c r="M6701" s="3">
        <f>IF(AND(O6701&gt;0,O6701&lt;366),+'PL2'!$N$2+1,IF(AND(O6701&gt;365,O6701&lt;731),+'PL2'!$O$2+1,IF(AND(O6701&gt;730,O6701&lt;1096),+'PL2'!$P$2+1,IF(AND(O6701&gt;1095,O6701&lt;1461),+'PL2'!$Q$2+1,IF(AND(O6701&gt;1460,O6701&lt;1826),+'PL2'!$R$2+1,IF(AND(O6701&gt;1825,O6701&lt;2190),+'PL2'!$S$2+1,0))))))</f>
        <v>1.2</v>
      </c>
      <c r="N6701" s="82">
        <f t="shared" si="559"/>
        <v>4.9963589095569638E-4</v>
      </c>
      <c r="O6701" s="19">
        <f>IF(A6701&gt;'PL2'!$C$2+489,IF(A6701='PL2'!$C$2+490,1,O6700+1), "")</f>
        <v>2138</v>
      </c>
      <c r="Q6701" s="19">
        <f t="shared" si="554"/>
        <v>47.785284296698208</v>
      </c>
    </row>
    <row r="6702" spans="1:17" s="80" customFormat="1" x14ac:dyDescent="0.55000000000000004">
      <c r="A6702" s="80">
        <v>6700</v>
      </c>
      <c r="B6702" s="81">
        <v>46522</v>
      </c>
      <c r="C6702" s="80">
        <v>162.66547195410701</v>
      </c>
      <c r="D6702" s="80">
        <f t="shared" si="556"/>
        <v>1710835192.5741415</v>
      </c>
      <c r="E6702" s="80">
        <v>475</v>
      </c>
      <c r="F6702" s="80">
        <f t="shared" si="552"/>
        <v>4.5162795056808135E-5</v>
      </c>
      <c r="G6702" s="80">
        <f t="shared" si="557"/>
        <v>38683.179059943992</v>
      </c>
      <c r="H6702" s="80">
        <f t="shared" si="553"/>
        <v>1.7470404880300625</v>
      </c>
      <c r="I6702" s="80">
        <f t="shared" si="555"/>
        <v>18374510.053473394</v>
      </c>
      <c r="K6702" s="82">
        <f t="shared" si="558"/>
        <v>1.1114805470662237E-3</v>
      </c>
      <c r="L6702" s="3">
        <f>IF(AND(O6702&gt;0,O6702&lt;366),+'PL2'!$N$3+1,IF(AND(O6702&gt;365,O6702&lt;731),+'PL2'!$O$3+1,IF(AND(O6702&gt;730,O6702&lt;1096),+'PL2'!$P$3+1,IF(AND(O6702&gt;1095,O6702&lt;1461),+'PL2'!$Q$3+1,IF(AND(O6702&gt;1460,O6702&lt;3000),+'PL2'!$R$3+1,0)))))</f>
        <v>1.5</v>
      </c>
      <c r="M6702" s="3">
        <f>IF(AND(O6702&gt;0,O6702&lt;366),+'PL2'!$N$2+1,IF(AND(O6702&gt;365,O6702&lt;731),+'PL2'!$O$2+1,IF(AND(O6702&gt;730,O6702&lt;1096),+'PL2'!$P$2+1,IF(AND(O6702&gt;1095,O6702&lt;1461),+'PL2'!$Q$2+1,IF(AND(O6702&gt;1460,O6702&lt;1826),+'PL2'!$R$2+1,IF(AND(O6702&gt;1825,O6702&lt;2190),+'PL2'!$S$2+1,0))))))</f>
        <v>1.2</v>
      </c>
      <c r="N6702" s="82">
        <f t="shared" si="559"/>
        <v>4.9963589095569638E-4</v>
      </c>
      <c r="O6702" s="19">
        <f>IF(A6702&gt;'PL2'!$C$2+489,IF(A6702='PL2'!$C$2+490,1,O6701+1), "")</f>
        <v>2139</v>
      </c>
      <c r="Q6702" s="19">
        <f t="shared" si="554"/>
        <v>47.809159539792361</v>
      </c>
    </row>
    <row r="6703" spans="1:17" s="80" customFormat="1" x14ac:dyDescent="0.55000000000000004">
      <c r="A6703" s="80">
        <v>6701</v>
      </c>
      <c r="B6703" s="81">
        <v>46523</v>
      </c>
      <c r="C6703" s="80">
        <v>162.69547042822799</v>
      </c>
      <c r="D6703" s="80">
        <f t="shared" si="556"/>
        <v>1712736752.6099238</v>
      </c>
      <c r="E6703" s="80">
        <v>475</v>
      </c>
      <c r="F6703" s="80">
        <f t="shared" si="552"/>
        <v>4.5120972814792461E-5</v>
      </c>
      <c r="G6703" s="80">
        <f t="shared" si="557"/>
        <v>38702.506564578609</v>
      </c>
      <c r="H6703" s="80">
        <f t="shared" si="553"/>
        <v>1.7462947465646781</v>
      </c>
      <c r="I6703" s="80">
        <f t="shared" si="555"/>
        <v>18383690.61817484</v>
      </c>
      <c r="K6703" s="82">
        <f t="shared" si="558"/>
        <v>1.1114805470662237E-3</v>
      </c>
      <c r="L6703" s="3">
        <f>IF(AND(O6703&gt;0,O6703&lt;366),+'PL2'!$N$3+1,IF(AND(O6703&gt;365,O6703&lt;731),+'PL2'!$O$3+1,IF(AND(O6703&gt;730,O6703&lt;1096),+'PL2'!$P$3+1,IF(AND(O6703&gt;1095,O6703&lt;1461),+'PL2'!$Q$3+1,IF(AND(O6703&gt;1460,O6703&lt;3000),+'PL2'!$R$3+1,0)))))</f>
        <v>1.5</v>
      </c>
      <c r="M6703" s="3">
        <f>IF(AND(O6703&gt;0,O6703&lt;366),+'PL2'!$N$2+1,IF(AND(O6703&gt;365,O6703&lt;731),+'PL2'!$O$2+1,IF(AND(O6703&gt;730,O6703&lt;1096),+'PL2'!$P$2+1,IF(AND(O6703&gt;1095,O6703&lt;1461),+'PL2'!$Q$2+1,IF(AND(O6703&gt;1460,O6703&lt;1826),+'PL2'!$R$2+1,IF(AND(O6703&gt;1825,O6703&lt;2190),+'PL2'!$S$2+1,0))))))</f>
        <v>1.2</v>
      </c>
      <c r="N6703" s="82">
        <f t="shared" si="559"/>
        <v>4.9963589095569638E-4</v>
      </c>
      <c r="O6703" s="19">
        <f>IF(A6703&gt;'PL2'!$C$2+489,IF(A6703='PL2'!$C$2+490,1,O6702+1), "")</f>
        <v>2140</v>
      </c>
      <c r="Q6703" s="19">
        <f t="shared" si="554"/>
        <v>47.833046711814866</v>
      </c>
    </row>
    <row r="6704" spans="1:17" s="80" customFormat="1" x14ac:dyDescent="0.55000000000000004">
      <c r="A6704" s="80">
        <v>6702</v>
      </c>
      <c r="B6704" s="81">
        <v>46524</v>
      </c>
      <c r="C6704" s="80">
        <v>162.72546890234901</v>
      </c>
      <c r="D6704" s="80">
        <f t="shared" si="556"/>
        <v>1714640426.1926951</v>
      </c>
      <c r="E6704" s="80">
        <v>475</v>
      </c>
      <c r="F6704" s="80">
        <f t="shared" si="552"/>
        <v>4.507918776897497E-5</v>
      </c>
      <c r="G6704" s="80">
        <f t="shared" si="557"/>
        <v>38721.843725928222</v>
      </c>
      <c r="H6704" s="80">
        <f t="shared" si="553"/>
        <v>1.7455492640820236</v>
      </c>
      <c r="I6704" s="80">
        <f t="shared" si="555"/>
        <v>18392875.769815907</v>
      </c>
      <c r="K6704" s="82">
        <f t="shared" si="558"/>
        <v>1.1114805470662237E-3</v>
      </c>
      <c r="L6704" s="3">
        <f>IF(AND(O6704&gt;0,O6704&lt;366),+'PL2'!$N$3+1,IF(AND(O6704&gt;365,O6704&lt;731),+'PL2'!$O$3+1,IF(AND(O6704&gt;730,O6704&lt;1096),+'PL2'!$P$3+1,IF(AND(O6704&gt;1095,O6704&lt;1461),+'PL2'!$Q$3+1,IF(AND(O6704&gt;1460,O6704&lt;3000),+'PL2'!$R$3+1,0)))))</f>
        <v>1.5</v>
      </c>
      <c r="M6704" s="3">
        <f>IF(AND(O6704&gt;0,O6704&lt;366),+'PL2'!$N$2+1,IF(AND(O6704&gt;365,O6704&lt;731),+'PL2'!$O$2+1,IF(AND(O6704&gt;730,O6704&lt;1096),+'PL2'!$P$2+1,IF(AND(O6704&gt;1095,O6704&lt;1461),+'PL2'!$Q$2+1,IF(AND(O6704&gt;1460,O6704&lt;1826),+'PL2'!$R$2+1,IF(AND(O6704&gt;1825,O6704&lt;2190),+'PL2'!$S$2+1,0))))))</f>
        <v>1.2</v>
      </c>
      <c r="N6704" s="82">
        <f t="shared" si="559"/>
        <v>4.9963589095569638E-4</v>
      </c>
      <c r="O6704" s="19">
        <f>IF(A6704&gt;'PL2'!$C$2+489,IF(A6704='PL2'!$C$2+490,1,O6703+1), "")</f>
        <v>2141</v>
      </c>
      <c r="Q6704" s="19">
        <f t="shared" si="554"/>
        <v>47.856945818725848</v>
      </c>
    </row>
    <row r="6705" spans="1:17" s="80" customFormat="1" x14ac:dyDescent="0.55000000000000004">
      <c r="A6705" s="80">
        <v>6703</v>
      </c>
      <c r="B6705" s="81">
        <v>46525</v>
      </c>
      <c r="C6705" s="80">
        <v>162.75546737646999</v>
      </c>
      <c r="D6705" s="80">
        <f t="shared" si="556"/>
        <v>1716546215.6716216</v>
      </c>
      <c r="E6705" s="80">
        <v>475</v>
      </c>
      <c r="F6705" s="80">
        <f t="shared" si="552"/>
        <v>4.5037439888313833E-5</v>
      </c>
      <c r="G6705" s="80">
        <f t="shared" si="557"/>
        <v>38741.190548817671</v>
      </c>
      <c r="H6705" s="80">
        <f t="shared" si="553"/>
        <v>1.7448040405440879</v>
      </c>
      <c r="I6705" s="80">
        <f t="shared" si="555"/>
        <v>18402065.510688394</v>
      </c>
      <c r="K6705" s="82">
        <f t="shared" si="558"/>
        <v>1.1114805470662237E-3</v>
      </c>
      <c r="L6705" s="3">
        <f>IF(AND(O6705&gt;0,O6705&lt;366),+'PL2'!$N$3+1,IF(AND(O6705&gt;365,O6705&lt;731),+'PL2'!$O$3+1,IF(AND(O6705&gt;730,O6705&lt;1096),+'PL2'!$P$3+1,IF(AND(O6705&gt;1095,O6705&lt;1461),+'PL2'!$Q$3+1,IF(AND(O6705&gt;1460,O6705&lt;3000),+'PL2'!$R$3+1,0)))))</f>
        <v>1.5</v>
      </c>
      <c r="M6705" s="3">
        <f>IF(AND(O6705&gt;0,O6705&lt;366),+'PL2'!$N$2+1,IF(AND(O6705&gt;365,O6705&lt;731),+'PL2'!$O$2+1,IF(AND(O6705&gt;730,O6705&lt;1096),+'PL2'!$P$2+1,IF(AND(O6705&gt;1095,O6705&lt;1461),+'PL2'!$Q$2+1,IF(AND(O6705&gt;1460,O6705&lt;1826),+'PL2'!$R$2+1,IF(AND(O6705&gt;1825,O6705&lt;2190),+'PL2'!$S$2+1,0))))))</f>
        <v>1.2</v>
      </c>
      <c r="N6705" s="82">
        <f t="shared" si="559"/>
        <v>4.9963589095569638E-4</v>
      </c>
      <c r="O6705" s="19">
        <f>IF(A6705&gt;'PL2'!$C$2+489,IF(A6705='PL2'!$C$2+490,1,O6704+1), "")</f>
        <v>2142</v>
      </c>
      <c r="Q6705" s="19">
        <f t="shared" si="554"/>
        <v>47.880856866488408</v>
      </c>
    </row>
    <row r="6706" spans="1:17" s="80" customFormat="1" x14ac:dyDescent="0.55000000000000004">
      <c r="A6706" s="80">
        <v>6704</v>
      </c>
      <c r="B6706" s="81">
        <v>46526</v>
      </c>
      <c r="C6706" s="80">
        <v>162.78546585059101</v>
      </c>
      <c r="D6706" s="80">
        <f t="shared" si="556"/>
        <v>1718454123.3984807</v>
      </c>
      <c r="E6706" s="80">
        <v>475</v>
      </c>
      <c r="F6706" s="80">
        <f t="shared" si="552"/>
        <v>4.4995729141790299E-5</v>
      </c>
      <c r="G6706" s="80">
        <f t="shared" si="557"/>
        <v>38760.547038074212</v>
      </c>
      <c r="H6706" s="80">
        <f t="shared" si="553"/>
        <v>1.7440590759128094</v>
      </c>
      <c r="I6706" s="80">
        <f t="shared" si="555"/>
        <v>18411259.843085252</v>
      </c>
      <c r="K6706" s="82">
        <f t="shared" si="558"/>
        <v>1.1114805470662237E-3</v>
      </c>
      <c r="L6706" s="3">
        <f>IF(AND(O6706&gt;0,O6706&lt;366),+'PL2'!$N$3+1,IF(AND(O6706&gt;365,O6706&lt;731),+'PL2'!$O$3+1,IF(AND(O6706&gt;730,O6706&lt;1096),+'PL2'!$P$3+1,IF(AND(O6706&gt;1095,O6706&lt;1461),+'PL2'!$Q$3+1,IF(AND(O6706&gt;1460,O6706&lt;3000),+'PL2'!$R$3+1,0)))))</f>
        <v>1.5</v>
      </c>
      <c r="M6706" s="3">
        <f>IF(AND(O6706&gt;0,O6706&lt;366),+'PL2'!$N$2+1,IF(AND(O6706&gt;365,O6706&lt;731),+'PL2'!$O$2+1,IF(AND(O6706&gt;730,O6706&lt;1096),+'PL2'!$P$2+1,IF(AND(O6706&gt;1095,O6706&lt;1461),+'PL2'!$Q$2+1,IF(AND(O6706&gt;1460,O6706&lt;1826),+'PL2'!$R$2+1,IF(AND(O6706&gt;1825,O6706&lt;2190),+'PL2'!$S$2+1,0))))))</f>
        <v>1.2</v>
      </c>
      <c r="N6706" s="82">
        <f t="shared" si="559"/>
        <v>4.9963589095569638E-4</v>
      </c>
      <c r="O6706" s="19">
        <f>IF(A6706&gt;'PL2'!$C$2+489,IF(A6706='PL2'!$C$2+490,1,O6705+1), "")</f>
        <v>2143</v>
      </c>
      <c r="Q6706" s="19">
        <f t="shared" si="554"/>
        <v>47.904779861068619</v>
      </c>
    </row>
    <row r="6707" spans="1:17" s="80" customFormat="1" x14ac:dyDescent="0.55000000000000004">
      <c r="A6707" s="80">
        <v>6705</v>
      </c>
      <c r="B6707" s="81">
        <v>46527</v>
      </c>
      <c r="C6707" s="80">
        <v>162.815464324712</v>
      </c>
      <c r="D6707" s="80">
        <f t="shared" si="556"/>
        <v>1720364151.7276638</v>
      </c>
      <c r="E6707" s="80">
        <v>475</v>
      </c>
      <c r="F6707" s="80">
        <f t="shared" si="552"/>
        <v>4.4954055498408695E-5</v>
      </c>
      <c r="G6707" s="80">
        <f t="shared" si="557"/>
        <v>38779.913198527509</v>
      </c>
      <c r="H6707" s="80">
        <f t="shared" si="553"/>
        <v>1.7433143701500775</v>
      </c>
      <c r="I6707" s="80">
        <f t="shared" si="555"/>
        <v>18420458.769300565</v>
      </c>
      <c r="K6707" s="82">
        <f t="shared" si="558"/>
        <v>1.1114805470662237E-3</v>
      </c>
      <c r="L6707" s="3">
        <f>IF(AND(O6707&gt;0,O6707&lt;366),+'PL2'!$N$3+1,IF(AND(O6707&gt;365,O6707&lt;731),+'PL2'!$O$3+1,IF(AND(O6707&gt;730,O6707&lt;1096),+'PL2'!$P$3+1,IF(AND(O6707&gt;1095,O6707&lt;1461),+'PL2'!$Q$3+1,IF(AND(O6707&gt;1460,O6707&lt;3000),+'PL2'!$R$3+1,0)))))</f>
        <v>1.5</v>
      </c>
      <c r="M6707" s="3">
        <f>IF(AND(O6707&gt;0,O6707&lt;366),+'PL2'!$N$2+1,IF(AND(O6707&gt;365,O6707&lt;731),+'PL2'!$O$2+1,IF(AND(O6707&gt;730,O6707&lt;1096),+'PL2'!$P$2+1,IF(AND(O6707&gt;1095,O6707&lt;1461),+'PL2'!$Q$2+1,IF(AND(O6707&gt;1460,O6707&lt;1826),+'PL2'!$R$2+1,IF(AND(O6707&gt;1825,O6707&lt;2190),+'PL2'!$S$2+1,0))))))</f>
        <v>1.2</v>
      </c>
      <c r="N6707" s="82">
        <f t="shared" si="559"/>
        <v>4.9963589095569638E-4</v>
      </c>
      <c r="O6707" s="19">
        <f>IF(A6707&gt;'PL2'!$C$2+489,IF(A6707='PL2'!$C$2+490,1,O6706+1), "")</f>
        <v>2144</v>
      </c>
      <c r="Q6707" s="19">
        <f t="shared" si="554"/>
        <v>47.928714808435544</v>
      </c>
    </row>
    <row r="6708" spans="1:17" s="80" customFormat="1" x14ac:dyDescent="0.55000000000000004">
      <c r="A6708" s="80">
        <v>6706</v>
      </c>
      <c r="B6708" s="81">
        <v>46528</v>
      </c>
      <c r="C6708" s="80">
        <v>162.84546279883301</v>
      </c>
      <c r="D6708" s="80">
        <f>+D6707*(1+K6708)</f>
        <v>1722276303.0161791</v>
      </c>
      <c r="E6708" s="80">
        <v>475</v>
      </c>
      <c r="F6708" s="80">
        <f t="shared" si="552"/>
        <v>4.4912418927196399E-5</v>
      </c>
      <c r="G6708" s="80">
        <f t="shared" si="557"/>
        <v>38799.289035009642</v>
      </c>
      <c r="H6708" s="80">
        <f t="shared" si="553"/>
        <v>1.7425699232177307</v>
      </c>
      <c r="I6708" s="80">
        <f t="shared" si="555"/>
        <v>18429662.291629579</v>
      </c>
      <c r="K6708" s="82">
        <f t="shared" si="558"/>
        <v>1.1114805470662237E-3</v>
      </c>
      <c r="L6708" s="3">
        <f>IF(AND(O6708&gt;0,O6708&lt;366),+'PL2'!$N$3+1,IF(AND(O6708&gt;365,O6708&lt;731),+'PL2'!$O$3+1,IF(AND(O6708&gt;730,O6708&lt;1096),+'PL2'!$P$3+1,IF(AND(O6708&gt;1095,O6708&lt;1461),+'PL2'!$Q$3+1,IF(AND(O6708&gt;1460,O6708&lt;3000),+'PL2'!$R$3+1,0)))))</f>
        <v>1.5</v>
      </c>
      <c r="M6708" s="3">
        <f>IF(AND(O6708&gt;0,O6708&lt;366),+'PL2'!$N$2+1,IF(AND(O6708&gt;365,O6708&lt;731),+'PL2'!$O$2+1,IF(AND(O6708&gt;730,O6708&lt;1096),+'PL2'!$P$2+1,IF(AND(O6708&gt;1095,O6708&lt;1461),+'PL2'!$Q$2+1,IF(AND(O6708&gt;1460,O6708&lt;1826),+'PL2'!$R$2+1,IF(AND(O6708&gt;1825,O6708&lt;2190),+'PL2'!$S$2+1,0))))))</f>
        <v>1.2</v>
      </c>
      <c r="N6708" s="82">
        <f t="shared" si="559"/>
        <v>4.9963589095569638E-4</v>
      </c>
      <c r="O6708" s="19">
        <f>IF(A6708&gt;'PL2'!$C$2+489,IF(A6708='PL2'!$C$2+490,1,O6707+1), "")</f>
        <v>2145</v>
      </c>
      <c r="Q6708" s="19">
        <f t="shared" si="554"/>
        <v>47.952661714561216</v>
      </c>
    </row>
    <row r="6709" spans="1:17" s="80" customFormat="1" x14ac:dyDescent="0.55000000000000004">
      <c r="A6709" s="80">
        <v>6707</v>
      </c>
      <c r="B6709" s="81">
        <v>46529</v>
      </c>
      <c r="C6709" s="80">
        <v>162.875461272954</v>
      </c>
      <c r="D6709" s="80">
        <f t="shared" si="556"/>
        <v>1724190579.6236546</v>
      </c>
      <c r="E6709" s="80">
        <v>475</v>
      </c>
      <c r="F6709" s="80">
        <f t="shared" si="552"/>
        <v>4.4870819397203804E-5</v>
      </c>
      <c r="G6709" s="80">
        <f t="shared" si="557"/>
        <v>38818.6745523551</v>
      </c>
      <c r="H6709" s="80">
        <f t="shared" si="553"/>
        <v>1.741825735077557</v>
      </c>
      <c r="I6709" s="80">
        <f t="shared" si="555"/>
        <v>18438870.412368674</v>
      </c>
      <c r="K6709" s="82">
        <f t="shared" si="558"/>
        <v>1.1114805470662237E-3</v>
      </c>
      <c r="L6709" s="3">
        <f>IF(AND(O6709&gt;0,O6709&lt;366),+'PL2'!$N$3+1,IF(AND(O6709&gt;365,O6709&lt;731),+'PL2'!$O$3+1,IF(AND(O6709&gt;730,O6709&lt;1096),+'PL2'!$P$3+1,IF(AND(O6709&gt;1095,O6709&lt;1461),+'PL2'!$Q$3+1,IF(AND(O6709&gt;1460,O6709&lt;3000),+'PL2'!$R$3+1,0)))))</f>
        <v>1.5</v>
      </c>
      <c r="M6709" s="3">
        <f>IF(AND(O6709&gt;0,O6709&lt;366),+'PL2'!$N$2+1,IF(AND(O6709&gt;365,O6709&lt;731),+'PL2'!$O$2+1,IF(AND(O6709&gt;730,O6709&lt;1096),+'PL2'!$P$2+1,IF(AND(O6709&gt;1095,O6709&lt;1461),+'PL2'!$Q$2+1,IF(AND(O6709&gt;1460,O6709&lt;1826),+'PL2'!$R$2+1,IF(AND(O6709&gt;1825,O6709&lt;2190),+'PL2'!$S$2+1,0))))))</f>
        <v>1.2</v>
      </c>
      <c r="N6709" s="82">
        <f t="shared" si="559"/>
        <v>4.9963589095569638E-4</v>
      </c>
      <c r="O6709" s="19">
        <f>IF(A6709&gt;'PL2'!$C$2+489,IF(A6709='PL2'!$C$2+490,1,O6708+1), "")</f>
        <v>2146</v>
      </c>
      <c r="Q6709" s="19">
        <f t="shared" si="554"/>
        <v>47.976620585420669</v>
      </c>
    </row>
    <row r="6710" spans="1:17" s="80" customFormat="1" x14ac:dyDescent="0.55000000000000004">
      <c r="A6710" s="80">
        <v>6708</v>
      </c>
      <c r="B6710" s="81">
        <v>46530</v>
      </c>
      <c r="C6710" s="80">
        <v>162.90545974707501</v>
      </c>
      <c r="D6710" s="80">
        <f t="shared" si="556"/>
        <v>1726106983.9123411</v>
      </c>
      <c r="E6710" s="80">
        <v>475</v>
      </c>
      <c r="F6710" s="80">
        <f t="shared" ref="F6710:F6722" si="560">+(C6710/D6710)*E6710</f>
        <v>4.4829256877504362E-5</v>
      </c>
      <c r="G6710" s="80">
        <f t="shared" si="557"/>
        <v>38838.069755400786</v>
      </c>
      <c r="H6710" s="80">
        <f t="shared" si="553"/>
        <v>1.7410818056912949</v>
      </c>
      <c r="I6710" s="80">
        <f t="shared" si="555"/>
        <v>18448083.133815374</v>
      </c>
      <c r="K6710" s="82">
        <f t="shared" si="558"/>
        <v>1.1114805470662237E-3</v>
      </c>
      <c r="L6710" s="3">
        <f>IF(AND(O6710&gt;0,O6710&lt;366),+'PL2'!$N$3+1,IF(AND(O6710&gt;365,O6710&lt;731),+'PL2'!$O$3+1,IF(AND(O6710&gt;730,O6710&lt;1096),+'PL2'!$P$3+1,IF(AND(O6710&gt;1095,O6710&lt;1461),+'PL2'!$Q$3+1,IF(AND(O6710&gt;1460,O6710&lt;3000),+'PL2'!$R$3+1,0)))))</f>
        <v>1.5</v>
      </c>
      <c r="M6710" s="3">
        <f>IF(AND(O6710&gt;0,O6710&lt;366),+'PL2'!$N$2+1,IF(AND(O6710&gt;365,O6710&lt;731),+'PL2'!$O$2+1,IF(AND(O6710&gt;730,O6710&lt;1096),+'PL2'!$P$2+1,IF(AND(O6710&gt;1095,O6710&lt;1461),+'PL2'!$Q$2+1,IF(AND(O6710&gt;1460,O6710&lt;1826),+'PL2'!$R$2+1,IF(AND(O6710&gt;1825,O6710&lt;2190),+'PL2'!$S$2+1,0))))))</f>
        <v>1.2</v>
      </c>
      <c r="N6710" s="82">
        <f t="shared" si="559"/>
        <v>4.9963589095569638E-4</v>
      </c>
      <c r="O6710" s="19">
        <f>IF(A6710&gt;'PL2'!$C$2+489,IF(A6710='PL2'!$C$2+490,1,O6709+1), "")</f>
        <v>2147</v>
      </c>
      <c r="Q6710" s="19">
        <f t="shared" si="554"/>
        <v>48.00059142699191</v>
      </c>
    </row>
    <row r="6711" spans="1:17" s="80" customFormat="1" x14ac:dyDescent="0.55000000000000004">
      <c r="A6711" s="80">
        <v>6709</v>
      </c>
      <c r="B6711" s="81">
        <v>46531</v>
      </c>
      <c r="C6711" s="80">
        <v>162.935458221196</v>
      </c>
      <c r="D6711" s="80">
        <f t="shared" si="556"/>
        <v>1728025518.2471149</v>
      </c>
      <c r="E6711" s="80">
        <v>475</v>
      </c>
      <c r="F6711" s="80">
        <f t="shared" si="560"/>
        <v>4.4787731337194515E-5</v>
      </c>
      <c r="G6711" s="80">
        <f t="shared" si="557"/>
        <v>38857.474648986026</v>
      </c>
      <c r="H6711" s="80">
        <f t="shared" si="553"/>
        <v>1.7403381350206328</v>
      </c>
      <c r="I6711" s="80">
        <f t="shared" si="555"/>
        <v>18457300.458268363</v>
      </c>
      <c r="K6711" s="82">
        <f t="shared" si="558"/>
        <v>1.1114805470662237E-3</v>
      </c>
      <c r="L6711" s="3">
        <f>IF(AND(O6711&gt;0,O6711&lt;366),+'PL2'!$N$3+1,IF(AND(O6711&gt;365,O6711&lt;731),+'PL2'!$O$3+1,IF(AND(O6711&gt;730,O6711&lt;1096),+'PL2'!$P$3+1,IF(AND(O6711&gt;1095,O6711&lt;1461),+'PL2'!$Q$3+1,IF(AND(O6711&gt;1460,O6711&lt;3000),+'PL2'!$R$3+1,0)))))</f>
        <v>1.5</v>
      </c>
      <c r="M6711" s="3">
        <f>IF(AND(O6711&gt;0,O6711&lt;366),+'PL2'!$N$2+1,IF(AND(O6711&gt;365,O6711&lt;731),+'PL2'!$O$2+1,IF(AND(O6711&gt;730,O6711&lt;1096),+'PL2'!$P$2+1,IF(AND(O6711&gt;1095,O6711&lt;1461),+'PL2'!$Q$2+1,IF(AND(O6711&gt;1460,O6711&lt;1826),+'PL2'!$R$2+1,IF(AND(O6711&gt;1825,O6711&lt;2190),+'PL2'!$S$2+1,0))))))</f>
        <v>1.2</v>
      </c>
      <c r="N6711" s="82">
        <f t="shared" si="559"/>
        <v>4.9963589095569638E-4</v>
      </c>
      <c r="O6711" s="19">
        <f>IF(A6711&gt;'PL2'!$C$2+489,IF(A6711='PL2'!$C$2+490,1,O6710+1), "")</f>
        <v>2148</v>
      </c>
      <c r="Q6711" s="19">
        <f t="shared" si="554"/>
        <v>48.024574245255934</v>
      </c>
    </row>
    <row r="6712" spans="1:17" s="80" customFormat="1" x14ac:dyDescent="0.55000000000000004">
      <c r="A6712" s="80">
        <v>6710</v>
      </c>
      <c r="B6712" s="81">
        <v>46532</v>
      </c>
      <c r="C6712" s="80">
        <v>162.96545669531699</v>
      </c>
      <c r="D6712" s="80">
        <f t="shared" si="556"/>
        <v>1729946184.9954805</v>
      </c>
      <c r="E6712" s="80">
        <v>475</v>
      </c>
      <c r="F6712" s="80">
        <f t="shared" si="560"/>
        <v>4.4746242745393727E-5</v>
      </c>
      <c r="G6712" s="80">
        <f t="shared" si="557"/>
        <v>38876.889237952564</v>
      </c>
      <c r="H6712" s="80">
        <f t="shared" si="553"/>
        <v>1.7395947230272104</v>
      </c>
      <c r="I6712" s="80">
        <f t="shared" si="555"/>
        <v>18466522.388027467</v>
      </c>
      <c r="K6712" s="82">
        <f t="shared" si="558"/>
        <v>1.1114805470662237E-3</v>
      </c>
      <c r="L6712" s="3">
        <f>IF(AND(O6712&gt;0,O6712&lt;366),+'PL2'!$N$3+1,IF(AND(O6712&gt;365,O6712&lt;731),+'PL2'!$O$3+1,IF(AND(O6712&gt;730,O6712&lt;1096),+'PL2'!$P$3+1,IF(AND(O6712&gt;1095,O6712&lt;1461),+'PL2'!$Q$3+1,IF(AND(O6712&gt;1460,O6712&lt;3000),+'PL2'!$R$3+1,0)))))</f>
        <v>1.5</v>
      </c>
      <c r="M6712" s="3">
        <f>IF(AND(O6712&gt;0,O6712&lt;366),+'PL2'!$N$2+1,IF(AND(O6712&gt;365,O6712&lt;731),+'PL2'!$O$2+1,IF(AND(O6712&gt;730,O6712&lt;1096),+'PL2'!$P$2+1,IF(AND(O6712&gt;1095,O6712&lt;1461),+'PL2'!$Q$2+1,IF(AND(O6712&gt;1460,O6712&lt;1826),+'PL2'!$R$2+1,IF(AND(O6712&gt;1825,O6712&lt;2190),+'PL2'!$S$2+1,0))))))</f>
        <v>1.2</v>
      </c>
      <c r="N6712" s="82">
        <f t="shared" si="559"/>
        <v>4.9963589095569638E-4</v>
      </c>
      <c r="O6712" s="19">
        <f>IF(A6712&gt;'PL2'!$C$2+489,IF(A6712='PL2'!$C$2+490,1,O6711+1), "")</f>
        <v>2149</v>
      </c>
      <c r="Q6712" s="19">
        <f t="shared" si="554"/>
        <v>48.048569046196732</v>
      </c>
    </row>
    <row r="6713" spans="1:17" s="80" customFormat="1" x14ac:dyDescent="0.55000000000000004">
      <c r="A6713" s="80">
        <v>6711</v>
      </c>
      <c r="B6713" s="81">
        <v>46533</v>
      </c>
      <c r="C6713" s="80">
        <v>162.995455169438</v>
      </c>
      <c r="D6713" s="80">
        <f t="shared" si="556"/>
        <v>1731868986.5275745</v>
      </c>
      <c r="E6713" s="80">
        <v>475</v>
      </c>
      <c r="F6713" s="80">
        <f t="shared" si="560"/>
        <v>4.470479107124443E-5</v>
      </c>
      <c r="G6713" s="80">
        <f t="shared" si="557"/>
        <v>38896.313527144557</v>
      </c>
      <c r="H6713" s="80">
        <f t="shared" si="553"/>
        <v>1.7388515696726159</v>
      </c>
      <c r="I6713" s="80">
        <f t="shared" si="555"/>
        <v>18475748.925393663</v>
      </c>
      <c r="K6713" s="82">
        <f t="shared" si="558"/>
        <v>1.1114805470662237E-3</v>
      </c>
      <c r="L6713" s="3">
        <f>IF(AND(O6713&gt;0,O6713&lt;366),+'PL2'!$N$3+1,IF(AND(O6713&gt;365,O6713&lt;731),+'PL2'!$O$3+1,IF(AND(O6713&gt;730,O6713&lt;1096),+'PL2'!$P$3+1,IF(AND(O6713&gt;1095,O6713&lt;1461),+'PL2'!$Q$3+1,IF(AND(O6713&gt;1460,O6713&lt;3000),+'PL2'!$R$3+1,0)))))</f>
        <v>1.5</v>
      </c>
      <c r="M6713" s="3">
        <f>IF(AND(O6713&gt;0,O6713&lt;366),+'PL2'!$N$2+1,IF(AND(O6713&gt;365,O6713&lt;731),+'PL2'!$O$2+1,IF(AND(O6713&gt;730,O6713&lt;1096),+'PL2'!$P$2+1,IF(AND(O6713&gt;1095,O6713&lt;1461),+'PL2'!$Q$2+1,IF(AND(O6713&gt;1460,O6713&lt;1826),+'PL2'!$R$2+1,IF(AND(O6713&gt;1825,O6713&lt;2190),+'PL2'!$S$2+1,0))))))</f>
        <v>1.2</v>
      </c>
      <c r="N6713" s="82">
        <f t="shared" si="559"/>
        <v>4.9963589095569638E-4</v>
      </c>
      <c r="O6713" s="19">
        <f>IF(A6713&gt;'PL2'!$C$2+489,IF(A6713='PL2'!$C$2+490,1,O6712+1), "")</f>
        <v>2150</v>
      </c>
      <c r="Q6713" s="19">
        <f t="shared" si="554"/>
        <v>48.072575835801274</v>
      </c>
    </row>
    <row r="6714" spans="1:17" s="80" customFormat="1" x14ac:dyDescent="0.55000000000000004">
      <c r="A6714" s="80">
        <v>6712</v>
      </c>
      <c r="B6714" s="81">
        <v>46534</v>
      </c>
      <c r="C6714" s="80">
        <v>163.02545364355899</v>
      </c>
      <c r="D6714" s="80">
        <f t="shared" si="556"/>
        <v>1733793925.2161672</v>
      </c>
      <c r="E6714" s="80">
        <v>475</v>
      </c>
      <c r="F6714" s="80">
        <f t="shared" si="560"/>
        <v>4.4663376283912038E-5</v>
      </c>
      <c r="G6714" s="80">
        <f t="shared" si="557"/>
        <v>38915.747521408586</v>
      </c>
      <c r="H6714" s="80">
        <f t="shared" si="553"/>
        <v>1.7381086749183889</v>
      </c>
      <c r="I6714" s="80">
        <f t="shared" si="555"/>
        <v>18484980.072669078</v>
      </c>
      <c r="K6714" s="82">
        <f t="shared" si="558"/>
        <v>1.1114805470662237E-3</v>
      </c>
      <c r="L6714" s="3">
        <f>IF(AND(O6714&gt;0,O6714&lt;366),+'PL2'!$N$3+1,IF(AND(O6714&gt;365,O6714&lt;731),+'PL2'!$O$3+1,IF(AND(O6714&gt;730,O6714&lt;1096),+'PL2'!$P$3+1,IF(AND(O6714&gt;1095,O6714&lt;1461),+'PL2'!$Q$3+1,IF(AND(O6714&gt;1460,O6714&lt;3000),+'PL2'!$R$3+1,0)))))</f>
        <v>1.5</v>
      </c>
      <c r="M6714" s="3">
        <f>IF(AND(O6714&gt;0,O6714&lt;366),+'PL2'!$N$2+1,IF(AND(O6714&gt;365,O6714&lt;731),+'PL2'!$O$2+1,IF(AND(O6714&gt;730,O6714&lt;1096),+'PL2'!$P$2+1,IF(AND(O6714&gt;1095,O6714&lt;1461),+'PL2'!$Q$2+1,IF(AND(O6714&gt;1460,O6714&lt;1826),+'PL2'!$R$2+1,IF(AND(O6714&gt;1825,O6714&lt;2190),+'PL2'!$S$2+1,0))))))</f>
        <v>1.2</v>
      </c>
      <c r="N6714" s="82">
        <f t="shared" si="559"/>
        <v>4.9963589095569638E-4</v>
      </c>
      <c r="O6714" s="19">
        <f>IF(A6714&gt;'PL2'!$C$2+489,IF(A6714='PL2'!$C$2+490,1,O6713+1), "")</f>
        <v>2151</v>
      </c>
      <c r="Q6714" s="19">
        <f t="shared" si="554"/>
        <v>48.096594620059527</v>
      </c>
    </row>
    <row r="6715" spans="1:17" s="80" customFormat="1" x14ac:dyDescent="0.55000000000000004">
      <c r="A6715" s="80">
        <v>6713</v>
      </c>
      <c r="B6715" s="81">
        <v>46535</v>
      </c>
      <c r="C6715" s="80">
        <v>163.05545211768001</v>
      </c>
      <c r="D6715" s="80">
        <f t="shared" si="556"/>
        <v>1735721003.4366665</v>
      </c>
      <c r="E6715" s="80">
        <v>475</v>
      </c>
      <c r="F6715" s="80">
        <f t="shared" si="560"/>
        <v>4.462199835258494E-5</v>
      </c>
      <c r="G6715" s="80">
        <f t="shared" si="557"/>
        <v>38935.191225593655</v>
      </c>
      <c r="H6715" s="80">
        <f t="shared" si="553"/>
        <v>1.7373660387260197</v>
      </c>
      <c r="I6715" s="80">
        <f t="shared" si="555"/>
        <v>18494215.832156986</v>
      </c>
      <c r="K6715" s="82">
        <f t="shared" si="558"/>
        <v>1.1114805470662237E-3</v>
      </c>
      <c r="L6715" s="3">
        <f>IF(AND(O6715&gt;0,O6715&lt;366),+'PL2'!$N$3+1,IF(AND(O6715&gt;365,O6715&lt;731),+'PL2'!$O$3+1,IF(AND(O6715&gt;730,O6715&lt;1096),+'PL2'!$P$3+1,IF(AND(O6715&gt;1095,O6715&lt;1461),+'PL2'!$Q$3+1,IF(AND(O6715&gt;1460,O6715&lt;3000),+'PL2'!$R$3+1,0)))))</f>
        <v>1.5</v>
      </c>
      <c r="M6715" s="3">
        <f>IF(AND(O6715&gt;0,O6715&lt;366),+'PL2'!$N$2+1,IF(AND(O6715&gt;365,O6715&lt;731),+'PL2'!$O$2+1,IF(AND(O6715&gt;730,O6715&lt;1096),+'PL2'!$P$2+1,IF(AND(O6715&gt;1095,O6715&lt;1461),+'PL2'!$Q$2+1,IF(AND(O6715&gt;1460,O6715&lt;1826),+'PL2'!$R$2+1,IF(AND(O6715&gt;1825,O6715&lt;2190),+'PL2'!$S$2+1,0))))))</f>
        <v>1.2</v>
      </c>
      <c r="N6715" s="82">
        <f t="shared" si="559"/>
        <v>4.9963589095569638E-4</v>
      </c>
      <c r="O6715" s="19">
        <f>IF(A6715&gt;'PL2'!$C$2+489,IF(A6715='PL2'!$C$2+490,1,O6714+1), "")</f>
        <v>2152</v>
      </c>
      <c r="Q6715" s="19">
        <f t="shared" si="554"/>
        <v>48.120625404964457</v>
      </c>
    </row>
    <row r="6716" spans="1:17" s="80" customFormat="1" x14ac:dyDescent="0.55000000000000004">
      <c r="A6716" s="80">
        <v>6714</v>
      </c>
      <c r="B6716" s="81">
        <v>46536</v>
      </c>
      <c r="C6716" s="80">
        <v>163.08545059180099</v>
      </c>
      <c r="D6716" s="80">
        <f t="shared" si="556"/>
        <v>1737650223.5671206</v>
      </c>
      <c r="E6716" s="80">
        <v>475</v>
      </c>
      <c r="F6716" s="80">
        <f t="shared" si="560"/>
        <v>4.4580657246474432E-5</v>
      </c>
      <c r="G6716" s="80">
        <f t="shared" si="557"/>
        <v>38954.644644551183</v>
      </c>
      <c r="H6716" s="80">
        <f t="shared" si="553"/>
        <v>1.7366236610569472</v>
      </c>
      <c r="I6716" s="80">
        <f t="shared" si="555"/>
        <v>18503456.206161812</v>
      </c>
      <c r="K6716" s="82">
        <f t="shared" si="558"/>
        <v>1.1114805470662237E-3</v>
      </c>
      <c r="L6716" s="3">
        <f>IF(AND(O6716&gt;0,O6716&lt;366),+'PL2'!$N$3+1,IF(AND(O6716&gt;365,O6716&lt;731),+'PL2'!$O$3+1,IF(AND(O6716&gt;730,O6716&lt;1096),+'PL2'!$P$3+1,IF(AND(O6716&gt;1095,O6716&lt;1461),+'PL2'!$Q$3+1,IF(AND(O6716&gt;1460,O6716&lt;3000),+'PL2'!$R$3+1,0)))))</f>
        <v>1.5</v>
      </c>
      <c r="M6716" s="3">
        <f>IF(AND(O6716&gt;0,O6716&lt;366),+'PL2'!$N$2+1,IF(AND(O6716&gt;365,O6716&lt;731),+'PL2'!$O$2+1,IF(AND(O6716&gt;730,O6716&lt;1096),+'PL2'!$P$2+1,IF(AND(O6716&gt;1095,O6716&lt;1461),+'PL2'!$Q$2+1,IF(AND(O6716&gt;1460,O6716&lt;1826),+'PL2'!$R$2+1,IF(AND(O6716&gt;1825,O6716&lt;2190),+'PL2'!$S$2+1,0))))))</f>
        <v>1.2</v>
      </c>
      <c r="N6716" s="82">
        <f t="shared" si="559"/>
        <v>4.9963589095569638E-4</v>
      </c>
      <c r="O6716" s="19">
        <f>IF(A6716&gt;'PL2'!$C$2+489,IF(A6716='PL2'!$C$2+490,1,O6715+1), "")</f>
        <v>2153</v>
      </c>
      <c r="Q6716" s="19">
        <f t="shared" si="554"/>
        <v>48.144668196512015</v>
      </c>
    </row>
    <row r="6717" spans="1:17" s="80" customFormat="1" x14ac:dyDescent="0.55000000000000004">
      <c r="A6717" s="80">
        <v>6715</v>
      </c>
      <c r="B6717" s="81">
        <v>46537</v>
      </c>
      <c r="C6717" s="80">
        <v>163.11544906592201</v>
      </c>
      <c r="D6717" s="80">
        <f t="shared" si="556"/>
        <v>1739581587.9882207</v>
      </c>
      <c r="E6717" s="80">
        <v>475</v>
      </c>
      <c r="F6717" s="80">
        <f t="shared" si="560"/>
        <v>4.4539352934814805E-5</v>
      </c>
      <c r="G6717" s="80">
        <f t="shared" si="557"/>
        <v>38974.107783135027</v>
      </c>
      <c r="H6717" s="80">
        <f t="shared" si="553"/>
        <v>1.7358815418725635</v>
      </c>
      <c r="I6717" s="80">
        <f t="shared" si="555"/>
        <v>18512701.196989138</v>
      </c>
      <c r="K6717" s="82">
        <f t="shared" si="558"/>
        <v>1.1114805470662237E-3</v>
      </c>
      <c r="L6717" s="3">
        <f>IF(AND(O6717&gt;0,O6717&lt;366),+'PL2'!$N$3+1,IF(AND(O6717&gt;365,O6717&lt;731),+'PL2'!$O$3+1,IF(AND(O6717&gt;730,O6717&lt;1096),+'PL2'!$P$3+1,IF(AND(O6717&gt;1095,O6717&lt;1461),+'PL2'!$Q$3+1,IF(AND(O6717&gt;1460,O6717&lt;3000),+'PL2'!$R$3+1,0)))))</f>
        <v>1.5</v>
      </c>
      <c r="M6717" s="3">
        <f>IF(AND(O6717&gt;0,O6717&lt;366),+'PL2'!$N$2+1,IF(AND(O6717&gt;365,O6717&lt;731),+'PL2'!$O$2+1,IF(AND(O6717&gt;730,O6717&lt;1096),+'PL2'!$P$2+1,IF(AND(O6717&gt;1095,O6717&lt;1461),+'PL2'!$Q$2+1,IF(AND(O6717&gt;1460,O6717&lt;1826),+'PL2'!$R$2+1,IF(AND(O6717&gt;1825,O6717&lt;2190),+'PL2'!$S$2+1,0))))))</f>
        <v>1.2</v>
      </c>
      <c r="N6717" s="82">
        <f t="shared" si="559"/>
        <v>4.9963589095569638E-4</v>
      </c>
      <c r="O6717" s="19">
        <f>IF(A6717&gt;'PL2'!$C$2+489,IF(A6717='PL2'!$C$2+490,1,O6716+1), "")</f>
        <v>2154</v>
      </c>
      <c r="Q6717" s="19">
        <f t="shared" si="554"/>
        <v>48.168723000701142</v>
      </c>
    </row>
    <row r="6718" spans="1:17" s="80" customFormat="1" x14ac:dyDescent="0.55000000000000004">
      <c r="A6718" s="80">
        <v>6716</v>
      </c>
      <c r="B6718" s="81">
        <v>46538</v>
      </c>
      <c r="C6718" s="80">
        <v>163.14544754004299</v>
      </c>
      <c r="D6718" s="80">
        <f t="shared" si="556"/>
        <v>1741515099.0833042</v>
      </c>
      <c r="E6718" s="80">
        <v>475</v>
      </c>
      <c r="F6718" s="80">
        <f t="shared" si="560"/>
        <v>4.4498085386863216E-5</v>
      </c>
      <c r="G6718" s="80">
        <f t="shared" si="557"/>
        <v>38993.580646201459</v>
      </c>
      <c r="H6718" s="80">
        <f t="shared" si="553"/>
        <v>1.7351396811342095</v>
      </c>
      <c r="I6718" s="80">
        <f t="shared" si="555"/>
        <v>18521950.806945693</v>
      </c>
      <c r="K6718" s="82">
        <f t="shared" si="558"/>
        <v>1.1114805470662237E-3</v>
      </c>
      <c r="L6718" s="3">
        <f>IF(AND(O6718&gt;0,O6718&lt;366),+'PL2'!$N$3+1,IF(AND(O6718&gt;365,O6718&lt;731),+'PL2'!$O$3+1,IF(AND(O6718&gt;730,O6718&lt;1096),+'PL2'!$P$3+1,IF(AND(O6718&gt;1095,O6718&lt;1461),+'PL2'!$Q$3+1,IF(AND(O6718&gt;1460,O6718&lt;3000),+'PL2'!$R$3+1,0)))))</f>
        <v>1.5</v>
      </c>
      <c r="M6718" s="3">
        <f>IF(AND(O6718&gt;0,O6718&lt;366),+'PL2'!$N$2+1,IF(AND(O6718&gt;365,O6718&lt;731),+'PL2'!$O$2+1,IF(AND(O6718&gt;730,O6718&lt;1096),+'PL2'!$P$2+1,IF(AND(O6718&gt;1095,O6718&lt;1461),+'PL2'!$Q$2+1,IF(AND(O6718&gt;1460,O6718&lt;1826),+'PL2'!$R$2+1,IF(AND(O6718&gt;1825,O6718&lt;2190),+'PL2'!$S$2+1,0))))))</f>
        <v>1.2</v>
      </c>
      <c r="N6718" s="82">
        <f t="shared" si="559"/>
        <v>4.9963589095569638E-4</v>
      </c>
      <c r="O6718" s="19">
        <f>IF(A6718&gt;'PL2'!$C$2+489,IF(A6718='PL2'!$C$2+490,1,O6717+1), "")</f>
        <v>2155</v>
      </c>
      <c r="Q6718" s="19">
        <f t="shared" si="554"/>
        <v>48.192789823533793</v>
      </c>
    </row>
    <row r="6719" spans="1:17" s="80" customFormat="1" x14ac:dyDescent="0.55000000000000004">
      <c r="A6719" s="80">
        <v>6717</v>
      </c>
      <c r="B6719" s="81">
        <v>46539</v>
      </c>
      <c r="C6719" s="80">
        <v>163.17544601416401</v>
      </c>
      <c r="D6719" s="80">
        <f t="shared" si="556"/>
        <v>1743450759.2383573</v>
      </c>
      <c r="E6719" s="80">
        <v>475</v>
      </c>
      <c r="F6719" s="80">
        <f t="shared" si="560"/>
        <v>4.4456854571899779E-5</v>
      </c>
      <c r="G6719" s="80">
        <f t="shared" si="557"/>
        <v>39013.063238609175</v>
      </c>
      <c r="H6719" s="80">
        <f t="shared" si="553"/>
        <v>1.7343980788031774</v>
      </c>
      <c r="I6719" s="80">
        <f t="shared" si="555"/>
        <v>18531205.038339358</v>
      </c>
      <c r="K6719" s="82">
        <f t="shared" si="558"/>
        <v>1.1114805470662237E-3</v>
      </c>
      <c r="L6719" s="3">
        <f>IF(AND(O6719&gt;0,O6719&lt;366),+'PL2'!$N$3+1,IF(AND(O6719&gt;365,O6719&lt;731),+'PL2'!$O$3+1,IF(AND(O6719&gt;730,O6719&lt;1096),+'PL2'!$P$3+1,IF(AND(O6719&gt;1095,O6719&lt;1461),+'PL2'!$Q$3+1,IF(AND(O6719&gt;1460,O6719&lt;3000),+'PL2'!$R$3+1,0)))))</f>
        <v>1.5</v>
      </c>
      <c r="M6719" s="3">
        <f>IF(AND(O6719&gt;0,O6719&lt;366),+'PL2'!$N$2+1,IF(AND(O6719&gt;365,O6719&lt;731),+'PL2'!$O$2+1,IF(AND(O6719&gt;730,O6719&lt;1096),+'PL2'!$P$2+1,IF(AND(O6719&gt;1095,O6719&lt;1461),+'PL2'!$Q$2+1,IF(AND(O6719&gt;1460,O6719&lt;1826),+'PL2'!$R$2+1,IF(AND(O6719&gt;1825,O6719&lt;2190),+'PL2'!$S$2+1,0))))))</f>
        <v>1.2</v>
      </c>
      <c r="N6719" s="82">
        <f t="shared" si="559"/>
        <v>4.9963589095569638E-4</v>
      </c>
      <c r="O6719" s="19">
        <f>IF(A6719&gt;'PL2'!$C$2+489,IF(A6719='PL2'!$C$2+490,1,O6718+1), "")</f>
        <v>2156</v>
      </c>
      <c r="Q6719" s="19">
        <f t="shared" si="554"/>
        <v>48.216868671014915</v>
      </c>
    </row>
    <row r="6720" spans="1:17" s="80" customFormat="1" x14ac:dyDescent="0.55000000000000004">
      <c r="A6720" s="80">
        <v>6718</v>
      </c>
      <c r="B6720" s="81">
        <v>46540</v>
      </c>
      <c r="C6720" s="80">
        <v>163.205444488285</v>
      </c>
      <c r="D6720" s="80">
        <f t="shared" si="556"/>
        <v>1745388570.8420186</v>
      </c>
      <c r="E6720" s="80">
        <v>475</v>
      </c>
      <c r="F6720" s="80">
        <f t="shared" si="560"/>
        <v>4.4415660459227464E-5</v>
      </c>
      <c r="G6720" s="80">
        <f t="shared" si="557"/>
        <v>39032.555565219307</v>
      </c>
      <c r="H6720" s="80">
        <f t="shared" si="553"/>
        <v>1.7336567348407101</v>
      </c>
      <c r="I6720" s="80">
        <f t="shared" si="555"/>
        <v>18540463.893479172</v>
      </c>
      <c r="K6720" s="82">
        <f t="shared" si="558"/>
        <v>1.1114805470662237E-3</v>
      </c>
      <c r="L6720" s="3">
        <f>IF(AND(O6720&gt;0,O6720&lt;366),+'PL2'!$N$3+1,IF(AND(O6720&gt;365,O6720&lt;731),+'PL2'!$O$3+1,IF(AND(O6720&gt;730,O6720&lt;1096),+'PL2'!$P$3+1,IF(AND(O6720&gt;1095,O6720&lt;1461),+'PL2'!$Q$3+1,IF(AND(O6720&gt;1460,O6720&lt;3000),+'PL2'!$R$3+1,0)))))</f>
        <v>1.5</v>
      </c>
      <c r="M6720" s="3">
        <f>IF(AND(O6720&gt;0,O6720&lt;366),+'PL2'!$N$2+1,IF(AND(O6720&gt;365,O6720&lt;731),+'PL2'!$O$2+1,IF(AND(O6720&gt;730,O6720&lt;1096),+'PL2'!$P$2+1,IF(AND(O6720&gt;1095,O6720&lt;1461),+'PL2'!$Q$2+1,IF(AND(O6720&gt;1460,O6720&lt;1826),+'PL2'!$R$2+1,IF(AND(O6720&gt;1825,O6720&lt;2190),+'PL2'!$S$2+1,0))))))</f>
        <v>1.2</v>
      </c>
      <c r="N6720" s="82">
        <f t="shared" si="559"/>
        <v>4.9963589095569638E-4</v>
      </c>
      <c r="O6720" s="19">
        <f>IF(A6720&gt;'PL2'!$C$2+489,IF(A6720='PL2'!$C$2+490,1,O6719+1), "")</f>
        <v>2157</v>
      </c>
      <c r="Q6720" s="19">
        <f t="shared" si="554"/>
        <v>48.24095954915245</v>
      </c>
    </row>
    <row r="6721" spans="1:17" s="80" customFormat="1" x14ac:dyDescent="0.55000000000000004">
      <c r="A6721" s="80">
        <v>6719</v>
      </c>
      <c r="B6721" s="81">
        <v>46541</v>
      </c>
      <c r="C6721" s="80">
        <v>163.23544296240601</v>
      </c>
      <c r="D6721" s="80">
        <f t="shared" si="556"/>
        <v>1747328536.2855811</v>
      </c>
      <c r="E6721" s="80">
        <v>475</v>
      </c>
      <c r="F6721" s="80">
        <f t="shared" si="560"/>
        <v>4.4374503018172158E-5</v>
      </c>
      <c r="G6721" s="80">
        <f t="shared" si="557"/>
        <v>39052.057630895411</v>
      </c>
      <c r="H6721" s="80">
        <f t="shared" si="553"/>
        <v>1.7329156492080016</v>
      </c>
      <c r="I6721" s="80">
        <f t="shared" si="555"/>
        <v>18549727.374675319</v>
      </c>
      <c r="K6721" s="82">
        <f t="shared" si="558"/>
        <v>1.1114805470662237E-3</v>
      </c>
      <c r="L6721" s="3">
        <f>IF(AND(O6721&gt;0,O6721&lt;366),+'PL2'!$N$3+1,IF(AND(O6721&gt;365,O6721&lt;731),+'PL2'!$O$3+1,IF(AND(O6721&gt;730,O6721&lt;1096),+'PL2'!$P$3+1,IF(AND(O6721&gt;1095,O6721&lt;1461),+'PL2'!$Q$3+1,IF(AND(O6721&gt;1460,O6721&lt;3000),+'PL2'!$R$3+1,0)))))</f>
        <v>1.5</v>
      </c>
      <c r="M6721" s="3">
        <f>IF(AND(O6721&gt;0,O6721&lt;366),+'PL2'!$N$2+1,IF(AND(O6721&gt;365,O6721&lt;731),+'PL2'!$O$2+1,IF(AND(O6721&gt;730,O6721&lt;1096),+'PL2'!$P$2+1,IF(AND(O6721&gt;1095,O6721&lt;1461),+'PL2'!$Q$2+1,IF(AND(O6721&gt;1460,O6721&lt;1826),+'PL2'!$R$2+1,IF(AND(O6721&gt;1825,O6721&lt;2190),+'PL2'!$S$2+1,0))))))</f>
        <v>1.2</v>
      </c>
      <c r="N6721" s="82">
        <f t="shared" si="559"/>
        <v>4.9963589095569638E-4</v>
      </c>
      <c r="O6721" s="19">
        <f>IF(A6721&gt;'PL2'!$C$2+489,IF(A6721='PL2'!$C$2+490,1,O6720+1), "")</f>
        <v>2158</v>
      </c>
      <c r="Q6721" s="19">
        <f t="shared" si="554"/>
        <v>48.265062463957349</v>
      </c>
    </row>
    <row r="6722" spans="1:17" s="80" customFormat="1" x14ac:dyDescent="0.55000000000000004">
      <c r="A6722" s="80">
        <v>6720</v>
      </c>
      <c r="B6722" s="81">
        <v>46542</v>
      </c>
      <c r="C6722" s="80">
        <v>163.265441436527</v>
      </c>
      <c r="D6722" s="80">
        <f t="shared" si="556"/>
        <v>1749270657.9629962</v>
      </c>
      <c r="E6722" s="80">
        <v>475</v>
      </c>
      <c r="F6722" s="80">
        <f t="shared" si="560"/>
        <v>4.4333382218082587E-5</v>
      </c>
      <c r="G6722" s="80">
        <f t="shared" si="557"/>
        <v>39071.569440503474</v>
      </c>
      <c r="H6722" s="80">
        <f t="shared" si="553"/>
        <v>1.7321748218661956</v>
      </c>
      <c r="I6722" s="80">
        <f t="shared" si="555"/>
        <v>18558995.48423915</v>
      </c>
      <c r="K6722" s="82">
        <f t="shared" si="558"/>
        <v>1.1114805470662237E-3</v>
      </c>
      <c r="L6722" s="3">
        <f>IF(AND(O6722&gt;0,O6722&lt;366),+'PL2'!$N$3+1,IF(AND(O6722&gt;365,O6722&lt;731),+'PL2'!$O$3+1,IF(AND(O6722&gt;730,O6722&lt;1096),+'PL2'!$P$3+1,IF(AND(O6722&gt;1095,O6722&lt;1461),+'PL2'!$Q$3+1,IF(AND(O6722&gt;1460,O6722&lt;3000),+'PL2'!$R$3+1,0)))))</f>
        <v>1.5</v>
      </c>
      <c r="M6722" s="3">
        <f>IF(AND(O6722&gt;0,O6722&lt;366),+'PL2'!$N$2+1,IF(AND(O6722&gt;365,O6722&lt;731),+'PL2'!$O$2+1,IF(AND(O6722&gt;730,O6722&lt;1096),+'PL2'!$P$2+1,IF(AND(O6722&gt;1095,O6722&lt;1461),+'PL2'!$Q$2+1,IF(AND(O6722&gt;1460,O6722&lt;1826),+'PL2'!$R$2+1,IF(AND(O6722&gt;1825,O6722&lt;2190),+'PL2'!$S$2+1,0))))))</f>
        <v>1.2</v>
      </c>
      <c r="N6722" s="82">
        <f t="shared" si="559"/>
        <v>4.9963589095569638E-4</v>
      </c>
      <c r="O6722" s="19">
        <f>IF(A6722&gt;'PL2'!$C$2+489,IF(A6722='PL2'!$C$2+490,1,O6721+1), "")</f>
        <v>2159</v>
      </c>
      <c r="Q6722" s="19">
        <f t="shared" si="554"/>
        <v>48.289177421443561</v>
      </c>
    </row>
    <row r="6723" spans="1:17" s="80" customFormat="1" x14ac:dyDescent="0.55000000000000004">
      <c r="A6723" s="80">
        <v>6721</v>
      </c>
      <c r="B6723" s="81">
        <v>46543</v>
      </c>
      <c r="C6723" s="80">
        <v>164.265441436527</v>
      </c>
      <c r="D6723" s="80">
        <f t="shared" ref="D6723:D6758" si="561">+D6722*(1+K6723)</f>
        <v>1751214938.2708759</v>
      </c>
      <c r="E6723" s="80">
        <v>476</v>
      </c>
      <c r="F6723" s="80">
        <f t="shared" ref="F6723:F6758" si="562">+(C6723/D6723)*E6723</f>
        <v>4.4649202342341171E-5</v>
      </c>
      <c r="G6723" s="80">
        <f t="shared" ref="G6723:G6758" si="563">+G6722*(1+N6723)</f>
        <v>39091.090998911917</v>
      </c>
      <c r="H6723" s="80">
        <f t="shared" ref="H6723:H6758" si="564">+F6723*G6723</f>
        <v>1.7453860317932899</v>
      </c>
      <c r="I6723" s="80">
        <f t="shared" ref="I6723:I6758" si="565">+E6723*G6723</f>
        <v>18607359.315482073</v>
      </c>
      <c r="K6723" s="82">
        <f t="shared" si="558"/>
        <v>1.1114805470662237E-3</v>
      </c>
      <c r="L6723" s="3">
        <f>IF(AND(O6723&gt;0,O6723&lt;366),+'PL2'!$N$3+1,IF(AND(O6723&gt;365,O6723&lt;731),+'PL2'!$O$3+1,IF(AND(O6723&gt;730,O6723&lt;1096),+'PL2'!$P$3+1,IF(AND(O6723&gt;1095,O6723&lt;1461),+'PL2'!$Q$3+1,IF(AND(O6723&gt;1460,O6723&lt;3000),+'PL2'!$R$3+1,0)))))</f>
        <v>1.5</v>
      </c>
      <c r="M6723" s="3">
        <f>IF(AND(O6723&gt;0,O6723&lt;366),+'PL2'!$N$2+1,IF(AND(O6723&gt;365,O6723&lt;731),+'PL2'!$O$2+1,IF(AND(O6723&gt;730,O6723&lt;1096),+'PL2'!$P$2+1,IF(AND(O6723&gt;1095,O6723&lt;1461),+'PL2'!$Q$2+1,IF(AND(O6723&gt;1460,O6723&lt;1826),+'PL2'!$R$2+1,IF(AND(O6723&gt;1825,O6723&lt;2190),+'PL2'!$S$2+1,0))))))</f>
        <v>1.2</v>
      </c>
      <c r="N6723" s="82">
        <f t="shared" si="559"/>
        <v>4.9963589095569638E-4</v>
      </c>
      <c r="O6723" s="19">
        <f>IF(A6723&gt;'PL2'!$C$2+489,IF(A6723='PL2'!$C$2+490,1,O6722+1), "")</f>
        <v>2160</v>
      </c>
      <c r="Q6723" s="19">
        <f t="shared" si="554"/>
        <v>48.31330442762804</v>
      </c>
    </row>
    <row r="6724" spans="1:17" s="80" customFormat="1" x14ac:dyDescent="0.55000000000000004">
      <c r="A6724" s="80">
        <v>6722</v>
      </c>
      <c r="B6724" s="81">
        <v>46544</v>
      </c>
      <c r="C6724" s="80">
        <v>165.265441436527</v>
      </c>
      <c r="D6724" s="80">
        <f t="shared" si="561"/>
        <v>1753161379.6084957</v>
      </c>
      <c r="E6724" s="80">
        <v>477</v>
      </c>
      <c r="F6724" s="80">
        <f t="shared" si="562"/>
        <v>4.496540733907082E-5</v>
      </c>
      <c r="G6724" s="80">
        <f t="shared" si="563"/>
        <v>39110.622310991588</v>
      </c>
      <c r="H6724" s="80">
        <f t="shared" si="564"/>
        <v>1.7586250634982881</v>
      </c>
      <c r="I6724" s="80">
        <f t="shared" si="565"/>
        <v>18655766.842342988</v>
      </c>
      <c r="K6724" s="82">
        <f t="shared" si="558"/>
        <v>1.1114805470662237E-3</v>
      </c>
      <c r="L6724" s="3">
        <f>IF(AND(O6724&gt;0,O6724&lt;366),+'PL2'!$N$3+1,IF(AND(O6724&gt;365,O6724&lt;731),+'PL2'!$O$3+1,IF(AND(O6724&gt;730,O6724&lt;1096),+'PL2'!$P$3+1,IF(AND(O6724&gt;1095,O6724&lt;1461),+'PL2'!$Q$3+1,IF(AND(O6724&gt;1460,O6724&lt;3000),+'PL2'!$R$3+1,0)))))</f>
        <v>1.5</v>
      </c>
      <c r="M6724" s="3">
        <f>IF(AND(O6724&gt;0,O6724&lt;366),+'PL2'!$N$2+1,IF(AND(O6724&gt;365,O6724&lt;731),+'PL2'!$O$2+1,IF(AND(O6724&gt;730,O6724&lt;1096),+'PL2'!$P$2+1,IF(AND(O6724&gt;1095,O6724&lt;1461),+'PL2'!$Q$2+1,IF(AND(O6724&gt;1460,O6724&lt;1826),+'PL2'!$R$2+1,IF(AND(O6724&gt;1825,O6724&lt;2190),+'PL2'!$S$2+1,0))))))</f>
        <v>1.2</v>
      </c>
      <c r="N6724" s="82">
        <f t="shared" si="559"/>
        <v>4.9963589095569638E-4</v>
      </c>
      <c r="O6724" s="19">
        <f>IF(A6724&gt;'PL2'!$C$2+489,IF(A6724='PL2'!$C$2+490,1,O6723+1), "")</f>
        <v>2161</v>
      </c>
      <c r="Q6724" s="19">
        <f t="shared" si="554"/>
        <v>48.337443488530752</v>
      </c>
    </row>
    <row r="6725" spans="1:17" s="80" customFormat="1" x14ac:dyDescent="0.55000000000000004">
      <c r="A6725" s="80">
        <v>6723</v>
      </c>
      <c r="B6725" s="81">
        <v>46545</v>
      </c>
      <c r="C6725" s="80">
        <v>166.265441436527</v>
      </c>
      <c r="D6725" s="80">
        <f t="shared" si="561"/>
        <v>1755109984.3777983</v>
      </c>
      <c r="E6725" s="80">
        <v>478</v>
      </c>
      <c r="F6725" s="80">
        <f t="shared" si="562"/>
        <v>4.52819946978049E-5</v>
      </c>
      <c r="G6725" s="80">
        <f t="shared" si="563"/>
        <v>39130.16338161577</v>
      </c>
      <c r="H6725" s="80">
        <f t="shared" si="564"/>
        <v>1.7718918507705648</v>
      </c>
      <c r="I6725" s="80">
        <f t="shared" si="565"/>
        <v>18704218.096412338</v>
      </c>
      <c r="K6725" s="82">
        <f t="shared" si="558"/>
        <v>1.1114805470662237E-3</v>
      </c>
      <c r="L6725" s="3">
        <f>IF(AND(O6725&gt;0,O6725&lt;366),+'PL2'!$N$3+1,IF(AND(O6725&gt;365,O6725&lt;731),+'PL2'!$O$3+1,IF(AND(O6725&gt;730,O6725&lt;1096),+'PL2'!$P$3+1,IF(AND(O6725&gt;1095,O6725&lt;1461),+'PL2'!$Q$3+1,IF(AND(O6725&gt;1460,O6725&lt;3000),+'PL2'!$R$3+1,0)))))</f>
        <v>1.5</v>
      </c>
      <c r="M6725" s="3">
        <f>IF(AND(O6725&gt;0,O6725&lt;366),+'PL2'!$N$2+1,IF(AND(O6725&gt;365,O6725&lt;731),+'PL2'!$O$2+1,IF(AND(O6725&gt;730,O6725&lt;1096),+'PL2'!$P$2+1,IF(AND(O6725&gt;1095,O6725&lt;1461),+'PL2'!$Q$2+1,IF(AND(O6725&gt;1460,O6725&lt;1826),+'PL2'!$R$2+1,IF(AND(O6725&gt;1825,O6725&lt;2190),+'PL2'!$S$2+1,0))))))</f>
        <v>1.2</v>
      </c>
      <c r="N6725" s="82">
        <f t="shared" si="559"/>
        <v>4.9963589095569638E-4</v>
      </c>
      <c r="O6725" s="19">
        <f>IF(A6725&gt;'PL2'!$C$2+489,IF(A6725='PL2'!$C$2+490,1,O6724+1), "")</f>
        <v>2162</v>
      </c>
      <c r="Q6725" s="19">
        <f t="shared" si="554"/>
        <v>48.361594610174663</v>
      </c>
    </row>
    <row r="6726" spans="1:17" s="80" customFormat="1" x14ac:dyDescent="0.55000000000000004">
      <c r="A6726" s="80">
        <v>6724</v>
      </c>
      <c r="B6726" s="81">
        <v>46546</v>
      </c>
      <c r="C6726" s="80">
        <v>167.265441436527</v>
      </c>
      <c r="D6726" s="80">
        <f t="shared" si="561"/>
        <v>1757060754.9833961</v>
      </c>
      <c r="E6726" s="80">
        <v>479</v>
      </c>
      <c r="F6726" s="80">
        <f t="shared" si="562"/>
        <v>4.5598961914583061E-5</v>
      </c>
      <c r="G6726" s="80">
        <f t="shared" si="563"/>
        <v>39149.714215660184</v>
      </c>
      <c r="H6726" s="80">
        <f t="shared" si="564"/>
        <v>1.7851863274866997</v>
      </c>
      <c r="I6726" s="80">
        <f t="shared" si="565"/>
        <v>18752713.109301228</v>
      </c>
      <c r="K6726" s="82">
        <f t="shared" si="558"/>
        <v>1.1114805470662237E-3</v>
      </c>
      <c r="L6726" s="3">
        <f>IF(AND(O6726&gt;0,O6726&lt;366),+'PL2'!$N$3+1,IF(AND(O6726&gt;365,O6726&lt;731),+'PL2'!$O$3+1,IF(AND(O6726&gt;730,O6726&lt;1096),+'PL2'!$P$3+1,IF(AND(O6726&gt;1095,O6726&lt;1461),+'PL2'!$Q$3+1,IF(AND(O6726&gt;1460,O6726&lt;3000),+'PL2'!$R$3+1,0)))))</f>
        <v>1.5</v>
      </c>
      <c r="M6726" s="3">
        <f>IF(AND(O6726&gt;0,O6726&lt;366),+'PL2'!$N$2+1,IF(AND(O6726&gt;365,O6726&lt;731),+'PL2'!$O$2+1,IF(AND(O6726&gt;730,O6726&lt;1096),+'PL2'!$P$2+1,IF(AND(O6726&gt;1095,O6726&lt;1461),+'PL2'!$Q$2+1,IF(AND(O6726&gt;1460,O6726&lt;1826),+'PL2'!$R$2+1,IF(AND(O6726&gt;1825,O6726&lt;2190),+'PL2'!$S$2+1,0))))))</f>
        <v>1.2</v>
      </c>
      <c r="N6726" s="82">
        <f t="shared" si="559"/>
        <v>4.9963589095569638E-4</v>
      </c>
      <c r="O6726" s="19">
        <f>IF(A6726&gt;'PL2'!$C$2+489,IF(A6726='PL2'!$C$2+490,1,O6725+1), "")</f>
        <v>2163</v>
      </c>
      <c r="Q6726" s="19">
        <f t="shared" si="554"/>
        <v>48.385757798585757</v>
      </c>
    </row>
    <row r="6727" spans="1:17" s="80" customFormat="1" x14ac:dyDescent="0.55000000000000004">
      <c r="A6727" s="80">
        <v>6725</v>
      </c>
      <c r="B6727" s="81">
        <v>46547</v>
      </c>
      <c r="C6727" s="80">
        <v>168.265441436527</v>
      </c>
      <c r="D6727" s="80">
        <f t="shared" si="561"/>
        <v>1759013693.8325737</v>
      </c>
      <c r="E6727" s="80">
        <v>480</v>
      </c>
      <c r="F6727" s="80">
        <f t="shared" si="562"/>
        <v>4.5916306491938293E-5</v>
      </c>
      <c r="G6727" s="80">
        <f t="shared" si="563"/>
        <v>39169.274818002988</v>
      </c>
      <c r="H6727" s="80">
        <f t="shared" si="564"/>
        <v>1.7985084276103858</v>
      </c>
      <c r="I6727" s="80">
        <f t="shared" si="565"/>
        <v>18801251.912641436</v>
      </c>
      <c r="K6727" s="82">
        <f t="shared" si="558"/>
        <v>1.1114805470662237E-3</v>
      </c>
      <c r="L6727" s="3">
        <f>IF(AND(O6727&gt;0,O6727&lt;366),+'PL2'!$N$3+1,IF(AND(O6727&gt;365,O6727&lt;731),+'PL2'!$O$3+1,IF(AND(O6727&gt;730,O6727&lt;1096),+'PL2'!$P$3+1,IF(AND(O6727&gt;1095,O6727&lt;1461),+'PL2'!$Q$3+1,IF(AND(O6727&gt;1460,O6727&lt;3000),+'PL2'!$R$3+1,0)))))</f>
        <v>1.5</v>
      </c>
      <c r="M6727" s="3">
        <f>IF(AND(O6727&gt;0,O6727&lt;366),+'PL2'!$N$2+1,IF(AND(O6727&gt;365,O6727&lt;731),+'PL2'!$O$2+1,IF(AND(O6727&gt;730,O6727&lt;1096),+'PL2'!$P$2+1,IF(AND(O6727&gt;1095,O6727&lt;1461),+'PL2'!$Q$2+1,IF(AND(O6727&gt;1460,O6727&lt;1826),+'PL2'!$R$2+1,IF(AND(O6727&gt;1825,O6727&lt;2190),+'PL2'!$S$2+1,0))))))</f>
        <v>1.2</v>
      </c>
      <c r="N6727" s="82">
        <f t="shared" si="559"/>
        <v>4.9963589095569638E-4</v>
      </c>
      <c r="O6727" s="19">
        <f>IF(A6727&gt;'PL2'!$C$2+489,IF(A6727='PL2'!$C$2+490,1,O6726+1), "")</f>
        <v>2164</v>
      </c>
      <c r="Q6727" s="19">
        <f t="shared" si="554"/>
        <v>48.409933059793019</v>
      </c>
    </row>
    <row r="6728" spans="1:17" s="80" customFormat="1" x14ac:dyDescent="0.55000000000000004">
      <c r="A6728" s="80">
        <v>6726</v>
      </c>
      <c r="B6728" s="81">
        <v>46548</v>
      </c>
      <c r="C6728" s="80">
        <v>169.265441436527</v>
      </c>
      <c r="D6728" s="80">
        <f t="shared" si="561"/>
        <v>1760968803.3352916</v>
      </c>
      <c r="E6728" s="80">
        <v>481</v>
      </c>
      <c r="F6728" s="80">
        <f t="shared" si="562"/>
        <v>4.6234025938884055E-5</v>
      </c>
      <c r="G6728" s="80">
        <f t="shared" si="563"/>
        <v>39188.845193524772</v>
      </c>
      <c r="H6728" s="80">
        <f t="shared" si="564"/>
        <v>1.811858085192336</v>
      </c>
      <c r="I6728" s="80">
        <f t="shared" si="565"/>
        <v>18849834.538085416</v>
      </c>
      <c r="K6728" s="82">
        <f t="shared" si="558"/>
        <v>1.1114805470662237E-3</v>
      </c>
      <c r="L6728" s="3">
        <f>IF(AND(O6728&gt;0,O6728&lt;366),+'PL2'!$N$3+1,IF(AND(O6728&gt;365,O6728&lt;731),+'PL2'!$O$3+1,IF(AND(O6728&gt;730,O6728&lt;1096),+'PL2'!$P$3+1,IF(AND(O6728&gt;1095,O6728&lt;1461),+'PL2'!$Q$3+1,IF(AND(O6728&gt;1460,O6728&lt;3000),+'PL2'!$R$3+1,0)))))</f>
        <v>1.5</v>
      </c>
      <c r="M6728" s="3">
        <f>IF(AND(O6728&gt;0,O6728&lt;366),+'PL2'!$N$2+1,IF(AND(O6728&gt;365,O6728&lt;731),+'PL2'!$O$2+1,IF(AND(O6728&gt;730,O6728&lt;1096),+'PL2'!$P$2+1,IF(AND(O6728&gt;1095,O6728&lt;1461),+'PL2'!$Q$2+1,IF(AND(O6728&gt;1460,O6728&lt;1826),+'PL2'!$R$2+1,IF(AND(O6728&gt;1825,O6728&lt;2190),+'PL2'!$S$2+1,0))))))</f>
        <v>1.2</v>
      </c>
      <c r="N6728" s="82">
        <f t="shared" si="559"/>
        <v>4.9963589095569638E-4</v>
      </c>
      <c r="O6728" s="19">
        <f>IF(A6728&gt;'PL2'!$C$2+489,IF(A6728='PL2'!$C$2+490,1,O6727+1), "")</f>
        <v>2165</v>
      </c>
      <c r="Q6728" s="19">
        <f t="shared" si="554"/>
        <v>48.434120399828451</v>
      </c>
    </row>
    <row r="6729" spans="1:17" s="80" customFormat="1" x14ac:dyDescent="0.55000000000000004">
      <c r="A6729" s="80">
        <v>6727</v>
      </c>
      <c r="B6729" s="81">
        <v>46549</v>
      </c>
      <c r="C6729" s="80">
        <v>170.265441436527</v>
      </c>
      <c r="D6729" s="80">
        <f t="shared" si="561"/>
        <v>1762926085.9041893</v>
      </c>
      <c r="E6729" s="80">
        <v>482</v>
      </c>
      <c r="F6729" s="80">
        <f t="shared" si="562"/>
        <v>4.6552117770901373E-5</v>
      </c>
      <c r="G6729" s="80">
        <f t="shared" si="563"/>
        <v>39208.425347108561</v>
      </c>
      <c r="H6729" s="80">
        <f t="shared" si="564"/>
        <v>1.8252352343701923</v>
      </c>
      <c r="I6729" s="80">
        <f t="shared" si="565"/>
        <v>18898461.017306328</v>
      </c>
      <c r="K6729" s="82">
        <f t="shared" si="558"/>
        <v>1.1114805470662237E-3</v>
      </c>
      <c r="L6729" s="3">
        <f>IF(AND(O6729&gt;0,O6729&lt;366),+'PL2'!$N$3+1,IF(AND(O6729&gt;365,O6729&lt;731),+'PL2'!$O$3+1,IF(AND(O6729&gt;730,O6729&lt;1096),+'PL2'!$P$3+1,IF(AND(O6729&gt;1095,O6729&lt;1461),+'PL2'!$Q$3+1,IF(AND(O6729&gt;1460,O6729&lt;3000),+'PL2'!$R$3+1,0)))))</f>
        <v>1.5</v>
      </c>
      <c r="M6729" s="3">
        <f>IF(AND(O6729&gt;0,O6729&lt;366),+'PL2'!$N$2+1,IF(AND(O6729&gt;365,O6729&lt;731),+'PL2'!$O$2+1,IF(AND(O6729&gt;730,O6729&lt;1096),+'PL2'!$P$2+1,IF(AND(O6729&gt;1095,O6729&lt;1461),+'PL2'!$Q$2+1,IF(AND(O6729&gt;1460,O6729&lt;1826),+'PL2'!$R$2+1,IF(AND(O6729&gt;1825,O6729&lt;2190),+'PL2'!$S$2+1,0))))))</f>
        <v>1.2</v>
      </c>
      <c r="N6729" s="82">
        <f t="shared" si="559"/>
        <v>4.9963589095569638E-4</v>
      </c>
      <c r="O6729" s="19">
        <f>IF(A6729&gt;'PL2'!$C$2+489,IF(A6729='PL2'!$C$2+490,1,O6728+1), "")</f>
        <v>2166</v>
      </c>
      <c r="Q6729" s="19">
        <f t="shared" si="554"/>
        <v>48.458319824727077</v>
      </c>
    </row>
    <row r="6730" spans="1:17" s="80" customFormat="1" x14ac:dyDescent="0.55000000000000004">
      <c r="A6730" s="80">
        <v>6728</v>
      </c>
      <c r="B6730" s="81">
        <v>46550</v>
      </c>
      <c r="C6730" s="80">
        <v>171.265441436527</v>
      </c>
      <c r="D6730" s="80">
        <f t="shared" si="561"/>
        <v>1764885543.9545875</v>
      </c>
      <c r="E6730" s="80">
        <v>483</v>
      </c>
      <c r="F6730" s="80">
        <f t="shared" si="562"/>
        <v>4.6870579509926032E-5</v>
      </c>
      <c r="G6730" s="80">
        <f t="shared" si="563"/>
        <v>39228.015283639834</v>
      </c>
      <c r="H6730" s="80">
        <f t="shared" si="564"/>
        <v>1.8386398093684344</v>
      </c>
      <c r="I6730" s="80">
        <f t="shared" si="565"/>
        <v>18947131.38199804</v>
      </c>
      <c r="K6730" s="82">
        <f t="shared" si="558"/>
        <v>1.1114805470662237E-3</v>
      </c>
      <c r="L6730" s="3">
        <f>IF(AND(O6730&gt;0,O6730&lt;366),+'PL2'!$N$3+1,IF(AND(O6730&gt;365,O6730&lt;731),+'PL2'!$O$3+1,IF(AND(O6730&gt;730,O6730&lt;1096),+'PL2'!$P$3+1,IF(AND(O6730&gt;1095,O6730&lt;1461),+'PL2'!$Q$3+1,IF(AND(O6730&gt;1460,O6730&lt;3000),+'PL2'!$R$3+1,0)))))</f>
        <v>1.5</v>
      </c>
      <c r="M6730" s="3">
        <f>IF(AND(O6730&gt;0,O6730&lt;366),+'PL2'!$N$2+1,IF(AND(O6730&gt;365,O6730&lt;731),+'PL2'!$O$2+1,IF(AND(O6730&gt;730,O6730&lt;1096),+'PL2'!$P$2+1,IF(AND(O6730&gt;1095,O6730&lt;1461),+'PL2'!$Q$2+1,IF(AND(O6730&gt;1460,O6730&lt;1826),+'PL2'!$R$2+1,IF(AND(O6730&gt;1825,O6730&lt;2190),+'PL2'!$S$2+1,0))))))</f>
        <v>1.2</v>
      </c>
      <c r="N6730" s="82">
        <f t="shared" si="559"/>
        <v>4.9963589095569638E-4</v>
      </c>
      <c r="O6730" s="19">
        <f>IF(A6730&gt;'PL2'!$C$2+489,IF(A6730='PL2'!$C$2+490,1,O6729+1), "")</f>
        <v>2167</v>
      </c>
      <c r="Q6730" s="19">
        <f t="shared" si="554"/>
        <v>48.482531340526918</v>
      </c>
    </row>
    <row r="6731" spans="1:17" s="80" customFormat="1" x14ac:dyDescent="0.55000000000000004">
      <c r="A6731" s="80">
        <v>6729</v>
      </c>
      <c r="B6731" s="81">
        <v>46551</v>
      </c>
      <c r="C6731" s="80">
        <v>172.265441436527</v>
      </c>
      <c r="D6731" s="80">
        <f t="shared" si="561"/>
        <v>1766847179.9044914</v>
      </c>
      <c r="E6731" s="80">
        <v>484</v>
      </c>
      <c r="F6731" s="80">
        <f t="shared" si="562"/>
        <v>4.7189408684335714E-5</v>
      </c>
      <c r="G6731" s="80">
        <f t="shared" si="563"/>
        <v>39247.615008006498</v>
      </c>
      <c r="H6731" s="80">
        <f t="shared" si="564"/>
        <v>1.8520717444982866</v>
      </c>
      <c r="I6731" s="80">
        <f t="shared" si="565"/>
        <v>18995845.663875144</v>
      </c>
      <c r="K6731" s="82">
        <f t="shared" si="558"/>
        <v>1.1114805470662237E-3</v>
      </c>
      <c r="L6731" s="3">
        <f>IF(AND(O6731&gt;0,O6731&lt;366),+'PL2'!$N$3+1,IF(AND(O6731&gt;365,O6731&lt;731),+'PL2'!$O$3+1,IF(AND(O6731&gt;730,O6731&lt;1096),+'PL2'!$P$3+1,IF(AND(O6731&gt;1095,O6731&lt;1461),+'PL2'!$Q$3+1,IF(AND(O6731&gt;1460,O6731&lt;3000),+'PL2'!$R$3+1,0)))))</f>
        <v>1.5</v>
      </c>
      <c r="M6731" s="3">
        <f>IF(AND(O6731&gt;0,O6731&lt;366),+'PL2'!$N$2+1,IF(AND(O6731&gt;365,O6731&lt;731),+'PL2'!$O$2+1,IF(AND(O6731&gt;730,O6731&lt;1096),+'PL2'!$P$2+1,IF(AND(O6731&gt;1095,O6731&lt;1461),+'PL2'!$Q$2+1,IF(AND(O6731&gt;1460,O6731&lt;1826),+'PL2'!$R$2+1,IF(AND(O6731&gt;1825,O6731&lt;2190),+'PL2'!$S$2+1,0))))))</f>
        <v>1.2</v>
      </c>
      <c r="N6731" s="82">
        <f t="shared" si="559"/>
        <v>4.9963589095569638E-4</v>
      </c>
      <c r="O6731" s="19">
        <f>IF(A6731&gt;'PL2'!$C$2+489,IF(A6731='PL2'!$C$2+490,1,O6730+1), "")</f>
        <v>2168</v>
      </c>
      <c r="Q6731" s="19">
        <f t="shared" si="554"/>
        <v>48.506754953269031</v>
      </c>
    </row>
    <row r="6732" spans="1:17" s="80" customFormat="1" x14ac:dyDescent="0.55000000000000004">
      <c r="A6732" s="80">
        <v>6730</v>
      </c>
      <c r="B6732" s="81">
        <v>46552</v>
      </c>
      <c r="C6732" s="80">
        <v>173.265441436527</v>
      </c>
      <c r="D6732" s="80">
        <f t="shared" si="561"/>
        <v>1768810996.1745942</v>
      </c>
      <c r="E6732" s="80">
        <v>485</v>
      </c>
      <c r="F6732" s="80">
        <f t="shared" si="562"/>
        <v>4.750860282893722E-5</v>
      </c>
      <c r="G6732" s="80">
        <f t="shared" si="563"/>
        <v>39267.224525098907</v>
      </c>
      <c r="H6732" s="80">
        <f t="shared" si="564"/>
        <v>1.8655309741576269</v>
      </c>
      <c r="I6732" s="80">
        <f t="shared" si="565"/>
        <v>19044603.894672971</v>
      </c>
      <c r="K6732" s="82">
        <f t="shared" si="558"/>
        <v>1.1114805470662237E-3</v>
      </c>
      <c r="L6732" s="3">
        <f>IF(AND(O6732&gt;0,O6732&lt;366),+'PL2'!$N$3+1,IF(AND(O6732&gt;365,O6732&lt;731),+'PL2'!$O$3+1,IF(AND(O6732&gt;730,O6732&lt;1096),+'PL2'!$P$3+1,IF(AND(O6732&gt;1095,O6732&lt;1461),+'PL2'!$Q$3+1,IF(AND(O6732&gt;1460,O6732&lt;3000),+'PL2'!$R$3+1,0)))))</f>
        <v>1.5</v>
      </c>
      <c r="M6732" s="3">
        <f>IF(AND(O6732&gt;0,O6732&lt;366),+'PL2'!$N$2+1,IF(AND(O6732&gt;365,O6732&lt;731),+'PL2'!$O$2+1,IF(AND(O6732&gt;730,O6732&lt;1096),+'PL2'!$P$2+1,IF(AND(O6732&gt;1095,O6732&lt;1461),+'PL2'!$Q$2+1,IF(AND(O6732&gt;1460,O6732&lt;1826),+'PL2'!$R$2+1,IF(AND(O6732&gt;1825,O6732&lt;2190),+'PL2'!$S$2+1,0))))))</f>
        <v>1.2</v>
      </c>
      <c r="N6732" s="82">
        <f t="shared" si="559"/>
        <v>4.9963589095569638E-4</v>
      </c>
      <c r="O6732" s="19">
        <f>IF(A6732&gt;'PL2'!$C$2+489,IF(A6732='PL2'!$C$2+490,1,O6731+1), "")</f>
        <v>2169</v>
      </c>
      <c r="Q6732" s="19">
        <f t="shared" si="554"/>
        <v>48.530990668997475</v>
      </c>
    </row>
    <row r="6733" spans="1:17" s="80" customFormat="1" x14ac:dyDescent="0.55000000000000004">
      <c r="A6733" s="80">
        <v>6731</v>
      </c>
      <c r="B6733" s="81">
        <v>46553</v>
      </c>
      <c r="C6733" s="80">
        <v>174.265441436527</v>
      </c>
      <c r="D6733" s="80">
        <f t="shared" si="561"/>
        <v>1770776995.1882792</v>
      </c>
      <c r="E6733" s="80">
        <v>486</v>
      </c>
      <c r="F6733" s="80">
        <f t="shared" si="562"/>
        <v>4.782815948495371E-5</v>
      </c>
      <c r="G6733" s="80">
        <f t="shared" si="563"/>
        <v>39286.843839809859</v>
      </c>
      <c r="H6733" s="80">
        <f t="shared" si="564"/>
        <v>1.8790174328308971</v>
      </c>
      <c r="I6733" s="80">
        <f t="shared" si="565"/>
        <v>19093406.106147591</v>
      </c>
      <c r="K6733" s="82">
        <f t="shared" si="558"/>
        <v>1.1114805470662237E-3</v>
      </c>
      <c r="L6733" s="3">
        <f>IF(AND(O6733&gt;0,O6733&lt;366),+'PL2'!$N$3+1,IF(AND(O6733&gt;365,O6733&lt;731),+'PL2'!$O$3+1,IF(AND(O6733&gt;730,O6733&lt;1096),+'PL2'!$P$3+1,IF(AND(O6733&gt;1095,O6733&lt;1461),+'PL2'!$Q$3+1,IF(AND(O6733&gt;1460,O6733&lt;3000),+'PL2'!$R$3+1,0)))))</f>
        <v>1.5</v>
      </c>
      <c r="M6733" s="3">
        <f>IF(AND(O6733&gt;0,O6733&lt;366),+'PL2'!$N$2+1,IF(AND(O6733&gt;365,O6733&lt;731),+'PL2'!$O$2+1,IF(AND(O6733&gt;730,O6733&lt;1096),+'PL2'!$P$2+1,IF(AND(O6733&gt;1095,O6733&lt;1461),+'PL2'!$Q$2+1,IF(AND(O6733&gt;1460,O6733&lt;1826),+'PL2'!$R$2+1,IF(AND(O6733&gt;1825,O6733&lt;2190),+'PL2'!$S$2+1,0))))))</f>
        <v>1.2</v>
      </c>
      <c r="N6733" s="82">
        <f t="shared" si="559"/>
        <v>4.9963589095569638E-4</v>
      </c>
      <c r="O6733" s="19">
        <f>IF(A6733&gt;'PL2'!$C$2+489,IF(A6733='PL2'!$C$2+490,1,O6732+1), "")</f>
        <v>2170</v>
      </c>
      <c r="Q6733" s="19">
        <f t="shared" si="554"/>
        <v>48.55523849375934</v>
      </c>
    </row>
    <row r="6734" spans="1:17" s="80" customFormat="1" x14ac:dyDescent="0.55000000000000004">
      <c r="A6734" s="80">
        <v>6732</v>
      </c>
      <c r="B6734" s="81">
        <v>46554</v>
      </c>
      <c r="C6734" s="80">
        <v>175.265441436527</v>
      </c>
      <c r="D6734" s="80">
        <f t="shared" si="561"/>
        <v>1772745179.3716233</v>
      </c>
      <c r="E6734" s="80">
        <v>487</v>
      </c>
      <c r="F6734" s="80">
        <f t="shared" si="562"/>
        <v>4.8148076200011884E-5</v>
      </c>
      <c r="G6734" s="80">
        <f t="shared" si="563"/>
        <v>39306.472957034603</v>
      </c>
      <c r="H6734" s="80">
        <f t="shared" si="564"/>
        <v>1.8925310550890084</v>
      </c>
      <c r="I6734" s="80">
        <f t="shared" si="565"/>
        <v>19142252.330075853</v>
      </c>
      <c r="K6734" s="82">
        <f t="shared" si="558"/>
        <v>1.1114805470662237E-3</v>
      </c>
      <c r="L6734" s="3">
        <f>IF(AND(O6734&gt;0,O6734&lt;366),+'PL2'!$N$3+1,IF(AND(O6734&gt;365,O6734&lt;731),+'PL2'!$O$3+1,IF(AND(O6734&gt;730,O6734&lt;1096),+'PL2'!$P$3+1,IF(AND(O6734&gt;1095,O6734&lt;1461),+'PL2'!$Q$3+1,IF(AND(O6734&gt;1460,O6734&lt;3000),+'PL2'!$R$3+1,0)))))</f>
        <v>1.5</v>
      </c>
      <c r="M6734" s="3">
        <f>IF(AND(O6734&gt;0,O6734&lt;366),+'PL2'!$N$2+1,IF(AND(O6734&gt;365,O6734&lt;731),+'PL2'!$O$2+1,IF(AND(O6734&gt;730,O6734&lt;1096),+'PL2'!$P$2+1,IF(AND(O6734&gt;1095,O6734&lt;1461),+'PL2'!$Q$2+1,IF(AND(O6734&gt;1460,O6734&lt;1826),+'PL2'!$R$2+1,IF(AND(O6734&gt;1825,O6734&lt;2190),+'PL2'!$S$2+1,0))))))</f>
        <v>1.2</v>
      </c>
      <c r="N6734" s="82">
        <f t="shared" si="559"/>
        <v>4.9963589095569638E-4</v>
      </c>
      <c r="O6734" s="19">
        <f>IF(A6734&gt;'PL2'!$C$2+489,IF(A6734='PL2'!$C$2+490,1,O6733+1), "")</f>
        <v>2171</v>
      </c>
      <c r="Q6734" s="19">
        <f t="shared" si="554"/>
        <v>48.579498433604734</v>
      </c>
    </row>
    <row r="6735" spans="1:17" s="80" customFormat="1" x14ac:dyDescent="0.55000000000000004">
      <c r="A6735" s="80">
        <v>6733</v>
      </c>
      <c r="B6735" s="81">
        <v>46555</v>
      </c>
      <c r="C6735" s="80">
        <v>176.265441436527</v>
      </c>
      <c r="D6735" s="80">
        <f t="shared" si="561"/>
        <v>1774715551.1534002</v>
      </c>
      <c r="E6735" s="80">
        <v>488</v>
      </c>
      <c r="F6735" s="80">
        <f t="shared" si="562"/>
        <v>4.84683505281293E-5</v>
      </c>
      <c r="G6735" s="80">
        <f t="shared" si="563"/>
        <v>39326.111881670819</v>
      </c>
      <c r="H6735" s="80">
        <f t="shared" si="564"/>
        <v>1.9060717755892518</v>
      </c>
      <c r="I6735" s="80">
        <f t="shared" si="565"/>
        <v>19191142.598255359</v>
      </c>
      <c r="K6735" s="82">
        <f t="shared" si="558"/>
        <v>1.1114805470662237E-3</v>
      </c>
      <c r="L6735" s="3">
        <f>IF(AND(O6735&gt;0,O6735&lt;366),+'PL2'!$N$3+1,IF(AND(O6735&gt;365,O6735&lt;731),+'PL2'!$O$3+1,IF(AND(O6735&gt;730,O6735&lt;1096),+'PL2'!$P$3+1,IF(AND(O6735&gt;1095,O6735&lt;1461),+'PL2'!$Q$3+1,IF(AND(O6735&gt;1460,O6735&lt;3000),+'PL2'!$R$3+1,0)))))</f>
        <v>1.5</v>
      </c>
      <c r="M6735" s="3">
        <f>IF(AND(O6735&gt;0,O6735&lt;366),+'PL2'!$N$2+1,IF(AND(O6735&gt;365,O6735&lt;731),+'PL2'!$O$2+1,IF(AND(O6735&gt;730,O6735&lt;1096),+'PL2'!$P$2+1,IF(AND(O6735&gt;1095,O6735&lt;1461),+'PL2'!$Q$2+1,IF(AND(O6735&gt;1460,O6735&lt;1826),+'PL2'!$R$2+1,IF(AND(O6735&gt;1825,O6735&lt;2190),+'PL2'!$S$2+1,0))))))</f>
        <v>1.2</v>
      </c>
      <c r="N6735" s="82">
        <f t="shared" si="559"/>
        <v>4.9963589095569638E-4</v>
      </c>
      <c r="O6735" s="19">
        <f>IF(A6735&gt;'PL2'!$C$2+489,IF(A6735='PL2'!$C$2+490,1,O6734+1), "")</f>
        <v>2172</v>
      </c>
      <c r="Q6735" s="19">
        <f t="shared" si="554"/>
        <v>48.60377049458679</v>
      </c>
    </row>
    <row r="6736" spans="1:17" s="80" customFormat="1" x14ac:dyDescent="0.55000000000000004">
      <c r="A6736" s="80">
        <v>6734</v>
      </c>
      <c r="B6736" s="81">
        <v>46556</v>
      </c>
      <c r="C6736" s="80">
        <v>177.265441436527</v>
      </c>
      <c r="D6736" s="80">
        <f t="shared" si="561"/>
        <v>1776688112.9650831</v>
      </c>
      <c r="E6736" s="80">
        <v>489</v>
      </c>
      <c r="F6736" s="80">
        <f t="shared" si="562"/>
        <v>4.8788980029701619E-5</v>
      </c>
      <c r="G6736" s="80">
        <f t="shared" si="563"/>
        <v>39345.760618618639</v>
      </c>
      <c r="H6736" s="80">
        <f t="shared" si="564"/>
        <v>1.9196395290752051</v>
      </c>
      <c r="I6736" s="80">
        <f t="shared" si="565"/>
        <v>19240076.942504514</v>
      </c>
      <c r="K6736" s="82">
        <f t="shared" si="558"/>
        <v>1.1114805470662237E-3</v>
      </c>
      <c r="L6736" s="3">
        <f>IF(AND(O6736&gt;0,O6736&lt;366),+'PL2'!$N$3+1,IF(AND(O6736&gt;365,O6736&lt;731),+'PL2'!$O$3+1,IF(AND(O6736&gt;730,O6736&lt;1096),+'PL2'!$P$3+1,IF(AND(O6736&gt;1095,O6736&lt;1461),+'PL2'!$Q$3+1,IF(AND(O6736&gt;1460,O6736&lt;3000),+'PL2'!$R$3+1,0)))))</f>
        <v>1.5</v>
      </c>
      <c r="M6736" s="3">
        <f>IF(AND(O6736&gt;0,O6736&lt;366),+'PL2'!$N$2+1,IF(AND(O6736&gt;365,O6736&lt;731),+'PL2'!$O$2+1,IF(AND(O6736&gt;730,O6736&lt;1096),+'PL2'!$P$2+1,IF(AND(O6736&gt;1095,O6736&lt;1461),+'PL2'!$Q$2+1,IF(AND(O6736&gt;1460,O6736&lt;1826),+'PL2'!$R$2+1,IF(AND(O6736&gt;1825,O6736&lt;2190),+'PL2'!$S$2+1,0))))))</f>
        <v>1.2</v>
      </c>
      <c r="N6736" s="82">
        <f t="shared" si="559"/>
        <v>4.9963589095569638E-4</v>
      </c>
      <c r="O6736" s="19">
        <f>IF(A6736&gt;'PL2'!$C$2+489,IF(A6736='PL2'!$C$2+490,1,O6735+1), "")</f>
        <v>2173</v>
      </c>
      <c r="Q6736" s="19">
        <f t="shared" si="554"/>
        <v>48.628054682761658</v>
      </c>
    </row>
    <row r="6737" spans="1:17" s="80" customFormat="1" x14ac:dyDescent="0.55000000000000004">
      <c r="A6737" s="80">
        <v>6735</v>
      </c>
      <c r="B6737" s="81">
        <v>46557</v>
      </c>
      <c r="C6737" s="80">
        <v>178.265441436527</v>
      </c>
      <c r="D6737" s="80">
        <f t="shared" si="561"/>
        <v>1778662867.2408476</v>
      </c>
      <c r="E6737" s="80">
        <v>490</v>
      </c>
      <c r="F6737" s="80">
        <f t="shared" si="562"/>
        <v>4.9109962271489982E-5</v>
      </c>
      <c r="G6737" s="80">
        <f t="shared" si="563"/>
        <v>39365.419172780654</v>
      </c>
      <c r="H6737" s="80">
        <f t="shared" si="564"/>
        <v>1.9332342503766462</v>
      </c>
      <c r="I6737" s="80">
        <f t="shared" si="565"/>
        <v>19289055.394662522</v>
      </c>
      <c r="K6737" s="82">
        <f t="shared" si="558"/>
        <v>1.1114805470662237E-3</v>
      </c>
      <c r="L6737" s="3">
        <f>IF(AND(O6737&gt;0,O6737&lt;366),+'PL2'!$N$3+1,IF(AND(O6737&gt;365,O6737&lt;731),+'PL2'!$O$3+1,IF(AND(O6737&gt;730,O6737&lt;1096),+'PL2'!$P$3+1,IF(AND(O6737&gt;1095,O6737&lt;1461),+'PL2'!$Q$3+1,IF(AND(O6737&gt;1460,O6737&lt;3000),+'PL2'!$R$3+1,0)))))</f>
        <v>1.5</v>
      </c>
      <c r="M6737" s="3">
        <f>IF(AND(O6737&gt;0,O6737&lt;366),+'PL2'!$N$2+1,IF(AND(O6737&gt;365,O6737&lt;731),+'PL2'!$O$2+1,IF(AND(O6737&gt;730,O6737&lt;1096),+'PL2'!$P$2+1,IF(AND(O6737&gt;1095,O6737&lt;1461),+'PL2'!$Q$2+1,IF(AND(O6737&gt;1460,O6737&lt;1826),+'PL2'!$R$2+1,IF(AND(O6737&gt;1825,O6737&lt;2190),+'PL2'!$S$2+1,0))))))</f>
        <v>1.2</v>
      </c>
      <c r="N6737" s="82">
        <f t="shared" si="559"/>
        <v>4.9963589095569638E-4</v>
      </c>
      <c r="O6737" s="19">
        <f>IF(A6737&gt;'PL2'!$C$2+489,IF(A6737='PL2'!$C$2+490,1,O6736+1), "")</f>
        <v>2174</v>
      </c>
      <c r="Q6737" s="19">
        <f t="shared" si="554"/>
        <v>48.652351004188525</v>
      </c>
    </row>
    <row r="6738" spans="1:17" s="80" customFormat="1" x14ac:dyDescent="0.55000000000000004">
      <c r="A6738" s="80">
        <v>6736</v>
      </c>
      <c r="B6738" s="81">
        <v>46558</v>
      </c>
      <c r="C6738" s="80">
        <v>179.265441436527</v>
      </c>
      <c r="D6738" s="80">
        <f t="shared" si="561"/>
        <v>1780639816.4175749</v>
      </c>
      <c r="E6738" s="80">
        <v>491</v>
      </c>
      <c r="F6738" s="80">
        <f t="shared" si="562"/>
        <v>4.9431294826608265E-5</v>
      </c>
      <c r="G6738" s="80">
        <f t="shared" si="563"/>
        <v>39385.087549061893</v>
      </c>
      <c r="H6738" s="80">
        <f t="shared" si="564"/>
        <v>1.9468558744094566</v>
      </c>
      <c r="I6738" s="80">
        <f t="shared" si="565"/>
        <v>19338077.986589391</v>
      </c>
      <c r="K6738" s="82">
        <f t="shared" si="558"/>
        <v>1.1114805470662237E-3</v>
      </c>
      <c r="L6738" s="3">
        <f>IF(AND(O6738&gt;0,O6738&lt;366),+'PL2'!$N$3+1,IF(AND(O6738&gt;365,O6738&lt;731),+'PL2'!$O$3+1,IF(AND(O6738&gt;730,O6738&lt;1096),+'PL2'!$P$3+1,IF(AND(O6738&gt;1095,O6738&lt;1461),+'PL2'!$Q$3+1,IF(AND(O6738&gt;1460,O6738&lt;3000),+'PL2'!$R$3+1,0)))))</f>
        <v>1.5</v>
      </c>
      <c r="M6738" s="3">
        <f>IF(AND(O6738&gt;0,O6738&lt;366),+'PL2'!$N$2+1,IF(AND(O6738&gt;365,O6738&lt;731),+'PL2'!$O$2+1,IF(AND(O6738&gt;730,O6738&lt;1096),+'PL2'!$P$2+1,IF(AND(O6738&gt;1095,O6738&lt;1461),+'PL2'!$Q$2+1,IF(AND(O6738&gt;1460,O6738&lt;1826),+'PL2'!$R$2+1,IF(AND(O6738&gt;1825,O6738&lt;2190),+'PL2'!$S$2+1,0))))))</f>
        <v>1.2</v>
      </c>
      <c r="N6738" s="82">
        <f t="shared" si="559"/>
        <v>4.9963589095569638E-4</v>
      </c>
      <c r="O6738" s="19">
        <f>IF(A6738&gt;'PL2'!$C$2+489,IF(A6738='PL2'!$C$2+490,1,O6737+1), "")</f>
        <v>2175</v>
      </c>
      <c r="Q6738" s="19">
        <f t="shared" si="554"/>
        <v>48.676659464929593</v>
      </c>
    </row>
    <row r="6739" spans="1:17" s="80" customFormat="1" x14ac:dyDescent="0.55000000000000004">
      <c r="A6739" s="80">
        <v>6737</v>
      </c>
      <c r="B6739" s="81">
        <v>46559</v>
      </c>
      <c r="C6739" s="80">
        <v>180.265441436527</v>
      </c>
      <c r="D6739" s="80">
        <f t="shared" si="561"/>
        <v>1782618962.9348545</v>
      </c>
      <c r="E6739" s="80">
        <v>492</v>
      </c>
      <c r="F6739" s="80">
        <f t="shared" si="562"/>
        <v>4.9752975274510457E-5</v>
      </c>
      <c r="G6739" s="80">
        <f t="shared" si="563"/>
        <v>39404.765752369836</v>
      </c>
      <c r="H6739" s="80">
        <f t="shared" si="564"/>
        <v>1.960504336175533</v>
      </c>
      <c r="I6739" s="80">
        <f t="shared" si="565"/>
        <v>19387144.750165958</v>
      </c>
      <c r="K6739" s="82">
        <f t="shared" si="558"/>
        <v>1.1114805470662237E-3</v>
      </c>
      <c r="L6739" s="3">
        <f>IF(AND(O6739&gt;0,O6739&lt;366),+'PL2'!$N$3+1,IF(AND(O6739&gt;365,O6739&lt;731),+'PL2'!$O$3+1,IF(AND(O6739&gt;730,O6739&lt;1096),+'PL2'!$P$3+1,IF(AND(O6739&gt;1095,O6739&lt;1461),+'PL2'!$Q$3+1,IF(AND(O6739&gt;1460,O6739&lt;3000),+'PL2'!$R$3+1,0)))))</f>
        <v>1.5</v>
      </c>
      <c r="M6739" s="3">
        <f>IF(AND(O6739&gt;0,O6739&lt;366),+'PL2'!$N$2+1,IF(AND(O6739&gt;365,O6739&lt;731),+'PL2'!$O$2+1,IF(AND(O6739&gt;730,O6739&lt;1096),+'PL2'!$P$2+1,IF(AND(O6739&gt;1095,O6739&lt;1461),+'PL2'!$Q$2+1,IF(AND(O6739&gt;1460,O6739&lt;1826),+'PL2'!$R$2+1,IF(AND(O6739&gt;1825,O6739&lt;2190),+'PL2'!$S$2+1,0))))))</f>
        <v>1.2</v>
      </c>
      <c r="N6739" s="82">
        <f t="shared" si="559"/>
        <v>4.9963589095569638E-4</v>
      </c>
      <c r="O6739" s="19">
        <f>IF(A6739&gt;'PL2'!$C$2+489,IF(A6739='PL2'!$C$2+490,1,O6738+1), "")</f>
        <v>2176</v>
      </c>
      <c r="Q6739" s="19">
        <f t="shared" si="554"/>
        <v>48.700980071050097</v>
      </c>
    </row>
    <row r="6740" spans="1:17" s="80" customFormat="1" x14ac:dyDescent="0.55000000000000004">
      <c r="A6740" s="80">
        <v>6738</v>
      </c>
      <c r="B6740" s="81">
        <v>46560</v>
      </c>
      <c r="C6740" s="80">
        <v>181.265441436527</v>
      </c>
      <c r="D6740" s="80">
        <f t="shared" si="561"/>
        <v>1784600309.234988</v>
      </c>
      <c r="E6740" s="80">
        <v>493</v>
      </c>
      <c r="F6740" s="80">
        <f t="shared" si="562"/>
        <v>5.0075001200978049E-5</v>
      </c>
      <c r="G6740" s="80">
        <f t="shared" si="563"/>
        <v>39424.453787614424</v>
      </c>
      <c r="H6740" s="80">
        <f t="shared" si="564"/>
        <v>1.9741795707626959</v>
      </c>
      <c r="I6740" s="80">
        <f t="shared" si="565"/>
        <v>19436255.717293911</v>
      </c>
      <c r="K6740" s="82">
        <f t="shared" si="558"/>
        <v>1.1114805470662237E-3</v>
      </c>
      <c r="L6740" s="3">
        <f>IF(AND(O6740&gt;0,O6740&lt;366),+'PL2'!$N$3+1,IF(AND(O6740&gt;365,O6740&lt;731),+'PL2'!$O$3+1,IF(AND(O6740&gt;730,O6740&lt;1096),+'PL2'!$P$3+1,IF(AND(O6740&gt;1095,O6740&lt;1461),+'PL2'!$Q$3+1,IF(AND(O6740&gt;1460,O6740&lt;3000),+'PL2'!$R$3+1,0)))))</f>
        <v>1.5</v>
      </c>
      <c r="M6740" s="3">
        <f>IF(AND(O6740&gt;0,O6740&lt;366),+'PL2'!$N$2+1,IF(AND(O6740&gt;365,O6740&lt;731),+'PL2'!$O$2+1,IF(AND(O6740&gt;730,O6740&lt;1096),+'PL2'!$P$2+1,IF(AND(O6740&gt;1095,O6740&lt;1461),+'PL2'!$Q$2+1,IF(AND(O6740&gt;1460,O6740&lt;1826),+'PL2'!$R$2+1,IF(AND(O6740&gt;1825,O6740&lt;2190),+'PL2'!$S$2+1,0))))))</f>
        <v>1.2</v>
      </c>
      <c r="N6740" s="82">
        <f t="shared" si="559"/>
        <v>4.9963589095569638E-4</v>
      </c>
      <c r="O6740" s="19">
        <f>IF(A6740&gt;'PL2'!$C$2+489,IF(A6740='PL2'!$C$2+490,1,O6739+1), "")</f>
        <v>2177</v>
      </c>
      <c r="Q6740" s="19">
        <f t="shared" si="554"/>
        <v>48.725312828618314</v>
      </c>
    </row>
    <row r="6741" spans="1:17" s="80" customFormat="1" x14ac:dyDescent="0.55000000000000004">
      <c r="A6741" s="80">
        <v>6739</v>
      </c>
      <c r="B6741" s="81">
        <v>46561</v>
      </c>
      <c r="C6741" s="80">
        <v>182.265441436527</v>
      </c>
      <c r="D6741" s="80">
        <f t="shared" si="561"/>
        <v>1786583857.762991</v>
      </c>
      <c r="E6741" s="80">
        <v>494</v>
      </c>
      <c r="F6741" s="80">
        <f t="shared" si="562"/>
        <v>5.0397370198107411E-5</v>
      </c>
      <c r="G6741" s="80">
        <f t="shared" si="563"/>
        <v>39444.151659708041</v>
      </c>
      <c r="H6741" s="80">
        <f t="shared" si="564"/>
        <v>1.9878815133445991</v>
      </c>
      <c r="I6741" s="80">
        <f t="shared" si="565"/>
        <v>19485410.919895772</v>
      </c>
      <c r="K6741" s="82">
        <f t="shared" si="558"/>
        <v>1.1114805470662237E-3</v>
      </c>
      <c r="L6741" s="3">
        <f>IF(AND(O6741&gt;0,O6741&lt;366),+'PL2'!$N$3+1,IF(AND(O6741&gt;365,O6741&lt;731),+'PL2'!$O$3+1,IF(AND(O6741&gt;730,O6741&lt;1096),+'PL2'!$P$3+1,IF(AND(O6741&gt;1095,O6741&lt;1461),+'PL2'!$Q$3+1,IF(AND(O6741&gt;1460,O6741&lt;3000),+'PL2'!$R$3+1,0)))))</f>
        <v>1.5</v>
      </c>
      <c r="M6741" s="3">
        <f>IF(AND(O6741&gt;0,O6741&lt;366),+'PL2'!$N$2+1,IF(AND(O6741&gt;365,O6741&lt;731),+'PL2'!$O$2+1,IF(AND(O6741&gt;730,O6741&lt;1096),+'PL2'!$P$2+1,IF(AND(O6741&gt;1095,O6741&lt;1461),+'PL2'!$Q$2+1,IF(AND(O6741&gt;1460,O6741&lt;1826),+'PL2'!$R$2+1,IF(AND(O6741&gt;1825,O6741&lt;2190),+'PL2'!$S$2+1,0))))))</f>
        <v>1.2</v>
      </c>
      <c r="N6741" s="82">
        <f t="shared" si="559"/>
        <v>4.9963589095569638E-4</v>
      </c>
      <c r="O6741" s="19">
        <f>IF(A6741&gt;'PL2'!$C$2+489,IF(A6741='PL2'!$C$2+490,1,O6740+1), "")</f>
        <v>2178</v>
      </c>
      <c r="Q6741" s="19">
        <f t="shared" si="554"/>
        <v>48.749657743705534</v>
      </c>
    </row>
    <row r="6742" spans="1:17" s="80" customFormat="1" x14ac:dyDescent="0.55000000000000004">
      <c r="A6742" s="80">
        <v>6740</v>
      </c>
      <c r="B6742" s="81">
        <v>46562</v>
      </c>
      <c r="C6742" s="80">
        <v>183.265441436527</v>
      </c>
      <c r="D6742" s="80">
        <f t="shared" si="561"/>
        <v>1788569610.9665971</v>
      </c>
      <c r="E6742" s="80">
        <v>495</v>
      </c>
      <c r="F6742" s="80">
        <f t="shared" si="562"/>
        <v>5.0720079864297246E-5</v>
      </c>
      <c r="G6742" s="80">
        <f t="shared" si="563"/>
        <v>39463.85937356553</v>
      </c>
      <c r="H6742" s="80">
        <f t="shared" si="564"/>
        <v>2.0016100991806391</v>
      </c>
      <c r="I6742" s="80">
        <f t="shared" si="565"/>
        <v>19534610.389914937</v>
      </c>
      <c r="K6742" s="82">
        <f t="shared" si="558"/>
        <v>1.1114805470662237E-3</v>
      </c>
      <c r="L6742" s="3">
        <f>IF(AND(O6742&gt;0,O6742&lt;366),+'PL2'!$N$3+1,IF(AND(O6742&gt;365,O6742&lt;731),+'PL2'!$O$3+1,IF(AND(O6742&gt;730,O6742&lt;1096),+'PL2'!$P$3+1,IF(AND(O6742&gt;1095,O6742&lt;1461),+'PL2'!$Q$3+1,IF(AND(O6742&gt;1460,O6742&lt;3000),+'PL2'!$R$3+1,0)))))</f>
        <v>1.5</v>
      </c>
      <c r="M6742" s="3">
        <f>IF(AND(O6742&gt;0,O6742&lt;366),+'PL2'!$N$2+1,IF(AND(O6742&gt;365,O6742&lt;731),+'PL2'!$O$2+1,IF(AND(O6742&gt;730,O6742&lt;1096),+'PL2'!$P$2+1,IF(AND(O6742&gt;1095,O6742&lt;1461),+'PL2'!$Q$2+1,IF(AND(O6742&gt;1460,O6742&lt;1826),+'PL2'!$R$2+1,IF(AND(O6742&gt;1825,O6742&lt;2190),+'PL2'!$S$2+1,0))))))</f>
        <v>1.2</v>
      </c>
      <c r="N6742" s="82">
        <f t="shared" si="559"/>
        <v>4.9963589095569638E-4</v>
      </c>
      <c r="O6742" s="19">
        <f>IF(A6742&gt;'PL2'!$C$2+489,IF(A6742='PL2'!$C$2+490,1,O6741+1), "")</f>
        <v>2179</v>
      </c>
      <c r="Q6742" s="19">
        <f t="shared" si="554"/>
        <v>48.774014822386093</v>
      </c>
    </row>
    <row r="6743" spans="1:17" s="80" customFormat="1" x14ac:dyDescent="0.55000000000000004">
      <c r="A6743" s="80">
        <v>6741</v>
      </c>
      <c r="B6743" s="81">
        <v>46563</v>
      </c>
      <c r="C6743" s="80">
        <v>184.265441436527</v>
      </c>
      <c r="D6743" s="80">
        <f t="shared" si="561"/>
        <v>1790557571.2962604</v>
      </c>
      <c r="E6743" s="80">
        <v>496</v>
      </c>
      <c r="F6743" s="80">
        <f t="shared" si="562"/>
        <v>5.1043127804235977E-5</v>
      </c>
      <c r="G6743" s="80">
        <f t="shared" si="563"/>
        <v>39483.576934104189</v>
      </c>
      <c r="H6743" s="80">
        <f t="shared" si="564"/>
        <v>2.0153652636158639</v>
      </c>
      <c r="I6743" s="80">
        <f t="shared" si="565"/>
        <v>19583854.159315679</v>
      </c>
      <c r="K6743" s="82">
        <f t="shared" si="558"/>
        <v>1.1114805470662237E-3</v>
      </c>
      <c r="L6743" s="3">
        <f>IF(AND(O6743&gt;0,O6743&lt;366),+'PL2'!$N$3+1,IF(AND(O6743&gt;365,O6743&lt;731),+'PL2'!$O$3+1,IF(AND(O6743&gt;730,O6743&lt;1096),+'PL2'!$P$3+1,IF(AND(O6743&gt;1095,O6743&lt;1461),+'PL2'!$Q$3+1,IF(AND(O6743&gt;1460,O6743&lt;3000),+'PL2'!$R$3+1,0)))))</f>
        <v>1.5</v>
      </c>
      <c r="M6743" s="3">
        <f>IF(AND(O6743&gt;0,O6743&lt;366),+'PL2'!$N$2+1,IF(AND(O6743&gt;365,O6743&lt;731),+'PL2'!$O$2+1,IF(AND(O6743&gt;730,O6743&lt;1096),+'PL2'!$P$2+1,IF(AND(O6743&gt;1095,O6743&lt;1461),+'PL2'!$Q$2+1,IF(AND(O6743&gt;1460,O6743&lt;1826),+'PL2'!$R$2+1,IF(AND(O6743&gt;1825,O6743&lt;2190),+'PL2'!$S$2+1,0))))))</f>
        <v>1.2</v>
      </c>
      <c r="N6743" s="82">
        <f t="shared" si="559"/>
        <v>4.9963589095569638E-4</v>
      </c>
      <c r="O6743" s="19">
        <f>IF(A6743&gt;'PL2'!$C$2+489,IF(A6743='PL2'!$C$2+490,1,O6742+1), "")</f>
        <v>2180</v>
      </c>
      <c r="Q6743" s="19">
        <f t="shared" si="554"/>
        <v>48.798384070737363</v>
      </c>
    </row>
    <row r="6744" spans="1:17" s="80" customFormat="1" x14ac:dyDescent="0.55000000000000004">
      <c r="A6744" s="80">
        <v>6742</v>
      </c>
      <c r="B6744" s="81">
        <v>46564</v>
      </c>
      <c r="C6744" s="80">
        <v>185.265441436527</v>
      </c>
      <c r="D6744" s="80">
        <f t="shared" si="561"/>
        <v>1792547741.2051582</v>
      </c>
      <c r="E6744" s="80">
        <v>497</v>
      </c>
      <c r="F6744" s="80">
        <f t="shared" si="562"/>
        <v>5.1366511628889248E-5</v>
      </c>
      <c r="G6744" s="80">
        <f t="shared" si="563"/>
        <v>39503.304346243778</v>
      </c>
      <c r="H6744" s="80">
        <f t="shared" si="564"/>
        <v>2.0291469420808821</v>
      </c>
      <c r="I6744" s="80">
        <f t="shared" si="565"/>
        <v>19633142.260083158</v>
      </c>
      <c r="K6744" s="82">
        <f t="shared" si="558"/>
        <v>1.1114805470662237E-3</v>
      </c>
      <c r="L6744" s="3">
        <f>IF(AND(O6744&gt;0,O6744&lt;366),+'PL2'!$N$3+1,IF(AND(O6744&gt;365,O6744&lt;731),+'PL2'!$O$3+1,IF(AND(O6744&gt;730,O6744&lt;1096),+'PL2'!$P$3+1,IF(AND(O6744&gt;1095,O6744&lt;1461),+'PL2'!$Q$3+1,IF(AND(O6744&gt;1460,O6744&lt;3000),+'PL2'!$R$3+1,0)))))</f>
        <v>1.5</v>
      </c>
      <c r="M6744" s="3">
        <f>IF(AND(O6744&gt;0,O6744&lt;366),+'PL2'!$N$2+1,IF(AND(O6744&gt;365,O6744&lt;731),+'PL2'!$O$2+1,IF(AND(O6744&gt;730,O6744&lt;1096),+'PL2'!$P$2+1,IF(AND(O6744&gt;1095,O6744&lt;1461),+'PL2'!$Q$2+1,IF(AND(O6744&gt;1460,O6744&lt;1826),+'PL2'!$R$2+1,IF(AND(O6744&gt;1825,O6744&lt;2190),+'PL2'!$S$2+1,0))))))</f>
        <v>1.2</v>
      </c>
      <c r="N6744" s="82">
        <f t="shared" si="559"/>
        <v>4.9963589095569638E-4</v>
      </c>
      <c r="O6744" s="19">
        <f>IF(A6744&gt;'PL2'!$C$2+489,IF(A6744='PL2'!$C$2+490,1,O6743+1), "")</f>
        <v>2181</v>
      </c>
      <c r="Q6744" s="19">
        <f t="shared" si="554"/>
        <v>48.822765494839743</v>
      </c>
    </row>
    <row r="6745" spans="1:17" s="80" customFormat="1" x14ac:dyDescent="0.55000000000000004">
      <c r="A6745" s="80">
        <v>6743</v>
      </c>
      <c r="B6745" s="81">
        <v>46565</v>
      </c>
      <c r="C6745" s="80">
        <v>186.265441436527</v>
      </c>
      <c r="D6745" s="80">
        <f t="shared" si="561"/>
        <v>1794540123.1491952</v>
      </c>
      <c r="E6745" s="80">
        <v>498</v>
      </c>
      <c r="F6745" s="80">
        <f t="shared" si="562"/>
        <v>5.1690228955487397E-5</v>
      </c>
      <c r="G6745" s="80">
        <f t="shared" si="563"/>
        <v>39523.041614906506</v>
      </c>
      <c r="H6745" s="80">
        <f t="shared" si="564"/>
        <v>2.0429550700917738</v>
      </c>
      <c r="I6745" s="80">
        <f t="shared" si="565"/>
        <v>19682474.724223439</v>
      </c>
      <c r="K6745" s="82">
        <f t="shared" si="558"/>
        <v>1.1114805470662237E-3</v>
      </c>
      <c r="L6745" s="3">
        <f>IF(AND(O6745&gt;0,O6745&lt;366),+'PL2'!$N$3+1,IF(AND(O6745&gt;365,O6745&lt;731),+'PL2'!$O$3+1,IF(AND(O6745&gt;730,O6745&lt;1096),+'PL2'!$P$3+1,IF(AND(O6745&gt;1095,O6745&lt;1461),+'PL2'!$Q$3+1,IF(AND(O6745&gt;1460,O6745&lt;3000),+'PL2'!$R$3+1,0)))))</f>
        <v>1.5</v>
      </c>
      <c r="M6745" s="3">
        <f>IF(AND(O6745&gt;0,O6745&lt;366),+'PL2'!$N$2+1,IF(AND(O6745&gt;365,O6745&lt;731),+'PL2'!$O$2+1,IF(AND(O6745&gt;730,O6745&lt;1096),+'PL2'!$P$2+1,IF(AND(O6745&gt;1095,O6745&lt;1461),+'PL2'!$Q$2+1,IF(AND(O6745&gt;1460,O6745&lt;1826),+'PL2'!$R$2+1,IF(AND(O6745&gt;1825,O6745&lt;2190),+'PL2'!$S$2+1,0))))))</f>
        <v>1.2</v>
      </c>
      <c r="N6745" s="82">
        <f t="shared" si="559"/>
        <v>4.9963589095569638E-4</v>
      </c>
      <c r="O6745" s="19">
        <f>IF(A6745&gt;'PL2'!$C$2+489,IF(A6745='PL2'!$C$2+490,1,O6744+1), "")</f>
        <v>2182</v>
      </c>
      <c r="Q6745" s="19">
        <f t="shared" si="554"/>
        <v>48.847159100776679</v>
      </c>
    </row>
    <row r="6746" spans="1:17" s="80" customFormat="1" x14ac:dyDescent="0.55000000000000004">
      <c r="A6746" s="80">
        <v>6744</v>
      </c>
      <c r="B6746" s="81">
        <v>46566</v>
      </c>
      <c r="C6746" s="80">
        <v>187.265441436527</v>
      </c>
      <c r="D6746" s="80">
        <f t="shared" si="561"/>
        <v>1796534719.5870054</v>
      </c>
      <c r="E6746" s="80">
        <v>499</v>
      </c>
      <c r="F6746" s="80">
        <f t="shared" si="562"/>
        <v>5.2014277407512943E-5</v>
      </c>
      <c r="G6746" s="80">
        <f t="shared" si="563"/>
        <v>39542.788745017046</v>
      </c>
      <c r="H6746" s="80">
        <f t="shared" si="564"/>
        <v>2.0567895832499974</v>
      </c>
      <c r="I6746" s="80">
        <f t="shared" si="565"/>
        <v>19731851.583763506</v>
      </c>
      <c r="K6746" s="82">
        <f t="shared" si="558"/>
        <v>1.1114805470662237E-3</v>
      </c>
      <c r="L6746" s="3">
        <f>IF(AND(O6746&gt;0,O6746&lt;366),+'PL2'!$N$3+1,IF(AND(O6746&gt;365,O6746&lt;731),+'PL2'!$O$3+1,IF(AND(O6746&gt;730,O6746&lt;1096),+'PL2'!$P$3+1,IF(AND(O6746&gt;1095,O6746&lt;1461),+'PL2'!$Q$3+1,IF(AND(O6746&gt;1460,O6746&lt;3000),+'PL2'!$R$3+1,0)))))</f>
        <v>1.5</v>
      </c>
      <c r="M6746" s="3">
        <f>IF(AND(O6746&gt;0,O6746&lt;366),+'PL2'!$N$2+1,IF(AND(O6746&gt;365,O6746&lt;731),+'PL2'!$O$2+1,IF(AND(O6746&gt;730,O6746&lt;1096),+'PL2'!$P$2+1,IF(AND(O6746&gt;1095,O6746&lt;1461),+'PL2'!$Q$2+1,IF(AND(O6746&gt;1460,O6746&lt;1826),+'PL2'!$R$2+1,IF(AND(O6746&gt;1825,O6746&lt;2190),+'PL2'!$S$2+1,0))))))</f>
        <v>1.2</v>
      </c>
      <c r="N6746" s="82">
        <f t="shared" si="559"/>
        <v>4.9963589095569638E-4</v>
      </c>
      <c r="O6746" s="19">
        <f>IF(A6746&gt;'PL2'!$C$2+489,IF(A6746='PL2'!$C$2+490,1,O6745+1), "")</f>
        <v>2183</v>
      </c>
      <c r="Q6746" s="19">
        <f t="shared" si="554"/>
        <v>48.871564894634652</v>
      </c>
    </row>
    <row r="6747" spans="1:17" s="80" customFormat="1" x14ac:dyDescent="0.55000000000000004">
      <c r="A6747" s="80">
        <v>6745</v>
      </c>
      <c r="B6747" s="81">
        <v>46567</v>
      </c>
      <c r="C6747" s="80">
        <v>188.265441436527</v>
      </c>
      <c r="D6747" s="80">
        <f t="shared" si="561"/>
        <v>1798531532.9799554</v>
      </c>
      <c r="E6747" s="80">
        <v>500</v>
      </c>
      <c r="F6747" s="80">
        <f t="shared" si="562"/>
        <v>5.2338654614688152E-5</v>
      </c>
      <c r="G6747" s="80">
        <f t="shared" si="563"/>
        <v>39562.545741502538</v>
      </c>
      <c r="H6747" s="80">
        <f t="shared" si="564"/>
        <v>2.070650417242303</v>
      </c>
      <c r="I6747" s="80">
        <f t="shared" si="565"/>
        <v>19781272.870751269</v>
      </c>
      <c r="K6747" s="82">
        <f t="shared" si="558"/>
        <v>1.1114805470662237E-3</v>
      </c>
      <c r="L6747" s="3">
        <f>IF(AND(O6747&gt;0,O6747&lt;366),+'PL2'!$N$3+1,IF(AND(O6747&gt;365,O6747&lt;731),+'PL2'!$O$3+1,IF(AND(O6747&gt;730,O6747&lt;1096),+'PL2'!$P$3+1,IF(AND(O6747&gt;1095,O6747&lt;1461),+'PL2'!$Q$3+1,IF(AND(O6747&gt;1460,O6747&lt;3000),+'PL2'!$R$3+1,0)))))</f>
        <v>1.5</v>
      </c>
      <c r="M6747" s="3">
        <f>IF(AND(O6747&gt;0,O6747&lt;366),+'PL2'!$N$2+1,IF(AND(O6747&gt;365,O6747&lt;731),+'PL2'!$O$2+1,IF(AND(O6747&gt;730,O6747&lt;1096),+'PL2'!$P$2+1,IF(AND(O6747&gt;1095,O6747&lt;1461),+'PL2'!$Q$2+1,IF(AND(O6747&gt;1460,O6747&lt;1826),+'PL2'!$R$2+1,IF(AND(O6747&gt;1825,O6747&lt;2190),+'PL2'!$S$2+1,0))))))</f>
        <v>1.2</v>
      </c>
      <c r="N6747" s="82">
        <f t="shared" si="559"/>
        <v>4.9963589095569638E-4</v>
      </c>
      <c r="O6747" s="19">
        <f>IF(A6747&gt;'PL2'!$C$2+489,IF(A6747='PL2'!$C$2+490,1,O6746+1), "")</f>
        <v>2184</v>
      </c>
      <c r="Q6747" s="19">
        <f t="shared" ref="Q6747:Q6758" si="566">+Q6746*(1+N6747)</f>
        <v>48.895982882503183</v>
      </c>
    </row>
    <row r="6748" spans="1:17" s="80" customFormat="1" x14ac:dyDescent="0.55000000000000004">
      <c r="A6748" s="80">
        <v>6746</v>
      </c>
      <c r="B6748" s="81">
        <v>46568</v>
      </c>
      <c r="C6748" s="80">
        <v>189.265441436527</v>
      </c>
      <c r="D6748" s="80">
        <f t="shared" si="561"/>
        <v>1800530565.7921479</v>
      </c>
      <c r="E6748" s="80">
        <v>501</v>
      </c>
      <c r="F6748" s="80">
        <f t="shared" si="562"/>
        <v>5.2663358212962555E-5</v>
      </c>
      <c r="G6748" s="80">
        <f t="shared" si="563"/>
        <v>39582.312609292567</v>
      </c>
      <c r="H6748" s="80">
        <f t="shared" si="564"/>
        <v>2.084537507840639</v>
      </c>
      <c r="I6748" s="80">
        <f t="shared" si="565"/>
        <v>19830738.617255576</v>
      </c>
      <c r="K6748" s="82">
        <f t="shared" si="558"/>
        <v>1.1114805470662237E-3</v>
      </c>
      <c r="L6748" s="3">
        <f>IF(AND(O6748&gt;0,O6748&lt;366),+'PL2'!$N$3+1,IF(AND(O6748&gt;365,O6748&lt;731),+'PL2'!$O$3+1,IF(AND(O6748&gt;730,O6748&lt;1096),+'PL2'!$P$3+1,IF(AND(O6748&gt;1095,O6748&lt;1461),+'PL2'!$Q$3+1,IF(AND(O6748&gt;1460,O6748&lt;3000),+'PL2'!$R$3+1,0)))))</f>
        <v>1.5</v>
      </c>
      <c r="M6748" s="3">
        <f>IF(AND(O6748&gt;0,O6748&lt;366),+'PL2'!$N$2+1,IF(AND(O6748&gt;365,O6748&lt;731),+'PL2'!$O$2+1,IF(AND(O6748&gt;730,O6748&lt;1096),+'PL2'!$P$2+1,IF(AND(O6748&gt;1095,O6748&lt;1461),+'PL2'!$Q$2+1,IF(AND(O6748&gt;1460,O6748&lt;1826),+'PL2'!$R$2+1,IF(AND(O6748&gt;1825,O6748&lt;2190),+'PL2'!$S$2+1,0))))))</f>
        <v>1.2</v>
      </c>
      <c r="N6748" s="82">
        <f t="shared" si="559"/>
        <v>4.9963589095569638E-4</v>
      </c>
      <c r="O6748" s="19">
        <f>IF(A6748&gt;'PL2'!$C$2+489,IF(A6748='PL2'!$C$2+490,1,O6747+1), "")</f>
        <v>2185</v>
      </c>
      <c r="Q6748" s="19">
        <f t="shared" si="566"/>
        <v>48.920413070474837</v>
      </c>
    </row>
    <row r="6749" spans="1:17" s="80" customFormat="1" x14ac:dyDescent="0.55000000000000004">
      <c r="A6749" s="80">
        <v>6747</v>
      </c>
      <c r="B6749" s="81">
        <v>46569</v>
      </c>
      <c r="C6749" s="80">
        <v>190.265441436527</v>
      </c>
      <c r="D6749" s="80">
        <f t="shared" si="561"/>
        <v>1802531820.4904239</v>
      </c>
      <c r="E6749" s="80">
        <v>502</v>
      </c>
      <c r="F6749" s="80">
        <f t="shared" si="562"/>
        <v>5.298838584450053E-5</v>
      </c>
      <c r="G6749" s="80">
        <f t="shared" si="563"/>
        <v>39602.089353319199</v>
      </c>
      <c r="H6749" s="80">
        <f t="shared" si="564"/>
        <v>2.0984507909020644</v>
      </c>
      <c r="I6749" s="80">
        <f t="shared" si="565"/>
        <v>19880248.855366237</v>
      </c>
      <c r="K6749" s="82">
        <f t="shared" si="558"/>
        <v>1.1114805470662237E-3</v>
      </c>
      <c r="L6749" s="3">
        <f>IF(AND(O6749&gt;0,O6749&lt;366),+'PL2'!$N$3+1,IF(AND(O6749&gt;365,O6749&lt;731),+'PL2'!$O$3+1,IF(AND(O6749&gt;730,O6749&lt;1096),+'PL2'!$P$3+1,IF(AND(O6749&gt;1095,O6749&lt;1461),+'PL2'!$Q$3+1,IF(AND(O6749&gt;1460,O6749&lt;3000),+'PL2'!$R$3+1,0)))))</f>
        <v>1.5</v>
      </c>
      <c r="M6749" s="3">
        <f>IF(AND(O6749&gt;0,O6749&lt;366),+'PL2'!$N$2+1,IF(AND(O6749&gt;365,O6749&lt;731),+'PL2'!$O$2+1,IF(AND(O6749&gt;730,O6749&lt;1096),+'PL2'!$P$2+1,IF(AND(O6749&gt;1095,O6749&lt;1461),+'PL2'!$Q$2+1,IF(AND(O6749&gt;1460,O6749&lt;1826),+'PL2'!$R$2+1,IF(AND(O6749&gt;1825,O6749&lt;2190),+'PL2'!$S$2+1,0))))))</f>
        <v>1.2</v>
      </c>
      <c r="N6749" s="82">
        <f t="shared" si="559"/>
        <v>4.9963589095569638E-4</v>
      </c>
      <c r="O6749" s="19">
        <f>IF(A6749&gt;'PL2'!$C$2+489,IF(A6749='PL2'!$C$2+490,1,O6748+1), "")</f>
        <v>2186</v>
      </c>
      <c r="Q6749" s="19">
        <f t="shared" si="566"/>
        <v>48.944855464645222</v>
      </c>
    </row>
    <row r="6750" spans="1:17" s="80" customFormat="1" x14ac:dyDescent="0.55000000000000004">
      <c r="A6750" s="80">
        <v>6748</v>
      </c>
      <c r="B6750" s="81">
        <v>46570</v>
      </c>
      <c r="C6750" s="80">
        <v>191.265441436527</v>
      </c>
      <c r="D6750" s="80">
        <f t="shared" si="561"/>
        <v>1804535299.5443668</v>
      </c>
      <c r="E6750" s="80">
        <v>503</v>
      </c>
      <c r="F6750" s="80">
        <f t="shared" si="562"/>
        <v>5.3313735157668895E-5</v>
      </c>
      <c r="G6750" s="80">
        <f t="shared" si="563"/>
        <v>39621.875978516953</v>
      </c>
      <c r="H6750" s="80">
        <f t="shared" si="564"/>
        <v>2.112390202368656</v>
      </c>
      <c r="I6750" s="80">
        <f t="shared" si="565"/>
        <v>19929803.617194027</v>
      </c>
      <c r="K6750" s="82">
        <f t="shared" si="558"/>
        <v>1.1114805470662237E-3</v>
      </c>
      <c r="L6750" s="3">
        <f>IF(AND(O6750&gt;0,O6750&lt;366),+'PL2'!$N$3+1,IF(AND(O6750&gt;365,O6750&lt;731),+'PL2'!$O$3+1,IF(AND(O6750&gt;730,O6750&lt;1096),+'PL2'!$P$3+1,IF(AND(O6750&gt;1095,O6750&lt;1461),+'PL2'!$Q$3+1,IF(AND(O6750&gt;1460,O6750&lt;3000),+'PL2'!$R$3+1,0)))))</f>
        <v>1.5</v>
      </c>
      <c r="M6750" s="3">
        <f>IF(AND(O6750&gt;0,O6750&lt;366),+'PL2'!$N$2+1,IF(AND(O6750&gt;365,O6750&lt;731),+'PL2'!$O$2+1,IF(AND(O6750&gt;730,O6750&lt;1096),+'PL2'!$P$2+1,IF(AND(O6750&gt;1095,O6750&lt;1461),+'PL2'!$Q$2+1,IF(AND(O6750&gt;1460,O6750&lt;1826),+'PL2'!$R$2+1,IF(AND(O6750&gt;1825,O6750&lt;2190),+'PL2'!$S$2+1,0))))))</f>
        <v>1.2</v>
      </c>
      <c r="N6750" s="82">
        <f t="shared" si="559"/>
        <v>4.9963589095569638E-4</v>
      </c>
      <c r="O6750" s="19">
        <f>IF(A6750&gt;'PL2'!$C$2+489,IF(A6750='PL2'!$C$2+490,1,O6749+1), "")</f>
        <v>2187</v>
      </c>
      <c r="Q6750" s="19">
        <f t="shared" si="566"/>
        <v>48.969310071113</v>
      </c>
    </row>
    <row r="6751" spans="1:17" s="80" customFormat="1" x14ac:dyDescent="0.55000000000000004">
      <c r="A6751" s="80">
        <v>6749</v>
      </c>
      <c r="B6751" s="81">
        <v>46571</v>
      </c>
      <c r="C6751" s="80">
        <v>192.265441436527</v>
      </c>
      <c r="D6751" s="80">
        <f t="shared" si="561"/>
        <v>1806541005.4263048</v>
      </c>
      <c r="E6751" s="80">
        <v>504</v>
      </c>
      <c r="F6751" s="80">
        <f t="shared" si="562"/>
        <v>5.3639403807024506E-5</v>
      </c>
      <c r="G6751" s="80">
        <f t="shared" si="563"/>
        <v>39641.672489822813</v>
      </c>
      <c r="H6751" s="80">
        <f t="shared" si="564"/>
        <v>2.1263556782674202</v>
      </c>
      <c r="I6751" s="80">
        <f t="shared" si="565"/>
        <v>19979402.934870698</v>
      </c>
      <c r="K6751" s="82">
        <f t="shared" si="558"/>
        <v>1.1114805470662237E-3</v>
      </c>
      <c r="L6751" s="3">
        <f>IF(AND(O6751&gt;0,O6751&lt;366),+'PL2'!$N$3+1,IF(AND(O6751&gt;365,O6751&lt;731),+'PL2'!$O$3+1,IF(AND(O6751&gt;730,O6751&lt;1096),+'PL2'!$P$3+1,IF(AND(O6751&gt;1095,O6751&lt;1461),+'PL2'!$Q$3+1,IF(AND(O6751&gt;1460,O6751&lt;3000),+'PL2'!$R$3+1,0)))))</f>
        <v>1.5</v>
      </c>
      <c r="M6751" s="3">
        <f>IF(AND(O6751&gt;0,O6751&lt;366),+'PL2'!$N$2+1,IF(AND(O6751&gt;365,O6751&lt;731),+'PL2'!$O$2+1,IF(AND(O6751&gt;730,O6751&lt;1096),+'PL2'!$P$2+1,IF(AND(O6751&gt;1095,O6751&lt;1461),+'PL2'!$Q$2+1,IF(AND(O6751&gt;1460,O6751&lt;1826),+'PL2'!$R$2+1,IF(AND(O6751&gt;1825,O6751&lt;2190),+'PL2'!$S$2+1,0))))))</f>
        <v>1.2</v>
      </c>
      <c r="N6751" s="82">
        <f t="shared" si="559"/>
        <v>4.9963589095569638E-4</v>
      </c>
      <c r="O6751" s="19">
        <f>IF(A6751&gt;'PL2'!$C$2+489,IF(A6751='PL2'!$C$2+490,1,O6750+1), "")</f>
        <v>2188</v>
      </c>
      <c r="Q6751" s="19">
        <f t="shared" si="566"/>
        <v>48.993776895979863</v>
      </c>
    </row>
    <row r="6752" spans="1:17" s="80" customFormat="1" x14ac:dyDescent="0.55000000000000004">
      <c r="A6752" s="80">
        <v>6750</v>
      </c>
      <c r="B6752" s="81">
        <v>46572</v>
      </c>
      <c r="C6752" s="80">
        <v>193.265441436527</v>
      </c>
      <c r="D6752" s="80">
        <f t="shared" si="561"/>
        <v>1808548940.6113136</v>
      </c>
      <c r="E6752" s="80">
        <v>505</v>
      </c>
      <c r="F6752" s="80">
        <f t="shared" si="562"/>
        <v>5.3965389453301913E-5</v>
      </c>
      <c r="G6752" s="80">
        <f t="shared" si="563"/>
        <v>39661.478892176237</v>
      </c>
      <c r="H6752" s="80">
        <f t="shared" si="564"/>
        <v>2.140347154710204</v>
      </c>
      <c r="I6752" s="80">
        <f t="shared" si="565"/>
        <v>20029046.840549</v>
      </c>
      <c r="K6752" s="82">
        <f t="shared" si="558"/>
        <v>1.1114805470662237E-3</v>
      </c>
      <c r="L6752" s="3">
        <f>IF(AND(O6752&gt;0,O6752&lt;366),+'PL2'!$N$3+1,IF(AND(O6752&gt;365,O6752&lt;731),+'PL2'!$O$3+1,IF(AND(O6752&gt;730,O6752&lt;1096),+'PL2'!$P$3+1,IF(AND(O6752&gt;1095,O6752&lt;1461),+'PL2'!$Q$3+1,IF(AND(O6752&gt;1460,O6752&lt;3000),+'PL2'!$R$3+1,0)))))</f>
        <v>1.5</v>
      </c>
      <c r="M6752" s="3">
        <f>IF(AND(O6752&gt;0,O6752&lt;366),+'PL2'!$N$2+1,IF(AND(O6752&gt;365,O6752&lt;731),+'PL2'!$O$2+1,IF(AND(O6752&gt;730,O6752&lt;1096),+'PL2'!$P$2+1,IF(AND(O6752&gt;1095,O6752&lt;1461),+'PL2'!$Q$2+1,IF(AND(O6752&gt;1460,O6752&lt;1826),+'PL2'!$R$2+1,IF(AND(O6752&gt;1825,O6752&lt;2190),+'PL2'!$S$2+1,0))))))</f>
        <v>1.2</v>
      </c>
      <c r="N6752" s="82">
        <f t="shared" si="559"/>
        <v>4.9963589095569638E-4</v>
      </c>
      <c r="O6752" s="19">
        <f>IF(A6752&gt;'PL2'!$C$2+489,IF(A6752='PL2'!$C$2+490,1,O6751+1), "")</f>
        <v>2189</v>
      </c>
      <c r="Q6752" s="19">
        <f t="shared" si="566"/>
        <v>49.018255945350568</v>
      </c>
    </row>
    <row r="6753" spans="1:17" s="80" customFormat="1" x14ac:dyDescent="0.55000000000000004">
      <c r="A6753" s="80">
        <v>6751</v>
      </c>
      <c r="B6753" s="81">
        <v>46573</v>
      </c>
      <c r="C6753" s="80">
        <v>194.265441436527</v>
      </c>
      <c r="D6753" s="80">
        <f t="shared" si="561"/>
        <v>1810559107.5772202</v>
      </c>
      <c r="E6753" s="80">
        <v>506</v>
      </c>
      <c r="F6753" s="80">
        <f t="shared" si="562"/>
        <v>5.4291689763401024E-5</v>
      </c>
      <c r="G6753" s="80">
        <f t="shared" si="563"/>
        <v>0</v>
      </c>
      <c r="H6753" s="80">
        <f t="shared" si="564"/>
        <v>0</v>
      </c>
      <c r="I6753" s="80">
        <f t="shared" si="565"/>
        <v>0</v>
      </c>
      <c r="K6753" s="82">
        <f t="shared" si="558"/>
        <v>1.1114805470662237E-3</v>
      </c>
      <c r="L6753" s="3">
        <f>IF(AND(O6753&gt;0,O6753&lt;366),+'PL2'!$N$3+1,IF(AND(O6753&gt;365,O6753&lt;731),+'PL2'!$O$3+1,IF(AND(O6753&gt;730,O6753&lt;1096),+'PL2'!$P$3+1,IF(AND(O6753&gt;1095,O6753&lt;1461),+'PL2'!$Q$3+1,IF(AND(O6753&gt;1460,O6753&lt;3000),+'PL2'!$R$3+1,0)))))</f>
        <v>1.5</v>
      </c>
      <c r="M6753" s="3">
        <f>IF(AND(O6753&gt;0,O6753&lt;366),+'PL2'!$N$2+1,IF(AND(O6753&gt;365,O6753&lt;731),+'PL2'!$O$2+1,IF(AND(O6753&gt;730,O6753&lt;1096),+'PL2'!$P$2+1,IF(AND(O6753&gt;1095,O6753&lt;1461),+'PL2'!$Q$2+1,IF(AND(O6753&gt;1460,O6753&lt;1826),+'PL2'!$R$2+1,IF(AND(O6753&gt;1825,O6753&lt;2190),+'PL2'!$S$2+1,0))))))</f>
        <v>0</v>
      </c>
      <c r="N6753" s="82">
        <f t="shared" si="559"/>
        <v>-1</v>
      </c>
      <c r="O6753" s="19">
        <f>IF(A6753&gt;'PL2'!$C$2+489,IF(A6753='PL2'!$C$2+490,1,O6752+1), "")</f>
        <v>2190</v>
      </c>
      <c r="Q6753" s="19">
        <f t="shared" si="566"/>
        <v>0</v>
      </c>
    </row>
    <row r="6754" spans="1:17" s="80" customFormat="1" x14ac:dyDescent="0.55000000000000004">
      <c r="A6754" s="80">
        <v>6752</v>
      </c>
      <c r="B6754" s="81">
        <v>46574</v>
      </c>
      <c r="C6754" s="80">
        <v>195.265441436527</v>
      </c>
      <c r="D6754" s="80">
        <f t="shared" si="561"/>
        <v>1812571508.804606</v>
      </c>
      <c r="E6754" s="80">
        <v>507</v>
      </c>
      <c r="F6754" s="80">
        <f t="shared" si="562"/>
        <v>5.4618302410374741E-5</v>
      </c>
      <c r="G6754" s="80">
        <f t="shared" si="563"/>
        <v>0</v>
      </c>
      <c r="H6754" s="80">
        <f t="shared" si="564"/>
        <v>0</v>
      </c>
      <c r="I6754" s="80">
        <f t="shared" si="565"/>
        <v>0</v>
      </c>
      <c r="K6754" s="82">
        <f t="shared" si="558"/>
        <v>1.1114805470662237E-3</v>
      </c>
      <c r="L6754" s="3">
        <f>IF(AND(O6754&gt;0,O6754&lt;366),+'PL2'!$N$3+1,IF(AND(O6754&gt;365,O6754&lt;731),+'PL2'!$O$3+1,IF(AND(O6754&gt;730,O6754&lt;1096),+'PL2'!$P$3+1,IF(AND(O6754&gt;1095,O6754&lt;1461),+'PL2'!$Q$3+1,IF(AND(O6754&gt;1460,O6754&lt;3000),+'PL2'!$R$3+1,0)))))</f>
        <v>1.5</v>
      </c>
      <c r="M6754" s="3">
        <f>IF(AND(O6754&gt;0,O6754&lt;366),+'PL2'!$N$2+1,IF(AND(O6754&gt;365,O6754&lt;731),+'PL2'!$O$2+1,IF(AND(O6754&gt;730,O6754&lt;1096),+'PL2'!$P$2+1,IF(AND(O6754&gt;1095,O6754&lt;1461),+'PL2'!$Q$2+1,IF(AND(O6754&gt;1460,O6754&lt;1826),+'PL2'!$R$2+1,IF(AND(O6754&gt;1825,O6754&lt;2190),+'PL2'!$S$2+1,0))))))</f>
        <v>0</v>
      </c>
      <c r="N6754" s="82">
        <f t="shared" si="559"/>
        <v>-1</v>
      </c>
      <c r="O6754" s="19">
        <f>IF(A6754&gt;'PL2'!$C$2+489,IF(A6754='PL2'!$C$2+490,1,O6753+1), "")</f>
        <v>2191</v>
      </c>
      <c r="Q6754" s="19">
        <f t="shared" si="566"/>
        <v>0</v>
      </c>
    </row>
    <row r="6755" spans="1:17" s="80" customFormat="1" x14ac:dyDescent="0.55000000000000004">
      <c r="A6755" s="80">
        <v>6753</v>
      </c>
      <c r="B6755" s="81">
        <v>46575</v>
      </c>
      <c r="C6755" s="80">
        <v>196.265441436527</v>
      </c>
      <c r="D6755" s="80">
        <f t="shared" si="561"/>
        <v>1814586146.7768087</v>
      </c>
      <c r="E6755" s="80">
        <v>508</v>
      </c>
      <c r="F6755" s="80">
        <f t="shared" si="562"/>
        <v>5.4945225073416708E-5</v>
      </c>
      <c r="G6755" s="80">
        <f t="shared" si="563"/>
        <v>0</v>
      </c>
      <c r="H6755" s="80">
        <f t="shared" si="564"/>
        <v>0</v>
      </c>
      <c r="I6755" s="80">
        <f t="shared" si="565"/>
        <v>0</v>
      </c>
      <c r="K6755" s="82">
        <f t="shared" si="558"/>
        <v>1.1114805470662237E-3</v>
      </c>
      <c r="L6755" s="3">
        <f>IF(AND(O6755&gt;0,O6755&lt;366),+'PL2'!$N$3+1,IF(AND(O6755&gt;365,O6755&lt;731),+'PL2'!$O$3+1,IF(AND(O6755&gt;730,O6755&lt;1096),+'PL2'!$P$3+1,IF(AND(O6755&gt;1095,O6755&lt;1461),+'PL2'!$Q$3+1,IF(AND(O6755&gt;1460,O6755&lt;3000),+'PL2'!$R$3+1,0)))))</f>
        <v>1.5</v>
      </c>
      <c r="M6755" s="3">
        <f>IF(AND(O6755&gt;0,O6755&lt;366),+'PL2'!$N$2+1,IF(AND(O6755&gt;365,O6755&lt;731),+'PL2'!$O$2+1,IF(AND(O6755&gt;730,O6755&lt;1096),+'PL2'!$P$2+1,IF(AND(O6755&gt;1095,O6755&lt;1461),+'PL2'!$Q$2+1,IF(AND(O6755&gt;1460,O6755&lt;1826),+'PL2'!$R$2+1,IF(AND(O6755&gt;1825,O6755&lt;2190),+'PL2'!$S$2+1,0))))))</f>
        <v>0</v>
      </c>
      <c r="N6755" s="82">
        <f t="shared" si="559"/>
        <v>-1</v>
      </c>
      <c r="O6755" s="19">
        <f>IF(A6755&gt;'PL2'!$C$2+489,IF(A6755='PL2'!$C$2+490,1,O6754+1), "")</f>
        <v>2192</v>
      </c>
      <c r="Q6755" s="19">
        <f t="shared" si="566"/>
        <v>0</v>
      </c>
    </row>
    <row r="6756" spans="1:17" s="80" customFormat="1" x14ac:dyDescent="0.55000000000000004">
      <c r="A6756" s="80">
        <v>6754</v>
      </c>
      <c r="B6756" s="81">
        <v>46576</v>
      </c>
      <c r="C6756" s="80">
        <v>197.265441436527</v>
      </c>
      <c r="D6756" s="80">
        <f t="shared" si="561"/>
        <v>1816603023.9799271</v>
      </c>
      <c r="E6756" s="80">
        <v>509</v>
      </c>
      <c r="F6756" s="80">
        <f t="shared" si="562"/>
        <v>5.5272455437848989E-5</v>
      </c>
      <c r="G6756" s="80">
        <f t="shared" si="563"/>
        <v>0</v>
      </c>
      <c r="H6756" s="80">
        <f t="shared" si="564"/>
        <v>0</v>
      </c>
      <c r="I6756" s="80">
        <f t="shared" si="565"/>
        <v>0</v>
      </c>
      <c r="K6756" s="82">
        <f t="shared" ref="K6756:K6758" si="567">+L6756^(0.00273972602739726)-1</f>
        <v>1.1114805470662237E-3</v>
      </c>
      <c r="L6756" s="3">
        <f>IF(AND(O6756&gt;0,O6756&lt;366),+'PL2'!$N$3+1,IF(AND(O6756&gt;365,O6756&lt;731),+'PL2'!$O$3+1,IF(AND(O6756&gt;730,O6756&lt;1096),+'PL2'!$P$3+1,IF(AND(O6756&gt;1095,O6756&lt;1461),+'PL2'!$Q$3+1,IF(AND(O6756&gt;1460,O6756&lt;3000),+'PL2'!$R$3+1,0)))))</f>
        <v>1.5</v>
      </c>
      <c r="M6756" s="3">
        <f>IF(AND(O6756&gt;0,O6756&lt;366),+'PL2'!$N$2+1,IF(AND(O6756&gt;365,O6756&lt;731),+'PL2'!$O$2+1,IF(AND(O6756&gt;730,O6756&lt;1096),+'PL2'!$P$2+1,IF(AND(O6756&gt;1095,O6756&lt;1461),+'PL2'!$Q$2+1,IF(AND(O6756&gt;1460,O6756&lt;1826),+'PL2'!$R$2+1,IF(AND(O6756&gt;1825,O6756&lt;2190),+'PL2'!$S$2+1,0))))))</f>
        <v>0</v>
      </c>
      <c r="N6756" s="82">
        <f t="shared" ref="N6756:N6758" si="568">+M6756^(0.00273972602739726)-1</f>
        <v>-1</v>
      </c>
      <c r="O6756" s="19">
        <f>IF(A6756&gt;'PL2'!$C$2+489,IF(A6756='PL2'!$C$2+490,1,O6755+1), "")</f>
        <v>2193</v>
      </c>
      <c r="Q6756" s="19">
        <f t="shared" si="566"/>
        <v>0</v>
      </c>
    </row>
    <row r="6757" spans="1:17" s="80" customFormat="1" x14ac:dyDescent="0.55000000000000004">
      <c r="A6757" s="80">
        <v>6755</v>
      </c>
      <c r="B6757" s="81">
        <v>46577</v>
      </c>
      <c r="C6757" s="80">
        <v>198.265441436527</v>
      </c>
      <c r="D6757" s="80">
        <f t="shared" si="561"/>
        <v>1818622142.9028225</v>
      </c>
      <c r="E6757" s="80">
        <v>510</v>
      </c>
      <c r="F6757" s="80">
        <f t="shared" si="562"/>
        <v>5.559999119510987E-5</v>
      </c>
      <c r="G6757" s="80">
        <f t="shared" si="563"/>
        <v>0</v>
      </c>
      <c r="H6757" s="80">
        <f t="shared" si="564"/>
        <v>0</v>
      </c>
      <c r="I6757" s="80">
        <f t="shared" si="565"/>
        <v>0</v>
      </c>
      <c r="K6757" s="82">
        <f t="shared" si="567"/>
        <v>1.1114805470662237E-3</v>
      </c>
      <c r="L6757" s="3">
        <f>IF(AND(O6757&gt;0,O6757&lt;366),+'PL2'!$N$3+1,IF(AND(O6757&gt;365,O6757&lt;731),+'PL2'!$O$3+1,IF(AND(O6757&gt;730,O6757&lt;1096),+'PL2'!$P$3+1,IF(AND(O6757&gt;1095,O6757&lt;1461),+'PL2'!$Q$3+1,IF(AND(O6757&gt;1460,O6757&lt;3000),+'PL2'!$R$3+1,0)))))</f>
        <v>1.5</v>
      </c>
      <c r="M6757" s="3">
        <f>IF(AND(O6757&gt;0,O6757&lt;366),+'PL2'!$N$2+1,IF(AND(O6757&gt;365,O6757&lt;731),+'PL2'!$O$2+1,IF(AND(O6757&gt;730,O6757&lt;1096),+'PL2'!$P$2+1,IF(AND(O6757&gt;1095,O6757&lt;1461),+'PL2'!$Q$2+1,IF(AND(O6757&gt;1460,O6757&lt;1826),+'PL2'!$R$2+1,IF(AND(O6757&gt;1825,O6757&lt;2190),+'PL2'!$S$2+1,0))))))</f>
        <v>0</v>
      </c>
      <c r="N6757" s="82">
        <f t="shared" si="568"/>
        <v>-1</v>
      </c>
      <c r="O6757" s="19">
        <f>IF(A6757&gt;'PL2'!$C$2+489,IF(A6757='PL2'!$C$2+490,1,O6756+1), "")</f>
        <v>2194</v>
      </c>
      <c r="Q6757" s="19">
        <f t="shared" si="566"/>
        <v>0</v>
      </c>
    </row>
    <row r="6758" spans="1:17" s="80" customFormat="1" x14ac:dyDescent="0.55000000000000004">
      <c r="A6758" s="80">
        <v>6756</v>
      </c>
      <c r="B6758" s="81">
        <v>46578</v>
      </c>
      <c r="C6758" s="80">
        <v>199.265441436527</v>
      </c>
      <c r="D6758" s="80">
        <f t="shared" si="561"/>
        <v>1820643506.037123</v>
      </c>
      <c r="E6758" s="80">
        <v>511</v>
      </c>
      <c r="F6758" s="80">
        <f t="shared" si="562"/>
        <v>5.5927830042741539E-5</v>
      </c>
      <c r="G6758" s="80">
        <f t="shared" si="563"/>
        <v>0</v>
      </c>
      <c r="H6758" s="80">
        <f t="shared" si="564"/>
        <v>0</v>
      </c>
      <c r="I6758" s="80">
        <f t="shared" si="565"/>
        <v>0</v>
      </c>
      <c r="K6758" s="82">
        <f t="shared" si="567"/>
        <v>1.1114805470662237E-3</v>
      </c>
      <c r="L6758" s="3">
        <f>IF(AND(O6758&gt;0,O6758&lt;366),+'PL2'!$N$3+1,IF(AND(O6758&gt;365,O6758&lt;731),+'PL2'!$O$3+1,IF(AND(O6758&gt;730,O6758&lt;1096),+'PL2'!$P$3+1,IF(AND(O6758&gt;1095,O6758&lt;1461),+'PL2'!$Q$3+1,IF(AND(O6758&gt;1460,O6758&lt;3000),+'PL2'!$R$3+1,0)))))</f>
        <v>1.5</v>
      </c>
      <c r="M6758" s="3">
        <f>IF(AND(O6758&gt;0,O6758&lt;366),+'PL2'!$N$2+1,IF(AND(O6758&gt;365,O6758&lt;731),+'PL2'!$O$2+1,IF(AND(O6758&gt;730,O6758&lt;1096),+'PL2'!$P$2+1,IF(AND(O6758&gt;1095,O6758&lt;1461),+'PL2'!$Q$2+1,IF(AND(O6758&gt;1460,O6758&lt;1826),+'PL2'!$R$2+1,IF(AND(O6758&gt;1825,O6758&lt;2190),+'PL2'!$S$2+1,0))))))</f>
        <v>0</v>
      </c>
      <c r="N6758" s="82">
        <f t="shared" si="568"/>
        <v>-1</v>
      </c>
      <c r="O6758" s="19">
        <f>IF(A6758&gt;'PL2'!$C$2+489,IF(A6758='PL2'!$C$2+490,1,O6757+1), "")</f>
        <v>2195</v>
      </c>
      <c r="Q6758" s="19">
        <f t="shared" si="566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6FFF-A9A9-42D4-9021-3B94A28D9C7F}">
  <sheetPr codeName="Sheet1"/>
  <dimension ref="A1:AB53"/>
  <sheetViews>
    <sheetView zoomScale="95" zoomScaleNormal="95" workbookViewId="0">
      <selection activeCell="H36" sqref="H36"/>
    </sheetView>
  </sheetViews>
  <sheetFormatPr defaultColWidth="8.7890625" defaultRowHeight="14.4" x14ac:dyDescent="0.55000000000000004"/>
  <cols>
    <col min="1" max="1" width="27.7890625" style="1" customWidth="1"/>
    <col min="2" max="2" width="3.41796875" style="1" customWidth="1"/>
    <col min="3" max="3" width="10.7890625" style="19" customWidth="1"/>
    <col min="4" max="4" width="16.7890625" style="19" customWidth="1"/>
    <col min="5" max="26" width="8.20703125" style="19" customWidth="1"/>
    <col min="27" max="27" width="9.5234375" style="19" customWidth="1"/>
    <col min="28" max="16384" width="8.7890625" style="19"/>
  </cols>
  <sheetData>
    <row r="1" spans="1:28" x14ac:dyDescent="0.55000000000000004">
      <c r="B1" s="57" t="s">
        <v>56</v>
      </c>
    </row>
    <row r="2" spans="1:28" x14ac:dyDescent="0.55000000000000004">
      <c r="B2" s="1" t="s">
        <v>72</v>
      </c>
    </row>
    <row r="3" spans="1:28" x14ac:dyDescent="0.55000000000000004">
      <c r="B3" s="1" t="s">
        <v>70</v>
      </c>
      <c r="E3" s="19">
        <v>1.2</v>
      </c>
    </row>
    <row r="4" spans="1:28" x14ac:dyDescent="0.55000000000000004">
      <c r="A4" s="1" t="s">
        <v>57</v>
      </c>
      <c r="B4" s="1" t="s">
        <v>71</v>
      </c>
      <c r="E4" s="62">
        <v>0.8</v>
      </c>
    </row>
    <row r="5" spans="1:28" x14ac:dyDescent="0.55000000000000004">
      <c r="B5" s="1" t="s">
        <v>74</v>
      </c>
      <c r="E5" s="19">
        <v>0</v>
      </c>
    </row>
    <row r="6" spans="1:28" x14ac:dyDescent="0.55000000000000004">
      <c r="A6" s="58" t="s">
        <v>58</v>
      </c>
      <c r="B6" s="58"/>
      <c r="C6" s="58">
        <v>1</v>
      </c>
      <c r="D6" s="58">
        <v>2</v>
      </c>
      <c r="E6" s="58">
        <v>3</v>
      </c>
      <c r="F6" s="58">
        <v>4</v>
      </c>
      <c r="G6" s="58">
        <v>5</v>
      </c>
      <c r="H6" s="58">
        <v>6</v>
      </c>
      <c r="I6" s="58">
        <v>7</v>
      </c>
      <c r="J6" s="58">
        <v>8</v>
      </c>
      <c r="K6" s="58">
        <v>9</v>
      </c>
      <c r="L6" s="58">
        <v>10</v>
      </c>
      <c r="M6" s="58">
        <v>11</v>
      </c>
      <c r="N6" s="58">
        <v>12</v>
      </c>
      <c r="O6" s="58">
        <v>13</v>
      </c>
      <c r="P6" s="58">
        <v>14</v>
      </c>
      <c r="Q6" s="58">
        <v>15</v>
      </c>
      <c r="R6" s="58">
        <v>16</v>
      </c>
      <c r="S6" s="58">
        <v>17</v>
      </c>
      <c r="T6" s="58">
        <v>18</v>
      </c>
      <c r="U6" s="58">
        <v>19</v>
      </c>
      <c r="V6" s="58">
        <v>20</v>
      </c>
      <c r="W6" s="58">
        <v>21</v>
      </c>
      <c r="X6" s="58">
        <v>22</v>
      </c>
      <c r="Y6" s="58">
        <v>23</v>
      </c>
      <c r="Z6" s="58">
        <v>24</v>
      </c>
      <c r="AA6" s="19" t="s">
        <v>59</v>
      </c>
      <c r="AB6" s="19" t="s">
        <v>60</v>
      </c>
    </row>
    <row r="7" spans="1:28" x14ac:dyDescent="0.55000000000000004">
      <c r="A7" s="58" t="s">
        <v>61</v>
      </c>
      <c r="B7" s="58"/>
      <c r="AB7" s="19" t="s">
        <v>62</v>
      </c>
    </row>
    <row r="8" spans="1:28" x14ac:dyDescent="0.55000000000000004">
      <c r="A8" s="58" t="s">
        <v>63</v>
      </c>
      <c r="B8" s="58"/>
      <c r="C8" s="19">
        <v>24</v>
      </c>
      <c r="D8" s="19">
        <v>24</v>
      </c>
      <c r="E8" s="19">
        <v>24</v>
      </c>
      <c r="F8" s="19">
        <v>24</v>
      </c>
      <c r="G8" s="19">
        <v>24</v>
      </c>
      <c r="H8" s="19">
        <v>24</v>
      </c>
      <c r="I8" s="19">
        <v>24</v>
      </c>
      <c r="J8" s="19">
        <v>24</v>
      </c>
      <c r="K8" s="19">
        <v>24</v>
      </c>
      <c r="L8" s="19">
        <v>24</v>
      </c>
      <c r="M8" s="19">
        <v>24</v>
      </c>
      <c r="N8" s="19">
        <v>24</v>
      </c>
      <c r="O8" s="19">
        <v>24</v>
      </c>
      <c r="P8" s="19">
        <v>24</v>
      </c>
      <c r="Q8" s="19">
        <v>24</v>
      </c>
      <c r="R8" s="19">
        <v>24</v>
      </c>
      <c r="S8" s="19">
        <v>24</v>
      </c>
      <c r="T8" s="19">
        <v>24</v>
      </c>
      <c r="U8" s="19">
        <v>24</v>
      </c>
      <c r="V8" s="19">
        <v>24</v>
      </c>
      <c r="W8" s="19">
        <v>24</v>
      </c>
      <c r="X8" s="19">
        <v>24</v>
      </c>
      <c r="Y8" s="19">
        <v>24</v>
      </c>
      <c r="Z8" s="19">
        <v>24</v>
      </c>
    </row>
    <row r="9" spans="1:28" x14ac:dyDescent="0.55000000000000004">
      <c r="A9" s="60" t="s">
        <v>64</v>
      </c>
      <c r="B9" s="58"/>
      <c r="C9" s="19">
        <v>1</v>
      </c>
      <c r="D9" s="19">
        <v>1</v>
      </c>
      <c r="E9" s="19">
        <v>1</v>
      </c>
      <c r="F9" s="19">
        <v>1</v>
      </c>
      <c r="G9" s="19">
        <v>1</v>
      </c>
      <c r="J9" s="19">
        <v>1</v>
      </c>
      <c r="K9" s="19">
        <v>1</v>
      </c>
      <c r="L9" s="19">
        <v>1</v>
      </c>
      <c r="M9" s="19">
        <v>1</v>
      </c>
      <c r="N9" s="19">
        <v>1</v>
      </c>
      <c r="O9" s="19">
        <v>1</v>
      </c>
      <c r="P9" s="19">
        <v>1</v>
      </c>
      <c r="Q9" s="19">
        <v>1</v>
      </c>
      <c r="R9" s="19">
        <v>1</v>
      </c>
      <c r="S9" s="19">
        <v>1</v>
      </c>
      <c r="T9" s="19">
        <v>1</v>
      </c>
      <c r="U9" s="19">
        <v>1</v>
      </c>
      <c r="AA9" s="19">
        <f t="shared" ref="AA9:AA36" si="0">SUM(C9:Z9)</f>
        <v>17</v>
      </c>
      <c r="AB9" s="66">
        <f>+AA9/24</f>
        <v>0.70833333333333337</v>
      </c>
    </row>
    <row r="10" spans="1:28" x14ac:dyDescent="0.55000000000000004">
      <c r="A10" s="60" t="s">
        <v>64</v>
      </c>
      <c r="B10" s="58"/>
      <c r="C10" s="19">
        <v>1</v>
      </c>
      <c r="D10" s="19">
        <v>1</v>
      </c>
      <c r="E10" s="19">
        <v>1</v>
      </c>
      <c r="F10" s="19">
        <v>1</v>
      </c>
      <c r="G10" s="19">
        <v>1</v>
      </c>
      <c r="J10" s="19">
        <v>1</v>
      </c>
      <c r="K10" s="19">
        <v>1</v>
      </c>
      <c r="L10" s="19">
        <v>1</v>
      </c>
      <c r="M10" s="19">
        <v>1</v>
      </c>
      <c r="N10" s="19">
        <v>1</v>
      </c>
      <c r="O10" s="19">
        <v>1</v>
      </c>
      <c r="P10" s="19">
        <v>1</v>
      </c>
      <c r="Q10" s="19">
        <v>1</v>
      </c>
      <c r="R10" s="19">
        <v>1</v>
      </c>
      <c r="S10" s="19">
        <v>1</v>
      </c>
      <c r="T10" s="19">
        <v>1</v>
      </c>
      <c r="U10" s="19">
        <v>1</v>
      </c>
      <c r="V10" s="19">
        <v>1</v>
      </c>
      <c r="W10" s="19">
        <v>1</v>
      </c>
      <c r="AA10" s="19">
        <f t="shared" si="0"/>
        <v>19</v>
      </c>
      <c r="AB10" s="66">
        <f t="shared" ref="AB10:AB36" si="1">+AA10/24</f>
        <v>0.79166666666666663</v>
      </c>
    </row>
    <row r="11" spans="1:28" x14ac:dyDescent="0.55000000000000004">
      <c r="A11" s="60" t="s">
        <v>64</v>
      </c>
      <c r="B11" s="58"/>
      <c r="C11" s="19">
        <v>1</v>
      </c>
      <c r="D11" s="19">
        <v>1</v>
      </c>
      <c r="E11" s="19">
        <v>1</v>
      </c>
      <c r="J11" s="19">
        <v>1</v>
      </c>
      <c r="K11" s="19">
        <v>1</v>
      </c>
      <c r="L11" s="19">
        <v>1</v>
      </c>
      <c r="M11" s="19">
        <v>1</v>
      </c>
      <c r="N11" s="19">
        <v>1</v>
      </c>
      <c r="O11" s="19">
        <v>1</v>
      </c>
      <c r="P11" s="19">
        <v>1</v>
      </c>
      <c r="Q11" s="19">
        <v>1</v>
      </c>
      <c r="R11" s="19">
        <v>1</v>
      </c>
      <c r="S11" s="19">
        <v>1</v>
      </c>
      <c r="T11" s="19">
        <v>1</v>
      </c>
      <c r="U11" s="19">
        <v>1</v>
      </c>
      <c r="V11" s="19">
        <v>1</v>
      </c>
      <c r="W11" s="19">
        <v>1</v>
      </c>
      <c r="AA11" s="19">
        <f t="shared" si="0"/>
        <v>17</v>
      </c>
      <c r="AB11" s="66">
        <f t="shared" si="1"/>
        <v>0.70833333333333337</v>
      </c>
    </row>
    <row r="12" spans="1:28" x14ac:dyDescent="0.55000000000000004">
      <c r="A12" s="60" t="s">
        <v>64</v>
      </c>
      <c r="B12" s="58"/>
      <c r="C12" s="19">
        <v>1</v>
      </c>
      <c r="D12" s="19">
        <v>1</v>
      </c>
      <c r="E12" s="19">
        <v>1</v>
      </c>
      <c r="F12" s="19">
        <v>1</v>
      </c>
      <c r="J12" s="19">
        <v>1</v>
      </c>
      <c r="K12" s="19">
        <v>1</v>
      </c>
      <c r="L12" s="19">
        <v>1</v>
      </c>
      <c r="M12" s="19">
        <v>1</v>
      </c>
      <c r="N12" s="19">
        <v>1</v>
      </c>
      <c r="O12" s="19">
        <v>1</v>
      </c>
      <c r="P12" s="19">
        <v>1</v>
      </c>
      <c r="Q12" s="19">
        <v>1</v>
      </c>
      <c r="R12" s="19">
        <v>1</v>
      </c>
      <c r="S12" s="19">
        <v>1</v>
      </c>
      <c r="T12" s="19">
        <v>1</v>
      </c>
      <c r="U12" s="19">
        <v>1</v>
      </c>
      <c r="V12" s="19">
        <v>1</v>
      </c>
      <c r="W12" s="19">
        <v>1</v>
      </c>
      <c r="AA12" s="19">
        <f t="shared" si="0"/>
        <v>18</v>
      </c>
      <c r="AB12" s="66">
        <f t="shared" si="1"/>
        <v>0.75</v>
      </c>
    </row>
    <row r="13" spans="1:28" x14ac:dyDescent="0.55000000000000004">
      <c r="A13" s="60" t="s">
        <v>64</v>
      </c>
      <c r="B13" s="58"/>
      <c r="C13" s="19">
        <v>1</v>
      </c>
      <c r="D13" s="19">
        <v>1</v>
      </c>
      <c r="E13" s="19">
        <v>1</v>
      </c>
      <c r="F13" s="19">
        <v>1</v>
      </c>
      <c r="G13" s="19">
        <v>1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S13" s="19">
        <v>1</v>
      </c>
      <c r="T13" s="19">
        <v>1</v>
      </c>
      <c r="U13" s="19">
        <v>1</v>
      </c>
      <c r="V13" s="19">
        <v>1</v>
      </c>
      <c r="W13" s="19">
        <v>1</v>
      </c>
      <c r="X13" s="19">
        <v>1</v>
      </c>
      <c r="Y13" s="19">
        <v>1</v>
      </c>
      <c r="Z13" s="19">
        <v>1</v>
      </c>
      <c r="AA13" s="19">
        <f t="shared" si="0"/>
        <v>20</v>
      </c>
      <c r="AB13" s="66">
        <f t="shared" si="1"/>
        <v>0.83333333333333337</v>
      </c>
    </row>
    <row r="14" spans="1:28" x14ac:dyDescent="0.55000000000000004">
      <c r="A14" s="60" t="s">
        <v>64</v>
      </c>
      <c r="B14" s="58"/>
      <c r="D14" s="19">
        <v>1</v>
      </c>
      <c r="E14" s="19">
        <v>1</v>
      </c>
      <c r="F14" s="19">
        <v>1</v>
      </c>
      <c r="G14" s="19">
        <v>1</v>
      </c>
      <c r="H14" s="19">
        <v>1</v>
      </c>
      <c r="I14" s="19">
        <v>1</v>
      </c>
      <c r="J14" s="19">
        <v>1</v>
      </c>
      <c r="K14" s="19">
        <v>1</v>
      </c>
      <c r="L14" s="19">
        <v>1</v>
      </c>
      <c r="M14" s="19">
        <v>1</v>
      </c>
      <c r="N14" s="19">
        <v>1</v>
      </c>
      <c r="O14" s="19">
        <v>1</v>
      </c>
      <c r="U14" s="19">
        <v>1</v>
      </c>
      <c r="V14" s="19">
        <v>1</v>
      </c>
      <c r="X14" s="19">
        <v>1</v>
      </c>
      <c r="Y14" s="19">
        <v>1</v>
      </c>
      <c r="Z14" s="19">
        <v>1</v>
      </c>
      <c r="AA14" s="19">
        <f t="shared" si="0"/>
        <v>17</v>
      </c>
      <c r="AB14" s="66">
        <f t="shared" si="1"/>
        <v>0.70833333333333337</v>
      </c>
    </row>
    <row r="15" spans="1:28" x14ac:dyDescent="0.55000000000000004">
      <c r="A15" s="60" t="s">
        <v>64</v>
      </c>
      <c r="B15" s="58"/>
      <c r="C15" s="19">
        <v>1</v>
      </c>
      <c r="D15" s="19">
        <v>1</v>
      </c>
      <c r="E15" s="19">
        <v>1</v>
      </c>
      <c r="F15" s="19">
        <v>1</v>
      </c>
      <c r="G15" s="19">
        <v>1</v>
      </c>
      <c r="H15" s="19">
        <v>1</v>
      </c>
      <c r="I15" s="19">
        <v>1</v>
      </c>
      <c r="J15" s="19">
        <v>1</v>
      </c>
      <c r="K15" s="19">
        <v>1</v>
      </c>
      <c r="L15" s="19">
        <v>1</v>
      </c>
      <c r="M15" s="19">
        <v>1</v>
      </c>
      <c r="N15" s="19">
        <v>1</v>
      </c>
      <c r="T15" s="19">
        <v>1</v>
      </c>
      <c r="U15" s="19">
        <v>1</v>
      </c>
      <c r="V15" s="19">
        <v>1</v>
      </c>
      <c r="X15" s="19">
        <v>1</v>
      </c>
      <c r="AA15" s="19">
        <f t="shared" si="0"/>
        <v>16</v>
      </c>
      <c r="AB15" s="66">
        <f t="shared" si="1"/>
        <v>0.66666666666666663</v>
      </c>
    </row>
    <row r="16" spans="1:28" x14ac:dyDescent="0.55000000000000004">
      <c r="A16" s="60" t="s">
        <v>64</v>
      </c>
      <c r="B16" s="58"/>
      <c r="E16" s="19">
        <v>1</v>
      </c>
      <c r="F16" s="19">
        <v>1</v>
      </c>
      <c r="G16" s="19">
        <v>1</v>
      </c>
      <c r="H16" s="19">
        <v>1</v>
      </c>
      <c r="I16" s="19">
        <v>1</v>
      </c>
      <c r="J16" s="19">
        <v>1</v>
      </c>
      <c r="K16" s="19">
        <v>1</v>
      </c>
      <c r="L16" s="19">
        <v>1</v>
      </c>
      <c r="M16" s="19">
        <v>1</v>
      </c>
      <c r="N16" s="19">
        <v>1</v>
      </c>
      <c r="O16" s="19">
        <v>1</v>
      </c>
      <c r="P16" s="19">
        <v>1</v>
      </c>
      <c r="V16" s="19">
        <v>1</v>
      </c>
      <c r="W16" s="19">
        <v>1</v>
      </c>
      <c r="X16" s="19">
        <v>1</v>
      </c>
      <c r="Y16" s="19">
        <v>1</v>
      </c>
      <c r="Z16" s="19">
        <v>1</v>
      </c>
      <c r="AA16" s="19">
        <f t="shared" si="0"/>
        <v>17</v>
      </c>
      <c r="AB16" s="66">
        <f t="shared" si="1"/>
        <v>0.70833333333333337</v>
      </c>
    </row>
    <row r="17" spans="1:28" x14ac:dyDescent="0.55000000000000004">
      <c r="A17" s="60" t="s">
        <v>64</v>
      </c>
      <c r="B17" s="58"/>
      <c r="C17" s="19">
        <v>1</v>
      </c>
      <c r="F17" s="19">
        <v>1</v>
      </c>
      <c r="G17" s="19">
        <v>1</v>
      </c>
      <c r="H17" s="19">
        <v>1</v>
      </c>
      <c r="I17" s="19">
        <v>1</v>
      </c>
      <c r="J17" s="19">
        <v>1</v>
      </c>
      <c r="K17" s="19">
        <v>1</v>
      </c>
      <c r="L17" s="19">
        <v>1</v>
      </c>
      <c r="M17" s="19">
        <v>1</v>
      </c>
      <c r="N17" s="19">
        <v>1</v>
      </c>
      <c r="O17" s="19">
        <v>1</v>
      </c>
      <c r="P17" s="19">
        <v>1</v>
      </c>
      <c r="Q17" s="19">
        <v>1</v>
      </c>
      <c r="W17" s="19">
        <v>1</v>
      </c>
      <c r="X17" s="19">
        <v>1</v>
      </c>
      <c r="Y17" s="19">
        <v>1</v>
      </c>
      <c r="Z17" s="19">
        <v>1</v>
      </c>
      <c r="AA17" s="19">
        <f t="shared" si="0"/>
        <v>17</v>
      </c>
      <c r="AB17" s="66">
        <f t="shared" si="1"/>
        <v>0.70833333333333337</v>
      </c>
    </row>
    <row r="18" spans="1:28" x14ac:dyDescent="0.55000000000000004">
      <c r="A18" s="60" t="s">
        <v>64</v>
      </c>
      <c r="B18" s="58"/>
      <c r="C18" s="19">
        <v>1</v>
      </c>
      <c r="D18" s="19">
        <v>1</v>
      </c>
      <c r="G18" s="19">
        <v>1</v>
      </c>
      <c r="H18" s="19">
        <v>1</v>
      </c>
      <c r="I18" s="19">
        <v>1</v>
      </c>
      <c r="J18" s="19">
        <v>1</v>
      </c>
      <c r="K18" s="19">
        <v>1</v>
      </c>
      <c r="L18" s="19">
        <v>1</v>
      </c>
      <c r="M18" s="19">
        <v>1</v>
      </c>
      <c r="N18" s="19">
        <v>1</v>
      </c>
      <c r="O18" s="19">
        <v>1</v>
      </c>
      <c r="P18" s="19">
        <v>1</v>
      </c>
      <c r="Q18" s="19">
        <v>1</v>
      </c>
      <c r="R18" s="19">
        <v>1</v>
      </c>
      <c r="X18" s="19">
        <v>1</v>
      </c>
      <c r="Y18" s="19">
        <v>1</v>
      </c>
      <c r="Z18" s="19">
        <v>1</v>
      </c>
      <c r="AA18" s="19">
        <f t="shared" si="0"/>
        <v>17</v>
      </c>
      <c r="AB18" s="66">
        <f t="shared" si="1"/>
        <v>0.70833333333333337</v>
      </c>
    </row>
    <row r="19" spans="1:28" x14ac:dyDescent="0.55000000000000004">
      <c r="A19" s="60" t="s">
        <v>64</v>
      </c>
      <c r="B19" s="58"/>
      <c r="C19" s="19">
        <v>1</v>
      </c>
      <c r="D19" s="19">
        <v>1</v>
      </c>
      <c r="H19" s="19">
        <v>1</v>
      </c>
      <c r="I19" s="19">
        <v>1</v>
      </c>
      <c r="J19" s="19">
        <v>1</v>
      </c>
      <c r="K19" s="19">
        <v>1</v>
      </c>
      <c r="L19" s="19">
        <v>1</v>
      </c>
      <c r="M19" s="19">
        <v>1</v>
      </c>
      <c r="N19" s="19">
        <v>1</v>
      </c>
      <c r="O19" s="19">
        <v>1</v>
      </c>
      <c r="P19" s="19">
        <v>1</v>
      </c>
      <c r="Q19" s="19">
        <v>1</v>
      </c>
      <c r="R19" s="19">
        <v>1</v>
      </c>
      <c r="S19" s="19">
        <v>1</v>
      </c>
      <c r="W19" s="19">
        <v>1</v>
      </c>
      <c r="X19" s="19">
        <v>1</v>
      </c>
      <c r="Y19" s="19">
        <v>1</v>
      </c>
      <c r="Z19" s="19">
        <v>1</v>
      </c>
      <c r="AA19" s="19">
        <f t="shared" si="0"/>
        <v>18</v>
      </c>
      <c r="AB19" s="66">
        <f t="shared" si="1"/>
        <v>0.75</v>
      </c>
    </row>
    <row r="20" spans="1:28" x14ac:dyDescent="0.55000000000000004">
      <c r="A20" s="60" t="s">
        <v>64</v>
      </c>
      <c r="B20" s="58"/>
      <c r="C20" s="19">
        <v>1</v>
      </c>
      <c r="D20" s="19">
        <v>1</v>
      </c>
      <c r="F20" s="19">
        <v>1</v>
      </c>
      <c r="J20" s="19">
        <v>1</v>
      </c>
      <c r="K20" s="19">
        <v>1</v>
      </c>
      <c r="L20" s="19">
        <v>1</v>
      </c>
      <c r="M20" s="19">
        <v>1</v>
      </c>
      <c r="N20" s="19">
        <v>1</v>
      </c>
      <c r="O20" s="19">
        <v>1</v>
      </c>
      <c r="P20" s="19">
        <v>1</v>
      </c>
      <c r="Q20" s="19">
        <v>1</v>
      </c>
      <c r="R20" s="19">
        <v>1</v>
      </c>
      <c r="S20" s="19">
        <v>1</v>
      </c>
      <c r="T20" s="19">
        <v>1</v>
      </c>
      <c r="U20" s="19">
        <v>1</v>
      </c>
      <c r="W20" s="19">
        <v>1</v>
      </c>
      <c r="X20" s="19">
        <v>1</v>
      </c>
      <c r="Y20" s="19">
        <v>1</v>
      </c>
      <c r="Z20" s="19">
        <v>1</v>
      </c>
      <c r="AA20" s="19">
        <f t="shared" si="0"/>
        <v>19</v>
      </c>
      <c r="AB20" s="66">
        <f t="shared" si="1"/>
        <v>0.79166666666666663</v>
      </c>
    </row>
    <row r="21" spans="1:28" x14ac:dyDescent="0.55000000000000004">
      <c r="A21" s="60" t="s">
        <v>64</v>
      </c>
      <c r="B21" s="58"/>
      <c r="C21" s="19">
        <v>1</v>
      </c>
      <c r="D21" s="19">
        <v>1</v>
      </c>
      <c r="F21" s="19">
        <v>1</v>
      </c>
      <c r="G21" s="19">
        <v>1</v>
      </c>
      <c r="J21" s="19">
        <v>1</v>
      </c>
      <c r="K21" s="19">
        <v>1</v>
      </c>
      <c r="L21" s="19">
        <v>1</v>
      </c>
      <c r="M21" s="19">
        <v>1</v>
      </c>
      <c r="N21" s="19">
        <v>1</v>
      </c>
      <c r="O21" s="19">
        <v>1</v>
      </c>
      <c r="P21" s="19">
        <v>1</v>
      </c>
      <c r="Q21" s="19">
        <v>1</v>
      </c>
      <c r="R21" s="19">
        <v>1</v>
      </c>
      <c r="S21" s="19">
        <v>1</v>
      </c>
      <c r="T21" s="19">
        <v>1</v>
      </c>
      <c r="U21" s="19">
        <v>1</v>
      </c>
      <c r="X21" s="19">
        <v>1</v>
      </c>
      <c r="Y21" s="19">
        <v>1</v>
      </c>
      <c r="Z21" s="19">
        <v>1</v>
      </c>
      <c r="AA21" s="19">
        <f t="shared" si="0"/>
        <v>19</v>
      </c>
      <c r="AB21" s="66">
        <f t="shared" si="1"/>
        <v>0.79166666666666663</v>
      </c>
    </row>
    <row r="22" spans="1:28" x14ac:dyDescent="0.55000000000000004">
      <c r="A22" s="60" t="s">
        <v>64</v>
      </c>
      <c r="B22" s="58"/>
      <c r="C22" s="19">
        <v>1</v>
      </c>
      <c r="D22" s="19">
        <v>1</v>
      </c>
      <c r="F22" s="19">
        <v>1</v>
      </c>
      <c r="J22" s="19">
        <v>1</v>
      </c>
      <c r="K22" s="19">
        <v>1</v>
      </c>
      <c r="L22" s="19">
        <v>1</v>
      </c>
      <c r="P22" s="19">
        <v>1</v>
      </c>
      <c r="Q22" s="19">
        <v>1</v>
      </c>
      <c r="R22" s="19">
        <v>1</v>
      </c>
      <c r="S22" s="19">
        <v>1</v>
      </c>
      <c r="T22" s="19">
        <v>1</v>
      </c>
      <c r="U22" s="19">
        <v>1</v>
      </c>
      <c r="V22" s="19">
        <v>1</v>
      </c>
      <c r="W22" s="19">
        <v>1</v>
      </c>
      <c r="X22" s="19">
        <v>1</v>
      </c>
      <c r="Y22" s="19">
        <v>1</v>
      </c>
      <c r="Z22" s="19">
        <v>1</v>
      </c>
      <c r="AA22" s="19">
        <f t="shared" si="0"/>
        <v>17</v>
      </c>
      <c r="AB22" s="66">
        <f t="shared" si="1"/>
        <v>0.70833333333333337</v>
      </c>
    </row>
    <row r="23" spans="1:28" x14ac:dyDescent="0.55000000000000004">
      <c r="A23" s="61" t="s">
        <v>65</v>
      </c>
      <c r="B23" s="58"/>
      <c r="C23" s="19">
        <v>1</v>
      </c>
      <c r="D23" s="19">
        <v>1</v>
      </c>
      <c r="F23" s="19">
        <v>1</v>
      </c>
      <c r="G23" s="19">
        <v>1</v>
      </c>
      <c r="I23" s="19">
        <v>1</v>
      </c>
      <c r="J23" s="19">
        <v>1</v>
      </c>
      <c r="K23" s="19">
        <v>1</v>
      </c>
      <c r="L23" s="19">
        <v>1</v>
      </c>
      <c r="M23" s="19">
        <v>1</v>
      </c>
      <c r="N23" s="19">
        <v>1</v>
      </c>
      <c r="P23" s="19">
        <v>1</v>
      </c>
      <c r="Q23" s="19">
        <v>1</v>
      </c>
      <c r="R23" s="19">
        <v>1</v>
      </c>
      <c r="S23" s="19">
        <v>1</v>
      </c>
      <c r="T23" s="19">
        <v>1</v>
      </c>
      <c r="U23" s="19">
        <v>1</v>
      </c>
      <c r="V23" s="19">
        <v>1</v>
      </c>
      <c r="W23" s="19">
        <v>1</v>
      </c>
      <c r="Z23" s="19">
        <v>1</v>
      </c>
      <c r="AA23" s="19">
        <f t="shared" si="0"/>
        <v>19</v>
      </c>
      <c r="AB23" s="67">
        <f t="shared" si="1"/>
        <v>0.79166666666666663</v>
      </c>
    </row>
    <row r="24" spans="1:28" x14ac:dyDescent="0.55000000000000004">
      <c r="A24" s="61" t="s">
        <v>65</v>
      </c>
      <c r="B24" s="58"/>
      <c r="C24" s="19">
        <v>1</v>
      </c>
      <c r="D24" s="19">
        <v>1</v>
      </c>
      <c r="E24" s="19">
        <v>1</v>
      </c>
      <c r="F24" s="19">
        <v>1</v>
      </c>
      <c r="G24" s="19">
        <v>1</v>
      </c>
      <c r="J24" s="19">
        <v>1</v>
      </c>
      <c r="K24" s="19">
        <v>1</v>
      </c>
      <c r="L24" s="19">
        <v>1</v>
      </c>
      <c r="M24" s="19">
        <v>1</v>
      </c>
      <c r="N24" s="19">
        <v>1</v>
      </c>
      <c r="Q24" s="19">
        <v>1</v>
      </c>
      <c r="S24" s="19">
        <v>1</v>
      </c>
      <c r="T24" s="19">
        <v>1</v>
      </c>
      <c r="U24" s="19">
        <v>1</v>
      </c>
      <c r="V24" s="19">
        <v>1</v>
      </c>
      <c r="W24" s="19">
        <v>1</v>
      </c>
      <c r="X24" s="19">
        <v>1</v>
      </c>
      <c r="Y24" s="19">
        <v>1</v>
      </c>
      <c r="Z24" s="19">
        <v>1</v>
      </c>
      <c r="AA24" s="19">
        <f t="shared" si="0"/>
        <v>19</v>
      </c>
      <c r="AB24" s="67">
        <f t="shared" si="1"/>
        <v>0.79166666666666663</v>
      </c>
    </row>
    <row r="25" spans="1:28" x14ac:dyDescent="0.55000000000000004">
      <c r="A25" s="61" t="s">
        <v>65</v>
      </c>
      <c r="B25" s="58"/>
      <c r="C25" s="19">
        <v>1</v>
      </c>
      <c r="D25" s="19">
        <v>1</v>
      </c>
      <c r="E25" s="19">
        <v>1</v>
      </c>
      <c r="F25" s="19">
        <v>1</v>
      </c>
      <c r="G25" s="19">
        <v>1</v>
      </c>
      <c r="I25" s="19">
        <v>1</v>
      </c>
      <c r="K25" s="19">
        <v>1</v>
      </c>
      <c r="L25" s="19">
        <v>1</v>
      </c>
      <c r="M25" s="19">
        <v>1</v>
      </c>
      <c r="O25" s="19">
        <v>1</v>
      </c>
      <c r="P25" s="19">
        <v>1</v>
      </c>
      <c r="Q25" s="19">
        <v>1</v>
      </c>
      <c r="S25" s="19">
        <v>1</v>
      </c>
      <c r="T25" s="19">
        <v>1</v>
      </c>
      <c r="U25" s="19">
        <v>1</v>
      </c>
      <c r="V25" s="19">
        <v>1</v>
      </c>
      <c r="W25" s="19">
        <v>1</v>
      </c>
      <c r="X25" s="19">
        <v>1</v>
      </c>
      <c r="Y25" s="19">
        <v>1</v>
      </c>
      <c r="Z25" s="19">
        <v>1</v>
      </c>
      <c r="AA25" s="19">
        <f t="shared" si="0"/>
        <v>20</v>
      </c>
      <c r="AB25" s="67">
        <f t="shared" si="1"/>
        <v>0.83333333333333337</v>
      </c>
    </row>
    <row r="26" spans="1:28" x14ac:dyDescent="0.55000000000000004">
      <c r="A26" s="61" t="s">
        <v>65</v>
      </c>
      <c r="B26" s="58"/>
      <c r="C26" s="19">
        <v>1</v>
      </c>
      <c r="D26" s="19">
        <v>1</v>
      </c>
      <c r="E26" s="19">
        <v>1</v>
      </c>
      <c r="G26" s="19">
        <v>1</v>
      </c>
      <c r="I26" s="19">
        <v>1</v>
      </c>
      <c r="J26" s="19">
        <v>1</v>
      </c>
      <c r="L26" s="19">
        <v>1</v>
      </c>
      <c r="M26" s="19">
        <v>1</v>
      </c>
      <c r="N26" s="19">
        <v>1</v>
      </c>
      <c r="O26" s="19">
        <v>1</v>
      </c>
      <c r="P26" s="19">
        <v>1</v>
      </c>
      <c r="Q26" s="19">
        <v>1</v>
      </c>
      <c r="S26" s="19">
        <v>1</v>
      </c>
      <c r="T26" s="19">
        <v>1</v>
      </c>
      <c r="U26" s="19">
        <v>1</v>
      </c>
      <c r="V26" s="19">
        <v>1</v>
      </c>
      <c r="W26" s="19">
        <v>1</v>
      </c>
      <c r="X26" s="19">
        <v>1</v>
      </c>
      <c r="Y26" s="19">
        <v>1</v>
      </c>
      <c r="Z26" s="19">
        <v>1</v>
      </c>
      <c r="AA26" s="19">
        <f t="shared" si="0"/>
        <v>20</v>
      </c>
      <c r="AB26" s="67">
        <f t="shared" si="1"/>
        <v>0.83333333333333337</v>
      </c>
    </row>
    <row r="27" spans="1:28" x14ac:dyDescent="0.55000000000000004">
      <c r="A27" s="61" t="s">
        <v>65</v>
      </c>
      <c r="B27" s="58"/>
      <c r="C27" s="19">
        <v>1</v>
      </c>
      <c r="D27" s="19">
        <v>1</v>
      </c>
      <c r="E27" s="19">
        <v>1</v>
      </c>
      <c r="F27" s="19">
        <v>1</v>
      </c>
      <c r="G27" s="19">
        <v>1</v>
      </c>
      <c r="H27" s="19">
        <v>1</v>
      </c>
      <c r="I27" s="19">
        <v>1</v>
      </c>
      <c r="J27" s="19">
        <v>1</v>
      </c>
      <c r="K27" s="19">
        <v>1</v>
      </c>
      <c r="M27" s="19">
        <v>1</v>
      </c>
      <c r="P27" s="19">
        <v>1</v>
      </c>
      <c r="R27" s="19">
        <v>1</v>
      </c>
      <c r="S27" s="19">
        <v>1</v>
      </c>
      <c r="T27" s="19">
        <v>1</v>
      </c>
      <c r="U27" s="19">
        <v>1</v>
      </c>
      <c r="V27" s="19">
        <v>1</v>
      </c>
      <c r="W27" s="19">
        <v>1</v>
      </c>
      <c r="X27" s="19">
        <v>1</v>
      </c>
      <c r="Y27" s="19">
        <v>1</v>
      </c>
      <c r="Z27" s="19">
        <v>1</v>
      </c>
      <c r="AA27" s="19">
        <f t="shared" si="0"/>
        <v>20</v>
      </c>
      <c r="AB27" s="67">
        <f t="shared" si="1"/>
        <v>0.83333333333333337</v>
      </c>
    </row>
    <row r="28" spans="1:28" x14ac:dyDescent="0.55000000000000004">
      <c r="A28" s="61" t="s">
        <v>65</v>
      </c>
      <c r="B28" s="58"/>
      <c r="C28" s="19">
        <v>1</v>
      </c>
      <c r="E28" s="19">
        <v>1</v>
      </c>
      <c r="F28" s="19">
        <v>1</v>
      </c>
      <c r="G28" s="19">
        <v>1</v>
      </c>
      <c r="H28" s="19">
        <v>1</v>
      </c>
      <c r="I28" s="19">
        <v>1</v>
      </c>
      <c r="J28" s="19">
        <v>1</v>
      </c>
      <c r="K28" s="19">
        <v>1</v>
      </c>
      <c r="L28" s="19">
        <v>1</v>
      </c>
      <c r="N28" s="19">
        <v>1</v>
      </c>
      <c r="O28" s="19">
        <v>1</v>
      </c>
      <c r="P28" s="19">
        <v>1</v>
      </c>
      <c r="R28" s="19">
        <v>1</v>
      </c>
      <c r="S28" s="19">
        <v>1</v>
      </c>
      <c r="T28" s="19">
        <v>1</v>
      </c>
      <c r="U28" s="19">
        <v>1</v>
      </c>
      <c r="W28" s="19">
        <v>1</v>
      </c>
      <c r="X28" s="19">
        <v>1</v>
      </c>
      <c r="Y28" s="19">
        <v>1</v>
      </c>
      <c r="Z28" s="19">
        <v>1</v>
      </c>
      <c r="AA28" s="19">
        <f t="shared" si="0"/>
        <v>20</v>
      </c>
      <c r="AB28" s="67">
        <f t="shared" si="1"/>
        <v>0.83333333333333337</v>
      </c>
    </row>
    <row r="29" spans="1:28" x14ac:dyDescent="0.55000000000000004">
      <c r="A29" s="61" t="s">
        <v>65</v>
      </c>
      <c r="B29" s="58"/>
      <c r="E29" s="19">
        <v>1</v>
      </c>
      <c r="F29" s="19">
        <v>1</v>
      </c>
      <c r="G29" s="19">
        <v>1</v>
      </c>
      <c r="H29" s="19">
        <v>1</v>
      </c>
      <c r="I29" s="19">
        <v>1</v>
      </c>
      <c r="J29" s="19">
        <v>1</v>
      </c>
      <c r="K29" s="19">
        <v>1</v>
      </c>
      <c r="L29" s="19">
        <v>1</v>
      </c>
      <c r="M29" s="19">
        <v>1</v>
      </c>
      <c r="O29" s="19">
        <v>1</v>
      </c>
      <c r="P29" s="19">
        <v>1</v>
      </c>
      <c r="S29" s="19">
        <v>1</v>
      </c>
      <c r="T29" s="19">
        <v>1</v>
      </c>
      <c r="U29" s="19">
        <v>1</v>
      </c>
      <c r="V29" s="19">
        <v>1</v>
      </c>
      <c r="W29" s="19">
        <v>1</v>
      </c>
      <c r="X29" s="19">
        <v>1</v>
      </c>
      <c r="Y29" s="19">
        <v>1</v>
      </c>
      <c r="Z29" s="19">
        <v>1</v>
      </c>
      <c r="AA29" s="19">
        <f t="shared" si="0"/>
        <v>19</v>
      </c>
      <c r="AB29" s="67">
        <f t="shared" si="1"/>
        <v>0.79166666666666663</v>
      </c>
    </row>
    <row r="30" spans="1:28" x14ac:dyDescent="0.55000000000000004">
      <c r="A30" s="61" t="s">
        <v>65</v>
      </c>
      <c r="B30" s="58"/>
      <c r="C30" s="19">
        <v>1</v>
      </c>
      <c r="D30" s="19">
        <v>1</v>
      </c>
      <c r="F30" s="19">
        <v>1</v>
      </c>
      <c r="G30" s="19">
        <v>1</v>
      </c>
      <c r="H30" s="19">
        <v>1</v>
      </c>
      <c r="I30" s="19">
        <v>1</v>
      </c>
      <c r="J30" s="19">
        <v>1</v>
      </c>
      <c r="K30" s="19">
        <v>1</v>
      </c>
      <c r="L30" s="19">
        <v>1</v>
      </c>
      <c r="M30" s="19">
        <v>1</v>
      </c>
      <c r="N30" s="19">
        <v>1</v>
      </c>
      <c r="P30" s="19">
        <v>1</v>
      </c>
      <c r="R30" s="19">
        <v>1</v>
      </c>
      <c r="S30" s="19">
        <v>1</v>
      </c>
      <c r="T30" s="19">
        <v>1</v>
      </c>
      <c r="U30" s="19">
        <v>1</v>
      </c>
      <c r="V30" s="19">
        <v>1</v>
      </c>
      <c r="W30" s="19">
        <v>1</v>
      </c>
      <c r="X30" s="19">
        <v>1</v>
      </c>
      <c r="Y30" s="19">
        <v>1</v>
      </c>
      <c r="Z30" s="19">
        <v>1</v>
      </c>
      <c r="AA30" s="19">
        <f t="shared" si="0"/>
        <v>21</v>
      </c>
      <c r="AB30" s="67">
        <f t="shared" si="1"/>
        <v>0.875</v>
      </c>
    </row>
    <row r="31" spans="1:28" x14ac:dyDescent="0.55000000000000004">
      <c r="A31" s="61" t="s">
        <v>65</v>
      </c>
      <c r="B31" s="58"/>
      <c r="C31" s="19">
        <v>1</v>
      </c>
      <c r="D31" s="19">
        <v>1</v>
      </c>
      <c r="E31" s="19">
        <v>1</v>
      </c>
      <c r="F31" s="19">
        <v>1</v>
      </c>
      <c r="G31" s="19">
        <v>1</v>
      </c>
      <c r="H31" s="19">
        <v>1</v>
      </c>
      <c r="I31" s="19">
        <v>1</v>
      </c>
      <c r="J31" s="19">
        <v>1</v>
      </c>
      <c r="K31" s="19">
        <v>1</v>
      </c>
      <c r="L31" s="19">
        <v>1</v>
      </c>
      <c r="M31" s="19">
        <v>1</v>
      </c>
      <c r="N31" s="19">
        <v>1</v>
      </c>
      <c r="O31" s="19">
        <v>1</v>
      </c>
      <c r="S31" s="19">
        <v>1</v>
      </c>
      <c r="T31" s="19">
        <v>1</v>
      </c>
      <c r="U31" s="19">
        <v>1</v>
      </c>
      <c r="V31" s="19">
        <v>1</v>
      </c>
      <c r="W31" s="19">
        <v>1</v>
      </c>
      <c r="X31" s="19">
        <v>1</v>
      </c>
      <c r="Y31" s="19">
        <v>1</v>
      </c>
      <c r="Z31" s="19">
        <v>1</v>
      </c>
      <c r="AA31" s="19">
        <f t="shared" si="0"/>
        <v>21</v>
      </c>
      <c r="AB31" s="67">
        <f t="shared" si="1"/>
        <v>0.875</v>
      </c>
    </row>
    <row r="32" spans="1:28" x14ac:dyDescent="0.55000000000000004">
      <c r="A32" s="61" t="s">
        <v>65</v>
      </c>
      <c r="B32" s="58"/>
      <c r="C32" s="19">
        <v>1</v>
      </c>
      <c r="D32" s="19">
        <v>1</v>
      </c>
      <c r="E32" s="19">
        <v>1</v>
      </c>
      <c r="F32" s="19">
        <v>1</v>
      </c>
      <c r="G32" s="19">
        <v>1</v>
      </c>
      <c r="H32" s="19">
        <v>1</v>
      </c>
      <c r="I32" s="19">
        <v>1</v>
      </c>
      <c r="J32" s="19">
        <v>1</v>
      </c>
      <c r="K32" s="19">
        <v>1</v>
      </c>
      <c r="L32" s="19">
        <v>1</v>
      </c>
      <c r="M32" s="19">
        <v>1</v>
      </c>
      <c r="N32" s="19">
        <v>1</v>
      </c>
      <c r="O32" s="19">
        <v>1</v>
      </c>
      <c r="R32" s="19">
        <v>1</v>
      </c>
      <c r="S32" s="19">
        <v>1</v>
      </c>
      <c r="T32" s="19">
        <v>1</v>
      </c>
      <c r="U32" s="19">
        <v>1</v>
      </c>
      <c r="V32" s="19">
        <v>1</v>
      </c>
      <c r="W32" s="19">
        <v>1</v>
      </c>
      <c r="X32" s="19">
        <v>1</v>
      </c>
      <c r="Y32" s="19">
        <v>1</v>
      </c>
      <c r="Z32" s="19">
        <v>1</v>
      </c>
      <c r="AA32" s="19">
        <f t="shared" si="0"/>
        <v>22</v>
      </c>
      <c r="AB32" s="67">
        <f>SUM(AB9:AB31)/23</f>
        <v>0.77355072463768126</v>
      </c>
    </row>
    <row r="33" spans="1:28" x14ac:dyDescent="0.55000000000000004">
      <c r="A33" s="1" t="s">
        <v>66</v>
      </c>
      <c r="C33" s="65">
        <f>SUMIF(C9:C32,1)/C8</f>
        <v>0.875</v>
      </c>
      <c r="D33" s="65">
        <f t="shared" ref="D33:Z33" si="2">SUMIF(D9:D32,1)/D8</f>
        <v>0.83333333333333337</v>
      </c>
      <c r="E33" s="65">
        <f t="shared" si="2"/>
        <v>0.66666666666666663</v>
      </c>
      <c r="F33" s="65">
        <f t="shared" si="2"/>
        <v>0.83333333333333337</v>
      </c>
      <c r="G33" s="65">
        <f t="shared" si="2"/>
        <v>0.79166666666666663</v>
      </c>
      <c r="H33" s="65">
        <f t="shared" si="2"/>
        <v>0.54166666666666663</v>
      </c>
      <c r="I33" s="65">
        <f t="shared" si="2"/>
        <v>0.66666666666666663</v>
      </c>
      <c r="J33" s="65">
        <f t="shared" si="2"/>
        <v>0.95833333333333337</v>
      </c>
      <c r="K33" s="65">
        <f t="shared" si="2"/>
        <v>0.95833333333333337</v>
      </c>
      <c r="L33" s="65">
        <f t="shared" si="2"/>
        <v>0.95833333333333337</v>
      </c>
      <c r="M33" s="65">
        <f t="shared" si="2"/>
        <v>0.91666666666666663</v>
      </c>
      <c r="N33" s="65">
        <f t="shared" si="2"/>
        <v>0.83333333333333337</v>
      </c>
      <c r="O33" s="65">
        <f t="shared" si="2"/>
        <v>0.70833333333333337</v>
      </c>
      <c r="P33" s="65">
        <f t="shared" si="2"/>
        <v>0.75</v>
      </c>
      <c r="Q33" s="65">
        <f t="shared" si="2"/>
        <v>0.58333333333333337</v>
      </c>
      <c r="R33" s="65">
        <f t="shared" si="2"/>
        <v>0.58333333333333337</v>
      </c>
      <c r="S33" s="65">
        <f t="shared" si="2"/>
        <v>0.79166666666666663</v>
      </c>
      <c r="T33" s="65">
        <f t="shared" si="2"/>
        <v>0.79166666666666663</v>
      </c>
      <c r="U33" s="65">
        <f t="shared" si="2"/>
        <v>0.83333333333333337</v>
      </c>
      <c r="V33" s="65">
        <f t="shared" si="2"/>
        <v>0.70833333333333337</v>
      </c>
      <c r="W33" s="65">
        <f t="shared" si="2"/>
        <v>0.79166666666666663</v>
      </c>
      <c r="X33" s="65">
        <f t="shared" si="2"/>
        <v>0.79166666666666663</v>
      </c>
      <c r="Y33" s="65">
        <f t="shared" si="2"/>
        <v>0.75</v>
      </c>
      <c r="Z33" s="65">
        <f t="shared" si="2"/>
        <v>0.79166666666666663</v>
      </c>
      <c r="AA33" s="19">
        <f t="shared" si="0"/>
        <v>18.708333333333339</v>
      </c>
      <c r="AB33" s="59">
        <f t="shared" si="1"/>
        <v>0.77951388888888917</v>
      </c>
    </row>
    <row r="34" spans="1:28" x14ac:dyDescent="0.55000000000000004">
      <c r="A34" s="1" t="s">
        <v>69</v>
      </c>
      <c r="C34" s="65">
        <f t="shared" ref="C34:Z34" si="3">IF(C36="Barato",$E$3*COUNTIF(C9:C32,"")/C8,IF(C36="Medio",$E$4*COUNTIF(C9:C32,"")/C8,-C33))</f>
        <v>0.15</v>
      </c>
      <c r="D34" s="65">
        <f t="shared" si="3"/>
        <v>0.19999999999999998</v>
      </c>
      <c r="E34" s="65">
        <f t="shared" si="3"/>
        <v>0.26666666666666666</v>
      </c>
      <c r="F34" s="65">
        <f t="shared" si="3"/>
        <v>0.19999999999999998</v>
      </c>
      <c r="G34" s="65">
        <f t="shared" si="3"/>
        <v>0.16666666666666666</v>
      </c>
      <c r="H34" s="65">
        <f t="shared" si="3"/>
        <v>-0.54166666666666663</v>
      </c>
      <c r="I34" s="65">
        <f t="shared" si="3"/>
        <v>0.26666666666666666</v>
      </c>
      <c r="J34" s="65">
        <f t="shared" si="3"/>
        <v>4.9999999999999996E-2</v>
      </c>
      <c r="K34" s="65">
        <f t="shared" si="3"/>
        <v>4.9999999999999996E-2</v>
      </c>
      <c r="L34" s="65">
        <f t="shared" si="3"/>
        <v>4.9999999999999996E-2</v>
      </c>
      <c r="M34" s="65">
        <f t="shared" si="3"/>
        <v>9.9999999999999992E-2</v>
      </c>
      <c r="N34" s="65">
        <f t="shared" si="3"/>
        <v>0.19999999999999998</v>
      </c>
      <c r="O34" s="65">
        <f t="shared" si="3"/>
        <v>0.23333333333333336</v>
      </c>
      <c r="P34" s="65">
        <f t="shared" si="3"/>
        <v>0.20000000000000004</v>
      </c>
      <c r="Q34" s="65">
        <f t="shared" si="3"/>
        <v>-0.58333333333333337</v>
      </c>
      <c r="R34" s="65">
        <f t="shared" si="3"/>
        <v>-0.58333333333333337</v>
      </c>
      <c r="S34" s="65">
        <f t="shared" si="3"/>
        <v>0.16666666666666666</v>
      </c>
      <c r="T34" s="65">
        <f t="shared" si="3"/>
        <v>0.16666666666666666</v>
      </c>
      <c r="U34" s="65">
        <f t="shared" si="3"/>
        <v>0.19999999999999998</v>
      </c>
      <c r="V34" s="65">
        <f t="shared" si="3"/>
        <v>0.23333333333333336</v>
      </c>
      <c r="W34" s="65">
        <f t="shared" si="3"/>
        <v>0.16666666666666666</v>
      </c>
      <c r="X34" s="65">
        <f t="shared" si="3"/>
        <v>0.16666666666666666</v>
      </c>
      <c r="Y34" s="65">
        <f t="shared" si="3"/>
        <v>0.20000000000000004</v>
      </c>
      <c r="Z34" s="65">
        <f t="shared" si="3"/>
        <v>0.16666666666666666</v>
      </c>
      <c r="AA34" s="19">
        <f t="shared" si="0"/>
        <v>1.8916666666666666</v>
      </c>
      <c r="AB34" s="59">
        <f t="shared" si="1"/>
        <v>7.8819444444444442E-2</v>
      </c>
    </row>
    <row r="35" spans="1:28" x14ac:dyDescent="0.55000000000000004">
      <c r="A35" s="1" t="s">
        <v>68</v>
      </c>
      <c r="C35" s="65">
        <f>+C33+C34</f>
        <v>1.0249999999999999</v>
      </c>
      <c r="D35" s="65">
        <f t="shared" ref="D35:Z35" si="4">+D33+D34</f>
        <v>1.0333333333333334</v>
      </c>
      <c r="E35" s="65">
        <f t="shared" si="4"/>
        <v>0.93333333333333335</v>
      </c>
      <c r="F35" s="65">
        <f t="shared" si="4"/>
        <v>1.0333333333333334</v>
      </c>
      <c r="G35" s="65">
        <f t="shared" si="4"/>
        <v>0.95833333333333326</v>
      </c>
      <c r="H35" s="65">
        <f t="shared" si="4"/>
        <v>0</v>
      </c>
      <c r="I35" s="65">
        <f t="shared" si="4"/>
        <v>0.93333333333333335</v>
      </c>
      <c r="J35" s="65">
        <f t="shared" si="4"/>
        <v>1.0083333333333333</v>
      </c>
      <c r="K35" s="65">
        <f t="shared" si="4"/>
        <v>1.0083333333333333</v>
      </c>
      <c r="L35" s="65">
        <f t="shared" si="4"/>
        <v>1.0083333333333333</v>
      </c>
      <c r="M35" s="65">
        <f t="shared" si="4"/>
        <v>1.0166666666666666</v>
      </c>
      <c r="N35" s="65">
        <f t="shared" si="4"/>
        <v>1.0333333333333334</v>
      </c>
      <c r="O35" s="65">
        <f t="shared" si="4"/>
        <v>0.94166666666666676</v>
      </c>
      <c r="P35" s="65">
        <f t="shared" si="4"/>
        <v>0.95000000000000007</v>
      </c>
      <c r="Q35" s="65">
        <f t="shared" si="4"/>
        <v>0</v>
      </c>
      <c r="R35" s="65">
        <f t="shared" si="4"/>
        <v>0</v>
      </c>
      <c r="S35" s="65">
        <f t="shared" si="4"/>
        <v>0.95833333333333326</v>
      </c>
      <c r="T35" s="65">
        <f t="shared" si="4"/>
        <v>0.95833333333333326</v>
      </c>
      <c r="U35" s="65">
        <f t="shared" si="4"/>
        <v>1.0333333333333334</v>
      </c>
      <c r="V35" s="65">
        <f t="shared" si="4"/>
        <v>0.94166666666666676</v>
      </c>
      <c r="W35" s="65">
        <f t="shared" si="4"/>
        <v>0.95833333333333326</v>
      </c>
      <c r="X35" s="65">
        <f t="shared" si="4"/>
        <v>0.95833333333333326</v>
      </c>
      <c r="Y35" s="65">
        <f t="shared" si="4"/>
        <v>0.95000000000000007</v>
      </c>
      <c r="Z35" s="65">
        <f t="shared" si="4"/>
        <v>0.95833333333333326</v>
      </c>
      <c r="AA35" s="19">
        <f t="shared" si="0"/>
        <v>20.599999999999994</v>
      </c>
      <c r="AB35" s="59">
        <f t="shared" si="1"/>
        <v>0.85833333333333306</v>
      </c>
    </row>
    <row r="36" spans="1:28" x14ac:dyDescent="0.55000000000000004">
      <c r="A36" s="1" t="s">
        <v>67</v>
      </c>
      <c r="C36" s="4" t="str">
        <f>IF(C33&gt;80%,"Barato",IF(C33&lt;60%,"Caro","Medio"))</f>
        <v>Barato</v>
      </c>
      <c r="D36" s="4" t="str">
        <f t="shared" ref="D36:Z36" si="5">IF(D33&gt;80%,"Barato",IF(D33&lt;60%,"Caro","Medio"))</f>
        <v>Barato</v>
      </c>
      <c r="E36" s="4" t="str">
        <f t="shared" si="5"/>
        <v>Medio</v>
      </c>
      <c r="F36" s="4" t="str">
        <f t="shared" si="5"/>
        <v>Barato</v>
      </c>
      <c r="G36" s="4" t="str">
        <f t="shared" si="5"/>
        <v>Medio</v>
      </c>
      <c r="H36" s="4" t="str">
        <f t="shared" si="5"/>
        <v>Caro</v>
      </c>
      <c r="I36" s="4" t="str">
        <f t="shared" si="5"/>
        <v>Medio</v>
      </c>
      <c r="J36" s="4" t="str">
        <f t="shared" si="5"/>
        <v>Barato</v>
      </c>
      <c r="K36" s="4" t="str">
        <f t="shared" si="5"/>
        <v>Barato</v>
      </c>
      <c r="L36" s="4" t="str">
        <f t="shared" si="5"/>
        <v>Barato</v>
      </c>
      <c r="M36" s="4" t="str">
        <f t="shared" si="5"/>
        <v>Barato</v>
      </c>
      <c r="N36" s="4" t="str">
        <f t="shared" si="5"/>
        <v>Barato</v>
      </c>
      <c r="O36" s="4" t="str">
        <f t="shared" si="5"/>
        <v>Medio</v>
      </c>
      <c r="P36" s="4" t="str">
        <f t="shared" si="5"/>
        <v>Medio</v>
      </c>
      <c r="Q36" s="4" t="str">
        <f t="shared" si="5"/>
        <v>Caro</v>
      </c>
      <c r="R36" s="4" t="str">
        <f t="shared" si="5"/>
        <v>Caro</v>
      </c>
      <c r="S36" s="4" t="str">
        <f t="shared" si="5"/>
        <v>Medio</v>
      </c>
      <c r="T36" s="4" t="str">
        <f t="shared" si="5"/>
        <v>Medio</v>
      </c>
      <c r="U36" s="4" t="str">
        <f t="shared" si="5"/>
        <v>Barato</v>
      </c>
      <c r="V36" s="4" t="str">
        <f t="shared" si="5"/>
        <v>Medio</v>
      </c>
      <c r="W36" s="4" t="str">
        <f t="shared" si="5"/>
        <v>Medio</v>
      </c>
      <c r="X36" s="4" t="str">
        <f t="shared" si="5"/>
        <v>Medio</v>
      </c>
      <c r="Y36" s="4" t="str">
        <f t="shared" si="5"/>
        <v>Medio</v>
      </c>
      <c r="Z36" s="4" t="str">
        <f t="shared" si="5"/>
        <v>Medio</v>
      </c>
      <c r="AA36" s="19">
        <f t="shared" si="0"/>
        <v>0</v>
      </c>
      <c r="AB36" s="59">
        <f t="shared" si="1"/>
        <v>0</v>
      </c>
    </row>
    <row r="37" spans="1:28" x14ac:dyDescent="0.55000000000000004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59"/>
    </row>
    <row r="38" spans="1:28" x14ac:dyDescent="0.55000000000000004">
      <c r="B38" s="19" t="s">
        <v>75</v>
      </c>
      <c r="AB38" s="59"/>
    </row>
    <row r="39" spans="1:28" x14ac:dyDescent="0.55000000000000004">
      <c r="A39" s="1" t="s">
        <v>79</v>
      </c>
      <c r="B39" s="1">
        <v>1</v>
      </c>
      <c r="C39" s="19" t="s">
        <v>76</v>
      </c>
      <c r="AB39" s="59"/>
    </row>
    <row r="40" spans="1:28" x14ac:dyDescent="0.55000000000000004">
      <c r="A40" s="1" t="s">
        <v>79</v>
      </c>
      <c r="B40" s="1">
        <v>2</v>
      </c>
      <c r="C40" s="19" t="s">
        <v>78</v>
      </c>
      <c r="AB40" s="59"/>
    </row>
    <row r="41" spans="1:28" x14ac:dyDescent="0.55000000000000004">
      <c r="A41" s="1" t="s">
        <v>80</v>
      </c>
      <c r="B41" s="1">
        <v>3</v>
      </c>
      <c r="C41" s="19" t="s">
        <v>77</v>
      </c>
    </row>
    <row r="43" spans="1:28" x14ac:dyDescent="0.55000000000000004">
      <c r="A43" s="1" t="s">
        <v>81</v>
      </c>
      <c r="B43" s="1" t="s">
        <v>82</v>
      </c>
    </row>
    <row r="44" spans="1:28" x14ac:dyDescent="0.55000000000000004">
      <c r="B44" s="1" t="s">
        <v>83</v>
      </c>
    </row>
    <row r="52" spans="27:27" x14ac:dyDescent="0.55000000000000004">
      <c r="AA52" s="59"/>
    </row>
    <row r="53" spans="27:27" x14ac:dyDescent="0.55000000000000004">
      <c r="AA53" s="59"/>
    </row>
  </sheetData>
  <conditionalFormatting sqref="C9:Z32">
    <cfRule type="cellIs" dxfId="3" priority="6" operator="equal">
      <formula>1</formula>
    </cfRule>
  </conditionalFormatting>
  <conditionalFormatting sqref="C35:Z35">
    <cfRule type="cellIs" dxfId="2" priority="1" operator="equal">
      <formula>0</formula>
    </cfRule>
    <cfRule type="cellIs" dxfId="1" priority="2" operator="between">
      <formula>0.0001</formula>
      <formula>0.9999</formula>
    </cfRule>
    <cfRule type="cellIs" dxfId="0" priority="3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F07F3-65B9-48C2-9453-C64DD99A1BB2}">
  <sheetPr codeName="Hoja1"/>
  <dimension ref="A1:CK215"/>
  <sheetViews>
    <sheetView topLeftCell="A13" zoomScale="75" zoomScaleNormal="75" workbookViewId="0">
      <selection activeCell="G43" sqref="G43"/>
    </sheetView>
  </sheetViews>
  <sheetFormatPr defaultColWidth="10.7890625" defaultRowHeight="14.4" x14ac:dyDescent="0.55000000000000004"/>
  <cols>
    <col min="1" max="1" width="28.5234375" style="19" customWidth="1"/>
    <col min="2" max="61" width="11.20703125" style="19" customWidth="1"/>
    <col min="62" max="89" width="25.7890625" style="19" customWidth="1"/>
  </cols>
  <sheetData>
    <row r="1" spans="1:89" s="1" customFormat="1" x14ac:dyDescent="0.55000000000000004">
      <c r="A1" s="8" t="s">
        <v>139</v>
      </c>
      <c r="B1" s="1" t="s">
        <v>140</v>
      </c>
      <c r="C1" s="8"/>
      <c r="D1" s="8"/>
      <c r="E1" s="8"/>
      <c r="F1" s="8"/>
      <c r="G1" s="8"/>
      <c r="H1" s="8"/>
      <c r="I1" s="8"/>
      <c r="J1" s="8" t="s">
        <v>167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</row>
    <row r="2" spans="1:89" s="1" customFormat="1" x14ac:dyDescent="0.55000000000000004">
      <c r="A2" s="19"/>
      <c r="B2" s="4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</row>
    <row r="3" spans="1:89" s="1" customFormat="1" x14ac:dyDescent="0.55000000000000004">
      <c r="A3" s="4" t="s">
        <v>122</v>
      </c>
      <c r="B3" s="1">
        <v>1</v>
      </c>
      <c r="C3" s="19">
        <v>2</v>
      </c>
      <c r="D3" s="19">
        <v>3</v>
      </c>
      <c r="E3" s="1">
        <v>4</v>
      </c>
      <c r="F3" s="19">
        <v>5</v>
      </c>
      <c r="G3" s="19">
        <v>6</v>
      </c>
      <c r="H3" s="1">
        <v>7</v>
      </c>
      <c r="I3" s="19">
        <v>8</v>
      </c>
      <c r="J3" s="19">
        <v>9</v>
      </c>
      <c r="K3" s="1">
        <v>10</v>
      </c>
      <c r="L3" s="19">
        <v>11</v>
      </c>
      <c r="M3" s="19">
        <v>12</v>
      </c>
      <c r="N3" s="1">
        <v>13</v>
      </c>
      <c r="O3" s="19">
        <v>14</v>
      </c>
      <c r="P3" s="19">
        <v>15</v>
      </c>
      <c r="Q3" s="1">
        <v>16</v>
      </c>
      <c r="R3" s="19">
        <v>17</v>
      </c>
      <c r="S3" s="19">
        <v>18</v>
      </c>
      <c r="T3" s="1">
        <v>19</v>
      </c>
      <c r="U3" s="19">
        <v>20</v>
      </c>
      <c r="V3" s="19">
        <v>21</v>
      </c>
      <c r="W3" s="1">
        <v>22</v>
      </c>
      <c r="X3" s="19">
        <v>23</v>
      </c>
      <c r="Y3" s="19">
        <v>24</v>
      </c>
      <c r="Z3" s="1">
        <v>25</v>
      </c>
      <c r="AA3" s="19">
        <v>26</v>
      </c>
      <c r="AB3" s="19">
        <v>27</v>
      </c>
      <c r="AC3" s="1">
        <v>28</v>
      </c>
      <c r="AD3" s="19">
        <v>29</v>
      </c>
      <c r="AE3" s="19">
        <v>30</v>
      </c>
      <c r="AF3" s="1">
        <v>31</v>
      </c>
      <c r="AG3" s="19">
        <v>32</v>
      </c>
      <c r="AH3" s="19">
        <v>33</v>
      </c>
      <c r="AI3" s="1">
        <v>34</v>
      </c>
      <c r="AJ3" s="19">
        <v>35</v>
      </c>
      <c r="AK3" s="19">
        <v>36</v>
      </c>
      <c r="AL3" s="1">
        <v>37</v>
      </c>
      <c r="AM3" s="19">
        <v>38</v>
      </c>
      <c r="AN3" s="19">
        <v>39</v>
      </c>
      <c r="AO3" s="1">
        <v>40</v>
      </c>
      <c r="AP3" s="19">
        <v>41</v>
      </c>
      <c r="AQ3" s="19">
        <v>42</v>
      </c>
      <c r="AR3" s="1">
        <v>43</v>
      </c>
      <c r="AS3" s="19">
        <v>44</v>
      </c>
      <c r="AT3" s="19">
        <v>45</v>
      </c>
      <c r="AU3" s="1">
        <v>46</v>
      </c>
      <c r="AV3" s="19">
        <v>47</v>
      </c>
      <c r="AW3" s="19">
        <v>48</v>
      </c>
      <c r="AX3" s="1">
        <v>49</v>
      </c>
      <c r="AY3" s="19">
        <v>50</v>
      </c>
      <c r="AZ3" s="19">
        <v>51</v>
      </c>
      <c r="BA3" s="1">
        <v>52</v>
      </c>
      <c r="BB3" s="19">
        <v>53</v>
      </c>
      <c r="BC3" s="19">
        <v>54</v>
      </c>
      <c r="BD3" s="1">
        <v>55</v>
      </c>
      <c r="BE3" s="19">
        <v>56</v>
      </c>
      <c r="BF3" s="19">
        <v>57</v>
      </c>
      <c r="BG3" s="1">
        <v>58</v>
      </c>
      <c r="BH3" s="19">
        <v>59</v>
      </c>
      <c r="BI3" s="19">
        <v>60</v>
      </c>
      <c r="BJ3" s="19">
        <v>61</v>
      </c>
      <c r="BK3" s="1">
        <v>62</v>
      </c>
      <c r="BL3" s="19">
        <v>63</v>
      </c>
      <c r="BM3" s="19">
        <v>64</v>
      </c>
      <c r="BN3" s="19">
        <v>65</v>
      </c>
      <c r="BO3" s="1">
        <v>66</v>
      </c>
      <c r="BP3" s="19">
        <v>67</v>
      </c>
      <c r="BQ3" s="19">
        <v>68</v>
      </c>
      <c r="BR3" s="19">
        <v>69</v>
      </c>
      <c r="BS3" s="1">
        <v>70</v>
      </c>
      <c r="BT3" s="19">
        <v>71</v>
      </c>
      <c r="BU3" s="19">
        <v>72</v>
      </c>
      <c r="BV3" s="19">
        <v>73</v>
      </c>
      <c r="BW3" s="1">
        <v>74</v>
      </c>
      <c r="BX3" s="19">
        <v>75</v>
      </c>
      <c r="BY3" s="19">
        <v>76</v>
      </c>
      <c r="BZ3" s="19">
        <v>77</v>
      </c>
      <c r="CA3" s="1">
        <v>78</v>
      </c>
      <c r="CB3" s="19">
        <v>79</v>
      </c>
      <c r="CC3" s="19">
        <v>80</v>
      </c>
      <c r="CD3" s="19">
        <v>81</v>
      </c>
      <c r="CE3" s="1">
        <v>82</v>
      </c>
      <c r="CF3" s="19">
        <v>83</v>
      </c>
      <c r="CG3" s="19">
        <v>84</v>
      </c>
      <c r="CH3" s="19"/>
      <c r="CI3" s="19"/>
      <c r="CJ3" s="19"/>
      <c r="CK3" s="19"/>
    </row>
    <row r="4" spans="1:89" s="44" customFormat="1" x14ac:dyDescent="0.55000000000000004">
      <c r="A4" s="4" t="s">
        <v>117</v>
      </c>
      <c r="B4" s="4">
        <v>194034.90909090909</v>
      </c>
      <c r="C4" s="4">
        <v>293967.1926659774</v>
      </c>
      <c r="D4" s="4">
        <v>244026.97395368831</v>
      </c>
      <c r="E4" s="4">
        <v>374607.12113009131</v>
      </c>
      <c r="F4" s="4">
        <v>352985.77445940109</v>
      </c>
      <c r="G4" s="4">
        <v>293982.51221218251</v>
      </c>
      <c r="H4" s="4">
        <v>244418.37334006536</v>
      </c>
      <c r="I4" s="4">
        <v>230588.12733271995</v>
      </c>
      <c r="J4" s="4">
        <v>254560.81407760974</v>
      </c>
      <c r="K4" s="4">
        <v>238670.41952726495</v>
      </c>
      <c r="L4" s="4">
        <v>181905.73347884617</v>
      </c>
      <c r="M4" s="4">
        <v>119875.20874819884</v>
      </c>
      <c r="N4" s="4">
        <v>136296.3805170611</v>
      </c>
      <c r="O4" s="4">
        <v>146515.72149190636</v>
      </c>
      <c r="P4" s="31">
        <v>154015.66896956097</v>
      </c>
      <c r="Q4" s="4">
        <v>161639.01986889541</v>
      </c>
      <c r="R4" s="4">
        <v>169913.10914076419</v>
      </c>
      <c r="S4" s="4">
        <v>178323.33948968377</v>
      </c>
      <c r="T4" s="4">
        <v>187149.85304876635</v>
      </c>
      <c r="U4" s="4">
        <v>196729.80838751173</v>
      </c>
      <c r="V4" s="4">
        <v>206467.39139923273</v>
      </c>
      <c r="W4" s="4">
        <v>217036.18617139064</v>
      </c>
      <c r="X4" s="4">
        <v>227778.87888640759</v>
      </c>
      <c r="Y4" s="4">
        <v>239438.5807311784</v>
      </c>
      <c r="Z4" s="4">
        <v>251290.13019990912</v>
      </c>
      <c r="AA4" s="4">
        <v>263728.29868542828</v>
      </c>
      <c r="AB4" s="31">
        <v>277228.20414520631</v>
      </c>
      <c r="AC4" s="4">
        <v>290950.23576400819</v>
      </c>
      <c r="AD4" s="4">
        <v>305843.59645337157</v>
      </c>
      <c r="AE4" s="4">
        <v>320982.01108142664</v>
      </c>
      <c r="AF4" s="4">
        <v>336869.73548777506</v>
      </c>
      <c r="AG4" s="4">
        <v>354113.65509751649</v>
      </c>
      <c r="AH4" s="4">
        <v>371641.30451861391</v>
      </c>
      <c r="AI4" s="4">
        <v>390665.13510849787</v>
      </c>
      <c r="AJ4" s="4">
        <v>397007.23525083921</v>
      </c>
      <c r="AK4" s="4">
        <v>397007.23525083921</v>
      </c>
      <c r="AL4" s="4">
        <v>397007.23525083921</v>
      </c>
      <c r="AM4" s="4">
        <v>397007.23525083921</v>
      </c>
      <c r="AN4" s="31">
        <v>397007.23525083921</v>
      </c>
      <c r="AO4" s="19">
        <v>397007.23525083921</v>
      </c>
      <c r="AP4" s="19">
        <v>397007.23525083921</v>
      </c>
      <c r="AQ4" s="19">
        <v>397007.23525083921</v>
      </c>
      <c r="AR4" s="19">
        <v>397007.23525083921</v>
      </c>
      <c r="AS4" s="19">
        <v>397007.23525083921</v>
      </c>
      <c r="AT4" s="19">
        <v>397007.23525083921</v>
      </c>
      <c r="AU4" s="19">
        <v>397007.23525083921</v>
      </c>
      <c r="AV4" s="19">
        <v>400993.30348336464</v>
      </c>
      <c r="AW4" s="19">
        <v>407250.94673186418</v>
      </c>
      <c r="AX4" s="19">
        <v>413399.69340674876</v>
      </c>
      <c r="AY4" s="19">
        <v>419641.27494420449</v>
      </c>
      <c r="AZ4" s="19">
        <v>426189.92642575095</v>
      </c>
      <c r="BA4" s="19">
        <v>432624.61715884542</v>
      </c>
      <c r="BB4" s="19">
        <v>439375.87831752765</v>
      </c>
      <c r="BC4" s="19">
        <v>446009.65287964791</v>
      </c>
      <c r="BD4" s="19">
        <v>452743.58534099022</v>
      </c>
      <c r="BE4" s="19">
        <v>459808.81016020774</v>
      </c>
      <c r="BF4" s="19">
        <v>466751.08473376842</v>
      </c>
      <c r="BG4" s="19">
        <v>474034.9015674711</v>
      </c>
      <c r="BH4" s="19">
        <v>488837.28600638174</v>
      </c>
      <c r="BI4" s="19">
        <v>508745.45451625384</v>
      </c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</row>
    <row r="5" spans="1:89" s="19" customFormat="1" x14ac:dyDescent="0.55000000000000004">
      <c r="A5" s="4" t="s">
        <v>118</v>
      </c>
      <c r="B5" s="4">
        <v>18545.624378861688</v>
      </c>
      <c r="C5" s="4">
        <v>52427.88103749352</v>
      </c>
      <c r="D5" s="4">
        <v>60869.281027528014</v>
      </c>
      <c r="E5" s="4">
        <v>117817.5062156788</v>
      </c>
      <c r="F5" s="4">
        <v>130663.75030366004</v>
      </c>
      <c r="G5" s="4">
        <v>124473.07641592284</v>
      </c>
      <c r="H5" s="4">
        <v>114922.6669003041</v>
      </c>
      <c r="I5" s="4">
        <v>119101.73276723076</v>
      </c>
      <c r="J5" s="4">
        <v>143406.93864508285</v>
      </c>
      <c r="K5" s="4">
        <v>145292.90444558591</v>
      </c>
      <c r="L5" s="4">
        <v>118232.33619444567</v>
      </c>
      <c r="M5" s="4">
        <v>83366.710665406383</v>
      </c>
      <c r="N5" s="4">
        <v>101076.34775592508</v>
      </c>
      <c r="O5" s="4">
        <v>115916.67906662538</v>
      </c>
      <c r="P5" s="4">
        <v>129047.35701113746</v>
      </c>
      <c r="Q5" s="4">
        <v>142569.84485792179</v>
      </c>
      <c r="R5" s="4">
        <v>156939.24541635168</v>
      </c>
      <c r="S5" s="4">
        <v>171717.76999019791</v>
      </c>
      <c r="T5" s="4">
        <v>187167.34388212388</v>
      </c>
      <c r="U5" s="4">
        <v>203636.29806264062</v>
      </c>
      <c r="V5" s="4">
        <v>220544.44492668399</v>
      </c>
      <c r="W5" s="4">
        <v>238601.70360964007</v>
      </c>
      <c r="X5" s="4">
        <v>257121.35276560939</v>
      </c>
      <c r="Y5" s="4">
        <v>276932.80828602065</v>
      </c>
      <c r="Z5" s="4">
        <v>297232.63289116474</v>
      </c>
      <c r="AA5" s="4">
        <v>318480.4005303366</v>
      </c>
      <c r="AB5" s="4">
        <v>341260.34397800977</v>
      </c>
      <c r="AC5" s="4">
        <v>364573.28952601395</v>
      </c>
      <c r="AD5" s="4">
        <v>389599.61129931838</v>
      </c>
      <c r="AE5" s="4">
        <v>415193.13592831296</v>
      </c>
      <c r="AF5" s="4">
        <v>441999.06724409584</v>
      </c>
      <c r="AG5" s="4">
        <v>470823.71251966135</v>
      </c>
      <c r="AH5" s="4">
        <v>500274.0284356125</v>
      </c>
      <c r="AI5" s="4">
        <v>528834.71346422727</v>
      </c>
      <c r="AJ5" s="4">
        <v>540253.96680490719</v>
      </c>
      <c r="AK5" s="4">
        <v>542926.03298664046</v>
      </c>
      <c r="AL5" s="4">
        <v>545450.12404955772</v>
      </c>
      <c r="AM5" s="4">
        <v>547834.43463941221</v>
      </c>
      <c r="AN5" s="4">
        <v>550082.43251539452</v>
      </c>
      <c r="AO5" s="19">
        <v>552205.93955538224</v>
      </c>
      <c r="AP5" s="19">
        <v>554208.04420392844</v>
      </c>
      <c r="AQ5" s="19">
        <v>556099.27522394119</v>
      </c>
      <c r="AR5" s="19">
        <v>557885.77263488085</v>
      </c>
      <c r="AS5" s="19">
        <v>559570.13473197038</v>
      </c>
      <c r="AT5" s="19">
        <v>561161.21931851399</v>
      </c>
      <c r="AU5" s="19">
        <v>562661.34047985834</v>
      </c>
      <c r="AV5" s="19">
        <v>569741.89836525603</v>
      </c>
      <c r="AW5" s="19">
        <v>580003.42936571653</v>
      </c>
      <c r="AX5" s="19">
        <v>590074.57899973798</v>
      </c>
      <c r="AY5" s="19">
        <v>600243.75118537573</v>
      </c>
      <c r="AZ5" s="19">
        <v>610817.38898958487</v>
      </c>
      <c r="BA5" s="19">
        <v>621196.62615004263</v>
      </c>
      <c r="BB5" s="19">
        <v>631998.5053441443</v>
      </c>
      <c r="BC5" s="19">
        <v>642602.86271840357</v>
      </c>
      <c r="BD5" s="19">
        <v>653323.64718719549</v>
      </c>
      <c r="BE5" s="19">
        <v>664494.39882310084</v>
      </c>
      <c r="BF5" s="19">
        <v>675462.35093294783</v>
      </c>
      <c r="BG5" s="19">
        <v>686898.76931768202</v>
      </c>
      <c r="BH5" s="19">
        <v>709220.52633027721</v>
      </c>
      <c r="BI5" s="19">
        <v>738959.95474246657</v>
      </c>
    </row>
    <row r="6" spans="1:89" s="1" customFormat="1" x14ac:dyDescent="0.55000000000000004">
      <c r="A6" s="4" t="s">
        <v>155</v>
      </c>
      <c r="B6" s="4">
        <v>714000</v>
      </c>
      <c r="C6" s="4">
        <v>816330.18966602359</v>
      </c>
      <c r="D6" s="4">
        <v>803478.35021102591</v>
      </c>
      <c r="E6" s="4">
        <v>961205.76865223376</v>
      </c>
      <c r="F6" s="4">
        <v>1553670.4071525375</v>
      </c>
      <c r="G6" s="4">
        <v>2033696.9773204899</v>
      </c>
      <c r="H6" s="4">
        <v>1837706.0281238938</v>
      </c>
      <c r="I6" s="4">
        <v>3283588.1973528629</v>
      </c>
      <c r="J6" s="4">
        <v>2899224.3809694508</v>
      </c>
      <c r="K6" s="4">
        <v>4398842.8705758061</v>
      </c>
      <c r="L6" s="4">
        <v>6070619.3748467294</v>
      </c>
      <c r="M6" s="4">
        <v>14967922.422764836</v>
      </c>
      <c r="N6" s="4">
        <v>8795159.4219524767</v>
      </c>
      <c r="O6" s="4">
        <v>8035336.3512575505</v>
      </c>
      <c r="P6" s="4">
        <v>6784482.2466723183</v>
      </c>
      <c r="Q6" s="4">
        <v>6444633.7241356699</v>
      </c>
      <c r="R6" s="4">
        <v>6500257.0746685881</v>
      </c>
      <c r="S6" s="4">
        <v>5296641.7470398974</v>
      </c>
      <c r="T6" s="4">
        <v>5824988.9901686898</v>
      </c>
      <c r="U6" s="4">
        <v>5048659.2720730081</v>
      </c>
      <c r="V6" s="4">
        <v>4934831.9016391188</v>
      </c>
      <c r="W6" s="4">
        <v>5092425.0346895726</v>
      </c>
      <c r="X6" s="4">
        <v>4370320.5957604293</v>
      </c>
      <c r="Y6" s="4">
        <v>2923878.1572369919</v>
      </c>
      <c r="Z6" s="4">
        <v>2893571.9634021465</v>
      </c>
      <c r="AA6" s="4">
        <v>2851392.9558944069</v>
      </c>
      <c r="AB6" s="4">
        <v>3184325.7085330882</v>
      </c>
      <c r="AC6" s="4">
        <v>4121098.7673388817</v>
      </c>
      <c r="AD6" s="4">
        <v>5735223.480262001</v>
      </c>
      <c r="AE6" s="4">
        <v>7363360.5147485854</v>
      </c>
      <c r="AF6" s="4">
        <v>7637133.648168846</v>
      </c>
      <c r="AG6" s="4">
        <v>8063613.45670103</v>
      </c>
      <c r="AH6" s="4">
        <v>8103961.0485381382</v>
      </c>
      <c r="AI6" s="4">
        <v>6376024.707457006</v>
      </c>
      <c r="AJ6" s="4">
        <v>6696468.739515692</v>
      </c>
      <c r="AK6" s="4">
        <v>5219783.1918995716</v>
      </c>
      <c r="AL6" s="4">
        <v>6885402.1997852167</v>
      </c>
      <c r="AM6" s="4">
        <v>7818614.9216463072</v>
      </c>
      <c r="AN6" s="4">
        <v>4229439.669387891</v>
      </c>
      <c r="AO6" s="19">
        <v>5614614.8893624991</v>
      </c>
      <c r="AP6" s="19">
        <v>7633281.2465221016</v>
      </c>
      <c r="AQ6" s="19">
        <v>7520077.476820644</v>
      </c>
      <c r="AR6" s="19">
        <v>7208253.9828731157</v>
      </c>
      <c r="AS6" s="19">
        <v>9405236.0129766874</v>
      </c>
      <c r="AT6" s="19">
        <v>8514454.9690894689</v>
      </c>
      <c r="AU6" s="19">
        <v>8942284.697051147</v>
      </c>
      <c r="AV6" s="19">
        <v>13203159.332335217</v>
      </c>
      <c r="AW6" s="19">
        <v>16877529.499699499</v>
      </c>
      <c r="AX6" s="19">
        <v>29073412.109661832</v>
      </c>
      <c r="AY6" s="19">
        <v>38461154.429914787</v>
      </c>
      <c r="AZ6" s="19">
        <v>46507487.339065149</v>
      </c>
      <c r="BA6" s="19">
        <v>48514983.310302332</v>
      </c>
      <c r="BB6" s="19">
        <v>34416030.075379722</v>
      </c>
      <c r="BC6" s="19">
        <v>30254670.5531261</v>
      </c>
      <c r="BD6" s="19">
        <v>24804769.516958918</v>
      </c>
      <c r="BE6" s="19">
        <v>36299846.586371943</v>
      </c>
      <c r="BF6" s="19">
        <v>38024980.463140383</v>
      </c>
      <c r="BG6" s="19">
        <v>48114586.155542366</v>
      </c>
      <c r="BH6" s="19">
        <v>50195096.189957283</v>
      </c>
      <c r="BI6" s="19">
        <v>37622791.310073428</v>
      </c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</row>
    <row r="7" spans="1:89" s="19" customFormat="1" x14ac:dyDescent="0.55000000000000004">
      <c r="A7" s="4" t="s">
        <v>156</v>
      </c>
      <c r="B7" s="4">
        <v>225551.92368991656</v>
      </c>
      <c r="C7" s="4">
        <v>469021.20937769837</v>
      </c>
      <c r="D7" s="4">
        <v>648306.01518601342</v>
      </c>
      <c r="E7" s="4">
        <v>984141.99132293474</v>
      </c>
      <c r="F7" s="4">
        <v>1930969.5925147494</v>
      </c>
      <c r="G7" s="4">
        <v>2859921.4244591407</v>
      </c>
      <c r="H7" s="4">
        <v>2839723.1333780382</v>
      </c>
      <c r="I7" s="4">
        <v>5497711.903831956</v>
      </c>
      <c r="J7" s="4">
        <v>5185333.9412783524</v>
      </c>
      <c r="K7" s="4">
        <v>8275824.4741482493</v>
      </c>
      <c r="L7" s="4">
        <v>11955932.99158778</v>
      </c>
      <c r="M7" s="4">
        <v>30492731.338069148</v>
      </c>
      <c r="N7" s="4">
        <v>18444397.39906403</v>
      </c>
      <c r="O7" s="4">
        <v>17141207.645102359</v>
      </c>
      <c r="P7" s="4">
        <v>14673576.681687664</v>
      </c>
      <c r="Q7" s="4">
        <v>14109960.92461648</v>
      </c>
      <c r="R7" s="4">
        <v>14392508.694622183</v>
      </c>
      <c r="S7" s="4">
        <v>11836560.293063581</v>
      </c>
      <c r="T7" s="4">
        <v>13132359.722661983</v>
      </c>
      <c r="U7" s="4">
        <v>11462472.085205514</v>
      </c>
      <c r="V7" s="4">
        <v>11275668.275292614</v>
      </c>
      <c r="W7" s="4">
        <v>11707996.919269949</v>
      </c>
      <c r="X7" s="4">
        <v>10114832.871502914</v>
      </c>
      <c r="Y7" s="4">
        <v>6825832.328905425</v>
      </c>
      <c r="Z7" s="4">
        <v>6805406.6442125235</v>
      </c>
      <c r="AA7" s="4">
        <v>6754208.1219093669</v>
      </c>
      <c r="AB7" s="4">
        <v>7596292.9408240337</v>
      </c>
      <c r="AC7" s="4">
        <v>9899981.2322636917</v>
      </c>
      <c r="AD7" s="4">
        <v>13877358.168729788</v>
      </c>
      <c r="AE7" s="4">
        <v>17921108.397838347</v>
      </c>
      <c r="AF7" s="4">
        <v>18679942.321933102</v>
      </c>
      <c r="AG7" s="4">
        <v>19806328.885491114</v>
      </c>
      <c r="AH7" s="4">
        <v>19975142.552940041</v>
      </c>
      <c r="AI7" s="4">
        <v>15765984.438167518</v>
      </c>
      <c r="AJ7" s="4">
        <v>16612257.248365348</v>
      </c>
      <c r="AK7" s="4">
        <v>12992136.316245267</v>
      </c>
      <c r="AL7" s="4">
        <v>17186096.683896296</v>
      </c>
      <c r="AM7" s="4">
        <v>19566766.967422597</v>
      </c>
      <c r="AN7" s="4">
        <v>10611247.938088758</v>
      </c>
      <c r="AO7" s="19">
        <v>14125993.885558931</v>
      </c>
      <c r="AP7" s="19">
        <v>19235101.576516517</v>
      </c>
      <c r="AQ7" s="19">
        <v>18975302.178255998</v>
      </c>
      <c r="AR7" s="19">
        <v>18211629.049435992</v>
      </c>
      <c r="AS7" s="19">
        <v>23793532.018902645</v>
      </c>
      <c r="AT7" s="19">
        <v>21567014.414514128</v>
      </c>
      <c r="AU7" s="19">
        <v>22674949.90846765</v>
      </c>
      <c r="AV7" s="19">
        <v>33520619.291120868</v>
      </c>
      <c r="AW7" s="19">
        <v>42908301.718112282</v>
      </c>
      <c r="AX7" s="19">
        <v>73994452.088535279</v>
      </c>
      <c r="AY7" s="19">
        <v>97988951.254600585</v>
      </c>
      <c r="AZ7" s="19">
        <v>118614676.11767279</v>
      </c>
      <c r="BA7" s="19">
        <v>123868308.54054242</v>
      </c>
      <c r="BB7" s="19">
        <v>87948782.905783758</v>
      </c>
      <c r="BC7" s="19">
        <v>77394681.813788861</v>
      </c>
      <c r="BD7" s="19">
        <v>63541969.941391222</v>
      </c>
      <c r="BE7" s="19">
        <v>93110677.519249871</v>
      </c>
      <c r="BF7" s="19">
        <v>97641117.357963398</v>
      </c>
      <c r="BG7" s="19">
        <v>123672523.76704387</v>
      </c>
      <c r="BH7" s="19">
        <v>129129973.77949545</v>
      </c>
      <c r="BI7" s="19">
        <v>96866442.189361051</v>
      </c>
    </row>
    <row r="8" spans="1:89" x14ac:dyDescent="0.55000000000000004">
      <c r="A8" s="4" t="s">
        <v>157</v>
      </c>
      <c r="B8" s="4">
        <v>581400</v>
      </c>
      <c r="C8" s="4">
        <v>664726.01158519054</v>
      </c>
      <c r="D8" s="4">
        <v>654260.94231469242</v>
      </c>
      <c r="E8" s="4">
        <v>782696.12590253307</v>
      </c>
      <c r="F8" s="4">
        <v>1265131.6172527804</v>
      </c>
      <c r="G8" s="4">
        <v>1656010.3958181131</v>
      </c>
      <c r="H8" s="4">
        <v>1496417.7657580276</v>
      </c>
      <c r="I8" s="4">
        <v>2673778.9607016165</v>
      </c>
      <c r="J8" s="4">
        <v>2360796.995932267</v>
      </c>
      <c r="K8" s="4">
        <v>3581914.9088974413</v>
      </c>
      <c r="L8" s="4">
        <v>4943218.6338037653</v>
      </c>
      <c r="M8" s="4">
        <v>12188165.401394222</v>
      </c>
      <c r="N8" s="4">
        <v>7161772.6721613016</v>
      </c>
      <c r="O8" s="4">
        <v>6543059.6003097193</v>
      </c>
      <c r="P8" s="4">
        <v>5524506.9722903157</v>
      </c>
      <c r="Q8" s="4">
        <v>5247773.1753676161</v>
      </c>
      <c r="R8" s="4">
        <v>5293066.4750872785</v>
      </c>
      <c r="S8" s="4">
        <v>4312979.7083039163</v>
      </c>
      <c r="T8" s="4">
        <v>4743205.3205659324</v>
      </c>
      <c r="U8" s="4">
        <v>4111051.1215451634</v>
      </c>
      <c r="V8" s="4">
        <v>4018363.1199061391</v>
      </c>
      <c r="W8" s="4">
        <v>4146688.9568186519</v>
      </c>
      <c r="X8" s="4">
        <v>3558689.6279763491</v>
      </c>
      <c r="Y8" s="4">
        <v>2380872.2137501216</v>
      </c>
      <c r="Z8" s="4">
        <v>2356194.3130560336</v>
      </c>
      <c r="AA8" s="4">
        <v>2321848.549799731</v>
      </c>
      <c r="AB8" s="4">
        <v>2592950.934091229</v>
      </c>
      <c r="AC8" s="4">
        <v>3355751.8534045178</v>
      </c>
      <c r="AD8" s="4">
        <v>4670110.5482133431</v>
      </c>
      <c r="AE8" s="4">
        <v>5995879.2762952754</v>
      </c>
      <c r="AF8" s="4">
        <v>6218808.827794631</v>
      </c>
      <c r="AG8" s="4">
        <v>6566085.2433136953</v>
      </c>
      <c r="AH8" s="4">
        <v>6598939.7109524831</v>
      </c>
      <c r="AI8" s="4">
        <v>5191905.8332149908</v>
      </c>
      <c r="AJ8" s="4">
        <v>5452838.8307484919</v>
      </c>
      <c r="AK8" s="4">
        <v>4250394.8848325079</v>
      </c>
      <c r="AL8" s="4">
        <v>5606684.648396533</v>
      </c>
      <c r="AM8" s="4">
        <v>6366586.4361977065</v>
      </c>
      <c r="AN8" s="4">
        <v>3443972.3022158537</v>
      </c>
      <c r="AO8" s="19">
        <v>4571900.6956237489</v>
      </c>
      <c r="AP8" s="19">
        <v>6215671.8721679961</v>
      </c>
      <c r="AQ8" s="19">
        <v>6123491.6596968099</v>
      </c>
      <c r="AR8" s="19">
        <v>5869578.2431966793</v>
      </c>
      <c r="AS8" s="19">
        <v>7658549.3248524452</v>
      </c>
      <c r="AT8" s="19">
        <v>6933199.0462585669</v>
      </c>
      <c r="AU8" s="19">
        <v>7281574.6818845049</v>
      </c>
      <c r="AV8" s="19">
        <v>10751144.027758677</v>
      </c>
      <c r="AW8" s="19">
        <v>13743131.16404102</v>
      </c>
      <c r="AX8" s="19">
        <v>23674064.146438919</v>
      </c>
      <c r="AY8" s="19">
        <v>31318368.607216321</v>
      </c>
      <c r="AZ8" s="19">
        <v>37870382.547524475</v>
      </c>
      <c r="BA8" s="19">
        <v>39505057.838389039</v>
      </c>
      <c r="BB8" s="19">
        <v>28024481.632809199</v>
      </c>
      <c r="BC8" s="19">
        <v>24635946.021831252</v>
      </c>
      <c r="BD8" s="19">
        <v>20198169.463809405</v>
      </c>
      <c r="BE8" s="19">
        <v>29558446.506045721</v>
      </c>
      <c r="BF8" s="19">
        <v>30963198.377128594</v>
      </c>
      <c r="BG8" s="19">
        <v>39179020.155227348</v>
      </c>
      <c r="BH8" s="19">
        <v>40873149.754679494</v>
      </c>
      <c r="BI8" s="19">
        <v>30635701.495345499</v>
      </c>
    </row>
    <row r="9" spans="1:89" s="19" customFormat="1" x14ac:dyDescent="0.55000000000000004">
      <c r="A9" s="4" t="s">
        <v>158</v>
      </c>
      <c r="B9" s="4">
        <v>225551.92368991656</v>
      </c>
      <c r="C9" s="4">
        <v>469021.20937769837</v>
      </c>
      <c r="D9" s="4">
        <v>648306.01518601342</v>
      </c>
      <c r="E9" s="4">
        <v>984141.99132293474</v>
      </c>
      <c r="F9" s="4">
        <v>1930969.5925147494</v>
      </c>
      <c r="G9" s="4">
        <v>2859921.4244591407</v>
      </c>
      <c r="H9" s="4">
        <v>2839723.1333780382</v>
      </c>
      <c r="I9" s="4">
        <v>5497711.903831956</v>
      </c>
      <c r="J9" s="4">
        <v>5185333.9412783524</v>
      </c>
      <c r="K9" s="4">
        <v>8275824.4741482493</v>
      </c>
      <c r="L9" s="4">
        <v>11955932.99158778</v>
      </c>
      <c r="M9" s="4">
        <v>30492731.338069148</v>
      </c>
      <c r="N9" s="4">
        <v>18444397.39906403</v>
      </c>
      <c r="O9" s="4">
        <v>17141207.645102359</v>
      </c>
      <c r="P9" s="4">
        <v>14673576.681687664</v>
      </c>
      <c r="Q9" s="4">
        <v>14109960.92461648</v>
      </c>
      <c r="R9" s="4">
        <v>14392508.694622183</v>
      </c>
      <c r="S9" s="4">
        <v>11836560.293063581</v>
      </c>
      <c r="T9" s="4">
        <v>13132359.722661983</v>
      </c>
      <c r="U9" s="4">
        <v>11462472.085205514</v>
      </c>
      <c r="V9" s="4">
        <v>11275668.275292614</v>
      </c>
      <c r="W9" s="4">
        <v>11707996.919269949</v>
      </c>
      <c r="X9" s="4">
        <v>10114832.871502914</v>
      </c>
      <c r="Y9" s="4">
        <v>6825832.328905425</v>
      </c>
      <c r="Z9" s="4">
        <v>6805406.6442125235</v>
      </c>
      <c r="AA9" s="4">
        <v>6754208.1219093669</v>
      </c>
      <c r="AB9" s="4">
        <v>7596292.9408240337</v>
      </c>
      <c r="AC9" s="4">
        <v>9899981.2322636917</v>
      </c>
      <c r="AD9" s="4">
        <v>13877358.168729788</v>
      </c>
      <c r="AE9" s="4">
        <v>17921108.397838347</v>
      </c>
      <c r="AF9" s="4">
        <v>18679942.321933102</v>
      </c>
      <c r="AG9" s="4">
        <v>19806328.885491114</v>
      </c>
      <c r="AH9" s="4">
        <v>19975142.552940041</v>
      </c>
      <c r="AI9" s="4">
        <v>15765984.438167518</v>
      </c>
      <c r="AJ9" s="4">
        <v>16612257.248365348</v>
      </c>
      <c r="AK9" s="4">
        <v>12992136.316245267</v>
      </c>
      <c r="AL9" s="4">
        <v>17186096.683896296</v>
      </c>
      <c r="AM9" s="4">
        <v>19566766.967422597</v>
      </c>
      <c r="AN9" s="4">
        <v>10611247.938088758</v>
      </c>
      <c r="AO9" s="19">
        <v>14125993.885558931</v>
      </c>
      <c r="AP9" s="19">
        <v>19235101.576516517</v>
      </c>
      <c r="AQ9" s="19">
        <v>18975302.178255998</v>
      </c>
      <c r="AR9" s="19">
        <v>18211629.049435992</v>
      </c>
      <c r="AS9" s="19">
        <v>23793532.018902645</v>
      </c>
      <c r="AT9" s="19">
        <v>21567014.414514128</v>
      </c>
      <c r="AU9" s="19">
        <v>22674949.90846765</v>
      </c>
      <c r="AV9" s="19">
        <v>33520619.291120868</v>
      </c>
      <c r="AW9" s="19">
        <v>42908301.718112282</v>
      </c>
      <c r="AX9" s="19">
        <v>73994452.088535279</v>
      </c>
      <c r="AY9" s="19">
        <v>97988951.254600585</v>
      </c>
      <c r="AZ9" s="19">
        <v>118614676.11767279</v>
      </c>
      <c r="BA9" s="19">
        <v>123868308.54054242</v>
      </c>
      <c r="BB9" s="19">
        <v>87948782.905783758</v>
      </c>
      <c r="BC9" s="19">
        <v>77394681.813788861</v>
      </c>
      <c r="BD9" s="19">
        <v>63541969.941391222</v>
      </c>
      <c r="BE9" s="19">
        <v>93110677.519249871</v>
      </c>
      <c r="BF9" s="19">
        <v>97641117.357963398</v>
      </c>
      <c r="BG9" s="19">
        <v>123672523.76704387</v>
      </c>
      <c r="BH9" s="19">
        <v>129129973.77949545</v>
      </c>
      <c r="BI9" s="19">
        <v>96866442.189361051</v>
      </c>
    </row>
    <row r="10" spans="1:89" x14ac:dyDescent="0.55000000000000004">
      <c r="A10" s="4" t="s">
        <v>159</v>
      </c>
      <c r="B10" s="4">
        <v>448800</v>
      </c>
      <c r="C10" s="4">
        <v>513121.83350435767</v>
      </c>
      <c r="D10" s="4">
        <v>505043.53441835911</v>
      </c>
      <c r="E10" s="4">
        <v>604186.4831528326</v>
      </c>
      <c r="F10" s="4">
        <v>976592.82735302357</v>
      </c>
      <c r="G10" s="4">
        <v>1278323.8143157365</v>
      </c>
      <c r="H10" s="4">
        <v>1155129.5033921618</v>
      </c>
      <c r="I10" s="4">
        <v>2063969.7240503707</v>
      </c>
      <c r="J10" s="4">
        <v>1822369.6108950835</v>
      </c>
      <c r="K10" s="4">
        <v>2764986.947219078</v>
      </c>
      <c r="L10" s="4">
        <v>3815817.8927608016</v>
      </c>
      <c r="M10" s="4">
        <v>9408408.3800236117</v>
      </c>
      <c r="N10" s="4">
        <v>5528385.9223701283</v>
      </c>
      <c r="O10" s="4">
        <v>5050782.8493618891</v>
      </c>
      <c r="P10" s="4">
        <v>4264531.6979083139</v>
      </c>
      <c r="Q10" s="4">
        <v>4050912.6265995633</v>
      </c>
      <c r="R10" s="4">
        <v>4085875.8755059699</v>
      </c>
      <c r="S10" s="4">
        <v>3329317.6695679356</v>
      </c>
      <c r="T10" s="4">
        <v>3661421.6509631765</v>
      </c>
      <c r="U10" s="4">
        <v>3173442.9710173192</v>
      </c>
      <c r="V10" s="4">
        <v>3101894.3381731603</v>
      </c>
      <c r="W10" s="4">
        <v>3200952.8789477316</v>
      </c>
      <c r="X10" s="4">
        <v>2747058.6601922694</v>
      </c>
      <c r="Y10" s="4">
        <v>1837866.2702632521</v>
      </c>
      <c r="Z10" s="4">
        <v>1818816.6627099207</v>
      </c>
      <c r="AA10" s="4">
        <v>1792304.1437050556</v>
      </c>
      <c r="AB10" s="4">
        <v>2001576.1596493698</v>
      </c>
      <c r="AC10" s="4">
        <v>2590404.9394701542</v>
      </c>
      <c r="AD10" s="4">
        <v>3604997.6161646862</v>
      </c>
      <c r="AE10" s="4">
        <v>4628398.0378419673</v>
      </c>
      <c r="AF10" s="4">
        <v>4800484.0074204179</v>
      </c>
      <c r="AG10" s="4">
        <v>5068557.0299263615</v>
      </c>
      <c r="AH10" s="4">
        <v>5093918.3733668299</v>
      </c>
      <c r="AI10" s="4">
        <v>4007786.9589729751</v>
      </c>
      <c r="AJ10" s="4">
        <v>4209208.9219812918</v>
      </c>
      <c r="AK10" s="4">
        <v>3281006.5777654448</v>
      </c>
      <c r="AL10" s="4">
        <v>4327967.0970078502</v>
      </c>
      <c r="AM10" s="4">
        <v>4914557.9507491067</v>
      </c>
      <c r="AN10" s="4">
        <v>2658504.9350438169</v>
      </c>
      <c r="AO10" s="19">
        <v>3529186.5018849992</v>
      </c>
      <c r="AP10" s="19">
        <v>4798062.4978138916</v>
      </c>
      <c r="AQ10" s="19">
        <v>4726905.8425729759</v>
      </c>
      <c r="AR10" s="19">
        <v>4530902.5035202438</v>
      </c>
      <c r="AS10" s="19">
        <v>5911862.6367282039</v>
      </c>
      <c r="AT10" s="19">
        <v>5351943.1234276658</v>
      </c>
      <c r="AU10" s="19">
        <v>5620864.6667178636</v>
      </c>
      <c r="AV10" s="19">
        <v>8299128.7231821362</v>
      </c>
      <c r="AW10" s="19">
        <v>10608732.828382542</v>
      </c>
      <c r="AX10" s="19">
        <v>18274716.183216009</v>
      </c>
      <c r="AY10" s="19">
        <v>24175582.784517862</v>
      </c>
      <c r="AZ10" s="19">
        <v>29233277.755983807</v>
      </c>
      <c r="BA10" s="19">
        <v>30495132.36647575</v>
      </c>
      <c r="BB10" s="19">
        <v>21632933.190238681</v>
      </c>
      <c r="BC10" s="19">
        <v>19017221.490536407</v>
      </c>
      <c r="BD10" s="19">
        <v>15591569.410659892</v>
      </c>
      <c r="BE10" s="19">
        <v>22817046.425719507</v>
      </c>
      <c r="BF10" s="19">
        <v>23901416.291116811</v>
      </c>
      <c r="BG10" s="19">
        <v>30243454.154912341</v>
      </c>
      <c r="BH10" s="19">
        <v>31551203.319401719</v>
      </c>
      <c r="BI10" s="19">
        <v>23648611.680617582</v>
      </c>
    </row>
    <row r="11" spans="1:89" x14ac:dyDescent="0.55000000000000004">
      <c r="A11" s="4" t="s">
        <v>160</v>
      </c>
      <c r="B11" s="4">
        <v>225551.92368991656</v>
      </c>
      <c r="C11" s="4">
        <v>469021.20937769837</v>
      </c>
      <c r="D11" s="4">
        <v>648306.01518601342</v>
      </c>
      <c r="E11" s="4">
        <v>984141.99132293474</v>
      </c>
      <c r="F11" s="4">
        <v>1930969.5925147494</v>
      </c>
      <c r="G11" s="4">
        <v>2859921.4244591407</v>
      </c>
      <c r="H11" s="4">
        <v>2839723.1333780382</v>
      </c>
      <c r="I11" s="4">
        <v>5497711.903831956</v>
      </c>
      <c r="J11" s="4">
        <v>5185333.9412783524</v>
      </c>
      <c r="K11" s="4">
        <v>8275824.4741482493</v>
      </c>
      <c r="L11" s="4">
        <v>11955932.99158778</v>
      </c>
      <c r="M11" s="4">
        <v>30492731.338069148</v>
      </c>
      <c r="N11" s="4">
        <v>18444397.39906403</v>
      </c>
      <c r="O11" s="4">
        <v>17141207.645102359</v>
      </c>
      <c r="P11" s="4">
        <v>14673576.681687664</v>
      </c>
      <c r="Q11" s="4">
        <v>14109960.92461648</v>
      </c>
      <c r="R11" s="4">
        <v>14392508.694622183</v>
      </c>
      <c r="S11" s="4">
        <v>11836560.293063581</v>
      </c>
      <c r="T11" s="4">
        <v>13132359.722661983</v>
      </c>
      <c r="U11" s="4">
        <v>11462472.085205514</v>
      </c>
      <c r="V11" s="4">
        <v>11275668.275292614</v>
      </c>
      <c r="W11" s="4">
        <v>11707996.919269949</v>
      </c>
      <c r="X11" s="4">
        <v>10114832.871502914</v>
      </c>
      <c r="Y11" s="4">
        <v>6825832.328905425</v>
      </c>
      <c r="Z11" s="4">
        <v>6805406.6442125235</v>
      </c>
      <c r="AA11" s="4">
        <v>6754208.1219093669</v>
      </c>
      <c r="AB11" s="4">
        <v>7596292.9408240337</v>
      </c>
      <c r="AC11" s="4">
        <v>9899981.2322636917</v>
      </c>
      <c r="AD11" s="4">
        <v>13877358.168729788</v>
      </c>
      <c r="AE11" s="4">
        <v>17921108.397838347</v>
      </c>
      <c r="AF11" s="4">
        <v>18679942.321933102</v>
      </c>
      <c r="AG11" s="4">
        <v>19806328.885491114</v>
      </c>
      <c r="AH11" s="4">
        <v>19975142.552940041</v>
      </c>
      <c r="AI11" s="4">
        <v>15765984.438167518</v>
      </c>
      <c r="AJ11" s="4">
        <v>16612257.248365348</v>
      </c>
      <c r="AK11" s="4">
        <v>12992136.316245267</v>
      </c>
      <c r="AL11" s="4">
        <v>17186096.683896296</v>
      </c>
      <c r="AM11" s="4">
        <v>19566766.967422597</v>
      </c>
      <c r="AN11" s="4">
        <v>10611247.938088758</v>
      </c>
      <c r="AO11" s="19">
        <v>14125993.885558931</v>
      </c>
      <c r="AP11" s="19">
        <v>19235101.576516517</v>
      </c>
      <c r="AQ11" s="19">
        <v>18975302.178255998</v>
      </c>
      <c r="AR11" s="19">
        <v>18211629.049435992</v>
      </c>
      <c r="AS11" s="19">
        <v>23793532.018902645</v>
      </c>
      <c r="AT11" s="19">
        <v>21567014.414514128</v>
      </c>
      <c r="AU11" s="19">
        <v>22674949.90846765</v>
      </c>
      <c r="AV11" s="19">
        <v>33520619.291120868</v>
      </c>
      <c r="AW11" s="19">
        <v>42908301.718112282</v>
      </c>
      <c r="AX11" s="19">
        <v>73994452.088535279</v>
      </c>
      <c r="AY11" s="19">
        <v>97988951.254600585</v>
      </c>
      <c r="AZ11" s="19">
        <v>118614676.11767279</v>
      </c>
      <c r="BA11" s="19">
        <v>123868308.54054242</v>
      </c>
      <c r="BB11" s="19">
        <v>87948782.905783758</v>
      </c>
      <c r="BC11" s="19">
        <v>77394681.813788861</v>
      </c>
      <c r="BD11" s="19">
        <v>63541969.941391222</v>
      </c>
      <c r="BE11" s="19">
        <v>93110677.519249871</v>
      </c>
      <c r="BF11" s="19">
        <v>97641117.357963398</v>
      </c>
      <c r="BG11" s="19">
        <v>123672523.76704387</v>
      </c>
      <c r="BH11" s="19">
        <v>129129973.77949545</v>
      </c>
      <c r="BI11" s="19">
        <v>96866442.189361051</v>
      </c>
    </row>
    <row r="12" spans="1:89" x14ac:dyDescent="0.55000000000000004">
      <c r="A12" s="4" t="s">
        <v>161</v>
      </c>
      <c r="B12" s="4">
        <v>316200</v>
      </c>
      <c r="C12" s="4">
        <v>361517.65542352467</v>
      </c>
      <c r="D12" s="4">
        <v>355826.12652202573</v>
      </c>
      <c r="E12" s="4">
        <v>425676.84040313202</v>
      </c>
      <c r="F12" s="4">
        <v>688054.03745326656</v>
      </c>
      <c r="G12" s="4">
        <v>900637.2328133597</v>
      </c>
      <c r="H12" s="4">
        <v>813841.2410262957</v>
      </c>
      <c r="I12" s="4">
        <v>1454160.4873991248</v>
      </c>
      <c r="J12" s="4">
        <v>1283942.2258578995</v>
      </c>
      <c r="K12" s="4">
        <v>1948058.9855407139</v>
      </c>
      <c r="L12" s="4">
        <v>2688417.151717837</v>
      </c>
      <c r="M12" s="4">
        <v>6628651.3586529978</v>
      </c>
      <c r="N12" s="4">
        <v>3894999.1725789537</v>
      </c>
      <c r="O12" s="4">
        <v>3558506.0984140579</v>
      </c>
      <c r="P12" s="4">
        <v>3004556.4235263122</v>
      </c>
      <c r="Q12" s="4">
        <v>2854052.0778315105</v>
      </c>
      <c r="R12" s="4">
        <v>2878685.2759246603</v>
      </c>
      <c r="S12" s="4">
        <v>2345655.6308319545</v>
      </c>
      <c r="T12" s="4">
        <v>2579637.9813604197</v>
      </c>
      <c r="U12" s="4">
        <v>2235834.8204894746</v>
      </c>
      <c r="V12" s="4">
        <v>2185425.5564401811</v>
      </c>
      <c r="W12" s="4">
        <v>2255216.8010768108</v>
      </c>
      <c r="X12" s="4">
        <v>1935427.6924081899</v>
      </c>
      <c r="Y12" s="4">
        <v>1294860.326776382</v>
      </c>
      <c r="Z12" s="4">
        <v>1281439.0123638078</v>
      </c>
      <c r="AA12" s="4">
        <v>1262759.7376103799</v>
      </c>
      <c r="AB12" s="4">
        <v>1410201.3852075106</v>
      </c>
      <c r="AC12" s="4">
        <v>1825058.0255357902</v>
      </c>
      <c r="AD12" s="4">
        <v>2539884.6841160287</v>
      </c>
      <c r="AE12" s="4">
        <v>3260916.7993886587</v>
      </c>
      <c r="AF12" s="4">
        <v>3382159.1870462028</v>
      </c>
      <c r="AG12" s="4">
        <v>3571028.8165390273</v>
      </c>
      <c r="AH12" s="4">
        <v>3588897.0357811754</v>
      </c>
      <c r="AI12" s="4">
        <v>2823668.0847309595</v>
      </c>
      <c r="AJ12" s="4">
        <v>2965579.0132140922</v>
      </c>
      <c r="AK12" s="4">
        <v>2311618.2706983816</v>
      </c>
      <c r="AL12" s="4">
        <v>3049249.5456191669</v>
      </c>
      <c r="AM12" s="4">
        <v>3462529.4653005069</v>
      </c>
      <c r="AN12" s="4">
        <v>1873037.5678717801</v>
      </c>
      <c r="AO12" s="19">
        <v>2486472.3081462495</v>
      </c>
      <c r="AP12" s="19">
        <v>3380453.1234597876</v>
      </c>
      <c r="AQ12" s="19">
        <v>3330320.0254491423</v>
      </c>
      <c r="AR12" s="19">
        <v>3192226.7638438083</v>
      </c>
      <c r="AS12" s="19">
        <v>4165175.9486039612</v>
      </c>
      <c r="AT12" s="19">
        <v>3770687.2005967647</v>
      </c>
      <c r="AU12" s="19">
        <v>3960154.651551222</v>
      </c>
      <c r="AV12" s="19">
        <v>5847113.4186055958</v>
      </c>
      <c r="AW12" s="19">
        <v>7474334.4927240629</v>
      </c>
      <c r="AX12" s="19">
        <v>12875368.219993096</v>
      </c>
      <c r="AY12" s="19">
        <v>17032796.961819403</v>
      </c>
      <c r="AZ12" s="19">
        <v>20596172.964443136</v>
      </c>
      <c r="BA12" s="19">
        <v>21485206.89456246</v>
      </c>
      <c r="BB12" s="19">
        <v>15241384.747668162</v>
      </c>
      <c r="BC12" s="19">
        <v>13398496.959241558</v>
      </c>
      <c r="BD12" s="19">
        <v>10984969.357510379</v>
      </c>
      <c r="BE12" s="19">
        <v>16075646.345393289</v>
      </c>
      <c r="BF12" s="19">
        <v>16839634.205105025</v>
      </c>
      <c r="BG12" s="19">
        <v>21307888.154597331</v>
      </c>
      <c r="BH12" s="19">
        <v>22229256.884123936</v>
      </c>
      <c r="BI12" s="19">
        <v>16661521.865889657</v>
      </c>
    </row>
    <row r="13" spans="1:89" s="19" customFormat="1" x14ac:dyDescent="0.55000000000000004">
      <c r="A13" s="4" t="s">
        <v>162</v>
      </c>
      <c r="B13" s="4">
        <v>225551.92368991656</v>
      </c>
      <c r="C13" s="4">
        <v>469021.20937769837</v>
      </c>
      <c r="D13" s="4">
        <v>648306.01518601342</v>
      </c>
      <c r="E13" s="4">
        <v>984141.99132293474</v>
      </c>
      <c r="F13" s="4">
        <v>1930969.5925147494</v>
      </c>
      <c r="G13" s="4">
        <v>2859921.4244591407</v>
      </c>
      <c r="H13" s="4">
        <v>2839723.1333780382</v>
      </c>
      <c r="I13" s="4">
        <v>5497711.903831956</v>
      </c>
      <c r="J13" s="4">
        <v>5185333.9412783524</v>
      </c>
      <c r="K13" s="4">
        <v>8275824.4741482493</v>
      </c>
      <c r="L13" s="4">
        <v>11955932.99158778</v>
      </c>
      <c r="M13" s="4">
        <v>30492731.338069148</v>
      </c>
      <c r="N13" s="4">
        <v>18444397.39906403</v>
      </c>
      <c r="O13" s="4">
        <v>17141207.645102359</v>
      </c>
      <c r="P13" s="4">
        <v>14673576.681687664</v>
      </c>
      <c r="Q13" s="4">
        <v>14109960.92461648</v>
      </c>
      <c r="R13" s="4">
        <v>14392508.694622183</v>
      </c>
      <c r="S13" s="4">
        <v>11836560.293063581</v>
      </c>
      <c r="T13" s="4">
        <v>13132359.722661983</v>
      </c>
      <c r="U13" s="4">
        <v>11462472.085205514</v>
      </c>
      <c r="V13" s="4">
        <v>11275668.275292614</v>
      </c>
      <c r="W13" s="4">
        <v>11707996.919269949</v>
      </c>
      <c r="X13" s="4">
        <v>10114832.871502914</v>
      </c>
      <c r="Y13" s="4">
        <v>6825832.328905425</v>
      </c>
      <c r="Z13" s="4">
        <v>6805406.6442125235</v>
      </c>
      <c r="AA13" s="4">
        <v>6754208.1219093669</v>
      </c>
      <c r="AB13" s="4">
        <v>7596292.9408240337</v>
      </c>
      <c r="AC13" s="4">
        <v>9899981.2322636917</v>
      </c>
      <c r="AD13" s="4">
        <v>13877358.168729788</v>
      </c>
      <c r="AE13" s="4">
        <v>17921108.397838347</v>
      </c>
      <c r="AF13" s="4">
        <v>18679942.321933102</v>
      </c>
      <c r="AG13" s="4">
        <v>19806328.885491114</v>
      </c>
      <c r="AH13" s="4">
        <v>19975142.552940041</v>
      </c>
      <c r="AI13" s="4">
        <v>15765984.438167518</v>
      </c>
      <c r="AJ13" s="4">
        <v>16612257.248365348</v>
      </c>
      <c r="AK13" s="4">
        <v>12992136.316245267</v>
      </c>
      <c r="AL13" s="4">
        <v>17186096.683896296</v>
      </c>
      <c r="AM13" s="4">
        <v>19566766.967422597</v>
      </c>
      <c r="AN13" s="4">
        <v>10611247.938088758</v>
      </c>
      <c r="AO13" s="19">
        <v>14125993.885558931</v>
      </c>
      <c r="AP13" s="19">
        <v>19235101.576516517</v>
      </c>
      <c r="AQ13" s="19">
        <v>18975302.178255998</v>
      </c>
      <c r="AR13" s="19">
        <v>18211629.049435992</v>
      </c>
      <c r="AS13" s="19">
        <v>23793532.018902645</v>
      </c>
      <c r="AT13" s="19">
        <v>21567014.414514128</v>
      </c>
      <c r="AU13" s="19">
        <v>22674949.90846765</v>
      </c>
      <c r="AV13" s="19">
        <v>33520619.291120868</v>
      </c>
      <c r="AW13" s="19">
        <v>42908301.718112282</v>
      </c>
      <c r="AX13" s="19">
        <v>73994452.088535279</v>
      </c>
      <c r="AY13" s="19">
        <v>97988951.254600585</v>
      </c>
      <c r="AZ13" s="19">
        <v>118614676.11767279</v>
      </c>
      <c r="BA13" s="19">
        <v>123868308.54054242</v>
      </c>
      <c r="BB13" s="19">
        <v>87948782.905783758</v>
      </c>
      <c r="BC13" s="19">
        <v>77394681.813788861</v>
      </c>
      <c r="BD13" s="19">
        <v>63541969.941391222</v>
      </c>
      <c r="BE13" s="19">
        <v>93110677.519249871</v>
      </c>
      <c r="BF13" s="19">
        <v>97641117.357963398</v>
      </c>
      <c r="BG13" s="19">
        <v>123672523.76704387</v>
      </c>
      <c r="BH13" s="19">
        <v>129129973.77949545</v>
      </c>
      <c r="BI13" s="19">
        <v>96866442.189361051</v>
      </c>
    </row>
    <row r="14" spans="1:89" x14ac:dyDescent="0.55000000000000004">
      <c r="A14" s="4" t="s">
        <v>185</v>
      </c>
      <c r="B14" s="4">
        <v>0.57420544744135571</v>
      </c>
      <c r="C14" s="19">
        <v>0.49723777189627905</v>
      </c>
      <c r="D14" s="4">
        <v>0.42708890660968107</v>
      </c>
      <c r="E14" s="4">
        <v>0.39093577143355884</v>
      </c>
      <c r="F14" s="4">
        <v>0.33437260720947393</v>
      </c>
      <c r="G14" s="4">
        <v>0.31982293039892085</v>
      </c>
      <c r="H14" s="4">
        <v>0.28107062537841238</v>
      </c>
      <c r="I14" s="4">
        <v>0.27830225341509035</v>
      </c>
      <c r="J14" s="4">
        <v>0.28138431973130373</v>
      </c>
      <c r="K14" s="4">
        <v>0.27280309971922412</v>
      </c>
      <c r="L14" s="4">
        <v>0.24754757627904411</v>
      </c>
      <c r="M14" s="4">
        <v>0.27323421755036281</v>
      </c>
      <c r="N14" s="4">
        <v>0.27723277402871138</v>
      </c>
      <c r="O14" s="4">
        <v>0.29775741391378252</v>
      </c>
      <c r="P14" s="4">
        <v>0.28073441307701696</v>
      </c>
      <c r="Q14" s="4">
        <v>0.26518775169011727</v>
      </c>
      <c r="R14" s="4">
        <v>0.25002678135663631</v>
      </c>
      <c r="S14" s="4">
        <v>0.2361806637225235</v>
      </c>
      <c r="T14" s="4">
        <v>0.22310132384116763</v>
      </c>
      <c r="U14" s="4">
        <v>0.2103464641971643</v>
      </c>
      <c r="V14" s="4">
        <v>0.19869778451816908</v>
      </c>
      <c r="W14" s="4">
        <v>0.18733809238605095</v>
      </c>
      <c r="X14" s="4">
        <v>0.17696358270171578</v>
      </c>
      <c r="Y14" s="4">
        <v>0.16684645017825619</v>
      </c>
      <c r="Z14" s="4">
        <v>0.15760673768238931</v>
      </c>
      <c r="AA14" s="4">
        <v>0.14887870695688718</v>
      </c>
      <c r="AB14" s="4">
        <v>0.1403672065385046</v>
      </c>
      <c r="AC14" s="4">
        <v>0.13259387584505505</v>
      </c>
      <c r="AD14" s="4">
        <v>0.12501339067831485</v>
      </c>
      <c r="AE14" s="4">
        <v>0.11809033186125859</v>
      </c>
      <c r="AF14" s="4">
        <v>0.1115506619205808</v>
      </c>
      <c r="AG14" s="4">
        <v>0.10517323209857929</v>
      </c>
      <c r="AH14" s="4">
        <v>9.9348892259081792E-2</v>
      </c>
      <c r="AI14" s="4">
        <v>4.5400813205801888E-2</v>
      </c>
      <c r="AJ14" s="4">
        <v>4.288658254250647E-2</v>
      </c>
      <c r="AK14" s="4">
        <v>4.0434726446259978E-2</v>
      </c>
      <c r="AL14" s="4">
        <v>3.8195510407720866E-2</v>
      </c>
      <c r="AM14" s="4">
        <v>3.6080298879856872E-2</v>
      </c>
      <c r="AN14" s="4">
        <v>3.4017562809075433E-2</v>
      </c>
      <c r="AO14" s="19">
        <v>3.2133719911428278E-2</v>
      </c>
      <c r="AP14" s="19">
        <v>3.029661253683566E-2</v>
      </c>
      <c r="AQ14" s="19">
        <v>2.8618830425559315E-2</v>
      </c>
      <c r="AR14" s="19">
        <v>2.7033961434833876E-2</v>
      </c>
      <c r="AS14" s="19">
        <v>2.5488410840216205E-2</v>
      </c>
      <c r="AT14" s="19">
        <v>2.4076899909725769E-2</v>
      </c>
      <c r="AU14" s="19">
        <v>2.2700406602900292E-2</v>
      </c>
      <c r="AV14" s="19">
        <v>2.1443291271252621E-2</v>
      </c>
      <c r="AW14" s="19">
        <v>2.0217363223129396E-2</v>
      </c>
      <c r="AX14" s="19">
        <v>1.9097755203859881E-2</v>
      </c>
      <c r="AY14" s="19">
        <v>1.8040149439927919E-2</v>
      </c>
      <c r="AZ14" s="19">
        <v>1.7008781404537224E-2</v>
      </c>
      <c r="BA14" s="19">
        <v>1.6066859955713664E-2</v>
      </c>
      <c r="BB14" s="19">
        <v>1.5148306268417386E-2</v>
      </c>
      <c r="BC14" s="19">
        <v>1.4309415212779239E-2</v>
      </c>
      <c r="BD14" s="19">
        <v>1.3516980717416544E-2</v>
      </c>
      <c r="BE14" s="19">
        <v>1.2744205420107723E-2</v>
      </c>
      <c r="BF14" s="19">
        <v>1.2038449954862545E-2</v>
      </c>
      <c r="BG14" s="19">
        <v>1.1350203301449828E-2</v>
      </c>
      <c r="BH14" s="19">
        <v>1.0721645635626002E-2</v>
      </c>
      <c r="BI14" s="19">
        <v>1.0108681611564401E-2</v>
      </c>
    </row>
    <row r="15" spans="1:89" s="19" customFormat="1" x14ac:dyDescent="0.55000000000000004">
      <c r="B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89" x14ac:dyDescent="0.55000000000000004">
      <c r="B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89" s="19" customFormat="1" x14ac:dyDescent="0.55000000000000004">
      <c r="B17" s="4"/>
    </row>
    <row r="18" spans="1:89" s="19" customFormat="1" x14ac:dyDescent="0.55000000000000004">
      <c r="C18" s="49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89" x14ac:dyDescent="0.55000000000000004">
      <c r="C19" s="49"/>
      <c r="D19" s="4"/>
    </row>
    <row r="20" spans="1:89" x14ac:dyDescent="0.55000000000000004">
      <c r="B20" s="1"/>
      <c r="C20" s="49"/>
      <c r="D20" s="4"/>
    </row>
    <row r="21" spans="1:89" x14ac:dyDescent="0.55000000000000004">
      <c r="C21" s="49"/>
      <c r="D21" s="4"/>
    </row>
    <row r="22" spans="1:89" x14ac:dyDescent="0.55000000000000004">
      <c r="C22" s="49"/>
      <c r="D22" s="4"/>
    </row>
    <row r="23" spans="1:89" x14ac:dyDescent="0.55000000000000004">
      <c r="C23" s="4"/>
    </row>
    <row r="27" spans="1:89" x14ac:dyDescent="0.55000000000000004">
      <c r="A27" s="1"/>
      <c r="B27" s="74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1:89" x14ac:dyDescent="0.55000000000000004">
      <c r="A28" s="1"/>
      <c r="B28" s="74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</row>
    <row r="29" spans="1:89" s="1" customFormat="1" x14ac:dyDescent="0.55000000000000004">
      <c r="A29" s="1" t="s">
        <v>143</v>
      </c>
      <c r="B29" s="1" t="s">
        <v>154</v>
      </c>
      <c r="J29" s="1" t="s">
        <v>168</v>
      </c>
    </row>
    <row r="30" spans="1:89" s="1" customFormat="1" x14ac:dyDescent="0.55000000000000004">
      <c r="A30" s="4" t="s">
        <v>122</v>
      </c>
      <c r="B30" s="1">
        <v>1</v>
      </c>
      <c r="C30" s="19">
        <v>2</v>
      </c>
      <c r="D30" s="19">
        <v>3</v>
      </c>
      <c r="E30" s="1">
        <v>4</v>
      </c>
      <c r="F30" s="19">
        <v>5</v>
      </c>
      <c r="G30" s="19">
        <v>6</v>
      </c>
      <c r="H30" s="1">
        <v>7</v>
      </c>
      <c r="I30" s="19">
        <v>8</v>
      </c>
      <c r="J30" s="19">
        <v>9</v>
      </c>
      <c r="K30" s="1">
        <v>10</v>
      </c>
      <c r="L30" s="19">
        <v>11</v>
      </c>
      <c r="M30" s="19">
        <v>12</v>
      </c>
      <c r="N30" s="1">
        <v>13</v>
      </c>
      <c r="O30" s="19">
        <v>14</v>
      </c>
      <c r="P30" s="19">
        <v>15</v>
      </c>
      <c r="Q30" s="1">
        <v>16</v>
      </c>
      <c r="R30" s="19">
        <v>17</v>
      </c>
      <c r="S30" s="19">
        <v>18</v>
      </c>
      <c r="T30" s="1">
        <v>19</v>
      </c>
      <c r="U30" s="19">
        <v>20</v>
      </c>
      <c r="V30" s="19">
        <v>21</v>
      </c>
      <c r="W30" s="1">
        <v>22</v>
      </c>
      <c r="X30" s="19">
        <v>23</v>
      </c>
      <c r="Y30" s="19">
        <v>24</v>
      </c>
      <c r="Z30" s="1">
        <v>25</v>
      </c>
      <c r="AA30" s="19">
        <v>26</v>
      </c>
      <c r="AB30" s="19">
        <v>27</v>
      </c>
      <c r="AC30" s="1">
        <v>28</v>
      </c>
      <c r="AD30" s="19">
        <v>29</v>
      </c>
      <c r="AE30" s="19">
        <v>30</v>
      </c>
      <c r="AF30" s="1">
        <v>31</v>
      </c>
      <c r="AG30" s="19">
        <v>32</v>
      </c>
      <c r="AH30" s="19">
        <v>33</v>
      </c>
      <c r="AI30" s="1">
        <v>34</v>
      </c>
      <c r="AJ30" s="19">
        <v>35</v>
      </c>
      <c r="AK30" s="19">
        <v>36</v>
      </c>
      <c r="AL30" s="1">
        <v>37</v>
      </c>
      <c r="AM30" s="19">
        <v>38</v>
      </c>
      <c r="AN30" s="19">
        <v>39</v>
      </c>
      <c r="AO30" s="1">
        <v>40</v>
      </c>
      <c r="AP30" s="19">
        <v>41</v>
      </c>
      <c r="AQ30" s="19">
        <v>42</v>
      </c>
      <c r="AR30" s="1">
        <v>43</v>
      </c>
      <c r="AS30" s="19">
        <v>44</v>
      </c>
      <c r="AT30" s="19">
        <v>45</v>
      </c>
      <c r="AU30" s="1">
        <v>46</v>
      </c>
      <c r="AV30" s="19">
        <v>47</v>
      </c>
      <c r="AW30" s="19">
        <v>48</v>
      </c>
      <c r="AX30" s="1">
        <v>49</v>
      </c>
      <c r="AY30" s="19">
        <v>50</v>
      </c>
      <c r="AZ30" s="19">
        <v>51</v>
      </c>
      <c r="BA30" s="1">
        <v>52</v>
      </c>
      <c r="BB30" s="19">
        <v>53</v>
      </c>
      <c r="BC30" s="19">
        <v>54</v>
      </c>
      <c r="BD30" s="1">
        <v>55</v>
      </c>
      <c r="BE30" s="19">
        <v>56</v>
      </c>
      <c r="BF30" s="19">
        <v>57</v>
      </c>
      <c r="BG30" s="1">
        <v>58</v>
      </c>
      <c r="BH30" s="19">
        <v>59</v>
      </c>
      <c r="BI30" s="19">
        <v>60</v>
      </c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</row>
    <row r="31" spans="1:89" x14ac:dyDescent="0.55000000000000004">
      <c r="A31" s="19" t="s">
        <v>141</v>
      </c>
      <c r="B31" s="19">
        <v>904.4539794921875</v>
      </c>
      <c r="C31" s="19">
        <v>1034.079956054688</v>
      </c>
      <c r="D31" s="19">
        <v>1017.799987792969</v>
      </c>
      <c r="E31" s="19">
        <v>1217.599975585938</v>
      </c>
      <c r="F31" s="19">
        <v>1968.099975585938</v>
      </c>
      <c r="G31" s="19">
        <v>2576.169921875</v>
      </c>
      <c r="H31" s="19">
        <v>2327.89990234375</v>
      </c>
      <c r="I31" s="19">
        <v>4159.4599609375</v>
      </c>
      <c r="J31" s="19">
        <v>3672.570068359375</v>
      </c>
      <c r="K31" s="19">
        <v>5572.2001953125</v>
      </c>
      <c r="L31" s="19">
        <v>7689.91015625</v>
      </c>
      <c r="M31" s="19">
        <v>18960.5</v>
      </c>
      <c r="N31" s="19">
        <v>11141.2001953125</v>
      </c>
      <c r="O31" s="19">
        <v>10178.7001953125</v>
      </c>
      <c r="P31" s="19">
        <v>8594.1904296875</v>
      </c>
      <c r="Q31" s="19">
        <v>8163.68994140625</v>
      </c>
      <c r="R31" s="19">
        <v>8234.150390625</v>
      </c>
      <c r="S31" s="19">
        <v>6709.47998046875</v>
      </c>
      <c r="T31" s="19">
        <v>7378.759765625</v>
      </c>
      <c r="U31" s="19">
        <v>6395.35009765625</v>
      </c>
      <c r="V31" s="19">
        <v>6251.16015625</v>
      </c>
      <c r="W31" s="19">
        <v>6450.7900390625</v>
      </c>
      <c r="X31" s="19">
        <v>5536.06982421875</v>
      </c>
      <c r="Y31" s="19">
        <v>3703.800048828125</v>
      </c>
      <c r="Z31" s="19">
        <v>3665.409912109375</v>
      </c>
      <c r="AA31" s="19">
        <v>3611.97998046875</v>
      </c>
      <c r="AB31" s="19">
        <v>4033.719970703125</v>
      </c>
      <c r="AC31" s="19">
        <v>5220.37</v>
      </c>
      <c r="AD31" s="19">
        <v>7265.05</v>
      </c>
      <c r="AE31" s="19">
        <v>9327.48</v>
      </c>
      <c r="AF31" s="19">
        <v>9674.2800000000007</v>
      </c>
      <c r="AG31" s="19">
        <v>10214.52</v>
      </c>
      <c r="AH31" s="19">
        <v>10265.629999999999</v>
      </c>
      <c r="AI31" s="19">
        <v>8076.78</v>
      </c>
      <c r="AJ31" s="19">
        <v>8482.7000000000007</v>
      </c>
      <c r="AK31" s="19">
        <v>6612.12</v>
      </c>
      <c r="AL31" s="19">
        <v>8722.0300000000007</v>
      </c>
      <c r="AM31" s="19">
        <v>9904.17</v>
      </c>
      <c r="AN31" s="19">
        <v>5357.61</v>
      </c>
      <c r="AO31" s="19">
        <v>7112.27</v>
      </c>
      <c r="AP31" s="19">
        <v>9669.4</v>
      </c>
      <c r="AQ31" s="19">
        <v>9526</v>
      </c>
      <c r="AR31" s="19">
        <v>9131</v>
      </c>
      <c r="AS31" s="19">
        <v>11914.01</v>
      </c>
      <c r="AT31" s="19">
        <v>10785.62</v>
      </c>
      <c r="AU31" s="19">
        <v>11327.57</v>
      </c>
      <c r="AV31" s="19">
        <v>16725</v>
      </c>
      <c r="AW31" s="19">
        <v>21379.48</v>
      </c>
      <c r="AX31" s="19">
        <v>36828.519999999997</v>
      </c>
      <c r="AY31" s="19">
        <v>48720.37</v>
      </c>
      <c r="AZ31" s="19">
        <v>58913</v>
      </c>
      <c r="BA31" s="19">
        <v>61455.98</v>
      </c>
      <c r="BB31" s="19">
        <v>43596.24</v>
      </c>
      <c r="BC31" s="19">
        <v>38324.870000000003</v>
      </c>
      <c r="BD31" s="19">
        <v>31421.25</v>
      </c>
      <c r="BE31" s="19">
        <v>45982.55</v>
      </c>
      <c r="BF31" s="19">
        <v>48167.85</v>
      </c>
      <c r="BG31" s="19">
        <v>60948.78</v>
      </c>
      <c r="BH31" s="19">
        <v>63584.25</v>
      </c>
      <c r="BI31" s="19">
        <v>47658.38</v>
      </c>
    </row>
    <row r="32" spans="1:89" s="19" customFormat="1" x14ac:dyDescent="0.55000000000000004">
      <c r="A32" s="19" t="s">
        <v>150</v>
      </c>
      <c r="B32" s="19">
        <v>151.40756534749406</v>
      </c>
      <c r="C32" s="19">
        <v>180.68625829300512</v>
      </c>
      <c r="D32" s="19">
        <v>193.15202705726838</v>
      </c>
      <c r="E32" s="19">
        <v>214.4766620516962</v>
      </c>
      <c r="F32" s="19">
        <v>258.21878888367394</v>
      </c>
      <c r="G32" s="19">
        <v>342.3433402674662</v>
      </c>
      <c r="H32" s="19">
        <v>360.46100139474879</v>
      </c>
      <c r="I32" s="19">
        <v>487.36337564514724</v>
      </c>
      <c r="J32" s="19">
        <v>489.00534783869227</v>
      </c>
      <c r="K32" s="19">
        <v>664.86545869776694</v>
      </c>
      <c r="L32" s="19">
        <v>809.66589865432991</v>
      </c>
      <c r="M32" s="19">
        <v>1590.699246564305</v>
      </c>
      <c r="N32" s="19">
        <v>1180.7470264625979</v>
      </c>
      <c r="O32" s="19">
        <v>1460.2799151160846</v>
      </c>
      <c r="P32" s="19">
        <v>1552.8450129939579</v>
      </c>
      <c r="Q32" s="19">
        <v>1643.5427921582857</v>
      </c>
      <c r="R32" s="19">
        <v>1734.804080141457</v>
      </c>
      <c r="S32" s="19">
        <v>1893.3120868495205</v>
      </c>
      <c r="T32" s="19">
        <v>1995.8957528189028</v>
      </c>
      <c r="U32" s="19">
        <v>2312.1630514486542</v>
      </c>
      <c r="V32" s="19">
        <v>2489.1754684957386</v>
      </c>
      <c r="W32" s="19">
        <v>2550.1831824769115</v>
      </c>
      <c r="X32" s="19">
        <v>2333.0109356786252</v>
      </c>
      <c r="Y32" s="19">
        <v>1750.747295450712</v>
      </c>
      <c r="Z32" s="19">
        <v>1984.3466255807514</v>
      </c>
      <c r="AA32" s="19">
        <v>2039.5275111003289</v>
      </c>
      <c r="AB32" s="19">
        <v>2070.0698107575436</v>
      </c>
      <c r="AC32" s="19">
        <v>2146.2353287351284</v>
      </c>
      <c r="AD32" s="19">
        <v>2199.0577516750318</v>
      </c>
      <c r="AE32" s="19">
        <v>2728.2772572629683</v>
      </c>
      <c r="AF32" s="19">
        <v>3113.5313982282664</v>
      </c>
      <c r="AG32" s="19">
        <v>3585.3857990922229</v>
      </c>
      <c r="AH32" s="19">
        <v>4183.3495720756337</v>
      </c>
      <c r="AI32" s="19">
        <v>4400.4434651695528</v>
      </c>
      <c r="AJ32" s="19">
        <v>4320.6095159667411</v>
      </c>
      <c r="AK32" s="19">
        <v>4107.5302569727464</v>
      </c>
      <c r="AL32" s="19">
        <v>4906.5468217759117</v>
      </c>
      <c r="AM32" s="19">
        <v>5266.3174182424918</v>
      </c>
      <c r="AN32" s="19">
        <v>5181.3624754994771</v>
      </c>
      <c r="AO32" s="19">
        <v>4791.0585262506365</v>
      </c>
      <c r="AP32" s="19">
        <v>8316.2496744259952</v>
      </c>
      <c r="AQ32" s="19">
        <v>9634.4212975751416</v>
      </c>
      <c r="AR32" s="19">
        <v>10104.197915000048</v>
      </c>
      <c r="AS32" s="19">
        <v>9954.8154559764607</v>
      </c>
      <c r="AT32" s="19">
        <v>10325.576874149174</v>
      </c>
      <c r="AU32" s="19">
        <v>11996.455635452461</v>
      </c>
      <c r="AV32" s="19">
        <v>10796.995962318653</v>
      </c>
      <c r="AW32" s="19">
        <v>10050.633676808997</v>
      </c>
      <c r="AX32" s="19">
        <v>13340.251005648635</v>
      </c>
      <c r="AY32" s="19">
        <v>14511.294074499105</v>
      </c>
      <c r="AZ32" s="19">
        <v>14881.625767369875</v>
      </c>
      <c r="BA32" s="19">
        <v>14828.312180468014</v>
      </c>
      <c r="BB32" s="19">
        <v>16176.651845104749</v>
      </c>
      <c r="BC32" s="19">
        <v>13892.158251194867</v>
      </c>
      <c r="BD32" s="19">
        <v>10464.995717680673</v>
      </c>
      <c r="BE32" s="19">
        <v>11892.577268017994</v>
      </c>
      <c r="BF32" s="19">
        <v>13961.139277972949</v>
      </c>
      <c r="BG32" s="19">
        <v>15644.667350761922</v>
      </c>
      <c r="BH32" s="19">
        <v>17848.617740191396</v>
      </c>
      <c r="BI32" s="19">
        <v>17382.344493497254</v>
      </c>
    </row>
    <row r="33" spans="1:89" s="19" customFormat="1" x14ac:dyDescent="0.55000000000000004">
      <c r="A33" s="19" t="s">
        <v>151</v>
      </c>
      <c r="B33" s="19">
        <v>142.45604058123521</v>
      </c>
      <c r="C33" s="19">
        <v>169.75339432980653</v>
      </c>
      <c r="D33" s="19">
        <v>180.98042451444906</v>
      </c>
      <c r="E33" s="19">
        <v>201.44468432910685</v>
      </c>
      <c r="F33" s="19">
        <v>245.30548925251659</v>
      </c>
      <c r="G33" s="19">
        <v>325.03996054129584</v>
      </c>
      <c r="H33" s="19">
        <v>340.11537941542326</v>
      </c>
      <c r="I33" s="19">
        <v>465.45038779585275</v>
      </c>
      <c r="J33" s="19">
        <v>464.24902416382167</v>
      </c>
      <c r="K33" s="19">
        <v>634.40665295826886</v>
      </c>
      <c r="L33" s="19">
        <v>777.57254277232425</v>
      </c>
      <c r="M33" s="19">
        <v>1548.9487118036911</v>
      </c>
      <c r="N33" s="19">
        <v>1133.5406535466614</v>
      </c>
      <c r="O33" s="19">
        <v>1381.9927723759511</v>
      </c>
      <c r="P33" s="19">
        <v>1457.2671576334669</v>
      </c>
      <c r="Q33" s="19">
        <v>1537.2268468598209</v>
      </c>
      <c r="R33" s="19">
        <v>1620.4679438507026</v>
      </c>
      <c r="S33" s="19">
        <v>1755.9394226537945</v>
      </c>
      <c r="T33" s="19">
        <v>1852.7704236705104</v>
      </c>
      <c r="U33" s="19">
        <v>2134.4562499635595</v>
      </c>
      <c r="V33" s="19">
        <v>2294.3596631234577</v>
      </c>
      <c r="W33" s="19">
        <v>2350.8492478405892</v>
      </c>
      <c r="X33" s="19">
        <v>2148.6320084783829</v>
      </c>
      <c r="Y33" s="19">
        <v>1609.8935554571058</v>
      </c>
      <c r="Z33" s="19">
        <v>1821.7543421931941</v>
      </c>
      <c r="AA33" s="19">
        <v>1871.5548687707667</v>
      </c>
      <c r="AB33" s="19">
        <v>1901.6144935657333</v>
      </c>
      <c r="AC33" s="19">
        <v>1977.3223448408323</v>
      </c>
      <c r="AD33" s="19">
        <v>2036.5822486335742</v>
      </c>
      <c r="AE33" s="19">
        <v>2528.4371699597509</v>
      </c>
      <c r="AF33" s="19">
        <v>2880.1074351883326</v>
      </c>
      <c r="AG33" s="19">
        <v>3311.4672424103637</v>
      </c>
      <c r="AH33" s="19">
        <v>3854.6109734510042</v>
      </c>
      <c r="AI33" s="19">
        <v>4039.5973560023463</v>
      </c>
      <c r="AJ33" s="19">
        <v>3969.364483739665</v>
      </c>
      <c r="AK33" s="19">
        <v>3765.5780869793607</v>
      </c>
      <c r="AL33" s="19">
        <v>4502.6306654201671</v>
      </c>
      <c r="AM33" s="19">
        <v>4835.7843236254166</v>
      </c>
      <c r="AN33" s="19">
        <v>4733.5199641681475</v>
      </c>
      <c r="AO33" s="19">
        <v>4388.8842617857717</v>
      </c>
      <c r="AP33" s="19">
        <v>7603.3659015580288</v>
      </c>
      <c r="AQ33" s="19">
        <v>8799.2745545455909</v>
      </c>
      <c r="AR33" s="19">
        <v>9223.5770798188369</v>
      </c>
      <c r="AS33" s="19">
        <v>9103.3476189139692</v>
      </c>
      <c r="AT33" s="19">
        <v>9433.7043069681731</v>
      </c>
      <c r="AU33" s="19">
        <v>10953.607295396872</v>
      </c>
      <c r="AV33" s="19">
        <v>9894.5209064561241</v>
      </c>
      <c r="AW33" s="19">
        <v>9242.6709865767825</v>
      </c>
      <c r="AX33" s="19">
        <v>12314.566758518498</v>
      </c>
      <c r="AY33" s="19">
        <v>13443.448041528298</v>
      </c>
      <c r="AZ33" s="19">
        <v>13836.008828620843</v>
      </c>
      <c r="BA33" s="19">
        <v>13801.668317736561</v>
      </c>
      <c r="BB33" s="19">
        <v>14927.01089187375</v>
      </c>
      <c r="BC33" s="19">
        <v>12823.888862776108</v>
      </c>
      <c r="BD33" s="19">
        <v>9674.3705962975037</v>
      </c>
      <c r="BE33" s="19">
        <v>11050.909685448698</v>
      </c>
      <c r="BF33" s="19">
        <v>12940.935358855182</v>
      </c>
      <c r="BG33" s="19">
        <v>14539.991669591474</v>
      </c>
      <c r="BH33" s="19">
        <v>16555.418624509519</v>
      </c>
      <c r="BI33" s="19">
        <v>16044.058102299459</v>
      </c>
    </row>
    <row r="34" spans="1:89" x14ac:dyDescent="0.55000000000000004">
      <c r="A34" s="19" t="s">
        <v>152</v>
      </c>
      <c r="B34" s="19">
        <v>133.50451581497637</v>
      </c>
      <c r="C34" s="19">
        <v>158.82053036660793</v>
      </c>
      <c r="D34" s="19">
        <v>168.80882197162973</v>
      </c>
      <c r="E34" s="19">
        <v>188.41270660651753</v>
      </c>
      <c r="F34" s="19">
        <v>232.39218962135922</v>
      </c>
      <c r="G34" s="19">
        <v>307.73658081512548</v>
      </c>
      <c r="H34" s="19">
        <v>319.76975743609779</v>
      </c>
      <c r="I34" s="19">
        <v>443.5373999465582</v>
      </c>
      <c r="J34" s="19">
        <v>439.49270048895113</v>
      </c>
      <c r="K34" s="19">
        <v>603.94784721877079</v>
      </c>
      <c r="L34" s="19">
        <v>745.4791868903186</v>
      </c>
      <c r="M34" s="19">
        <v>1507.1981770430775</v>
      </c>
      <c r="N34" s="19">
        <v>1086.3342806307251</v>
      </c>
      <c r="O34" s="19">
        <v>1303.7056296358173</v>
      </c>
      <c r="P34" s="19">
        <v>1361.6893022729757</v>
      </c>
      <c r="Q34" s="19">
        <v>1430.910901561356</v>
      </c>
      <c r="R34" s="19">
        <v>1506.1318075599481</v>
      </c>
      <c r="S34" s="19">
        <v>1618.5667584580685</v>
      </c>
      <c r="T34" s="19">
        <v>1709.6450945221181</v>
      </c>
      <c r="U34" s="19">
        <v>1956.7494484784652</v>
      </c>
      <c r="V34" s="19">
        <v>2099.5438577511768</v>
      </c>
      <c r="W34" s="19">
        <v>2151.5153132042674</v>
      </c>
      <c r="X34" s="19">
        <v>1964.2530812781408</v>
      </c>
      <c r="Y34" s="19">
        <v>1469.0398154634995</v>
      </c>
      <c r="Z34" s="19">
        <v>1659.1620588056371</v>
      </c>
      <c r="AA34" s="19">
        <v>1703.5822264412047</v>
      </c>
      <c r="AB34" s="19">
        <v>1733.1591763739227</v>
      </c>
      <c r="AC34" s="19">
        <v>1808.4093609465363</v>
      </c>
      <c r="AD34" s="19">
        <v>1874.1067455921166</v>
      </c>
      <c r="AE34" s="19">
        <v>2328.5970826565335</v>
      </c>
      <c r="AF34" s="19">
        <v>2646.6834721483992</v>
      </c>
      <c r="AG34" s="19">
        <v>3037.548685728505</v>
      </c>
      <c r="AH34" s="19">
        <v>3525.8723748263747</v>
      </c>
      <c r="AI34" s="19">
        <v>3678.7512468351397</v>
      </c>
      <c r="AJ34" s="19">
        <v>3618.119451512589</v>
      </c>
      <c r="AK34" s="19">
        <v>3423.625916985975</v>
      </c>
      <c r="AL34" s="19">
        <v>4098.7145090644235</v>
      </c>
      <c r="AM34" s="19">
        <v>4405.2512290083405</v>
      </c>
      <c r="AN34" s="19">
        <v>4285.6774528368178</v>
      </c>
      <c r="AO34" s="19">
        <v>3986.709997320907</v>
      </c>
      <c r="AP34" s="19">
        <v>6890.4821286900633</v>
      </c>
      <c r="AQ34" s="19">
        <v>7964.1278115160394</v>
      </c>
      <c r="AR34" s="19">
        <v>8342.9562446376258</v>
      </c>
      <c r="AS34" s="19">
        <v>8251.8797818514759</v>
      </c>
      <c r="AT34" s="19">
        <v>8541.8317397871742</v>
      </c>
      <c r="AU34" s="19">
        <v>9910.7589553412854</v>
      </c>
      <c r="AV34" s="19">
        <v>8992.0458505935949</v>
      </c>
      <c r="AW34" s="19">
        <v>8434.7082963445682</v>
      </c>
      <c r="AX34" s="19">
        <v>11288.882511388359</v>
      </c>
      <c r="AY34" s="19">
        <v>12375.602008557493</v>
      </c>
      <c r="AZ34" s="19">
        <v>12790.391889871811</v>
      </c>
      <c r="BA34" s="19">
        <v>12775.024455005108</v>
      </c>
      <c r="BB34" s="19">
        <v>13677.369938642751</v>
      </c>
      <c r="BC34" s="19">
        <v>11755.619474357351</v>
      </c>
      <c r="BD34" s="19">
        <v>8883.7454749143344</v>
      </c>
      <c r="BE34" s="19">
        <v>10209.242102879403</v>
      </c>
      <c r="BF34" s="19">
        <v>11920.731439737416</v>
      </c>
      <c r="BG34" s="19">
        <v>13435.315988421029</v>
      </c>
      <c r="BH34" s="19">
        <v>15262.219508827638</v>
      </c>
      <c r="BI34" s="19">
        <v>14705.771711101665</v>
      </c>
    </row>
    <row r="35" spans="1:89" s="19" customFormat="1" x14ac:dyDescent="0.55000000000000004">
      <c r="A35" s="19" t="s">
        <v>153</v>
      </c>
      <c r="B35" s="19">
        <v>124.55299104871756</v>
      </c>
      <c r="C35" s="19">
        <v>147.88766640340933</v>
      </c>
      <c r="D35" s="19">
        <v>156.6372194288104</v>
      </c>
      <c r="E35" s="19">
        <v>175.38072888392819</v>
      </c>
      <c r="F35" s="19">
        <v>219.47888999020188</v>
      </c>
      <c r="G35" s="19">
        <v>290.43320108895512</v>
      </c>
      <c r="H35" s="19">
        <v>299.42413545677226</v>
      </c>
      <c r="I35" s="19">
        <v>421.6244120972637</v>
      </c>
      <c r="J35" s="19">
        <v>414.73637681408059</v>
      </c>
      <c r="K35" s="19">
        <v>573.48904147927271</v>
      </c>
      <c r="L35" s="19">
        <v>713.38583100831283</v>
      </c>
      <c r="M35" s="19">
        <v>1465.4476422824637</v>
      </c>
      <c r="N35" s="19">
        <v>1039.1279077147885</v>
      </c>
      <c r="O35" s="19">
        <v>1225.4184868956838</v>
      </c>
      <c r="P35" s="19">
        <v>1266.1114469124848</v>
      </c>
      <c r="Q35" s="19">
        <v>1324.5949562628909</v>
      </c>
      <c r="R35" s="19">
        <v>1391.7956712691937</v>
      </c>
      <c r="S35" s="19">
        <v>1481.1940942623423</v>
      </c>
      <c r="T35" s="19">
        <v>1566.5197653737259</v>
      </c>
      <c r="U35" s="19">
        <v>1779.0426469933709</v>
      </c>
      <c r="V35" s="19">
        <v>1904.7280523788961</v>
      </c>
      <c r="W35" s="19">
        <v>1952.1813785679453</v>
      </c>
      <c r="X35" s="19">
        <v>1779.8741540778983</v>
      </c>
      <c r="Y35" s="19">
        <v>1328.186075469893</v>
      </c>
      <c r="Z35" s="19">
        <v>1496.5697754180799</v>
      </c>
      <c r="AA35" s="19">
        <v>1535.6095841116426</v>
      </c>
      <c r="AB35" s="19">
        <v>1564.7038591821124</v>
      </c>
      <c r="AC35" s="19">
        <v>1639.4963770522402</v>
      </c>
      <c r="AD35" s="19">
        <v>1711.6312425506587</v>
      </c>
      <c r="AE35" s="19">
        <v>2128.7569953533157</v>
      </c>
      <c r="AF35" s="19">
        <v>2413.2595091084654</v>
      </c>
      <c r="AG35" s="19">
        <v>2763.6301290466463</v>
      </c>
      <c r="AH35" s="19">
        <v>3197.1337762017451</v>
      </c>
      <c r="AI35" s="19">
        <v>3317.9051376679331</v>
      </c>
      <c r="AJ35" s="19">
        <v>3266.8744192855129</v>
      </c>
      <c r="AK35" s="19">
        <v>3081.6737469925897</v>
      </c>
      <c r="AL35" s="19">
        <v>3694.798352708679</v>
      </c>
      <c r="AM35" s="19">
        <v>3974.7181343912653</v>
      </c>
      <c r="AN35" s="19">
        <v>3837.8349415054877</v>
      </c>
      <c r="AO35" s="19">
        <v>3584.5357328560426</v>
      </c>
      <c r="AP35" s="19">
        <v>6177.5983558220978</v>
      </c>
      <c r="AQ35" s="19">
        <v>7128.9810684864888</v>
      </c>
      <c r="AR35" s="19">
        <v>7462.3354094564147</v>
      </c>
      <c r="AS35" s="19">
        <v>7400.4119447889825</v>
      </c>
      <c r="AT35" s="19">
        <v>7649.9591726061744</v>
      </c>
      <c r="AU35" s="19">
        <v>8867.9106152856966</v>
      </c>
      <c r="AV35" s="19">
        <v>8089.5707947310657</v>
      </c>
      <c r="AW35" s="19">
        <v>7626.745606112353</v>
      </c>
      <c r="AX35" s="19">
        <v>10263.198264258221</v>
      </c>
      <c r="AY35" s="19">
        <v>11307.755975586686</v>
      </c>
      <c r="AZ35" s="19">
        <v>11744.774951122779</v>
      </c>
      <c r="BA35" s="19">
        <v>11748.380592273657</v>
      </c>
      <c r="BB35" s="19">
        <v>12427.728985411752</v>
      </c>
      <c r="BC35" s="19">
        <v>10687.350085938591</v>
      </c>
      <c r="BD35" s="19">
        <v>8093.1203535311652</v>
      </c>
      <c r="BE35" s="19">
        <v>9367.5745203101087</v>
      </c>
      <c r="BF35" s="19">
        <v>10900.527520619649</v>
      </c>
      <c r="BG35" s="19">
        <v>12330.640307250584</v>
      </c>
      <c r="BH35" s="19">
        <v>13969.020393145758</v>
      </c>
      <c r="BI35" s="19">
        <v>13367.48531990387</v>
      </c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</row>
    <row r="36" spans="1:89" s="19" customFormat="1" x14ac:dyDescent="0.55000000000000004">
      <c r="A36" s="19" t="s">
        <v>142</v>
      </c>
      <c r="B36" s="19">
        <v>115.60146628245873</v>
      </c>
      <c r="C36" s="19">
        <v>136.95480244021073</v>
      </c>
      <c r="D36" s="19">
        <v>144.46561688599107</v>
      </c>
      <c r="E36" s="19">
        <v>162.34875116133884</v>
      </c>
      <c r="F36" s="19">
        <v>206.56559035904451</v>
      </c>
      <c r="G36" s="19">
        <v>273.12982136278475</v>
      </c>
      <c r="H36" s="19">
        <v>279.07851347744673</v>
      </c>
      <c r="I36" s="19">
        <v>399.71142424796921</v>
      </c>
      <c r="J36" s="19">
        <v>389.98005313920999</v>
      </c>
      <c r="K36" s="19">
        <v>543.03023573977464</v>
      </c>
      <c r="L36" s="19">
        <v>681.29247512630718</v>
      </c>
      <c r="M36" s="19">
        <v>1423.6971075218501</v>
      </c>
      <c r="N36" s="19">
        <v>991.92153479885212</v>
      </c>
      <c r="O36" s="19">
        <v>1147.1313441555501</v>
      </c>
      <c r="P36" s="19">
        <v>1170.5335915519936</v>
      </c>
      <c r="Q36" s="19">
        <v>1218.2790109644259</v>
      </c>
      <c r="R36" s="19">
        <v>1277.4595349784393</v>
      </c>
      <c r="S36" s="19">
        <v>1343.8214300666164</v>
      </c>
      <c r="T36" s="19">
        <v>1423.3944362253337</v>
      </c>
      <c r="U36" s="19">
        <v>1601.3358455082764</v>
      </c>
      <c r="V36" s="19">
        <v>1709.9122470066154</v>
      </c>
      <c r="W36" s="19">
        <v>1752.8474439316233</v>
      </c>
      <c r="X36" s="19">
        <v>1595.495226877656</v>
      </c>
      <c r="Y36" s="19">
        <v>1187.3323354762867</v>
      </c>
      <c r="Z36" s="19">
        <v>1333.9774920305229</v>
      </c>
      <c r="AA36" s="19">
        <v>1367.6369417820804</v>
      </c>
      <c r="AB36" s="19">
        <v>1396.2485419903021</v>
      </c>
      <c r="AC36" s="19">
        <v>1470.5833931579441</v>
      </c>
      <c r="AD36" s="19">
        <v>1549.1557395092011</v>
      </c>
      <c r="AE36" s="19">
        <v>1928.9169080500983</v>
      </c>
      <c r="AF36" s="19">
        <v>2179.835546068532</v>
      </c>
      <c r="AG36" s="19">
        <v>2489.7115723647876</v>
      </c>
      <c r="AH36" s="19">
        <v>2868.3951775771156</v>
      </c>
      <c r="AI36" s="19">
        <v>2957.059028500727</v>
      </c>
      <c r="AJ36" s="19">
        <v>2915.6293870584368</v>
      </c>
      <c r="AK36" s="19">
        <v>2739.721576999204</v>
      </c>
      <c r="AL36" s="19">
        <v>3290.8821963529349</v>
      </c>
      <c r="AM36" s="19">
        <v>3544.18503977419</v>
      </c>
      <c r="AN36" s="19">
        <v>3389.992430174158</v>
      </c>
      <c r="AO36" s="19">
        <v>3182.3614683911778</v>
      </c>
      <c r="AP36" s="19">
        <v>5464.7145829541314</v>
      </c>
      <c r="AQ36" s="19">
        <v>6293.8343254569381</v>
      </c>
      <c r="AR36" s="19">
        <v>6581.7145742752027</v>
      </c>
      <c r="AS36" s="19">
        <v>6548.9441077264901</v>
      </c>
      <c r="AT36" s="19">
        <v>6758.0866054251746</v>
      </c>
      <c r="AU36" s="19">
        <v>7825.0622752301097</v>
      </c>
      <c r="AV36" s="19">
        <v>7187.0957388685365</v>
      </c>
      <c r="AW36" s="19">
        <v>6818.7829158801387</v>
      </c>
      <c r="AX36" s="19">
        <v>9237.5140171280837</v>
      </c>
      <c r="AY36" s="19">
        <v>10239.909942615881</v>
      </c>
      <c r="AZ36" s="19">
        <v>10699.158012373749</v>
      </c>
      <c r="BA36" s="19">
        <v>10721.736729542205</v>
      </c>
      <c r="BB36" s="19">
        <v>11178.088032180753</v>
      </c>
      <c r="BC36" s="19">
        <v>9619.080697519832</v>
      </c>
      <c r="BD36" s="19">
        <v>7302.4952321479959</v>
      </c>
      <c r="BE36" s="19">
        <v>8525.9069377408141</v>
      </c>
      <c r="BF36" s="19">
        <v>9880.3236015018829</v>
      </c>
      <c r="BG36" s="19">
        <v>11225.964626080136</v>
      </c>
      <c r="BH36" s="19">
        <v>12675.82127746388</v>
      </c>
      <c r="BI36" s="19">
        <v>12029.198928706075</v>
      </c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</row>
    <row r="37" spans="1:89" s="19" customFormat="1" x14ac:dyDescent="0.55000000000000004">
      <c r="A37" s="19" t="s">
        <v>145</v>
      </c>
      <c r="B37" s="19">
        <f>+B$31-B32</f>
        <v>753.04641414469347</v>
      </c>
      <c r="C37" s="19">
        <f>+C$31-C32</f>
        <v>853.3936977616828</v>
      </c>
      <c r="D37" s="19">
        <f t="shared" ref="D37:M37" si="0">+D$31-D32</f>
        <v>824.64796073570062</v>
      </c>
      <c r="E37" s="19">
        <f t="shared" si="0"/>
        <v>1003.1233135342418</v>
      </c>
      <c r="F37" s="19">
        <f t="shared" si="0"/>
        <v>1709.8811867022641</v>
      </c>
      <c r="G37" s="19">
        <f t="shared" si="0"/>
        <v>2233.8265816075336</v>
      </c>
      <c r="H37" s="19">
        <f t="shared" si="0"/>
        <v>1967.4389009490012</v>
      </c>
      <c r="I37" s="19">
        <f t="shared" si="0"/>
        <v>3672.0965852923528</v>
      </c>
      <c r="J37" s="19">
        <f t="shared" si="0"/>
        <v>3183.5647205206828</v>
      </c>
      <c r="K37" s="19">
        <f t="shared" si="0"/>
        <v>4907.3347366147327</v>
      </c>
      <c r="L37" s="19">
        <f t="shared" si="0"/>
        <v>6880.2442575956702</v>
      </c>
      <c r="M37" s="19">
        <f t="shared" si="0"/>
        <v>17369.800753435695</v>
      </c>
      <c r="N37" s="19">
        <f t="shared" ref="N37:BI37" si="1">+N$31-N32</f>
        <v>9960.4531688499028</v>
      </c>
      <c r="O37" s="19">
        <f t="shared" si="1"/>
        <v>8718.4202801964148</v>
      </c>
      <c r="P37" s="19">
        <f t="shared" si="1"/>
        <v>7041.3454166935426</v>
      </c>
      <c r="Q37" s="19">
        <f t="shared" si="1"/>
        <v>6520.1471492479641</v>
      </c>
      <c r="R37" s="19">
        <f t="shared" si="1"/>
        <v>6499.3463104835428</v>
      </c>
      <c r="S37" s="19">
        <f t="shared" si="1"/>
        <v>4816.1678936192293</v>
      </c>
      <c r="T37" s="19">
        <f t="shared" si="1"/>
        <v>5382.864012806097</v>
      </c>
      <c r="U37" s="19">
        <f t="shared" si="1"/>
        <v>4083.1870462075958</v>
      </c>
      <c r="V37" s="19">
        <f t="shared" si="1"/>
        <v>3761.9846877542614</v>
      </c>
      <c r="W37" s="19">
        <f t="shared" si="1"/>
        <v>3900.6068565855885</v>
      </c>
      <c r="X37" s="19">
        <f t="shared" si="1"/>
        <v>3203.0588885401248</v>
      </c>
      <c r="Y37" s="19">
        <f t="shared" si="1"/>
        <v>1953.052753377413</v>
      </c>
      <c r="Z37" s="19">
        <f t="shared" si="1"/>
        <v>1681.0632865286236</v>
      </c>
      <c r="AA37" s="19">
        <f t="shared" si="1"/>
        <v>1572.4524693684211</v>
      </c>
      <c r="AB37" s="19">
        <f t="shared" si="1"/>
        <v>1963.6501599455814</v>
      </c>
      <c r="AC37" s="19">
        <f t="shared" si="1"/>
        <v>3074.1346712648715</v>
      </c>
      <c r="AD37" s="19">
        <f t="shared" si="1"/>
        <v>5065.9922483249684</v>
      </c>
      <c r="AE37" s="19">
        <f t="shared" si="1"/>
        <v>6599.2027427370313</v>
      </c>
      <c r="AF37" s="19">
        <f t="shared" si="1"/>
        <v>6560.7486017717347</v>
      </c>
      <c r="AG37" s="19">
        <f t="shared" si="1"/>
        <v>6629.134200907778</v>
      </c>
      <c r="AH37" s="19">
        <f t="shared" si="1"/>
        <v>6082.2804279243655</v>
      </c>
      <c r="AI37" s="19">
        <f t="shared" si="1"/>
        <v>3676.3365348304469</v>
      </c>
      <c r="AJ37" s="19">
        <f t="shared" si="1"/>
        <v>4162.0904840332596</v>
      </c>
      <c r="AK37" s="19">
        <f t="shared" si="1"/>
        <v>2504.5897430272535</v>
      </c>
      <c r="AL37" s="19">
        <f t="shared" si="1"/>
        <v>3815.483178224089</v>
      </c>
      <c r="AM37" s="19">
        <f t="shared" si="1"/>
        <v>4637.8525817575082</v>
      </c>
      <c r="AN37" s="19">
        <f t="shared" si="1"/>
        <v>176.24752450052256</v>
      </c>
      <c r="AO37" s="19">
        <f t="shared" si="1"/>
        <v>2321.2114737493639</v>
      </c>
      <c r="AP37" s="19">
        <f t="shared" si="1"/>
        <v>1353.1503255740045</v>
      </c>
      <c r="AQ37" s="19">
        <f t="shared" si="1"/>
        <v>-108.42129757514158</v>
      </c>
      <c r="AR37" s="19">
        <f t="shared" si="1"/>
        <v>-973.19791500004794</v>
      </c>
      <c r="AS37" s="19">
        <f t="shared" si="1"/>
        <v>1959.1945440235395</v>
      </c>
      <c r="AT37" s="19">
        <f t="shared" si="1"/>
        <v>460.04312585082698</v>
      </c>
      <c r="AU37" s="19">
        <f t="shared" si="1"/>
        <v>-668.88563545246143</v>
      </c>
      <c r="AV37" s="19">
        <f t="shared" si="1"/>
        <v>5928.0040376813467</v>
      </c>
      <c r="AW37" s="19">
        <f t="shared" si="1"/>
        <v>11328.846323191003</v>
      </c>
      <c r="AX37" s="19">
        <f t="shared" si="1"/>
        <v>23488.268994351361</v>
      </c>
      <c r="AY37" s="19">
        <f t="shared" si="1"/>
        <v>34209.075925500896</v>
      </c>
      <c r="AZ37" s="19">
        <f t="shared" si="1"/>
        <v>44031.374232630129</v>
      </c>
      <c r="BA37" s="19">
        <f t="shared" si="1"/>
        <v>46627.667819531991</v>
      </c>
      <c r="BB37" s="19">
        <f t="shared" si="1"/>
        <v>27419.588154895249</v>
      </c>
      <c r="BC37" s="19">
        <f t="shared" si="1"/>
        <v>24432.711748805137</v>
      </c>
      <c r="BD37" s="19">
        <f t="shared" si="1"/>
        <v>20956.254282319329</v>
      </c>
      <c r="BE37" s="19">
        <f t="shared" si="1"/>
        <v>34089.972731982009</v>
      </c>
      <c r="BF37" s="19">
        <f t="shared" si="1"/>
        <v>34206.710722027048</v>
      </c>
      <c r="BG37" s="19">
        <f t="shared" si="1"/>
        <v>45304.112649238079</v>
      </c>
      <c r="BH37" s="19">
        <f t="shared" si="1"/>
        <v>45735.632259808604</v>
      </c>
      <c r="BI37" s="19">
        <f t="shared" si="1"/>
        <v>30276.035506502743</v>
      </c>
    </row>
    <row r="38" spans="1:89" s="19" customFormat="1" x14ac:dyDescent="0.55000000000000004">
      <c r="A38" s="19" t="s">
        <v>146</v>
      </c>
      <c r="B38" s="19">
        <f t="shared" ref="B38:C41" si="2">+B$31-B33</f>
        <v>761.99793891095226</v>
      </c>
      <c r="C38" s="19">
        <f t="shared" si="2"/>
        <v>864.32656172488146</v>
      </c>
      <c r="D38" s="19">
        <f t="shared" ref="D38:M38" si="3">+D$31-D33</f>
        <v>836.81956327851992</v>
      </c>
      <c r="E38" s="19">
        <f t="shared" si="3"/>
        <v>1016.1552912568311</v>
      </c>
      <c r="F38" s="19">
        <f t="shared" si="3"/>
        <v>1722.7944863334214</v>
      </c>
      <c r="G38" s="19">
        <f t="shared" si="3"/>
        <v>2251.1299613337042</v>
      </c>
      <c r="H38" s="19">
        <f t="shared" si="3"/>
        <v>1987.7845229283266</v>
      </c>
      <c r="I38" s="19">
        <f t="shared" si="3"/>
        <v>3694.0095731416473</v>
      </c>
      <c r="J38" s="19">
        <f t="shared" si="3"/>
        <v>3208.3210441955534</v>
      </c>
      <c r="K38" s="19">
        <f t="shared" si="3"/>
        <v>4937.7935423542312</v>
      </c>
      <c r="L38" s="19">
        <f t="shared" si="3"/>
        <v>6912.3376134776754</v>
      </c>
      <c r="M38" s="19">
        <f t="shared" si="3"/>
        <v>17411.551288196308</v>
      </c>
      <c r="N38" s="19">
        <f t="shared" ref="N38:BI38" si="4">+N$31-N33</f>
        <v>10007.659541765839</v>
      </c>
      <c r="O38" s="19">
        <f t="shared" si="4"/>
        <v>8796.7074229365498</v>
      </c>
      <c r="P38" s="19">
        <f t="shared" si="4"/>
        <v>7136.9232720540331</v>
      </c>
      <c r="Q38" s="19">
        <f t="shared" si="4"/>
        <v>6626.4630945464287</v>
      </c>
      <c r="R38" s="19">
        <f t="shared" si="4"/>
        <v>6613.6824467742972</v>
      </c>
      <c r="S38" s="19">
        <f t="shared" si="4"/>
        <v>4953.5405578149557</v>
      </c>
      <c r="T38" s="19">
        <f t="shared" si="4"/>
        <v>5525.9893419544896</v>
      </c>
      <c r="U38" s="19">
        <f t="shared" si="4"/>
        <v>4260.8938476926905</v>
      </c>
      <c r="V38" s="19">
        <f t="shared" si="4"/>
        <v>3956.8004931265423</v>
      </c>
      <c r="W38" s="19">
        <f t="shared" si="4"/>
        <v>4099.9407912219103</v>
      </c>
      <c r="X38" s="19">
        <f t="shared" si="4"/>
        <v>3387.4378157403671</v>
      </c>
      <c r="Y38" s="19">
        <f t="shared" si="4"/>
        <v>2093.9064933710192</v>
      </c>
      <c r="Z38" s="19">
        <f t="shared" si="4"/>
        <v>1843.6555699161809</v>
      </c>
      <c r="AA38" s="19">
        <f t="shared" si="4"/>
        <v>1740.4251116979833</v>
      </c>
      <c r="AB38" s="19">
        <f t="shared" si="4"/>
        <v>2132.105477137392</v>
      </c>
      <c r="AC38" s="19">
        <f t="shared" si="4"/>
        <v>3243.0476551591673</v>
      </c>
      <c r="AD38" s="19">
        <f t="shared" si="4"/>
        <v>5228.4677513664265</v>
      </c>
      <c r="AE38" s="19">
        <f t="shared" si="4"/>
        <v>6799.0428300402491</v>
      </c>
      <c r="AF38" s="19">
        <f t="shared" si="4"/>
        <v>6794.1725648116681</v>
      </c>
      <c r="AG38" s="19">
        <f t="shared" si="4"/>
        <v>6903.0527575896367</v>
      </c>
      <c r="AH38" s="19">
        <f t="shared" si="4"/>
        <v>6411.0190265489946</v>
      </c>
      <c r="AI38" s="19">
        <f t="shared" si="4"/>
        <v>4037.1826439976535</v>
      </c>
      <c r="AJ38" s="19">
        <f t="shared" si="4"/>
        <v>4513.3355162603357</v>
      </c>
      <c r="AK38" s="19">
        <f t="shared" si="4"/>
        <v>2846.5419130206392</v>
      </c>
      <c r="AL38" s="19">
        <f t="shared" si="4"/>
        <v>4219.3993345798335</v>
      </c>
      <c r="AM38" s="19">
        <f t="shared" si="4"/>
        <v>5068.3856763745835</v>
      </c>
      <c r="AN38" s="19">
        <f t="shared" si="4"/>
        <v>624.09003583185222</v>
      </c>
      <c r="AO38" s="19">
        <f t="shared" si="4"/>
        <v>2723.3857382142287</v>
      </c>
      <c r="AP38" s="19">
        <f t="shared" si="4"/>
        <v>2066.0340984419709</v>
      </c>
      <c r="AQ38" s="19">
        <f t="shared" si="4"/>
        <v>726.72544545440905</v>
      </c>
      <c r="AR38" s="19">
        <f t="shared" si="4"/>
        <v>-92.577079818836864</v>
      </c>
      <c r="AS38" s="19">
        <f t="shared" si="4"/>
        <v>2810.662381086031</v>
      </c>
      <c r="AT38" s="19">
        <f t="shared" si="4"/>
        <v>1351.9156930318277</v>
      </c>
      <c r="AU38" s="19">
        <f t="shared" si="4"/>
        <v>373.96270460312735</v>
      </c>
      <c r="AV38" s="19">
        <f t="shared" si="4"/>
        <v>6830.4790935438759</v>
      </c>
      <c r="AW38" s="19">
        <f t="shared" si="4"/>
        <v>12136.809013423217</v>
      </c>
      <c r="AX38" s="19">
        <f t="shared" si="4"/>
        <v>24513.953241481497</v>
      </c>
      <c r="AY38" s="19">
        <f t="shared" si="4"/>
        <v>35276.921958471707</v>
      </c>
      <c r="AZ38" s="19">
        <f t="shared" si="4"/>
        <v>45076.991171379159</v>
      </c>
      <c r="BA38" s="19">
        <f t="shared" si="4"/>
        <v>47654.31168226344</v>
      </c>
      <c r="BB38" s="19">
        <f t="shared" si="4"/>
        <v>28669.229108126248</v>
      </c>
      <c r="BC38" s="19">
        <f t="shared" si="4"/>
        <v>25500.981137223895</v>
      </c>
      <c r="BD38" s="19">
        <f t="shared" si="4"/>
        <v>21746.879403702496</v>
      </c>
      <c r="BE38" s="19">
        <f t="shared" si="4"/>
        <v>34931.640314551303</v>
      </c>
      <c r="BF38" s="19">
        <f t="shared" si="4"/>
        <v>35226.914641144816</v>
      </c>
      <c r="BG38" s="19">
        <f t="shared" si="4"/>
        <v>46408.788330408526</v>
      </c>
      <c r="BH38" s="19">
        <f t="shared" si="4"/>
        <v>47028.831375490481</v>
      </c>
      <c r="BI38" s="19">
        <f t="shared" si="4"/>
        <v>31614.321897700538</v>
      </c>
    </row>
    <row r="39" spans="1:89" s="19" customFormat="1" x14ac:dyDescent="0.55000000000000004">
      <c r="A39" s="19" t="s">
        <v>147</v>
      </c>
      <c r="B39" s="19">
        <f t="shared" si="2"/>
        <v>770.94946367721116</v>
      </c>
      <c r="C39" s="19">
        <f t="shared" si="2"/>
        <v>875.25942568808</v>
      </c>
      <c r="D39" s="19">
        <f t="shared" ref="D39:M39" si="5">+D$31-D34</f>
        <v>848.99116582133922</v>
      </c>
      <c r="E39" s="19">
        <f t="shared" si="5"/>
        <v>1029.1872689794204</v>
      </c>
      <c r="F39" s="19">
        <f t="shared" si="5"/>
        <v>1735.7077859645788</v>
      </c>
      <c r="G39" s="19">
        <f t="shared" si="5"/>
        <v>2268.4333410598747</v>
      </c>
      <c r="H39" s="19">
        <f t="shared" si="5"/>
        <v>2008.1301449076523</v>
      </c>
      <c r="I39" s="19">
        <f t="shared" si="5"/>
        <v>3715.9225609909417</v>
      </c>
      <c r="J39" s="19">
        <f t="shared" si="5"/>
        <v>3233.077367870424</v>
      </c>
      <c r="K39" s="19">
        <f t="shared" si="5"/>
        <v>4968.2523480937289</v>
      </c>
      <c r="L39" s="19">
        <f t="shared" si="5"/>
        <v>6944.4309693596815</v>
      </c>
      <c r="M39" s="19">
        <f t="shared" si="5"/>
        <v>17453.301822956921</v>
      </c>
      <c r="N39" s="19">
        <f t="shared" ref="N39:BI39" si="6">+N$31-N34</f>
        <v>10054.865914681775</v>
      </c>
      <c r="O39" s="19">
        <f t="shared" si="6"/>
        <v>8874.9945656766831</v>
      </c>
      <c r="P39" s="19">
        <f t="shared" si="6"/>
        <v>7232.5011274145245</v>
      </c>
      <c r="Q39" s="19">
        <f t="shared" si="6"/>
        <v>6732.7790398448942</v>
      </c>
      <c r="R39" s="19">
        <f t="shared" si="6"/>
        <v>6728.0185830650516</v>
      </c>
      <c r="S39" s="19">
        <f t="shared" si="6"/>
        <v>5090.9132220106812</v>
      </c>
      <c r="T39" s="19">
        <f t="shared" si="6"/>
        <v>5669.1146711028814</v>
      </c>
      <c r="U39" s="19">
        <f t="shared" si="6"/>
        <v>4438.6006491777844</v>
      </c>
      <c r="V39" s="19">
        <f t="shared" si="6"/>
        <v>4151.6162984988232</v>
      </c>
      <c r="W39" s="19">
        <f t="shared" si="6"/>
        <v>4299.2747258582331</v>
      </c>
      <c r="X39" s="19">
        <f t="shared" si="6"/>
        <v>3571.8167429406094</v>
      </c>
      <c r="Y39" s="19">
        <f t="shared" si="6"/>
        <v>2234.7602333646255</v>
      </c>
      <c r="Z39" s="19">
        <f t="shared" si="6"/>
        <v>2006.2478533037379</v>
      </c>
      <c r="AA39" s="19">
        <f t="shared" si="6"/>
        <v>1908.3977540275453</v>
      </c>
      <c r="AB39" s="19">
        <f t="shared" si="6"/>
        <v>2300.5607943292025</v>
      </c>
      <c r="AC39" s="19">
        <f t="shared" si="6"/>
        <v>3411.9606390534636</v>
      </c>
      <c r="AD39" s="19">
        <f t="shared" si="6"/>
        <v>5390.9432544078836</v>
      </c>
      <c r="AE39" s="19">
        <f t="shared" si="6"/>
        <v>6998.882917343466</v>
      </c>
      <c r="AF39" s="19">
        <f t="shared" si="6"/>
        <v>7027.5965278516014</v>
      </c>
      <c r="AG39" s="19">
        <f t="shared" si="6"/>
        <v>7176.9713142714954</v>
      </c>
      <c r="AH39" s="19">
        <f t="shared" si="6"/>
        <v>6739.7576251736245</v>
      </c>
      <c r="AI39" s="19">
        <f t="shared" si="6"/>
        <v>4398.0287531648601</v>
      </c>
      <c r="AJ39" s="19">
        <f t="shared" si="6"/>
        <v>4864.5805484874118</v>
      </c>
      <c r="AK39" s="19">
        <f t="shared" si="6"/>
        <v>3188.4940830140249</v>
      </c>
      <c r="AL39" s="19">
        <f t="shared" si="6"/>
        <v>4623.3154909355771</v>
      </c>
      <c r="AM39" s="19">
        <f t="shared" si="6"/>
        <v>5498.9187709916596</v>
      </c>
      <c r="AN39" s="19">
        <f t="shared" si="6"/>
        <v>1071.9325471631819</v>
      </c>
      <c r="AO39" s="19">
        <f t="shared" si="6"/>
        <v>3125.5600026790935</v>
      </c>
      <c r="AP39" s="19">
        <f t="shared" si="6"/>
        <v>2778.9178713099363</v>
      </c>
      <c r="AQ39" s="19">
        <f t="shared" si="6"/>
        <v>1561.8721884839606</v>
      </c>
      <c r="AR39" s="19">
        <f t="shared" si="6"/>
        <v>788.04375536237421</v>
      </c>
      <c r="AS39" s="19">
        <f t="shared" si="6"/>
        <v>3662.1302181485244</v>
      </c>
      <c r="AT39" s="19">
        <f t="shared" si="6"/>
        <v>2243.7882602128266</v>
      </c>
      <c r="AU39" s="19">
        <f t="shared" si="6"/>
        <v>1416.8110446587143</v>
      </c>
      <c r="AV39" s="19">
        <f t="shared" si="6"/>
        <v>7732.9541494064051</v>
      </c>
      <c r="AW39" s="19">
        <f t="shared" si="6"/>
        <v>12944.771703655431</v>
      </c>
      <c r="AX39" s="19">
        <f t="shared" si="6"/>
        <v>25539.637488611639</v>
      </c>
      <c r="AY39" s="19">
        <f t="shared" si="6"/>
        <v>36344.76799144251</v>
      </c>
      <c r="AZ39" s="19">
        <f t="shared" si="6"/>
        <v>46122.608110128189</v>
      </c>
      <c r="BA39" s="19">
        <f t="shared" si="6"/>
        <v>48680.955544994897</v>
      </c>
      <c r="BB39" s="19">
        <f t="shared" si="6"/>
        <v>29918.870061357247</v>
      </c>
      <c r="BC39" s="19">
        <f t="shared" si="6"/>
        <v>26569.250525642652</v>
      </c>
      <c r="BD39" s="19">
        <f t="shared" si="6"/>
        <v>22537.504525085664</v>
      </c>
      <c r="BE39" s="19">
        <f t="shared" si="6"/>
        <v>35773.307897120598</v>
      </c>
      <c r="BF39" s="19">
        <f t="shared" si="6"/>
        <v>36247.118560262585</v>
      </c>
      <c r="BG39" s="19">
        <f t="shared" si="6"/>
        <v>47513.464011578966</v>
      </c>
      <c r="BH39" s="19">
        <f t="shared" si="6"/>
        <v>48322.030491172365</v>
      </c>
      <c r="BI39" s="19">
        <f t="shared" si="6"/>
        <v>32952.608288898336</v>
      </c>
    </row>
    <row r="40" spans="1:89" s="19" customFormat="1" x14ac:dyDescent="0.55000000000000004">
      <c r="A40" s="19" t="s">
        <v>148</v>
      </c>
      <c r="B40" s="19">
        <f t="shared" si="2"/>
        <v>779.90098844346994</v>
      </c>
      <c r="C40" s="19">
        <f t="shared" si="2"/>
        <v>886.19228965127866</v>
      </c>
      <c r="D40" s="19">
        <f t="shared" ref="D40:M40" si="7">+D$31-D35</f>
        <v>861.16276836415864</v>
      </c>
      <c r="E40" s="19">
        <f t="shared" si="7"/>
        <v>1042.2192467020097</v>
      </c>
      <c r="F40" s="19">
        <f t="shared" si="7"/>
        <v>1748.6210855957361</v>
      </c>
      <c r="G40" s="19">
        <f t="shared" si="7"/>
        <v>2285.7367207860448</v>
      </c>
      <c r="H40" s="19">
        <f t="shared" si="7"/>
        <v>2028.4757668869777</v>
      </c>
      <c r="I40" s="19">
        <f t="shared" si="7"/>
        <v>3737.8355488402362</v>
      </c>
      <c r="J40" s="19">
        <f t="shared" si="7"/>
        <v>3257.8336915452946</v>
      </c>
      <c r="K40" s="19">
        <f t="shared" si="7"/>
        <v>4998.7111538332274</v>
      </c>
      <c r="L40" s="19">
        <f t="shared" si="7"/>
        <v>6976.5243252416876</v>
      </c>
      <c r="M40" s="19">
        <f t="shared" si="7"/>
        <v>17495.052357717537</v>
      </c>
      <c r="N40" s="19">
        <f t="shared" ref="N40:BI40" si="8">+N$31-N35</f>
        <v>10102.072287597712</v>
      </c>
      <c r="O40" s="19">
        <f t="shared" si="8"/>
        <v>8953.2817084168164</v>
      </c>
      <c r="P40" s="19">
        <f t="shared" si="8"/>
        <v>7328.078982775015</v>
      </c>
      <c r="Q40" s="19">
        <f t="shared" si="8"/>
        <v>6839.0949851433588</v>
      </c>
      <c r="R40" s="19">
        <f t="shared" si="8"/>
        <v>6842.3547193558061</v>
      </c>
      <c r="S40" s="19">
        <f t="shared" si="8"/>
        <v>5228.2858862064077</v>
      </c>
      <c r="T40" s="19">
        <f t="shared" si="8"/>
        <v>5812.2400002512741</v>
      </c>
      <c r="U40" s="19">
        <f t="shared" si="8"/>
        <v>4616.3074506628791</v>
      </c>
      <c r="V40" s="19">
        <f t="shared" si="8"/>
        <v>4346.4321038711041</v>
      </c>
      <c r="W40" s="19">
        <f t="shared" si="8"/>
        <v>4498.6086604945549</v>
      </c>
      <c r="X40" s="19">
        <f t="shared" si="8"/>
        <v>3756.1956701408517</v>
      </c>
      <c r="Y40" s="19">
        <f t="shared" si="8"/>
        <v>2375.6139733582322</v>
      </c>
      <c r="Z40" s="19">
        <f t="shared" si="8"/>
        <v>2168.8401366912949</v>
      </c>
      <c r="AA40" s="19">
        <f t="shared" si="8"/>
        <v>2076.3703963571074</v>
      </c>
      <c r="AB40" s="19">
        <f t="shared" si="8"/>
        <v>2469.0161115210126</v>
      </c>
      <c r="AC40" s="19">
        <f t="shared" si="8"/>
        <v>3580.8736229477599</v>
      </c>
      <c r="AD40" s="19">
        <f t="shared" si="8"/>
        <v>5553.4187574493417</v>
      </c>
      <c r="AE40" s="19">
        <f t="shared" si="8"/>
        <v>7198.7230046466839</v>
      </c>
      <c r="AF40" s="19">
        <f t="shared" si="8"/>
        <v>7261.0204908915348</v>
      </c>
      <c r="AG40" s="19">
        <f t="shared" si="8"/>
        <v>7450.8898709533541</v>
      </c>
      <c r="AH40" s="19">
        <f t="shared" si="8"/>
        <v>7068.4962237982545</v>
      </c>
      <c r="AI40" s="19">
        <f t="shared" si="8"/>
        <v>4758.8748623320662</v>
      </c>
      <c r="AJ40" s="19">
        <f t="shared" si="8"/>
        <v>5215.8255807144878</v>
      </c>
      <c r="AK40" s="19">
        <f t="shared" si="8"/>
        <v>3530.4462530074102</v>
      </c>
      <c r="AL40" s="19">
        <f t="shared" si="8"/>
        <v>5027.2316472913217</v>
      </c>
      <c r="AM40" s="19">
        <f t="shared" si="8"/>
        <v>5929.4518656087348</v>
      </c>
      <c r="AN40" s="19">
        <f t="shared" si="8"/>
        <v>1519.775058494512</v>
      </c>
      <c r="AO40" s="19">
        <f t="shared" si="8"/>
        <v>3527.7342671439578</v>
      </c>
      <c r="AP40" s="19">
        <f t="shared" si="8"/>
        <v>3491.8016441779018</v>
      </c>
      <c r="AQ40" s="19">
        <f t="shared" si="8"/>
        <v>2397.0189315135112</v>
      </c>
      <c r="AR40" s="19">
        <f t="shared" si="8"/>
        <v>1668.6645905435853</v>
      </c>
      <c r="AS40" s="19">
        <f t="shared" si="8"/>
        <v>4513.5980552110177</v>
      </c>
      <c r="AT40" s="19">
        <f t="shared" si="8"/>
        <v>3135.6608273938264</v>
      </c>
      <c r="AU40" s="19">
        <f t="shared" si="8"/>
        <v>2459.6593847143031</v>
      </c>
      <c r="AV40" s="19">
        <f t="shared" si="8"/>
        <v>8635.4292052689343</v>
      </c>
      <c r="AW40" s="19">
        <f t="shared" si="8"/>
        <v>13752.734393887647</v>
      </c>
      <c r="AX40" s="19">
        <f t="shared" si="8"/>
        <v>26565.321735741774</v>
      </c>
      <c r="AY40" s="19">
        <f t="shared" si="8"/>
        <v>37412.614024413313</v>
      </c>
      <c r="AZ40" s="19">
        <f t="shared" si="8"/>
        <v>47168.225048877219</v>
      </c>
      <c r="BA40" s="19">
        <f t="shared" si="8"/>
        <v>49707.599407726346</v>
      </c>
      <c r="BB40" s="19">
        <f t="shared" si="8"/>
        <v>31168.511014588246</v>
      </c>
      <c r="BC40" s="19">
        <f t="shared" si="8"/>
        <v>27637.519914061413</v>
      </c>
      <c r="BD40" s="19">
        <f t="shared" si="8"/>
        <v>23328.129646468835</v>
      </c>
      <c r="BE40" s="19">
        <f t="shared" si="8"/>
        <v>36614.975479689892</v>
      </c>
      <c r="BF40" s="19">
        <f t="shared" si="8"/>
        <v>37267.322479380353</v>
      </c>
      <c r="BG40" s="19">
        <f t="shared" si="8"/>
        <v>48618.139692749413</v>
      </c>
      <c r="BH40" s="19">
        <f t="shared" si="8"/>
        <v>49615.229606854242</v>
      </c>
      <c r="BI40" s="19">
        <f t="shared" si="8"/>
        <v>34290.894680096128</v>
      </c>
    </row>
    <row r="41" spans="1:89" s="19" customFormat="1" x14ac:dyDescent="0.55000000000000004">
      <c r="A41" s="19" t="s">
        <v>149</v>
      </c>
      <c r="B41" s="19">
        <f t="shared" si="2"/>
        <v>788.85251320972873</v>
      </c>
      <c r="C41" s="19">
        <f t="shared" si="2"/>
        <v>897.1251536144772</v>
      </c>
      <c r="D41" s="19">
        <f t="shared" ref="D41:M41" si="9">+D$31-D36</f>
        <v>873.33437090697794</v>
      </c>
      <c r="E41" s="19">
        <f t="shared" si="9"/>
        <v>1055.2512244245991</v>
      </c>
      <c r="F41" s="19">
        <f t="shared" si="9"/>
        <v>1761.5343852268934</v>
      </c>
      <c r="G41" s="19">
        <f t="shared" si="9"/>
        <v>2303.0401005122153</v>
      </c>
      <c r="H41" s="19">
        <f t="shared" si="9"/>
        <v>2048.8213888663031</v>
      </c>
      <c r="I41" s="19">
        <f t="shared" si="9"/>
        <v>3759.7485366895307</v>
      </c>
      <c r="J41" s="19">
        <f t="shared" si="9"/>
        <v>3282.5900152201648</v>
      </c>
      <c r="K41" s="19">
        <f t="shared" si="9"/>
        <v>5029.169959572725</v>
      </c>
      <c r="L41" s="19">
        <f t="shared" si="9"/>
        <v>7008.6176811236928</v>
      </c>
      <c r="M41" s="19">
        <f t="shared" si="9"/>
        <v>17536.80289247815</v>
      </c>
      <c r="N41" s="19">
        <f t="shared" ref="N41:BI41" si="10">+N$31-N36</f>
        <v>10149.278660513648</v>
      </c>
      <c r="O41" s="19">
        <f t="shared" si="10"/>
        <v>9031.5688511569497</v>
      </c>
      <c r="P41" s="19">
        <f t="shared" si="10"/>
        <v>7423.6568381355064</v>
      </c>
      <c r="Q41" s="19">
        <f t="shared" si="10"/>
        <v>6945.4109304418243</v>
      </c>
      <c r="R41" s="19">
        <f t="shared" si="10"/>
        <v>6956.6908556465605</v>
      </c>
      <c r="S41" s="19">
        <f t="shared" si="10"/>
        <v>5365.6585504021332</v>
      </c>
      <c r="T41" s="19">
        <f t="shared" si="10"/>
        <v>5955.3653293996667</v>
      </c>
      <c r="U41" s="19">
        <f t="shared" si="10"/>
        <v>4794.0142521479738</v>
      </c>
      <c r="V41" s="19">
        <f t="shared" si="10"/>
        <v>4541.2479092433841</v>
      </c>
      <c r="W41" s="19">
        <f t="shared" si="10"/>
        <v>4697.9425951308767</v>
      </c>
      <c r="X41" s="19">
        <f t="shared" si="10"/>
        <v>3940.574597341094</v>
      </c>
      <c r="Y41" s="19">
        <f t="shared" si="10"/>
        <v>2516.467713351838</v>
      </c>
      <c r="Z41" s="19">
        <f t="shared" si="10"/>
        <v>2331.4324200788524</v>
      </c>
      <c r="AA41" s="19">
        <f t="shared" si="10"/>
        <v>2244.3430386866694</v>
      </c>
      <c r="AB41" s="19">
        <f t="shared" si="10"/>
        <v>2637.4714287128227</v>
      </c>
      <c r="AC41" s="19">
        <f t="shared" si="10"/>
        <v>3749.7866068420558</v>
      </c>
      <c r="AD41" s="19">
        <f t="shared" si="10"/>
        <v>5715.8942604907988</v>
      </c>
      <c r="AE41" s="19">
        <f t="shared" si="10"/>
        <v>7398.5630919499017</v>
      </c>
      <c r="AF41" s="19">
        <f t="shared" si="10"/>
        <v>7494.4444539314682</v>
      </c>
      <c r="AG41" s="19">
        <f t="shared" si="10"/>
        <v>7724.8084276352129</v>
      </c>
      <c r="AH41" s="19">
        <f t="shared" si="10"/>
        <v>7397.2348224228836</v>
      </c>
      <c r="AI41" s="19">
        <f t="shared" si="10"/>
        <v>5119.7209714992732</v>
      </c>
      <c r="AJ41" s="19">
        <f t="shared" si="10"/>
        <v>5567.0706129415639</v>
      </c>
      <c r="AK41" s="19">
        <f t="shared" si="10"/>
        <v>3872.3984230007959</v>
      </c>
      <c r="AL41" s="19">
        <f t="shared" si="10"/>
        <v>5431.1478036470653</v>
      </c>
      <c r="AM41" s="19">
        <f t="shared" si="10"/>
        <v>6359.98496022581</v>
      </c>
      <c r="AN41" s="19">
        <f t="shared" si="10"/>
        <v>1967.6175698258417</v>
      </c>
      <c r="AO41" s="19">
        <f t="shared" si="10"/>
        <v>3929.9085316088226</v>
      </c>
      <c r="AP41" s="19">
        <f t="shared" si="10"/>
        <v>4204.6854170458682</v>
      </c>
      <c r="AQ41" s="19">
        <f t="shared" si="10"/>
        <v>3232.1656745430619</v>
      </c>
      <c r="AR41" s="19">
        <f t="shared" si="10"/>
        <v>2549.2854257247973</v>
      </c>
      <c r="AS41" s="19">
        <f t="shared" si="10"/>
        <v>5365.0658922735101</v>
      </c>
      <c r="AT41" s="19">
        <f t="shared" si="10"/>
        <v>4027.5333945748262</v>
      </c>
      <c r="AU41" s="19">
        <f t="shared" si="10"/>
        <v>3502.50772476989</v>
      </c>
      <c r="AV41" s="19">
        <f t="shared" si="10"/>
        <v>9537.9042611314635</v>
      </c>
      <c r="AW41" s="19">
        <f t="shared" si="10"/>
        <v>14560.69708411986</v>
      </c>
      <c r="AX41" s="19">
        <f t="shared" si="10"/>
        <v>27591.005982871913</v>
      </c>
      <c r="AY41" s="19">
        <f t="shared" si="10"/>
        <v>38480.460057384124</v>
      </c>
      <c r="AZ41" s="19">
        <f t="shared" si="10"/>
        <v>48213.841987626249</v>
      </c>
      <c r="BA41" s="19">
        <f t="shared" si="10"/>
        <v>50734.243270457795</v>
      </c>
      <c r="BB41" s="19">
        <f t="shared" si="10"/>
        <v>32418.151967819245</v>
      </c>
      <c r="BC41" s="19">
        <f t="shared" si="10"/>
        <v>28705.789302480171</v>
      </c>
      <c r="BD41" s="19">
        <f t="shared" si="10"/>
        <v>24118.754767852006</v>
      </c>
      <c r="BE41" s="19">
        <f t="shared" si="10"/>
        <v>37456.643062259187</v>
      </c>
      <c r="BF41" s="19">
        <f t="shared" si="10"/>
        <v>38287.526398498114</v>
      </c>
      <c r="BG41" s="19">
        <f t="shared" si="10"/>
        <v>49722.815373919861</v>
      </c>
      <c r="BH41" s="19">
        <f t="shared" si="10"/>
        <v>50908.428722536119</v>
      </c>
      <c r="BI41" s="19">
        <f t="shared" si="10"/>
        <v>35629.181071293919</v>
      </c>
    </row>
    <row r="43" spans="1:89" s="19" customFormat="1" x14ac:dyDescent="0.55000000000000004">
      <c r="A43" s="1"/>
      <c r="B43" s="74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</row>
    <row r="44" spans="1:89" s="19" customFormat="1" x14ac:dyDescent="0.55000000000000004">
      <c r="A44" s="1"/>
      <c r="B44" s="74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</row>
    <row r="45" spans="1:89" s="19" customFormat="1" x14ac:dyDescent="0.55000000000000004"/>
    <row r="46" spans="1:89" s="19" customFormat="1" x14ac:dyDescent="0.55000000000000004"/>
    <row r="47" spans="1:89" s="19" customFormat="1" x14ac:dyDescent="0.55000000000000004"/>
    <row r="48" spans="1:89" s="19" customFormat="1" x14ac:dyDescent="0.55000000000000004"/>
    <row r="49" spans="1:89" s="19" customFormat="1" x14ac:dyDescent="0.55000000000000004"/>
    <row r="51" spans="1:89" s="19" customFormat="1" x14ac:dyDescent="0.55000000000000004">
      <c r="A51" s="1"/>
      <c r="B51" s="74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</row>
    <row r="52" spans="1:89" s="19" customFormat="1" x14ac:dyDescent="0.55000000000000004">
      <c r="A52" s="1"/>
      <c r="B52" s="74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</row>
    <row r="53" spans="1:89" s="19" customFormat="1" x14ac:dyDescent="0.55000000000000004"/>
    <row r="54" spans="1:89" s="19" customFormat="1" x14ac:dyDescent="0.55000000000000004"/>
    <row r="55" spans="1:89" s="19" customFormat="1" x14ac:dyDescent="0.55000000000000004"/>
    <row r="56" spans="1:89" s="19" customFormat="1" x14ac:dyDescent="0.55000000000000004"/>
    <row r="57" spans="1:89" s="19" customFormat="1" x14ac:dyDescent="0.55000000000000004"/>
    <row r="59" spans="1:89" s="19" customFormat="1" x14ac:dyDescent="0.55000000000000004">
      <c r="A59" s="1"/>
      <c r="B59" s="74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</row>
    <row r="60" spans="1:89" s="19" customFormat="1" x14ac:dyDescent="0.55000000000000004">
      <c r="A60" s="1"/>
      <c r="B60" s="74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</row>
    <row r="61" spans="1:89" s="19" customFormat="1" x14ac:dyDescent="0.55000000000000004"/>
    <row r="62" spans="1:89" s="19" customFormat="1" x14ac:dyDescent="0.55000000000000004"/>
    <row r="63" spans="1:89" s="19" customFormat="1" x14ac:dyDescent="0.55000000000000004"/>
    <row r="74" spans="1:61" x14ac:dyDescent="0.55000000000000004">
      <c r="A74" s="19" t="s">
        <v>169</v>
      </c>
      <c r="B74" s="1" t="s">
        <v>166</v>
      </c>
      <c r="J74" s="19" t="s">
        <v>170</v>
      </c>
    </row>
    <row r="75" spans="1:61" x14ac:dyDescent="0.55000000000000004">
      <c r="A75" s="19" t="s">
        <v>122</v>
      </c>
      <c r="B75" s="1">
        <v>1</v>
      </c>
      <c r="C75" s="19">
        <v>2</v>
      </c>
      <c r="D75" s="19">
        <v>3</v>
      </c>
      <c r="E75" s="1">
        <v>4</v>
      </c>
      <c r="F75" s="19">
        <v>5</v>
      </c>
      <c r="G75" s="19">
        <v>6</v>
      </c>
      <c r="H75" s="1">
        <v>7</v>
      </c>
      <c r="I75" s="19">
        <v>8</v>
      </c>
      <c r="J75" s="19">
        <v>9</v>
      </c>
      <c r="K75" s="1">
        <v>10</v>
      </c>
      <c r="L75" s="19">
        <v>11</v>
      </c>
      <c r="M75" s="19">
        <v>12</v>
      </c>
      <c r="N75" s="1">
        <v>13</v>
      </c>
      <c r="O75" s="19">
        <v>14</v>
      </c>
      <c r="P75" s="19">
        <v>15</v>
      </c>
      <c r="Q75" s="1">
        <v>16</v>
      </c>
      <c r="R75" s="19">
        <v>17</v>
      </c>
      <c r="S75" s="19">
        <v>18</v>
      </c>
      <c r="T75" s="1">
        <v>19</v>
      </c>
      <c r="U75" s="19">
        <v>20</v>
      </c>
      <c r="V75" s="19">
        <v>21</v>
      </c>
      <c r="W75" s="1">
        <v>22</v>
      </c>
      <c r="X75" s="19">
        <v>23</v>
      </c>
      <c r="Y75" s="19">
        <v>24</v>
      </c>
      <c r="Z75" s="1">
        <v>25</v>
      </c>
      <c r="AA75" s="19">
        <v>26</v>
      </c>
      <c r="AB75" s="19">
        <v>27</v>
      </c>
      <c r="AC75" s="1">
        <v>28</v>
      </c>
      <c r="AD75" s="19">
        <v>29</v>
      </c>
      <c r="AE75" s="19">
        <v>30</v>
      </c>
      <c r="AF75" s="1">
        <v>31</v>
      </c>
      <c r="AG75" s="19">
        <v>32</v>
      </c>
      <c r="AH75" s="19">
        <v>33</v>
      </c>
      <c r="AI75" s="1">
        <v>34</v>
      </c>
      <c r="AJ75" s="19">
        <v>35</v>
      </c>
      <c r="AK75" s="19">
        <v>36</v>
      </c>
      <c r="AL75" s="1">
        <v>37</v>
      </c>
      <c r="AM75" s="19">
        <v>38</v>
      </c>
      <c r="AN75" s="19">
        <v>39</v>
      </c>
      <c r="AO75" s="1">
        <v>40</v>
      </c>
      <c r="AP75" s="19">
        <v>41</v>
      </c>
      <c r="AQ75" s="19">
        <v>42</v>
      </c>
      <c r="AR75" s="1">
        <v>43</v>
      </c>
      <c r="AS75" s="19">
        <v>44</v>
      </c>
      <c r="AT75" s="19">
        <v>45</v>
      </c>
      <c r="AU75" s="1">
        <v>46</v>
      </c>
      <c r="AV75" s="19">
        <v>47</v>
      </c>
      <c r="AW75" s="19">
        <v>48</v>
      </c>
      <c r="AX75" s="1">
        <v>49</v>
      </c>
      <c r="AY75" s="19">
        <v>50</v>
      </c>
      <c r="AZ75" s="19">
        <v>51</v>
      </c>
      <c r="BA75" s="1">
        <v>52</v>
      </c>
      <c r="BB75" s="19">
        <v>53</v>
      </c>
      <c r="BC75" s="19">
        <v>54</v>
      </c>
      <c r="BD75" s="1">
        <v>55</v>
      </c>
      <c r="BE75" s="19">
        <v>56</v>
      </c>
      <c r="BF75" s="19">
        <v>57</v>
      </c>
      <c r="BG75" s="1">
        <v>58</v>
      </c>
      <c r="BH75" s="19">
        <v>59</v>
      </c>
      <c r="BI75" s="19">
        <v>60</v>
      </c>
    </row>
    <row r="76" spans="1:61" x14ac:dyDescent="0.55000000000000004">
      <c r="A76" s="19" t="s">
        <v>141</v>
      </c>
      <c r="B76" s="19">
        <v>36065.199999999997</v>
      </c>
      <c r="C76" s="19">
        <v>47951.85</v>
      </c>
      <c r="D76" s="19">
        <v>57665.9</v>
      </c>
      <c r="E76" s="19">
        <v>60087.09</v>
      </c>
      <c r="F76" s="19">
        <v>42912.19</v>
      </c>
      <c r="G76" s="19">
        <v>38068.04</v>
      </c>
      <c r="H76" s="19">
        <v>31520.66</v>
      </c>
      <c r="I76" s="19">
        <v>44648.57</v>
      </c>
      <c r="J76" s="19">
        <v>47785.26</v>
      </c>
      <c r="K76" s="19">
        <v>61546.21</v>
      </c>
      <c r="L76" s="19">
        <v>60172.26</v>
      </c>
      <c r="M76" s="19">
        <v>46173.51</v>
      </c>
      <c r="N76" s="19">
        <v>43102.44</v>
      </c>
      <c r="O76" s="19">
        <v>44536.2</v>
      </c>
      <c r="P76" s="19">
        <v>41795.769999999997</v>
      </c>
      <c r="Q76" s="19">
        <v>39711.449999999997</v>
      </c>
      <c r="R76" s="19">
        <v>28680.97</v>
      </c>
      <c r="S76" s="19">
        <v>20434.75</v>
      </c>
      <c r="T76" s="19">
        <v>20774.23</v>
      </c>
      <c r="U76" s="19">
        <v>24231.539150254244</v>
      </c>
      <c r="V76" s="19">
        <v>25430.933517134261</v>
      </c>
      <c r="W76" s="19">
        <v>26732.70962514577</v>
      </c>
      <c r="X76" s="19">
        <v>28055.905033288178</v>
      </c>
      <c r="Y76" s="19">
        <v>29492.049987871429</v>
      </c>
      <c r="Z76" s="19">
        <v>30951.82513479294</v>
      </c>
      <c r="AA76" s="19">
        <v>32483.855126001177</v>
      </c>
      <c r="AB76" s="19">
        <v>34146.661034036159</v>
      </c>
      <c r="AC76" s="19">
        <v>35836.826592155689</v>
      </c>
      <c r="AD76" s="19">
        <v>37671.266708684932</v>
      </c>
      <c r="AE76" s="19">
        <v>39535.890528222924</v>
      </c>
      <c r="AF76" s="19">
        <v>41492.8080849287</v>
      </c>
      <c r="AG76" s="19">
        <v>43616.770470457122</v>
      </c>
      <c r="AH76" s="19">
        <v>45775.680330841118</v>
      </c>
      <c r="AI76" s="19">
        <v>48118.877325261805</v>
      </c>
      <c r="AJ76" s="19">
        <v>48900.044394724238</v>
      </c>
      <c r="AK76" s="19">
        <v>48900.044394724238</v>
      </c>
      <c r="AL76" s="19">
        <v>48900.044394724238</v>
      </c>
      <c r="AM76" s="19">
        <v>48900.044394724238</v>
      </c>
      <c r="AN76" s="19">
        <v>48900.044394724238</v>
      </c>
      <c r="AO76" s="19">
        <v>48900.044394724238</v>
      </c>
      <c r="AP76" s="19">
        <v>48900.044394724238</v>
      </c>
      <c r="AQ76" s="19">
        <v>48900.044394724238</v>
      </c>
      <c r="AR76" s="19">
        <v>48900.044394724238</v>
      </c>
      <c r="AS76" s="19">
        <v>48900.044394724238</v>
      </c>
      <c r="AT76" s="19">
        <v>48900.044394724238</v>
      </c>
      <c r="AU76" s="19">
        <v>48900.044394724238</v>
      </c>
      <c r="AV76" s="19">
        <v>49391.015077935437</v>
      </c>
      <c r="AW76" s="19">
        <v>50161.779450692164</v>
      </c>
      <c r="AX76" s="19">
        <v>50919.130850557187</v>
      </c>
      <c r="AY76" s="19">
        <v>51687.916875532363</v>
      </c>
      <c r="AZ76" s="19">
        <v>52494.525218503411</v>
      </c>
      <c r="BA76" s="19">
        <v>53287.096825708119</v>
      </c>
      <c r="BB76" s="19">
        <v>54118.660941085887</v>
      </c>
      <c r="BC76" s="19">
        <v>54935.754036095423</v>
      </c>
      <c r="BD76" s="19">
        <v>55765.183746873015</v>
      </c>
      <c r="BE76" s="19">
        <v>56635.419290817612</v>
      </c>
      <c r="BF76" s="19">
        <v>57490.510847607482</v>
      </c>
      <c r="BG76" s="19">
        <v>58387.670735149761</v>
      </c>
      <c r="BH76" s="19">
        <v>0</v>
      </c>
      <c r="BI76" s="19">
        <v>0</v>
      </c>
    </row>
    <row r="77" spans="1:61" x14ac:dyDescent="0.55000000000000004">
      <c r="A77" s="19" t="s">
        <v>171</v>
      </c>
      <c r="B77" s="19">
        <v>15973.000665263442</v>
      </c>
      <c r="C77" s="19">
        <v>14984.479986215569</v>
      </c>
      <c r="D77" s="19">
        <v>15385.984847685955</v>
      </c>
      <c r="E77" s="19">
        <v>15709.388435874462</v>
      </c>
      <c r="F77" s="19">
        <v>18965.389184867956</v>
      </c>
      <c r="G77" s="19">
        <v>16263.103771896338</v>
      </c>
      <c r="H77" s="19">
        <v>11049.623931849874</v>
      </c>
      <c r="I77" s="19">
        <v>12493.02267576411</v>
      </c>
      <c r="J77" s="19">
        <v>14834.888514421782</v>
      </c>
      <c r="K77" s="19">
        <v>16094.737163837763</v>
      </c>
      <c r="L77" s="19">
        <v>18558.417019840366</v>
      </c>
      <c r="M77" s="19">
        <v>19761.67386499422</v>
      </c>
      <c r="N77" s="19">
        <v>19944.391237687207</v>
      </c>
      <c r="O77" s="19">
        <v>21790.791310864952</v>
      </c>
      <c r="P77" s="19">
        <v>22446.683411141912</v>
      </c>
      <c r="Q77" s="19">
        <v>23101.047151555958</v>
      </c>
      <c r="R77" s="19">
        <v>24079.810925796915</v>
      </c>
      <c r="S77" s="19">
        <v>25998.356652186536</v>
      </c>
      <c r="T77" s="19">
        <v>22369.308205677662</v>
      </c>
      <c r="U77" s="19">
        <v>21007.465107835247</v>
      </c>
      <c r="V77" s="19">
        <v>22047.276700344082</v>
      </c>
      <c r="W77" s="19">
        <v>23175.847857037552</v>
      </c>
      <c r="X77" s="19">
        <v>24322.988416084852</v>
      </c>
      <c r="Y77" s="19">
        <v>25568.050268579056</v>
      </c>
      <c r="Z77" s="19">
        <v>26833.598250243991</v>
      </c>
      <c r="AA77" s="19">
        <v>28161.787367117591</v>
      </c>
      <c r="AB77" s="19">
        <v>29603.352299396389</v>
      </c>
      <c r="AC77" s="19">
        <v>31068.63660381037</v>
      </c>
      <c r="AD77" s="19">
        <v>32658.999333203807</v>
      </c>
      <c r="AE77" s="19">
        <v>34275.529739518177</v>
      </c>
      <c r="AF77" s="19">
        <v>35972.073943189826</v>
      </c>
      <c r="AG77" s="19">
        <v>37813.437194103033</v>
      </c>
      <c r="AH77" s="19">
        <v>39685.098060618926</v>
      </c>
      <c r="AI77" s="19">
        <v>41716.526142667142</v>
      </c>
      <c r="AJ77" s="19">
        <v>43182.613104278877</v>
      </c>
      <c r="AK77" s="19">
        <v>44434.448417383239</v>
      </c>
      <c r="AL77" s="19">
        <v>45680.444050311256</v>
      </c>
      <c r="AM77" s="19">
        <v>46961.378906579972</v>
      </c>
      <c r="AN77" s="19">
        <v>48322.758134033596</v>
      </c>
      <c r="AO77" s="19">
        <v>102493.11776221782</v>
      </c>
      <c r="AP77" s="19">
        <v>105464.32526777277</v>
      </c>
      <c r="AQ77" s="19">
        <v>108421.67240256778</v>
      </c>
      <c r="AR77" s="19">
        <v>111461.94712499465</v>
      </c>
      <c r="AS77" s="19">
        <v>114693.15504521692</v>
      </c>
      <c r="AT77" s="19">
        <v>117909.28972006908</v>
      </c>
      <c r="AU77" s="19">
        <v>121327.40182593446</v>
      </c>
      <c r="AV77" s="19">
        <v>125201.99278633186</v>
      </c>
      <c r="AW77" s="19">
        <v>129588.64158282013</v>
      </c>
      <c r="AX77" s="19">
        <v>133980.0672828907</v>
      </c>
      <c r="AY77" s="19">
        <v>138520.30710311627</v>
      </c>
      <c r="AZ77" s="19">
        <v>143373.58399528259</v>
      </c>
      <c r="BA77" s="19">
        <v>148232.14593233101</v>
      </c>
      <c r="BB77" s="19">
        <v>153425.69237743129</v>
      </c>
      <c r="BC77" s="19">
        <v>158624.89440878184</v>
      </c>
      <c r="BD77" s="19">
        <v>164000.28402217253</v>
      </c>
      <c r="BE77" s="19">
        <v>169746.29199312656</v>
      </c>
      <c r="BF77" s="19">
        <v>175498.55716116511</v>
      </c>
      <c r="BG77" s="19">
        <v>181647.42522167796</v>
      </c>
      <c r="BH77" s="19">
        <v>99862.40853737868</v>
      </c>
      <c r="BI77" s="19">
        <v>101420.79697213419</v>
      </c>
    </row>
    <row r="78" spans="1:61" x14ac:dyDescent="0.55000000000000004">
      <c r="A78" s="19" t="s">
        <v>172</v>
      </c>
      <c r="B78" s="19">
        <v>10095.899344044044</v>
      </c>
      <c r="C78" s="19">
        <v>9471.0946824580114</v>
      </c>
      <c r="D78" s="19">
        <v>9724.8699594079862</v>
      </c>
      <c r="E78" s="19">
        <v>9929.2805233513263</v>
      </c>
      <c r="F78" s="19">
        <v>11987.269282937228</v>
      </c>
      <c r="G78" s="19">
        <v>10279.261996142943</v>
      </c>
      <c r="H78" s="19">
        <v>6984.0284454565644</v>
      </c>
      <c r="I78" s="19">
        <v>7896.343466113166</v>
      </c>
      <c r="J78" s="19">
        <v>9376.5438542443844</v>
      </c>
      <c r="K78" s="19">
        <v>10172.844149961162</v>
      </c>
      <c r="L78" s="19">
        <v>11730.038340545701</v>
      </c>
      <c r="M78" s="19">
        <v>12490.569204362888</v>
      </c>
      <c r="N78" s="19">
        <v>12606.057598921603</v>
      </c>
      <c r="O78" s="19">
        <v>13773.093754387175</v>
      </c>
      <c r="P78" s="19">
        <v>14187.657101858284</v>
      </c>
      <c r="Q78" s="19">
        <v>14601.25443375969</v>
      </c>
      <c r="R78" s="19">
        <v>15219.892143318088</v>
      </c>
      <c r="S78" s="19">
        <v>16432.528700874758</v>
      </c>
      <c r="T78" s="19">
        <v>14138.751307482988</v>
      </c>
      <c r="U78" s="19">
        <v>13277.984371681239</v>
      </c>
      <c r="V78" s="19">
        <v>13935.207982619226</v>
      </c>
      <c r="W78" s="19">
        <v>14648.532988943623</v>
      </c>
      <c r="X78" s="19">
        <v>15373.594977001892</v>
      </c>
      <c r="Y78" s="19">
        <v>16160.549125650154</v>
      </c>
      <c r="Z78" s="19">
        <v>16960.451742929392</v>
      </c>
      <c r="AA78" s="19">
        <v>17799.947333947042</v>
      </c>
      <c r="AB78" s="19">
        <v>18711.103275099715</v>
      </c>
      <c r="AC78" s="19">
        <v>19637.251289351185</v>
      </c>
      <c r="AD78" s="19">
        <v>20642.456408474023</v>
      </c>
      <c r="AE78" s="19">
        <v>21664.201076914964</v>
      </c>
      <c r="AF78" s="19">
        <v>22736.519288873656</v>
      </c>
      <c r="AG78" s="19">
        <v>23900.371869025967</v>
      </c>
      <c r="AH78" s="19">
        <v>25083.37436871434</v>
      </c>
      <c r="AI78" s="19">
        <v>26367.359380098238</v>
      </c>
      <c r="AJ78" s="19">
        <v>27294.014722086435</v>
      </c>
      <c r="AK78" s="19">
        <v>28085.250106174677</v>
      </c>
      <c r="AL78" s="19">
        <v>28872.794460349556</v>
      </c>
      <c r="AM78" s="19">
        <v>29682.422509967691</v>
      </c>
      <c r="AN78" s="19">
        <v>30542.896251719554</v>
      </c>
      <c r="AO78" s="19">
        <v>64781.829167195967</v>
      </c>
      <c r="AP78" s="19">
        <v>66659.811428323985</v>
      </c>
      <c r="AQ78" s="19">
        <v>68529.033099566877</v>
      </c>
      <c r="AR78" s="19">
        <v>70450.670005437307</v>
      </c>
      <c r="AS78" s="19">
        <v>72492.988202617693</v>
      </c>
      <c r="AT78" s="19">
        <v>74525.779200041827</v>
      </c>
      <c r="AU78" s="19">
        <v>76686.232109965131</v>
      </c>
      <c r="AV78" s="19">
        <v>79135.207174530442</v>
      </c>
      <c r="AW78" s="19">
        <v>81907.833660631382</v>
      </c>
      <c r="AX78" s="19">
        <v>84683.479437769362</v>
      </c>
      <c r="AY78" s="19">
        <v>87553.184710023037</v>
      </c>
      <c r="AZ78" s="19">
        <v>90620.748283011708</v>
      </c>
      <c r="BA78" s="19">
        <v>93691.652322971931</v>
      </c>
      <c r="BB78" s="19">
        <v>96974.2867663785</v>
      </c>
      <c r="BC78" s="19">
        <v>100260.4958812392</v>
      </c>
      <c r="BD78" s="19">
        <v>103658.06616932113</v>
      </c>
      <c r="BE78" s="19">
        <v>107289.88960190784</v>
      </c>
      <c r="BF78" s="19">
        <v>110925.66796026364</v>
      </c>
      <c r="BG78" s="19">
        <v>114812.12325565139</v>
      </c>
      <c r="BH78" s="19">
        <v>61879.130873602764</v>
      </c>
      <c r="BI78" s="19">
        <v>62844.776738934073</v>
      </c>
    </row>
    <row r="79" spans="1:61" x14ac:dyDescent="0.55000000000000004">
      <c r="A79" s="19" t="s">
        <v>183</v>
      </c>
      <c r="B79" s="19">
        <v>12975.70454545455</v>
      </c>
      <c r="C79" s="19">
        <v>15274.704545454548</v>
      </c>
      <c r="D79" s="19">
        <v>16580.954545454537</v>
      </c>
      <c r="E79" s="19">
        <v>18148.454545454548</v>
      </c>
      <c r="F79" s="19">
        <v>19768.204545454548</v>
      </c>
      <c r="G79" s="19">
        <v>18214.954545454548</v>
      </c>
      <c r="H79" s="19">
        <v>15165.454545454548</v>
      </c>
      <c r="I79" s="19">
        <v>15141.704545454664</v>
      </c>
      <c r="J79" s="19">
        <v>16566.704545454948</v>
      </c>
      <c r="K79" s="19">
        <v>17934.70454545147</v>
      </c>
      <c r="L79" s="19">
        <v>18174.104545506892</v>
      </c>
      <c r="M79" s="19">
        <v>18586.404545602272</v>
      </c>
      <c r="N79" s="19">
        <v>17959.404545611473</v>
      </c>
      <c r="O79" s="19">
        <v>17218.404545611458</v>
      </c>
      <c r="P79" s="19">
        <v>16452.704545611447</v>
      </c>
      <c r="Q79" s="19">
        <v>15711.704545611428</v>
      </c>
      <c r="R79" s="19">
        <v>14946.004545611415</v>
      </c>
      <c r="S79" s="19">
        <v>14205.004545611415</v>
      </c>
      <c r="T79" s="19">
        <v>13127.704545454548</v>
      </c>
      <c r="U79" s="19">
        <v>11930.704545454548</v>
      </c>
      <c r="V79" s="19">
        <v>11952.188987654281</v>
      </c>
      <c r="W79" s="19">
        <v>12123.491133906706</v>
      </c>
      <c r="X79" s="19">
        <v>12297.611869362809</v>
      </c>
      <c r="Y79" s="19">
        <v>12486.595759553798</v>
      </c>
      <c r="Z79" s="19">
        <v>8605.7045454545478</v>
      </c>
      <c r="AA79" s="19">
        <v>8605.7045454545478</v>
      </c>
      <c r="AB79" s="19">
        <v>8605.7045454545478</v>
      </c>
      <c r="AC79" s="19">
        <v>8605.7045454545478</v>
      </c>
      <c r="AD79" s="19">
        <v>8605.7045454545478</v>
      </c>
      <c r="AE79" s="19">
        <v>8605.7045454545478</v>
      </c>
      <c r="AF79" s="19">
        <v>8605.7045454545478</v>
      </c>
      <c r="AG79" s="19">
        <v>8605.7045454545478</v>
      </c>
      <c r="AH79" s="19">
        <v>8605.7045454545478</v>
      </c>
      <c r="AI79" s="19">
        <v>8605.7045454545478</v>
      </c>
      <c r="AJ79" s="19">
        <v>8605.7045454545478</v>
      </c>
      <c r="AK79" s="19">
        <v>8605.7045454545478</v>
      </c>
      <c r="AL79" s="19">
        <v>8605.7045454545478</v>
      </c>
      <c r="AM79" s="19">
        <v>8605.7045454545478</v>
      </c>
      <c r="AN79" s="19">
        <v>8605.7045454545478</v>
      </c>
      <c r="AO79" s="19">
        <v>8605.7045454545478</v>
      </c>
      <c r="AP79" s="19">
        <v>8605.7045454545478</v>
      </c>
      <c r="AQ79" s="19">
        <v>8605.7045454545478</v>
      </c>
      <c r="AR79" s="19">
        <v>8605.7045454545478</v>
      </c>
      <c r="AS79" s="19">
        <v>8605.7045454545478</v>
      </c>
      <c r="AT79" s="19">
        <v>8605.7045454545478</v>
      </c>
      <c r="AU79" s="19">
        <v>8605.7045454545478</v>
      </c>
      <c r="AV79" s="19">
        <v>8605.7045454545478</v>
      </c>
      <c r="AW79" s="19">
        <v>8605.7045454545478</v>
      </c>
      <c r="AX79" s="19">
        <v>8605.7045454545478</v>
      </c>
      <c r="AY79" s="19">
        <v>8605.7045454545478</v>
      </c>
      <c r="AZ79" s="19">
        <v>8605.7045454545478</v>
      </c>
      <c r="BA79" s="19">
        <v>8605.7045454545478</v>
      </c>
      <c r="BB79" s="19">
        <v>8605.7045454545478</v>
      </c>
      <c r="BC79" s="19">
        <v>8605.7045454545478</v>
      </c>
      <c r="BD79" s="19">
        <v>8605.7045454545478</v>
      </c>
      <c r="BE79" s="19">
        <v>8605.7045454545478</v>
      </c>
      <c r="BF79" s="19">
        <v>8605.7045454545478</v>
      </c>
      <c r="BG79" s="19">
        <v>8605.7045454545478</v>
      </c>
    </row>
    <row r="80" spans="1:61" x14ac:dyDescent="0.55000000000000004">
      <c r="A80" s="19" t="s">
        <v>181</v>
      </c>
      <c r="B80" s="19">
        <v>6.8250482351183193</v>
      </c>
      <c r="C80" s="19">
        <v>14.100342412846594</v>
      </c>
      <c r="D80" s="19">
        <v>21.185784201540155</v>
      </c>
      <c r="E80" s="19">
        <v>28.125360522095477</v>
      </c>
      <c r="F80" s="19">
        <v>33.873542061495769</v>
      </c>
      <c r="G80" s="19">
        <v>40.576844304969569</v>
      </c>
      <c r="H80" s="19">
        <v>50.442926686811226</v>
      </c>
      <c r="I80" s="19">
        <v>59.169117523836363</v>
      </c>
      <c r="J80" s="19">
        <v>66.517774030019012</v>
      </c>
      <c r="K80" s="19">
        <v>73.291199336083793</v>
      </c>
      <c r="L80" s="19">
        <v>79.165434185071888</v>
      </c>
      <c r="M80" s="19">
        <v>84.681996230613564</v>
      </c>
      <c r="N80" s="19">
        <v>90.14801916913278</v>
      </c>
      <c r="O80" s="19">
        <v>95.150889346942435</v>
      </c>
      <c r="P80" s="19">
        <v>100.00757565570407</v>
      </c>
      <c r="Q80" s="19">
        <v>104.72669073671274</v>
      </c>
      <c r="R80" s="19">
        <v>109.25398957373183</v>
      </c>
      <c r="S80" s="19">
        <v>113.44719691596711</v>
      </c>
      <c r="T80" s="19">
        <v>118.32068245238302</v>
      </c>
      <c r="U80" s="19">
        <v>123.510099616253</v>
      </c>
      <c r="V80" s="19">
        <v>128.45476926782493</v>
      </c>
      <c r="W80" s="19">
        <v>133.15865327122702</v>
      </c>
      <c r="X80" s="19">
        <v>137.6406888720789</v>
      </c>
      <c r="Y80" s="19">
        <v>141.90446725388114</v>
      </c>
      <c r="Z80" s="19">
        <v>145.96715385235134</v>
      </c>
      <c r="AA80" s="19">
        <v>149.83823272170218</v>
      </c>
      <c r="AB80" s="19">
        <v>153.5208055228313</v>
      </c>
      <c r="AC80" s="19">
        <v>157.02969783085842</v>
      </c>
      <c r="AD80" s="19">
        <v>160.36772110853934</v>
      </c>
      <c r="AE80" s="19">
        <v>163.5483138179296</v>
      </c>
      <c r="AF80" s="19">
        <v>166.57890082751288</v>
      </c>
      <c r="AG80" s="19">
        <v>169.46191036299624</v>
      </c>
      <c r="AH80" s="19">
        <v>172.208949058314</v>
      </c>
      <c r="AI80" s="19">
        <v>174.82221794909299</v>
      </c>
      <c r="AJ80" s="19">
        <v>177.34676410698165</v>
      </c>
      <c r="AK80" s="19">
        <v>179.80018715785386</v>
      </c>
      <c r="AL80" s="19">
        <v>182.18668979079524</v>
      </c>
      <c r="AM80" s="19">
        <v>184.50809735033189</v>
      </c>
      <c r="AN80" s="19">
        <v>186.76410475159858</v>
      </c>
      <c r="AO80" s="19">
        <v>187.82775177864011</v>
      </c>
      <c r="AP80" s="19">
        <v>188.86143307061451</v>
      </c>
      <c r="AQ80" s="19">
        <v>189.86691931321022</v>
      </c>
      <c r="AR80" s="19">
        <v>190.84497956437153</v>
      </c>
      <c r="AS80" s="19">
        <v>191.79548528510981</v>
      </c>
      <c r="AT80" s="19">
        <v>192.72006468219394</v>
      </c>
      <c r="AU80" s="19">
        <v>193.61859624521549</v>
      </c>
      <c r="AV80" s="19">
        <v>194.48932120393115</v>
      </c>
      <c r="AW80" s="19">
        <v>195.33057163042264</v>
      </c>
      <c r="AX80" s="19">
        <v>196.14424863634486</v>
      </c>
      <c r="AY80" s="19">
        <v>196.93125598768466</v>
      </c>
      <c r="AZ80" s="19">
        <v>197.69162269515002</v>
      </c>
      <c r="BA80" s="19">
        <v>198.42706708418132</v>
      </c>
      <c r="BB80" s="19">
        <v>199.13761626476978</v>
      </c>
      <c r="BC80" s="19">
        <v>199.82487598151425</v>
      </c>
      <c r="BD80" s="19">
        <v>200.4896095863979</v>
      </c>
      <c r="BE80" s="19">
        <v>201.13184158286717</v>
      </c>
      <c r="BF80" s="19">
        <v>201.75302332796772</v>
      </c>
      <c r="BG80" s="19">
        <v>202.35317771973496</v>
      </c>
    </row>
    <row r="81" spans="1:59" x14ac:dyDescent="0.55000000000000004">
      <c r="A81" s="19" t="s">
        <v>185</v>
      </c>
      <c r="B81" s="19">
        <v>6.8250482351183193</v>
      </c>
      <c r="C81" s="19">
        <v>7.2752941777282754</v>
      </c>
      <c r="D81" s="19">
        <v>7.0854417886935606</v>
      </c>
      <c r="E81" s="19">
        <v>6.9395763205553207</v>
      </c>
      <c r="F81" s="19">
        <v>5.7481815394002957</v>
      </c>
      <c r="G81" s="19">
        <v>6.7033022434738037</v>
      </c>
      <c r="H81" s="19">
        <v>9.8660823818416592</v>
      </c>
      <c r="I81" s="19">
        <v>8.7261908370251344</v>
      </c>
      <c r="J81" s="19">
        <v>7.3486565061826568</v>
      </c>
      <c r="K81" s="19">
        <v>6.7734253060647811</v>
      </c>
      <c r="L81" s="19">
        <v>5.8742348489880909</v>
      </c>
      <c r="M81" s="19">
        <v>5.5165620455416766</v>
      </c>
      <c r="N81" s="19">
        <v>5.4660229385192194</v>
      </c>
      <c r="O81" s="19">
        <v>5.0028701778096538</v>
      </c>
      <c r="P81" s="19">
        <v>4.8566863087616419</v>
      </c>
      <c r="Q81" s="19">
        <v>4.7191150810086659</v>
      </c>
      <c r="R81" s="19">
        <v>4.5272988370190923</v>
      </c>
      <c r="S81" s="19">
        <v>4.1932073422352794</v>
      </c>
      <c r="T81" s="19">
        <v>4.8734855364159184</v>
      </c>
      <c r="U81" s="19">
        <v>5.1894171638699822</v>
      </c>
      <c r="V81" s="19">
        <v>4.9446696515719166</v>
      </c>
      <c r="W81" s="19">
        <v>4.7038840034021092</v>
      </c>
      <c r="X81" s="19">
        <v>4.482035600851872</v>
      </c>
      <c r="Y81" s="19">
        <v>4.2637783818022266</v>
      </c>
      <c r="Z81" s="19">
        <v>4.0626865984702123</v>
      </c>
      <c r="AA81" s="19">
        <v>3.871078869350828</v>
      </c>
      <c r="AB81" s="19">
        <v>3.6825728011291088</v>
      </c>
      <c r="AC81" s="19">
        <v>3.5088923080271188</v>
      </c>
      <c r="AD81" s="19">
        <v>3.3380232776809216</v>
      </c>
      <c r="AE81" s="19">
        <v>3.1805927093902437</v>
      </c>
      <c r="AF81" s="19">
        <v>3.0305870095832721</v>
      </c>
      <c r="AG81" s="19">
        <v>2.8830095354833549</v>
      </c>
      <c r="AH81" s="19">
        <v>2.7470386953177606</v>
      </c>
      <c r="AI81" s="19">
        <v>2.6132688907789778</v>
      </c>
      <c r="AJ81" s="19">
        <v>2.5245461578886661</v>
      </c>
      <c r="AK81" s="19">
        <v>2.453423050872205</v>
      </c>
      <c r="AL81" s="19">
        <v>2.3865026329413972</v>
      </c>
      <c r="AM81" s="19">
        <v>2.3214075595366559</v>
      </c>
      <c r="AN81" s="19">
        <v>2.2560074012666913</v>
      </c>
      <c r="AO81" s="19">
        <v>1.0636470270415259</v>
      </c>
      <c r="AP81" s="19">
        <v>1.0336812919744027</v>
      </c>
      <c r="AQ81" s="19">
        <v>1.0054862425957021</v>
      </c>
      <c r="AR81" s="19">
        <v>0.97806025116130169</v>
      </c>
      <c r="AS81" s="19">
        <v>0.95050572073826955</v>
      </c>
      <c r="AT81" s="19">
        <v>0.92457939708413439</v>
      </c>
      <c r="AU81" s="19">
        <v>0.89853156302154547</v>
      </c>
      <c r="AV81" s="19">
        <v>0.87072495871568256</v>
      </c>
      <c r="AW81" s="19">
        <v>0.84125042649148796</v>
      </c>
      <c r="AX81" s="19">
        <v>0.81367700592221937</v>
      </c>
      <c r="AY81" s="19">
        <v>0.78700735133980559</v>
      </c>
      <c r="AZ81" s="19">
        <v>0.76036670746535129</v>
      </c>
      <c r="BA81" s="19">
        <v>0.73544438903128861</v>
      </c>
      <c r="BB81" s="19">
        <v>0.71054918058845395</v>
      </c>
      <c r="BC81" s="19">
        <v>0.68725971674446451</v>
      </c>
      <c r="BD81" s="19">
        <v>0.66473360488364264</v>
      </c>
      <c r="BE81" s="19">
        <v>0.6422319964692621</v>
      </c>
      <c r="BF81" s="19">
        <v>0.62118174510054336</v>
      </c>
      <c r="BG81" s="19">
        <v>0.60015439176723262</v>
      </c>
    </row>
    <row r="82" spans="1:59" x14ac:dyDescent="0.55000000000000004">
      <c r="A82" s="19" t="s">
        <v>187</v>
      </c>
      <c r="B82" s="19">
        <v>136245242.5974519</v>
      </c>
      <c r="C82" s="19">
        <v>128926661.91301531</v>
      </c>
      <c r="D82" s="19">
        <v>158357615.36380941</v>
      </c>
      <c r="E82" s="19">
        <v>145361065.339717</v>
      </c>
      <c r="F82" s="19">
        <v>155633456.4222748</v>
      </c>
      <c r="G82" s="19">
        <v>122867187.63810191</v>
      </c>
      <c r="H82" s="19">
        <v>97872242.088688388</v>
      </c>
      <c r="I82" s="19">
        <v>104395177.7672585</v>
      </c>
      <c r="J82" s="19">
        <v>134567094.4752858</v>
      </c>
      <c r="K82" s="19">
        <v>146534419.32302311</v>
      </c>
      <c r="L82" s="19">
        <v>167943565.3237637</v>
      </c>
      <c r="M82" s="19">
        <v>153952542.6652914</v>
      </c>
      <c r="N82" s="19">
        <v>195056725.81184509</v>
      </c>
      <c r="O82" s="19">
        <v>206979740.54057041</v>
      </c>
      <c r="P82" s="19">
        <v>211525632.75648361</v>
      </c>
      <c r="Q82" s="19">
        <v>188017878.85839581</v>
      </c>
      <c r="R82" s="19">
        <v>189527082.3637104</v>
      </c>
      <c r="S82" s="19">
        <v>234840947.25487179</v>
      </c>
      <c r="T82" s="19">
        <v>189844347.08749861</v>
      </c>
      <c r="U82" s="19">
        <v>198302690.28669819</v>
      </c>
      <c r="V82" s="19">
        <v>208118126.61503902</v>
      </c>
      <c r="W82" s="19">
        <v>218771420.35626313</v>
      </c>
      <c r="X82" s="19">
        <v>229600002.37833786</v>
      </c>
      <c r="Y82" s="19">
        <v>241352925.14439088</v>
      </c>
      <c r="Z82" s="19">
        <v>253299229.38256639</v>
      </c>
      <c r="AA82" s="19">
        <v>265836842.73732162</v>
      </c>
      <c r="AB82" s="19">
        <v>279444681.79959983</v>
      </c>
      <c r="AC82" s="19">
        <v>293276422.95012021</v>
      </c>
      <c r="AD82" s="19">
        <v>308288858.10836256</v>
      </c>
      <c r="AE82" s="19">
        <v>323548306.44526958</v>
      </c>
      <c r="AF82" s="19">
        <v>339563055.39529455</v>
      </c>
      <c r="AG82" s="19">
        <v>356944842.51605284</v>
      </c>
      <c r="AH82" s="19">
        <v>374612627.90706623</v>
      </c>
      <c r="AI82" s="19">
        <v>393788556.64126939</v>
      </c>
      <c r="AJ82" s="19">
        <v>407627874.57846415</v>
      </c>
      <c r="AK82" s="19">
        <v>419444736.30405611</v>
      </c>
      <c r="AL82" s="19">
        <v>431206473.61156911</v>
      </c>
      <c r="AM82" s="19">
        <v>443298024.24731678</v>
      </c>
      <c r="AN82" s="19">
        <v>456148939.95364773</v>
      </c>
      <c r="AO82" s="19">
        <v>468939907.48875135</v>
      </c>
      <c r="AP82" s="19">
        <v>482534164.3833195</v>
      </c>
      <c r="AQ82" s="19">
        <v>496065005.49813747</v>
      </c>
      <c r="AR82" s="19">
        <v>509975267.74991971</v>
      </c>
      <c r="AS82" s="19">
        <v>524759112.52183193</v>
      </c>
      <c r="AT82" s="19">
        <v>539473992.21156371</v>
      </c>
      <c r="AU82" s="19">
        <v>555112985.44064438</v>
      </c>
      <c r="AV82" s="19">
        <v>572840520.38343728</v>
      </c>
      <c r="AW82" s="19">
        <v>592910889.26013803</v>
      </c>
      <c r="AX82" s="19">
        <v>613003114.05041504</v>
      </c>
      <c r="AY82" s="19">
        <v>633776212.65214574</v>
      </c>
      <c r="AZ82" s="19">
        <v>655981559.37708187</v>
      </c>
      <c r="BA82" s="19">
        <v>678211086.93007958</v>
      </c>
      <c r="BB82" s="19">
        <v>701973279.38434839</v>
      </c>
      <c r="BC82" s="19">
        <v>725761348.01597333</v>
      </c>
      <c r="BD82" s="19">
        <v>750355533.09938037</v>
      </c>
      <c r="BE82" s="19">
        <v>776645419.72942793</v>
      </c>
      <c r="BF82" s="19">
        <v>802963935.10534644</v>
      </c>
      <c r="BG82" s="19">
        <v>831097039.86801934</v>
      </c>
    </row>
    <row r="108" spans="1:61" x14ac:dyDescent="0.55000000000000004">
      <c r="A108" s="19" t="s">
        <v>174</v>
      </c>
      <c r="G108" s="19" t="s">
        <v>177</v>
      </c>
    </row>
    <row r="109" spans="1:61" x14ac:dyDescent="0.55000000000000004">
      <c r="A109" s="19" t="s">
        <v>122</v>
      </c>
      <c r="B109" s="1">
        <v>1</v>
      </c>
      <c r="C109" s="19">
        <v>2</v>
      </c>
      <c r="D109" s="19">
        <v>3</v>
      </c>
      <c r="E109" s="1">
        <v>4</v>
      </c>
      <c r="F109" s="19">
        <v>5</v>
      </c>
      <c r="G109" s="19">
        <v>6</v>
      </c>
      <c r="H109" s="1">
        <v>7</v>
      </c>
      <c r="I109" s="19">
        <v>8</v>
      </c>
      <c r="J109" s="19">
        <v>9</v>
      </c>
      <c r="K109" s="1">
        <v>10</v>
      </c>
      <c r="L109" s="19">
        <v>11</v>
      </c>
      <c r="M109" s="19">
        <v>12</v>
      </c>
      <c r="N109" s="1">
        <v>13</v>
      </c>
      <c r="O109" s="19">
        <v>14</v>
      </c>
      <c r="P109" s="19">
        <v>15</v>
      </c>
      <c r="Q109" s="1">
        <v>16</v>
      </c>
      <c r="R109" s="19">
        <v>17</v>
      </c>
      <c r="S109" s="19">
        <v>18</v>
      </c>
      <c r="T109" s="1">
        <v>19</v>
      </c>
      <c r="U109" s="19">
        <v>20</v>
      </c>
      <c r="V109" s="19">
        <v>21</v>
      </c>
      <c r="W109" s="1">
        <v>22</v>
      </c>
      <c r="X109" s="19">
        <v>23</v>
      </c>
      <c r="Y109" s="19">
        <v>24</v>
      </c>
      <c r="Z109" s="1">
        <v>25</v>
      </c>
      <c r="AA109" s="19">
        <v>26</v>
      </c>
      <c r="AB109" s="19">
        <v>27</v>
      </c>
      <c r="AC109" s="1">
        <v>28</v>
      </c>
      <c r="AD109" s="19">
        <v>29</v>
      </c>
      <c r="AE109" s="19">
        <v>30</v>
      </c>
      <c r="AF109" s="1">
        <v>31</v>
      </c>
      <c r="AG109" s="19">
        <v>32</v>
      </c>
      <c r="AH109" s="19">
        <v>33</v>
      </c>
      <c r="AI109" s="1">
        <v>34</v>
      </c>
      <c r="AJ109" s="19">
        <v>35</v>
      </c>
      <c r="AK109" s="19">
        <v>36</v>
      </c>
      <c r="AL109" s="1">
        <v>37</v>
      </c>
      <c r="AM109" s="19">
        <v>38</v>
      </c>
      <c r="AN109" s="19">
        <v>39</v>
      </c>
      <c r="AO109" s="1">
        <v>40</v>
      </c>
      <c r="AP109" s="19">
        <v>41</v>
      </c>
      <c r="AQ109" s="19">
        <v>42</v>
      </c>
      <c r="AR109" s="1">
        <v>43</v>
      </c>
      <c r="AS109" s="19">
        <v>44</v>
      </c>
      <c r="AT109" s="19">
        <v>45</v>
      </c>
      <c r="AU109" s="1">
        <v>46</v>
      </c>
      <c r="AV109" s="19">
        <v>47</v>
      </c>
      <c r="AW109" s="19">
        <v>48</v>
      </c>
      <c r="AX109" s="1">
        <v>49</v>
      </c>
      <c r="AY109" s="19">
        <v>50</v>
      </c>
      <c r="AZ109" s="19">
        <v>51</v>
      </c>
      <c r="BA109" s="1">
        <v>52</v>
      </c>
      <c r="BB109" s="19">
        <v>53</v>
      </c>
      <c r="BC109" s="19">
        <v>54</v>
      </c>
      <c r="BD109" s="1">
        <v>55</v>
      </c>
      <c r="BE109" s="19">
        <v>56</v>
      </c>
      <c r="BF109" s="19">
        <v>57</v>
      </c>
      <c r="BG109" s="1">
        <v>58</v>
      </c>
      <c r="BH109" s="19">
        <v>59</v>
      </c>
      <c r="BI109" s="19">
        <v>60</v>
      </c>
    </row>
    <row r="110" spans="1:61" x14ac:dyDescent="0.55000000000000004">
      <c r="A110" s="19" t="s">
        <v>141</v>
      </c>
      <c r="B110" s="19">
        <v>36065.199999999997</v>
      </c>
      <c r="C110" s="19">
        <v>47951.85</v>
      </c>
      <c r="D110" s="19">
        <v>57665.9</v>
      </c>
      <c r="E110" s="19">
        <v>60087.09</v>
      </c>
      <c r="F110" s="19">
        <v>42912.19</v>
      </c>
      <c r="G110" s="19">
        <v>38068.04</v>
      </c>
      <c r="H110" s="19">
        <v>31520.66</v>
      </c>
      <c r="I110" s="19">
        <v>44648.57</v>
      </c>
      <c r="J110" s="19">
        <v>47785.26</v>
      </c>
      <c r="K110" s="19">
        <v>61546.21</v>
      </c>
      <c r="L110" s="19">
        <v>60172.26</v>
      </c>
      <c r="M110" s="19">
        <v>46173.51</v>
      </c>
      <c r="N110" s="19">
        <v>43102.44</v>
      </c>
      <c r="O110" s="19">
        <v>44536.2</v>
      </c>
      <c r="P110" s="19">
        <v>41795.769999999997</v>
      </c>
      <c r="Q110" s="19">
        <v>39711.449999999997</v>
      </c>
      <c r="R110" s="19">
        <v>28680.97</v>
      </c>
      <c r="S110" s="19">
        <v>20434.75</v>
      </c>
      <c r="T110" s="19">
        <v>20774.23</v>
      </c>
      <c r="U110" s="19">
        <v>24343.499710167733</v>
      </c>
      <c r="V110" s="19">
        <v>25548.435816020257</v>
      </c>
      <c r="W110" s="19">
        <v>26856.226712487067</v>
      </c>
      <c r="X110" s="19">
        <v>27905.357957169312</v>
      </c>
      <c r="Y110" s="19">
        <v>28883.066076458548</v>
      </c>
      <c r="Z110" s="19">
        <v>29861.838884906658</v>
      </c>
      <c r="AA110" s="19">
        <v>30873.779785967279</v>
      </c>
      <c r="AB110" s="19">
        <v>31955.491234220994</v>
      </c>
      <c r="AC110" s="19">
        <v>33038.380627537517</v>
      </c>
      <c r="AD110" s="19">
        <v>34195.932271823556</v>
      </c>
      <c r="AE110" s="19">
        <v>35354.744448432306</v>
      </c>
      <c r="AF110" s="19">
        <v>36552.825788694259</v>
      </c>
      <c r="AG110" s="19">
        <v>37833.511548447779</v>
      </c>
      <c r="AH110" s="19">
        <v>39115.591929169896</v>
      </c>
      <c r="AI110" s="19">
        <v>40486.068232632941</v>
      </c>
      <c r="AJ110" s="19">
        <v>42006.323954586544</v>
      </c>
      <c r="AK110" s="19">
        <v>43717.054702235087</v>
      </c>
      <c r="AL110" s="19">
        <v>45438.907391076151</v>
      </c>
      <c r="AM110" s="19">
        <v>47228.577472974976</v>
      </c>
      <c r="AN110" s="19">
        <v>49151.987379970618</v>
      </c>
      <c r="AO110" s="19">
        <v>51087.901915122457</v>
      </c>
      <c r="AP110" s="19">
        <v>53168.484941943352</v>
      </c>
      <c r="AQ110" s="19">
        <v>55262.594423527677</v>
      </c>
      <c r="AR110" s="19">
        <v>57439.18311296701</v>
      </c>
      <c r="AS110" s="19">
        <v>59778.425575063935</v>
      </c>
      <c r="AT110" s="19">
        <v>62132.876109579185</v>
      </c>
      <c r="AU110" s="19">
        <v>64663.271811793202</v>
      </c>
      <c r="AV110" s="19">
        <v>67210.118327340926</v>
      </c>
      <c r="AW110" s="19">
        <v>69947.287523578707</v>
      </c>
      <c r="AX110" s="19">
        <v>72702.25182572451</v>
      </c>
      <c r="AY110" s="19">
        <v>75565.723956762726</v>
      </c>
      <c r="AZ110" s="19">
        <v>78643.179807955865</v>
      </c>
      <c r="BA110" s="19">
        <v>81740.643064198914</v>
      </c>
      <c r="BB110" s="19">
        <v>85069.575907112478</v>
      </c>
      <c r="BC110" s="19">
        <v>88420.151077647533</v>
      </c>
      <c r="BD110" s="19">
        <v>91902.69298075058</v>
      </c>
      <c r="BE110" s="19">
        <v>95645.480920105809</v>
      </c>
      <c r="BF110" s="19">
        <v>99412.601775330288</v>
      </c>
      <c r="BG110" s="19">
        <v>103461.23489887288</v>
      </c>
      <c r="BH110" s="19">
        <v>0</v>
      </c>
      <c r="BI110" s="19">
        <v>0</v>
      </c>
    </row>
    <row r="111" spans="1:61" x14ac:dyDescent="0.55000000000000004">
      <c r="A111" s="19" t="s">
        <v>175</v>
      </c>
      <c r="B111" s="19">
        <v>8673.0522570400281</v>
      </c>
      <c r="C111" s="19">
        <v>8136.3032963271098</v>
      </c>
      <c r="D111" s="19">
        <v>8354.3132193192996</v>
      </c>
      <c r="E111" s="19">
        <v>8529.915554738529</v>
      </c>
      <c r="F111" s="19">
        <v>10297.86543696664</v>
      </c>
      <c r="G111" s="19">
        <v>8830.5730295288504</v>
      </c>
      <c r="H111" s="19">
        <v>5999.7471852602257</v>
      </c>
      <c r="I111" s="19">
        <v>6783.4867590610656</v>
      </c>
      <c r="J111" s="19">
        <v>8055.0778159515576</v>
      </c>
      <c r="K111" s="19">
        <v>8739.152987632262</v>
      </c>
      <c r="L111" s="19">
        <v>10076.886866414081</v>
      </c>
      <c r="M111" s="19">
        <v>10730.233705580969</v>
      </c>
      <c r="N111" s="19">
        <v>10829.445954728473</v>
      </c>
      <c r="O111" s="19">
        <v>11832.008006635142</v>
      </c>
      <c r="P111" s="19">
        <v>12188.145627855733</v>
      </c>
      <c r="Q111" s="19">
        <v>12543.453377142023</v>
      </c>
      <c r="R111" s="19">
        <v>13074.904513918742</v>
      </c>
      <c r="S111" s="19">
        <v>14116.64035874872</v>
      </c>
      <c r="T111" s="19">
        <v>12146.132282057151</v>
      </c>
      <c r="U111" s="19">
        <v>12390.025952823706</v>
      </c>
      <c r="V111" s="19">
        <v>13003.298070668441</v>
      </c>
      <c r="W111" s="19">
        <v>13668.919831754934</v>
      </c>
      <c r="X111" s="19">
        <v>14030.290460556285</v>
      </c>
      <c r="Y111" s="19">
        <v>14249.238137767652</v>
      </c>
      <c r="Z111" s="19">
        <v>14464.375650208895</v>
      </c>
      <c r="AA111" s="19">
        <v>14682.761346785455</v>
      </c>
      <c r="AB111" s="19">
        <v>14911.891064446332</v>
      </c>
      <c r="AC111" s="19">
        <v>15137.033427734985</v>
      </c>
      <c r="AD111" s="19">
        <v>15373.252222933181</v>
      </c>
      <c r="AE111" s="19">
        <v>15605.360298424423</v>
      </c>
      <c r="AF111" s="19">
        <v>15840.972782607274</v>
      </c>
      <c r="AG111" s="19">
        <v>16088.176802030175</v>
      </c>
      <c r="AH111" s="19">
        <v>16331.078935003154</v>
      </c>
      <c r="AI111" s="19">
        <v>16585.931235404678</v>
      </c>
      <c r="AJ111" s="19">
        <v>16979.160957826309</v>
      </c>
      <c r="AK111" s="19">
        <v>17471.375572596429</v>
      </c>
      <c r="AL111" s="19">
        <v>17961.294057917017</v>
      </c>
      <c r="AM111" s="19">
        <v>18464.950449635511</v>
      </c>
      <c r="AN111" s="19">
        <v>19000.23711632604</v>
      </c>
      <c r="AO111" s="19">
        <v>40299.718299856781</v>
      </c>
      <c r="AP111" s="19">
        <v>41467.980404655616</v>
      </c>
      <c r="AQ111" s="19">
        <v>42630.792689511894</v>
      </c>
      <c r="AR111" s="19">
        <v>43826.211636101354</v>
      </c>
      <c r="AS111" s="19">
        <v>45096.704443777708</v>
      </c>
      <c r="AT111" s="19">
        <v>46361.270536026306</v>
      </c>
      <c r="AU111" s="19">
        <v>47705.253019838339</v>
      </c>
      <c r="AV111" s="19">
        <v>49228.720425654195</v>
      </c>
      <c r="AW111" s="19">
        <v>50953.526096889706</v>
      </c>
      <c r="AX111" s="19">
        <v>52680.210019786522</v>
      </c>
      <c r="AY111" s="19">
        <v>54465.406818984018</v>
      </c>
      <c r="AZ111" s="19">
        <v>56373.688036843523</v>
      </c>
      <c r="BA111" s="19">
        <v>58284.04730466973</v>
      </c>
      <c r="BB111" s="19">
        <v>60326.12059977949</v>
      </c>
      <c r="BC111" s="19">
        <v>62370.417639640909</v>
      </c>
      <c r="BD111" s="19">
        <v>64483.990647286024</v>
      </c>
      <c r="BE111" s="19">
        <v>66743.288711721936</v>
      </c>
      <c r="BF111" s="19">
        <v>69005.047070910805</v>
      </c>
      <c r="BG111" s="19">
        <v>71422.747460087587</v>
      </c>
      <c r="BH111" s="19">
        <v>73843.080638481319</v>
      </c>
      <c r="BI111" s="19">
        <v>76430.289145334551</v>
      </c>
    </row>
    <row r="112" spans="1:61" x14ac:dyDescent="0.55000000000000004">
      <c r="A112" s="19" t="s">
        <v>176</v>
      </c>
      <c r="B112" s="19">
        <v>7299.9484082234158</v>
      </c>
      <c r="C112" s="19">
        <v>6848.1766898884598</v>
      </c>
      <c r="D112" s="19">
        <v>7031.6716283666565</v>
      </c>
      <c r="E112" s="19">
        <v>7179.4728811359337</v>
      </c>
      <c r="F112" s="19">
        <v>8667.5237479013158</v>
      </c>
      <c r="G112" s="19">
        <v>7432.5307423674894</v>
      </c>
      <c r="H112" s="19">
        <v>5049.8767465896481</v>
      </c>
      <c r="I112" s="19">
        <v>5709.5359167030447</v>
      </c>
      <c r="J112" s="19">
        <v>6779.8106984702254</v>
      </c>
      <c r="K112" s="19">
        <v>7355.5841762055015</v>
      </c>
      <c r="L112" s="19">
        <v>8481.5301534262871</v>
      </c>
      <c r="M112" s="19">
        <v>9031.4401594132505</v>
      </c>
      <c r="N112" s="19">
        <v>9114.9452829587353</v>
      </c>
      <c r="O112" s="19">
        <v>9958.7833042298116</v>
      </c>
      <c r="P112" s="19">
        <v>10258.537783286183</v>
      </c>
      <c r="Q112" s="19">
        <v>10557.593774413936</v>
      </c>
      <c r="R112" s="19">
        <v>11004.906411878173</v>
      </c>
      <c r="S112" s="19">
        <v>11881.716293437818</v>
      </c>
      <c r="T112" s="19">
        <v>10223.175923620511</v>
      </c>
      <c r="U112" s="19">
        <v>10428.456736063777</v>
      </c>
      <c r="V112" s="19">
        <v>10944.63658691554</v>
      </c>
      <c r="W112" s="19">
        <v>11504.878168692947</v>
      </c>
      <c r="X112" s="19">
        <v>11809.037173886974</v>
      </c>
      <c r="Y112" s="19">
        <v>11993.321402826788</v>
      </c>
      <c r="Z112" s="19">
        <v>12174.398686227198</v>
      </c>
      <c r="AA112" s="19">
        <v>12358.209906413123</v>
      </c>
      <c r="AB112" s="19">
        <v>12551.06417134131</v>
      </c>
      <c r="AC112" s="19">
        <v>12740.56235350418</v>
      </c>
      <c r="AD112" s="19">
        <v>12939.383364481004</v>
      </c>
      <c r="AE112" s="19">
        <v>13134.744458361505</v>
      </c>
      <c r="AF112" s="19">
        <v>13333.055148519292</v>
      </c>
      <c r="AG112" s="19">
        <v>13541.122220480935</v>
      </c>
      <c r="AH112" s="19">
        <v>13745.568473818203</v>
      </c>
      <c r="AI112" s="19">
        <v>13960.072963069731</v>
      </c>
      <c r="AJ112" s="19">
        <v>14291.047180817335</v>
      </c>
      <c r="AK112" s="19">
        <v>14705.335160078483</v>
      </c>
      <c r="AL112" s="19">
        <v>15117.690529455193</v>
      </c>
      <c r="AM112" s="19">
        <v>15541.608841723239</v>
      </c>
      <c r="AN112" s="19">
        <v>15992.149774101332</v>
      </c>
      <c r="AO112" s="19">
        <v>33919.530948991698</v>
      </c>
      <c r="AP112" s="19">
        <v>34902.835654136485</v>
      </c>
      <c r="AQ112" s="19">
        <v>35881.553346170338</v>
      </c>
      <c r="AR112" s="19">
        <v>36887.715465075176</v>
      </c>
      <c r="AS112" s="19">
        <v>37957.065870698301</v>
      </c>
      <c r="AT112" s="19">
        <v>39021.427869060557</v>
      </c>
      <c r="AU112" s="19">
        <v>40152.633182094403</v>
      </c>
      <c r="AV112" s="19">
        <v>41434.907649544824</v>
      </c>
      <c r="AW112" s="19">
        <v>42886.644828230696</v>
      </c>
      <c r="AX112" s="19">
        <v>44339.962896760051</v>
      </c>
      <c r="AY112" s="19">
        <v>45842.530176011613</v>
      </c>
      <c r="AZ112" s="19">
        <v>47448.695344386877</v>
      </c>
      <c r="BA112" s="19">
        <v>49056.609569160857</v>
      </c>
      <c r="BB112" s="19">
        <v>50775.385065758586</v>
      </c>
      <c r="BC112" s="19">
        <v>52496.032247373209</v>
      </c>
      <c r="BD112" s="19">
        <v>54274.987735655777</v>
      </c>
      <c r="BE112" s="19">
        <v>56176.597321346191</v>
      </c>
      <c r="BF112" s="19">
        <v>58080.277691834548</v>
      </c>
      <c r="BG112" s="19">
        <v>60115.211597969639</v>
      </c>
      <c r="BH112" s="19">
        <v>62152.361474317266</v>
      </c>
      <c r="BI112" s="19">
        <v>64329.967242346029</v>
      </c>
    </row>
    <row r="136" spans="1:37" x14ac:dyDescent="0.55000000000000004">
      <c r="A136" s="19" t="s">
        <v>194</v>
      </c>
    </row>
    <row r="137" spans="1:37" x14ac:dyDescent="0.55000000000000004">
      <c r="A137" s="19" t="s">
        <v>122</v>
      </c>
      <c r="B137" s="19">
        <v>1</v>
      </c>
      <c r="C137" s="19">
        <v>2</v>
      </c>
      <c r="D137" s="19">
        <v>3</v>
      </c>
      <c r="E137" s="19">
        <v>4</v>
      </c>
      <c r="F137" s="19">
        <v>5</v>
      </c>
      <c r="G137" s="19">
        <v>6</v>
      </c>
      <c r="H137" s="19">
        <v>7</v>
      </c>
      <c r="I137" s="19">
        <v>8</v>
      </c>
      <c r="J137" s="19">
        <v>9</v>
      </c>
      <c r="K137" s="19">
        <v>10</v>
      </c>
      <c r="L137" s="19">
        <v>11</v>
      </c>
      <c r="M137" s="19">
        <v>12</v>
      </c>
      <c r="N137" s="19">
        <v>13</v>
      </c>
      <c r="O137" s="19">
        <v>14</v>
      </c>
      <c r="P137" s="19">
        <v>15</v>
      </c>
      <c r="Q137" s="19">
        <v>16</v>
      </c>
      <c r="R137" s="19">
        <v>17</v>
      </c>
      <c r="S137" s="19">
        <v>18</v>
      </c>
      <c r="T137" s="19">
        <v>19</v>
      </c>
      <c r="U137" s="19">
        <v>20</v>
      </c>
      <c r="V137" s="19">
        <v>21</v>
      </c>
      <c r="W137" s="19">
        <v>22</v>
      </c>
      <c r="X137" s="19">
        <v>23</v>
      </c>
      <c r="Y137" s="19">
        <v>24</v>
      </c>
      <c r="Z137" s="19">
        <v>25</v>
      </c>
      <c r="AA137" s="19">
        <v>26</v>
      </c>
      <c r="AB137" s="19">
        <v>27</v>
      </c>
      <c r="AC137" s="19">
        <v>28</v>
      </c>
      <c r="AD137" s="19">
        <v>29</v>
      </c>
      <c r="AE137" s="19">
        <v>30</v>
      </c>
      <c r="AF137" s="19">
        <v>31</v>
      </c>
      <c r="AG137" s="19">
        <v>32</v>
      </c>
      <c r="AH137" s="19">
        <v>33</v>
      </c>
      <c r="AI137" s="19">
        <v>34</v>
      </c>
      <c r="AJ137" s="19">
        <v>35</v>
      </c>
      <c r="AK137" s="19">
        <v>36</v>
      </c>
    </row>
    <row r="138" spans="1:37" x14ac:dyDescent="0.55000000000000004">
      <c r="A138" s="19" t="s">
        <v>118</v>
      </c>
      <c r="B138" s="19">
        <v>23083.231322611184</v>
      </c>
      <c r="C138" s="19">
        <v>34421.442038476896</v>
      </c>
      <c r="D138" s="19">
        <v>50834.447689574226</v>
      </c>
      <c r="E138" s="19">
        <v>62685.100160753515</v>
      </c>
      <c r="F138" s="19">
        <v>51817.871537473184</v>
      </c>
      <c r="G138" s="19">
        <v>60885.648514509325</v>
      </c>
      <c r="H138" s="19">
        <v>62912.469151683588</v>
      </c>
      <c r="I138" s="19">
        <v>79950.581703150383</v>
      </c>
      <c r="J138" s="19">
        <v>91642.089219783578</v>
      </c>
      <c r="K138" s="19">
        <v>137081.21814196487</v>
      </c>
      <c r="L138" s="19">
        <v>213434.31038430321</v>
      </c>
      <c r="M138" s="19">
        <v>321814.29009038711</v>
      </c>
      <c r="N138" s="19">
        <v>329188.72353765467</v>
      </c>
      <c r="O138" s="19">
        <v>338545.21859048679</v>
      </c>
      <c r="P138" s="19">
        <v>346660.06756434217</v>
      </c>
      <c r="Q138" s="19">
        <v>295367.52923105896</v>
      </c>
      <c r="R138" s="19">
        <v>282579.0399014841</v>
      </c>
      <c r="S138" s="19">
        <v>273576.64202824765</v>
      </c>
      <c r="T138" s="19">
        <v>339428.43137177697</v>
      </c>
      <c r="U138" s="19">
        <v>387657.9152679182</v>
      </c>
      <c r="V138" s="19">
        <v>255593.09536705186</v>
      </c>
      <c r="W138" s="19">
        <v>289744.76180059061</v>
      </c>
      <c r="X138" s="19">
        <v>388639.85653179948</v>
      </c>
      <c r="Y138" s="19">
        <v>403226.86208365945</v>
      </c>
      <c r="Z138" s="19">
        <v>412696.12485754798</v>
      </c>
      <c r="AA138" s="19">
        <v>527412.87897916802</v>
      </c>
      <c r="AB138" s="19">
        <v>489880.80005561421</v>
      </c>
      <c r="AC138" s="19">
        <v>540446.46944286523</v>
      </c>
      <c r="AD138" s="19">
        <v>855391.13197139627</v>
      </c>
      <c r="AE138" s="19">
        <v>1086476.1898167576</v>
      </c>
      <c r="AF138" s="19">
        <v>1680432.2985149182</v>
      </c>
      <c r="AG138" s="19">
        <v>2631680.3564497605</v>
      </c>
      <c r="AH138" s="19">
        <v>2723724.0067243776</v>
      </c>
      <c r="AI138" s="19">
        <v>2576150.7647298439</v>
      </c>
      <c r="AJ138" s="19">
        <v>1797923.8329735985</v>
      </c>
      <c r="AK138" s="19">
        <v>1541512.0105063475</v>
      </c>
    </row>
    <row r="139" spans="1:37" x14ac:dyDescent="0.55000000000000004">
      <c r="A139" s="19" t="s">
        <v>195</v>
      </c>
      <c r="B139" s="19">
        <v>337107.23132261122</v>
      </c>
      <c r="C139" s="19">
        <v>339722.55314958806</v>
      </c>
      <c r="D139" s="19">
        <v>347412.66991179652</v>
      </c>
      <c r="E139" s="19">
        <v>350540.43349408696</v>
      </c>
      <c r="F139" s="19">
        <v>330950.31598191772</v>
      </c>
      <c r="G139" s="19">
        <v>331295.204070065</v>
      </c>
      <c r="H139" s="19">
        <v>324599.13581835036</v>
      </c>
      <c r="I139" s="19">
        <v>332914.35948092828</v>
      </c>
      <c r="J139" s="19">
        <v>335882.97810867266</v>
      </c>
      <c r="K139" s="19">
        <v>372599.21814196504</v>
      </c>
      <c r="L139" s="19">
        <v>440229.42149541451</v>
      </c>
      <c r="M139" s="19">
        <v>539886.51231260947</v>
      </c>
      <c r="N139" s="19">
        <v>538538.05687098822</v>
      </c>
      <c r="O139" s="19">
        <v>539171.66303493152</v>
      </c>
      <c r="P139" s="19">
        <v>538563.62311989791</v>
      </c>
      <c r="Q139" s="19">
        <v>478548.19589772582</v>
      </c>
      <c r="R139" s="19">
        <v>457036.81767926208</v>
      </c>
      <c r="S139" s="19">
        <v>439311.53091713676</v>
      </c>
      <c r="T139" s="19">
        <v>496440.4313717772</v>
      </c>
      <c r="U139" s="19">
        <v>535947.0263790295</v>
      </c>
      <c r="V139" s="19">
        <v>395159.31758927426</v>
      </c>
      <c r="W139" s="19">
        <v>420588.09513392416</v>
      </c>
      <c r="X139" s="19">
        <v>510760.30097624415</v>
      </c>
      <c r="Y139" s="19">
        <v>516624.41763921519</v>
      </c>
      <c r="Z139" s="19">
        <v>517370.79152421484</v>
      </c>
      <c r="AA139" s="19">
        <v>623364.656756946</v>
      </c>
      <c r="AB139" s="19">
        <v>577109.68894450332</v>
      </c>
      <c r="AC139" s="19">
        <v>618952.46944286535</v>
      </c>
      <c r="AD139" s="19">
        <v>925174.24308250751</v>
      </c>
      <c r="AE139" s="19">
        <v>1147536.4120389801</v>
      </c>
      <c r="AF139" s="19">
        <v>1732769.6318482517</v>
      </c>
      <c r="AG139" s="19">
        <v>2675294.800894205</v>
      </c>
      <c r="AH139" s="19">
        <v>2758615.5622799331</v>
      </c>
      <c r="AI139" s="19">
        <v>2602319.4313965109</v>
      </c>
      <c r="AJ139" s="19">
        <v>1815369.6107513765</v>
      </c>
      <c r="AK139" s="19">
        <v>1550234.8993952365</v>
      </c>
    </row>
    <row r="140" spans="1:37" x14ac:dyDescent="0.55000000000000004">
      <c r="A140" s="19" t="s">
        <v>196</v>
      </c>
      <c r="B140" s="19">
        <v>314024.00000000006</v>
      </c>
      <c r="C140" s="19">
        <v>258689.44516925825</v>
      </c>
      <c r="D140" s="19">
        <v>273117.25915735349</v>
      </c>
      <c r="E140" s="19">
        <v>262372.2947931852</v>
      </c>
      <c r="F140" s="19">
        <v>174546.88618855283</v>
      </c>
      <c r="G140" s="19">
        <v>164057.44540765716</v>
      </c>
      <c r="H140" s="19">
        <v>144395.6994052681</v>
      </c>
      <c r="I140" s="19">
        <v>160169.1298684504</v>
      </c>
      <c r="J140" s="19">
        <v>163144.77461355081</v>
      </c>
      <c r="K140" s="19">
        <v>218797.11209070298</v>
      </c>
      <c r="L140" s="19">
        <v>310298.02945513453</v>
      </c>
      <c r="M140" s="19">
        <v>434105.06862585043</v>
      </c>
      <c r="N140" s="19">
        <v>420066.6597836088</v>
      </c>
      <c r="O140" s="19">
        <v>412163.87503725308</v>
      </c>
      <c r="P140" s="19">
        <v>406064.05801878858</v>
      </c>
      <c r="Q140" s="19">
        <v>334573.19345383876</v>
      </c>
      <c r="R140" s="19">
        <v>309937.51728927769</v>
      </c>
      <c r="S140" s="19">
        <v>290655.81299643673</v>
      </c>
      <c r="T140" s="19">
        <v>351009.86268610309</v>
      </c>
      <c r="U140" s="19">
        <v>390901.79522384203</v>
      </c>
      <c r="V140" s="19">
        <v>251864.13429219314</v>
      </c>
      <c r="W140" s="19">
        <v>278828.08428636222</v>
      </c>
      <c r="X140" s="19">
        <v>368551.26163654041</v>
      </c>
      <c r="Y140" s="19">
        <v>377796.40488759323</v>
      </c>
      <c r="Z140" s="19">
        <v>382186.02706057671</v>
      </c>
      <c r="AA140" s="19">
        <v>482818.56296469073</v>
      </c>
      <c r="AB140" s="19">
        <v>444319.03746031754</v>
      </c>
      <c r="AC140" s="19">
        <v>485245.3062572077</v>
      </c>
      <c r="AD140" s="19">
        <v>760389.73745383893</v>
      </c>
      <c r="AE140" s="19">
        <v>955828.42810754804</v>
      </c>
      <c r="AF140" s="19">
        <v>1465654.0723187563</v>
      </c>
      <c r="AG140" s="19">
        <v>2275234.5961775193</v>
      </c>
      <c r="AH140" s="19">
        <v>2336052.5102792359</v>
      </c>
      <c r="AI140" s="19">
        <v>2189472.5767670884</v>
      </c>
      <c r="AJ140" s="19">
        <v>1516932.2485779077</v>
      </c>
      <c r="AK140" s="19">
        <v>1289321.3057596374</v>
      </c>
    </row>
    <row r="159" spans="1:37" x14ac:dyDescent="0.55000000000000004">
      <c r="A159" s="19" t="s">
        <v>199</v>
      </c>
    </row>
    <row r="160" spans="1:37" x14ac:dyDescent="0.55000000000000004">
      <c r="A160" s="19" t="s">
        <v>122</v>
      </c>
      <c r="B160" s="19">
        <v>1</v>
      </c>
      <c r="C160" s="19">
        <v>2</v>
      </c>
      <c r="D160" s="19">
        <v>3</v>
      </c>
      <c r="E160" s="19">
        <v>4</v>
      </c>
      <c r="F160" s="19">
        <v>5</v>
      </c>
      <c r="G160" s="19">
        <v>6</v>
      </c>
      <c r="H160" s="19">
        <v>7</v>
      </c>
      <c r="I160" s="19">
        <v>8</v>
      </c>
      <c r="J160" s="19">
        <v>9</v>
      </c>
      <c r="K160" s="19">
        <v>10</v>
      </c>
      <c r="L160" s="19">
        <v>11</v>
      </c>
      <c r="M160" s="19">
        <v>12</v>
      </c>
      <c r="N160" s="19">
        <v>13</v>
      </c>
      <c r="O160" s="19">
        <v>14</v>
      </c>
      <c r="P160" s="19">
        <v>15</v>
      </c>
      <c r="Q160" s="19">
        <v>16</v>
      </c>
      <c r="R160" s="19">
        <v>17</v>
      </c>
      <c r="S160" s="19">
        <v>18</v>
      </c>
      <c r="T160" s="19">
        <v>19</v>
      </c>
      <c r="U160" s="19">
        <v>20</v>
      </c>
      <c r="V160" s="19">
        <v>21</v>
      </c>
      <c r="W160" s="19">
        <v>22</v>
      </c>
      <c r="X160" s="19">
        <v>23</v>
      </c>
      <c r="Y160" s="19">
        <v>24</v>
      </c>
      <c r="Z160" s="19">
        <v>25</v>
      </c>
      <c r="AA160" s="19">
        <v>26</v>
      </c>
      <c r="AB160" s="19">
        <v>27</v>
      </c>
      <c r="AC160" s="19">
        <v>28</v>
      </c>
      <c r="AD160" s="19">
        <v>29</v>
      </c>
      <c r="AE160" s="19">
        <v>30</v>
      </c>
      <c r="AF160" s="19">
        <v>31</v>
      </c>
      <c r="AG160" s="19">
        <v>32</v>
      </c>
      <c r="AH160" s="19">
        <v>33</v>
      </c>
      <c r="AI160" s="19">
        <v>34</v>
      </c>
      <c r="AJ160" s="19">
        <v>35</v>
      </c>
      <c r="AK160" s="19">
        <v>36</v>
      </c>
    </row>
    <row r="161" spans="1:37" x14ac:dyDescent="0.55000000000000004">
      <c r="A161" s="19" t="s">
        <v>118</v>
      </c>
      <c r="B161" s="19">
        <v>17781.500542488197</v>
      </c>
      <c r="C161" s="19">
        <v>32996.552075520216</v>
      </c>
      <c r="D161" s="19">
        <v>45633.366871364939</v>
      </c>
      <c r="E161" s="19">
        <v>47339.016052327475</v>
      </c>
      <c r="F161" s="19">
        <v>52813.645973792794</v>
      </c>
      <c r="G161" s="19">
        <v>58105.317502638114</v>
      </c>
      <c r="H161" s="19">
        <v>79214.953255465705</v>
      </c>
      <c r="I161" s="19">
        <v>97871.426196899993</v>
      </c>
      <c r="J161" s="19">
        <v>68879.132701181632</v>
      </c>
      <c r="K161" s="19">
        <v>83041.665045882648</v>
      </c>
      <c r="L161" s="19">
        <v>115422.44628381182</v>
      </c>
      <c r="M161" s="19">
        <v>123155.76726216637</v>
      </c>
      <c r="N161" s="19">
        <v>129370.87972669452</v>
      </c>
      <c r="O161" s="19">
        <v>169485.90619631595</v>
      </c>
      <c r="P161" s="19">
        <v>160494.60775299458</v>
      </c>
      <c r="Q161" s="19">
        <v>180720.48364137899</v>
      </c>
      <c r="R161" s="19">
        <v>291692.84499831661</v>
      </c>
      <c r="S161" s="19">
        <v>377893.70766942936</v>
      </c>
      <c r="T161" s="19">
        <v>593901.7350861124</v>
      </c>
      <c r="U161" s="19">
        <v>944984.99333011522</v>
      </c>
      <c r="V161" s="19">
        <v>991942.61428612261</v>
      </c>
      <c r="W161" s="19">
        <v>953033.19737436983</v>
      </c>
      <c r="X161" s="19">
        <v>673379.3160514473</v>
      </c>
      <c r="Y161" s="19">
        <v>585701.88365186297</v>
      </c>
      <c r="Z161" s="19">
        <v>612608.25813146052</v>
      </c>
      <c r="AA161" s="19">
        <v>965249.32123943279</v>
      </c>
      <c r="AB161" s="19">
        <v>857297.29413229437</v>
      </c>
      <c r="AC161" s="19">
        <v>1345177.447566116</v>
      </c>
      <c r="AD161" s="19">
        <v>1237679.4534985316</v>
      </c>
      <c r="AE161" s="19">
        <v>986444.78375094442</v>
      </c>
      <c r="AF161" s="19">
        <v>890875.36126587586</v>
      </c>
      <c r="AG161" s="19">
        <v>867541.5872243765</v>
      </c>
      <c r="AH161" s="19">
        <v>900157.8893789436</v>
      </c>
      <c r="AI161" s="19">
        <v>898976.87134993088</v>
      </c>
      <c r="AJ161" s="19">
        <v>659970.46542937797</v>
      </c>
      <c r="AK161" s="19">
        <v>469851.95710606902</v>
      </c>
    </row>
    <row r="162" spans="1:37" x14ac:dyDescent="0.55000000000000004">
      <c r="A162" s="19" t="s">
        <v>195</v>
      </c>
      <c r="B162" s="19">
        <v>331805.50054248824</v>
      </c>
      <c r="C162" s="19">
        <v>338297.6631866314</v>
      </c>
      <c r="D162" s="19">
        <v>342211.58909358724</v>
      </c>
      <c r="E162" s="19">
        <v>335194.3493856609</v>
      </c>
      <c r="F162" s="19">
        <v>331946.09041823738</v>
      </c>
      <c r="G162" s="19">
        <v>328514.87305819377</v>
      </c>
      <c r="H162" s="19">
        <v>340901.61992213252</v>
      </c>
      <c r="I162" s="19">
        <v>350835.20397467795</v>
      </c>
      <c r="J162" s="19">
        <v>313120.02159007068</v>
      </c>
      <c r="K162" s="19">
        <v>318559.66504588281</v>
      </c>
      <c r="L162" s="19">
        <v>342217.55739492312</v>
      </c>
      <c r="M162" s="19">
        <v>341227.98948438879</v>
      </c>
      <c r="N162" s="19">
        <v>338720.21306002804</v>
      </c>
      <c r="O162" s="19">
        <v>370112.35064076062</v>
      </c>
      <c r="P162" s="19">
        <v>352398.16330855037</v>
      </c>
      <c r="Q162" s="19">
        <v>363901.15030804585</v>
      </c>
      <c r="R162" s="19">
        <v>466150.62277609459</v>
      </c>
      <c r="S162" s="19">
        <v>543628.59655831847</v>
      </c>
      <c r="T162" s="19">
        <v>750913.73508611263</v>
      </c>
      <c r="U162" s="19">
        <v>1093274.1044412265</v>
      </c>
      <c r="V162" s="19">
        <v>1131508.8365083451</v>
      </c>
      <c r="W162" s="19">
        <v>1083876.5307077034</v>
      </c>
      <c r="X162" s="19">
        <v>795499.76049589191</v>
      </c>
      <c r="Y162" s="19">
        <v>699099.43920741871</v>
      </c>
      <c r="Z162" s="19">
        <v>717282.92479812738</v>
      </c>
      <c r="AA162" s="19">
        <v>1061201.0990172108</v>
      </c>
      <c r="AB162" s="19">
        <v>944526.18302118347</v>
      </c>
      <c r="AC162" s="19">
        <v>1423683.4475661162</v>
      </c>
      <c r="AD162" s="19">
        <v>1307462.5646096428</v>
      </c>
      <c r="AE162" s="19">
        <v>1047505.0059731668</v>
      </c>
      <c r="AF162" s="19">
        <v>943212.69459920935</v>
      </c>
      <c r="AG162" s="19">
        <v>911156.03166882112</v>
      </c>
      <c r="AH162" s="19">
        <v>935049.44493449933</v>
      </c>
      <c r="AI162" s="19">
        <v>925145.53801659774</v>
      </c>
      <c r="AJ162" s="19">
        <v>677416.24320715596</v>
      </c>
      <c r="AK162" s="19">
        <v>478574.84599495807</v>
      </c>
    </row>
    <row r="163" spans="1:37" x14ac:dyDescent="0.55000000000000004">
      <c r="A163" s="19" t="s">
        <v>196</v>
      </c>
      <c r="B163" s="19">
        <v>314024.00000000006</v>
      </c>
      <c r="C163" s="19">
        <v>308116.21365373774</v>
      </c>
      <c r="D163" s="19">
        <v>303556.24943188537</v>
      </c>
      <c r="E163" s="19">
        <v>250112.7143850704</v>
      </c>
      <c r="F163" s="19">
        <v>231696.12884627681</v>
      </c>
      <c r="G163" s="19">
        <v>217281.94536412615</v>
      </c>
      <c r="H163" s="19">
        <v>262400.07044815674</v>
      </c>
      <c r="I163" s="19">
        <v>292221.58551360865</v>
      </c>
      <c r="J163" s="19">
        <v>188282.93335089827</v>
      </c>
      <c r="K163" s="19">
        <v>208440.03755271895</v>
      </c>
      <c r="L163" s="19">
        <v>275513.27554481861</v>
      </c>
      <c r="M163" s="19">
        <v>282424.55211640883</v>
      </c>
      <c r="N163" s="19">
        <v>285706.04728186433</v>
      </c>
      <c r="O163" s="19">
        <v>360934.65854806744</v>
      </c>
      <c r="P163" s="19">
        <v>332154.04786305584</v>
      </c>
      <c r="Q163" s="19">
        <v>362748.78880082763</v>
      </c>
      <c r="R163" s="19">
        <v>568435.08370125992</v>
      </c>
      <c r="S163" s="19">
        <v>714536.75105437834</v>
      </c>
      <c r="T163" s="19">
        <v>1095660.75689729</v>
      </c>
      <c r="U163" s="19">
        <v>1700868.7840118099</v>
      </c>
      <c r="V163" s="19">
        <v>1746333.6744359054</v>
      </c>
      <c r="W163" s="19">
        <v>1636756.7395157903</v>
      </c>
      <c r="X163" s="19">
        <v>1133994.1443408418</v>
      </c>
      <c r="Y163" s="19">
        <v>963841.86721324502</v>
      </c>
      <c r="Z163" s="19">
        <v>976967.54369494435</v>
      </c>
      <c r="AA163" s="19">
        <v>1500452.1055598715</v>
      </c>
      <c r="AB163" s="19">
        <v>1304980.1791852084</v>
      </c>
      <c r="AC163" s="19">
        <v>2009522.1797625253</v>
      </c>
      <c r="AD163" s="19">
        <v>1818327.3300954513</v>
      </c>
      <c r="AE163" s="19">
        <v>1426912.9106960543</v>
      </c>
      <c r="AF163" s="19">
        <v>1268669.8937388242</v>
      </c>
      <c r="AG163" s="19">
        <v>1220220.0837690658</v>
      </c>
      <c r="AH163" s="19">
        <v>1249310.6539992758</v>
      </c>
      <c r="AI163" s="19">
        <v>1232355.653950843</v>
      </c>
      <c r="AJ163" s="19">
        <v>894591.30790168571</v>
      </c>
      <c r="AK163" s="19">
        <v>629759.621551355</v>
      </c>
    </row>
    <row r="183" spans="1:37" x14ac:dyDescent="0.55000000000000004">
      <c r="A183" s="19" t="s">
        <v>200</v>
      </c>
    </row>
    <row r="184" spans="1:37" x14ac:dyDescent="0.55000000000000004">
      <c r="A184" s="19" t="s">
        <v>122</v>
      </c>
      <c r="B184" s="19">
        <v>1</v>
      </c>
      <c r="C184" s="19">
        <v>2</v>
      </c>
      <c r="D184" s="19">
        <v>3</v>
      </c>
      <c r="E184" s="19">
        <v>4</v>
      </c>
      <c r="F184" s="19">
        <v>5</v>
      </c>
      <c r="G184" s="19">
        <v>6</v>
      </c>
      <c r="H184" s="19">
        <v>7</v>
      </c>
      <c r="I184" s="19">
        <v>8</v>
      </c>
      <c r="J184" s="19">
        <v>9</v>
      </c>
      <c r="K184" s="19">
        <v>10</v>
      </c>
      <c r="L184" s="19">
        <v>11</v>
      </c>
      <c r="M184" s="19">
        <v>12</v>
      </c>
      <c r="N184" s="19">
        <v>13</v>
      </c>
      <c r="O184" s="19">
        <v>14</v>
      </c>
      <c r="P184" s="19">
        <v>15</v>
      </c>
      <c r="Q184" s="19">
        <v>16</v>
      </c>
      <c r="R184" s="19">
        <v>17</v>
      </c>
      <c r="S184" s="19">
        <v>18</v>
      </c>
      <c r="T184" s="19">
        <v>19</v>
      </c>
      <c r="U184" s="19">
        <v>20</v>
      </c>
      <c r="V184" s="19">
        <v>21</v>
      </c>
      <c r="W184" s="19">
        <v>22</v>
      </c>
      <c r="X184" s="19">
        <v>23</v>
      </c>
      <c r="Y184" s="19">
        <v>24</v>
      </c>
      <c r="Z184" s="19">
        <v>25</v>
      </c>
      <c r="AA184" s="19">
        <v>26</v>
      </c>
      <c r="AB184" s="19">
        <v>27</v>
      </c>
      <c r="AC184" s="19">
        <v>28</v>
      </c>
      <c r="AD184" s="19">
        <v>29</v>
      </c>
      <c r="AE184" s="19">
        <v>30</v>
      </c>
      <c r="AF184" s="19">
        <v>31</v>
      </c>
      <c r="AG184" s="19">
        <v>32</v>
      </c>
      <c r="AH184" s="19">
        <v>33</v>
      </c>
      <c r="AI184" s="19">
        <v>34</v>
      </c>
      <c r="AJ184" s="19">
        <v>35</v>
      </c>
      <c r="AK184" s="19">
        <v>36</v>
      </c>
    </row>
    <row r="185" spans="1:37" x14ac:dyDescent="0.55000000000000004">
      <c r="A185" s="19" t="s">
        <v>118</v>
      </c>
      <c r="B185" s="19">
        <v>102062.77240771228</v>
      </c>
      <c r="C185" s="19">
        <v>443638.52344595775</v>
      </c>
      <c r="D185" s="19">
        <v>363957.5362001512</v>
      </c>
      <c r="E185" s="19">
        <v>419395.83626369201</v>
      </c>
      <c r="F185" s="19">
        <v>377280.77678965911</v>
      </c>
      <c r="G185" s="19">
        <v>383482.44487591233</v>
      </c>
      <c r="H185" s="19">
        <v>412539.64051552949</v>
      </c>
      <c r="I185" s="19">
        <v>358727.17238669912</v>
      </c>
      <c r="J185" s="19">
        <v>420142.7112101157</v>
      </c>
      <c r="K185" s="19">
        <v>380417.94593452755</v>
      </c>
      <c r="L185" s="19">
        <v>385480.88059307606</v>
      </c>
      <c r="M185" s="19">
        <v>404438.35679431271</v>
      </c>
      <c r="N185" s="19">
        <v>364740.3940352794</v>
      </c>
      <c r="O185" s="19">
        <v>253263.80375764909</v>
      </c>
      <c r="P185" s="19">
        <v>257824.36643188031</v>
      </c>
      <c r="Q185" s="19">
        <v>269352.83637996548</v>
      </c>
      <c r="R185" s="19">
        <v>309331.3944696947</v>
      </c>
      <c r="S185" s="19">
        <v>414860.82394115231</v>
      </c>
      <c r="T185" s="19">
        <v>590410.30035268411</v>
      </c>
      <c r="U185" s="19">
        <v>757396.36402254098</v>
      </c>
      <c r="V185" s="19">
        <v>906319.77622395579</v>
      </c>
      <c r="W185" s="19">
        <v>895573.71139758464</v>
      </c>
      <c r="X185" s="19">
        <v>897857.38667780056</v>
      </c>
      <c r="Y185" s="19">
        <v>710424.73529131967</v>
      </c>
      <c r="Z185" s="19">
        <v>769811.08936675126</v>
      </c>
      <c r="AA185" s="19">
        <v>606851.04932382342</v>
      </c>
      <c r="AB185" s="19">
        <v>826167.91039782309</v>
      </c>
      <c r="AC185" s="19">
        <v>932396.39493302756</v>
      </c>
      <c r="AD185" s="19">
        <v>513126.4491171969</v>
      </c>
      <c r="AE185" s="19">
        <v>674722.0217470132</v>
      </c>
      <c r="AF185" s="19">
        <v>933218.28735796816</v>
      </c>
      <c r="AG185" s="19">
        <v>917330.91028342361</v>
      </c>
      <c r="AH185" s="19">
        <v>892645.11102176306</v>
      </c>
      <c r="AI185" s="19">
        <v>1205362.2564310986</v>
      </c>
      <c r="AJ185" s="19">
        <v>1078566.3196068783</v>
      </c>
      <c r="AK185" s="19">
        <v>1124333.3509575962</v>
      </c>
    </row>
    <row r="186" spans="1:37" x14ac:dyDescent="0.55000000000000004">
      <c r="A186" s="19" t="s">
        <v>195</v>
      </c>
      <c r="B186" s="19">
        <v>416086.77240771236</v>
      </c>
      <c r="C186" s="19">
        <v>748939.63455706893</v>
      </c>
      <c r="D186" s="19">
        <v>660535.75842237356</v>
      </c>
      <c r="E186" s="19">
        <v>707251.1695970255</v>
      </c>
      <c r="F186" s="19">
        <v>656413.22123410366</v>
      </c>
      <c r="G186" s="19">
        <v>653892.00043146801</v>
      </c>
      <c r="H186" s="19">
        <v>674226.30718219629</v>
      </c>
      <c r="I186" s="19">
        <v>611690.95016447711</v>
      </c>
      <c r="J186" s="19">
        <v>664383.60009900481</v>
      </c>
      <c r="K186" s="19">
        <v>615935.94593452779</v>
      </c>
      <c r="L186" s="19">
        <v>612275.99170418736</v>
      </c>
      <c r="M186" s="19">
        <v>622510.57901653508</v>
      </c>
      <c r="N186" s="19">
        <v>574089.72736861301</v>
      </c>
      <c r="O186" s="19">
        <v>453890.24820209376</v>
      </c>
      <c r="P186" s="19">
        <v>449727.92198743607</v>
      </c>
      <c r="Q186" s="19">
        <v>452533.50304663234</v>
      </c>
      <c r="R186" s="19">
        <v>483789.17224747268</v>
      </c>
      <c r="S186" s="19">
        <v>580595.71283004142</v>
      </c>
      <c r="T186" s="19">
        <v>747422.30035268434</v>
      </c>
      <c r="U186" s="19">
        <v>905685.47513365233</v>
      </c>
      <c r="V186" s="19">
        <v>1045885.9984461782</v>
      </c>
      <c r="W186" s="19">
        <v>1026417.0447309181</v>
      </c>
      <c r="X186" s="19">
        <v>1019977.8311222452</v>
      </c>
      <c r="Y186" s="19">
        <v>823822.2908468754</v>
      </c>
      <c r="Z186" s="19">
        <v>874485.75603341812</v>
      </c>
      <c r="AA186" s="19">
        <v>702802.8271016014</v>
      </c>
      <c r="AB186" s="19">
        <v>913396.79928671219</v>
      </c>
      <c r="AC186" s="19">
        <v>1010902.3949330277</v>
      </c>
      <c r="AD186" s="19">
        <v>582909.5602283082</v>
      </c>
      <c r="AE186" s="19">
        <v>735782.24396923557</v>
      </c>
      <c r="AF186" s="19">
        <v>985555.62069130165</v>
      </c>
      <c r="AG186" s="19">
        <v>960945.35472786822</v>
      </c>
      <c r="AH186" s="19">
        <v>927536.6665773188</v>
      </c>
      <c r="AI186" s="19">
        <v>1231530.9230977653</v>
      </c>
      <c r="AJ186" s="19">
        <v>1096012.0973846563</v>
      </c>
      <c r="AK186" s="19">
        <v>1133056.2398464852</v>
      </c>
    </row>
    <row r="187" spans="1:37" x14ac:dyDescent="0.55000000000000004">
      <c r="A187" s="19" t="s">
        <v>196</v>
      </c>
      <c r="B187" s="19">
        <v>314024.00000000006</v>
      </c>
      <c r="C187" s="19">
        <v>765603.45031073643</v>
      </c>
      <c r="D187" s="19">
        <v>454286.43121236906</v>
      </c>
      <c r="E187" s="19">
        <v>447886.38127306092</v>
      </c>
      <c r="F187" s="19">
        <v>360013.9290466677</v>
      </c>
      <c r="G187" s="19">
        <v>334084.23145023925</v>
      </c>
      <c r="H187" s="19">
        <v>332485.63853484864</v>
      </c>
      <c r="I187" s="19">
        <v>272048.96821199852</v>
      </c>
      <c r="J187" s="19">
        <v>301663.63147056923</v>
      </c>
      <c r="K187" s="19">
        <v>261887.2169960106</v>
      </c>
      <c r="L187" s="19">
        <v>255767.8080477936</v>
      </c>
      <c r="M187" s="19">
        <v>259185.87493963938</v>
      </c>
      <c r="N187" s="19">
        <v>225423.09177403929</v>
      </c>
      <c r="O187" s="19">
        <v>149555.23834518532</v>
      </c>
      <c r="P187" s="19">
        <v>146606.77290941717</v>
      </c>
      <c r="Q187" s="19">
        <v>147856.90096064133</v>
      </c>
      <c r="R187" s="19">
        <v>164103.34082237951</v>
      </c>
      <c r="S187" s="19">
        <v>213051.40375565211</v>
      </c>
      <c r="T187" s="19">
        <v>293354.46568814199</v>
      </c>
      <c r="U187" s="19">
        <v>366485.83759084938</v>
      </c>
      <c r="V187" s="19">
        <v>429572.96708092024</v>
      </c>
      <c r="W187" s="19">
        <v>416612.96690098121</v>
      </c>
      <c r="X187" s="19">
        <v>411475.16024938773</v>
      </c>
      <c r="Y187" s="19">
        <v>321179.54085014341</v>
      </c>
      <c r="Z187" s="19">
        <v>343379.03268378897</v>
      </c>
      <c r="AA187" s="19">
        <v>266989.89403594984</v>
      </c>
      <c r="AB187" s="19">
        <v>359385.61815029453</v>
      </c>
      <c r="AC187" s="19">
        <v>401271.8251127078</v>
      </c>
      <c r="AD187" s="19">
        <v>218458.94121856781</v>
      </c>
      <c r="AE187" s="19">
        <v>284060.86635671509</v>
      </c>
      <c r="AF187" s="19">
        <v>390439.38727536902</v>
      </c>
      <c r="AG187" s="19">
        <v>381774.48685596127</v>
      </c>
      <c r="AH187" s="19">
        <v>369635.79276918015</v>
      </c>
      <c r="AI187" s="19">
        <v>496406.44757016463</v>
      </c>
      <c r="AJ187" s="19">
        <v>442085.16565942753</v>
      </c>
      <c r="AK187" s="19">
        <v>458966.76110817166</v>
      </c>
    </row>
    <row r="192" spans="1:37" x14ac:dyDescent="0.55000000000000004">
      <c r="K192" s="19">
        <f>+B185/100</f>
        <v>1020.6277240771228</v>
      </c>
    </row>
    <row r="195" spans="34:34" x14ac:dyDescent="0.55000000000000004">
      <c r="AH195" s="19">
        <f>+AI186/100</f>
        <v>12315.309230977653</v>
      </c>
    </row>
    <row r="211" spans="1:37" x14ac:dyDescent="0.55000000000000004">
      <c r="A211" s="19" t="s">
        <v>200</v>
      </c>
    </row>
    <row r="212" spans="1:37" x14ac:dyDescent="0.55000000000000004">
      <c r="A212" s="19" t="s">
        <v>122</v>
      </c>
      <c r="B212" s="19">
        <v>1</v>
      </c>
      <c r="C212" s="19">
        <v>2</v>
      </c>
      <c r="D212" s="19">
        <v>3</v>
      </c>
      <c r="E212" s="19">
        <v>4</v>
      </c>
      <c r="F212" s="19">
        <v>5</v>
      </c>
      <c r="G212" s="19">
        <v>6</v>
      </c>
      <c r="H212" s="19">
        <v>7</v>
      </c>
      <c r="I212" s="19">
        <v>8</v>
      </c>
      <c r="J212" s="19">
        <v>9</v>
      </c>
      <c r="K212" s="19">
        <v>10</v>
      </c>
      <c r="L212" s="19">
        <v>11</v>
      </c>
      <c r="M212" s="19">
        <v>12</v>
      </c>
      <c r="N212" s="19">
        <v>13</v>
      </c>
      <c r="O212" s="19">
        <v>14</v>
      </c>
      <c r="P212" s="19">
        <v>15</v>
      </c>
      <c r="Q212" s="19">
        <v>16</v>
      </c>
      <c r="R212" s="19">
        <v>17</v>
      </c>
      <c r="S212" s="19">
        <v>18</v>
      </c>
      <c r="T212" s="19">
        <v>19</v>
      </c>
      <c r="U212" s="19">
        <v>20</v>
      </c>
      <c r="V212" s="19">
        <v>21</v>
      </c>
      <c r="W212" s="19">
        <v>22</v>
      </c>
      <c r="X212" s="19">
        <v>23</v>
      </c>
      <c r="Y212" s="19">
        <v>24</v>
      </c>
      <c r="Z212" s="19">
        <v>25</v>
      </c>
      <c r="AA212" s="19">
        <v>26</v>
      </c>
      <c r="AB212" s="19">
        <v>27</v>
      </c>
      <c r="AC212" s="19">
        <v>28</v>
      </c>
      <c r="AD212" s="19">
        <v>29</v>
      </c>
      <c r="AE212" s="19">
        <v>30</v>
      </c>
      <c r="AF212" s="19">
        <v>31</v>
      </c>
      <c r="AG212" s="19">
        <v>32</v>
      </c>
      <c r="AH212" s="19">
        <v>33</v>
      </c>
      <c r="AI212" s="19">
        <v>34</v>
      </c>
      <c r="AJ212" s="19">
        <v>35</v>
      </c>
      <c r="AK212" s="19">
        <v>36</v>
      </c>
    </row>
    <row r="213" spans="1:37" x14ac:dyDescent="0.55000000000000004">
      <c r="A213" s="19" t="s">
        <v>118</v>
      </c>
      <c r="B213" s="19">
        <f>+B185/12315.309</f>
        <v>8.2874715045893108</v>
      </c>
      <c r="C213" s="19">
        <f t="shared" ref="C213:AK213" si="11">+C185/12315.309</f>
        <v>36.023336762882508</v>
      </c>
      <c r="D213" s="19">
        <f t="shared" si="11"/>
        <v>29.553260596234427</v>
      </c>
      <c r="E213" s="19">
        <f t="shared" si="11"/>
        <v>34.054836647922684</v>
      </c>
      <c r="F213" s="19">
        <f t="shared" si="11"/>
        <v>30.635104388339677</v>
      </c>
      <c r="G213" s="19">
        <f t="shared" si="11"/>
        <v>31.138678280497253</v>
      </c>
      <c r="H213" s="19">
        <f t="shared" si="11"/>
        <v>33.498115273886306</v>
      </c>
      <c r="I213" s="19">
        <f t="shared" si="11"/>
        <v>29.12855636725795</v>
      </c>
      <c r="J213" s="19">
        <f t="shared" si="11"/>
        <v>34.115482706127452</v>
      </c>
      <c r="K213" s="19">
        <f t="shared" si="11"/>
        <v>30.889841735560804</v>
      </c>
      <c r="L213" s="19">
        <f t="shared" si="11"/>
        <v>31.30095075917917</v>
      </c>
      <c r="M213" s="19">
        <f t="shared" si="11"/>
        <v>32.840293068920374</v>
      </c>
      <c r="N213" s="19">
        <f t="shared" si="11"/>
        <v>29.616828455971298</v>
      </c>
      <c r="O213" s="19">
        <f t="shared" si="11"/>
        <v>20.564957302951075</v>
      </c>
      <c r="P213" s="19">
        <f t="shared" si="11"/>
        <v>20.935273847524275</v>
      </c>
      <c r="Q213" s="19">
        <f t="shared" si="11"/>
        <v>21.871382713983504</v>
      </c>
      <c r="R213" s="19">
        <f t="shared" si="11"/>
        <v>25.11763159736347</v>
      </c>
      <c r="S213" s="19">
        <f t="shared" si="11"/>
        <v>33.686594785494407</v>
      </c>
      <c r="T213" s="19">
        <f t="shared" si="11"/>
        <v>47.94116821207524</v>
      </c>
      <c r="U213" s="19">
        <f t="shared" si="11"/>
        <v>61.500394673210472</v>
      </c>
      <c r="V213" s="19">
        <f t="shared" si="11"/>
        <v>73.592938368331303</v>
      </c>
      <c r="W213" s="19">
        <f t="shared" si="11"/>
        <v>72.720360601393324</v>
      </c>
      <c r="X213" s="19">
        <f t="shared" si="11"/>
        <v>72.905794461007886</v>
      </c>
      <c r="Y213" s="19">
        <f t="shared" si="11"/>
        <v>57.686310208807569</v>
      </c>
      <c r="Z213" s="19">
        <f t="shared" si="11"/>
        <v>62.508467255409613</v>
      </c>
      <c r="AA213" s="19">
        <f t="shared" si="11"/>
        <v>49.276152902361076</v>
      </c>
      <c r="AB213" s="19">
        <f t="shared" si="11"/>
        <v>67.084626979138164</v>
      </c>
      <c r="AC213" s="19">
        <f t="shared" si="11"/>
        <v>75.710353263001977</v>
      </c>
      <c r="AD213" s="19">
        <f t="shared" si="11"/>
        <v>41.665738887850637</v>
      </c>
      <c r="AE213" s="19">
        <f t="shared" si="11"/>
        <v>54.787258829397885</v>
      </c>
      <c r="AF213" s="19">
        <f t="shared" si="11"/>
        <v>75.77709072163502</v>
      </c>
      <c r="AG213" s="19">
        <f t="shared" si="11"/>
        <v>74.487039690471732</v>
      </c>
      <c r="AH213" s="19">
        <f t="shared" si="11"/>
        <v>72.482558985873851</v>
      </c>
      <c r="AI213" s="19">
        <f t="shared" si="11"/>
        <v>97.875112709806842</v>
      </c>
      <c r="AJ213" s="19">
        <f t="shared" si="11"/>
        <v>87.579314461933393</v>
      </c>
      <c r="AK213" s="19">
        <f t="shared" si="11"/>
        <v>91.295585921359859</v>
      </c>
    </row>
    <row r="214" spans="1:37" x14ac:dyDescent="0.55000000000000004">
      <c r="A214" s="19" t="s">
        <v>195</v>
      </c>
      <c r="B214" s="19">
        <f>+B186/12315.309</f>
        <v>33.786141493300114</v>
      </c>
      <c r="C214" s="19">
        <f t="shared" ref="C214:AK214" si="12">+C186/12315.309</f>
        <v>60.813710363018011</v>
      </c>
      <c r="D214" s="19">
        <f t="shared" si="12"/>
        <v>53.635337807794642</v>
      </c>
      <c r="E214" s="19">
        <f t="shared" si="12"/>
        <v>57.428617470907596</v>
      </c>
      <c r="F214" s="19">
        <f t="shared" si="12"/>
        <v>53.30058882274929</v>
      </c>
      <c r="G214" s="19">
        <f t="shared" si="12"/>
        <v>53.095866326331567</v>
      </c>
      <c r="H214" s="19">
        <f t="shared" si="12"/>
        <v>54.747006931145322</v>
      </c>
      <c r="I214" s="19">
        <f t="shared" si="12"/>
        <v>49.669151635941667</v>
      </c>
      <c r="J214" s="19">
        <f t="shared" si="12"/>
        <v>53.94778158623587</v>
      </c>
      <c r="K214" s="19">
        <f t="shared" si="12"/>
        <v>50.013844227093919</v>
      </c>
      <c r="L214" s="19">
        <f t="shared" si="12"/>
        <v>49.716656862136986</v>
      </c>
      <c r="M214" s="19">
        <f t="shared" si="12"/>
        <v>50.547702783302888</v>
      </c>
      <c r="N214" s="19">
        <f t="shared" si="12"/>
        <v>46.615941781778517</v>
      </c>
      <c r="O214" s="19">
        <f t="shared" si="12"/>
        <v>36.855774240182996</v>
      </c>
      <c r="P214" s="19">
        <f t="shared" si="12"/>
        <v>36.517794396180889</v>
      </c>
      <c r="Q214" s="19">
        <f t="shared" si="12"/>
        <v>36.745606874064819</v>
      </c>
      <c r="R214" s="19">
        <f t="shared" si="12"/>
        <v>39.28355936886949</v>
      </c>
      <c r="S214" s="19">
        <f t="shared" si="12"/>
        <v>47.144226168425128</v>
      </c>
      <c r="T214" s="19">
        <f t="shared" si="12"/>
        <v>60.690503206430662</v>
      </c>
      <c r="U214" s="19">
        <f t="shared" si="12"/>
        <v>73.541433278990596</v>
      </c>
      <c r="V214" s="19">
        <f t="shared" si="12"/>
        <v>84.925680585536114</v>
      </c>
      <c r="W214" s="19">
        <f t="shared" si="12"/>
        <v>83.344806430022842</v>
      </c>
      <c r="X214" s="19">
        <f t="shared" si="12"/>
        <v>82.821943901062099</v>
      </c>
      <c r="Y214" s="19">
        <f t="shared" si="12"/>
        <v>66.894163260286476</v>
      </c>
      <c r="Z214" s="19">
        <f t="shared" si="12"/>
        <v>71.008023918313228</v>
      </c>
      <c r="AA214" s="19">
        <f t="shared" si="12"/>
        <v>57.067413176689392</v>
      </c>
      <c r="AB214" s="19">
        <f t="shared" si="12"/>
        <v>74.167590864891196</v>
      </c>
      <c r="AC214" s="19">
        <f t="shared" si="12"/>
        <v>82.085020760179688</v>
      </c>
      <c r="AD214" s="19">
        <f t="shared" si="12"/>
        <v>47.332109996453049</v>
      </c>
      <c r="AE214" s="19">
        <f t="shared" si="12"/>
        <v>59.745333549424998</v>
      </c>
      <c r="AF214" s="19">
        <f t="shared" si="12"/>
        <v>80.026869053086827</v>
      </c>
      <c r="AG214" s="19">
        <f t="shared" si="12"/>
        <v>78.028521633348234</v>
      </c>
      <c r="AH214" s="19">
        <f t="shared" si="12"/>
        <v>75.315744540175061</v>
      </c>
      <c r="AI214" s="19">
        <f t="shared" si="12"/>
        <v>100.00000187553275</v>
      </c>
      <c r="AJ214" s="19">
        <f t="shared" si="12"/>
        <v>88.995907239084005</v>
      </c>
      <c r="AK214" s="19">
        <f t="shared" si="12"/>
        <v>92.003882309935165</v>
      </c>
    </row>
    <row r="215" spans="1:37" x14ac:dyDescent="0.55000000000000004">
      <c r="A215" s="19" t="s">
        <v>196</v>
      </c>
      <c r="B215" s="19">
        <f>+B187/12315.309</f>
        <v>25.498669988710805</v>
      </c>
      <c r="C215" s="19">
        <f t="shared" ref="C215:AK215" si="13">+C187/12315.309</f>
        <v>62.166808020061573</v>
      </c>
      <c r="D215" s="19">
        <f t="shared" si="13"/>
        <v>36.887944201186436</v>
      </c>
      <c r="E215" s="19">
        <f t="shared" si="13"/>
        <v>36.368261752349127</v>
      </c>
      <c r="F215" s="19">
        <f t="shared" si="13"/>
        <v>29.233040685107269</v>
      </c>
      <c r="G215" s="19">
        <f t="shared" si="13"/>
        <v>27.127555747910122</v>
      </c>
      <c r="H215" s="19">
        <f t="shared" si="13"/>
        <v>26.99775040438276</v>
      </c>
      <c r="I215" s="19">
        <f t="shared" si="13"/>
        <v>22.090307942090494</v>
      </c>
      <c r="J215" s="19">
        <f t="shared" si="13"/>
        <v>24.495011166229709</v>
      </c>
      <c r="K215" s="19">
        <f t="shared" si="13"/>
        <v>21.265176293669175</v>
      </c>
      <c r="L215" s="19">
        <f t="shared" si="13"/>
        <v>20.768281822875384</v>
      </c>
      <c r="M215" s="19">
        <f t="shared" si="13"/>
        <v>21.045827996653546</v>
      </c>
      <c r="N215" s="19">
        <f t="shared" si="13"/>
        <v>18.30429847712626</v>
      </c>
      <c r="O215" s="19">
        <f t="shared" si="13"/>
        <v>12.143847819424209</v>
      </c>
      <c r="P215" s="19">
        <f t="shared" si="13"/>
        <v>11.904433166022645</v>
      </c>
      <c r="Q215" s="19">
        <f t="shared" si="13"/>
        <v>12.005943250034679</v>
      </c>
      <c r="R215" s="19">
        <f t="shared" si="13"/>
        <v>13.325150089403321</v>
      </c>
      <c r="S215" s="19">
        <f t="shared" si="13"/>
        <v>17.299720514982784</v>
      </c>
      <c r="T215" s="19">
        <f t="shared" si="13"/>
        <v>23.820308990066106</v>
      </c>
      <c r="U215" s="19">
        <f t="shared" si="13"/>
        <v>29.758558034625796</v>
      </c>
      <c r="V215" s="19">
        <f t="shared" si="13"/>
        <v>34.881217116104864</v>
      </c>
      <c r="W215" s="19">
        <f t="shared" si="13"/>
        <v>33.828868354093366</v>
      </c>
      <c r="X215" s="19">
        <f t="shared" si="13"/>
        <v>33.411679743430533</v>
      </c>
      <c r="Y215" s="19">
        <f t="shared" si="13"/>
        <v>26.079698109900729</v>
      </c>
      <c r="Z215" s="19">
        <f t="shared" si="13"/>
        <v>27.882291275337792</v>
      </c>
      <c r="AA215" s="19">
        <f t="shared" si="13"/>
        <v>21.679512388682237</v>
      </c>
      <c r="AB215" s="19">
        <f t="shared" si="13"/>
        <v>29.182021998010327</v>
      </c>
      <c r="AC215" s="19">
        <f t="shared" si="13"/>
        <v>32.58317149108543</v>
      </c>
      <c r="AD215" s="19">
        <f t="shared" si="13"/>
        <v>17.73881119983005</v>
      </c>
      <c r="AE215" s="19">
        <f t="shared" si="13"/>
        <v>23.065671056789164</v>
      </c>
      <c r="AF215" s="19">
        <f t="shared" si="13"/>
        <v>31.703580257334107</v>
      </c>
      <c r="AG215" s="19">
        <f t="shared" si="13"/>
        <v>30.999992517927183</v>
      </c>
      <c r="AH215" s="19">
        <f t="shared" si="13"/>
        <v>30.014333604555123</v>
      </c>
      <c r="AI215" s="19">
        <f t="shared" si="13"/>
        <v>40.308078958486924</v>
      </c>
      <c r="AJ215" s="19">
        <f t="shared" si="13"/>
        <v>35.897204500465847</v>
      </c>
      <c r="AK215" s="19">
        <f t="shared" si="13"/>
        <v>37.267985814092988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mn">
                <anchor moveWithCells="1">
                  <from>
                    <xdr:col>9</xdr:col>
                    <xdr:colOff>708660</xdr:colOff>
                    <xdr:row>0</xdr:row>
                    <xdr:rowOff>22860</xdr:rowOff>
                  </from>
                  <to>
                    <xdr:col>11</xdr:col>
                    <xdr:colOff>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odule3.op2">
                <anchor moveWithCells="1">
                  <from>
                    <xdr:col>9</xdr:col>
                    <xdr:colOff>533400</xdr:colOff>
                    <xdr:row>28</xdr:row>
                    <xdr:rowOff>22860</xdr:rowOff>
                  </from>
                  <to>
                    <xdr:col>10</xdr:col>
                    <xdr:colOff>746760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Module5.new1">
                <anchor moveWithCells="1">
                  <from>
                    <xdr:col>9</xdr:col>
                    <xdr:colOff>762000</xdr:colOff>
                    <xdr:row>72</xdr:row>
                    <xdr:rowOff>175260</xdr:rowOff>
                  </from>
                  <to>
                    <xdr:col>11</xdr:col>
                    <xdr:colOff>556260</xdr:colOff>
                    <xdr:row>73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mnautentico">
                <anchor moveWithCells="1">
                  <from>
                    <xdr:col>11</xdr:col>
                    <xdr:colOff>297180</xdr:colOff>
                    <xdr:row>0</xdr:row>
                    <xdr:rowOff>7620</xdr:rowOff>
                  </from>
                  <to>
                    <xdr:col>12</xdr:col>
                    <xdr:colOff>358140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bmnOtro">
                <anchor moveWithCells="1">
                  <from>
                    <xdr:col>12</xdr:col>
                    <xdr:colOff>594360</xdr:colOff>
                    <xdr:row>0</xdr:row>
                    <xdr:rowOff>15240</xdr:rowOff>
                  </from>
                  <to>
                    <xdr:col>13</xdr:col>
                    <xdr:colOff>563880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1579-C030-45E8-9F22-F75E20EBEC8B}">
  <sheetPr codeName="Sheet2"/>
  <dimension ref="A1"/>
  <sheetViews>
    <sheetView workbookViewId="0">
      <selection activeCell="P37" sqref="P37"/>
    </sheetView>
  </sheetViews>
  <sheetFormatPr defaultRowHeight="14.4" x14ac:dyDescent="0.5500000000000000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PL2</vt:lpstr>
      <vt:lpstr>Miners</vt:lpstr>
      <vt:lpstr>NetworkHR</vt:lpstr>
      <vt:lpstr>PerfilGenMin</vt:lpstr>
      <vt:lpstr>Calc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contreras ruiz de alda</dc:creator>
  <cp:lastModifiedBy>acont</cp:lastModifiedBy>
  <dcterms:created xsi:type="dcterms:W3CDTF">2015-06-05T18:19:34Z</dcterms:created>
  <dcterms:modified xsi:type="dcterms:W3CDTF">2022-12-04T10:19:27Z</dcterms:modified>
</cp:coreProperties>
</file>